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C:\apps\SigloFundos\repo\SigloFundos-codex-implementar-pipeline-mensal-de-ingestao-de-dados\"/>
    </mc:Choice>
  </mc:AlternateContent>
  <xr:revisionPtr revIDLastSave="0" documentId="8_{DD661ED3-07ED-4A9D-B373-9D364457ECCF}" xr6:coauthVersionLast="47" xr6:coauthVersionMax="47" xr10:uidLastSave="{00000000-0000-0000-0000-000000000000}"/>
  <bookViews>
    <workbookView xWindow="-110" yWindow="-110" windowWidth="19420" windowHeight="11500" tabRatio="799" activeTab="1" xr2:uid="{B8FEDBF5-05D8-4301-9B24-DD7E4D162854}"/>
  </bookViews>
  <sheets>
    <sheet name="Menu" sheetId="1" r:id="rId1"/>
    <sheet name="Fundos de Investimento XP" sheetId="2" r:id="rId2"/>
    <sheet name="Fundos XP Offshore Digital" sheetId="19" r:id="rId3"/>
    <sheet name="Fundos Trend" sheetId="13" r:id="rId4"/>
    <sheet name="Fundos Alternativos" sheetId="15" r:id="rId5"/>
    <sheet name="Fundos Cetipados" sheetId="20" r:id="rId6"/>
    <sheet name="Fundos PR+" sheetId="22" r:id="rId7"/>
    <sheet name="Comentários do Gestor" sheetId="3" r:id="rId8"/>
    <sheet name="Simulador de Receita" sheetId="5" r:id="rId9"/>
    <sheet name="Comparador" sheetId="4" r:id="rId10"/>
    <sheet name="Fundos Mercado" sheetId="6" r:id="rId11"/>
    <sheet name="Classificação XP" sheetId="14" r:id="rId12"/>
    <sheet name="Base Comentários" sheetId="8" state="hidden" r:id="rId13"/>
    <sheet name="Base Assets" sheetId="7" state="hidden" r:id="rId14"/>
    <sheet name="Base Gestores" sheetId="9" state="hidden" r:id="rId15"/>
    <sheet name="Base Fundos" sheetId="11" state="hidden" r:id="rId16"/>
  </sheets>
  <definedNames>
    <definedName name="_xlnm._FilterDatabase" localSheetId="13" hidden="1">'Base Assets'!$B$1:$B$119</definedName>
    <definedName name="_xlnm._FilterDatabase" localSheetId="12" hidden="1">'Base Comentários'!$A$1:$F$2724</definedName>
    <definedName name="_xlnm._FilterDatabase" localSheetId="4" hidden="1">'Fundos Alternativos'!$A$3:$R$57</definedName>
    <definedName name="_xlnm._FilterDatabase" localSheetId="5" hidden="1">'Fundos Cetipados'!$A$3:$I$29</definedName>
    <definedName name="_xlnm._FilterDatabase" localSheetId="1" hidden="1">'Fundos de Investimento XP'!$B$4:$CX$911</definedName>
    <definedName name="_xlnm._FilterDatabase" localSheetId="10" hidden="1">'Fundos Mercado'!$B$2:$AK$20</definedName>
    <definedName name="_xlnm._FilterDatabase" localSheetId="6" hidden="1">'Fundos PR+'!$A$3:$M$3</definedName>
    <definedName name="_xlnm._FilterDatabase" localSheetId="3" hidden="1">'Fundos Trend'!$A$10:$K$47</definedName>
    <definedName name="_xlnm._FilterDatabase" localSheetId="2" hidden="1">'Fundos XP Offshore Digital'!$B$10:$Z$10</definedName>
    <definedName name="fundos_xp">OFFSET('Fundos de Investimento XP'!$C$5,0,0,COUNTA('Fundos de Investimento XP'!$C:$C)-2,1)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2" i="5" l="1"/>
  <c r="K12" i="5" s="1"/>
  <c r="G11" i="5"/>
  <c r="I11" i="5" s="1"/>
  <c r="I12" i="5" l="1"/>
  <c r="K11" i="5"/>
  <c r="E9" i="4"/>
  <c r="K9" i="4"/>
  <c r="K22" i="4" s="1" a="1"/>
  <c r="K22" i="4" s="1"/>
  <c r="I9" i="4"/>
  <c r="M9" i="4"/>
  <c r="M48" i="4" s="1" a="1"/>
  <c r="M48" i="4" s="1"/>
  <c r="G9" i="4"/>
  <c r="G26" i="4" s="1" a="1"/>
  <c r="G26" i="4" s="1"/>
  <c r="F8" i="3"/>
  <c r="F9" i="3" s="1" a="1"/>
  <c r="F9" i="3" s="1"/>
  <c r="O10" i="3" l="1"/>
  <c r="O50" i="3"/>
  <c r="C50" i="3"/>
  <c r="I40" i="4" a="1"/>
  <c r="I40" i="4" s="1"/>
  <c r="I35" i="4" a="1"/>
  <c r="I35" i="4" s="1"/>
  <c r="I34" i="4" a="1"/>
  <c r="I34" i="4" s="1"/>
  <c r="I38" i="4" a="1"/>
  <c r="I38" i="4" s="1"/>
  <c r="I39" i="4" a="1"/>
  <c r="I39" i="4" s="1"/>
  <c r="I36" i="4" a="1"/>
  <c r="I36" i="4" s="1"/>
  <c r="I37" i="4" a="1"/>
  <c r="I37" i="4" s="1"/>
  <c r="G21" i="4" a="1"/>
  <c r="G21" i="4" s="1"/>
  <c r="G44" i="4" a="1"/>
  <c r="G44" i="4" s="1"/>
  <c r="I19" i="4" a="1"/>
  <c r="I19" i="4" s="1"/>
  <c r="I27" i="4" a="1"/>
  <c r="I27" i="4" s="1"/>
  <c r="K14" i="4" a="1"/>
  <c r="K14" i="4" s="1"/>
  <c r="K44" i="4" a="1"/>
  <c r="K44" i="4" s="1"/>
  <c r="M19" i="4" a="1"/>
  <c r="M19" i="4" s="1"/>
  <c r="M27" i="4" a="1"/>
  <c r="M27" i="4" s="1"/>
  <c r="K23" i="4" a="1"/>
  <c r="K23" i="4" s="1"/>
  <c r="G23" i="4" a="1"/>
  <c r="G23" i="4" s="1"/>
  <c r="G46" i="4" a="1"/>
  <c r="G46" i="4" s="1"/>
  <c r="I21" i="4" a="1"/>
  <c r="I21" i="4" s="1"/>
  <c r="I44" i="4" a="1"/>
  <c r="I44" i="4" s="1"/>
  <c r="K19" i="4" a="1"/>
  <c r="K19" i="4" s="1"/>
  <c r="K46" i="4" a="1"/>
  <c r="K46" i="4" s="1"/>
  <c r="M21" i="4" a="1"/>
  <c r="M21" i="4" s="1"/>
  <c r="M44" i="4" a="1"/>
  <c r="M44" i="4" s="1"/>
  <c r="K25" i="4" a="1"/>
  <c r="K25" i="4" s="1"/>
  <c r="G13" i="4" a="1"/>
  <c r="G13" i="4" s="1"/>
  <c r="G24" i="4" a="1"/>
  <c r="G24" i="4" s="1"/>
  <c r="G47" i="4" a="1"/>
  <c r="G47" i="4" s="1"/>
  <c r="I22" i="4" a="1"/>
  <c r="I22" i="4" s="1"/>
  <c r="I45" i="4" a="1"/>
  <c r="I45" i="4" s="1"/>
  <c r="K20" i="4" a="1"/>
  <c r="K20" i="4" s="1"/>
  <c r="K47" i="4" a="1"/>
  <c r="K47" i="4" s="1"/>
  <c r="M22" i="4" a="1"/>
  <c r="M22" i="4" s="1"/>
  <c r="M45" i="4" a="1"/>
  <c r="M45" i="4" s="1"/>
  <c r="G14" i="4" a="1"/>
  <c r="G14" i="4" s="1"/>
  <c r="G25" i="4" a="1"/>
  <c r="G25" i="4" s="1"/>
  <c r="G48" i="4" a="1"/>
  <c r="G48" i="4" s="1"/>
  <c r="I23" i="4" a="1"/>
  <c r="I23" i="4" s="1"/>
  <c r="I46" i="4" a="1"/>
  <c r="I46" i="4" s="1"/>
  <c r="K21" i="4" a="1"/>
  <c r="K21" i="4" s="1"/>
  <c r="K48" i="4" a="1"/>
  <c r="K48" i="4" s="1"/>
  <c r="M23" i="4" a="1"/>
  <c r="M23" i="4" s="1"/>
  <c r="M46" i="4" a="1"/>
  <c r="M46" i="4" s="1"/>
  <c r="G15" i="4" a="1"/>
  <c r="G15" i="4" s="1"/>
  <c r="I13" i="4" a="1"/>
  <c r="I13" i="4" s="1"/>
  <c r="I24" i="4" a="1"/>
  <c r="I24" i="4" s="1"/>
  <c r="I47" i="4" a="1"/>
  <c r="I47" i="4" s="1"/>
  <c r="K26" i="4" a="1"/>
  <c r="K26" i="4" s="1"/>
  <c r="M13" i="4" a="1"/>
  <c r="M13" i="4" s="1"/>
  <c r="M24" i="4" a="1"/>
  <c r="M24" i="4" s="1"/>
  <c r="M47" i="4" a="1"/>
  <c r="M47" i="4" s="1"/>
  <c r="G40" i="4" a="1"/>
  <c r="G40" i="4" s="1"/>
  <c r="G35" i="4" a="1"/>
  <c r="G35" i="4" s="1"/>
  <c r="G39" i="4" a="1"/>
  <c r="G39" i="4" s="1"/>
  <c r="G38" i="4" a="1"/>
  <c r="G38" i="4" s="1"/>
  <c r="G37" i="4" a="1"/>
  <c r="G37" i="4" s="1"/>
  <c r="G36" i="4" a="1"/>
  <c r="G36" i="4" s="1"/>
  <c r="G34" i="4" a="1"/>
  <c r="G34" i="4" s="1"/>
  <c r="G19" i="4" a="1"/>
  <c r="G19" i="4" s="1"/>
  <c r="G27" i="4" a="1"/>
  <c r="G27" i="4" s="1"/>
  <c r="I14" i="4" a="1"/>
  <c r="I14" i="4" s="1"/>
  <c r="I25" i="4" a="1"/>
  <c r="I25" i="4" s="1"/>
  <c r="I48" i="4" a="1"/>
  <c r="I48" i="4" s="1"/>
  <c r="K27" i="4" a="1"/>
  <c r="K27" i="4" s="1"/>
  <c r="M14" i="4" a="1"/>
  <c r="M14" i="4" s="1"/>
  <c r="M25" i="4" a="1"/>
  <c r="M25" i="4" s="1"/>
  <c r="M40" i="4" a="1"/>
  <c r="M40" i="4" s="1"/>
  <c r="M39" i="4" a="1"/>
  <c r="M39" i="4" s="1"/>
  <c r="M38" i="4" a="1"/>
  <c r="M38" i="4" s="1"/>
  <c r="M37" i="4" a="1"/>
  <c r="M37" i="4" s="1"/>
  <c r="M36" i="4" a="1"/>
  <c r="M36" i="4" s="1"/>
  <c r="M35" i="4" a="1"/>
  <c r="M35" i="4" s="1"/>
  <c r="M34" i="4" a="1"/>
  <c r="M34" i="4" s="1"/>
  <c r="G20" i="4" a="1"/>
  <c r="G20" i="4" s="1"/>
  <c r="G28" i="4" a="1"/>
  <c r="G28" i="4" s="1"/>
  <c r="I15" i="4" a="1"/>
  <c r="I15" i="4" s="1"/>
  <c r="I26" i="4" a="1"/>
  <c r="I26" i="4" s="1"/>
  <c r="K13" i="4" a="1"/>
  <c r="K13" i="4" s="1"/>
  <c r="K28" i="4" a="1"/>
  <c r="K28" i="4" s="1"/>
  <c r="M15" i="4" a="1"/>
  <c r="M15" i="4" s="1"/>
  <c r="M26" i="4" a="1"/>
  <c r="M26" i="4" s="1"/>
  <c r="K40" i="4" a="1"/>
  <c r="K40" i="4" s="1"/>
  <c r="K39" i="4" a="1"/>
  <c r="K39" i="4" s="1"/>
  <c r="K34" i="4" a="1"/>
  <c r="K34" i="4" s="1"/>
  <c r="K38" i="4" a="1"/>
  <c r="K38" i="4" s="1"/>
  <c r="K37" i="4" a="1"/>
  <c r="K37" i="4" s="1"/>
  <c r="K36" i="4" a="1"/>
  <c r="K36" i="4" s="1"/>
  <c r="K35" i="4" a="1"/>
  <c r="K35" i="4" s="1"/>
  <c r="G22" i="4" a="1"/>
  <c r="G22" i="4" s="1"/>
  <c r="G45" i="4" a="1"/>
  <c r="G45" i="4" s="1"/>
  <c r="I20" i="4" a="1"/>
  <c r="I20" i="4" s="1"/>
  <c r="I28" i="4" a="1"/>
  <c r="I28" i="4" s="1"/>
  <c r="K15" i="4" a="1"/>
  <c r="K15" i="4" s="1"/>
  <c r="K45" i="4" a="1"/>
  <c r="K45" i="4" s="1"/>
  <c r="M20" i="4" a="1"/>
  <c r="M20" i="4" s="1"/>
  <c r="M28" i="4" a="1"/>
  <c r="M28" i="4" s="1"/>
  <c r="K24" i="4" a="1"/>
  <c r="K24" i="4" s="1"/>
  <c r="E37" i="4" a="1"/>
  <c r="E37" i="4" s="1"/>
  <c r="E36" i="4" a="1"/>
  <c r="E36" i="4" s="1"/>
  <c r="E35" i="4" a="1"/>
  <c r="E35" i="4" s="1"/>
  <c r="E38" i="4" a="1"/>
  <c r="E38" i="4" s="1"/>
  <c r="E34" i="4" a="1"/>
  <c r="E34" i="4" s="1"/>
  <c r="E13" i="4" a="1"/>
  <c r="E13" i="4" s="1"/>
  <c r="V31" i="3" a="1"/>
  <c r="V31" i="3" s="1"/>
  <c r="V44" i="3" a="1"/>
  <c r="V44" i="3" s="1"/>
  <c r="K64" i="3" a="1"/>
  <c r="K64" i="3" s="1"/>
  <c r="H65" i="3" a="1"/>
  <c r="H65" i="3" s="1"/>
  <c r="G66" i="3" a="1"/>
  <c r="G66" i="3" s="1"/>
  <c r="V41" i="3" a="1"/>
  <c r="V41" i="3" s="1"/>
  <c r="D65" i="3" a="1"/>
  <c r="D65" i="3" s="1"/>
  <c r="V28" i="3" a="1"/>
  <c r="V28" i="3" s="1"/>
  <c r="H64" i="3" a="1"/>
  <c r="H64" i="3" s="1"/>
  <c r="V29" i="3" a="1"/>
  <c r="V29" i="3" s="1"/>
  <c r="E66" i="3" a="1"/>
  <c r="E66" i="3" s="1"/>
  <c r="F10" i="3" a="1"/>
  <c r="F10" i="3" s="1"/>
  <c r="H66" i="3" a="1"/>
  <c r="H66" i="3" s="1"/>
  <c r="V27" i="3" a="1"/>
  <c r="V27" i="3" s="1"/>
  <c r="K66" i="3" a="1"/>
  <c r="K66" i="3" s="1"/>
  <c r="D66" i="3" a="1"/>
  <c r="D66" i="3" s="1"/>
  <c r="V36" i="3" a="1"/>
  <c r="V36" i="3" s="1"/>
  <c r="I64" i="3" a="1"/>
  <c r="I64" i="3" s="1"/>
  <c r="V30" i="3" a="1"/>
  <c r="V30" i="3" s="1"/>
  <c r="V43" i="3" a="1"/>
  <c r="V43" i="3" s="1"/>
  <c r="G65" i="3" a="1"/>
  <c r="G65" i="3" s="1"/>
  <c r="V38" i="3" a="1"/>
  <c r="V38" i="3" s="1"/>
  <c r="I65" i="3" a="1"/>
  <c r="I65" i="3" s="1"/>
  <c r="V25" i="3" a="1"/>
  <c r="V25" i="3" s="1"/>
  <c r="V33" i="3" a="1"/>
  <c r="V33" i="3" s="1"/>
  <c r="V39" i="3" a="1"/>
  <c r="V39" i="3" s="1"/>
  <c r="E64" i="3" a="1"/>
  <c r="E64" i="3" s="1"/>
  <c r="M64" i="3" a="1"/>
  <c r="M64" i="3" s="1"/>
  <c r="J65" i="3" a="1"/>
  <c r="J65" i="3" s="1"/>
  <c r="I66" i="3" a="1"/>
  <c r="I66" i="3" s="1"/>
  <c r="V34" i="3" a="1"/>
  <c r="V34" i="3" s="1"/>
  <c r="G64" i="3" a="1"/>
  <c r="G64" i="3" s="1"/>
  <c r="L65" i="3" a="1"/>
  <c r="L65" i="3" s="1"/>
  <c r="V35" i="3" a="1"/>
  <c r="V35" i="3" s="1"/>
  <c r="E65" i="3" a="1"/>
  <c r="E65" i="3" s="1"/>
  <c r="L66" i="3" a="1"/>
  <c r="L66" i="3" s="1"/>
  <c r="V42" i="3" a="1"/>
  <c r="V42" i="3" s="1"/>
  <c r="F65" i="3" a="1"/>
  <c r="F65" i="3" s="1"/>
  <c r="V37" i="3" a="1"/>
  <c r="V37" i="3" s="1"/>
  <c r="J64" i="3" a="1"/>
  <c r="J64" i="3" s="1"/>
  <c r="F66" i="3" a="1"/>
  <c r="F66" i="3" s="1"/>
  <c r="V32" i="3" a="1"/>
  <c r="V32" i="3" s="1"/>
  <c r="D64" i="3" a="1"/>
  <c r="D64" i="3" s="1"/>
  <c r="L64" i="3" a="1"/>
  <c r="L64" i="3" s="1"/>
  <c r="V26" i="3" a="1"/>
  <c r="V26" i="3" s="1"/>
  <c r="V40" i="3" a="1"/>
  <c r="V40" i="3" s="1"/>
  <c r="F64" i="3" a="1"/>
  <c r="F64" i="3" s="1"/>
  <c r="N64" i="3" a="1"/>
  <c r="N64" i="3" s="1"/>
  <c r="K65" i="3" a="1"/>
  <c r="K65" i="3" s="1"/>
  <c r="J66" i="3" a="1"/>
  <c r="J66" i="3" s="1"/>
  <c r="E22" i="5" l="1"/>
  <c r="G20" i="5"/>
  <c r="G19" i="5"/>
  <c r="G18" i="5"/>
  <c r="G17" i="5"/>
  <c r="G16" i="5"/>
  <c r="G15" i="5"/>
  <c r="G14" i="5"/>
  <c r="G13" i="5"/>
  <c r="K19" i="5" l="1"/>
  <c r="I19" i="5"/>
  <c r="K15" i="5"/>
  <c r="I15" i="5"/>
  <c r="K16" i="5"/>
  <c r="I16" i="5"/>
  <c r="I17" i="5"/>
  <c r="K17" i="5"/>
  <c r="K18" i="5"/>
  <c r="I18" i="5"/>
  <c r="K20" i="5"/>
  <c r="I20" i="5"/>
  <c r="I14" i="5"/>
  <c r="K14" i="5"/>
  <c r="I13" i="5"/>
  <c r="K13" i="5"/>
  <c r="G22" i="5"/>
  <c r="M20" i="5" l="1"/>
  <c r="O20" i="5" s="1"/>
  <c r="M15" i="5"/>
  <c r="O15" i="5" s="1"/>
  <c r="M17" i="5"/>
  <c r="O17" i="5" s="1"/>
  <c r="M14" i="5"/>
  <c r="O14" i="5" s="1"/>
  <c r="M12" i="5"/>
  <c r="O12" i="5" s="1"/>
  <c r="M16" i="5"/>
  <c r="O16" i="5" s="1"/>
  <c r="M18" i="5"/>
  <c r="O18" i="5" s="1"/>
  <c r="M19" i="5"/>
  <c r="O19" i="5" s="1"/>
  <c r="M11" i="5"/>
  <c r="O11" i="5" s="1"/>
  <c r="M13" i="5"/>
  <c r="O13" i="5" s="1"/>
  <c r="K22" i="5"/>
  <c r="I22" i="5"/>
  <c r="O22" i="5" l="1"/>
  <c r="M22" i="5"/>
  <c r="Z46" i="3" l="1"/>
  <c r="Z38" i="3"/>
  <c r="Z39" i="3"/>
  <c r="Z45" i="3"/>
  <c r="Z37" i="3"/>
  <c r="Z44" i="3"/>
  <c r="Z40" i="3"/>
  <c r="Z43" i="3"/>
  <c r="Z42" i="3"/>
  <c r="Z41" i="3"/>
  <c r="Z36" i="3"/>
  <c r="C35" i="3"/>
  <c r="Z35" i="3"/>
  <c r="C25" i="3"/>
  <c r="O9" i="3"/>
  <c r="C15" i="3"/>
  <c r="E22" i="4" a="1"/>
  <c r="E22" i="4" s="1"/>
  <c r="E23" i="4" a="1"/>
  <c r="E23" i="4" s="1"/>
  <c r="E48" i="4" a="1"/>
  <c r="E48" i="4" s="1"/>
  <c r="E24" i="4" a="1"/>
  <c r="E24" i="4" s="1"/>
  <c r="E46" i="4" a="1"/>
  <c r="E46" i="4" s="1"/>
  <c r="E47" i="4" a="1"/>
  <c r="E47" i="4" s="1"/>
  <c r="E14" i="4" a="1"/>
  <c r="E14" i="4" s="1"/>
  <c r="E25" i="4" a="1"/>
  <c r="E25" i="4" s="1"/>
  <c r="E19" i="4" a="1"/>
  <c r="E19" i="4" s="1"/>
  <c r="E39" i="4" a="1"/>
  <c r="E39" i="4" s="1"/>
  <c r="E15" i="4" a="1"/>
  <c r="E15" i="4" s="1"/>
  <c r="E44" i="4" a="1"/>
  <c r="E44" i="4" s="1"/>
  <c r="E20" i="4" a="1"/>
  <c r="E20" i="4" s="1"/>
  <c r="E27" i="4" a="1"/>
  <c r="E27" i="4" s="1"/>
  <c r="E40" i="4" a="1"/>
  <c r="E40" i="4" s="1"/>
  <c r="E26" i="4" a="1"/>
  <c r="E26" i="4" s="1"/>
  <c r="E45" i="4" a="1"/>
  <c r="E45" i="4" s="1"/>
  <c r="E21" i="4" a="1"/>
  <c r="E21" i="4" s="1"/>
  <c r="E28" i="4" a="1"/>
  <c r="E28"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<sst xmlns="http://schemas.openxmlformats.org/spreadsheetml/2006/main" count="85481" uniqueCount="12218">
  <si>
    <t>Menu</t>
  </si>
  <si>
    <t>Tabela contendo características gerais de todos os fundos da plataforma XP</t>
  </si>
  <si>
    <t>Comentários do gestor sobre atribuição de performance e cenário, além do posicionamento do fundo</t>
  </si>
  <si>
    <t>Comparador de caracacterísticas gerais e performance dos diferentes fundos da plataforma</t>
  </si>
  <si>
    <t>Simulador da receita de taxa de administração e taxa de performance, com a distribuição de diferentes fundos da plataforma</t>
  </si>
  <si>
    <t>Tabela contendo características gerais dos fundos da indústria</t>
  </si>
  <si>
    <r>
      <rPr>
        <b/>
        <sz val="20"/>
        <color theme="1" tint="0.249977111117893"/>
        <rFont val="Calibri"/>
        <family val="2"/>
        <scheme val="minor"/>
      </rPr>
      <t>Comentários do Gestor</t>
    </r>
    <r>
      <rPr>
        <sz val="10"/>
        <color theme="1" tint="0.249977111117893"/>
        <rFont val="Calibri"/>
        <family val="2"/>
        <scheme val="minor"/>
      </rPr>
      <t xml:space="preserve">
</t>
    </r>
    <r>
      <rPr>
        <sz val="14"/>
        <color theme="1" tint="0.249977111117893"/>
        <rFont val="Calibri Light"/>
        <family val="2"/>
        <scheme val="major"/>
      </rPr>
      <t>Plataforma de Fundos de Investimento</t>
    </r>
  </si>
  <si>
    <t>Selecione o fundo para conferir os comentários do gestor no mês*.</t>
  </si>
  <si>
    <t>Fundo desejado:</t>
  </si>
  <si>
    <t>Material Informativo/Página do Produto:</t>
  </si>
  <si>
    <t>CNPJ:</t>
  </si>
  <si>
    <t>Material de Divulgação</t>
  </si>
  <si>
    <t>Data Base:</t>
  </si>
  <si>
    <t>Equipe</t>
  </si>
  <si>
    <t>Informações Gerais</t>
  </si>
  <si>
    <t>Taxa de Adm .........................................</t>
  </si>
  <si>
    <t>Taxa de Adm Máxima .........................</t>
  </si>
  <si>
    <t>Taxa de Performance¹ ..........................</t>
  </si>
  <si>
    <t>Benchmark ............................................</t>
  </si>
  <si>
    <t>Aplicação Inicial .................................</t>
  </si>
  <si>
    <t>Movimentação Mínima ......................</t>
  </si>
  <si>
    <t>Saldo Mín. de Permanência .........................</t>
  </si>
  <si>
    <t>Data de Início .......................................</t>
  </si>
  <si>
    <t>Estratégia</t>
  </si>
  <si>
    <t>Mercados de Atuação</t>
  </si>
  <si>
    <t>Cota de Aplicação ...............................</t>
  </si>
  <si>
    <t>Cota de Resgate ...................................</t>
  </si>
  <si>
    <t>Ações Brasil</t>
  </si>
  <si>
    <t>Liquidação de Resgate .......................</t>
  </si>
  <si>
    <t>Público Alvo .........................................</t>
  </si>
  <si>
    <t>Commodities</t>
  </si>
  <si>
    <t>Tributação de IR ..................................</t>
  </si>
  <si>
    <t>PL (data base) .......................................</t>
  </si>
  <si>
    <t>Rating Morningstar .............................</t>
  </si>
  <si>
    <t>Classificação XP ...............................................................................................................................................</t>
  </si>
  <si>
    <t>Classificação CVM.................................................................................</t>
  </si>
  <si>
    <t>Juros Brasil</t>
  </si>
  <si>
    <t>Atribuição de Performance e Perspectivas</t>
  </si>
  <si>
    <t>Posicionamento Atual</t>
  </si>
  <si>
    <t>Performance</t>
  </si>
  <si>
    <t>Absoluta</t>
  </si>
  <si>
    <t>Mês</t>
  </si>
  <si>
    <t>Ano</t>
  </si>
  <si>
    <t>12M</t>
  </si>
  <si>
    <t>Vol 
12M*</t>
  </si>
  <si>
    <t>Sharpe 
12M</t>
  </si>
  <si>
    <t>-</t>
  </si>
  <si>
    <r>
      <rPr>
        <b/>
        <sz val="20"/>
        <color theme="1"/>
        <rFont val="Calibri"/>
        <family val="2"/>
        <scheme val="minor"/>
      </rPr>
      <t>Comparador de Fundos</t>
    </r>
    <r>
      <rPr>
        <sz val="16"/>
        <color theme="1"/>
        <rFont val="Calibri"/>
        <family val="2"/>
        <scheme val="minor"/>
      </rPr>
      <t xml:space="preserve">
</t>
    </r>
    <r>
      <rPr>
        <sz val="14"/>
        <color theme="1"/>
        <rFont val="Calibri Light"/>
        <family val="2"/>
        <scheme val="major"/>
      </rPr>
      <t>Plataforma de Fundos de Investimento</t>
    </r>
  </si>
  <si>
    <t>Preencha os campos em amarelo e compare fundos disponíveis na Plataforma de Fundos da XP Investimentos.</t>
  </si>
  <si>
    <t>Escolha até 5 Fundos da Plataforma XP:</t>
  </si>
  <si>
    <t>Classificação / Risco</t>
  </si>
  <si>
    <t>Risco XP</t>
  </si>
  <si>
    <t>Classificação Morningstar</t>
  </si>
  <si>
    <t>Classificação XP</t>
  </si>
  <si>
    <t>Características Gerais</t>
  </si>
  <si>
    <t>Público</t>
  </si>
  <si>
    <t>Tributação</t>
  </si>
  <si>
    <t>Aplicação Inicial</t>
  </si>
  <si>
    <t>Status</t>
  </si>
  <si>
    <t>Cotização</t>
  </si>
  <si>
    <t>Liquidação</t>
  </si>
  <si>
    <t>Taxa de Administração</t>
  </si>
  <si>
    <t>Taxa de Performance (% que exceder o benchmark)</t>
  </si>
  <si>
    <t>Benchmark</t>
  </si>
  <si>
    <t>Patrimônio Líquido (em R$ milhares)</t>
  </si>
  <si>
    <t>12 Meses</t>
  </si>
  <si>
    <t>24 Meses</t>
  </si>
  <si>
    <t>36 Meses</t>
  </si>
  <si>
    <t>Volatilidade*</t>
  </si>
  <si>
    <t>Sharpe 12 Meses</t>
  </si>
  <si>
    <t>Remuneração</t>
  </si>
  <si>
    <t>Repasse Taxa de Administração</t>
  </si>
  <si>
    <t>Repasse Taxa de Performance</t>
  </si>
  <si>
    <t>ROA Taxa de Administração (1)</t>
  </si>
  <si>
    <t>ROA Taxa de Performance (2)</t>
  </si>
  <si>
    <t>ROA Total (1) + (2)</t>
  </si>
  <si>
    <t>* Para fundos com menos de 12 meses, é considerada a volatilidade desde o início.</t>
  </si>
  <si>
    <r>
      <rPr>
        <b/>
        <sz val="20"/>
        <color theme="1"/>
        <rFont val="Calibri"/>
        <family val="2"/>
        <scheme val="minor"/>
      </rPr>
      <t>Simulador de Receita</t>
    </r>
    <r>
      <rPr>
        <sz val="11"/>
        <color theme="1"/>
        <rFont val="Calibri"/>
        <family val="2"/>
        <scheme val="minor"/>
      </rPr>
      <t xml:space="preserve">
</t>
    </r>
    <r>
      <rPr>
        <sz val="14"/>
        <color theme="1"/>
        <rFont val="Calibri Light"/>
        <family val="2"/>
        <scheme val="major"/>
      </rPr>
      <t>Plataforma de Fundos de Investimento</t>
    </r>
  </si>
  <si>
    <t>Monte sua carteira preenchendo os campos em amarelo e confira a receita anual estimada do escritório</t>
  </si>
  <si>
    <t>Total da Carteira (R$)</t>
  </si>
  <si>
    <t>Fundos da Carteira</t>
  </si>
  <si>
    <t>% de Alocação</t>
  </si>
  <si>
    <t>Valor Nominal</t>
  </si>
  <si>
    <t>Receita (Taxa Adm)</t>
  </si>
  <si>
    <t>Receita (Taxa Perf)</t>
  </si>
  <si>
    <t>Receita Total</t>
  </si>
  <si>
    <t>ROA Total</t>
  </si>
  <si>
    <t>Total</t>
  </si>
  <si>
    <t>Classificação</t>
  </si>
  <si>
    <t>Resgate</t>
  </si>
  <si>
    <t>Rentabilidade Absoluta</t>
  </si>
  <si>
    <t>Rentabilidade % CDI</t>
  </si>
  <si>
    <t>Volatilidade</t>
  </si>
  <si>
    <t>Sharpe</t>
  </si>
  <si>
    <t>Máximo Drawdown</t>
  </si>
  <si>
    <t>FUNDO</t>
  </si>
  <si>
    <t>Gestor</t>
  </si>
  <si>
    <t>CVM</t>
  </si>
  <si>
    <t>Anbima</t>
  </si>
  <si>
    <t>Movimentação mínima</t>
  </si>
  <si>
    <t>Saldo de Permanencia</t>
  </si>
  <si>
    <t>Taxa de Performance (% sobre o que exceder o indexador)</t>
  </si>
  <si>
    <t>Data de Início</t>
  </si>
  <si>
    <t>12 meses</t>
  </si>
  <si>
    <t>Desde Início</t>
  </si>
  <si>
    <t>Cota Fechamento</t>
  </si>
  <si>
    <t>PL (em milhares)</t>
  </si>
  <si>
    <t>Captação Líquida (6 meses - em milhares)</t>
  </si>
  <si>
    <t>% em Debêntures</t>
  </si>
  <si>
    <t>% em Títulos de Instituições Financeiras</t>
  </si>
  <si>
    <t>% Investimentos no exterior</t>
  </si>
  <si>
    <t>CNPJ</t>
  </si>
  <si>
    <t>Multimercado</t>
  </si>
  <si>
    <t>Multimercados Livre</t>
  </si>
  <si>
    <t>Ações</t>
  </si>
  <si>
    <t>Ações Livre</t>
  </si>
  <si>
    <t>Administrador</t>
  </si>
  <si>
    <t>Custodiante</t>
  </si>
  <si>
    <t>Auditor</t>
  </si>
  <si>
    <t>Disponibilidade</t>
  </si>
  <si>
    <t>Liquidez total (Cotização + Liquidação) em número (aproximação para filtros)</t>
  </si>
  <si>
    <t>Resgate Antecipado</t>
  </si>
  <si>
    <t>Taxa de Saída Antecipada</t>
  </si>
  <si>
    <t>Fundo Master</t>
  </si>
  <si>
    <t>Taxa de Administração da estrutura (Master + Feeder)</t>
  </si>
  <si>
    <t>Taxa de Administração Máxima</t>
  </si>
  <si>
    <t>Beta (Ibovespa)</t>
  </si>
  <si>
    <t>PL Médio (12 Meses - em milhares)</t>
  </si>
  <si>
    <t>% em Estruturados</t>
  </si>
  <si>
    <t>Enquadrado 3792</t>
  </si>
  <si>
    <t>Enquadrado 3922</t>
  </si>
  <si>
    <t>ISIN</t>
  </si>
  <si>
    <t>Não</t>
  </si>
  <si>
    <t>CDI</t>
  </si>
  <si>
    <t>Sim</t>
  </si>
  <si>
    <t>D+0</t>
  </si>
  <si>
    <t>Janeiro / Julho</t>
  </si>
  <si>
    <t>Renda Variável Long Only Livre</t>
  </si>
  <si>
    <t>Top Fundos</t>
  </si>
  <si>
    <t>Envio de Cota Horário Médio</t>
  </si>
  <si>
    <t>Período de Pagamento Taxa de Performance</t>
  </si>
  <si>
    <t>Período de Apuração Taxa de Performance</t>
  </si>
  <si>
    <t>Página do Fundo Plataforma XP</t>
  </si>
  <si>
    <t>Volatilidade 12 meses</t>
  </si>
  <si>
    <t>Volatilidade desde início</t>
  </si>
  <si>
    <t>Sharpe 12 meses</t>
  </si>
  <si>
    <t>Sharpe desde início</t>
  </si>
  <si>
    <t>Máx Drawdown 12 meses</t>
  </si>
  <si>
    <t>Máx Drawdown desde início</t>
  </si>
  <si>
    <t>Correlação 12M Ibovespa</t>
  </si>
  <si>
    <t>Correlação 12M Dólar</t>
  </si>
  <si>
    <t>Correlação 12M IRF-M</t>
  </si>
  <si>
    <t>Correlação 12M IMA-B</t>
  </si>
  <si>
    <t>Correlação 12M S&amp;P</t>
  </si>
  <si>
    <t>Correlação 12M IHFA</t>
  </si>
  <si>
    <t>A1 Hedge Advisory FIC FIM</t>
  </si>
  <si>
    <t>Intrag DTVM</t>
  </si>
  <si>
    <t>Macro Alta Vol</t>
  </si>
  <si>
    <t>ACE Capital Advisory FIC FIM</t>
  </si>
  <si>
    <t>ACE Capital</t>
  </si>
  <si>
    <t>BR02P7CTF002</t>
  </si>
  <si>
    <t>AF Invest Geraes 30 FIRF CP</t>
  </si>
  <si>
    <t>AF Invest</t>
  </si>
  <si>
    <t>Renda Fixa</t>
  </si>
  <si>
    <t>Crédito High Grade</t>
  </si>
  <si>
    <t>Crédito High Grade Liquidez</t>
  </si>
  <si>
    <t>Macro Média Vol</t>
  </si>
  <si>
    <t>Ações Dividendos</t>
  </si>
  <si>
    <t>IBOV</t>
  </si>
  <si>
    <t>atribuicao_de_performance</t>
  </si>
  <si>
    <t>posicionamento_atual</t>
  </si>
  <si>
    <t>Absolute Alpha Global Advisory FIC FIM</t>
  </si>
  <si>
    <t>Absolute Alpha Marb Advisory FIC FIM</t>
  </si>
  <si>
    <t>Absolute Hedge FIC FIM</t>
  </si>
  <si>
    <t>Absolute Pace Long Biased Advisory FIC FIA</t>
  </si>
  <si>
    <t>Absolute Vertex Advisory FIC FIM</t>
  </si>
  <si>
    <t>Adam Macro Advisory FIC FIM</t>
  </si>
  <si>
    <t>Adam Macro Strategy Advisory D60 FIC FIM</t>
  </si>
  <si>
    <t>Adam Macro Strategy Advisory FIC FIM</t>
  </si>
  <si>
    <t>Alaska Black FIC FIA  - BDR Nível I</t>
  </si>
  <si>
    <t>Alaska Black Institucional FIA</t>
  </si>
  <si>
    <t>Alpha Key Institucional FIC FIA</t>
  </si>
  <si>
    <t>asset_id</t>
  </si>
  <si>
    <t>asset_name</t>
  </si>
  <si>
    <t>asset_description</t>
  </si>
  <si>
    <t>collab_name_1</t>
  </si>
  <si>
    <t>collab_office_1</t>
  </si>
  <si>
    <t>collab_market_entry_year_1</t>
  </si>
  <si>
    <t>collab_name_2</t>
  </si>
  <si>
    <t>collab_office_2</t>
  </si>
  <si>
    <t>collab_market_entry_year_2</t>
  </si>
  <si>
    <t>collab_name_3</t>
  </si>
  <si>
    <t>collab_office_3</t>
  </si>
  <si>
    <t>collab_market_entry_year_3</t>
  </si>
  <si>
    <t>collab_name_4</t>
  </si>
  <si>
    <t>collab_office_4</t>
  </si>
  <si>
    <t>collab_market_entry_year_4</t>
  </si>
  <si>
    <t>collab_name_5</t>
  </si>
  <si>
    <t>collab_office_5</t>
  </si>
  <si>
    <t>collab_market_entry_year_5</t>
  </si>
  <si>
    <t>Absolute Investimentos</t>
  </si>
  <si>
    <t>Fundada em 2013, a Absolute Investimentos está sediada na cidade de São Paulo e tem mais de R$ 16 bilhões em ativos sob gestão, com atuação nas estratégias de Multimercados e Ações. A empresa possui mais de 25 colaboradores, e, entre os principais executivos, estão Fabiano Rios (CIO), Tiago Sant'Anna (CEO), Roberto Campos (Gestor), Renato Botto (Gestor), Márcio Kalil (COO).</t>
  </si>
  <si>
    <t>Fabiano Rios</t>
  </si>
  <si>
    <t>CIO</t>
  </si>
  <si>
    <t>Tiago Sant'Anna</t>
  </si>
  <si>
    <t>CEO</t>
  </si>
  <si>
    <t>Roberto Campos</t>
  </si>
  <si>
    <t>Renato Botto</t>
  </si>
  <si>
    <t>Márcio Kalil</t>
  </si>
  <si>
    <t>COO</t>
  </si>
  <si>
    <t>Alpha Key Capital</t>
  </si>
  <si>
    <t>Adam Capital</t>
  </si>
  <si>
    <t>Claritas Investimentos</t>
  </si>
  <si>
    <t>Alaska Asset Management</t>
  </si>
  <si>
    <t>D+030</t>
  </si>
  <si>
    <t>D+000</t>
  </si>
  <si>
    <t>D+001</t>
  </si>
  <si>
    <t>D+360</t>
  </si>
  <si>
    <t>D+362</t>
  </si>
  <si>
    <t>20% que exceder 100% do Outros</t>
  </si>
  <si>
    <t>D+015</t>
  </si>
  <si>
    <t>D+062</t>
  </si>
  <si>
    <t>D+060</t>
  </si>
  <si>
    <t>D+003</t>
  </si>
  <si>
    <t>D+004</t>
  </si>
  <si>
    <t>fund_cnpj</t>
  </si>
  <si>
    <t>fund_name</t>
  </si>
  <si>
    <t>fund_date</t>
  </si>
  <si>
    <t>fund_strategy</t>
  </si>
  <si>
    <t>fund_team</t>
  </si>
  <si>
    <t>manager_1</t>
  </si>
  <si>
    <t>manager_2</t>
  </si>
  <si>
    <t>manager_3</t>
  </si>
  <si>
    <t>manager_4</t>
  </si>
  <si>
    <t>manager_5</t>
  </si>
  <si>
    <t>category_juros_brasil</t>
  </si>
  <si>
    <t>category_juros_internacional</t>
  </si>
  <si>
    <t>category_moedas</t>
  </si>
  <si>
    <t>category_acoes_brasil</t>
  </si>
  <si>
    <t>category_acoes_internacional</t>
  </si>
  <si>
    <t>category_commodities</t>
  </si>
  <si>
    <t>category_credito_high_grade</t>
  </si>
  <si>
    <t>category_credito_high_yield</t>
  </si>
  <si>
    <t>category_credito_soberano</t>
  </si>
  <si>
    <t>category_outros_mercados_globais</t>
  </si>
  <si>
    <t>category_imobiliario</t>
  </si>
  <si>
    <t>category_credito_internacional</t>
  </si>
  <si>
    <t>Absolute Alpha FIC FIM</t>
  </si>
  <si>
    <t>Lançado em 2013, o fundo segue estratégia de arbitragem e busca retornos superiores ao CDI consistentes no longo prazo e descorrelacionados com a direção do mercado. Sua gestão busca identificar assimetrias em arbitragens lineares e não-lineares, eventos corporativos e posições long short e direcionais oportunistas. Sua atuação tem foco em instrumentos do mercado de renda variável.</t>
  </si>
  <si>
    <t>A equipe de investimentos é liderada por Fabiano Rios, head da estratégia, que conta com analistas de empresas dedicados principalmente à análise de eventos corporativos e à identificação de arbitragens no mercado de renda variável.</t>
  </si>
  <si>
    <t>Lançado em 2019, o fundo segue estratégia de arbitragem, com foco em eventos corporativos, e busca retornos superiores ao CDI consistentes no longo prazo e descorrelacionados com a direção do mercado. Sua gestão busca identificar assimetrias em arbitragens lineares e não-lineares, eventos corporativos e posições long short e direcionais oportunistas. Sua atuação tem foco em instrumentos do mercado de renda variável. O fundo possui objetivo de retorno de CDI+4% a CDI+6% ao ano no longo prazo com uma volatilidade esperada entre 3 e 6% ao ano.</t>
  </si>
  <si>
    <t>Gestora:</t>
  </si>
  <si>
    <t>Gestora</t>
  </si>
  <si>
    <t>Classificação Anbima ..............................................</t>
  </si>
  <si>
    <t>PL Médio (12M) .....................................</t>
  </si>
  <si>
    <t>Gestora .........................................</t>
  </si>
  <si>
    <t>Aplicação</t>
  </si>
  <si>
    <t>Rentabilidade CDI +/-</t>
  </si>
  <si>
    <t>material_promocional</t>
  </si>
  <si>
    <t>Taxa de Performance</t>
  </si>
  <si>
    <t>Taxa de Administração x Comissão</t>
  </si>
  <si>
    <t>Taxa de Performance x Comissão***</t>
  </si>
  <si>
    <t>Margem Total (Margem Taxa Adm + Margem Taxa Perf)</t>
  </si>
  <si>
    <t>Tipo de Cota</t>
  </si>
  <si>
    <t>Multimercados Macro</t>
  </si>
  <si>
    <t>BNY Mellon</t>
  </si>
  <si>
    <t>Crédito High Yield</t>
  </si>
  <si>
    <t>Ações Small Caps</t>
  </si>
  <si>
    <t>D+017</t>
  </si>
  <si>
    <t>D+020</t>
  </si>
  <si>
    <t>Absolute</t>
  </si>
  <si>
    <t>Itaú Asset</t>
  </si>
  <si>
    <t>manager_id</t>
  </si>
  <si>
    <t>manager_name</t>
  </si>
  <si>
    <t>company_name_1</t>
  </si>
  <si>
    <t>company_since_1</t>
  </si>
  <si>
    <t>company_until_1</t>
  </si>
  <si>
    <t>company_name_2</t>
  </si>
  <si>
    <t>company_since_2</t>
  </si>
  <si>
    <t>company_until_2</t>
  </si>
  <si>
    <t>company_name_3</t>
  </si>
  <si>
    <t>company_since_3</t>
  </si>
  <si>
    <t>company_until_3</t>
  </si>
  <si>
    <t>company_name_4</t>
  </si>
  <si>
    <t>company_since_4</t>
  </si>
  <si>
    <t>company_until_4</t>
  </si>
  <si>
    <t>company_name_5</t>
  </si>
  <si>
    <t>company_since_5</t>
  </si>
  <si>
    <t>company_until_5</t>
  </si>
  <si>
    <t>company_name_6</t>
  </si>
  <si>
    <t>company_since_6</t>
  </si>
  <si>
    <t>company_until_6</t>
  </si>
  <si>
    <t>unnamed_20</t>
  </si>
  <si>
    <t>atual</t>
  </si>
  <si>
    <t>Merryl Lynch</t>
  </si>
  <si>
    <t>Banco Santander</t>
  </si>
  <si>
    <t>Banco CCF</t>
  </si>
  <si>
    <t>Fram Capital</t>
  </si>
  <si>
    <t>Ashmore</t>
  </si>
  <si>
    <t>Nobel Asset Management</t>
  </si>
  <si>
    <t>Indicadores Técnicos</t>
  </si>
  <si>
    <t>% Comissão Escritórios**</t>
  </si>
  <si>
    <t>"Margem"</t>
  </si>
  <si>
    <t>Juros Internacional</t>
  </si>
  <si>
    <t>Ações Internacional</t>
  </si>
  <si>
    <t>Moedas</t>
  </si>
  <si>
    <t>Imobiliários</t>
  </si>
  <si>
    <t>Crédito Soberano</t>
  </si>
  <si>
    <t>Crédito Internacional</t>
  </si>
  <si>
    <t>Outros Mercados Globais</t>
  </si>
  <si>
    <t>% CDI</t>
  </si>
  <si>
    <t>CDI +</t>
  </si>
  <si>
    <t>Auxiliar</t>
  </si>
  <si>
    <t>ARX Investimentos</t>
  </si>
  <si>
    <t>ARX Elbrus Advisory Debêntures Incentivadas FIC FIM CP</t>
  </si>
  <si>
    <t>Debêntures Incentivadas Não Hedgeado</t>
  </si>
  <si>
    <t>ARX Everest Advisory FIC FIRF CP</t>
  </si>
  <si>
    <t>ARX Extra FIC FIM</t>
  </si>
  <si>
    <t>ARX Hedge Debêntures Incentivadas FIC FIRF CP</t>
  </si>
  <si>
    <t>Debêntures Incentivadas Hedgeado</t>
  </si>
  <si>
    <t>Renda Variável Long Only Dividendos</t>
  </si>
  <si>
    <t>ARX Long Term FIC FIA</t>
  </si>
  <si>
    <t>AZ Quest Advisory Total Return FIC FIM</t>
  </si>
  <si>
    <t>AZ Quest</t>
  </si>
  <si>
    <t>Long Short Direcional</t>
  </si>
  <si>
    <t>AZ Quest Altro Advisory FIC FIM CP</t>
  </si>
  <si>
    <t>AZ Quest Altro FIC FIM CP</t>
  </si>
  <si>
    <t>AZ Quest Ações FIC FIA</t>
  </si>
  <si>
    <t>Renda Variável Índice Ativo</t>
  </si>
  <si>
    <t>AZ Quest Debentures Incentivadas FIC FIM CP</t>
  </si>
  <si>
    <t>AZ Quest Equity Hedge FIC FIM</t>
  </si>
  <si>
    <t>Long Short Neutro</t>
  </si>
  <si>
    <t>AZ Quest Luce Advisory FIC FIRF CP LP</t>
  </si>
  <si>
    <t>AZ Quest Luce FIC FI RF CP LP</t>
  </si>
  <si>
    <t>AZ Quest Multi FIC FIM</t>
  </si>
  <si>
    <t>AZ Quest Multi Max FIC FIM</t>
  </si>
  <si>
    <t>AZ Quest Small Mid Caps FIC FIA</t>
  </si>
  <si>
    <t>Renda Variável Long Only Small/Mid Caps</t>
  </si>
  <si>
    <t>SMLL</t>
  </si>
  <si>
    <t>AZ Quest Supra FIC FIM CP</t>
  </si>
  <si>
    <t>AZ Quest TOP Long Biased FIC FIA</t>
  </si>
  <si>
    <t>AZ Quest Termo FIRF</t>
  </si>
  <si>
    <t>Referenciado DI</t>
  </si>
  <si>
    <t>AZ Quest Total Return FIC FIM</t>
  </si>
  <si>
    <t>AZ Quest Valore FI Renda Fixa CP</t>
  </si>
  <si>
    <t>AZ Quest Yield FIC FI Renda Fixa Longo Prazo</t>
  </si>
  <si>
    <t>Az Quest Low Vol FIM</t>
  </si>
  <si>
    <t>Apex Ações 30 FIC FIA</t>
  </si>
  <si>
    <t>Apex Capital</t>
  </si>
  <si>
    <t>Apex Equity Hedge Advisory FIC FIM</t>
  </si>
  <si>
    <t>Apex Long Biased Advisory FIC FIM</t>
  </si>
  <si>
    <t>Argo Capital</t>
  </si>
  <si>
    <t>XP Investimentos</t>
  </si>
  <si>
    <t>Athena Capital</t>
  </si>
  <si>
    <t>Athena Total Return II FIC FIA</t>
  </si>
  <si>
    <t>Augme 180 FIC FIM CP</t>
  </si>
  <si>
    <t>Augme Capital</t>
  </si>
  <si>
    <t>Augme 45 Advisory FIC FIRF CP</t>
  </si>
  <si>
    <t>Internacional Ações Não Hedgeado</t>
  </si>
  <si>
    <t>BNP Paribas Asset Management</t>
  </si>
  <si>
    <t>BNP Paribas Action FIC FIA</t>
  </si>
  <si>
    <t>BNP Paribas Inflação FI RF</t>
  </si>
  <si>
    <t>KPMG</t>
  </si>
  <si>
    <t>BNP Paribas RF FI Renda Fixa</t>
  </si>
  <si>
    <t>BNP Paribas Rubi FIC FIRF CP</t>
  </si>
  <si>
    <t>BNP Paribas Small Caps FIA</t>
  </si>
  <si>
    <t>Deloitte</t>
  </si>
  <si>
    <t>BTG Pactual</t>
  </si>
  <si>
    <t>Cambial</t>
  </si>
  <si>
    <t>BTG Pactual Explorer FIM</t>
  </si>
  <si>
    <t>Macro Baixa Vol</t>
  </si>
  <si>
    <t>BTG Pactual Tesouro IPCA Curto FIRF</t>
  </si>
  <si>
    <t>Bahia AM Advisory FIC de FIM</t>
  </si>
  <si>
    <t>Bahia Asset Management</t>
  </si>
  <si>
    <t>Bahia AM Long Biased FIC FIM</t>
  </si>
  <si>
    <t>Bahia AM Long Biased II Advisory FIC FIM</t>
  </si>
  <si>
    <t>Bahia AM Maraú Advisory FIC de FIM</t>
  </si>
  <si>
    <t>Bahia AM Valuation FIC FIA</t>
  </si>
  <si>
    <t>Internacional Multiestratégia Hedgeado</t>
  </si>
  <si>
    <t>Blue Alpha Advisory FIC FIM</t>
  </si>
  <si>
    <t>Bradesco Asset</t>
  </si>
  <si>
    <t>Bradesco Asset FIC FIA Crescimento</t>
  </si>
  <si>
    <t>Bradesco Asset FIC FIRF CP LP Plus</t>
  </si>
  <si>
    <t>Brasil Capital 30 Advisory FIC FIA</t>
  </si>
  <si>
    <t>Brasil Capital</t>
  </si>
  <si>
    <t>Brasil Plural Crédito Corporativo II FIC FIRF CP LP</t>
  </si>
  <si>
    <t>Brasil Plural</t>
  </si>
  <si>
    <t>Brasil Plural High Yield FI RF Crédito Privado</t>
  </si>
  <si>
    <t>CA Indosuez Agilité FIRF CP</t>
  </si>
  <si>
    <t>CA Indosuez</t>
  </si>
  <si>
    <t>CA Indosuez DI Master FI Renda Fixa Referenciado DI LP</t>
  </si>
  <si>
    <t>CA Indosuez Debêntures Incentivadas CP FIC FIM</t>
  </si>
  <si>
    <t>Canvas Classic II FIC FIM</t>
  </si>
  <si>
    <t>Canvas Capital</t>
  </si>
  <si>
    <t>Canvas Dakar Long Bias FIC FIM</t>
  </si>
  <si>
    <t>Canvas Enduro Edge Advisory FIC FIM</t>
  </si>
  <si>
    <t>Canvas Enduro III FIC FIM</t>
  </si>
  <si>
    <t>Canvas High Yield Advisory FIC FIM</t>
  </si>
  <si>
    <t>Canvas Vector FIC FIM</t>
  </si>
  <si>
    <t>Capitania Investimentos</t>
  </si>
  <si>
    <t>Capitânia Premium FIC FIRF Crédito Privado</t>
  </si>
  <si>
    <t xml:space="preserve">Capitânia Reit 90 CP FIC FIM </t>
  </si>
  <si>
    <t>Alternativos</t>
  </si>
  <si>
    <t>Capitânia TOP Crédito Privado FIC FI Renda Fixa</t>
  </si>
  <si>
    <t>Captalys Panorama FIC FIM CP</t>
  </si>
  <si>
    <t>Claritas Global High Yield FIM IE</t>
  </si>
  <si>
    <t>Internacional Renda Fixa Hedgeado</t>
  </si>
  <si>
    <t>Claritas Hedge Advisory FIC FIM Longo Prazo</t>
  </si>
  <si>
    <t>Claritas Institucional FIM</t>
  </si>
  <si>
    <t>Claritas Long Short Advisory FIC FIM</t>
  </si>
  <si>
    <t>Claritas Total Return FIC FIM</t>
  </si>
  <si>
    <t>Claritas Valor Feeder FIA</t>
  </si>
  <si>
    <t>Compass Group</t>
  </si>
  <si>
    <t>Constellation Asset Management</t>
  </si>
  <si>
    <t>Constellation Institucional Advisory FIC FIA</t>
  </si>
  <si>
    <t>Constellation Institucional FIC FIA</t>
  </si>
  <si>
    <t>DLM Invista</t>
  </si>
  <si>
    <t>DLM Hedge Conservador FIM</t>
  </si>
  <si>
    <t>DLM Hedge Conservador II FIRF CP</t>
  </si>
  <si>
    <t>DLM Premium 30 FIRF CP LP</t>
  </si>
  <si>
    <t>Dahlia Capital</t>
  </si>
  <si>
    <t>Internacional Multiestratégia Não Hedgeado</t>
  </si>
  <si>
    <t>Dahlia Institucional Advisory FIC FIA</t>
  </si>
  <si>
    <t>Dahlia Total Return Advisory FIC FIM</t>
  </si>
  <si>
    <t>Dahlia Total Return FIC FIM</t>
  </si>
  <si>
    <t>Daycoval Classic FIRF Crédito Privado</t>
  </si>
  <si>
    <t>Daycoval Asset</t>
  </si>
  <si>
    <t>EB Fibra FIP Multiestrategia</t>
  </si>
  <si>
    <t>EB Capital</t>
  </si>
  <si>
    <t>Empirica Lotus FIC FIM CP</t>
  </si>
  <si>
    <t>Empírica Investimentos</t>
  </si>
  <si>
    <t>Empírica Lótus IPCA FIC FIM CP</t>
  </si>
  <si>
    <t>Encore Ações Advisory FIC FIA</t>
  </si>
  <si>
    <t>Encore Long Bias Advisory FIC FIM</t>
  </si>
  <si>
    <t>Equitas Investimentos</t>
  </si>
  <si>
    <t>Equitas Selection FIC FIA</t>
  </si>
  <si>
    <t>FAMA FIC FIA</t>
  </si>
  <si>
    <t>Fama Investimentos</t>
  </si>
  <si>
    <t>Franklin Templeton</t>
  </si>
  <si>
    <t>Franklin Valor e Liquidez FVL FIC FIA</t>
  </si>
  <si>
    <t>GAMA Investimentos</t>
  </si>
  <si>
    <t>Gama TOP FIC FIRF CP LP</t>
  </si>
  <si>
    <t>GAP Asset Management</t>
  </si>
  <si>
    <t>Gap Absoluto FIC FIM</t>
  </si>
  <si>
    <t>Garde Athos Long Biased FIC FIM</t>
  </si>
  <si>
    <t>Garde Asset Management</t>
  </si>
  <si>
    <t>Garde DArtagnan Advisory FIC FIM</t>
  </si>
  <si>
    <t>Garde DArtagnan FIC FIM</t>
  </si>
  <si>
    <t>Garde Vallon Advisory FIC FIM</t>
  </si>
  <si>
    <t>Gauss Advisory FIC FIM</t>
  </si>
  <si>
    <t>Gauss Capital</t>
  </si>
  <si>
    <t>Gauss Income FIC FIRF CP</t>
  </si>
  <si>
    <t>Internacional Ações Hedgeado</t>
  </si>
  <si>
    <t>Giant Steps</t>
  </si>
  <si>
    <t>Giant Darius FIC FIM</t>
  </si>
  <si>
    <t>Giant Sigma Advisory FIC FIM</t>
  </si>
  <si>
    <t>Giant Zarathustra FIC FIM</t>
  </si>
  <si>
    <t>Greenbay Convex Advisory FIC FIM</t>
  </si>
  <si>
    <t>Grimper Blanc Advisory FIC FIM</t>
  </si>
  <si>
    <t>Grimper Meru Long Bias Advisory FIC FIM</t>
  </si>
  <si>
    <t>Guepardo Institucional FIC FIA</t>
  </si>
  <si>
    <t>Guepardo Investimentos</t>
  </si>
  <si>
    <t>Gávea Macro Advisory FIC FIM</t>
  </si>
  <si>
    <t>Gávea Investimentos</t>
  </si>
  <si>
    <t>Gávea Macro FIC FIM</t>
  </si>
  <si>
    <t>Gávea Macro Plus II FIC FIM</t>
  </si>
  <si>
    <t>HIX Capital Advisory FIC FIA</t>
  </si>
  <si>
    <t>HIX Investimentos</t>
  </si>
  <si>
    <t>Hogan Investimentos</t>
  </si>
  <si>
    <t xml:space="preserve">IP - Participações IPG FIC FIA BDR Nível I </t>
  </si>
  <si>
    <t>IP Capital Partners</t>
  </si>
  <si>
    <t>Ibiuna Investimentos</t>
  </si>
  <si>
    <t>Ibiuna Equities 30 FIC FIA</t>
  </si>
  <si>
    <t>Ibiuna Hedge FIC FIM</t>
  </si>
  <si>
    <t>Ibiuna Hedge STH FIC FIM</t>
  </si>
  <si>
    <t>PricewaterhouseCoopers</t>
  </si>
  <si>
    <t>Ibiuna Long Biased FIC FIM</t>
  </si>
  <si>
    <t>Ibiuna Long Short Advisory FIC FIM</t>
  </si>
  <si>
    <t>Ibiuna Long Short STLS FIC FIM</t>
  </si>
  <si>
    <t>Icatu Vanguarda Crédito Privado FIRF LP</t>
  </si>
  <si>
    <t>Icatu Vanguarda</t>
  </si>
  <si>
    <t>Icatu Vanguarda Dividendos 30 FIA</t>
  </si>
  <si>
    <t>Icatu Vanguarda Dividendos FIA</t>
  </si>
  <si>
    <t>Icatu Vanguarda FIC FI Inflação Curta Renda Fixa</t>
  </si>
  <si>
    <t>Icatu Vanguarda FIC FI Inflação Longa Renda Fixa</t>
  </si>
  <si>
    <t>Icatu Vanguarda Pré-Fixado FIRF LP</t>
  </si>
  <si>
    <t>Indie Capital</t>
  </si>
  <si>
    <t>Banco Itaú Unibanco</t>
  </si>
  <si>
    <t>Indie FIC FIA</t>
  </si>
  <si>
    <t>Iridium Gestão de Recursos</t>
  </si>
  <si>
    <t>Iridium Titan Advisory FIC FI RF CP</t>
  </si>
  <si>
    <t>JGP Corporate FIC FIRF CP LP - Feeder III</t>
  </si>
  <si>
    <t>JGP Asset Management</t>
  </si>
  <si>
    <t>JGP Crédito Advisory FIM CP</t>
  </si>
  <si>
    <t>JGP Equity FIC FIM</t>
  </si>
  <si>
    <t>JGP Long Only FIC FIA</t>
  </si>
  <si>
    <t>JGP Max Advisory FIC FIM</t>
  </si>
  <si>
    <t>JGP Strategy Advisory FIC FIM</t>
  </si>
  <si>
    <t>Journey Capital Endurance Deb Incentivadas Juros Reais Advisory FICFI-Infra</t>
  </si>
  <si>
    <t>Journey Capital</t>
  </si>
  <si>
    <t>Journey Capital Endurance Debêntures Incentivadas FIRF CP</t>
  </si>
  <si>
    <t>Journey Capital Endurance Plus Advisory FIC FI-Infra RF LP</t>
  </si>
  <si>
    <t>Kadima Asset</t>
  </si>
  <si>
    <t>Kadima II FIC de FIM</t>
  </si>
  <si>
    <t>Kairós Macro Advisory FIC FIM</t>
  </si>
  <si>
    <t>Kairós Capital</t>
  </si>
  <si>
    <t>Kapitalo Alpha Global Advisory FIQ FIM</t>
  </si>
  <si>
    <t>Kapitalo Investimentos</t>
  </si>
  <si>
    <t>Kapitalo K10 Advisory FIC FIM</t>
  </si>
  <si>
    <t>Kapitalo Kappa Advisory FIC FIM</t>
  </si>
  <si>
    <t>Kapitalo Kappa FIN FIC FIM</t>
  </si>
  <si>
    <t>Kapitalo Tarkus Advisory FIC FIA</t>
  </si>
  <si>
    <t>Kapitalo Tarkus FIC FIA</t>
  </si>
  <si>
    <t>Kapitalo Zeta Advisory FIC FIM</t>
  </si>
  <si>
    <t>Kinea Atlas II FIM</t>
  </si>
  <si>
    <t>Kinea Investimentos</t>
  </si>
  <si>
    <t>Kinea Chronos FIM</t>
  </si>
  <si>
    <t>Kinea IPCA Dinâmico II Advisory FIC FIRF</t>
  </si>
  <si>
    <t>Kinea RF Absoluto FI LP</t>
  </si>
  <si>
    <t>Kiron FIC FIA</t>
  </si>
  <si>
    <t>Kiron Capital</t>
  </si>
  <si>
    <t>Leblon Ações FIC FIA</t>
  </si>
  <si>
    <t>Leblon Equities</t>
  </si>
  <si>
    <t>Legacy Capital Advisory FIC FIM</t>
  </si>
  <si>
    <t>Legacy Capital</t>
  </si>
  <si>
    <t>MZK Dinâmico Advisory FIC FIM</t>
  </si>
  <si>
    <t>MZK Asset Management</t>
  </si>
  <si>
    <t>Macro Capital One Advisory FIC FIM</t>
  </si>
  <si>
    <t>Macro Capital Gestão de Resursos LTDA</t>
  </si>
  <si>
    <t>Mapfre Investimentos</t>
  </si>
  <si>
    <t>Mauá Capital Ações FIC FIA</t>
  </si>
  <si>
    <t>Mauá Capital</t>
  </si>
  <si>
    <t>Mauá Institucional FIC FIM</t>
  </si>
  <si>
    <t>Mauá Macro Advisory FIC FIM</t>
  </si>
  <si>
    <t>Mauá Macro FIC FIM</t>
  </si>
  <si>
    <t>Miles Acer Long Bias Advisory FIC FIM</t>
  </si>
  <si>
    <t>Miles Capital</t>
  </si>
  <si>
    <t>Miles Virtus Advisory FIC FIA</t>
  </si>
  <si>
    <t>Miles Virtus I FIC FIA</t>
  </si>
  <si>
    <t>Mirae Asset</t>
  </si>
  <si>
    <t>Moat Capital Advisory FIC FIA</t>
  </si>
  <si>
    <t>Moat Capital</t>
  </si>
  <si>
    <t>Moat Capital Equity Hedge FIC FIM</t>
  </si>
  <si>
    <t>Moat Capital FIC FIA</t>
  </si>
  <si>
    <t>Moat Capital Long Bias Advisory FIC FIM</t>
  </si>
  <si>
    <t>Mongeral Aegon Crédito Privado FIRF LP</t>
  </si>
  <si>
    <t>Mongeral Aegon Investimentos</t>
  </si>
  <si>
    <t>Mongeral Aegon Renda Fixa Fundo de Investimento</t>
  </si>
  <si>
    <t>Internacional Renda Fixa Não Hedgeado</t>
  </si>
  <si>
    <t>More Invest</t>
  </si>
  <si>
    <t>Modulo I FIC FIA</t>
  </si>
  <si>
    <t>Módulo Capital</t>
  </si>
  <si>
    <t>NCH Maracanã FIA</t>
  </si>
  <si>
    <t>NCH Capital</t>
  </si>
  <si>
    <t>Navi Cruise Advisory FIC FIA</t>
  </si>
  <si>
    <t>Navi Capital</t>
  </si>
  <si>
    <t>Navi Institucional FIC FIA</t>
  </si>
  <si>
    <t>Navi Long Short FIC FIM</t>
  </si>
  <si>
    <t>Neo Future II FIC FIA</t>
  </si>
  <si>
    <t>Neo Investimentos</t>
  </si>
  <si>
    <t>Neo Multi Estratégia 30 FIC FIM</t>
  </si>
  <si>
    <t>Neo Navitas B FIC FIA</t>
  </si>
  <si>
    <t>Neo Provectus I FIC FIM</t>
  </si>
  <si>
    <t>Nest Absolute Return FIM</t>
  </si>
  <si>
    <t>Nest Asset Management</t>
  </si>
  <si>
    <t>Novus Ações Institucional FIC FIA</t>
  </si>
  <si>
    <t>Novus Capital</t>
  </si>
  <si>
    <t>Novus Institucional FIC FIM</t>
  </si>
  <si>
    <t>Novus Macro D5 FIC FIM</t>
  </si>
  <si>
    <t>Novus Macro FIC FIM</t>
  </si>
  <si>
    <t>Novus Retorno Absoluto FIC FIM</t>
  </si>
  <si>
    <t>Occam Equity Hedge FIC FIM</t>
  </si>
  <si>
    <t>Occam Brasil</t>
  </si>
  <si>
    <t>Occam FIC FIA</t>
  </si>
  <si>
    <t>Occam Institucional FIC FIM II</t>
  </si>
  <si>
    <t>Occam Long &amp; Short Plus FIC FIM</t>
  </si>
  <si>
    <t>Occam Long Biased Advisory FIC FIM</t>
  </si>
  <si>
    <t>Occam Retorno Absoluto Advisory FIC FIM</t>
  </si>
  <si>
    <t>Occam Retorno Absoluto FIC FIM</t>
  </si>
  <si>
    <t>Opportunity Global Equity BRL FIA BDR Nível I IE</t>
  </si>
  <si>
    <t>Opportunity Asset Management</t>
  </si>
  <si>
    <t>Opportunity Global Equity USD FIA BDR Nível I IE</t>
  </si>
  <si>
    <t>Opportunity Long Biased FIC FIM</t>
  </si>
  <si>
    <t>Opportunity Market FIC DE FIM</t>
  </si>
  <si>
    <t>Opportunity Selection FIC FIA</t>
  </si>
  <si>
    <t>Opportunity Total FIC de FIM</t>
  </si>
  <si>
    <t>Panamby Inno FIC FIM</t>
  </si>
  <si>
    <t>Pacifico Ações FIC FIA</t>
  </si>
  <si>
    <t>Pacifico Gestão de Recursos</t>
  </si>
  <si>
    <t>Pacifico LB FIC FIM</t>
  </si>
  <si>
    <t>Pacifico Macro FIC FIM</t>
  </si>
  <si>
    <t>Perfin Equity Hedge FIC FIM</t>
  </si>
  <si>
    <t>Perfin Asset Management</t>
  </si>
  <si>
    <t>Perfin Foresight Institucional FIC FIA</t>
  </si>
  <si>
    <t>Persevera Compass Advisory FIC FIM</t>
  </si>
  <si>
    <t>Persevera Asset Management</t>
  </si>
  <si>
    <t>Polo Crédito Corporativo Advisory FIRF CP LP</t>
  </si>
  <si>
    <t>Polo Capital</t>
  </si>
  <si>
    <t>Polo High Yield I FIC FIM CP</t>
  </si>
  <si>
    <t>Polo Long Bias FIM</t>
  </si>
  <si>
    <t>Polo Macro FIM</t>
  </si>
  <si>
    <t>Porto Seguro Clássico FIC Renda Fixa LP</t>
  </si>
  <si>
    <t>Porto Seguro Investimentos</t>
  </si>
  <si>
    <t>Porto Seguro FI Referenciado DI Crédito Privado</t>
  </si>
  <si>
    <t>Porto Seguro FIC Ações</t>
  </si>
  <si>
    <t>Porto Seguro Juro Real FIC RF LP</t>
  </si>
  <si>
    <t>Porto Seguro Macro FIC FIM</t>
  </si>
  <si>
    <t>Quantitas FIC FIM Mallorca</t>
  </si>
  <si>
    <t>Quantitas Gestão de Recursos</t>
  </si>
  <si>
    <t>Quasar Advantage FIRF CP LP</t>
  </si>
  <si>
    <t>Quasar Asset Management</t>
  </si>
  <si>
    <t>Quasar Advantage Plus FIRF CP LP</t>
  </si>
  <si>
    <t>RPS Equity Hedge Advisory D30 FIC FIM</t>
  </si>
  <si>
    <t>RPS Capital</t>
  </si>
  <si>
    <t>RPS Long Bias Advisory D60 FIC FIA</t>
  </si>
  <si>
    <t>RPS Selection FIC FIA</t>
  </si>
  <si>
    <t>RPS Total Return Advisory D60 FIC FIM</t>
  </si>
  <si>
    <t>RPS Total Return D30 FIC FIM</t>
  </si>
  <si>
    <t>IMA-B</t>
  </si>
  <si>
    <t>Real Investor Gestão de Recursos</t>
  </si>
  <si>
    <t>Rio Bravo Investimentos</t>
  </si>
  <si>
    <t>Riza Daikon Advisory FIC FIM CP</t>
  </si>
  <si>
    <t>Riza Meyenii 180 Advisory FIC FIM CP</t>
  </si>
  <si>
    <t>SPX Capital</t>
  </si>
  <si>
    <t>SPX Seahawk Advisory FIC RF CP LP</t>
  </si>
  <si>
    <t>STK Long Biased FIC FIA</t>
  </si>
  <si>
    <t>STK Capital</t>
  </si>
  <si>
    <t>Safari 45 FIC FIM II</t>
  </si>
  <si>
    <t>Safari Capital</t>
  </si>
  <si>
    <t>Safari FIC FIM II</t>
  </si>
  <si>
    <t>Referenciado DI Soberano</t>
  </si>
  <si>
    <t>Schroder High Grade Advisory FIRF CP</t>
  </si>
  <si>
    <t>Schroder Investment Management</t>
  </si>
  <si>
    <t>Sharp Capital</t>
  </si>
  <si>
    <t>Sharp Equity Value Institucional FIA</t>
  </si>
  <si>
    <t>Sharp Long Biased Advisory FIC FIA</t>
  </si>
  <si>
    <t>Sharp Long Short 2X FIM</t>
  </si>
  <si>
    <t>Sharp Long Short FIM</t>
  </si>
  <si>
    <t>Solana Absolutto FIC FIM</t>
  </si>
  <si>
    <t>Solana Capital</t>
  </si>
  <si>
    <t>Solana Long Short FIC de FIM</t>
  </si>
  <si>
    <t>Solis Capital Antares Advisory CP FIC FIM LP</t>
  </si>
  <si>
    <t>Solis Investimentos</t>
  </si>
  <si>
    <t>Sparta Fundos de Investimento</t>
  </si>
  <si>
    <t>Sparta Debentures Incentivadas FIRF CP</t>
  </si>
  <si>
    <t>Sparta Max Advisory FIC FIRF CP LP</t>
  </si>
  <si>
    <t>Sparta Premium FIC FI Referenciado DI Crédito Privado</t>
  </si>
  <si>
    <t>Sparta Top Advisory FIC FIRF CP LP</t>
  </si>
  <si>
    <t>Sparta Top FIC FI RF Crédito Privado Longo Prazo</t>
  </si>
  <si>
    <t>Sparta Top Inflação FIC FIRF CP LP</t>
  </si>
  <si>
    <t>Studio 30 FIC FIA</t>
  </si>
  <si>
    <t>Studio Investimentos</t>
  </si>
  <si>
    <t>Studio FIC FIA</t>
  </si>
  <si>
    <t>SulAmérica Apollo FI Multimercado</t>
  </si>
  <si>
    <t>Sul América Investimentos</t>
  </si>
  <si>
    <t>SulAmérica Crédito Ativo FI Renda Fixa CP LP</t>
  </si>
  <si>
    <t>SulAmérica Debêntures Incentivadas Hedge Advisory FIRF CP</t>
  </si>
  <si>
    <t>SulAmérica Endurance FIM</t>
  </si>
  <si>
    <t>SulAmérica Equities FIA</t>
  </si>
  <si>
    <t>SulAmérica Evolution FI Multimercado</t>
  </si>
  <si>
    <t>SulAmérica Excellence FI Renda Fixa Crédito Privado</t>
  </si>
  <si>
    <t>SulAmérica Exclusive FI Referenciado DI</t>
  </si>
  <si>
    <t>SulAmérica Inflatie FI Renda Fixa Longo Prazo</t>
  </si>
  <si>
    <t>SulAmérica Renda Fixa Ativo FI LP</t>
  </si>
  <si>
    <t>Tarpon GT FIC FIA</t>
  </si>
  <si>
    <t>Tork 60 Advisory FIC FIA</t>
  </si>
  <si>
    <t>Tork Capital</t>
  </si>
  <si>
    <t>Tork FIC FIA</t>
  </si>
  <si>
    <t>Tork Long Only Institucional FIC FIA</t>
  </si>
  <si>
    <t>Truxt Investimentos</t>
  </si>
  <si>
    <t>Truxt I Valor Institucional FIC FIA</t>
  </si>
  <si>
    <t>Truxt Long Bias Advisory FIC FIM</t>
  </si>
  <si>
    <t>Truxt Long Short Advisory FIC FIM</t>
  </si>
  <si>
    <t>Truxt Macro Advisory FIC FIM</t>
  </si>
  <si>
    <t>Távola Capital</t>
  </si>
  <si>
    <t>Távola Absoluto Advisory FIC FIM</t>
  </si>
  <si>
    <t>Távola Absoluto FIM</t>
  </si>
  <si>
    <t>Valora Absolute FIRF Crédito Privado Longo Prazo</t>
  </si>
  <si>
    <t>Valora Investimentos</t>
  </si>
  <si>
    <t>Valora Guardian Advisory FIC FIM CP</t>
  </si>
  <si>
    <t>Verde AM Long Bias FIC FIA</t>
  </si>
  <si>
    <t>Verde Asset Management</t>
  </si>
  <si>
    <t>Verde AM Scena Advisory FIC FIM</t>
  </si>
  <si>
    <t>Verde AM X60 Advisory FIC FIM</t>
  </si>
  <si>
    <t>Vinci Atlas FIC FIM</t>
  </si>
  <si>
    <t>Vinci Partners</t>
  </si>
  <si>
    <t>Vinci Crédito Estruturado Selection Advisory FIC FIM Crédito Privado</t>
  </si>
  <si>
    <t>Vinci Multiestrategia FIM</t>
  </si>
  <si>
    <t>Vinci Seleção FIA</t>
  </si>
  <si>
    <t>Vinland Long Bias Advisory FIC FIM</t>
  </si>
  <si>
    <t>Vinland Capital</t>
  </si>
  <si>
    <t>Vinland Long Only FIC FIA</t>
  </si>
  <si>
    <t>Vinland Macro Advisory FIC FIM</t>
  </si>
  <si>
    <t>Vinland Macro Plus Advisory FIC FIM</t>
  </si>
  <si>
    <t>Vintage Macro Advisory FIC FIM</t>
  </si>
  <si>
    <t>Vintage Investimentos</t>
  </si>
  <si>
    <t>Vista Capital</t>
  </si>
  <si>
    <t>Vista Hedge FIM</t>
  </si>
  <si>
    <t>Vista Multiestratégia FIM</t>
  </si>
  <si>
    <t>Votorantim Asset</t>
  </si>
  <si>
    <t>FIC de FI Votorantim Inflation Renda Fixa</t>
  </si>
  <si>
    <t>Votorantim FI Eagle Renda Fixa Longo Prazo</t>
  </si>
  <si>
    <t>Votorantim FIC de FI Cambial Dólar</t>
  </si>
  <si>
    <t>Legg Mason Clearbridge US Large Cap Growth FIA IE</t>
  </si>
  <si>
    <t>Western Asset</t>
  </si>
  <si>
    <t>Western Asset Hedge Dólar FI Cambial</t>
  </si>
  <si>
    <t>Western Asset IMA-B5 Ativo FI RF</t>
  </si>
  <si>
    <t>Western Asset Multitrading H Multimercado FI</t>
  </si>
  <si>
    <t>Western Asset RF Ativo Max FI</t>
  </si>
  <si>
    <t>Western Asset Renda Fixa Ativo FI</t>
  </si>
  <si>
    <t>Western Asset Total Credit Advisory FIC FIRF CP</t>
  </si>
  <si>
    <t>XP Asset Management</t>
  </si>
  <si>
    <t>Bozano Growth Advisory FIC FIM</t>
  </si>
  <si>
    <t xml:space="preserve">Morgan Stanley Asia Opportunity Advisory FIC FIA IE </t>
  </si>
  <si>
    <t>Morgan Stanley Asia Opportunity Dólar FIC FIA IE</t>
  </si>
  <si>
    <t>Nordea Alfa 10 Advisory FIC FIM IE</t>
  </si>
  <si>
    <t>Redpoint eventures Advisory FIC FIM CP</t>
  </si>
  <si>
    <t>Selection Ações FIC FIA</t>
  </si>
  <si>
    <t>Selection Ações Globais FIC FIA IE</t>
  </si>
  <si>
    <t>Selection FIC FI Renda Fixa CP LP</t>
  </si>
  <si>
    <t>Selection Long Biased FIC FIM</t>
  </si>
  <si>
    <t>Selection Mult Internacional FIC FIM IE</t>
  </si>
  <si>
    <t>Selection Multimercado FIC FIM</t>
  </si>
  <si>
    <t>Selection Multimercado Plus FIC FIM</t>
  </si>
  <si>
    <t>Selection RF Plus FIC FIM CP LP</t>
  </si>
  <si>
    <t>Starboard Special Situations II Advisory FIC FIM CP</t>
  </si>
  <si>
    <t>Trend Bolsa Americana Alavancado FIA</t>
  </si>
  <si>
    <t>Trend Bolsa Americana Dolar FIA</t>
  </si>
  <si>
    <t>Trend Bolsa Americana FIM</t>
  </si>
  <si>
    <t>Trend Bolsa Chinesa FIM</t>
  </si>
  <si>
    <t xml:space="preserve">Trend Bolsas Emergentes FIM </t>
  </si>
  <si>
    <t>Trend Bolsas Europeias FIM</t>
  </si>
  <si>
    <t>Trend Bolsas Globais FIM</t>
  </si>
  <si>
    <t>Trend Cannabis FIM</t>
  </si>
  <si>
    <t>Trend Carbono Zero FIM</t>
  </si>
  <si>
    <t>Trend Commodities FIM</t>
  </si>
  <si>
    <t>Trend DI Simples FIRF</t>
  </si>
  <si>
    <t>Trend Dólar FI Cambial</t>
  </si>
  <si>
    <t>Trend ESG Brasil FIC FIA</t>
  </si>
  <si>
    <t>Renda Variável Indexado</t>
  </si>
  <si>
    <t>Trend ESG Global Dólar FIM</t>
  </si>
  <si>
    <t>Trend ESG Global FIM</t>
  </si>
  <si>
    <t>Trend Energias Renovaveis FIM</t>
  </si>
  <si>
    <t>Trend Estatais FIA</t>
  </si>
  <si>
    <t>Trend Euro FIM</t>
  </si>
  <si>
    <t>Trend High Yield Americano FIM</t>
  </si>
  <si>
    <t>Trend Ibovespa Alavancado FIA</t>
  </si>
  <si>
    <t>Trend Ibovespa Balanceado FIM</t>
  </si>
  <si>
    <t>Trend Ibovespa Dolar FIA</t>
  </si>
  <si>
    <t>Trend Ibovespa FIA</t>
  </si>
  <si>
    <t>Trend Imobiliario FIC FIM</t>
  </si>
  <si>
    <t>Trend Imobiliário Americano FIM</t>
  </si>
  <si>
    <t>Trend Inflação Curta FIRF LP</t>
  </si>
  <si>
    <t>Trend Inflação Geral FIRF LP</t>
  </si>
  <si>
    <t>Trend Inflação Longa FIRF</t>
  </si>
  <si>
    <t>Trend Lideranças Femininas FIM</t>
  </si>
  <si>
    <t>Trend Nasdaq 100 FIM</t>
  </si>
  <si>
    <t>Trend Ouro Dólar FIM</t>
  </si>
  <si>
    <t>Trend Ouro FIM</t>
  </si>
  <si>
    <t>Trend Prata Dólar FIM</t>
  </si>
  <si>
    <t>Trend Prata FIM</t>
  </si>
  <si>
    <t>Trend Pré-Fixado FIRF LP</t>
  </si>
  <si>
    <t>Trend Pós-Fixado FIRF Simples</t>
  </si>
  <si>
    <t>Trend Saúde Global FIM</t>
  </si>
  <si>
    <t>Trend Short Dolar FI Cambial</t>
  </si>
  <si>
    <t>Trend Small Caps FIA</t>
  </si>
  <si>
    <t>Trend Tecnologia FIM</t>
  </si>
  <si>
    <t>Trend XP Inc Balanceado FIC FIM</t>
  </si>
  <si>
    <t>Trend XP Inc FIC FIA IE</t>
  </si>
  <si>
    <t>Velt 120 Advisory FIC FIA</t>
  </si>
  <si>
    <t>Vinci Impacto e Retorno Advisory FIP Multiestrategia</t>
  </si>
  <si>
    <t>Wellington Ventura Advisory FIA IE</t>
  </si>
  <si>
    <t>XP ANS FIM CP</t>
  </si>
  <si>
    <t>XP Crédito Estruturado 15 FIC FIRF CP LP</t>
  </si>
  <si>
    <t>XP Crédito Estruturado 180 FIC FIM CP</t>
  </si>
  <si>
    <t>XP Crédito Estruturado 360 FIC FIM CP</t>
  </si>
  <si>
    <t>XP Debentures Incentivadas Crédito Privado FIC FIM</t>
  </si>
  <si>
    <t>XP Debentures Incentivadas Hedge CP FIC FIM LP</t>
  </si>
  <si>
    <t>XP Dividendos 30 FIC FIA</t>
  </si>
  <si>
    <t>XP Dividendos FIA</t>
  </si>
  <si>
    <t>XP Fundo de Fundos Imobiliarios 90 FIC FIM CP</t>
  </si>
  <si>
    <t>XP Inflação Referenciado IPCA FI Renda Fixa LP</t>
  </si>
  <si>
    <t>XP Investor 30 FIC FIA</t>
  </si>
  <si>
    <t>XP Investor FIA</t>
  </si>
  <si>
    <t>XP Long Biased 30 FIC FIM</t>
  </si>
  <si>
    <t>XP Long Biased Advisory FIC FIM</t>
  </si>
  <si>
    <t>XP Long Biased FIC FIM</t>
  </si>
  <si>
    <t>XP Long Biased III FIC FIM</t>
  </si>
  <si>
    <t>XP Long Short 60 FIC FIM</t>
  </si>
  <si>
    <t>XP Long Short FIC FIM</t>
  </si>
  <si>
    <t>XP Long Term Equity FIC FIM</t>
  </si>
  <si>
    <t>XP Macro FIM</t>
  </si>
  <si>
    <t>XP Macro Institucional FIC FIM</t>
  </si>
  <si>
    <t>XP Macro Juros Ativo FIC FIRF LP</t>
  </si>
  <si>
    <t>XP Macro Plus FIC FIM</t>
  </si>
  <si>
    <t>XP Private Equity I FIP Multiestratégia</t>
  </si>
  <si>
    <t>Banco Modal</t>
  </si>
  <si>
    <t>XP Referenciado FI Referenciado DI CP</t>
  </si>
  <si>
    <t>BNP Paribas Asset</t>
  </si>
  <si>
    <t>D+019</t>
  </si>
  <si>
    <t>Garde</t>
  </si>
  <si>
    <t>JP Morgan</t>
  </si>
  <si>
    <t>Kadima Asset Management</t>
  </si>
  <si>
    <t>Kondor Invest</t>
  </si>
  <si>
    <t>Modal Asset</t>
  </si>
  <si>
    <t>Quadrante Investimentos</t>
  </si>
  <si>
    <t>Sicredi</t>
  </si>
  <si>
    <t>Sparta</t>
  </si>
  <si>
    <t>Vinci Mosaico FIA</t>
  </si>
  <si>
    <t>ARX Denali XP Seg Prev FIRF CP</t>
  </si>
  <si>
    <t>ARX Income Icatu Prev FIM</t>
  </si>
  <si>
    <t>ARX Denali Icatu Prev FIC FIRF CP</t>
  </si>
  <si>
    <t>Indie Icatu Prev FIM</t>
  </si>
  <si>
    <t>Vinci Equilibrio Advisory XP Seg Prev FIM</t>
  </si>
  <si>
    <t>Vinci Equilíbrio Icatu Prev FIC FIM II</t>
  </si>
  <si>
    <t>Miles Virtus Advisory XP Seg Prev FIC FIA</t>
  </si>
  <si>
    <t>Garde Aramis Icatu Prev FIC FIM</t>
  </si>
  <si>
    <t>Gauss Icatu Prev FIC FIM</t>
  </si>
  <si>
    <t>Gap Absoluto XP Seg IQ FIM</t>
  </si>
  <si>
    <t>AZ Quest Advisory Icatu Multi Prev FIC FIM</t>
  </si>
  <si>
    <t>AZ Quest Luce Advisory Icatu Prev FICFI RF CP LP</t>
  </si>
  <si>
    <t>Az Quest Luce Ad Prev XP Seg FIRF CP</t>
  </si>
  <si>
    <t>Capitânia Previdence Advisory Icatu FIRF CP</t>
  </si>
  <si>
    <t>Capitânia Prev Advisory XP Seg FI RF CP</t>
  </si>
  <si>
    <t>Vintage Asset Allocation Prev Advisory Icatu FIC FIM</t>
  </si>
  <si>
    <t>Perfin Foresight 100 Advisory XP Seg Prev FIC FIA</t>
  </si>
  <si>
    <t>Mongeral Aegon Prev XP Seg Adv. FIRF CP</t>
  </si>
  <si>
    <t>Claritas Hedge FIC FIM Longo Prazo</t>
  </si>
  <si>
    <t>Alaska 70 Icatu Prev FIM</t>
  </si>
  <si>
    <t>Alaska Black 70 Advisory XP Seg Prev FIC FIM</t>
  </si>
  <si>
    <t>SulAmérica Brasil Plural FIC FIRF CP</t>
  </si>
  <si>
    <t>Brasil Plural Prev CP FIC FIRF</t>
  </si>
  <si>
    <t>Schroder Advisory XP Seg Prev FIRF CP</t>
  </si>
  <si>
    <t>Bradesco FIA Sustentabilidade Empresarial</t>
  </si>
  <si>
    <t>Icatu Vanguarda Absoluto FI Prev RF CP</t>
  </si>
  <si>
    <t>Kinea Apolo Advisory XP Seg Prev FIC FIM</t>
  </si>
  <si>
    <t>Sparta Previdência Advisory XP Seg FIC RF CP</t>
  </si>
  <si>
    <t>RPS Prev Absoluto FICFIM</t>
  </si>
  <si>
    <t>Western Asset Icatu RF Ativo Prev FIC FI</t>
  </si>
  <si>
    <t>Western XP Seg FIRF Prev</t>
  </si>
  <si>
    <t>Opportunity Icatu Prev FIM</t>
  </si>
  <si>
    <t>Absolute Alpha Global FIC FIM</t>
  </si>
  <si>
    <t>Absolute Icatu I Prev FIC FIM</t>
  </si>
  <si>
    <t>Navi Long Short XP I Seg Prev FICFIM</t>
  </si>
  <si>
    <t>Navi Long Short Icatu Prev FIM</t>
  </si>
  <si>
    <t>Vinland LB Advisory XP Seg Prev FIC FIM</t>
  </si>
  <si>
    <t>Novus Capital Prev Advisory Icatu FIM</t>
  </si>
  <si>
    <t>CA Indosuez Prev FIRF Ref DI CP</t>
  </si>
  <si>
    <t>Apex Long Biased Icatu Prev FIM 70</t>
  </si>
  <si>
    <t>Apex Long Biased Icatu Seg Prev FIM</t>
  </si>
  <si>
    <t>Leblon Icatu Previdência FIM</t>
  </si>
  <si>
    <t>Leblon 100 XP Seg Prev FIM</t>
  </si>
  <si>
    <t>Leblon 70 XP Seg Prev FICFIM</t>
  </si>
  <si>
    <t>DLM Debêntures Incentivadas FIRF CP</t>
  </si>
  <si>
    <t>DLM Conservador Advisory Icatu Prev FIRF CP</t>
  </si>
  <si>
    <t>SulAmérica Ibiuna Long Biased Prev FIM</t>
  </si>
  <si>
    <t>Ibiuna Prev Icatu FIC FIM</t>
  </si>
  <si>
    <t>Sulamerica Fix 100 Plus FI RF</t>
  </si>
  <si>
    <t>SulAmérica Prestige Strategie FIC FIRF CP</t>
  </si>
  <si>
    <t>SulAmérica Mix 49 I FIM</t>
  </si>
  <si>
    <t>SulAmérica Prestige Prev FIRF</t>
  </si>
  <si>
    <t>SulAmerica Debentures Incentivadas FIM CP</t>
  </si>
  <si>
    <t>Canvas Icatu Prev FIC FIM Prev</t>
  </si>
  <si>
    <t>Mauá Prev Advisory Icatu FIM</t>
  </si>
  <si>
    <t>Quasar Advantage Prev XP Seg Advisory FIRF CP</t>
  </si>
  <si>
    <t>Brasil Capital 70 XP Seg Advisory Prev FIM</t>
  </si>
  <si>
    <t>Brasil Capital 100 XP Seg Advisory FIC FIA</t>
  </si>
  <si>
    <t>Occam XP Seg Prev FIC FIM</t>
  </si>
  <si>
    <t>Occam Icatu Prev FIC FIM</t>
  </si>
  <si>
    <t>Pacifico Macro Prev Advisory XP Seg FIC FIM</t>
  </si>
  <si>
    <t>HIX Icatu Prev Qualificado FIC FIM 100</t>
  </si>
  <si>
    <t>Iridium Apollo Advisory XP Seg FIC FIRF CP</t>
  </si>
  <si>
    <t>Dahlia 100 Advisory XP Seg Prev FIC FIM</t>
  </si>
  <si>
    <t>Dahlia 70 Advisory XP Seg Prev FIC FIM</t>
  </si>
  <si>
    <t>Adam XP Seg Prev FIC FIM</t>
  </si>
  <si>
    <t>Adam Icatu Prev FIC FIM</t>
  </si>
  <si>
    <t>Athena Icatu Prev FIM 70</t>
  </si>
  <si>
    <t>Kadima XP Seg Prev FIE FIC FIM</t>
  </si>
  <si>
    <t>Icatu Seg Kadima FIM CP Prev</t>
  </si>
  <si>
    <t>Safari Prev 100 FICFIM FIE</t>
  </si>
  <si>
    <t>Safari SulAmérica Prev FIC FIM</t>
  </si>
  <si>
    <t>XP Seg FI RF CP Prev</t>
  </si>
  <si>
    <t>XP Long Term Equity XP Seguros FICFIM</t>
  </si>
  <si>
    <t>XP Long Biased Advisory XP Seg FIC FIM</t>
  </si>
  <si>
    <t>XP Crédito Estruturado XP Seg Prev FIC FIRF</t>
  </si>
  <si>
    <t>XP Icatu Horizonte Prev FIC FIRF</t>
  </si>
  <si>
    <t>XP Icatu Horizonte Macro Prev FIM</t>
  </si>
  <si>
    <t>XP Horizonte XP Seg FI RF Prev</t>
  </si>
  <si>
    <t>Fundada em 2019, a ACE Capital está sediada na cidade de São Paulo e tem mais de R$ 435 milhões em ativos sob gestão, com atuação na estratégia de Multimercados. A empresa possui mais de 10 colaboradores, e, entre os principais executivos, estão Fabrício Taschetto (CIO), Ricardo Denadai (Economista-Chefe), Luiz Missagia (Gestor), Daniel Tatsumi (Gestor), José Mazzoni (COO).</t>
  </si>
  <si>
    <t>Fabrício Taschetto</t>
  </si>
  <si>
    <t>Ricardo Denadai</t>
  </si>
  <si>
    <t>Economista-Chefe</t>
  </si>
  <si>
    <t>Luiz Missagia</t>
  </si>
  <si>
    <t>Daniel Tatsumi</t>
  </si>
  <si>
    <t>José Mazzoni</t>
  </si>
  <si>
    <t>Fundada em 2018, a Alpha Key Capital está sediada na cidade de São Paulo e tem mais de R$ 593 milhões em ativos sob gestão, com atuação na estratégia de Ações. A empresa possui em torno de 9 colaboradores, e, entre os principais executivos, estão Christian Keleti (CEO), Bruno Rignel (CIO), Daniel Carneiro (COO) e Simone de Grandis (Jurídico).</t>
  </si>
  <si>
    <t>Christian Keleti</t>
  </si>
  <si>
    <t>Bruno Rignel</t>
  </si>
  <si>
    <t>Daniel Carneiro</t>
  </si>
  <si>
    <t>Simone de Grandis</t>
  </si>
  <si>
    <t>Jurídico</t>
  </si>
  <si>
    <t>Fundada em 2018, a Argo Capital está sediada na cidade de São Paulo e tem mais de R$ 270 milhões em ativos sob gestão, com atuação na estratégia de Ações. A empresa possui em torno de 9 colaboradores, e, entre os principais executivos, estão Augusto Lange Vieira (CIO), Daniel Bortoleto Salomão (Gestor) e Guilherme Sanches Camacho (Gestor).</t>
  </si>
  <si>
    <t>Augusto Lange Vieira</t>
  </si>
  <si>
    <t>Daniel Bortoleto Salomão</t>
  </si>
  <si>
    <t>Guilherme Sanches Camacho</t>
  </si>
  <si>
    <t>Fundada em 2001, a ARX Investimentos está sediada no Rio de Janeiro e tem mais de R$ 22 bilhões em ativos sob gestão, com atuação nas estratégias de Crédito, Multimercados e Ações. A empresa possui mais de 35 colaboradores, e, entre os principais executivos, estão Rogério Poppe (Gestor), Guilherme Abry (COO), Pierre Jadoul (Gestor), Eduardo Canto (Gestor), Solange Srour (Economista).</t>
  </si>
  <si>
    <t>Rogério Poppe</t>
  </si>
  <si>
    <t>Guilherme Abry</t>
  </si>
  <si>
    <t>Pierre Jadoul</t>
  </si>
  <si>
    <t>Eduardo Canto</t>
  </si>
  <si>
    <t>Solange Srour</t>
  </si>
  <si>
    <t>Economista</t>
  </si>
  <si>
    <t>Fundada em 2013, a Athena Capital está sediada no Rio de Janeiro e tem mais de R$ 1 bilhão em ativos sob gestão, com atuação na estratégia de Ações. A empresa possui em torno de 10 colaboradores, e, entre os principais executivos, estão André Sarmento Vainer (CIO), Carlos Rodrigo Mendes Lima (Analista), Bernardo Augusto Lobão (Analista), Aquileo Saraiva da Silva (COO), Tiago Almeida Noel (Analista).</t>
  </si>
  <si>
    <t>André Sarmento Vainer</t>
  </si>
  <si>
    <t>Carlos Rodrigo Mendes Lima</t>
  </si>
  <si>
    <t>Analista</t>
  </si>
  <si>
    <t>Bernardo Augusto Lobão</t>
  </si>
  <si>
    <t>Aquileo Saraiva da Silva</t>
  </si>
  <si>
    <t>Tiago Almeida Noel</t>
  </si>
  <si>
    <t>Marcelo Urbano Dias</t>
  </si>
  <si>
    <t>Bruno Coelho</t>
  </si>
  <si>
    <t>RI</t>
  </si>
  <si>
    <t>Fabio Guilhon Chung</t>
  </si>
  <si>
    <t>Fundada em 2001, a AZ Quest está sediada na cidade de São Paulo e tem mais de R$ 15 bilhões em ativos sob gestão, com atuação nas estratégias de Renda Fixa, Crédito, Multimercados e Ações. A empresa possui mais de 50 colaboradores, e, entre os principais executivos, estão Walter Maciel (CEO) e Alexandre Silverio (CIO).</t>
  </si>
  <si>
    <t>Walter Maciel</t>
  </si>
  <si>
    <t>Alexandre Silverio</t>
  </si>
  <si>
    <t>Fundada em 2011, a Bahia Asset Management está sediada no Rio de Janeiro e tem mais de R$ 21 bilhões em ativos sob gestão, com atuação nas estratégias de Multimercados e Ações. A empresa possui mais de 85 colaboradores, e, entre os principais executivos, estão Gustavo Daibert (Gestor), Thiago Mendez (Gestor), César Aragão (RI), Diogo Mariani (COO), Alexandre Soriano (Economista).</t>
  </si>
  <si>
    <t>Gustavo Daibert</t>
  </si>
  <si>
    <t>Thiago Mendez</t>
  </si>
  <si>
    <t>César Aragão</t>
  </si>
  <si>
    <t>Diogo Mariani</t>
  </si>
  <si>
    <t>Alexandre Soriano</t>
  </si>
  <si>
    <t>BlueLine Asset Management</t>
  </si>
  <si>
    <t>Fundada em 2018, a BlueLine Asset Management está sediada na cidade de São Paulo e tem mais de R$ 224 milhões em ativos sob gestão, com atuação na estratégia de Multimercados. A empresa possui mais de 15 colaboradores, e, entre os principais executivos, estão Giovani Silva (CIO), Jorge Oliveira (Portfolio Manager), Leonardo Locatelli (Portfolio Manager), Fabio Akira (Economista), José Saliby (COO).</t>
  </si>
  <si>
    <t>Giovani Silva</t>
  </si>
  <si>
    <t>Jorge Oliveira</t>
  </si>
  <si>
    <t>Portfolio Manager</t>
  </si>
  <si>
    <t>Leonardo Locatelli</t>
  </si>
  <si>
    <t>Fabio Akira</t>
  </si>
  <si>
    <t>José Saliby</t>
  </si>
  <si>
    <t>Fundada em 2008, a Brasil Capital está sediada na cidade de São Paulo e tem mais de R$ 6 bilhões em ativos sob gestão, com atuação na estratégia de Ações. A empresa possui mais de 15 colaboradores, e, entre os principais executivos, estão André C Ribeiro (CIO), Ary C Zanetta Nt (Portfolio Manager) e Bruno Baptistella (Portfolio Manager).</t>
  </si>
  <si>
    <t>André C Ribeiro</t>
  </si>
  <si>
    <t>Ary C Zanetta Nt</t>
  </si>
  <si>
    <t>Bruno Baptistella</t>
  </si>
  <si>
    <t>Fundada em 2009, a Plural Gestão de Recursos está sediada na cidade de Rio de Janeiro  e tem mais de R$ 3 bilhões em ativos sob gestão, com atuação nas estratégias de Renda Fixa, Crédito e Imobiliário. A empresa possui mais de 15 colaboradores, e, entre os principais executivos, estão Rafael Zlot (Gestor) e Alexandre Donini (Gestor).</t>
  </si>
  <si>
    <t>Rafael Zlot</t>
  </si>
  <si>
    <t>Alexandre Donini</t>
  </si>
  <si>
    <t>Fundada em 1985, a BTG Pactual Asset Management está sediada na cidade de São Paulo e tem mais de R$ 131 bilhões em ativos sob gestão, com atuação nas estratégias de Renda Fixa, Crédito, Multimercados e Ações. A empresa possui mais de 95 colaboradores, e, entre os principais executivos, estão Eduardo Guardia (CEO), Pedro Maia (Gestor), Julio Filho (Gestor), José Lúcio Nascimento (Gestor), Alan Haddid (COO).</t>
  </si>
  <si>
    <t>Eduardo Guardia</t>
  </si>
  <si>
    <t>Pedro Maia</t>
  </si>
  <si>
    <t>Julio Filho</t>
  </si>
  <si>
    <t>José Lúcio Nascimento</t>
  </si>
  <si>
    <t>Alan Haddid</t>
  </si>
  <si>
    <t>Fundada em 1998, a CA Indosuez está sediada na cidade de São Paulo e tem mais de R$ 8 bilhões em ativos sob gestão, com atuação nas estratégias de Renda Fixa e Crédito. A empresa possui mais de 45 colaboradores, e, entre os principais executivos, estão Urbano Araújo de Moraes (CEO), Fábio Passos (CIO), Felipe Sarmento (COO), Vladimir Vale (Economista), Andre Fadul (Gestor).</t>
  </si>
  <si>
    <t>Urbano Araújo de Moraes</t>
  </si>
  <si>
    <t>Fábio Passos</t>
  </si>
  <si>
    <t>Felipe Sarmento</t>
  </si>
  <si>
    <t>Vladimir Vale</t>
  </si>
  <si>
    <t>Andre Fadul</t>
  </si>
  <si>
    <t>Fundada em 2012, a Canvas Capital está sediada na cidade de São Paulo e tem mais de R$ 11 bilhões em ativos sob gestão, com atuação nas estratégias de Crédito, Multimercados e Ações. A empresa possui mais de 50 colaboradores, e, entre os principais executivos, estão Antonio Quintella (CEO), Guilherme Gaertner (Portfolio Manager) e Eduardo Bodra (Portfolio Manager).</t>
  </si>
  <si>
    <t>Antonio Quintella</t>
  </si>
  <si>
    <t>Guilherme Gaertner</t>
  </si>
  <si>
    <t>Eduardo Bodra</t>
  </si>
  <si>
    <t>Fundada em 2003, a Capitania S/A está sediada na cidade de São Paulo e tem mais de R$ 6 bilhões em ativos sob gestão, com atuação nas estratégias de Crédito, Imobiliário, Infraestrutura. A empresa possui mais de 25 colaboradores, e, entre os principais executivos, estão Ricardo Quintero (CEO), Arturo Borges da Fonseca Tutzer Profili (Gestor), Carlos Emanuel Simonetti (RI), Cesar Lauro da Costa (Compliance/Risco), Caio de Souza Conca (Gestor).</t>
  </si>
  <si>
    <t>Ricardo Quintero</t>
  </si>
  <si>
    <t>Arturo Borges da Fonseca Tutzer Profili</t>
  </si>
  <si>
    <t>Carlos Emanuel Simonetti</t>
  </si>
  <si>
    <t>Cesar Lauro da Costa</t>
  </si>
  <si>
    <t>Compliance/Risco</t>
  </si>
  <si>
    <t>Caio de Souza Conca</t>
  </si>
  <si>
    <t>Compass</t>
  </si>
  <si>
    <t>Fundada em 2018, a CG Brazil LTDA está sediada na cidade de São Paulo e tem mais de R$ 6 milhões em ativos sob gestão, com atuação nas estratégias de Renda Fixa, Crédito, Internacionais, Private Equity, Infraestrutura. A empresa possui mais de 25 colaboradores, e, entre os principais executivos, estão George Kerr (CEO) e José Ermete Rabello (Gestor).</t>
  </si>
  <si>
    <t>George Kerr</t>
  </si>
  <si>
    <t>José Ermete Rabello</t>
  </si>
  <si>
    <t>Fundada em 2002, a Constellation Asset Management está sediada na cidade de São Paulo e tem mais de R$ 10 bilhões em ativos sob gestão, com atuação na estratégia de Ações. A empresa possui mais de 20 colaboradores, e, entre os principais executivos, estão Florian Bartunek (CIO), Marcello Silva (Analista) e Alex Rodrigues (COO).</t>
  </si>
  <si>
    <t>Florian Bartunek</t>
  </si>
  <si>
    <t>Marcello Silva</t>
  </si>
  <si>
    <t>Alex Rodrigues</t>
  </si>
  <si>
    <t>Fundada em 2016, a Adam Capital está sediada no Rio de Janeiro e tem mais de R$ 17 bilhões em ativos sob gestão, com atuação na estratégia de Multimercados. A empresa possui mais de 20 colaboradores, e, entre os principais executivos, estão Márcio Appel (Portfolio Manager), Fabio Landi (Gestor), André Salgado (RI), Humberto Peres (RI), Sergio Dias (Gestor).</t>
  </si>
  <si>
    <t>Márcio Appel</t>
  </si>
  <si>
    <t>Fabio Landi</t>
  </si>
  <si>
    <t>André Salgado</t>
  </si>
  <si>
    <t>Humberto Peres</t>
  </si>
  <si>
    <t>Sergio Dias</t>
  </si>
  <si>
    <t>Fundada em 1947, a Franklin Templeton está sediada na cidade de San Mateo (Califórnia) e tem mais de R$ 3 trilhões em ativos sob gestão, com atuação nas estratégias de Renda Fixa, Crédito, Multimercados, Ações, Imobiliário, Internacionais, Private Equity, Infraestrutura. A empresa possui mais de 9300 colaboradores, e, entre os principais executivos, estão Jenny Johnson (CEO), Gregory Johnson (Executive Chairman of the Board) () e Rupert Johnson, Jr. (Vice Chairman of the Board) ().</t>
  </si>
  <si>
    <t>Jenny Johnson</t>
  </si>
  <si>
    <t>Gregory Johnson</t>
  </si>
  <si>
    <t>Presidente</t>
  </si>
  <si>
    <t>Rupert Johnson, Jr.</t>
  </si>
  <si>
    <t>Vice-presidente</t>
  </si>
  <si>
    <t>Fundada em 2009, a Empírica Investimentos está sediada na cidade de Barueri e tem mais de R$ 2 bilhões em ativos sob gestão, com atuação na estratégia de Crédito. A empresa possui mais de 60 colaboradores, e, entre os principais executivos, estão Leonardo Russo Calixto (Gestor), Aquiles Feldman (Jurídico), José Eduardo Assunção (COO) e Lucas de Lima Neto (Estrategista).</t>
  </si>
  <si>
    <t>Leonardo Russo Calixto</t>
  </si>
  <si>
    <t>Aquiles Feldman</t>
  </si>
  <si>
    <t>José Eduardo Assunção</t>
  </si>
  <si>
    <t>Lucas de Lima Neto</t>
  </si>
  <si>
    <t>Estrategista</t>
  </si>
  <si>
    <t>Marcelo Toledo</t>
  </si>
  <si>
    <t>Fundada em 2018, a Navi Capital está sediada no Rio de Janeiro e tem mais de R$ 5 bilhões em ativos sob gestão, com atuação na estratégia de Ações. A empresa possui mais de 35 colaboradores, e, entre os principais executivos, estão Felipe Campos (Gestor), Waldir Serafim (Gestor) e João Aragon (COO).</t>
  </si>
  <si>
    <t>Felipe Campos</t>
  </si>
  <si>
    <t>Waldir Serafim</t>
  </si>
  <si>
    <t>João Aragon</t>
  </si>
  <si>
    <t>Fundada em 2016, a Kiron Capital está sediada na cidade de São Paulo e tem mais de R$ 1000 milhões em ativos sob gestão, com atuação na estratégia de Ações. A empresa possui mais de 10 colaboradores, e, entre os principais executivos, estão Francisco Utsch (CIO), Luiz Liuzzi (CEO), Caio Castro (COO) e Alex Thumlert (RI).</t>
  </si>
  <si>
    <t>Francisco Utsch</t>
  </si>
  <si>
    <t>Luiz Liuzzi</t>
  </si>
  <si>
    <t>Caio Castro</t>
  </si>
  <si>
    <t>Alex Thumlert</t>
  </si>
  <si>
    <t>Fundada em 2015, a Solis Investimentos Ltda. está sediada na cidade de São Paulo e tem mais de R$ 4 bilhões em ativos sob gestão, com atuação nas estratégias de Crédito e Ações. A empresa possui mais de 20 colaboradores, e, entre os principais executivos, estão Ricardo Binelli (Gestor), Delano Macedo (Estrategista), Rafael Burquim (Gestor) e Carlos Eduardo Camargo (RI).</t>
  </si>
  <si>
    <t>Ricardo Binelli</t>
  </si>
  <si>
    <t>Delano Macedo</t>
  </si>
  <si>
    <t>Rafael Burquim</t>
  </si>
  <si>
    <t>Carlos Eduardo Camargo</t>
  </si>
  <si>
    <t>Tarpon</t>
  </si>
  <si>
    <t>Fundada em 2002, a Tarpon Capital está sediada na cidade de São Paulo e tem mais de R$ 540 milhões em ativos sob gestão, com atuação na estratégia de Ações. A empresa possui em torno de 10 colaboradores, e, entre os principais executivos, estão Jose Carlos Reid de Magalhães (CIO), Rafael Maisonnave (Gestor) e Caio Lewkowicz (Gestor).</t>
  </si>
  <si>
    <t>Jose Carlos Reid de Magalhães</t>
  </si>
  <si>
    <t>Rafael Maisonnave</t>
  </si>
  <si>
    <t>Caio Lewkowicz</t>
  </si>
  <si>
    <t>Fundada em 2015, a Moat Capital está sediada na cidade de São Paulo e tem mais de R$ 5 bilhões em ativos sob gestão, com atuação na estratégia de Ações. A empresa possui mais de 15 colaboradores, e, entre os principais executivos, estão Cássio Bruno (Gestor), Luiz Aranha (Gestor), Marcelo Romeiro (Analista), Rodrigo Carrera (COO), Adriano Leite (RI).</t>
  </si>
  <si>
    <t>Cássio Bruno</t>
  </si>
  <si>
    <t>Luiz Aranha</t>
  </si>
  <si>
    <t>Marcelo Romeiro</t>
  </si>
  <si>
    <t>Rodrigo Carrera</t>
  </si>
  <si>
    <t>Adriano Leite</t>
  </si>
  <si>
    <t>Fundada em 2015, a Safari Capital está sediada na cidade de São Paulo e tem mais de R$ 2 bilhão em ativos sob gestão, com atuação na estratégia de Ações. A empresa possui mais de 15 colaboradores, e, entre os principais executivos, estão Marcelo Cavalheiro (Gestor), Elsom Yassuda (Estrategista) e Fabio Rosenfeld (Trader).</t>
  </si>
  <si>
    <t>Marcelo Cavalheiro</t>
  </si>
  <si>
    <t>Elsom Yassuda</t>
  </si>
  <si>
    <t>Fabio Rosenfeld</t>
  </si>
  <si>
    <t>Trader</t>
  </si>
  <si>
    <t>Fundada em 2018, a Dahlia Capital Gestão de Recursos Ltda. está sediada na cidade de São Paulo e tem mais de R$ 4 bilhões em ativos sob gestão, com atuação nas estratégias de Multimercados e Ações. A empresa possui mais de 10 colaboradores, e, entre os principais executivos, estão José Aurino da Rocha Neto (CIO), Felipe Mitsuo Hirai (Estrategista), Paulo Lowndes Dale (COO), Sara Alexandra Fernandes Delfim (Analista), Alessandro Alberto Arlant (Analista).</t>
  </si>
  <si>
    <t>José Aurino da Rocha Neto</t>
  </si>
  <si>
    <t>Felipe Mitsuo Hirai</t>
  </si>
  <si>
    <t>Paulo Lowndes Dale</t>
  </si>
  <si>
    <t>Sara Alexandra Fernandes Delfim</t>
  </si>
  <si>
    <t>Alessandro Alberto Arlant</t>
  </si>
  <si>
    <t>Fundada em 2004, a Daycoval Asset está sediada na cidade de São Paulo  e tem mais de R$ 4 bilhões em ativos sob gestão, com atuação nas estratégias de Renda Fixa, Crédito, Multimercados e Ações. A empresa possui mais de 20 colaboradores, e, entre os principais executivos, estão Roberto Kropp (Gestor) e Jaques Iglicky (Gestor).</t>
  </si>
  <si>
    <t>Roberto Kropp</t>
  </si>
  <si>
    <t>Jaques Iglicky</t>
  </si>
  <si>
    <t>Fundada em 2003, a DLM Invista está sediada na cidade de Belo Horizonte e tem mais de R$ 3 bilhões em ativos sob gestão, com atuação na estratégia de Crédito. A empresa possui mais de 15 colaboradores, e, entre os principais executivos, estão Marcelo Castro Domingos (Gestor), Daniel Castro Domingos (Gestor) e Marcelo Miranda de Mattos (Gestor).</t>
  </si>
  <si>
    <t>Marcelo Castro Domingos</t>
  </si>
  <si>
    <t>Daniel Castro Domingos</t>
  </si>
  <si>
    <t>Marcelo Miranda de Mattos</t>
  </si>
  <si>
    <t>Fundada em 2006, a Equitas Investimentos está sediada na cidade de São Paulo e tem mais de R$ 5 bilhões em ativos sob gestão, com atuação na estratégia de Ações. A empresa possui mais de 20 colaboradores, e, entre os principais executivos, estão Luis Felipe Amaral (Gestor), Paulo Eduardo Lopes (Analista), Brunno Donadio (Analista), Sérgio Omati (Analista), Vinicius Canheu (Analista).</t>
  </si>
  <si>
    <t>Luis Felipe Amaral</t>
  </si>
  <si>
    <t>Paulo Eduardo Lopes</t>
  </si>
  <si>
    <t>Brunno Donadio</t>
  </si>
  <si>
    <t>Sérgio Omati</t>
  </si>
  <si>
    <t>Vinicius Canheu</t>
  </si>
  <si>
    <t>FAMA Investimentos</t>
  </si>
  <si>
    <t>Fundada em 1993, a FAMA Investimentos está sediada na cidade de São Paulo e tem mais de R$ 2 bilhões em ativos sob gestão, com atuação na estratégia de Ações. A empresa possui mais de 10 colaboradores, e, entre os principais executivos, estão Fabio Alperowitch (Gestor), Mauricio Levi (Gestor) e Andre Lederman (CEO).</t>
  </si>
  <si>
    <t>Fabio Alperowitch</t>
  </si>
  <si>
    <t>Mauricio Levi</t>
  </si>
  <si>
    <t>Andre Lederman</t>
  </si>
  <si>
    <t>Fundada em 2007, a GAMA Investimentos está sediada na cidade de São Paulo e tem mais de R$ 800 milhões em ativos sob gestão, com atuação nas estratégias de Crédito, Internacionais e Private Equity. A empresa possui mais de 10 colaboradores, e, entre os principais executivos, estão Marcos Falcão (CEO), Jonas Gomes (Gestor), Ian Caó (CIO) e Fernando Marinho (Analista).</t>
  </si>
  <si>
    <t>Marcos Falcão</t>
  </si>
  <si>
    <t>Jonas Gomes</t>
  </si>
  <si>
    <t>Ian Caó</t>
  </si>
  <si>
    <t>Fernando Marinho</t>
  </si>
  <si>
    <t>Fundada em 2013, a Garde Asset Management está sediada na cidade de São Paulo e tem mais de R$ 4 bilhões em ativos sob gestão, com atuação nas estratégias de Multimercados e Ações. A empresa possui mais de 35 colaboradores, e, entre os principais executivos, estão Carlos Calabresi (CIO), Marcelo Giufrida (CEO), Marcio Georgetti (Gestor) e Rodrigo Pagnani (Gestor).</t>
  </si>
  <si>
    <t>Carlos Calabresi</t>
  </si>
  <si>
    <t>Marcelo Giufrida</t>
  </si>
  <si>
    <t>Marcio Georgetti</t>
  </si>
  <si>
    <t>Rodrigo Pagnani</t>
  </si>
  <si>
    <t>Fundada em 2014, a Gauss Capital está sediada na cidade de São Paulo e tem mais de R$ 1 bilhão em ativos sob gestão, com atuação nas estratégias de Crédito e Multimercados. A empresa possui mais de 20 colaboradores, e, entre os principais executivos, estão Fabio Okumura (CIO), Carlos Menezes (Gestor), Carlos Lara (CEO), Téo Bastos (COO), Jorge Junqueira (Gestor).</t>
  </si>
  <si>
    <t>Fabio Okumura</t>
  </si>
  <si>
    <t>Carlos Menezes</t>
  </si>
  <si>
    <t>Carlos Lara</t>
  </si>
  <si>
    <t>Téo Bastos</t>
  </si>
  <si>
    <t>Jorge Junqueira</t>
  </si>
  <si>
    <t>Fundada em 2012, a Giant Steps Capital está sediada na cidade de São Paulo e tem mais de R$ 2 bilhões em ativos sob gestão, com atuação na estratégia de Multimercados. A empresa possui mais de 30 colaboradores, e, entre os principais executivos, estão Rodrigo Terni (Gestor), Jorge Larangeira  (Gestor), Christian Iveson (Gestor) e Flávio Terni (RI).</t>
  </si>
  <si>
    <t>Rodrigo Terni</t>
  </si>
  <si>
    <t xml:space="preserve">Jorge Larangeira </t>
  </si>
  <si>
    <t>Christian Iveson</t>
  </si>
  <si>
    <t>Flávio Terni</t>
  </si>
  <si>
    <t>Fundada em 2004, a Guepardo Investimentos está sediada na cidade de São Paulo e tem mais de R$ 517 milhões em ativos sob gestão, com atuação na estratégia de Ações. A empresa possui mais de 10 colaboradores, e, entre os principais executivos, estão Octávio Magalhães (CIO), Roberto Esteves (RI) e Ricardo Carvalho (COO).</t>
  </si>
  <si>
    <t>Octávio Magalhães</t>
  </si>
  <si>
    <t>Roberto Esteves</t>
  </si>
  <si>
    <t>Ricardo Carvalho</t>
  </si>
  <si>
    <t>Fundada em 2003, a Gávea Investimentos está sediada no Rio de Janeiro e tem mais de R$ 11 bilhões em ativos sob gestão, com atuação nas estratégias de Multimercados e Private Equity. A empresa possui mais de 75 colaboradores, e, entre os principais executivos, estão Amaury Guilherme Bier (CEO), Arminio Fraga Neto (CIO), Gabriel Srour (CIO), Luiz Henrique Fraga (CIO), Tiago Couto Berriel (Economista).</t>
  </si>
  <si>
    <t>Amaury Guilherme Bier</t>
  </si>
  <si>
    <t>Arminio Fraga Neto</t>
  </si>
  <si>
    <t>Gabriel Srour</t>
  </si>
  <si>
    <t>Luiz Henrique Fraga</t>
  </si>
  <si>
    <t>Tiago Couto Berriel</t>
  </si>
  <si>
    <t>Fundada em 2010, a Ibiuna Investimentos está sediada na cidade de São Paulo e tem mais de R$ 12 bilhões em ativos sob gestão, com atuação nas estratégias de Multimercados e Ações. A empresa possui mais de 45 colaboradores, e, entre os principais executivos, estão Rodrigo Azevedo (CIO), Mário Torós (CIO) e André Lion (CIO).</t>
  </si>
  <si>
    <t>Rodrigo Azevedo</t>
  </si>
  <si>
    <t>Mário Torós</t>
  </si>
  <si>
    <t>André Lion</t>
  </si>
  <si>
    <t>Fundada em 2003, a Icatu Vanguarda está sediada no Rio de Janeiro e tem mais de R$ 29 bilhões em ativos sob gestão, com atuação nas estratégias de Renda Fixa, Crédito, Multimercados e Ações. A empresa possui mais de 45 colaboradores, e, entre os principais executivos, estão Bernardo Schneider (CEO) e Bruno Horovitz (RI).</t>
  </si>
  <si>
    <t>Bernardo Schneider</t>
  </si>
  <si>
    <t>Bruno Horovitz</t>
  </si>
  <si>
    <t>Fundada em 2011, a Indie Capital está sediada na cidade de São Paulo e tem mais de R$ 1 bilhão em ativos sob gestão, com atuação na estratégia de Ações. A empresa possui mais de 10 colaboradores, e, entre os principais executivos, estão Daniel Reichstul (Gestor) e Felipe Fonseca Montagna (Gestor).</t>
  </si>
  <si>
    <t>Daniel Reichstul</t>
  </si>
  <si>
    <t>Felipe Fonseca Montagna</t>
  </si>
  <si>
    <t>Fundada em 1988, a IP Capital Partners está sediada no Rio de Janeiro e tem mais de R$ 2 bilhões em ativos sob gestão, com atuação na estratégia de Ações. A empresa possui mais de 15 colaboradores, e, entre os principais executivos, estão Christiano Fonseca Filho (CEO), Bruno Barreto (Gestor), Pedro Andrade (Gestor) e Rodolfo Marinho (COO).</t>
  </si>
  <si>
    <t>Christiano Fonseca Filho</t>
  </si>
  <si>
    <t>Bruno Barreto</t>
  </si>
  <si>
    <t>Pedro Andrade</t>
  </si>
  <si>
    <t>Rodolfo Marinho</t>
  </si>
  <si>
    <t>Fundada em 2017, a Iridium Gestão de Recursos está sediada na cidade de São Paulo e tem mais de R$ 2 bilhões em ativos sob gestão, com atuação nas estratégias de Crédito, Ações e Imobiliário. A empresa possui mais de 10 colaboradores, e, entre os principais executivos, estão Rafael Selegatto (CIO), Yannick Bergamo (Gestor), Antonio Conceição (COO), Rafael Silva de Morais (RI), Diego Nader Lopes Souza (Trader).</t>
  </si>
  <si>
    <t>Rafael Selegatto</t>
  </si>
  <si>
    <t>Yannick Bergamo</t>
  </si>
  <si>
    <t>Antonio Conceição</t>
  </si>
  <si>
    <t>Rafael Silva de Morais</t>
  </si>
  <si>
    <t>Diego Nader Lopes Souza</t>
  </si>
  <si>
    <t>Fundada em 1998, a JGP Asset Management está sediada no Rio de Janeiro e tem mais de R$ 18 bilhões em ativos sob gestão, com atuação nas estratégias de Crédito, Multimercados e Ações. A empresa possui mais de 80 colaboradores, e, entre os principais executivos, estão André Jakurski (Gestor), Arlindo Vergaças (Gestor), Henrique Alhante (Gestor), Márcio Correia (Gestor), Roberto Berardo (Gestor).</t>
  </si>
  <si>
    <t>André Jakurski</t>
  </si>
  <si>
    <t>Arlindo Vergaças</t>
  </si>
  <si>
    <t>Henrique Alhante</t>
  </si>
  <si>
    <t>Márcio Correia</t>
  </si>
  <si>
    <t>Roberto Berardo</t>
  </si>
  <si>
    <t>Fundada em 2007, a Kadima Asset está sediada no Rio de Janeiro e tem mais de R$ 1 bilhão em ativos sob gestão, com atuação nas estratégias de Multimercados e Ações. A empresa possui mais de 10 colaboradores, e, entre os principais executivos, estão Sérgio Blank (Gestor), Rafael Lima (Compliance/Risco) e Rodrigo Maranhão (Gestor).</t>
  </si>
  <si>
    <t>Sérgio Blank</t>
  </si>
  <si>
    <t>Rafael Lima</t>
  </si>
  <si>
    <t>Rodrigo Maranhão</t>
  </si>
  <si>
    <t>Fundada em 2018, a Kairós Capital está sediada na cidade de São Paulo e tem mais de R$ 621 milhões em ativos sob gestão, com atuação na estratégia de Multimercados. A empresa possui em torno de 10 colaboradores, e, entre os principais executivos, estão Luiz Fabiano Gomes Godoi (CIO), André Luiz Leite (Gestor), André Loes (Economista), Bruno Corrêa (RI), Rodrigo Gatti (Compliance/Risco).</t>
  </si>
  <si>
    <t>Luiz Fabiano Gomes Godoi</t>
  </si>
  <si>
    <t>André Luiz Leite</t>
  </si>
  <si>
    <t>Bruno Corrêa</t>
  </si>
  <si>
    <t>Rodrigo Gatti</t>
  </si>
  <si>
    <t>Fundada em 2009, a Kapitalo Investimentos está sediada na cidade de São Paulo e tem mais de R$ 20 bilhões em ativos sob gestão, com atuação nas estratégias de Multimercados e Ações. A empresa possui mais de 75 colaboradores, e, entre os principais executivos, estão Carlos Woelz (Gestor), João Carlos Távora Pinho (Operações) e Hegler Horta (Gestor).</t>
  </si>
  <si>
    <t>Carlos Woelz</t>
  </si>
  <si>
    <t>João Carlos Távora Pinho</t>
  </si>
  <si>
    <t>Operações</t>
  </si>
  <si>
    <t>Hegler Horta</t>
  </si>
  <si>
    <t>Fundada em 2007, a Kinea Investimentos está sediada na cidade de São Paulo e tem mais de R$ 61 bilhões em ativos sob gestão, com atuação nas estratégias de Renda Fixa, Crédito, Multimercados, Ações, Imobiliário, Private Equity, Infraestrutura. A empresa possui mais de 90 colaboradores, e, entre os principais executivos, estão Marcio Verri (CEO), Marco Freire (Gestor), Aymar Ferreira Júnior (Gestor), Carlos Martins (Gestor), Flavio Cagmo (Gestor).</t>
  </si>
  <si>
    <t>Marcio Verri</t>
  </si>
  <si>
    <t>Marco Freire</t>
  </si>
  <si>
    <t>Aymar Ferreira Júnior</t>
  </si>
  <si>
    <t>Carlos Martins</t>
  </si>
  <si>
    <t>Flavio Cagmo</t>
  </si>
  <si>
    <t>Fundada em 2008, a Leblon Equities está sediada no Rio de Janeiro e tem mais de R$ 2 bilhões em ativos sob gestão, com atuação na estratégia de Ações. A empresa possui mais de 15 colaboradores, e, entre os principais executivos, estão Pedro Henrique Chermont de Miranda (Gestor), Marcelo Mesquita de Siqueira Filho (Gestor), Pedro Hermes da Fonseca Rudge (COO), Bruno de Mello Pereira (Gestor), Marcelo Aguiar (Gestor).</t>
  </si>
  <si>
    <t>Pedro Henrique Chermont de Miranda</t>
  </si>
  <si>
    <t>Marcelo Mesquita de Siqueira Filho</t>
  </si>
  <si>
    <t>Pedro Hermes da Fonseca Rudge</t>
  </si>
  <si>
    <t>Bruno de Mello Pereira</t>
  </si>
  <si>
    <t>Marcelo Aguiar</t>
  </si>
  <si>
    <t>Fundada em 2018, a Legacy Capital está sediada na cidade de São Paulo e tem mais de R$ 13 bilhões em ativos sob gestão, com atuação nas estratégias de Renda Fixa e Multimercados. A empresa possui mais de 35 colaboradores, e, entre os principais executivos, estão Felipe Guerra (CIO), Gustavo Pessoa (Portfolio Manager), Pedro Jobim (Economista-Chefe) e José Eduardo Araujo (COO).</t>
  </si>
  <si>
    <t>Felipe Guerra</t>
  </si>
  <si>
    <t>Gustavo Pessoa</t>
  </si>
  <si>
    <t>Pedro Jobim</t>
  </si>
  <si>
    <t>José Eduardo Araujo</t>
  </si>
  <si>
    <t>Fundada em 2019, a Macro Capital Gestão de Resursos LTDA está sediada na cidade de São Paulo e tem mais de R$ 170 milhões em ativos sob gestão, com atuação na estratégia de Multimercados. A empresa possui mais de 15 colaboradores, e, entre os principais executivos, estão Mauro Bergstein (CEO), Nilson Teixeira (CIO) e Cristiano Cagne (COO).</t>
  </si>
  <si>
    <t>Mauro Bergstein</t>
  </si>
  <si>
    <t>Nilson Teixeira</t>
  </si>
  <si>
    <t>Cristiano Cagne</t>
  </si>
  <si>
    <t>Fundada em 2005, a Western Asset está sediada na cidade de São Paulo e tem mais de R$ 44 bilhões em ativos sob gestão, com atuação nas estratégias de Renda Fixa, Crédito, Multimercados, Ações e Internacionais. A empresa possui mais de 60 colaboradores, e, entre os principais executivos, estão Marc Forster (CEO) e Paulo Eduardo Clini (COO).</t>
  </si>
  <si>
    <t>Marc Forster</t>
  </si>
  <si>
    <t>Paulo Eduardo Clini</t>
  </si>
  <si>
    <t>Fundada em 2005, a Mauá Capital está sediada na cidade de São Paulo e tem mais de R$ 6 bilhões em ativos sob gestão, com atuação nas estratégias de Crédito, Multimercados, Ações e Imobiliário. A empresa possui mais de 70 colaboradores, e, entre os principais executivos, estão Luiz Fernando Figueiredo (CEO), Luis Aberto Pimenta Garcia (CIO), Marcelo Lubliner (RI), Brunno Bagnariolli (CIO), João Paulo Moura (COO).</t>
  </si>
  <si>
    <t>Luiz Fernando Figueiredo</t>
  </si>
  <si>
    <t>Luis Aberto Pimenta Garcia</t>
  </si>
  <si>
    <t>Marcelo Lubliner</t>
  </si>
  <si>
    <t>Brunno Bagnariolli</t>
  </si>
  <si>
    <t>João Paulo Moura</t>
  </si>
  <si>
    <t>Fabiano Custódio</t>
  </si>
  <si>
    <t>Ibrahim Hajjar</t>
  </si>
  <si>
    <t>Albert Munck</t>
  </si>
  <si>
    <t>Fundada em 2017, a MZK Investimentos está sediada na cidade de São Paulo e tem mais de R$ 679 milhões em ativos sob gestão, com atuação na estratégia de Multimercados. A empresa possui mais de 10 colaboradores, e, entre os principais executivos, estão Marco Mecchi (CIO), André Kitahara (Gestor), Danilo Macari (Gestor), Gustavo Menezes (Gestor), Ronaldo Zanin (RI).</t>
  </si>
  <si>
    <t>Marco Mecchi</t>
  </si>
  <si>
    <t>André Kitahara</t>
  </si>
  <si>
    <t>Danilo Macari</t>
  </si>
  <si>
    <t>Gustavo Menezes</t>
  </si>
  <si>
    <t>Ronaldo Zanin</t>
  </si>
  <si>
    <t>Fundada em 2013, a Módulo Capital está sediada no Rio de Janeiro e tem mais de R$ 292 milhões em ativos sob gestão, com atuação na estratégia de Ações. A empresa possui mais de 10 colaboradores, e, entre os principais executivos, estão Ricardo Wajnberg (Gestor), Alexandre Martins (Gestor), Bernardo Dantas (COO) e Fernando Cherman (Trader).</t>
  </si>
  <si>
    <t>Ricardo Wajnberg</t>
  </si>
  <si>
    <t>Alexandre Martins</t>
  </si>
  <si>
    <t>Bernardo Dantas</t>
  </si>
  <si>
    <t>Fernando Cherman</t>
  </si>
  <si>
    <t>Henrique Teixeira Alvares</t>
  </si>
  <si>
    <t>Mario Schalch</t>
  </si>
  <si>
    <t>Fundada em 1994, a Opportunity Asset Management está sediada no Rio de Janeiro e tem mais de R$ 40 bilhões em ativos sob gestão, com atuação nas estratégias de Renda Fixa, Multimercados, Ações, Imobiliário e Private Equity. A empresa possui mais de 240 colaboradores, e, entre os principais executivos, estão Verônica Dantas (CEO), Dório Ferman (CIO), Diogo Bahia (Compliance/Risco) e Luiz Constantino (Gestor).</t>
  </si>
  <si>
    <t>Verônica Dantas</t>
  </si>
  <si>
    <t>Dório Ferman</t>
  </si>
  <si>
    <t>Diogo Bahia</t>
  </si>
  <si>
    <t>Luiz Constantino</t>
  </si>
  <si>
    <t>Fundada em 2011, a Pacifico Gestão de Recursos está sediada no Rio de Janeiro e tem mais de R$ 2 bilhões em ativos sob gestão, com atuação nas estratégias de Crédito, Multimercados e Ações. A empresa possui mais de 25 colaboradores, e, entre os principais executivos, estão Carlos Ramos (CIO), Felipe de Moraes Padua (CIO) e Daniel Correa Vairo (Gestor).</t>
  </si>
  <si>
    <t>Carlos Ramos</t>
  </si>
  <si>
    <t>Felipe de Moraes Padua</t>
  </si>
  <si>
    <t>Daniel Correa Vairo</t>
  </si>
  <si>
    <t>Paineiras Investimentos</t>
  </si>
  <si>
    <t>Fundada em 2007, a Paineiras Investimentos está sediada no Rio de Janeiro e tem mais de R$ 1 bilhão em ativos sob gestão, com atuação na estratégia de Multimercados. A empresa possui mais de 20 colaboradores, e, entre os principais executivos, estão Antonio De Pádua Bittencourt (Estrategista), Ney Marinho (Estrategista), Gerald Frank Medley (Gestor) e Jose Carlos Carvalho (Economista).</t>
  </si>
  <si>
    <t>Antonio De Pádua Bittencourt</t>
  </si>
  <si>
    <t>Ney Marinho</t>
  </si>
  <si>
    <t>Gerald Frank Medley</t>
  </si>
  <si>
    <t>Jose Carlos Carvalho</t>
  </si>
  <si>
    <t>Fundada em 2018, a Persevera Asset Management está sediada na cidade de São Paulo e tem mais de R$ 400 milhões em ativos sob gestão, com atuação na estratégia de Multimercados. A empresa possui mais de 10 colaboradores, e, entre os principais executivos, estão Guilherme Georges Abbud (CIO), César Dammous (Compliance/Risco) e Fernando Fontoura (Gestor).</t>
  </si>
  <si>
    <t>Guilherme Georges Abbud</t>
  </si>
  <si>
    <t>César Dammous</t>
  </si>
  <si>
    <t>Fernando Fontoura</t>
  </si>
  <si>
    <t>Fundada em 1999, a Claritas Investiments está sediada na cidade de São Paulo e tem mais de R$ 8 bilhões em ativos sob gestão, com atuação nas estratégias de Renda Fixa, Crédito, Multimercados, Ações e Internacionais. A empresa possui mais de 55 colaboradores, e, entre os principais executivos, estão Helder Soares (CIO), Ernesto Leme (), Cassiano Morelli (), Eduardo Morais (Gestor), Damont Carvaho (Gestor).</t>
  </si>
  <si>
    <t>Helder Soares</t>
  </si>
  <si>
    <t>Ernesto Leme</t>
  </si>
  <si>
    <t>Cassiano Morelli</t>
  </si>
  <si>
    <t>Eduardo Morais</t>
  </si>
  <si>
    <t>Damont Carvaho</t>
  </si>
  <si>
    <t>Fundada em 2012, a NCH Capital Brasil está sediada no Rio de Janeiro e tem mais de R$ 462 milhões em ativos sob gestão, com atuação nas estratégias de Ações e Imobiliário. A empresa possui mais de 15 colaboradores, e, entre os principais executivos, estão James Gulbrandsen  (Gestor), Pedro Washington (Analista) e Fernanda Pacini (Analista).</t>
  </si>
  <si>
    <t xml:space="preserve">James Gulbrandsen </t>
  </si>
  <si>
    <t>Pedro Washington</t>
  </si>
  <si>
    <t>Fernanda Pacini</t>
  </si>
  <si>
    <t>Fundada em 1994, a Porto Seguro Investimentos está sediada na cidade de São Paulo e tem mais de R$ 19 bilhões em ativos sob gestão, com atuação nas estratégias de Renda Fixa, Crédito, Multimercados e Ações. A empresa possui mais de 45 colaboradores, e, entre os principais executivos, estão Celso Damadi (CEO), Izak Benaderet (CIO) e Marcela Vega (Comercial).</t>
  </si>
  <si>
    <t>Celso Damadi</t>
  </si>
  <si>
    <t>Izak Benaderet</t>
  </si>
  <si>
    <t>Marcela Vega</t>
  </si>
  <si>
    <t>Comercial</t>
  </si>
  <si>
    <t>Fundada em 2011, a Quantitas Gestão de Recursos está sediada na cidade de Porto Alegre e tem mais de R$ 2 bilhões em ativos sob gestão, com atuação nas estratégias de Crédito, Multimercados e Ações. A empresa possui mais de 20 colaboradores, e, entre os principais executivos, estão Rogério Sebastião Braga (Gestor), Wagner Faccini Salaverry (Gestor), Marcel Mitsuo Kussaba (Gestor) e Ivo Chermont (Economista).</t>
  </si>
  <si>
    <t>Rogério Sebastião Braga</t>
  </si>
  <si>
    <t>Wagner Faccini Salaverry</t>
  </si>
  <si>
    <t>Marcel Mitsuo Kussaba</t>
  </si>
  <si>
    <t>Ivo Chermont</t>
  </si>
  <si>
    <t>Fundada em 2016, a Quasar Asset Management está sediada na cidade de São Paulo e tem mais de R$ 3 bilhões em ativos sob gestão, com atuação nas estratégias de Crédito, Imobiliário, Internacionais, Infraestrutura. A empresa possui mais de 35 colaboradores, e, entre os principais executivos, estão João Carlos Gênova (CIO), Carlos Maggioli (CEO), Frederico Tebechrani (Analista), José Paulo Perri (COO), Fernanda Franco (Jurídico).</t>
  </si>
  <si>
    <t>João Carlos Gênova</t>
  </si>
  <si>
    <t>Carlos Maggioli</t>
  </si>
  <si>
    <t>Frederico Tebechrani</t>
  </si>
  <si>
    <t>José Paulo Perri</t>
  </si>
  <si>
    <t>Fernanda Franco</t>
  </si>
  <si>
    <t>Fundada em 2010, a Real Investor Gestão de Recursos está sediada na cidade de Londrina e tem mais de R$ 1 bilhão em ativos sob gestão, com atuação nas estratégias de Multimercados e Ações. A empresa possui mais de 25 colaboradores, e, entre os principais executivos, estão Cesar Augusto Lopes Paiva (CEO), Guilherme Lejambre Vicente (Compliance/Risco), Lucas Moratto de Oliveira (RI), Paulo Emilio Furlaneto Garcia (Analista), Leandro Fiuza Demonico (Operações).</t>
  </si>
  <si>
    <t>Cesar Augusto Lopes Paiva</t>
  </si>
  <si>
    <t>Guilherme Lejambre Vicente</t>
  </si>
  <si>
    <t>Lucas Moratto de Oliveira</t>
  </si>
  <si>
    <t>Paulo Emilio Furlaneto Garcia</t>
  </si>
  <si>
    <t>Leandro Fiuza Demonico</t>
  </si>
  <si>
    <t>Fundada em 1993, a Sparta Fundos de Investimento está sediada na cidade de São Paulo e tem mais de R$ 2 bilhões em ativos sob gestão, com atuação nas estratégias de Crédito e Multimercados. A empresa possui mais de 25 colaboradores, e, entre os principais executivos, estão Ulisses Nehmi (CEO), Leonardo Horta (CIO), Artur Nehmi (Gestor), Victor Nehmi (Gestor), Vitor Nagata (COO).</t>
  </si>
  <si>
    <t>Ulisses Nehmi</t>
  </si>
  <si>
    <t>Leonardo Horta</t>
  </si>
  <si>
    <t>Artur Nehmi</t>
  </si>
  <si>
    <t>Victor Nehmi</t>
  </si>
  <si>
    <t>Vitor Nagata</t>
  </si>
  <si>
    <t>Fundada em 2009, a Vinci Partners está sediada no Rio de Janeiro e tem mais de R$ 36 bilhões em ativos sob gestão, com atuação nas estratégias de Renda Fixa, Crédito, Multimercados, Ações, Imobiliário, Private Equity, Infraestrutura. A empresa possui mais de 205 colaboradores, e, entre os principais executivos, estão Gilberto Sayão da Silva () e Alessandro Monteiro Morgado Horta (CEO).</t>
  </si>
  <si>
    <t>Gilberto Sayão da Silva</t>
  </si>
  <si>
    <t>Alessandro Monteiro Morgado Horta</t>
  </si>
  <si>
    <t>Fundada em 2013, a RPS Capital está sediada na cidade de São Paulo e tem mais de R$ 2 bilhões em ativos sob gestão, com atuação na estratégia de Ações. A empresa possui mais de 15 colaboradores, e, entre os principais executivos, estão Paolo Di Sora (CEO), André Komatsu (COO) e Luiz Aires (RI).</t>
  </si>
  <si>
    <t>Paolo Di Sora</t>
  </si>
  <si>
    <t>André Komatsu</t>
  </si>
  <si>
    <t>Luiz Aires</t>
  </si>
  <si>
    <t>Fundada em 1804, a Schroder Investment Management está sediada na cidade de Londres e tem mais de R$ 3 trilhões em ativos sob gestão, com atuação nas estratégias de Renda Fixa, Crédito, Multimercados, Ações e Internacionais. A empresa possui mais de 20 colaboradores, e, entre os principais executivos, estão Daniel Celano (CEO), Fernando Cortez (RI) e Fabio Ferreira (Compliance).</t>
  </si>
  <si>
    <t>Daniel Celano</t>
  </si>
  <si>
    <t>Fernando Cortez</t>
  </si>
  <si>
    <t>Fabio Ferreira</t>
  </si>
  <si>
    <t>Compliance</t>
  </si>
  <si>
    <t>Fundada em 2018, a Sharp Capital está sediada no Rio de Janeiro e tem mais de R$ 5 bilhões em ativos sob gestão, com atuação na estratégia de Ações. A empresa possui mais de 15 colaboradores, e, entre os principais executivos, estão Ivan Guetta (CIO), Marcelo Clark (Cogestor) e Leandro Goulart (Cogestor).</t>
  </si>
  <si>
    <t>Ivan Guetta</t>
  </si>
  <si>
    <t>Marcelo Clark</t>
  </si>
  <si>
    <t>Cogestor</t>
  </si>
  <si>
    <t>Leandro Goulart</t>
  </si>
  <si>
    <t>Fundada em 2013, a Solana Capital está sediada na cidade de São Paulo e tem mais de R$ 1 bilhão em ativos sob gestão, com atuação na estratégia de Ações. A empresa possui mais de 10 colaboradores, e, entre os principais executivos, estão Claudio Delbrueck (Gestor), Claudia Abate (Analista) e Bruno Erbisti (Analista).</t>
  </si>
  <si>
    <t>Claudio Delbrueck</t>
  </si>
  <si>
    <t>Claudia Abate</t>
  </si>
  <si>
    <t>Bruno Erbisti</t>
  </si>
  <si>
    <t>Fundada em 2009, a Studio Investimentos está sediada no Rio de Janeiro e tem mais de R$ 886 milhões em ativos sob gestão, com atuação na estratégia de Ações. A empresa possui mais de 15 colaboradores, e, entre os principais executivos, estão Beatriz Fortunato (Gestor), Breno Guerbatin (Gestor) e Pedro Sauer (COO).</t>
  </si>
  <si>
    <t>Beatriz Fortunato</t>
  </si>
  <si>
    <t>Breno Guerbatin</t>
  </si>
  <si>
    <t>Pedro Sauer</t>
  </si>
  <si>
    <t>Fundada em 1996, a Sul América Investimentos está sediada na cidade de São Paulo e tem mais de R$ 44 bilhões em ativos sob gestão, com atuação nas estratégias de Renda Fixa, Crédito, Multimercados e Ações. A empresa possui mais de 65 colaboradores, e, entre os principais executivos, estão Luiz Philipe Biolchini (CIO), Marcelo Mello (CEO) e Maria Augusta Mosca (COO).</t>
  </si>
  <si>
    <t>Luiz Philipe Biolchini</t>
  </si>
  <si>
    <t>Marcelo Mello</t>
  </si>
  <si>
    <t>Maria Augusta Mosca</t>
  </si>
  <si>
    <t>Fundada em 2018, a Tork Capital está sediada no Rio de Janeiro e tem mais de R$ 3 bilhões em ativos sob gestão, com atuação na estratégia de Ações. A empresa possui mais de 15 colaboradores, e, entre os principais executivos, estão Marcelo Magalhães (Gestor), Murilo Arruda (Analista), Eduardo Mello (Analista), Mario Galvão  (Analista), Gilberto Motta (COO).</t>
  </si>
  <si>
    <t>Marcelo Magalhães</t>
  </si>
  <si>
    <t>Murilo Arruda</t>
  </si>
  <si>
    <t>Eduardo Mello</t>
  </si>
  <si>
    <t xml:space="preserve">Mario Galvão </t>
  </si>
  <si>
    <t>Gilberto Motta</t>
  </si>
  <si>
    <t>Fundada em 2017, a Truxt Investimentos está sediada no Rio de Janeiro e tem mais de R$ 12 bilhões em ativos sob gestão, com atuação nas estratégias de Multimercados e Ações. A empresa possui mais de 35 colaboradores, e, entre os principais executivos, estão José Alberto Tovar (CEO) e Bruno Garcia (CIO).</t>
  </si>
  <si>
    <t>José Alberto Tovar</t>
  </si>
  <si>
    <t>Bruno Garcia</t>
  </si>
  <si>
    <t>Fundada em 2002, a Távola Capital está sediada no Rio de Janeiro e tem mais de R$ 1 bilhão em ativos sob gestão, com atuação na estratégia de Ações. A empresa possui mais de 10 colaboradores, e, entre os principais executivos, estão Gustavo Constantino (Gestor), Jacques Zonichenn (Gestor) e Marcelo Bahia (Analista).</t>
  </si>
  <si>
    <t>Gustavo Constantino</t>
  </si>
  <si>
    <t>Jacques Zonichenn</t>
  </si>
  <si>
    <t>Marcelo Bahia</t>
  </si>
  <si>
    <t>Fundada em 2005, a Valora Investimentos está sediada na cidade de São Paulo e tem mais de R$ 3 bilhões em ativos sob gestão, com atuação nas estratégias de Crédito, Imobiliário e Private Equity. A empresa possui mais de 50 colaboradores, e, entre os principais executivos, estão Daniel Pegorini (CEO), Misak Pessoa (Compliance/Risco), Alessandro Vedrossi (Gestor), Carlos Sartori (Gestor), José Varandas (Gestor).</t>
  </si>
  <si>
    <t>Daniel Pegorini</t>
  </si>
  <si>
    <t>Misak Pessoa</t>
  </si>
  <si>
    <t>Alessandro Vedrossi</t>
  </si>
  <si>
    <t>Carlos Sartori</t>
  </si>
  <si>
    <t>José Varandas</t>
  </si>
  <si>
    <t>Fundada em 2018, a Vinland Capital está sediada na cidade de São Paulo e tem mais de R$ 1 bilhão em ativos sob gestão, com atuação nas estratégias de Multimercados e Ações. A empresa possui mais de 25 colaboradores, e, entre os principais executivos, estão Andre Laport (CIO) e James Oliveria (CIO).</t>
  </si>
  <si>
    <t>Andre Laport</t>
  </si>
  <si>
    <t>James Oliveria</t>
  </si>
  <si>
    <t>Fundada em 2014, a Vintage Investimentos está sediada na cidade de São Paulo e tem mais de R$ 2 bilhões em ativos sob gestão, com atuação na estratégia de Multimercados. A empresa possui mais de 20 colaboradores, e, entre os principais executivos, estão Ricardo de Paulo  (Gestor), Guilherme Amaral (Gestor), Rodrigo Carvalho (Gestor) e Marcelo Sá Earp (RI).</t>
  </si>
  <si>
    <t xml:space="preserve">Ricardo de Paulo </t>
  </si>
  <si>
    <t>Guilherme Amaral</t>
  </si>
  <si>
    <t>Rodrigo Carvalho</t>
  </si>
  <si>
    <t>Marcelo Sá Earp</t>
  </si>
  <si>
    <t>Fundada em 2014, a Vista Capital está sediada no Rio de Janeiro e tem mais de R$ 1 bilhão em ativos sob gestão, com atuação nas estratégias de Multimercados e Ações. A empresa possui mais de 15 colaboradores, e, entre os principais executivos, estão João Landau Magalhães (Gestor) e João Eduardo Tavares de Andrade Lopes (Gestor).</t>
  </si>
  <si>
    <t>João Landau Magalhães</t>
  </si>
  <si>
    <t>João Eduardo Tavares de Andrade Lopes</t>
  </si>
  <si>
    <t>Fundada em 1999, a Votorantim Asset está sediada na cidade de São Paulo e tem mais de R$ 44 bilhões em ativos sob gestão, com atuação nas estratégias de Renda Fixa, Crédito, Multimercados, Ações, Imobiliário, Internacionais, Private Equity, Infraestrutura. A empresa possui mais de 50 colaboradores, e, entre os principais executivos, estão Alcindo Costa Canto Neto (CEO), Luiz Armando Monteiro Sedrani (CIO), Mário Okazuka - Head de Produtos Alternativos e Crédito (Gestor), Rafael Guebara - Head de Produtos (Gestor), Rafael Fornari - Head da Área Comercial (Gestor).</t>
  </si>
  <si>
    <t>Alcindo Costa Canto Neto</t>
  </si>
  <si>
    <t>Luiz Armando Monteiro Sedrani</t>
  </si>
  <si>
    <t>Mário Okazuka - Head de Produtos Alternativos e Crédito</t>
  </si>
  <si>
    <t>Rafael Guebara - Head de Produtos</t>
  </si>
  <si>
    <t>Rafael Fornari - Head da Área Comercial</t>
  </si>
  <si>
    <t>Fundada em 2018, a Novus Capital está sediada no Rio de Janeiro e tem mais de R$ 1 bilhão em ativos sob gestão, com atuação nas estratégias de Multimercados e Ações. A empresa possui mais de 25 colaboradores, e, entre os principais executivos, estão Luiz Eduardo Mendes de Almeida Portella (Gestor), Luis André de Queiroz Oliveira (Gestor) e Rodrigo Galindo (Gestor).</t>
  </si>
  <si>
    <t>Luiz Eduardo Mendes de Almeida Portella</t>
  </si>
  <si>
    <t>Luis André de Queiroz Oliveira</t>
  </si>
  <si>
    <t>Rodrigo Galindo</t>
  </si>
  <si>
    <t>Fundada em 2018, a Occam Brasil está sediada no Rio de Janeiro e tem mais de R$ 9 bilhões em ativos sob gestão, com atuação nas estratégias de Multimercados e Ações. A empresa possui mais de 25 colaboradores, e, entre os principais executivos, estão Carlos Eduardo Rocha (CIO), Pedro Dreux (Portfolio Manager), Fernando Chibante (Portfolio Manager), Pedro Menezes (Analista), Flavio Machado (Analista).</t>
  </si>
  <si>
    <t>Carlos Eduardo Rocha</t>
  </si>
  <si>
    <t>Pedro Dreux</t>
  </si>
  <si>
    <t>Fernando Chibante</t>
  </si>
  <si>
    <t>Pedro Menezes</t>
  </si>
  <si>
    <t>Flavio Machado</t>
  </si>
  <si>
    <t>Fundada em 2005, a XP Asset Management está sediada na cidade de São Paulo e tem mais de R$ 46 bilhões em ativos sob gestão, com atuação nas estratégias de Renda Fixa, Crédito, Multimercados, Ações, Imobiliário, Internacionais, Private Equity, Infraestrutura. A empresa possui mais de 70 colaboradores, e, entre os principais executivos, estão Marcos Peixoto (CEO), Fausto Silva Filho (Gestor), André Masetti (Gestor) e Bruno Fonseca (Compliance/Risco).</t>
  </si>
  <si>
    <t>Bruno Castro</t>
  </si>
  <si>
    <t>Marcos Peixoto</t>
  </si>
  <si>
    <t>Fausto Silva Filho</t>
  </si>
  <si>
    <t>André Masetti</t>
  </si>
  <si>
    <t>Bruno Fonseca</t>
  </si>
  <si>
    <t>Fundada em 2014, a Journey Capital está sediada na cidade de São Paulo e tem mais de R$ 250 milhões em ativos sob gestão, com atuação na estratégia de Crédito. A empresa possui mais de 10 colaboradores, e, entre os principais executivos, estão Rogê Alouche Rosolini (Compliance/Risco), Luiz Fabiano Saragiotto (Estrategista), Marcelo Lara Nogueira (Gestor) e Ricardo Bicudo (RI).</t>
  </si>
  <si>
    <t>Rogê Alouche Rosolini</t>
  </si>
  <si>
    <t>Luiz Fabiano Saragiotto</t>
  </si>
  <si>
    <t>Marcelo Lara Nogueira</t>
  </si>
  <si>
    <t>Ricardo Bicudo</t>
  </si>
  <si>
    <t>Fundada em 2017, a Nest Asset Management está sediada na cidade de São Paulo e tem mais de R$ 257 milhões em ativos sob gestão, com atuação nas estratégias de Crédito, Multimercados e Ações. A empresa possui em torno de 10 colaboradores, e, entre os principais executivos, estão Felipe Prata (CEO), Luis Fonseca (CIO), Nancy Ho (Compliance) e Sergio Szwarc (Gestor).</t>
  </si>
  <si>
    <t>Felipe Prata</t>
  </si>
  <si>
    <t>Luis Fonseca</t>
  </si>
  <si>
    <t>Nancy Ho</t>
  </si>
  <si>
    <t>Sergio Szwarc</t>
  </si>
  <si>
    <t>Trafalgar Investimentos</t>
  </si>
  <si>
    <t>Fundada em 2017, a Trafalgar Investimentos está sediada na cidade de São Paulo e tem mais de R$ 1 bilhão em ativos sob gestão, com atuação nas estratégias de Crédito, Multimercados e Ações. A empresa possui mais de 20 colaboradores, e, entre os principais executivos, estão Roberto Chagas (Gestor), Paulo Corchaki (CEO), Ettore Marchetti (Gestor), Guilherme Loreiro (Economista), Alex Carpenter (Estrategista).</t>
  </si>
  <si>
    <t>Roberto Chagas</t>
  </si>
  <si>
    <t>Paulo Corchaki</t>
  </si>
  <si>
    <t>Ettore Marchetti</t>
  </si>
  <si>
    <t>Guilherme Loreiro</t>
  </si>
  <si>
    <t>Alex Carpenter</t>
  </si>
  <si>
    <t>Fundada em 2007, a Perfin Asset está sediada na cidade de São Paulo e tem mais de R$ 3 bilhões em ativos sob gestão, com atuação nas estratégias de Ações, Infraestrutura. A empresa possui mais de 20 colaboradores, e, entre os principais executivos, estão José Roberto Ermírio de Moraes Filho (Presidente), Ralph Rosenberg (CIO) e Alexandre Sabanai (CIO).</t>
  </si>
  <si>
    <t>José Roberto Ermírio de Moraes Filho</t>
  </si>
  <si>
    <t>Ralph Rosenberg</t>
  </si>
  <si>
    <t>Alexandre Sabanai</t>
  </si>
  <si>
    <t>Fundada em 2002, a Polo Capital está sediada no Rio de Janeiro e tem mais de R$ 2 bilhões em ativos sob gestão, com atuação nas estratégias de Renda Fixa, Crédito, Multimercados, Ações e Imobiliário. A empresa possui mais de 45 colaboradores, e, entre os principais executivos, estão Marcos Duarte (Gestor), Cláudio Andrade (Gestor), Mariano Andrade (Gestor), Carlos Alves (Gestor), Flavio Kac (Gestor).</t>
  </si>
  <si>
    <t>Marcos Duarte</t>
  </si>
  <si>
    <t>Cláudio Andrade</t>
  </si>
  <si>
    <t>Mariano Andrade</t>
  </si>
  <si>
    <t>Carlos Alves</t>
  </si>
  <si>
    <t>Flavio Kac</t>
  </si>
  <si>
    <t>Fundada em 2015, a Verde Asset Management está sediada na cidade de São Paulo e tem mais de R$ 46 bilhões em ativos sob gestão, com atuação nas estratégias de Multimercados, Ações e Internacionais. A empresa possui mais de 60 colaboradores, e, entre os principais executivos, estão Luis Stuhlberger (CIO), Luiz Parreiras (Gestor), Pedro Sales (Gestor), Daniel Leichsenring (Economista), Pedro Fukui (COO).</t>
  </si>
  <si>
    <t>Luis Stuhlberger</t>
  </si>
  <si>
    <t>Luiz Parreiras</t>
  </si>
  <si>
    <t>Pedro Sales</t>
  </si>
  <si>
    <t>Daniel Leichsenring</t>
  </si>
  <si>
    <t>Pedro Fukui</t>
  </si>
  <si>
    <t>Fundada em 1996, a GAP Asset Management está sediada no Rio de Janeiro e tem mais de R$ 750 milhões em ativos sob gestão, com atuação na estratégia de Multimercados. A empresa possui mais de 20 colaboradores, e, entre os principais executivos, estão Renato Junqueira (CIO), Oscar Camargo (CIO), Daniel Tonholo (Gestor), Guilherme Motta (Gestor), Bernard Tamler (Estrategista).</t>
  </si>
  <si>
    <t>Renato Junqueira</t>
  </si>
  <si>
    <t>Oscar Camargo</t>
  </si>
  <si>
    <t>Daniel Tonholo</t>
  </si>
  <si>
    <t>Guilherme Motta</t>
  </si>
  <si>
    <t>Bernard Tamler</t>
  </si>
  <si>
    <t>Fundada em 2015, a Alaska Asset Management está sediada na cidade de São Paulo e tem mais de R$ 14 bilhões em ativos sob gestão, com atuação nas estratégias de Multimercados e Ações. A empresa possui mais de 15 colaboradores, e, entre os principais executivos, estão Luiz Alves Paes de Barros (CIO), Ângela Freitas (CEO), Henrique Bredda (Portfolio Manager), Ney Miyamoto (Gestor), Eduardo Mestieri (Analista).</t>
  </si>
  <si>
    <t>Luiz Alves Paes de Barros</t>
  </si>
  <si>
    <t>Ângela Freitas</t>
  </si>
  <si>
    <t>Henrique Bredda</t>
  </si>
  <si>
    <t>Ney Miyamoto</t>
  </si>
  <si>
    <t>Eduardo Mestieri</t>
  </si>
  <si>
    <t>Fundada em 2011, a Apex Capital está sediada na cidade de São Paulo e tem mais de R$ 10 bilhões em ativos sob gestão, com atuação na estratégia de Ações. A empresa possui mais de 35 colaboradores, e, entre os principais executivos, estão Fabio Spinola (CIO), Paulo Weickert (Analista) e Diney Vargas (COO).</t>
  </si>
  <si>
    <t>Fabio Spinola</t>
  </si>
  <si>
    <t>Paulo Weickert</t>
  </si>
  <si>
    <t>Diney Vargas</t>
  </si>
  <si>
    <t>Riza Asset</t>
  </si>
  <si>
    <t xml:space="preserve">Fundada em 2020 por Daniel Lemos, a Riza Asset é uma gestora focada em Renda Fixa e Produtos Alternativos, com o propósito de gerir de maneira eficiente o capital de investidores para promover o desenvolvimento de empresas investidas. A Riza procura, através de soluções inovadoras, entregar produtos descorrelacionados da indústria local por meio de seis fundos que hoje já somam mais de 3 bilhões de reais. </t>
  </si>
  <si>
    <t>Daniel Albernaz Lemos</t>
  </si>
  <si>
    <t>Renato Jerusalmi, CFA</t>
  </si>
  <si>
    <t>Paulo Prado</t>
  </si>
  <si>
    <t>Gustavo Campos</t>
  </si>
  <si>
    <t>Velt Partners</t>
  </si>
  <si>
    <t>Fundada em 2007, a Velt Partners está sediada na cidade de São Paulo e tem mais de R$ 9 bilhões sob gestão, com atuação em estratégia de Ações. A empresa possui mais de 30 colaboradores e, entre os principais executivos, figuram Maurício Bittencourt (Gestor).</t>
  </si>
  <si>
    <t>Maurício Bittencourt</t>
  </si>
  <si>
    <t>Crescera Asset Management</t>
  </si>
  <si>
    <t>Fundada em 2018, a Crescera Asset Management é um spin off do braço de Private Equity da antiga Bozano Investimentos. A gestora é sediada na cidade do Rio de Janeiro e tem escritório em São Paulo. A empresa tem mais de R$ 3,8 bilhões sob gestão, com atuação em estratégia de Private Equity e Venture Capital. A empresa possui mais de 20 colaboradores e, entre os principais executivos, figuram Daniel Borghi (Co-CEO), Jaime Cardoso (Co-CEO), e Priscila Rodrigues (Gestora).</t>
  </si>
  <si>
    <t>Jaime Cardoso</t>
  </si>
  <si>
    <t>Co-CEO</t>
  </si>
  <si>
    <t>Daniel Borghi</t>
  </si>
  <si>
    <t>Priscila Rodrigues</t>
  </si>
  <si>
    <t>Starboard Restructuring Partners</t>
  </si>
  <si>
    <t>Fundada em 2017, a Starboard Restructuring Partners é sediada na cidade de São Paulo e tem mais de R$ 1,5 bilhões sob gestão. A empresa é uma instituição independente de assessoria financeira e investimentos em companhias passando por situações especiais. A Starboard possui mais de 30 colaboradores e, entre os principais executivos, figura Meton Moraes (CIO).</t>
  </si>
  <si>
    <t>Meton Morais</t>
  </si>
  <si>
    <t>Redpoint Eventures</t>
  </si>
  <si>
    <t>Fundada em 2012, a Redpoint Evetures é sediada na cidade de São Paulo e tem mais de R$ 1 bilhões sob gestão. A empresa tem uma estratégia de investimento em Venture Capital com foco em empresas de base tecnológica de alto crescimento da América Latina.</t>
  </si>
  <si>
    <t>Anderson Thees</t>
  </si>
  <si>
    <t>Managing Partner</t>
  </si>
  <si>
    <t>Manoel Lemos</t>
  </si>
  <si>
    <t>Romero Rodrigues</t>
  </si>
  <si>
    <t>Fundada em 2012, a Mongeral Aegon Investimentos está sediada no Rio de Janeiro e tem mais de R$ 5,5 bilhões em ativos sob gestão, com atuação nas estratégias de Renda Fixa, Crédito, Multimercados e Ações. A empresa possui mais de 20 colaboradores, e, entre os principais executivos, estão Cláudio Pires (CIO), André Carvalho (gestor), Gláucio Lima (gestor) e Alexandre Freitas (gestor).</t>
  </si>
  <si>
    <t>Cláudio Pires</t>
  </si>
  <si>
    <t>André Ricardo Carvalho</t>
  </si>
  <si>
    <t>Gláucio Lima</t>
  </si>
  <si>
    <t>Alexandre Ulm de Freitas</t>
  </si>
  <si>
    <t>Fundada em 2010, a SPX Capital está sediada em São Paulo e tem mais de R$ 30 bilhões em ativos sob gestão, com atuação nas estratégias de Crédito, Renda Fixa, Multimercados e Ações. A empresa possui mais de 100 colaboradores, e, entre os principais executivos, estão Rogério Xavier, Daniel Schneider, Bruno Pandolfi e Leonardo Linhares.</t>
  </si>
  <si>
    <t>Rogério Xavier</t>
  </si>
  <si>
    <t>Diretor</t>
  </si>
  <si>
    <t>Daniel Schneider</t>
  </si>
  <si>
    <t>Bruno Pandolfi</t>
  </si>
  <si>
    <t>Leonardo Linhares</t>
  </si>
  <si>
    <t>Panamby Capital</t>
  </si>
  <si>
    <t>Fundada em 2018, a Panamby Capital está sediada na cidade de São Paulo e tem mais de R$ 130 milhões em ativos sob gestão, com atuação na estratégia de Multimercados. A empresa possui mais de 15 colaboradores, e, entre os principais executivos, estão Pedro Mollo (CIO), Reinaldo Grazie (CEO), Ricardo Modé (gestor), Frederico Tralli (gestor) e Eduardo Yuki (economista).</t>
  </si>
  <si>
    <t>Pedro Mollo</t>
  </si>
  <si>
    <t>Reinaldo Grazie</t>
  </si>
  <si>
    <t>Fundada em 2000, a AF Invest gestora de recursos está sediada na cidade de São Paulo e tem mais de R$ 5 bilhões em ativos sob gestão, com atuação na estratégia de Crédito e Renda Variável. A empresa possui mais de 70 colaboradores, e, entre os principais executivos, está Evaldo Fontes (CEO).</t>
  </si>
  <si>
    <t xml:space="preserve">Evaldo Fontes </t>
  </si>
  <si>
    <t>Fundada em 2012, a HIX Investimentos está sediada na cidade de São Paulo e tem mais de R$ 1,5 bilhão em ativos sob gestão, com atuação na estratégia de Renda Variável. A empresa possui mais de 10 colaboradores, e, entre os principais executivos, estão Rodrigo Heilberg (CIO) e Gustavo Heilberg (COO).</t>
  </si>
  <si>
    <t>Rodrigo Heilberg</t>
  </si>
  <si>
    <t>Gustavo Heilberg</t>
  </si>
  <si>
    <t>Fundada em 1998, o BNP Paribas Asset Management Brasil atua em estratégias de ações e renda fixa, com mais de R$ 60 bilhões sob gestão. A empresa possui mais de 50 colaboradores, e, entre os principais executivos, estão Luiz Carlos Sorge (CEO), Gilberto Kfouri (CIO) e Fábio Oliveira (gestor).</t>
  </si>
  <si>
    <t>Luiz Carlos Sorge</t>
  </si>
  <si>
    <t>Gilberto Kfouri</t>
  </si>
  <si>
    <t>Fábio Oliveira</t>
  </si>
  <si>
    <t>ASA Investments</t>
  </si>
  <si>
    <t>A ASA Investments, gestora multiestratégia criada por Albert Safra, foi fundada em 2020 com a missão de operar em todas as famílias de fundos de investimento. Sediada em São Paulo e com escritórios no Rio de Janeiro e Nova York, a empresa possui mais de 90 colaboradores, e, entre os principais executivos, estão Marcio Fontes (Gestor), Carlos Kawall (Diretor - Macroeconomia), Flavio Kac (Gestor) e Alessandro del Drago (Gestor).</t>
  </si>
  <si>
    <t>Marcio Fontes</t>
  </si>
  <si>
    <t>Carlos Kawall</t>
  </si>
  <si>
    <t>Diretor Macroeconomia</t>
  </si>
  <si>
    <t>Alessandro del Drago</t>
  </si>
  <si>
    <t>Pedro Pullen Parente</t>
  </si>
  <si>
    <t>Chairman</t>
  </si>
  <si>
    <t>Eduardo Sirotsky</t>
  </si>
  <si>
    <t>Fundada em 2010, a STK Capital está sediada na cidade do Rio de Janeiro e tem mais de R$ 500 milhões em ativos sob gestão, com atuação na estratégia de Ações. A empresa possui mais de 10 colaboradores, e, entre os principais executivos, estão Antenor Fernandes (Gestor), André Gadelha (Analista) e João Ribeiro (COO).</t>
  </si>
  <si>
    <t>Antenor Fernandes</t>
  </si>
  <si>
    <t>André Gadelha</t>
  </si>
  <si>
    <t>João Ribeiro</t>
  </si>
  <si>
    <t>Encore Asset Management</t>
  </si>
  <si>
    <t>Fundada em 2020, a Encore está sediada na cidade de São Paulo e atua na estratégia de Ações. A empresa possui mais de 10 colaboradores, e, entre os principais executivos, figura João Luiz Braga (Gestor).</t>
  </si>
  <si>
    <t>João Luiz Braga</t>
  </si>
  <si>
    <t>Grimper Capital</t>
  </si>
  <si>
    <t>Fundada em 2020, com sede em São Paulo, a Grimper é uma gestora focada em estratégias de Multimercados e de Ações. A empresa possui mais de 10 profissionais em seu quadro e, entre os principais executivos, figuram Sylvio Castro (CIO), André Szasz (gestor) e João Freitas (COO).</t>
  </si>
  <si>
    <t>Sylvio Castro</t>
  </si>
  <si>
    <t>André Szasz</t>
  </si>
  <si>
    <t>João Freitas</t>
  </si>
  <si>
    <t>Greenbay</t>
  </si>
  <si>
    <t>Fundada em 2020, a Greenbay está sediada na cidade de São Paulo e atua na estratégia de Multimercado. A empresa possui mais de 10 colaboradores, e, entre os principais executivos, estão Gustavo Brotto (CIO), Bruno Santos (Gestor), Marcel Yagui (Gestor) e Alexandre Sumariva (Gestor).</t>
  </si>
  <si>
    <t>Gustavo Brotto</t>
  </si>
  <si>
    <t>Bruno Santos</t>
  </si>
  <si>
    <t>Marcel Yagui</t>
  </si>
  <si>
    <t>Alexandre Sumariva</t>
  </si>
  <si>
    <t>Morgan Stanley</t>
  </si>
  <si>
    <t>Fundada em 1975, a Morgan Stanley Investment Management está sediada na cidade de Nova York e tem mais de US$ 1,4 trilhões em ativos sob gestão, com atuação nas estratégia de Renda Fixa, Multimercados, Ações e Alternativos. Entre seus principais executivos, estão Daniel Simkowitz (CEO), Jacques Chappuis (RI) e John Hagarty (COO).</t>
  </si>
  <si>
    <t>Dan Simkowitz</t>
  </si>
  <si>
    <t>Jacques Chappuis</t>
  </si>
  <si>
    <t>John Hagarty</t>
  </si>
  <si>
    <t>Lançado em 2015, o fundo segue estratégia de arbitragem, com foco em eventos corporativos, e busca retornos superiores ao CDI consistentes no longo prazo e descorrelacionados com a direção do mercado. Sua gestão busca identificar assimetrias em arbitragens lineares e não-lineares, eventos corporativos e posições long short e direcionais oportunistas. Sua atuação tem foco em instrumentos do mercado de renda variável. O fundo possui objetivo de retorno de CDI+4% a CDI+6% ao ano no longo prazo com uma volatilidade esperada entre 3 e 6% ao ano.</t>
  </si>
  <si>
    <t>Lançado em 2019, o fundo segue estratégia de arbitragem, com investimento em eventos corporativos. A tomada das decisões de investimento para o fundo é feita de forma centralizada, com uma abordagem de investimentos majoritariamente bottom-up. Com foco em ativos predominantemente internacionais, mas com exposição local, o fundo investe principalmente nos mercados de Ações Brasil e Ações Internacional. O fundo possui objetivo de retorno de CDI+8% ao ano no longo prazo com uma volatilidade esperada entre 5% ao ano.</t>
  </si>
  <si>
    <t>Lançado em 2013,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Top-down. Com foco em ativos predominantemente locais, mas com exposição internacional, o fundo investe principalmente nos mercados de Juros Brasil, Juros Internacional, Moedas, Ações Brasil e Ações Internacional, podendo investir também, em menor proporção, nos mercados de Commodities e Outros Mercados Globais. O fundo possui objetivo de retorno de CDI+4% a CDI+6% ao ano no longo prazo com uma volatilidade esperada entre 4 e 5% ao ano. A principal métrica de risco é o VaR. O fundo apresenta o mecanismo de stop loss por gestor, mas não para o fundo como um todo.</t>
  </si>
  <si>
    <t>A equipe de investimentos é liderada por Fabiano Rios, head da estratégia, que conta com gestores especialistas e segmentados por mercado. Para o auxílio no acompanhamento dos mercados, os gestores possuem também o suporte de um time de pesquisa macroeconômica e analistas de empresas. Tamanho da equipe de pesquisa macroeconômica: entre 3 e 5 analistas. Tamanho da equipe de análise micro de ações: entre 6 e 10 analistas.</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</si>
  <si>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Top-down. Com foco em ativos predominantemente locais, mas com exposição internacional, o fundo investe principalmente nos mercados de Juros Brasil, Moedas, Ações Brasil e Ações Internacional, podendo investir também, em menor proporção, nos mercados de Commodities. O fundo possui objetivo de retorno de CDI+3% a CDI+4% ao ano no longo prazo com uma volatilidade esperada entre 2 e 4% ao ano. A principal métrica de risco é o VaR. O fundo apresenta o mecanismo de stop loss por gestor, mas não para o fundo como um todo. O mandato é semelhante ao do fundo Absolute Hedge.</t>
  </si>
  <si>
    <t>Lançado em 2019, é um fundo de renda variável com estratégia Long Biased, com foco em uma carteira comprada de ações, mas podendo ter uma parcela vendida. A tomada das decisões de investimento para o fundo é feita de forma descentralizada, ou ponderada por risco, com uma abordagem de investimentos que combina análises bottom-up e top-down. Com foco em ativos predominantemente locais, mas com exposição internacional, o fundo investe principalmente nos mercados de Ações Brasil e Ações Internacional, podendo investir também, em menor proporção, nos mercados de Juros Brasil, Moedas, Commodities, Crédito High Grade, Crédito High Yield, Crédito Soberano, Imobiliário. O fundo possui objetivo de superar o IPCA + Yield IMA-B no longo prazo com uma volatilidade esperada entre 9 e 15% ao ano. A exposição líquida geralmente  está entre 20 e 120%, já a exposição bruta  fica entre 67 e 300%. A estratégia possui usualmente de 15 a 30 posições compradas, com tamanho usual entre 1 e 10%.</t>
  </si>
  <si>
    <t>A equipe de investimentos é liderada por Christian Faricelli e Tiago Ring, que são responsáveis pela tomada de decisão e gestão dos portfólios, contando com o suporte de um time de analistas focados no acompanhamento e modelagem de empresas. Tamanho da equipe de análise (além dos gestores): entre 3 e 5 analistas.</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</si>
  <si>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Top-down. Com foco em ativos predominantemente locais, mas com exposição internacional, o fundo investe principalmente nos mercados de Juros Brasil, Juros Internacional, Moedas, Ações Brasil e Ações Internacional, podendo investir também, em menor proporção, nos mercados de Commodities e Outros Mercados Globais. O fundo possui objetivo de retorno de CDI+8% a CDI+12% ao ano no longo prazo com uma volatilidade esperada entre 8 e 10% ao ano. A principal métrica de risco é o VaR. O fundo apresenta o mecanismo de stop loss por gestor, mas não para o fundo como um todo.</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</si>
  <si>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predominantemente locais, mas com exposição internacional, o fundo investe principalmente nos mercados de Juros Brasil, Juros Internacional, Moedas, Ações Brasil, Ações Internacional e Commodities, podendo investir também, em menor proporção, nos mercados de Commodities, Imobiliário. O fundo possui objetivo de retorno de CDI+6% a CDI+8% ao ano no longo prazo com uma volatilidade esperada superior à do CDI. As principais métricas de risco do fundo são VaR e Stress. O fundo apresenta o mecanismo de stop loss por gestor e também para o fundo como um todo.</t>
  </si>
  <si>
    <t>A equipe de investimentos é liderada por Fabrício Taschetto, Luiz Missagia, Daniel Tatsumi, Pedro Nunes e Maiko Carvalho, que são os principais responsáveis pela tomada de decisão e pela gestão dos portfólios. Para o auxílio no acompanhamento dos mercados, os gestores possuem também o suporte de um time de pesquisa macroeconômica e analistas de empresas. Tamanho da equipe de pesquisa macroeconômica: entre 3 e 5 analistas. Tamanho da equipe de análise micro de ações: 2 analistas.</t>
  </si>
  <si>
    <t>ACE Capital Prev IQ XP Seg FIC FIM</t>
  </si>
  <si>
    <t>Lançado em 2020,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predominantemente locais, mas com exposição internacional, o fundo investe principalmente nos mercados de Juros Brasil, Juros Internacional, Moedas, Ações Brasil, Ações Internacional e Commodities, podendo investir também, em menor proporção, nos mercados de Commodities, Imobiliário. O fundo possui objetivo de retorno de CDI+6% a CDI+8% ao ano no longo prazo com uma volatilidade esperada entre 6% a 8%. As principais métricas de risco do fundo são VaR e Stress. O fundo apresenta o mecanismo de stop loss por gestor e também para o fundo como um todo.</t>
  </si>
  <si>
    <t>Lançado em 2016,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majoritariamente Top-down. Com foco em ativos locais, o fundo investe principalmente nos mercados de Juros Brasil, Moedas, Ações Brasil e Crédito Soberano. O fundo possui objetivo de retorno de CDI+8% a CDI+10% ao ano no longo prazo com uma volatilidade esperada de 10% ao ano. As principais métricas de risco do fundo são VaR e Stress. O fundo apresenta o mecanismo de stop loss por gestor e também para o fundo como um todo. O mandato é semelhante ao do fundo Adam Macro Advisory FIC FIM.</t>
  </si>
  <si>
    <t>A equipe de investimentos é liderada por Márcio Appel, head da estratégia, que conta com gestores com escopo generalista, sem o compromisso de atuação em um mercado específico. Para o auxílio no acompanhamento dos mercados, os gestores possuem também o suporte de um time de pesquisa macroeconômica e analistas de empresas. Tamanho da equipe de pesquisa macroeconômica: entre 3 e 5 analistas. Tamanho da equipe de análise micro de ações: entre 3 e 5 analistas.</t>
  </si>
  <si>
    <t>Lançado em 2016,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majoritariamente Top-down. Com foco em ativos locais e internacionais, o fundo investe principalmente nos mercados de Juros Brasil, Juros Internacional, Moedas, Ações Brasil, Ações Internacional, Commodities e Crédito Soberano. O fundo possui objetivo de retorno de CDI+6% a CDI+8% ao ano no longo prazo com uma volatilidade esperada de 8% ao ano. As principais métricas de risco do fundo são VaR e Stress. O fundo apresenta o mecanismo de stop loss por gestor e também para o fundo como um todo.</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</si>
  <si>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majoritariamente Top-down. Com foco em ativos locais e internacionais, o fundo investe principalmente nos mercados de Juros Internacional, Moedas, Ações Brasil, Ações Internacional, Commodities e Crédito Soberano. O fundo possui objetivo de retorno de CDI+8% a CDI+10% ao ano no longo prazo com uma volatilidade esperada de 10% ao ano. As principais métricas de risco do fundo são VaR e Stress. O fundo apresenta o mecanismo de stop loss por gestor e também para o fundo como um todo.</t>
  </si>
  <si>
    <t>Lançado em 2017,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majoritariamente Top-down. Com foco em ativos locais e internacionais, o fundo investe principalmente nos mercados de Juros Internacional, Moedas, Ações Brasil, Ações Internacional, Commodities e Crédito Soberano. O fundo possui objetivo de retorno de CDI+8% a CDI+10% ao ano no longo prazo com uma volatilidade esperada de 10% ao ano. As principais métricas de risco do fundo são VaR e Stress. O fundo apresenta o mecanismo de stop loss por gestor e também para o fundo como um todo.</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</si>
  <si>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majoritariamente Top-down. Com foco em ativos locais, o fundo investe principalmente nos mercados de Juros Brasil, Moedas e Ações Brasil. O fundo possui objetivo de retorno de CDI+8% a CDI+10% ao ano no longo prazo com uma volatilidade esperada de 10% ao ano. As principais métricas de risco do fundo são VaR e Stress. O fundo apresenta o mecanismo de stop loss por gestor e também para o fundo como um todo. O mandato é semelhante ao do fundo Adam Macro Advisory FIC FIM.</t>
  </si>
  <si>
    <t>A equipe de investimentos é liderada por Márcio Appel, head da estratégia, que conta com gestores com escopo generalista, sem o compromisso de atuação em um mercado específico. Para o auxílio no acompanhamento dos mercados, os gestores possuem também o suporte de um time de pesquisa macroeconômica e analistas de empresas.Tamanho da equipe de pesquisa macroeconômica: entre 3 e 5 analistas. Tamanho da equipe de análise micro de ações: entre 3 e 5 analistas.</t>
  </si>
  <si>
    <t>Lançado em 2018, é um fundo de renda fixa com estratégia Crédito High Grade, ou seja, investe primordialmente em ativos de crédito privado de empresas abertas com baixo risco de inadimplência. A tomada das decisões de investimento para o fundo é feita de forma colegiada. Com foco em ativos locais, o fundo investe principalmente nos mercados de Crédito High Grade. O fundo possui objetivo de retorno entre 110% e 112% do CDI ao ano.</t>
  </si>
  <si>
    <t>A equipe de investimentos é liderada por Pedro Sternick que é reponsável pela tomada de decisão e montagem da carteira, contando com o suporte de um time de analistas focados no acompanhamento e modelagem de empresas. Tamanho da equipe de análise (além dos gestores): entre 4 e 6 analistas.</t>
  </si>
  <si>
    <t>Lançado em 2018,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majoritariamente Bottom-up. Com foco em ativos predominantemente locais, mas com exposição internacional, o fundo investe principalmente nos mercados de Ações Brasil. O fundo possui objetivo de superar o CDI no longo prazo. O fundo usualmente tem até 70% de posições compradas, e possui de 15 a 20 emissores na carteira  Há um limite de 40% de exposição por setor.  O mandato é semelhante ao do fundo Alaska Black Institucional.</t>
  </si>
  <si>
    <t>A equipe de investimentos é liderada por Henrique Bredda e Ney Miyamoto, que são responsáveis pela tomada de decisão e gestão dos portfólios, contando com o suporte de um time de analistas focados no acompanhamento e modelagem de empresas. Tamanho da equipe de análise (além dos gestores): entre 3 e 5 analistas.</t>
  </si>
  <si>
    <t xml:space="preserve">Alaska Black 100 Advisory XP Seg Prev FIC FIM </t>
  </si>
  <si>
    <t>Lançado em 2019,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majoritariamente Bottom-up. Com foco em ativos predominantemente locais, mas com exposição internacional, o fundo investe principalmente nos mercados de Ações Brasil. O fundo possui objetivo de superar o CDI no longo prazo. O fundo usualmente tem  entre 67 e 100% de posições compradas, e possui de 15 a 20 emissores na carteira  Há um limite de 40% de exposição por setor.  O mandato é semelhante ao do fundo Alaska Black Institucional.</t>
  </si>
  <si>
    <t>Alaska Black 100 Advisory XP Seg Prev FIC FIM **</t>
  </si>
  <si>
    <t>Lançado em 2019,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majoritariamente Bottom-up. Com foco em ativos predominantemente locais, mas com exposição internacional, o fundo investe principalmente nos mercados de Ações Brasil. O fundo possui objetivo de superar o IMA-B no longo prazo. O fundo usualmente tem até 70% de posições compradas, e possui de 15 a 20 emissores na carteira  Há um limite de 40% de exposição por setor.  O mandato é semelhante ao do fundo Alaska Black Institucional.</t>
  </si>
  <si>
    <t>Alaska Black 70 Advisory XP Seg Prev FIC FIM**</t>
  </si>
  <si>
    <t xml:space="preserve">Lançado em 2011,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que combina análises bottom-up e top-down. Com foco em ativos predominantemente locais, mas com exposição internacional, o fundo investe principalmente nos mercados de Juros Brasil, Moedas e Ações Brasil. O fundo possui objetivo de superar o IPCA+6%a.a. no longo prazo. O fundo usualmente tem  entre 67 e 100% de posições compradas, e possui de 15 a 20 emissores na carteira  Há um limite de 40% de exposição por setor. </t>
  </si>
  <si>
    <t xml:space="preserve">Lançado em 2017,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majoritariamente Bottom-up. Com foco em ativos predominantemente locais, mas com exposição internacional, o fundo investe principalmente nos mercados de Ações Brasil. O fundo possui objetivo de superar o Ibovespa no longo prazo. O fundo usualmente tem  entre 67 e 100% de posições compradas, e possui de 15 a 20 emissores na carteira  Há um limite de 40% de exposição por setor. </t>
  </si>
  <si>
    <t>Lançado em 2020,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O fundo possui objetivo de superar o Ibovespa no longo prazo com uma volatilidade esperada superior à do Ibovespa.</t>
  </si>
  <si>
    <t>A equipe de investimentos é liderada por Bruno Rignel e Christian Keleti, que são responsáveis pela tomada de decisão e gestão dos portfólios, contando com o suporte de um time de analistas focados no acompanhamento e modelagem de empresas. Tamanho da equipe de análise (além dos gestores): entre 3 e 5 analistas.</t>
  </si>
  <si>
    <t>Alpha Key Long Biased II FIC FIM</t>
  </si>
  <si>
    <t>Lançado em 2019,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predominantemente locais, mas com exposição internacional, o fundo investe principalmente nos mercados de Ações Brasil, podendo investir também, em menor proporção, nos mercados de Ações Internacional. O fundo possui objetivo de superar o CDI no longo prazo. A exposição líquida geralmente  está entre 75 e 100%, já a exposição bruta  fica entre 140 e 190%. A estratégia possui usualmente de 30 a 45 posições compradas, com tamanho usual entre 2 e 15%.</t>
  </si>
  <si>
    <t xml:space="preserve">Lançado em 2012,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O fundo possui objetivo de superar o Ibovespa no longo prazo. </t>
  </si>
  <si>
    <t>A equipe de investimentos é liderada por Fabio Spinola, Paulo Weickert, Alexandre Salfatis e Jose Luiz Torres, que são responsáveis pela tomada de decisão e gestão dos portfólios, contando com o suporte de um time de analistas focados no acompanhamento e modelagem de empresas. Tamanho da equipe de análise (além dos gestores): entre 6 e 10 analistas.</t>
  </si>
  <si>
    <t xml:space="preserve">Lançado em 2019,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predominantemente locais, mas com exposição internacional, o fundo investe principalmente nos mercados de Ações Brasil, podendo investir também, em menor proporção, nos mercados de Ações Brasil, Ações Internacional, Imobiliário. O fundo possui objetivo de superar o CDI no longo prazo. </t>
  </si>
  <si>
    <t>Lançado em 2021, é um fundo multimercado com estratégia long short direcional, cuja carteira é composta majoritariamente por operações de valor relativo em ações. A tomada das decisões de investimento para o fundo é feita de forma colegiada, com uma abordagem de investimentos majoritariamente bottom-up. Com foco em ativos no Brasil, o fundo investe principalmente nos mercados de Ações Brasil e Ações Internacional. A exposição líquida da carteira varia tipicamente entre 0 e 30% PL.</t>
  </si>
  <si>
    <t xml:space="preserve">Lançado em 2018,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Ações Brasil, Imobiliário. O fundo possui objetivo de superar o CDI no longo prazo. </t>
  </si>
  <si>
    <t xml:space="preserve">Lançado em 2015,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Ações Brasil, Imobiliário. O fundo possui objetivo de superar o CDI no longo prazo. </t>
  </si>
  <si>
    <t>Armata Advisory FIC FIA</t>
  </si>
  <si>
    <t>Lançado em 2016, é um fundo de renda variável cuja política de investimento envolve combinar estratégias de stock-picking e de market timing na escolha de ações para a sua carteira, buscando, operações de renda fixa e investimentos em fundos. Para tanto, o gestor se utiliza de ferramentas fundamentalistas e quantitativas de análise de mercado. O fundo poderá manter até 20% dos seus recursos em ativos financeiros negociados no exterior.</t>
  </si>
  <si>
    <t>A equipe de investimentos é liderada por Leonardo Linhares, principal responsável pela tomada de decisão e pela gestão dos portfólios. Para o auxílio no acompanhamento dos mercados, os gestores possuem também o suporte de um time de analistas de empresas.</t>
  </si>
  <si>
    <t>ARX Denali FIRF CP</t>
  </si>
  <si>
    <t>Lançado em 2018,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Bottom-up. Com foco em ativos locais, o fundo investe principalmente nos mercados de Crédito High Grade e Crédito Soberano. O fundo possui objetivo de retorno de CDI+0,5% a CDI+0,8% ao ano no longo prazo com uma volatilidade esperada entre 0,1 e 1,5% ao ano. O fundo possui nível de caixa médio  entre 25 e 40%, e geralmente possui seus recursos aplicados  em algo entre 90 e 110 emissores. O tamanho das posições do fundo usualmente fica entre 0,1 e 4%, não ultrapassando o valor de 3% por emissor.</t>
  </si>
  <si>
    <t>A equipe de investimentos é liderada por Pierre Jadoul, Vitor Trova e Lucas Dias, que são responsáveis pela tomada de decisão e montagem da carteira, contando com o suporte de um time de analistas focados no acompanhamento e modelagem de empresas. Tamanho da equipe de análise (além dos gestores): entre 3 e 5 analistas.</t>
  </si>
  <si>
    <t>Lançado em 2018,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Bottom-up. Com foco em ativos locais, o fundo investe principalmente nos mercados de Crédito High Grade e Crédito Soberano. O fundo possui objetivo de retorno de CDI+0,5% a CDI+0,8% ao ano no longo prazo com uma volatilidade esperada entre 0,1 e 1,5% ao ano. O fundo possui nível de caixa médio  entre 20 e 30%, e geralmente possui seus recursos aplicados  em algo entre 75 e 90 emissores. O tamanho das posições do fundo usualmente fica entre 0,1 e 3%, não ultrapassando o valor de 3% por emissor. O mandato é semelhante ao do fundo ARX Denali FIC FIRF..</t>
  </si>
  <si>
    <t>Lançado em 2019,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Bottom-up. Com foco em ativos locais, o fundo investe principalmente nos mercados de Crédito High Grade e Crédito Soberano. O fundo possui objetivo de retorno de CDI+0,5% a CDI+0,8% ao ano no longo prazo com uma volatilidade esperada entre 0,1 e 1,5% ao ano. O fundo possui nível de caixa médio  entre 10 e 25%, e geralmente possui seus recursos aplicados  em algo entre 75 e 90 emissores. O tamanho das posições do fundo usualmente fica entre 0,1 e 3%, não ultrapassando o valor de 3% por emissor. O mandato é semelhante ao do fundo ARX Denali FIC FIRF..</t>
  </si>
  <si>
    <t>Lançado em 2019, é um fundo de renda fixa com estratégia Debêntures Incentivadas Não Hedgeado, ou seja, investe em ativos de crédito privado incentivados, ou seja, isentos de imposto de renda. A tomada das decisões de investimento para o fundo é feita de forma colegiada, com uma abordagem de investimentos que combina análises bottom-up e top-down. Com foco em ativos locais, o fundo investe principalmente nos mercados de Juros Brasil, Crédito High Grade e Crédito Soberano. O fundo possui objetivo de retorno de IMA-B 5+0,5% a IMA-B 5+1,3% ao ano no longo prazo com uma volatilidade esperada entre 2 e 4% ao ano. O fundo possui nível de caixa médio  entre 10 e 15%, e geralmente possui seus recursos aplicados  em algo entre 60 e 80 emissores. O tamanho das posições do fundo usualmente fica entre 0,1 e 4%, não ultrapassando o valor de 5% por emissor.</t>
  </si>
  <si>
    <t>ARX Elbrus Pro Advisory FIC Infra RF</t>
  </si>
  <si>
    <t>Lançado em 2020, é um fundo de renda fixa com estratégia Debêntures Incentivadas Não Hedgeado, ou seja, investe em ativos de crédito privado incentivados, ou seja, isentos de imposto de renda. A tomada das decisões de investimento para o fundo é feita de forma colegiada, com uma abordagem de investimentos que combina análises bottom-up e top-down. Com foco em ativos locais, o fundo investe principalmente nos mercados de Juros Brasil e Crédito High Grade. O fundo possui nível de caixa médio entre 10 e 15%, e geralmente possui seus recursos aplicados em algo entre 60 e 80 emissores. O tamanho das posições do fundo usualmente fica entre 0,1 e 4%, não ultrapassando o valor de 5% por emissor.</t>
  </si>
  <si>
    <t>ARX Especial Macro FIC FIM</t>
  </si>
  <si>
    <t>Lançado em 2015,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majoritariamente Top-down. Com foco em ativos locais e internacionais, o fundo investe principalmente nos mercados de Juros Brasil, Moedas, Ações Brasil, Ações Internacional e Crédito Soberano, podendo investir também, em menor proporção, nos mercados de Juros Internacional, Commodities e Outros Mercados Globais. O fundo possui objetivo de superar o CDI no longo prazo com uma volatilidade esperada superior à do CDI. A principal métrica de risco é o Stress. O fundo não apresenta o mecanismo de stop loss por gestor, nem para o fundo como um todo.</t>
  </si>
  <si>
    <t>A equipe de investimentos é liderada por Eduardo Canto, head da estratégia, que conta com gestores com escopo generalista, sem o compromisso de atuação em um mercado específico. Para o auxílio no acompanhamento dos mercados, os gestores possuem também o suporte de um time de pesquisa macroeconômica. Tamanho da equipe de pesquisa macroeconômica: entre 3 e 5 analistas.</t>
  </si>
  <si>
    <t>Lançado em 2020, é um fundo de renda fixa com estratégia Crédito High Grade, ou seja, investe primordialmente em ativos de crédito privado de empresas com baixo risco de inadimplência. A tomada das decisões de investimento para o fundo é feita de forma centralizada, com uma abordagem de investimentos majoritariamente Bottom-up. Com foco em ativos locais, o fundo investe principalmente nos mercados de Crédito High Grade e Crédito Soberano. O fundo possui objetivo de retorno de CDI+1% a CDI+1,8% ao ano no longo prazo com uma volatilidade esperada entre 0,1 e 1,5% ao ano. O fundo possui nível de caixa médio  entre 10 e 20%, e geralmente aplica seus recursos  em algo entre 90 e 110 emissores. O tamanho das posições do fundo usualmente fica entre 0,1 e 4,5%.O fundo possui de 0 a 20% de exposição a crédito estruturado , e não possui exposição a bonds.</t>
  </si>
  <si>
    <t>Lançado em 2004,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que combina análises bottom-up e top-down. Com foco em ativos locais e internacionais, o fundo investe principalmente nos mercados de Juros Brasil, Moedas, Ações Brasil, Ações Internacional e Crédito Soberano, podendo investir também, em menor proporção, nos mercados de Juros Internacional, Commodities e Outros Mercados Globais. O fundo possui objetivo de superar o CDI no longo prazo com uma volatilidade esperada superior à do CDI. A principal métrica de risco é o Stress. O fundo não apresenta o mecanismo de stop loss por gestor, nem para o fundo como um todo.</t>
  </si>
  <si>
    <t>Lançado em 2018, é um fundo de renda fixa com estratégia Debêntures Incentivadas Hedgeado, ou seja, investe em ativos de crédito privado incentivados, ou seja, isentos de imposto de renda. A tomada das decisões de investimento para o fundo é feita de forma colegiada, com uma abordagem de investimentos majoritariamente Bottom-up. Com foco em ativos locais, o fundo investe principalmente nos mercados de Crédito High Grade e Crédito Soberano. O fundo possui objetivo de retorno de CDI+0,5% a CDI+1% ao ano no longo prazo com uma volatilidade esperada entre 0,5 e 1,5% ao ano. O fundo possui nível de caixa médio  entre 10 e 15%, e geralmente possui seus recursos aplicados  em algo entre 60 e 80 emissores. O tamanho das posições do fundo usualmente fica entre 0,1 e 4,5%, não ultrapassando o valor de 5% por emissor.</t>
  </si>
  <si>
    <t>ARX Income FIA</t>
  </si>
  <si>
    <t xml:space="preserve">Lançado em 1999, é um fundo de renda variável com estratégia Long Only Dividendos, com foco em uma carteira comprada de ações, preferindo empresas com bom histórico de pagamento de dividendos. A tomada das decisões de investimento para o fundo é feita de forma centralizada, com uma abordagem de investimentos majoritariamente Bottom-up. Com foco em ativos locais, o fundo investe principalmente nos mercados de Ações Brasil. O fundo possui objetivo de superar o Ibovespa no longo prazo com uma volatilidade esperada entre 18 e 25% ao ano. O fundo usualmente tem  entre 95 e 100% de posições compradas, e possui de 35 a 40 emissores na carteira , onde cada posição geralmente representa de 1 a 10% da carteira. Há um limite de 30% de exposição por setor. </t>
  </si>
  <si>
    <t>A equipe de investimentos é liderada por Rogério Poppe, Alexandre Sant'Anna, Denise Pondé e Marcela Morais, que são responsáveis pela tomada de decisão e gestão dos portfólios, contando com o suporte de um time de analistas focados no acompanhamento e modelagem de empresas. Tamanho da equipe de análise (além dos gestores): entre 6 e 10 analistas.</t>
  </si>
  <si>
    <t xml:space="preserve">Lançado em 2002,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majoritariamente Bottom-up. Com foco em ativos locais, o fundo investe principalmente nos mercados de Juros Brasil e Ações Brasil, podendo investir também, em menor proporção, nos mercados de Crédito Soberano. O fundo possui objetivo de superar o CDI no longo prazo com uma volatilidade esperada entre 7 e 15% ao ano. O fundo usualmente tem  entre 0 e 49% de posições compradas, e possui de 35 a 40 emissores na carteira , onde cada posição geralmente representa de 1 a 10% da carteira. Há um limite de 30% de exposição por setor. </t>
  </si>
  <si>
    <t>ARX Income100 XP Seg Prev FICFIA</t>
  </si>
  <si>
    <t>Lançado em 2019,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majoritariamente Bottom-up. Com foco em ativos locais, o fundo investe principalmente nos mercados de Ações Brasil, podendo investir também, em menor proporção, nos mercados de Crédito Soberano. O fundo possui objetivo de superar o Ibovespa no longo prazo com uma volatilidade esperada entre 18 e 25% ao ano. O fundo usualmente tem  entre 95 e 100% de posições compradas, e possui de 35 a 40 emissores na carteira , onde cada posição geralmente representa de 1 a 10% da carteira. Há um limite de 30% de exposição por setor.  O mandato é semelhante ao do fundo ARX Income FIA.</t>
  </si>
  <si>
    <t>ARX Long Short FIC FIM</t>
  </si>
  <si>
    <t>Lançado em 2005, é um fundo multimercado com estratégia long short neutro, cuja carteira é composta majoritariamente por operações de valor relativo em ações. O portfólio contém parcelas comprada e vendida em ações que possuem tamanhos similares, o que resulta em baixa correlação com índices de ações locais. A tomada das decisões de investimento para o fundo é feita de forma colegiada, com uma abordagem de investimentos majoritariamente Bottom-up. Com foco em ativos predominantemente locais, mas com exposição internacional, o fundo investe principalmente nos mercados de Ações Brasil, podendo investir também, em menor proporção, nos mercados de Ações Internacional e Commodities. O fundo possui objetivo de superar o CDI no longo prazo com uma volatilidade esperada entre 3 e 4% ao ano. A exposição líquida geralmente  está entre 0 e 10%, já a exposição bruta  fica entre 0 e 150%. O tamanho das posições compradas do fundo usualmente é de 0,5%.</t>
  </si>
  <si>
    <t xml:space="preserve">Lançado em 2008,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O fundo possui objetivo de superar o Ibovespa no longo prazo com uma volatilidade esperada entre 18 e 30% ao ano. O fundo usualmente tem  entre 95 e 100% de posições compradas, e possui de 20 a 25 emissores na carteira , onde cada posição geralmente representa de 1 a 20% da carteira. Há um limite de 100% de exposição por setor. </t>
  </si>
  <si>
    <t>ARX Target Institucional FIM</t>
  </si>
  <si>
    <t>Lançado em 2004,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majoritariamente Top-down. Com foco em ativos locais, o fundo investe principalmente nos mercados de Juros Brasil, Ações Brasil e Crédito Soberano, podendo investir também, em menor proporção, nos mercados de Moedas e Commodities. O fundo possui objetivo de superar o CDI no longo prazo com uma volatilidade esperada superior à do CDI. A principal métrica de risco é o Stress. O fundo não apresenta o mecanismo de stop loss por gestor, nem para o fundo como um todo.</t>
  </si>
  <si>
    <t>ARX Vinson FIRF CP</t>
  </si>
  <si>
    <t>Lançado em 2020, é um fundo de renda fixa com estratégia Crédito High Grade, ou seja, investe primordialmente em ativos de crédito privado de empresas com baixo risco de inadimplência. A tomada das decisões de investimento para o fundo é feita de forma centralizada, com uma abordagem de investimentos majoritariamente Bottom-up. Com foco em ativos locais, o fundo investe principalmente nos mercados de Crédito High Grade e Crédito Soberano. O fundo possui objetivo de retorno de CDI+1% a CDI+1,5% ao ano no longo prazo com uma volatilidade esperada entre 0,1 e 1,5% ao ano. O fundo possui nível de caixa médio  entre 15 e 30%, e geralmente aplica seus recursos  em algo entre 90 e 110 emissores. O tamanho das posições do fundo usualmente fica entre 0,1 e 4,5%.O fundo possui de 0 a 15% de exposição a crédito estruturado , e não possui exposição a bonds.</t>
  </si>
  <si>
    <t>ASA Hedge FIC FIM</t>
  </si>
  <si>
    <t>Lançado em 2014,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top-down. Com foco em ativos predominantemente locais, mas com exposição internacional, o fundo investe principalmente nos mercados de Juros Brasil, Juros Internacional, Moedas, Ações Brasil e Ações Internacional, podendo investir também, em menor proporção, nos mercados de Commodities. O fundo possui objetivo de retorno de CDI+5-8% a.a. no longo prazo com uma volatilidade esperada de 7-9% a.a.</t>
  </si>
  <si>
    <t>A equipe de investimentos é liderada por Marcio Fontes, head da estratégia, que conta com gestores com escopo especialista, segmentados por mercados de atuação. Para o auxílio no acompanhamento dos mercados, os gestores possuem também o suporte de um time de pesquisa macroeconômica e analistas de empresas.</t>
  </si>
  <si>
    <t>Lançado em 2018,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O fundo possui objetivo de superar o CDI no longo prazo com uma volatilidade esperada entre 5 e 25% ao ano. O fundo usualmente tem  entre 60 e 70% de posições compradas, e possui de 10 a 30 emissores na carteira , onde cada posição geralmente representa de 3 a 15% da carteira. Há um limite de 30% de exposição por setor.  O mandato é semelhante ao do fundo Athena TR II FIC FIA.</t>
  </si>
  <si>
    <t>A equipe de investimentos é liderada por André Sarmento Vainer, que é responsável pela tomada de decisão e gestão dos portfólios, contando com o suporte de um time de analistas focados no acompanhamento e modelagem de empresas. Tamanho da equipe de análise (além dos gestores): entre 6 e 10 analistas.</t>
  </si>
  <si>
    <t xml:space="preserve">Lançado em 2015,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Ações Brasil. O fundo possui objetivo de retorno de 7 a 70% ao ano no longo prazo com uma volatilidade esperada entre 5 e 50% ao ano. O fundo usualmente tem  entre 70 e 100% de posições compradas, e possui de 10 a 30 emissores na carteira , onde cada posição geralmente representa de 3 a 15% da carteira. Há um limite de 30% de exposição por setor. </t>
  </si>
  <si>
    <t>Lançado em 2019, é um fundo de renda fixa com estratégia Crédito High Yield, ou seja, investe primordialmente em ativos de crédito privado de empresas com médio a alto risco de inadimplência. A tomada das decisões de investimento para o fundo é feita de forma colegiada, com uma abordagem de investimentos majoritariamente Bottom-up. Com foco em ativos predominantemente locais, mas com exposição internacional, o fundo investe principalmente nos mercados de Crédito High Grade e Crédito High Yield, podendo investir também, em menor proporção, nos mercados de Crédito Soberano, Outros Mercados Globais, Imobiliário. O fundo possui objetivo de retorno de CDI+2,5% a CDI+3,5% ao ano no longo prazo com uma volatilidade esperada entre 0,5 e 1,5% ao ano. O fundo possui nível de caixa médio entre 10 e 20%, e geralmente aplica seus recursos em algo entre 110 e 150 emissores. O tamanho das posições do fundo usualmente fica entre 0,5 e 2%.O fundo possui de 0 a 40% de exposição a crédito estruturado O tamanho das posições do fundo usualmente, e de 0 a 20% a bonds.</t>
  </si>
  <si>
    <t>A equipe de investimentos é liderada por Marcelo Urbano Dias, que é responsável pela tomada de decisão e montagem da carteira, contando com o suporte de um time de analistas focados no acompanhamento e modelagem de empresas. Tamanho da equipe de análise (além dos gestores): entre 3 e 5 analistas.</t>
  </si>
  <si>
    <t>Lançado em 2019,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majoritariamente Bottom-up. Com foco em ativos predominantemente locais, mas com exposição internacional, o fundo investe principalmente nos mercados de Crédito High Grade, podendo investir também, em menor proporção, nos mercados de Crédito Soberano, Outros Mercados Globais, Imobiliário. O fundo possui objetivo de retorno de CDI+1% a CDI+2% ao ano no longo prazo com uma volatilidade esperada entre 0,5 e 1,5% ao ano. O fundo possui nível de caixa médio entre 5 e 10%, e geralmente aplica seus recursos em algo entre 110 e 150 emissores. O tamanho das posições do fundo usualmente fica entre 1 e 3,5%.O fundo possui de 0 a 40% de exposição a crédito estruturado O tamanho das posições do fundo usualmente, e de 0 a 40% a bonds.</t>
  </si>
  <si>
    <t xml:space="preserve">Lançado em 2005, é um fundo de renda variável com estratégia long only, com foco em uma carteira comprada de ações, que mantém uma correlação elevada com o índice Ibovespa. A tomada das decisões de investimento para o fundo é feita de forma colegiada, com uma abordagem de investimentos que combina análises bottom-up e top-down. Com foco em ativos locais, o fundo investe principalmente no mercado de Ações Brasil. O fundo possui objetivo de superar o Ibovespa no longo prazo com uma volatilidade esperada em linha com a do índice. </t>
  </si>
  <si>
    <t>A equipe de investimentos é liderada por Alexandre Silverio, Eduardo Carlier, Welliam Wang e Rodrigo Mello, que são responsáveis pela tomada de decisão e gestão dos portfólios, contando com o suporte de um time de analistas focados no acompanhamento e modelagem de empresas.
Tamanho da equipe de análise (além dos gestores): entre 3 e 5 analistas.</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</si>
  <si>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Moedas e Ações Brasil, podendo investir também, em menor proporção, nos mercados de Ações Internacional e Commodities. O fundo possui objetivo de retorno de CDI+5% a.a.  no longo prazo com uma volatilidade esperada de 5% a.a. . A principal métrica de risco é o Stress. O fundo não apresenta o mecanismo de stop loss por gestor, nem para o fundo como um todo. O mandato é semelhante ao do fundo AZ Quest Multi FIC FIM.</t>
  </si>
  <si>
    <t>A equipe de investimentos é liderada por Sergio Silva, Bernardo Zerbini, Ana Luiza Abrao e Marcello Curvello, que são os principais responsáveis pela tomada de decisão e pela gestão dos portfólios. Para o auxílio no acompanhamento dos mercados, os gestores possuem também o suporte de um time de pesquisa macroeconômica e analistas de empresas. Tamanho da equipe de pesquisa macroeconômica: entre 3 e 5 analistas. Tamanho da equipe de análise micro de ações: entre 6 e 10 analistas.</t>
  </si>
  <si>
    <t>Lançado em 2019,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e Ações Internacional. O fundo possui objetivo de retorno de CDI+5% a.a.  no longo prazo com uma volatilidade esperada de 5% a.a. . A exposição líquida geralmente  está entre -10 e 10%, já a exposição bruta  fica entre 30 e 60%. O tamanho das posições compradas do fundo usualmente é de 25%.</t>
  </si>
  <si>
    <t>A equipe de investimentos é liderada por Alexandre Silverio, Eduardo Carlier, Welliam Wang e Rodrigo Mello, que são responsáveis pela tomada de decisão e gestão dos portfólios, contando com o suporte de um time de analistas focados no acompanhamento e modelagem de empresas. Tamanho da equipe de análise (além dos gestores): entre 3 e 5 analistas.</t>
  </si>
  <si>
    <t>Lançado em 2019,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Crédito High Grade. O fundo possui objetivo de retorno de 110% a 115% do CDI no longo prazo com uma volatilidade esperada entre 0,2 e 0,5% ao ano. O fundo possui nível de caixa médio  entre 5 e 15%, e geralmente aplica seus recursos  em algo entre 40 e 80 emissores. O tamanho das posições do fundo usualmente fica entre 0,5 e 4%.O fundo possui de 5 a 20% de exposição a crédito estruturado O tamanho das posições do fundo usualmente, e de 0 a 10% a bonds.</t>
  </si>
  <si>
    <t>A equipe de investimentos é liderada por Laurence Mello, que é responsável pela tomada de decisão e montagem da carteira, contando com o suporte de um time de analistas focados no acompanhamento e modelagem de empresas. Tamanho da equipe de análise (além dos gestores): entre 3 e 5 analistas.</t>
  </si>
  <si>
    <t>Lançado em 2015,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Crédito High Grade. O fundo possui objetivo de retorno de 110% a 115% do CDI no longo prazo com uma volatilidade esperada entre 0,2 e 0,5% ao ano. O fundo possui nível de caixa médio  entre 5 e 15%, e geralmente aplica seus recursos  em algo entre 40 e 80 emissores. O tamanho das posições do fundo usualmente fica entre 0,5 e 4%.O fundo possui de 5 a 20% de exposição a crédito estruturado O tamanho das posições do fundo usualmente, e de 0 a 10% a bonds.</t>
  </si>
  <si>
    <t>Lançado em 2016, é um fundo de renda fixa com estratégia Debêntures Incentivadas Não Hedgeado, ou seja, investe em ativos de crédito privado incentivados, ou seja, isentos de imposto de renda. A tomada das decisões de investimento para o fundo é feita de forma colegiada, com uma abordagem de investimentos que combina análises bottom-up e top-down. Com foco em ativos locais, o fundo investe principalmente nos mercados de Crédito High Grade. O fundo possui objetivo de retorno de 100% do IMA-B 5 no longo prazo com uma volatilidade esperada igual à do IMA-B 5. O fundo possui nível de caixa médio  entre 5 e 15%, e geralmente possui seus recursos aplicados  em algo entre 20 e 40 emissores. O tamanho das posições do fundo usualmente fica entre 1 e 4%, não ultrapassando o valor de 10% por emissor.</t>
  </si>
  <si>
    <t>Lançado em 2007, é um fundo multimercado com estratégia long short neutro, cuja carteira é composta majoritariamente por operações de valor relativo em ações. O portfólio contém parcelas comprada e vendida em ações que possuem tamanhos similares, o que resulta em baixa correlação com índices de ações locais. A tomada das decisões de investimento para o fundo é feita de forma colegiada, com uma abordagem de investimentos que combina análises bottom-up e top-down. Com foco em ativos locais, o fundo investe principalmente nos mercados de Ações Brasil. O fundo possui objetivo de retorno de CDI+5% a.a.  no longo prazo com uma volatilidade esperada de 3% a.a. . A exposição líquida geralmente  está entre -5 e 5%, já a exposição bruta  fica entre 15 e 30%. O tamanho das posições compradas do fundo usualmente é de 12,5%.</t>
  </si>
  <si>
    <t>Lançado em 2008, é um fundo multimercado de arbitragem. Sua estratégia consiste em arbitrar distorções de taxas exclusivamente no mercado de renda variável, sem exposições direcionais e descorrelacionado a oscilações de mercado.</t>
  </si>
  <si>
    <t>A equipe de investimentos é liderada por Fábio Veiga, que é responsável pela tomada de decisão e gestão do portfólio, contando com o suporte de um time de traders, focados na implementação das posições do fundo.</t>
  </si>
  <si>
    <t>Lançado em 2019,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que combina análises bottom-up e top-down. Com foco em ativos locais, o fundo investe principalmente nos mercados de Crédito High Grade. O fundo possui objetivo de retorno de 100% do CDI no longo prazo com uma volatilidade esperada entre 0,2 e 0,5% ao ano. O fundo possui nível de caixa médio  entre 20 e 40%, e geralmente possui seus recursos aplicados  em algo entre 40 e 80 emissores. O tamanho das posições do fundo usualmente fica entre 1 e 3%, não ultrapassando o valor de 10% por emissor. O mandato é semelhante ao do fundo AZ QUEST LUCE FIC FIRF CP LP..</t>
  </si>
  <si>
    <t>Lançado em 2019,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que combina análises bottom-up e top-down. Com foco em ativos locais, o fundo investe principalmente nos mercados de Crédito High Grade. O fundo possui objetivo de retorno de 101% a 103% do CDI no longo prazo com uma volatilidade esperada entre 0,2 e 0,5% ao ano. O fundo possui nível de caixa médio  entre 25 e 50%, e geralmente possui seus recursos aplicados  em algo entre 40 e 80 emissores. O tamanho das posições do fundo usualmente fica entre 0,5 e 3%, não ultrapassando o valor de 10% por emissor.</t>
  </si>
  <si>
    <t>Lançado em 2018,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que combina análises bottom-up e top-down. Com foco em ativos locais, o fundo investe principalmente nos mercados de Crédito High Grade. O fundo possui objetivo de retorno de 100% do CDI no longo prazo com uma volatilidade esperada entre 0,2 e 0,5% ao ano. O fundo possui nível de caixa médio  entre 20 e 40%, e geralmente possui seus recursos aplicados  em algo entre 40 e 80 emissores. O tamanho das posições do fundo usualmente fica entre 1 e 3%, não ultrapassando o valor de 10% por emissor. O mandato é semelhante ao do fundo AZ QUEST LUCE FIC FIRF CP LP..</t>
  </si>
  <si>
    <t>Lançado em 2015,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que combina análises bottom-up e top-down. Com foco em ativos locais, o fundo investe principalmente nos mercados de Crédito High Grade. O fundo possui objetivo de retorno de 101% a 103% do CDI no longo prazo com uma volatilidade esperada entre 0,2 e 0,5% ao ano. O fundo possui nível de caixa médio  entre 25 e 50%, e geralmente possui seus recursos aplicados  em algo entre 40 e 80 emissores. O tamanho das posições do fundo usualmente fica entre 0,5 e 3%, não ultrapassando o valor de 10% por emissor.</t>
  </si>
  <si>
    <t>AZ Quest Multi 15 FIC FIM</t>
  </si>
  <si>
    <t>Lançado em 2017,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Juros Internacional, Moedas, Ações Brasil e Ações Internacional, podendo investir também, em menor proporção, nos mercados de Commodities. O fundo possui objetivo de retorno de CDI+5% a.a.  no longo prazo com uma volatilidade esperada de 5% a.a. . A principal métrica de risco é o Stress. O fundo não apresenta o mecanismo de stop loss por gestor, nem para o fundo como um todo.</t>
  </si>
  <si>
    <t>A equipe de investimentos é liderada por Sergio Silva, Bernardo Zerbini, Ana Luiza Abrao e Marcello Curvello, que são os principais responsáveis pela tomada de decisão e pela gestão dos portfólios. Para o auxílio no acompanhamento dos mercados, os gestores possuem também o suporte de um time de pesquisa macroeconômica e analistas de empresas. Tamanho da equipe de pesquisa macroeconômica: entre 3 e 5 analistas.
Tamanho da equipe de análise micro de ações: entre 6 e 10 analistas.</t>
  </si>
  <si>
    <t>Lançado em 2001,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Juros Internacional, Moedas, Ações Brasil e Ações Internacional, podendo investir também, em menor proporção, nos mercados de Commodities. O fundo possui objetivo de retorno de CDI+5% a.a.  no longo prazo com uma volatilidade esperada de 5% a.a. . A principal métrica de risco é o Stress. O fundo não apresenta o mecanismo de stop loss por gestor, nem para o fundo como um todo.</t>
  </si>
  <si>
    <t>Lançado em 2017,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Juros Internacional, Moedas, Ações Brasil e Ações Internacional, podendo investir também, em menor proporção, nos mercados de Commodities. O fundo possui objetivo de retorno de CDI+10% a CDI+10% ao ano no longo prazo com uma volatilidade esperada de 10% a.a. . A principal métrica de risco é o Stress. O fundo não apresenta o mecanismo de stop loss por gestor, nem para o fundo como um todo.</t>
  </si>
  <si>
    <t xml:space="preserve">Lançado em 2009, é um fundo de renda variável com estratégia Long Only Small/Mid Caps, com foco em uma carteira comprada de ações, preferindo empresas com menor valor de mercado.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podendo investir também, em menor proporção, nos mercados de Ações Internacional. O fundo possui objetivo de superar o SMLL no longo prazo com uma volatilidade esperada inferior à do SMLL. </t>
  </si>
  <si>
    <t>Lançado em 2020, é um fundo de renda fixa com estratégia Crédito High Grade, ou seja, investe primordialmente em ativos de crédito privado de empresas com baixo e médio risco de inadimplência.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Crédito High Grade. O fundo possui objetivo de retorno de CDI+3% ao ano no longo prazo com uma volatilidade esperada de 3% ao ano. O fundo possui nível de caixa médio entre 5 e 15%, e geralmente aplica seus recursos em algo entre 40 e 80 emissores. O tamanho das posições do fundo usualmente fica entre 0,5 e 5%.O fundo possui de 5 a 20% de exposição a crédito estruturado e de 10 a 40% em bonds.</t>
  </si>
  <si>
    <t>Lançado em 2015, é um fundo focado no financiamento de operações a termo no mercado de ações. O prazo médio da carteira vale usualmente 45 dias, com posições que podem variar entre 15 e 180 dias.</t>
  </si>
  <si>
    <t xml:space="preserve">Lançado em 2011, é um fundo de renda variável com estratégia Long Biased, com foco em uma carteira comprada de ações, mas podendo ter uma parcela vendida.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podendo investir também, em menor proporção, nos mercados de Ações Internacional. O fundo possui objetivo de superar o IBX no longo prazo com uma volatilidade esperada inferior à do IBX. </t>
  </si>
  <si>
    <t>Lançado em 2012,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e Ações Internacional. O fundo possui objetivo de retorno de CDI+5% a.a.  no longo prazo com uma volatilidade esperada de 5% a.a. . A exposição líquida geralmente  está entre -10 e 10%, já a exposição bruta  fica entre 30 e 60%. O tamanho das posições compradas do fundo usualmente é de 25%.</t>
  </si>
  <si>
    <t>Lançado em 2015,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que combina análises bottom-up e top-down. Com foco em ativos locais, o fundo investe principalmente nos mercados de . O fundo possui objetivo de retorno de 105% a 110% do CDI no longo prazo com uma volatilidade esperada entre 0,2 e 0,5% ao ano. O fundo possui nível de caixa médio  entre 5 e 30%, e geralmente aplica seus recursos  em algo entre 40 e 80 emissores. O tamanho das posições do fundo usualmente fica entre 1 e 3%.O fundo possui de 0 a 10% de exposição a crédito estruturado , e não possui exposição a bonds.</t>
  </si>
  <si>
    <t xml:space="preserve">Lançado em 2012, é um fundo de renda fixa com gestão ativa e estratégia juros ativo, cuja carteira é composta majoritariamente por posições atreladas a taxas de juros prefixadas ou índices de inflação no mercado brasileiro. A abordagem de investimentos que combina análises bottom-up e top-down.  O fundo possui objetivo de retorno de CDI+2% a.a.  no longo prazo com uma volatilidade esperada entre 2 e 3% ao ano. </t>
  </si>
  <si>
    <t>A equipe de investimentos é liderada por Sergio Silva, que é responsável pela tomada de decisão e montagem da carteira Tamanho da equipe de análise (além dos gestores): 1 analista.</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</si>
  <si>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locais e internacionais, o fundo investe principalmente nos mercados de Juros Brasil, Juros Internacional, Moedas, Ações Brasil e Crédito Soberano, podendo investir também, em menor proporção, nos mercados de Ações Internacional e Commodities. O fundo possui objetivo de retorno de CDI+7% a.a.  no longo prazo com uma volatilidade esperada entre 2 e 6% ao ano. As principais métricas de risco do fundo são VaR e Stress. O fundo não apresenta o mecanismo de stop loss por gestor, nem para o fundo como um todo.</t>
  </si>
  <si>
    <t>A equipe de investimentos é liderada por Gustavo Daibert e Thiago Mendez, que são os principais responsáveis pela tomada de decisão e pela gestão dos portfólios. Para o auxílio no acompanhamento dos mercados, os gestores possuem também o suporte de um time de pesquisa macroeconômica e analistas de empresas. Tamanho da equipe de pesquisa macroeconômica: entre 6 e 10 analistas. Tamanho da equipe de análise micro de ações: entre 6 e 10 analistas.</t>
  </si>
  <si>
    <t xml:space="preserve">Lançado em 2015, é um fundo de renda variável com estratégia Long Biased, com foco em uma carteira comprada de ações, mas podendo ter uma parcela vendida.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podendo investir também, em menor proporção, nos mercados de Ações Internacional e Commodities. O fundo possui uma volatilidade esperada entre 13 e 15% ao ano. </t>
  </si>
  <si>
    <t>A equipe de investimentos é liderada por Gustavo Daibert, que é responsável pela tomada de decisão e gestão dos portfólios, contando com o suporte de um time de analistas focados no acompanhamento e modelagem de empresas. Tamanho da equipe de análise (além dos gestores): entre 6 e 10 analistas.</t>
  </si>
  <si>
    <t xml:space="preserve">Lançado em 2020, é um fundo de renda variável com estratégia Long Biased, com foco em uma carteira comprada de ações, mas podendo ter uma parcela vendida.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podendo investir também, em menor proporção, nos mercados de Ações Internacional e Commodities. O fundo possui uma volatilidade esperada entre 13 e 15% ao ano. </t>
  </si>
  <si>
    <t>Lançado em 2017,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locais e internacionais, o fundo investe principalmente nos mercados de Juros Brasil, Juros Internacional, Moedas, Ações Brasil e Crédito Soberano, podendo investir também, em menor proporção, nos mercados de Ações Internacional e Commodities. O fundo possui objetivo de retorno de CDI+6% a.a.  no longo prazo com uma volatilidade esperada entre 4 e 8% ao ano. As principais métricas de risco do fundo são VaR e Stress. O fundo não apresenta o mecanismo de stop loss por gestor, nem para o fundo como um todo.</t>
  </si>
  <si>
    <t>Bahia AM Maraú FIC de FIM</t>
  </si>
  <si>
    <t>Lançado em 2012,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locais e internacionais, o fundo investe principalmente nos mercados de Juros Brasil, Juros Internacional, Moedas, Ações Brasil e Crédito Soberano, podendo investir também, em menor proporção, nos mercados de Ações Internacional e Commodities. O fundo possui objetivo de retorno de CDI+6% a.a.  no longo prazo com uma volatilidade esperada entre 4 e 8% ao ano. As principais métricas de risco do fundo são VaR e Stress. O fundo não apresenta o mecanismo de stop loss por gestor, nem para o fundo como um todo.</t>
  </si>
  <si>
    <t xml:space="preserve">Lançado em 2010,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que combina análises bottom-up e top-down. Com foco em ativos locais, o fundo investe principalmente nos mercados de Ações Brasil. O fundo possui objetivo de retorno de Ibovespa+5% a.a.  no longo prazo com uma volatilidade esperada entre 4 e 8% ao ano. </t>
  </si>
  <si>
    <t>Lançado em 2020,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Juros Internacional, Moedas, Ações Brasil e Ações Internacional. O fundo possui objetivo de retorno de CDI+5% a CDI+8% ao ano no longo prazo com uma volatilidade esperada entre 5 e 8% ao ano. As principais métricas de risco do fundo são VaR e Stress. O fundo não apresenta o mecanismo de stop loss por gestor, nem para o fundo como um todo.</t>
  </si>
  <si>
    <t>A equipe de investimentos é liderada por Giovani Silva, head da estratégia, que conta com gestores especialistas e segmentados por mercado. Para o auxílio no acompanhamento dos mercados, os gestores possuem também o suporte de um time de pesquisa macroeconômica e analistas de empresas. Tamanho da equipe de pesquisa macroeconômica: entre 3 e 5 analistas. Tamanho da equipe de análise micro de ações: entre 3 e 5 analistas.</t>
  </si>
  <si>
    <t>Lançado em 2011,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O fundo investe principalmente nos mercados de Ações Brasil.</t>
  </si>
  <si>
    <t>A equipe de investimentos é liderada por Gilberto Nagai, que é responsável pela tomada de decisão e montagem da carteira. Tamanho da equipe de análise (além dos gestores): 3 a 5 analistas.</t>
  </si>
  <si>
    <t>BNP Paribas FI-Infra Deb Incentivadas RF</t>
  </si>
  <si>
    <t>Lançado em 2016, é um fundo de renda fixa com estratégia Debêntures Incentivadas Não Hedgeado, ou seja, investe em ativos de crédito privado incentivados, ou seja, isentos de imposto de renda.</t>
  </si>
  <si>
    <t>A equipe de investimentos é liderada por Fabio Oliveira e Carlos Henrique Lopes Leite, que são responsáveis pela tomada de decisão e montagem da carteira. Tamanho da equipe de análise (além dos gestores): 3 a 5 analistas.</t>
  </si>
  <si>
    <t>Lançado em 2021, é um fundo de renda fixa com estratégia Debêntures Incentivadas Não Hedgeado, ou seja, investe em ativos de crédito privado incentivados, ou seja, isentos de imposto de renda.</t>
  </si>
  <si>
    <t>Lançado em 2002, é um fundo com estratégia renda fixa inflação, cuja carteira é composta majoritariamente por posições atreladas a índices de inflação, como Notas do Tesouro Nacional (NTN-B) ou Contratos Futuros de Cupom de IPCA (DAP).  O fundo possui objetivo de superar o IPCA no longo prazo.</t>
  </si>
  <si>
    <t>A equipe de investimentos é liderada por Gilberto Kfouri, Fabio Oliveira, Michael Kusunoki, Henri Rysman de Lockerente e Carlos Henrique Lopes Leite, que são responsáveis pela tomada de decisão e montagem da carteira. Tamanho da equipe de análise (além dos gestores): 1 analista.</t>
  </si>
  <si>
    <t>Lançado em 1998, é um fundo de renda fixa com gestão ativa e estratégia juros ativo, cuja carteira é composta majoritariamente por posições atreladas a taxas de juros prefixadas ou índices de inflação no mercado brasileiro.</t>
  </si>
  <si>
    <t>Lançado em 2014, é um fundo de renda fixa com estratégia Crédito High Grade, ou seja, investe primordialmente em ativos de crédito privado de empresas com baixo risco de inadimplência. Com foco em ativos locais, o fundo investe principalmente nos mercados de Crédito High Grade e Crédito Soberano. O fundo possui objetivo de retorno de CDI+1,0% a CDI+2,0% ao ano no longo prazo com uma volatilidade esperada entre 1,0 e 2,0% ao ano.</t>
  </si>
  <si>
    <t>Lançado em 2009, é um fundo de renda variável com estratégia Long Only Small/Mid Caps, com foco em uma carteira comprada de ações, preferindo empresas com menor valor de mercado. A tomada das decisões de investimento para o fundo é feita de forma colegiada, com uma abordagem de investimentos majoritariamente Bottom-up.O fundo investe principalmente nos mercados de Ações Brasil. O fundo possui objetivo de superar o SMLL no longo prazo.</t>
  </si>
  <si>
    <t>A equipe de investimentos é liderada por Marcos Kawakami, que é responsável pela tomada de decisão e montagem da carteira. Tamanho da equipe de análise (além dos gestores): 3 a 5 analistas.</t>
  </si>
  <si>
    <t>Lançado em 2018, é um fundo de Private Equity focado em empresas de médio porte nos setores de saúde, tecnologia, logística, educação, varejo e serviço.</t>
  </si>
  <si>
    <t>A equipe de investimentos é liderada por Jaime Cardoso e Priscila Rodrigues, que são responsáveis pela tomada de decisão e gestão do portfólio, contando com o suporte de um time de analistas focados no acompanhamento e na análise de empresas.</t>
  </si>
  <si>
    <t xml:space="preserve">Lançado em 2019, é um fundo de renda variável com estratégia Long Only Small/Mid Caps, com foco em uma carteira comprada de ações, preferindo empresas com menor valor de mercado. A tomada das decisões de investimento para o fundo é feita de forma descentralizada, ou ponderada por risco, com uma abordagem de investimentos que combina análises bottom-up e top-down. Com foco em ativos locais, o fundo investe principalmente nos mercados de Ações Brasil. O fundo possui objetivo de retorno de 15 a 15% ao ano no longo prazo com uma volatilidade esperada entre 15 e 30% ao ano. </t>
  </si>
  <si>
    <t>Lançado em 2019,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que combina análises bottom-up e top-down. Com foco em ativos locais, o fundo investe principalmente nos mercados de Crédito High Grade, podendo investir também, em menor proporção, nos mercados de Crédito Soberano. O fundo possui objetivo de retorno de 105% do CDI no longo prazo. O fundo possui nível de caixa médio  entre 10 e 25%, e geralmente possui seus recursos aplicados  em algo entre 50 e 100 emissores. O tamanho das posições do fundo usualmente fica entre 0,5 e 3%, não ultrapassando o valor de 20% por emissor.</t>
  </si>
  <si>
    <t>Lançado em 2019,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O fundo possui objetivo de superar o Ibovespa no longo prazo. O fundo usualmente tem  entre 80 e 100% de posições compradas, e possui de 15 a 25 emissores na carteira , onde cada posição geralmente representa de 3 a 10% da carteira. Há um limite de 30% de exposição por setor.  O mandato é semelhante ao do fundo Brasil Capital 30 FIC FIA.</t>
  </si>
  <si>
    <t>A equipe de investimentos é liderada por André Ribeiro, Ary C Zanetta Nt e Bruno Baptistella, que são responsáveis pela tomada de decisão e gestão dos portfólios, contando com o suporte de um time de analistas focados no acompanhamento e modelagem de empresas. Tamanho da equipe de análise (além dos gestores): entre 6 e 10 analistas.</t>
  </si>
  <si>
    <t xml:space="preserve">Lançado em 2012,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O fundo possui objetivo de superar o Ibovespa no longo prazo. O fundo usualmente tem  entre 80 e 100% de posições compradas, e possui de 15 a 25 emissores na carteira , onde cada posição geralmente representa de 3 a 10% da carteira. Há um limite de 30% de exposição por setor. </t>
  </si>
  <si>
    <t>Brasil Capital 30 FIC FIA</t>
  </si>
  <si>
    <t>Lançado em 2019,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O fundo possui objetivo de superar o IPCA + Yield diário do IMA-B no longo prazo. O fundo usualmente tem  entre 80 e 100% de posições compradas, e possui de 15 a 25 emissores na carteira , onde cada posição geralmente representa de 2 a 7% da carteira. Há um limite de 21% de exposição por setor.  O mandato é semelhante ao do fundo Brasil Capital 30 FIC FIA.</t>
  </si>
  <si>
    <t>Lançado em 2013,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que combina análises bottom-up e top-down. Com foco em ativos locais, o fundo investe principalmente nos mercados de Crédito High Grade e Crédito High Yield, podendo investir também, em menor proporção, nos mercados de Crédito Soberano. O fundo possui objetivo de retorno de 110% a 120% do CDI no longo prazo com uma volatilidade esperada entre 0,1 e 0,5% ao ano. O fundo possui nível de caixa médio  entre 5 e 20%, e geralmente aplica seus recursos  em algo entre 25 e 35 emissores. O tamanho das posições do fundo usualmente fica entre 1 e 3%.O fundo possui de 0 a 20% de exposição a crédito estruturado , e não possui exposição a bonds.</t>
  </si>
  <si>
    <t>A equipe de investimentos é liderada por Rafael Zlot e Alexandre Donini, que são responsáveis pela tomada de decisão e montagem da carteira, contando com o suporte de um time de analistas focados no acompanhamento e modelagem de empresas. Tamanho da equipe de análise (além dos gestores): entre 3 e 5 analistas.</t>
  </si>
  <si>
    <t>Lançado em 2012, é um fundo de renda fixa com estratégia Crédito High Grade, ou seja, investe primordialmente em ativos de crédito privado de empresas com baixo e médio risco de inadimplência. A tomada das decisões de investimento para o fundo é feita de forma colegiada, com uma abordagem de investimentos bottom-up. Com foco em ativos locais, o fundo investe principalmente no mercado de Crédito High Grade. A carteira do fundo contém tipicamente o investimento em 25 a 35 emissores, com posições variando entre 1% e 3%.</t>
  </si>
  <si>
    <t>Lançado em 2016,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que combina análises bottom-up e top-down. Com foco em ativos locais, o fundo investe principalmente nos mercados de Crédito High Grade, podendo investir também, em menor proporção, nos mercados de Crédito Soberano. O fundo possui objetivo de retorno de 105% a 110% do CDI no longo prazo com uma volatilidade esperada entre 0,1 e 0,5% ao ano. O fundo possui nível de caixa médio  entre 25 e 35%, e geralmente possui seus recursos aplicados  em algo entre 25 e 35 emissores. O tamanho das posições do fundo usualmente fica entre 1 e 3%, não ultrapassando o valor de 10% por emissor. .</t>
  </si>
  <si>
    <t>BTG Pactual Discovery Prev Zurich FIC FIM</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</si>
  <si>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Bottom-up. Com foco em ativos locais e internacionais, o fundo investe principalmente nos mercados de Juros Brasil, Juros Internacional, Moedas, Ações Brasil e Ações Internacional, podendo investir também, em menor proporção, nos mercados de Juros Brasil, Juros Internacional, Moedas, Ações Brasil e Ações Internacional. O fundo possui objetivo de retorno de CDI+5% a.a.  no longo prazo com uma volatilidade esperada de 4% a.a. . O fundo apresenta o mecanismo de stop loss por gestor e também para o fundo como um todo. O mandato é semelhante ao do fundo BTG Pactual Discovery FIM.</t>
  </si>
  <si>
    <t>A equipe de investimentos é liderada por Julio Filho, José Lúcio Nascimento, Pedro Maia e Laércio Henrique, que são os principais responsáveis pela tomada de decisão e pela gestão dos portfólios.</t>
  </si>
  <si>
    <t>Lançado em 2010, é um fundo multimercado com estratégia macro, isto é, suas teses de investimento são baseadas na elaboração de cenários macroeconômicos, que dão suporte para a escolha de classes de ativos específicas e culminam com a montagem de posições dentro do fundo. Com foco em ativos predominantemente locais, mas com exposição internacional, o fundo investe principalmente nos mercados de Juros Brasil, Juros Internacional e Moedas.</t>
  </si>
  <si>
    <t>A equipe de investimentos é liderada por Júlio Filho e José Lúcio, responsáveis pela tomada de decisão e montagem do portfólio. Para o auxílio no acompanhamento dos mercados, os gestores possuem também o suporte de um time de pesquisa macroeconômica.</t>
  </si>
  <si>
    <t xml:space="preserve">Lançado em 2005, é um fundo com estratégia renda fixa inflação, cuja carteira é composta majoritariamente por posições atreladas a índices de inflação, como Notas do Tesouro Nacional (NTN-B) ou Contratos Futuros de Cupom de IPCA (DAP). A abordagem de investimentos é majoritariamente Top-down.  O fundo possui objetivo de superar o IPCA no longo prazo com uma volatilidade esperada igual à do IPCA. </t>
  </si>
  <si>
    <t>A equipe de investimentos é liderada por Julio Filho e José Lúcio Nascimento, que são responsáveis pela tomada de decisão e montagem da carteira. Tamanho da equipe de análise (além dos gestores): entre 6 e 10 analistas.</t>
  </si>
  <si>
    <t>Lançado em 2016,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que combina análises bottom-up e top-down. Com foco em ativos locais, o fundo investe principalmente nos mercados de Juros Brasil, Crédito High Grade e Crédito Soberano. O fundo possui objetivo de retorno de 104% a 105% do CDI no longo prazo com uma volatilidade esperada superior à do CDI. O fundo possui nível de caixa médio  entre 5 e 20%, e geralmente aplica seus recursos em  emissores. O tamanho das posições do fundo usualmente fica entre 0 e 7%.O fundo possui de 0 a 15% de exposição a crédito estruturado , e não possui exposição a bonds.</t>
  </si>
  <si>
    <t>A equipe de investimentos é liderada por André Fadul, que é responsável pela tomada de decisão e montagem da carteira, contando com o suporte de um time de analistas focados no acompanhamento e modelagem de empresas. Tamanho da equipe de análise (além dos gestores): entre 3 e 5 analistas.</t>
  </si>
  <si>
    <t>Lançado em 2015, é um fundo de renda fixa com estratégia Debêntures Incentivadas Não Hedgeado, ou seja, investe em ativos de crédito privado incentivados, ou seja, isentos de imposto de renda. A tomada das decisões de investimento para o fundo é feita de forma colegiada, com uma abordagem de investimentos que combina análises bottom-up e top-down. Com foco em ativos locais, o fundo investe principalmente nos mercados de Juros Brasil, Crédito High Grade e Crédito Soberano, podendo investir também, em menor proporção, nos mercados de Juros Brasil. O fundo possui objetivo de retorno de 100% a 100% do IMA-B 5 no longo prazo com uma volatilidade esperada superior à do IMA-B 5. O fundo possui nível de caixa médio  entre 5 e 20%, e geralmente possui seus recursos aplicados em  emissores. O tamanho das posições do fundo usualmente fica entre 0 e 7%, não ultrapassando o valor de 10% por emissor.</t>
  </si>
  <si>
    <t>Lançado em 1998, é um fundo de renda fixa com estratégia Referenciado DI, que investe majoritariamente em títulos públicos pós-fixados e ativos de crédito privado de baixo de risco, buscando acompanhar a Taxa DI.</t>
  </si>
  <si>
    <t>A equipe de investimentos é liderada por André Fadul, que é responsável pela tomada de decisão e montagem da carteira, contando com o suporte de um time de analistas.</t>
  </si>
  <si>
    <t>Lançado em 2015,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que combina análises bottom-up e top-down. Com foco em ativos locais, o fundo investe principalmente nos mercados de Juros Brasil, Crédito High Grade e Crédito Soberano, podendo investir também, em menor proporção, nos mercados de Juros Brasil. O fundo possui objetivo de retorno de 100% do CDI no longo prazo com uma volatilidade esperada superior à do CDI. O fundo possui nível de caixa médio  entre 5 e 20%, e geralmente possui seus recursos aplicados em  emissores. O tamanho das posições do fundo usualmente fica entre 0 e 7%, não ultrapassando o valor de 10% por emissor. .</t>
  </si>
  <si>
    <t>Lançado em 2011,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predominantemente locais, mas com exposição internacional, o fundo investe principalmente nos mercados de Juros Brasil, Juros Internacional, Moedas, Ações Brasil, Ações Internacional e Commodities, podendo investir também, em menor proporção, nos mercados de Juros Brasil, Juros Internacional, Moedas, Ações Brasil, Ações Internacional e Commodities. O fundo possui objetivo de retorno de CDI+4% a CDI+5% ao ano no longo prazo com uma volatilidade esperada superior à do CDI. O fundo apresenta o mecanismo de stop loss por gestor e também para o fundo como um todo.</t>
  </si>
  <si>
    <t>A equipe de investimentos é liderada por Eduardo Bodra e Guilherme Gaertner, que são os principais responsáveis pela tomada de decisão e pela gestão dos portfólios. Para o auxílio no acompanhamento dos mercados, os gestores possuem também o suporte de um time de pesquisa macroeconômica. Tamanho da equipe de pesquisa macroeconômica: entre 3 e 5 analistas.</t>
  </si>
  <si>
    <t>Lançado em 2017, é um fundo de renda variável com estratégia Long Biased, com foco em uma carteira comprada de ações, mas podendo ter uma parcela vendida.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e Ações Internacional. O fundo possui objetivo de superar o IPCA + Yield IMA-B no longo prazo com uma volatilidade esperada superior à do IPCA + Yield IMA-B. A exposição líquida geralmente  está entre 20 e 100%, já a exposição bruta  fica entre 67 e 200%. A estratégia possui usualmente de 25 a 35 posições compradas, com tamanho usual entre 5 e 10%.</t>
  </si>
  <si>
    <t>A equipe de investimentos é liderada por Alessandro Correia e Henrique Fischer, que são responsáveis pela tomada de decisão e gestão dos portfólios, contando com o suporte de um time de analistas focados no acompanhamento e modelagem de empresas. Tamanho da equipe de análise (além dos gestores): entre 3 e 5 analistas.</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</si>
  <si>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predominantemente locais, mas com exposição internacional, o fundo investe principalmente nos mercados de Juros Brasil, Juros Internacional, Moedas, Ações Brasil, Ações Internacional e Commodities, podendo investir também, em menor proporção, nos mercados de Juros Brasil, Juros Internacional, Moedas, Ações Brasil, Ações Internacional e Commodities. O fundo possui objetivo de retorno de CDI+12% a CDI+14% ao ano no longo prazo com uma volatilidade esperada superior à do CDI. O fundo apresenta o mecanismo de stop loss por gestor e também para o fundo como um todo.</t>
  </si>
  <si>
    <t>Lançado em 2011,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predominantemente locais, mas com exposição internacional, o fundo investe principalmente nos mercados de Juros Brasil, Juros Internacional, Moedas, Ações Brasil, Ações Internacional e Commodities, podendo investir também, em menor proporção, nos mercados de Juros Brasil, Juros Internacional, Moedas, Ações Brasil, Ações Internacional e Commodities. O fundo possui objetivo de retorno de CDI+7% a CDI+8% ao ano no longo prazo com uma volatilidade esperada superior à do CDI. O fundo apresenta o mecanismo de stop loss por gestor e também para o fundo como um todo.</t>
  </si>
  <si>
    <t>Lançado em 2019, é um fundo de renda fixa com estratégia Crédito High Yield, ou seja, investe primordialmente em ativos de crédito privado de empresas com médio a alto risco de inadimplência. A tomada das decisões de investimento para o fundo é feita de forma centralizada, com uma abordagem de investimentos que combina análises bottom-up e top-down. Com foco em ativos locais, o fundo investe principalmente nos mercados de Crédito High Grade e Crédito High Yield. O fundo possui objetivo de superar o CDI no longo prazo com uma volatilidade esperada superior à do CDI. O fundo possui nível de caixa médio  entre 5 e 10%, e geralmente aplica seus recursos em  emissores. O tamanho das posições do fundo usualmente fica entre 5 e 10%.O fundo possui de 10 a 30% de exposição a crédito estruturado , e não possui exposição a bonds.</t>
  </si>
  <si>
    <t>A equipe de investimentos é liderada por Rafael Fritsch e Guilherme Legatti, que são responsáveis pela tomada de decisão e montagem da carteira, contando com o suporte de um time de analistas focados no acompanhamento e modelagem de empresas. Tamanho da equipe de análise (além dos gestores): entre 3 e 5 analistas.</t>
  </si>
  <si>
    <t>Lançado em 2017,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locais, o fundo investe principalmente nos mercados de Juros Brasil, Moedas e Ações Brasil, podendo investir também, em menor proporção, nos mercados de Juros Brasil, Moedas e Ações Brasil. O fundo possui objetivo de superar o CDI no longo prazo com uma volatilidade esperada superior à do CDI. O fundo não apresenta o mecanismo de stop loss por gestor, mas possui para o fundo como um todo. O mandato é semelhante ao do fundo Canvas Enduro II FIC FIM.</t>
  </si>
  <si>
    <t>Lançado em 2017, é um fundo multimercado com estratégia quantitativa / sistemática, em que, diferentemente da maioria dos produtos, as teses de investimento são baseadas em algoritmos. O trabalho da equipe de investimentos é, então, criar bases de dados, desenvolver, simular e implementar os algoritmos e monitorar as medidas de risco da carteira.  A tomada das decisões para o fundo, bem como as abordagens de investimento são majoritariamente sistemáticas. Com foco em ativos globais, o fundo investe principalmente nos mercados de Juros Internacional, Moedas, Ações Internacional, Commodities, Crédito High Grade, Crédito High Yield, Crédito Soberano e Outros Mercados Globais. O fundo possui objetivo de retorno de CDI+6% a.a.  no longo prazo com uma volatilidade esperada superior à do CDI. A principal métrica de risco é o Outro. Não há regras de stop loss por gestor, nem para o fundo.</t>
  </si>
  <si>
    <t>A equipe de investimentos é composta por gestores e analistas focados em desenvolver algoritmos para atuação em diferentes mercados. Além disso, é parte relevante do escopo da equipe a criação de bases de dados, realização de simulações com os modelos desenvolvidos (backtest) e monitoramento da execução da estratégia.</t>
  </si>
  <si>
    <t>Lançado em 2014,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majoritariamente Bottom-up. Com foco em ativos locais, o fundo investe principalmente nos mercados de Juros Brasil, Crédito High Grade, Crédito High Yield e Crédito Soberano, podendo investir também, em menor proporção, nos mercados de Imobiliário. O fundo possui objetivo de retorno de CDI+1,5% a CDI+1,75% ao ano no longo prazo com uma volatilidade esperada superior à do CDI. O fundo possui nível de caixa médio  entre 30 e 40%, e geralmente aplica seus recursos  em algo entre 60 e 140 emissores. O tamanho das posições do fundo usualmente fica entre 1,25 e 1,75%.O fundo possui de 13 a 18% de exposição a crédito estruturado  a bonds.</t>
  </si>
  <si>
    <t>A equipe de investimentos é liderada por Arturo Profili e Christopher Smith, que são responsáveis pela tomada de decisão e montagem da carteira, contando com o suporte de um time de analistas focados no acompanhamento e modelagem de empresas. Tamanho da equipe de análise (além dos gestores): entre 3 e 5 analistas.</t>
  </si>
  <si>
    <t>Lançado em 2019,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Bottom-up. Com foco em ativos locais, o fundo investe principalmente nos mercados de Juros Brasil, Crédito High Grade, Crédito High Yield e Crédito Soberano, podendo investir também, em menor proporção, nos mercados de Imobiliário. O fundo possui objetivo de retorno de CDI+0,55% a CDI+0,75% ao ano no longo prazo com uma volatilidade esperada superior à do CDI. O fundo possui nível de caixa médio  entre 35 e 45%, e geralmente possui seus recursos aplicados  em algo entre 60 e 140 emissores. O tamanho das posições do fundo usualmente fica entre 1 e 1,5%, não ultrapassando o valor de 4% por emissor. O mandato é semelhante ao do fundo Capitânia Premium FIC FIRF CP..</t>
  </si>
  <si>
    <t>Lançado em 2017,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Bottom-up. Com foco em ativos locais, o fundo investe principalmente nos mercados de Juros Brasil, Crédito High Grade, Crédito High Yield e Crédito Soberano. O fundo possui objetivo de retorno de CDI+0,25% a CDI+0,5% ao ano no longo prazo com uma volatilidade esperada superior à do CDI. O fundo possui nível de caixa médio  entre 35 e 45%, e geralmente possui seus recursos aplicados  em algo entre 60 e 140 emissores. O tamanho das posições do fundo usualmente fica entre 1 e 1,5%, não ultrapassando o valor de 4% por emissor. O mandato é semelhante ao do fundo Capitânia Premium FIC FIRF CP..</t>
  </si>
  <si>
    <t>Lançado em 2018, é um fundo de fundos imobiliários de gestão ativa, que mantém usualmente um portfólio pulverizada entre os diferentes setores do mercado imobiliário: shoppings, lajes corporativas, condomínio logístico, renda urbana e fundos de CRI. A carteira possui usualmente nível de caixa entre 2% e 5%, com exposições a FIIs que variam tipicamente entre 5% e 6%.</t>
  </si>
  <si>
    <t>A equipe de investimentos é liderada por Caio Conca, que é responsável pela tomada de decisão e gestão do portfólio, contando com o suporte de um time de analistas focados no acompanhamento de fundos imobiliários.</t>
  </si>
  <si>
    <t>Lançado em 2008,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Bottom-up. Com foco em ativos locais, o fundo investe principalmente nos mercados de Juros Brasil, Crédito High Grade, Crédito High Yield e Crédito Soberano, podendo investir também, em menor proporção, nos mercados de Commodities, Imobiliário. O fundo possui objetivo de retorno de CDI+0,5% a CDI+0,75% ao ano no longo prazo com uma volatilidade esperada superior à do CDI. O fundo possui nível de caixa médio  entre 45 e 55%, e geralmente possui seus recursos aplicados  em algo entre 60 e 140 emissores. O tamanho das posições do fundo usualmente fica entre 1 e 1,5%, não ultrapassando o valor de 4% por emissor.</t>
  </si>
  <si>
    <t>Claritas Advisory Icatu Prev FIM</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</si>
  <si>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predominantemente locais, mas com exposição internacional, o fundo investe principalmente nos mercados de Juros Brasil, Moedas e Ações Brasil, podendo investir também, em menor proporção, nos mercados de Juros Internacional, Ações Internacional, Imobiliário. O fundo possui objetivo de retorno de 105% a 120% do CDI no longo prazo com uma volatilidade esperada entre 1 e 2% ao ano. A principal métrica de risco é o VaR. O fundo não apresenta o mecanismo de stop loss por gestor, nem para o fundo como um todo. O mandato é semelhante ao do fundo Claritas Institucional FIM.</t>
  </si>
  <si>
    <t>A equipe de investimentos é liderada por Damont Carvalho, head da estratégia, que conta com gestores especialistas e segmentados por mercado. Para o auxílio no acompanhamento dos mercados, os gestores possuem também o suporte de um time de pesquisa macroeconômica. Tamanho da equipe de pesquisa macroeconômica: entre 6 e 10 analistas.</t>
  </si>
  <si>
    <t>Claritas Advisory XP Seg Prev FIE FIC FIM</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</si>
  <si>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predominantemente locais, mas com exposição internacional, o fundo investe principalmente nos mercados de Juros Brasil, Moedas e Ações Brasil, podendo investir também, em menor proporção, nos mercados de Juros Internacional, Ações Internacional, Imobiliário. O fundo possui objetivo de retorno de 105% a 120% do CDI no longo prazo com uma volatilidade esperada entre 1 e 2% ao ano. A principal métrica de risco é o VaR. O fundo não apresenta o mecanismo de stop loss por gestor, nem para o fundo como um todo. O mandato é semelhante ao do fundo Claritas Institucional FIM.</t>
  </si>
  <si>
    <t>Lançado em 2013, é um fundo internacional com estratégia de crédito high yield, isto é, investe majoritariamente em títulos de dívida de empresas com classificação de risco de crédito menor que BBB. O fundo tem foco de atuação em ativos globais, principalmente nos EUA, e seu portfólio contém posições cujo tamanho varia tipicamente entre 0,5% a 3%.</t>
  </si>
  <si>
    <t>A equipe de investimentos é liderada por Mark Denkinger, que conta com uma equipe com uma equipe de gestores e profissionais dedicados à pesquisa de crédito high yield, segmentados setorialmente. Além disso, a equipe conta com uma equipe de traders para a implementação das teses do fundo.</t>
  </si>
  <si>
    <t>Lançado em 2003,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predominantemente locais, mas com exposição internacional, o fundo investe principalmente nos mercados de Juros Brasil, Moedas e Ações Brasil, podendo investir também, em menor proporção, nos mercados de Juros Internacional, Ações Internacional, Imobiliário. O fundo possui objetivo de retorno de 140% a 160% do CDI no longo prazo com uma volatilidade esperada entre 3 e 4% ao ano. A principal métrica de risco é o VaR. O fundo não apresenta o mecanismo de stop loss por gestor, nem para o fundo como um todo.</t>
  </si>
  <si>
    <t>Lançado em 2021,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predominantemente locais, mas com exposição internacional, o fundo investe principalmente nos mercados de Juros Brasil, Moedas e Ações Brasil, podendo investir também, em menor proporção, nos mercados de Juros Internacional, Ações Internacional, Imobiliário. O fundo possui objetivo de retorno de 140% a 160% do CDI no longo prazo com uma volatilidade esperada entre 3 e 4% ao ano. A principal métrica de risco é o VaR. O fundo não apresenta o mecanismo de stop loss por gestor, nem para o fundo como um todo.</t>
  </si>
  <si>
    <t>Lançado em 2009,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predominantemente locais, mas com exposição internacional, o fundo investe principalmente nos mercados de Juros Brasil, Moedas e Ações Brasil, podendo investir também, em menor proporção, nos mercados de Juros Internacional, Ações Internacional, Imobiliário. O fundo possui objetivo de retorno de 120% do CDI no longo prazo com uma volatilidade esperada entre 1 e 1,5% ao ano. A principal métrica de risco é o VaR. O fundo não apresenta o mecanismo de stop loss por gestor, nem para o fundo como um todo.</t>
  </si>
  <si>
    <t>Lançado em 2019,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colegiada, com uma abordagem de investimentos que combina análises bottom-up e top-down. Com foco em ativos locais, o fundo investe principalmente nos mercados de Ações Brasil, podendo investir também, em menor proporção, nos mercados de Imobiliário. O fundo possui objetivo de retorno de 140% a 160% do CDI no longo prazo com uma volatilidade esperada entre 3,5 e 5% ao ano. A exposição líquida geralmente  está entre 10 e 15%, já a exposição bruta  fica entre 140 e 160%. O tamanho das posições compradas do fundo usualmente é de 5%.</t>
  </si>
  <si>
    <t>A equipe de investimentos é liderada por Eduardo Morais, Paulo Frade e Marcello Gunther, que são responsáveis pela tomada de decisão e gestão dos portfólios, contando com o suporte de um time de analistas focados no acompanhamento e modelagem de empresas. Tamanho da equipe de análise (além dos gestores): entre 6 e 10 analistas.</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</si>
  <si>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Moedas e Ações Brasil, podendo investir também, em menor proporção, nos mercados de Juros Internacional, Ações Internacional, Imobiliário. O fundo possui objetivo de retorno de 180% a 200% do CDI no longo prazo com uma volatilidade esperada entre 7 e 8% ao ano. A principal métrica de risco é o VaR. O fundo apresenta o mecanismo de stop loss por gestor, mas não para o fundo como um todo.</t>
  </si>
  <si>
    <t xml:space="preserve">Lançado em 2010,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que combina análises bottom-up e top-down. Com foco em ativos locais, o fundo investe principalmente nos mercados de Ações Brasil. O fundo possui objetivo de retorno de 100% do IBX no longo prazo com uma volatilidade esperada entre 15 e 20% ao ano. O fundo usualmente tem  entre 95 e 100% de posições compradas, e possui de 15 a 20 emissores na carteira , onde cada posição geralmente representa de 0 a 10% da carteira. Há um limite de 25% de exposição por setor. </t>
  </si>
  <si>
    <t>Compass FIC FIRF CP LP</t>
  </si>
  <si>
    <t>Lançado em 2019, é um fundo de renda fixa com estratégia Crédito High Grade, ou seja, investe primordialmente em ativos de crédito privado de empresas com baixo risco de inadimplência. A tomada das decisões de investimento para o fundo é feita de forma centralizada, com uma abordagem de investimentos majoritariamente Bottom-up. Com foco em ativos locais, o fundo investe principalmente nos mercados de Crédito High Grade e Crédito Soberano. O fundo possui objetivo de retorno de CDI+0,5% a CDI+1% ao ano no longo prazo com uma volatilidade esperada entre 0,2 e 1% ao ano. O fundo possui nível de caixa médio  entre 30 e 40%, e geralmente aplica seus recursos  em algo entre 20 e 70 emissores. O tamanho das posições do fundo usualmente fica entre 1 e 5%.O fundo possui de 0 a 20% de exposição a crédito estruturado O tamanho das posições do fundo usualmente, e de 0 a 20% a bonds.</t>
  </si>
  <si>
    <t>A equipe de investimentos é liderada por José Ermete Rabello, que é responsável pela tomada de decisão e montagem da carteira, contando com o suporte de um time de analistas focados no acompanhamento e modelagem de empresas. Tamanho da equipe de análise (além dos gestores): entre 6 e 10 analistas.</t>
  </si>
  <si>
    <t>Constellation Icatu 70 Prev FIM</t>
  </si>
  <si>
    <t xml:space="preserve">Lançado em 2018,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t>
  </si>
  <si>
    <t>A equipe de investimentos é liderada por Florian Bartunek, Marcello Silva, Marcos Matsutani, Eduardo Dumans e Felipe Ribeiro David, que são responsáveis pela tomada de decisão e gestão dos portfólios, contando com o suporte de um time de analistas focados no acompanhamento e modelagem de empresas. Tamanho da equipe de análise (além dos gestores): entre 6 e 10 analistas.</t>
  </si>
  <si>
    <t xml:space="preserve">Lançado em 2019,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t>
  </si>
  <si>
    <t xml:space="preserve">Lançado em 2012,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t>
  </si>
  <si>
    <t>Lançado em 2020,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que combina análises bottom-up e top-down. Com foco em ativos locais, o fundo investe principalmente nos mercados de Ações Brasil, podendo investir também, em menor proporção, nos mercados de Juros Brasil e Moedas. O fundo possui objetivo de superar o IBX no longo prazo com uma volatilidade esperada entre 15 e 25% ao ano. O mandato é semelhante ao do fundo Dahlia Institucional Advisory FIC FIA</t>
  </si>
  <si>
    <t>A equipe de investimentos é liderada por José Aurino da Rocha Neto e Felipe Mitsuo Hirai, que são responsáveis pela tomada de decisão e gestão dos portfólios, contando com o suporte de um time de analistas focados no acompanhamento e modelagem de empresas. Tamanho da equipe de análise (além dos gestores): entre 3 e 5 analistas.</t>
  </si>
  <si>
    <t xml:space="preserve">Lançado em 2019, é um fundo de renda variável com estratégia Long Biased, com foco em uma carteira comprada de ações, mas podendo ter uma parcela vendida. A tomada das decisões de investimento para o fundo é feita de forma colegiada, com uma abordagem de investimentos que combina análises bottom-up e top-down. Com foco em ativos na América Latina, o fundo investe principalmente nos mercados de Juros Brasil, Moedas, Ações Brasil, Commodities e Outros Mercados Globais, podendo investir também, em menor proporção, nos mercados de Juros Internacional, Imobiliário. O fundo possui objetivo de retorno de 8 a 15% ao ano no longo prazo com uma volatilidade esperada entre 4 e 9% ao ano. </t>
  </si>
  <si>
    <t xml:space="preserve">Lançado em 2019,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que combina análises bottom-up e top-down. Com foco em ativos locais, o fundo investe principalmente nos mercados de Ações Brasil, podendo investir também, em menor proporção, nos mercados de Juros Brasil e Moedas. O fundo possui objetivo de superar o IBX no longo prazo com uma volatilidade esperada entre 15 e 25% ao ano. </t>
  </si>
  <si>
    <t>Lançado em 2019, é um fundo de renda variável com estratégia Long Biased, com foco em uma carteira comprada de ações, mas podendo ter uma parcela vendida. A tomada das decisões de investimento para o fundo é feita de forma colegiada, com uma abordagem de investimentos que combina análises bottom-up e top-down. Com foco em ativos na América Latina, o fundo investe principalmente nos mercados de Juros Brasil, Moedas, Ações Brasil, Commodities e Outros Mercados Globais, podendo investir também, em menor proporção, nos mercados de Imobiliário. O fundo possui objetivo de retorno de 10 a 15% ao ano no longo prazo com uma volatilidade esperada entre 8 e 14% ao ano. A exposição líquida geralmente  está entre 20 e 80%, já a exposição bruta  fica entre 70 e 100%. A estratégia possui usualmente de 25 a 30 posições compradas, com tamanho usual entre 1 e 8%.</t>
  </si>
  <si>
    <t>Lançado em 2018, é um fundo de renda variável com estratégia Long Biased, com foco em uma carteira comprada de ações, mas podendo ter uma parcela vendida. A tomada das decisões de investimento para o fundo é feita de forma colegiada, com uma abordagem de investimentos que combina análises bottom-up e top-down. Com foco em ativos na América Latina, o fundo investe principalmente nos mercados de Juros Brasil, Moedas, Ações Brasil, Commodities e Outros Mercados Globais, podendo investir também, em menor proporção, nos mercados de Imobiliário. O fundo possui objetivo de retorno de 10 a 15% ao ano no longo prazo com uma volatilidade esperada entre 8 e 14% ao ano. A exposição líquida geralmente  está entre 20 e 80%, já a exposição bruta  fica entre 70 e 100%. A estratégia possui usualmente de 25 a 30 posições compradas, com tamanho usual entre 1 e 8%.</t>
  </si>
  <si>
    <t>Lançado em 2009,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que combina análises bottom-up e top-down. Com foco em ativos locais, o fundo investe principalmente nos mercados de Crédito High Grade, podendo investir também, em menor proporção, nos mercados de Crédito Soberano. O fundo possui objetivo de retorno de 140% a 150% do CDI no longo prazo com uma volatilidade esperada igual à do CDI. O fundo possui nível de caixa médio  entre 20 e 25%, e geralmente aplica seus recursos  em algo entre 75 e 85 emissores. O tamanho das posições do fundo usualmente fica entre 0,5 e 5%.O fundo possui de 10 a 15% de exposição a crédito estruturado O tamanho das posições do fundo usualmente, e de 30 a 40% a bonds.</t>
  </si>
  <si>
    <t>A equipe de investimentos é liderada por Roberto Kropp e Jaques Iglicky, que são responsáveis pela tomada de decisão e montagem da carteira, contando com o suporte de um time de analistas focados no acompanhamento e modelagem de empresas. Tamanho da equipe de análise (além dos gestores): 2 analistas.</t>
  </si>
  <si>
    <t>Lançado em 2018,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Bottom-up. Com foco em ativos locais, o fundo investe principalmente nos mercados de Crédito High Grade, podendo investir também, em menor proporção, nos mercados de Crédito Soberano. O fundo possui objetivo de superar o CDI no longo prazo com uma volatilidade esperada superior à do CDI. O fundo possui nível de caixa médio  entre 22 e 40%, e geralmente possui seus recursos aplicados  em algo entre 50 e 100 emissores. O tamanho das posições do fundo usualmente fica entre 1 e 3%, não ultrapassando o valor de 5% por emissor. O mandato é semelhante ao do fundo DLM Hedge Conservador II FIRF CP..</t>
  </si>
  <si>
    <t>A equipe de investimentos é liderada por Marcelo  Miranda de  Mattos, Daniel Castro Domigos, Marcelo Castro Domingos da Silva e Mariana Pereira Fenelon, que são responsáveis pela tomada de decisão e montagem da carteira, contando com o suporte de um time de analistas focados no acompanhamento e modelagem de empresas. Tamanho da equipe de análise (além dos gestores): entre 3 e 5 analistas.</t>
  </si>
  <si>
    <t>DLM Conservador XP Seg Prev FI RF</t>
  </si>
  <si>
    <t>Lançado em 2019,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Bottom-up. Com foco em ativos locais, o fundo investe principalmente nos mercados de Crédito High Grade, podendo investir também, em menor proporção, nos mercados de Crédito Soberano. O fundo possui objetivo de superar o CDI no longo prazo com uma volatilidade esperada superior à do CDI. O fundo possui nível de caixa médio  entre 22 e 40%, e geralmente possui seus recursos aplicados  em algo entre 50 e 100 emissores. O tamanho das posições do fundo usualmente fica entre 1 e 3%, não ultrapassando o valor de 5% por emissor. O mandato é semelhante ao do fundo DLM Hedge Conservador II FIRF CP..</t>
  </si>
  <si>
    <t>Lançado em 2018, é um fundo de renda fixa com estratégia Debêntures Incentivadas Hedgeado, ou seja, investe em ativos de crédito privado incentivados, ou seja, isentos de imposto de renda. A tomada das decisões de investimento para o fundo é feita de forma colegiada, com uma abordagem de investimentos majoritariamente Bottom-up. Com foco em ativos locais, o fundo investe principalmente nos mercados de Crédito High Grade, podendo investir também, em menor proporção, nos mercados de Crédito Soberano. O fundo possui objetivo de superar o CDI no longo prazo com uma volatilidade esperada entre 0 e 0,5% ao ano. O fundo possui nível de caixa médio  entre 10 e 20%, e geralmente possui seus recursos aplicados  em algo entre 50 e 100 emissores. O tamanho das posições do fundo usualmente fica entre 1 e 3%, não ultrapassando o valor de 5% por emissor.</t>
  </si>
  <si>
    <t>Lançado em 2008,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majoritariamente Bottom-up. Com foco em ativos locais, o fundo investe principalmente nos mercados de Crédito High Grade, podendo investir também, em menor proporção, nos mercados de Crédito Soberano. O fundo possui objetivo de superar o CDI no longo prazo com uma volatilidade esperada superior à do CDI. O fundo possui nível de caixa médio  entre 22 e 40%, e geralmente aplica seus recursos  em algo entre 50 e 100 emissores. O tamanho das posições do fundo usualmente fica entre 1 e 3%.O fundo possui de 0 a 20% de exposição a crédito estruturado , e não possui exposição a bonds.</t>
  </si>
  <si>
    <t>Lançado em 2015,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Bottom-up. Com foco em ativos locais, o fundo investe principalmente nos mercados de Crédito High Grade, podendo investir também, em menor proporção, nos mercados de Crédito Soberano. O fundo possui objetivo de superar o CDI no longo prazo com uma volatilidade esperada entre 0 e 0,5% ao ano. O fundo possui nível de caixa médio  entre 22 e 40%, e geralmente possui seus recursos aplicados  em algo entre 50 e 100 emissores. O tamanho das posições do fundo usualmente fica entre 1 e 3%, não ultrapassando o valor de 5% por emissor.</t>
  </si>
  <si>
    <t>Lançado em 2017,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majoritariamente Bottom-up. Com foco em ativos locais, o fundo investe principalmente nos mercados de Crédito High Grade, podendo investir também, em menor proporção, nos mercados de Crédito Soberano. O fundo possui objetivo de retorno de 105% a 110% do CDI no longo prazo com uma volatilidade esperada superior à do CDI. O fundo possui nível de caixa médio  entre 10 e 20%, e geralmente aplica seus recursos  em algo entre 50 e 100 emissores. O tamanho das posições do fundo usualmente fica entre 1 e 3%.O fundo possui de 0 a 20% de exposição a crédito estruturado , e não possui exposição a bonds.</t>
  </si>
  <si>
    <t>Lançado em 2020, é um fundo de Private Equity com objetivos de criar uma plataforma nacional de internet banda larga fixa via rede de fibra ótica (FTTH) ocupando o espaço deixado pelas grandes operadoras de telecomunicação que hoje estão concentradas nos grandes centros urbanos. O fundo tem um holding period esperado de 4 a 6 anos.</t>
  </si>
  <si>
    <t>Lançado em 2013, é um fundo de renda fixa com estratégia Crédito High Yield, ou seja, investe primordialmente em ativos de crédito privado de empresas com médio a alto risco de inadimplência. A tomada das decisões de investimento para o fundo é feita de forma colegiada, com uma abordagem de investimentos majoritariamente Bottom-up. Com foco em ativos locais, o fundo investe principalmente nos mercados de Crédito High Yield, podendo investir também, em menor proporção, nos mercados de Crédito Soberano. O fundo possui objetivo de retorno de 125% a 125% do CDI no longo prazo com uma volatilidade esperada entre 0,05 e 0,3% ao ano. O fundo possui nível de caixa médio  entre 5 e 15%, e geralmente aplica seus recursos em  emissores. O tamanho das posições do fundo usualmente fica entre 0,01 e 11%.O fundo possui de 0 a 85% de exposição a crédito estruturado , e não possui exposição a bonds.</t>
  </si>
  <si>
    <t>A equipe de investimentos é liderada por Leonardo Calixto e Guilherme Vivan Lagnado, que são responsáveis pela tomada de decisão e montagem da carteira, contando com o suporte de um time de analistas focados no acompanhamento e modelagem de empresas. Tamanho da equipe de análise (além dos gestores): 2 analistas.</t>
  </si>
  <si>
    <t>Lançado em 2015, um fundo de FIDCs, com operações lastreadas em ativos indexados à inflação. O fundo busca retorno de IPCA + 8% a.a. e possui uma carteira mais concentrada que o Empírica Lótus, por haver menos operações do tipo no mercado. Como a maioria das operações de FIDCs indexados ao IPCA é de empréstimos imobiliários, existe a garantia real dos imóveis em caso de inadimplência.</t>
  </si>
  <si>
    <t>A equipe de investimentos é conduzida pelo CIO Leonardo Calixto e o dia a dia do fundo é tocado pelo gestor Guilherme Lagnado. A análise das operações fica a cargo da área de risco que é comandada por Lucas de Lima Neto, que conta com uma equipe de 6 pessoas.</t>
  </si>
  <si>
    <t>Lançado em 2020, é um fundo de renda variável com estratégia Long Only,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 mercado de Ações Brasil. A carteira do fundo é composta tipicamente por 15 a 20 ações.</t>
  </si>
  <si>
    <t>A equipe de investimentos é liderada por João Luiz Braga, que é o responsável final pela  gestão dos portfólios, contando com o suporte de um time de analistas focados no acompanhamento e modelagem de empresas.</t>
  </si>
  <si>
    <t>Lançado em 2020,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locais, o fundo investe principalmente no mercado de Ações Brasil. A exposição líquida da estratégia varia tipicamente entre 30% e 100%.</t>
  </si>
  <si>
    <t xml:space="preserve">Lançado em 2010,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que combina análises bottom-up e top-down. Com foco em ativos locais, o fundo investe principalmente nos mercados de Ações Brasil e Commodities, podendo investir também, em menor proporção, nos mercados de Ações Internacional e Outros Mercados Globais. O fundo possui objetivo de retorno de 10 a 20% ao ano no longo prazo com uma volatilidade esperada inferior à do Ibovespa. O fundo usualmente tem  entre 80 e 130% de posições compradas, e possui de 15 a 25 emissores na carteira , onde cada posição geralmente representa de 15 a 25% da carteira. Há um limite de 30% de exposição por setor. </t>
  </si>
  <si>
    <t>A equipe de investimentos é liderada por Luis Felipe Amaral, que é responsável pela tomada de decisão e gestão dos portfólios, contando com o suporte de um time de analistas focados no acompanhamento e modelagem de empresas. Tamanho da equipe de análise (além dos gestores): entre 6 e 10 analistas.</t>
  </si>
  <si>
    <t xml:space="preserve">Lançado em 1997,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majoritariamente Bottom-up. Com foco em ativos locais, o fundo investe principalmente nos mercados de Ações Brasil. O fundo possui objetivo de superar o Ibovespa no longo prazo. </t>
  </si>
  <si>
    <t>A equipe de investimentos é liderada por Fabio Alperowitch e Mauricio Levi, que são responsáveis pela tomada de decisão e gestão dos portfólios, contando com o suporte de um time de analistas focados no acompanhamento e modelagem de empresas. Tamanho da equipe de análise (além dos gestores): entre 3 e 5 analistas.</t>
  </si>
  <si>
    <t xml:space="preserve">Lançado em 2008, é um fundo com estratégia renda fixa inflação, cuja carteira é composta majoritariamente por posições atreladas a índices de inflação, como Notas do Tesouro Nacional (NTN-B) ou Contratos Futuros de Cupom de IPCA (DAP). A tomada das decisões de investimento para o fundo é feita de forma , com uma abordagem de investimentos majoritariamente Top-down.  O fundo possui uma volatilidade esperada igual à do IMA-B 5. </t>
  </si>
  <si>
    <t>A equipe de investimentos é liderada por Leonardo David Sapienza, Mauricio de Souza Ferraz e Isabela Fukase, que são responsáveis pela tomada de decisão e gestão dos portfólios.</t>
  </si>
  <si>
    <t xml:space="preserve">Franklin Valor e Liquidez 70 XP Seg FIM </t>
  </si>
  <si>
    <t xml:space="preserve">Lançado em 2019,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Juros Brasil, Moedas e Ações Brasil, podendo investir também, em menor proporção, nos mercados de Juros Internacional, Ações Internacional, Crédito High Yield e Crédito Soberano. O fundo possui uma volatilidade esperada inferior à do 70% Ibovespa + 30% Selic. </t>
  </si>
  <si>
    <t>A equipe de investimentos é liderada por Frederico Sampaio, CFA e Eduardo Bopp, que são responsáveis pela tomada de decisão e gestão dos portfólios, contando com o suporte de um time de analistas focados no acompanhamento e modelagem de empresas. Tamanho da equipe de análise (além dos gestores): entre 3 e 5 analistas.</t>
  </si>
  <si>
    <t xml:space="preserve">Lançado em 1998,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O fundo possui uma volatilidade esperada inferior à do Ibovespa. </t>
  </si>
  <si>
    <t>Lançado em 2018,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majoritariamente Bottom-up. Com foco em ativos locais, o fundo investe principalmente nos mercados de Crédito High Grade. O fundo possui objetivo de retorno de 110% a 135% do CDI no longo prazo com uma volatilidade esperada entre 0,5 e 2% ao ano. O fundo possui nível de caixa médio  entre 5 e 20%, e geralmente aplica seus recursos  em algo entre 50 e 80 emissores. O tamanho das posições do fundo usualmente fica entre 0,5 e 4%.O fundo possui de 5 a 20% de exposição a crédito estruturado , e não possui exposição a bonds.</t>
  </si>
  <si>
    <t>A equipe de investimentos é liderada por Ian Caó e Fernando Marinho, que são responsáveis pela tomada de decisão e montagem da carteira, contando com o suporte de um time de analistas focados no acompanhamento e modelagem de empresas. Tamanho da equipe de análise (além dos gestores): entre 3 e 5 analistas.</t>
  </si>
  <si>
    <t>Lançado em 2005,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Juros Internacional, Moedas, Ações Brasil e Ações Internacional, podendo investir também, em menor proporção, nos mercados de Commodities e Outros Mercados Globais. O fundo possui objetivo de retorno de CDI+6% a CDI+7% a.a. no longo prazo com uma volatilidade esperada de 8% a.a. A principal métrica de risco é o Stress. O fundo apresenta o mecanismo de stop loss por gestor e também para o fundo como um todo.</t>
  </si>
  <si>
    <t>A equipe de investimentos é composta por diferentes gestores especialistas e segmentados por mercado de atuação, com responsabilidade compartilhada sobre o portfólio como um todo. Para o auxílio no acompanhamento dos mercados, os gestores possuem também o suporte de um time de pesquisa macroeconômica e analistas de empresas. Tamanho da equipe de pesquisa macroeconômica: entre 6 e 10 analistas. Tamanho da equipe de análise micro de ações: 2 analistas.</t>
  </si>
  <si>
    <t>Lançado em 2020,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Juros Internacional, Moedas, Ações Brasil e Ações Internacional, podendo investir também, em menor proporção, nos mercados de Commodities e Outros Mercados Globais. O fundo possui objetivo de retorno de CDI+5% a CDI+6% a.a. no longo prazo com uma volatilidade esperada de 6-7% a.a. . A principal métrica de risco é o Stress. O fundo apresenta o mecanismo de stop loss por gestor e também para o fundo como um todo. O mandato é semelhante ao do fundo GAP Absoluto FIC FIM.</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</si>
  <si>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0. Com foco em ativos locais, o fundo investe principalmente nos mercados de Juros Brasil, Moedas e Ações Brasil, podendo investir também, em menor proporção, nos mercados de Commodities. O fundo possui objetivo de retorno de IMA-B 5+2% a IMA-B 5+3% ao ano no longo prazo com uma volatilidade esperada entre 5 e 10% ao ano. A principal métrica de risco é o VaR. O fundo apresenta o mecanismo de stop loss por gestor e também para o fundo como um todo. O mandato é semelhante ao do fundo Garde D'Artagnan FIC FIM.</t>
  </si>
  <si>
    <t>A equipe de investimentos é liderada por Carlos Calabresi, head da estratégia, que conta com gestores especialistas e segmentados por mercado. Para o auxílio no acompanhamento dos mercados, os gestores possuem também o suporte de um time de pesquisa macroeconômica e analistas de empresas. Tamanho da equipe de pesquisa macroeconômica: entre 3 e 5 analistas. Tamanho da equipe de análise micro de ações: entre 3 e 5 analistas.</t>
  </si>
  <si>
    <t>Lançado em 2018, é um fundo de renda variável com estratégia Long Biased, com foco em uma carteira comprada de ações, mas podendo ter uma parcela vendida. A tomada das decisões de investimento para o fundo é feita de forma descentralizada, ou ponderada por risco, com uma abordagem de investimentos majoritariamente 0. Com foco em ativos predominantemente locais, mas com exposição internacional, o fundo investe principalmente nos mercados de Ações Brasil, podendo investir também, em menor proporção, nos mercados de Juros Brasil, Juros Internacional, Moedas e Commodities. O fundo possui objetivo de superar o CDI no longo prazo com uma volatilidade esperada entre 20 e 30% ao ano. A exposição líquida geralmente  está entre 50 e 130%, já a exposição bruta  fica entre 100 e 200%. A estratégia possui usualmente de 50 a 120 posições compradas, com tamanho usual entre 0 e 4%.</t>
  </si>
  <si>
    <t>A equipe de investimentos é liderada por Fernando Borges, que é responsável pela tomada de decisão e gestão dos portfólios, contando com o suporte de um time de analistas focados no acompanhamento e modelagem de empresas. Tamanho da equipe de análise (além dos gestores): entre 3 e 5 analistas.</t>
  </si>
  <si>
    <t>Lançado em 2016,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0. Com foco em ativos predominantemente locais, mas com exposição internacional, o fundo investe principalmente nos mercados de Juros Brasil, Moedas e Ações Brasil, podendo investir também, em menor proporção, nos mercados de Juros Internacional, Ações Internacional, Commodities e Crédito Soberano. O fundo possui objetivo de retorno de CDI+5% a CDI+7,5% ao ano no longo prazo com uma volatilidade esperada entre 5 e 10% ao ano. A principal métrica de risco é o VaR. O fundo apresenta o mecanismo de stop loss por gestor e também para o fundo como um todo.</t>
  </si>
  <si>
    <t>Lançado em 2013,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0. Com foco em ativos predominantemente locais, mas com exposição internacional, o fundo investe principalmente nos mercados de Juros Brasil, Moedas e Ações Brasil, podendo investir também, em menor proporção, nos mercados de Juros Internacional, Ações Internacional, Commodities e Crédito Soberano. O fundo possui objetivo de retorno de CDI+5% a CDI+7,5% ao ano no longo prazo com uma volatilidade esperada entre 5 e 10% ao ano. A principal métrica de risco é o VaR. O fundo apresenta o mecanismo de stop loss por gestor e também para o fundo como um todo.</t>
  </si>
  <si>
    <t>Lançado em 2020,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0. Com foco em ativos predominantemente locais, mas com exposição internacional, o fundo investe principalmente nos mercados de Juros Brasil, Moedas e Ações Brasil, podendo investir também, em menor proporção, nos mercados de Juros Internacional, Ações Internacional, Commodities e Crédito Soberano. O fundo possui objetivo de retorno de CDI+7,5% a CDI+10% ao ano no longo prazo com uma volatilidade esperada entre 7 e 12% ao ano. A principal métrica de risco é o VaR. O fundo apresenta o mecanismo de stop loss por gestor e também para o fundo como um todo. O fundo segue a mesma estratégia que o Garde D'Artagnan, com a diferença de apresenta risco 1,5x maior.</t>
  </si>
  <si>
    <t>Lançado em 2014,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globais, o fundo investe principalmente nos mercados de Juros Brasil, Juros Internacional, Moedas, Ações Brasil, Ações Internacional, Commodities e Outros Mercados Globais, podendo investir também, em menor proporção, nos mercados de Crédito High Grade, Crédito High Yield e Crédito Soberano. O fundo possui objetivo de retorno de CDI+5% a CDI+6% ao ano no longo prazo com uma volatilidade esperada entre 8 e 9% ao ano. As principais métricas de risco do fundo são VaR e Stress. O fundo apresenta o mecanismo de stop loss por gestor, mas não para o fundo como um todo.</t>
  </si>
  <si>
    <t>A equipe de investimentos é liderada por Fabio Okumura, head da estratégia, que conta com gestores especialistas e segmentados por mercado. Para o auxílio no acompanhamento dos mercados, os gestores possuem também o suporte de um time de pesquisa macroeconômica e analistas de empresas. Tamanho da equipe de pesquisa macroeconômica: 2 analistas. Tamanho da equipe de análise micro de ações: entre 3 e 5 analistas.</t>
  </si>
  <si>
    <t>Lançado em 2017,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globais, o fundo investe principalmente nos mercados de Juros Brasil, Moedas, Ações Brasil e Ações Internacional, podendo investir também, em menor proporção, nos mercados de Crédito Soberano. O fundo possui objetivo de retorno de IMA-B 5++4% a IMA-B 5++5% ao ano no longo prazo com uma volatilidade esperada de 7% a.a. . As principais métricas de risco do fundo são VaR e Stress. O fundo apresenta o mecanismo de stop loss por gestor, mas não para o fundo como um todo.</t>
  </si>
  <si>
    <t>Lançado em 2017,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que combina análises bottom-up e top-down. Com foco em ativos locais, o fundo investe principalmente nos mercados de Crédito High Grade, podendo investir também, em menor proporção, nos mercados de Juros Brasil e Crédito Soberano. O fundo possui objetivo de retorno de 105% a 110% do CDI no longo prazo com uma volatilidade esperada igual à do CDI. O fundo possui nível de caixa médio  entre 25 e 40%, e geralmente possui seus recursos aplicados  em algo entre 20 e 30 emissores. O tamanho das posições do fundo usualmente fica entre 1 e 2,5%, não ultrapassando o valor de 10% por emissor.</t>
  </si>
  <si>
    <t>A equipe de investimentos é liderada por Carlos Menezes, que é responsável pela tomada de decisão e montagem da carteira.</t>
  </si>
  <si>
    <t xml:space="preserve">Gauss Zurich FIM Prev </t>
  </si>
  <si>
    <t>Lançado em 2017,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globais, o fundo investe principalmente nos mercados de Juros Brasil, Moedas, Ações Brasil e Ações Internacional, podendo investir também, em menor proporção, nos mercados de Crédito Soberano. O fundo possui objetivo de retorno de CDI+4% a CDI+5% ao ano no longo prazo com uma volatilidade esperada de 7% a.a. . As principais métricas de risco do fundo são VaR e Stress. O fundo apresenta o mecanismo de stop loss por gestor, mas não para o fundo como um todo.</t>
  </si>
  <si>
    <t>A equipe de investimentos é liderada por Fabio Okumura, head da estratégia, que conta com gestores especialistas e segmentados por mercado. Para o auxílio no acompanhamento dos mercados, os gestores possuem também o suporte de um time de pesquisa macroeconômica e analistas de empresas.Tamanho da equipe de pesquisa macroeconômica: 2 analistas. Tamanho da equipe de análise micro de ações: entre 3 e 5 analistas.</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</si>
  <si>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majoritariamente Top-down. Com foco em ativos predominantemente internacionais, mas com exposição local, o fundo investe principalmente nos mercados de Juros Brasil, Juros Internacional, Moedas, Ações Brasil, Ações Internacional, Commodities, Crédito Soberano e Outros Mercados Globais. O fundo possui objetivo de retorno de CDI+4% a CDI+6% ao ano no longo prazo com uma volatilidade esperada entre 4 e 6% ao ano. A principal métrica de risco é o Stress. O fundo não apresenta o mecanismo de stop loss por gestor, mas possui para o fundo como um todo.</t>
  </si>
  <si>
    <t>A equipe de investimentos é liderada por Gabriel Srour, head da estratégia, que conta com gestores especialistas e segmentados por mercado. Para o auxílio no acompanhamento dos mercados, os gestores possuem também o suporte de um time de pesquisa macroeconômica e analistas de empresas. Tamanho da equipe de pesquisa macroeconômica: entre 6 e 10 analistas. Tamanho da equipe de análise micro de ações: entre 3 e 5 analistas.</t>
  </si>
  <si>
    <t>Lançado em 2008,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majoritariamente Top-down. Com foco em ativos predominantemente internacionais, mas com exposição local, o fundo investe principalmente nos mercados de Juros Brasil, Juros Internacional, Moedas, Ações Brasil, Ações Internacional, Commodities, Crédito Soberano e Outros Mercados Globais. O fundo possui objetivo de retorno de CDI+4% a CDI+6% ao ano no longo prazo com uma volatilidade esperada entre 4 e 6% ao ano. A principal métrica de risco é o Stress. O fundo não apresenta o mecanismo de stop loss por gestor, mas possui para o fundo como um todo.</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</si>
  <si>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majoritariamente Top-down. Com foco em ativos predominantemente internacionais, mas com exposição local, o fundo investe principalmente nos mercados de Juros Brasil, Juros Internacional, Moedas, Ações Brasil, Ações Internacional, Commodities, Crédito Soberano e Outros Mercados Globais. O fundo possui objetivo de retorno de CDI+6% a CDI+9% ao ano no longo prazo com uma volatilidade esperada entre 6 e 9% ao ano. A principal métrica de risco é o Stress. O fundo não apresenta o mecanismo de stop loss por gestor, mas possui para o fundo como um todo.</t>
  </si>
  <si>
    <t>Lançado em 2018, é um fundo multimercado com estratégia quantitativa / sistemática, em que, diferentemente da maioria dos produtos, as teses de investimento são baseadas em algoritmos. O trabalho da equipe de investimentos é, então, criar bases de dados, desenvolver, simular e implementar os algoritmos e monitorar as medidas de risco da carteira.  A tomada das decisões para o fundo, bem como as abordagens de investimento são majoritariamente sistemáticas. Com foco em ativos globais, o fundo investe principalmente nos mercados de Juros Brasil, Juros Internacional, Moedas, Ações Brasil e Ações Internacional, podendo investir também, em menor proporção, nos mercados de Commodities. O fundo possui objetivo de retorno de CDI+8% a CDI+11% ao ano no longo prazo com uma volatilidade esperada entre 5 e 8% ao ano. A principal métrica de risco é o Stress. Não há regras de stop loss por gestor, nem para o fundo.</t>
  </si>
  <si>
    <t>Lançado em 2019, é um fundo multimercado com estratégia quantitativa / sistemática, em que, diferentemente da maioria dos produtos, as teses de investimento são baseadas em algoritmos. O trabalho da equipe de investimentos é, então, criar bases de dados, desenvolver, simular e implementar os algoritmos e monitorar as medidas de risco da carteira.  A tomada das decisões para o fundo, bem como as abordagens de investimento são majoritariamente sistemáticas. Com foco em ativos globais, o fundo investe principalmente nos mercados de Juros Brasil, Juros Internacional, Moedas, Ações Brasil e Ações Internacional, podendo investir também, em menor proporção, nos mercados de Commodities. O fundo possui objetivo de retorno de CDI+9% a CDI+12% ao ano no longo prazo com uma volatilidade esperada entre 6 e 9% ao ano. A principal métrica de risco é o Stress. Não há regras de stop loss por gestormas há stop loss para o fundo.</t>
  </si>
  <si>
    <t>Giant Steps Quant Select Prev XP Seg FIE FIM</t>
  </si>
  <si>
    <t>Lançado em 2019, é um fundo multimercado com estratégia quantitativa / sistemática, em que, diferentemente da maioria dos produtos, as teses de investimento são baseadas em algoritmos. O trabalho da equipe de investimentos é, então, criar bases de dados, desenvolver, simular e implementar os algoritmos e monitorar as medidas de risco da carteira.  A tomada das decisões para o fundo, bem como as abordagens de investimento são majoritariamente sistemáticas. Com foco em ativos globais, o fundo investe principalmente nos mercados de Juros Brasil, Juros Internacional, Moedas, Ações Brasil e Ações Internacional, podendo investir também, em menor proporção, nos mercados de Commodities. O fundo possui objetivo de retorno de CDI+6% a CDI+9% ao ano no longo prazo com uma volatilidade esperada entre 3 e 6% ao ano. A principal métrica de risco é o Stress. Não há regras de stop loss por gestor, nem para o fundo. O mandato é semelhante ao do fundo N.A..</t>
  </si>
  <si>
    <t>Lançado em 2012, é um fundo multimercado com estratégia quantitativa / sistemática, em que, diferentemente da maioria dos produtos, as teses de investimento são baseadas em algoritmos. O trabalho da equipe de investimentos é, então, criar bases de dados, desenvolver, simular e implementar os algoritmos e monitorar as medidas de risco da carteira.  A tomada das decisões para o fundo, bem como as abordagens de investimento são majoritariamente sistemáticas. Com foco em ativos globais, o fundo investe principalmente nos mercados de Juros Brasil, Juros Internacional, Moedas, Ações Brasil e Ações Internacional, podendo investir também, em menor proporção, nos mercados de Commodities. O fundo possui objetivo de retorno de CDI+12% a CDI+15% ao ano no longo prazo com uma volatilidade esperada entre 8 e 12% ao ano. A principal métrica de risco é o Stress. Não há regras de stop loss por gestor, nem para o fundo.</t>
  </si>
  <si>
    <t>Lançado em 2021,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top-down. Com foco em ativos locais, o fundo investe principalmente nos mercados de Juros Brasil, Moedas e Ações Brasil. O fundo possui objetivo de retorno de CDI+8% ao ano no longo prazo com uma volatilidade esperada de 8-10% ao ano.</t>
  </si>
  <si>
    <t>A equipe de investimentos é liderada por Gustavo Brotto, head da estratégia, que conta com gestores especialista e segmentados por mercado de atuação. Para o auxílio no acompanhamento dos mercados, os gestores possuem também o suporte de um time de pesquisa macroeconômica e analistas de empresas.</t>
  </si>
  <si>
    <t>É um fundo multimercado com estratégia macro, isto é, suas teses de investimento são baseadas na elaboração de cenários macroeconômicos. O fundo apresenta abordagem fundamentalista top-down e atua nos mercados de juros, moedas, ações, commodities e crédito, com foco em Brasil e apresenta objetivo de retorno de CDI+5-6% a.a. no longo prazo, com volatilidade-alvo de 7-8% a.a.</t>
  </si>
  <si>
    <t>A equipe de investimentos é liderada pelo CIO Sylvio Castro e conta com gestores especializados nos mercados de juros, ações e crédito, os quais trabalham com os insumos da equipe de pesquisa macroeconômica e analistas de empresas.</t>
  </si>
  <si>
    <t>Lançado em 2021, é um fundo de renda variável com estratégia Long Biased, com foco em uma carteira comprada de ações, mas podendo ter uma parcela vendida e de valor relativo. A tomada das decisões de investimento para o fundo segue abordagem de investimentos majoritariamente bottom-up. Com foco em ativos predominantemente locais, mas com exposição internacional, o fundo investe principalmente nos mercados de Ações Brasil, podendo investir também, em menor proporção, nos mercados de Ações Internacional. A carteira é composta pelas subestratégias de (i) seleção de ações no Brasil e no mundo, (ii) valor relativo (long short) fatorial e setorial, (iii) investimento em temas estruturais e (iv) proteções.</t>
  </si>
  <si>
    <t>A equipe de investimentos é liderada por André Szasz, que é responsável pela tomada de decisão e gestão dos portfólios, contando com o suporte de um time de analistas focados no acompanhamento e modelagem de empresas.</t>
  </si>
  <si>
    <t xml:space="preserve">Lançado em 2007,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Top-down. Com foco em ativos locais, o fundo investe principalmente nos mercados de Ações Brasil. O fundo usualmente tem  entre 67 e 100% de posições compradas, e possui de 6 a 14 emissores na carteira , onde cada posição geralmente representa de 1 a 25% da carteira. Há um limite de 25% de exposição por setor. </t>
  </si>
  <si>
    <t>A equipe de investimentos é liderada por Octávio Magalhães, que é responsável pela tomada de decisão e gestão dos portfólios, contando com o suporte de um time de analistas focados no acompanhamento e modelagem de empresas. Tamanho da equipe de análise (além dos gestores): entre 3 e 5 analistas.</t>
  </si>
  <si>
    <t>Lançado em 2019, é um fundo de renda variável com estratégia Long Only, com foco em uma carteira comprada de ações. A estratégia de investimento adota uma abordagem majoritariamente Bottom-up e foca em ativos locais, o fundo investe principalmente nos mercados de Ações Brasil. O fundo possui objetivo de superar o Ibovespa no longo prazo.</t>
  </si>
  <si>
    <t>A equipe de investimentos é liderada por Rodrigo Heilberg que é reponsável pela tomada de decisão e montagem da carteira, contando com o suporte de um time de analistas focados no acompanhamento e modelagem de empresas.</t>
  </si>
  <si>
    <t xml:space="preserve">Lançado em 2017,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majoritariamente Bottom-up. Com foco em ativos locais, o fundo investe principalmente nos mercados de Ações Brasil. O fundo possui objetivo de superar o IBX no longo prazo com uma volatilidade esperada inferior à do IBX. O fundo usualmente tem  entre 90 e 100% de posições compradas, e possui de 15 a 25 emissores na carteira , onde cada posição geralmente representa de 4 a 10% da carteira. Há um limite de 25% de exposição por setor. </t>
  </si>
  <si>
    <t>A equipe de investimentos é liderada por André Silva Telles Lion, que é responsável pela tomada de decisão e gestão dos portfólios, contando com o suporte de um time de analistas focados no acompanhamento e modelagem de empresas. Tamanho da equipe de análise (além dos gestores): entre 6 e 10 analistas.</t>
  </si>
  <si>
    <t>Lançado em 2010,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Top-down. Com foco em ativos locais e internacionais, o fundo investe principalmente nos mercados de Juros Brasil, Juros Internacional e Moedas, podendo investir também, em menor proporção, nos mercados de Ações Brasil, Ações Internacional e Commodities. O fundo possui objetivo de retorno de CDI+5% a CDI+7% ao ano no longo prazo com uma volatilidade esperada entre 5 e 7% ao ano. A principal métrica de risco é o VaR. O fundo apresenta o mecanismo de stop loss por gestor e também para o fundo como um todo.</t>
  </si>
  <si>
    <t>A equipe de investimentos é liderada por Mario Torós e Rodrigo Azevedo, que são os principais responsáveis pela tomada de decisão e pela gestão dos portfólios. Para o auxílio no acompanhamento dos mercados, os gestores possuem também o suporte de um time de pesquisa macroeconômica e analistas de empresas. Tamanho da equipe de pesquisa macroeconômica: entre 3 e 5 analistas. Tamanho da equipe de análise micro de ações: entre 6 e 10 analistas.</t>
  </si>
  <si>
    <t>Ibiuna Hedge ST Advisory FIC FIM</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</si>
  <si>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Top-down. Com foco em ativos locais e internacionais, o fundo investe principalmente nos mercados de Juros Brasil, Juros Internacional e Moedas, podendo investir também, em menor proporção, nos mercados de Ações Brasil, Ações Internacional e Commodities. O fundo possui objetivo de retorno de CDI+8% a CDI+10% ao ano no longo prazo com uma volatilidade esperada entre 8 e 10% ao ano. A principal métrica de risco é o VaR. O fundo apresenta o mecanismo de stop loss por gestor e também para o fundo como um todo.</t>
  </si>
  <si>
    <t>Lançado em 2012,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Top-down. Com foco em ativos locais e internacionais, o fundo investe principalmente nos mercados de Juros Brasil, Juros Internacional e Moedas, podendo investir também, em menor proporção, nos mercados de Ações Brasil, Ações Internacional e Commodities. O fundo possui objetivo de retorno de CDI+8% a CDI+10% ao ano no longo prazo com uma volatilidade esperada entre 8 e 10% ao ano. A principal métrica de risco é o VaR. O fundo apresenta o mecanismo de stop loss por gestor e também para o fundo como um todo.</t>
  </si>
  <si>
    <t>Lançado em 2013, é um fundo de renda variável com estratégia Long Biased, com foco em uma carteira comprada de ações, mas podendo ter uma parcela vendida. A tomada das decisões de investimento para o fundo é feita de forma centralizada, com uma abordagem de investimentos majoritariamente Bottom-up. Com foco em ativos locais, o fundo investe principalmente nos mercados de Ações Brasil. O fundo possui objetivo de superar o IMA-B no longo prazo com uma volatilidade esperada inferior à do IMA-B. A exposição líquida geralmente  está entre 50 e 80%, já a exposição bruta  fica entre 100 e 150%. A estratégia possui usualmente de 15 a 30 posições compradas, com tamanho usual entre 4 e 10%.</t>
  </si>
  <si>
    <t>Lançado em 2018, é um fundo multimercado com estratégia long short neutro, cuja carteira é composta majoritariamente por operações de valor relativo em ações. O portfólio contém parcelas comprada e vendida em ações que possuem tamanhos similares, o que resulta em baixa correlação com índices de ações locais. A tomada das decisões de investimento para o fundo é feita de forma centralizada, com uma abordagem de investimentos majoritariamente Bottom-up. Com foco em ativos locais, o fundo investe principalmente nos mercados de Ações Brasil. O fundo possui objetivo de retorno de CDI+5% a CDI+8% ao ano no longo prazo com uma volatilidade esperada entre 5 e 8% ao ano. A exposição líquida geralmente é de 0%, já a exposição bruta  fica entre 100 e 200%. O tamanho das posições compradas do fundo usualmente é de 7%.</t>
  </si>
  <si>
    <t>Lançado em 2013, é um fundo multimercado com estratégia long short neutro, cuja carteira é composta majoritariamente por operações de valor relativo em ações. O portfólio contém parcelas comprada e vendida em ações que possuem tamanhos similares, o que resulta em baixa correlação com índices de ações locais. A tomada das decisões de investimento para o fundo é feita de forma centralizada, com uma abordagem de investimentos majoritariamente Bottom-up. Com foco em ativos locais, o fundo investe principalmente nos mercados de Ações Brasil. O fundo possui objetivo de retorno de CDI+5% a CDI+8% ao ano no longo prazo com uma volatilidade esperada entre 5 e 8% ao ano. A exposição líquida geralmente é de 0%, já a exposição bruta  fica entre 100 e 200%. O tamanho das posições compradas do fundo usualmente é de 7%.</t>
  </si>
  <si>
    <t>Lançado em 2013,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Top-down. Com foco em ativos predominantemente locais, mas com exposição internacional, o fundo investe principalmente nos mercados de Juros Brasil, Juros Internacional e Moedas, podendo investir também, em menor proporção, nos mercados de Ações Brasil, Ações Internacional e Commodities. O fundo possui objetivo de retorno de CDI+5% a CDI+7% ao ano no longo prazo com uma volatilidade esperada entre 5 e 7% ao ano. A principal métrica de risco é o VaR. O fundo apresenta o mecanismo de stop loss por gestor e também para o fundo como um todo. O mandato é semelhante ao do fundo Ibiuna Hedge FIC FIM.</t>
  </si>
  <si>
    <t>Icatu Seg Franklin Templeton Prev FIM</t>
  </si>
  <si>
    <t>Lançado em 2015,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Bottom-up. Com foco em ativos predominantemente locais, mas com exposição internacional, o fundo investe principalmente nos mercados de Juros Brasil, Moedas, Ações Brasil, Crédito High Grade e Crédito Soberano, podendo investir também, em menor proporção, nos mercados de Juros Internacional e Ações Internacional. O fundo possui objetivo de superar o CDI no longo prazo com uma volatilidade esperada entre 1 e 3% ao ano. A principal métrica de risco é o VaR. O fundo não apresenta o mecanismo de stop loss por gestor, nem para o fundo como um todo.</t>
  </si>
  <si>
    <t>A equipe de investimentos é liderada por Renato Pascon, head da estratégia, que conta com gestores com escopo generalista, sem o compromisso de atuação em um mercado específico.</t>
  </si>
  <si>
    <t>Lançado em 2013, é um fundo multimercado com estratégia quantitativa / sistemática, em que, diferentemente da maioria dos produtos, as teses de investimento são baseadas em algoritmos. O trabalho da equipe de investimentos é, então, criar bases de dados, desenvolver, simular e implementar os algoritmos e monitorar as medidas de risco da carteira.  A tomada das decisões para o fundo, bem como as abordagens de investimento são majoritariamente sistemáticas. Com foco em ativos predominantemente locais, mas com exposição internacional, o fundo investe principalmente nos mercados de Juros Brasil e Ações Brasil, podendo investir também, em menor proporção, nos mercados de Moedas. O fundo possui objetivo de retorno de CDI+2% a CDI+6% ao ano no longo prazo com uma volatilidade esperada entre 2 e 8% ao ano. A principal métrica de risco é o VaR. Há regra de strop loss por gestor, nem para o fundo. O mandato é semelhante ao do fundo Kadima II FIC FIM.</t>
  </si>
  <si>
    <t>Lançado em 2015,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que combina análises bottom-up e top-down. Com foco em ativos locais, o fundo investe principalmente nos mercados de Crédito High Grade e Crédito Soberano, podendo investir também, em menor proporção, nos mercados de Crédito High Grade e Crédito Soberano. O fundo possui objetivo de retorno de 100% a 110% do CDI no longo prazo. O fundo possui nível de caixa médio  entre 10 e 20%, e geralmente possui seus recursos aplicados  em algo entre 50 e 70 emissores. O tamanho das posições do fundo usualmente fica entre 0,5 e 1,5% O mandato é semelhante ao do fundo Icatu Vanguarda Crédito Privado FIRF LP..</t>
  </si>
  <si>
    <t>A equipe de investimentos é liderada por Marco Antônio Fernandes Pereira, Alan Corrêa, Antonio Corrêa e Eliana Pentagna, que são responsáveis pela tomada de decisão e montagem da carteira, contando com o suporte de um time de analistas focados no acompanhamento e modelagem de empresas. Tamanho da equipe de análise (além dos gestores): entre 6 e 10 analistas.</t>
  </si>
  <si>
    <t>Lançado em 2006,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que combina análises bottom-up e top-down. Com foco em ativos locais, o fundo investe principalmente nos mercados de Crédito High Grade e Crédito Soberano. O fundo possui objetivo de retorno de 103% a 106% do CDI no longo prazo. O fundo possui nível de caixa médio  entre 10 e 20%, e geralmente aplica seus recursos  em algo entre 50 e 70 emissores. O tamanho das posições do fundo usualmente fica entre 0,5 e 1,5%.O fundo possui de 0 a 15% de exposição a crédito estruturado , e não possui exposição a bonds.</t>
  </si>
  <si>
    <t xml:space="preserve">Lançado em 2019, é um fundo de renda variável com estratégia Long Only Dividendos, com foco em uma carteira comprada de ações, preferindo empresas com bom histórico de pagamento de dividendos. A tomada das decisões de investimento para o fundo é feita de forma colegiada, com uma abordagem de investimentos que combina análises bottom-up e top-down. Com foco em ativos locais, o fundo investe principalmente nos mercados de Ações Brasil. O fundo possui objetivo de superar o Ibovespa no longo prazo. O fundo usualmente tem  entre 90 e 95% de posições compradas, e possui de 15 a 25 emissores na carteira , onde cada posição geralmente representa de 5 a 15% da carteira. Há um limite de 30% de exposição por setor. </t>
  </si>
  <si>
    <t>A equipe de investimentos é liderada por Roberto Koeler e Márcio Luis Pereira, que são responsáveis pela tomada de decisão e gestão dos portfólios, contando com o suporte de um time de analistas focados no acompanhamento e modelagem de empresas. Tamanho da equipe de análise (além dos gestores): entre 6 e 10 analistas.</t>
  </si>
  <si>
    <t xml:space="preserve">Lançado em 2006, é um fundo de renda variável com estratégia Long Only Dividendos, com foco em uma carteira comprada de ações, preferindo empresas com bom histórico de pagamento de dividendos. A tomada das decisões de investimento para o fundo é feita de forma colegiada, com uma abordagem de investimentos que combina análises bottom-up e top-down. Com foco em ativos locais, o fundo investe principalmente nos mercados de Ações Brasil. O fundo possui objetivo de superar o Ibovespa no longo prazo. O fundo usualmente tem  entre 90 e 95% de posições compradas, e possui de 15 a 25 emissores na carteira , onde cada posição geralmente representa de 5 a 15% da carteira. Há um limite de 30% de exposição por setor. </t>
  </si>
  <si>
    <t>Icatu Vanguarda FI Infra RF</t>
  </si>
  <si>
    <t>Lançado em 27/12/2019, é um fundo com estratégia debêntures incentivadas não hedgeado, com posições que variam usualmente entre 0,5% e 5% e limite máximo por emissão de 10%. Na média, o fundo apresenta duration próximo ao IMA-B 5.</t>
  </si>
  <si>
    <t xml:space="preserve">Lançado em 2010, é um fundo com estratégia renda fixa inflação, cuja carteira é composta majoritariamente por posições atreladas a índices de inflação, como Notas do Tesouro Nacional (NTN-B) ou Contratos Futuros de Cupom de IPCA (DAP). A tomada das decisões de investimento para o fundo é feita de forma , com uma abordagem de investimentos majoritariamente Top-down.  O fundo possui objetivo de retorno de 100% do IMA-B 5 no longo prazo com uma volatilidade esperada igual à do IMA-B 5. </t>
  </si>
  <si>
    <t>A equipe de investimentos é liderada por Marcos Vinicius Rechtman e Henrique Greppe, que são responsáveis pela tomada de decisão e montagem da carteira. Tamanho da equipe de análise (além dos gestores): 1 analista.</t>
  </si>
  <si>
    <t xml:space="preserve">Lançado em 2005, é um fundo com estratégia renda fixa inflação, cuja carteira é composta majoritariamente por posições atreladas a índices de inflação, como Notas do Tesouro Nacional (NTN-B) ou Contratos Futuros de Cupom de IPCA (DAP). A tomada das decisões de investimento para o fundo é feita de forma , com uma abordagem de investimentos majoritariamente Top-down.  O fundo possui objetivo de superar o IMA-B 5+ no longo prazo com uma volatilidade esperada igual à do IMA-B 5+. </t>
  </si>
  <si>
    <t xml:space="preserve">Lançado em 2014, é um fundo com estratégia renda fixa prefixado, cuja carteira é composta majoritariamente por posições atreladas a taxas de juros prefixadas, como Letras do Tesouro Nacional (LTNs) ou Contratos Futuros de DI. A tomada das decisões de investimento para o fundo é feita de forma , com uma abordagem de investimentos que combina análises bottom-up e top-down.  O fundo possui objetivo de superar o IRF-M 1+ no longo prazo com uma volatilidade esperada igual à do IRF-M 1+. </t>
  </si>
  <si>
    <t>A equipe de investimentos é liderada por Daniel Reichstul e Felipe Fonseca Montagna, que são responsáveis pela tomada de decisão e gestão dos portfólios, contando com o suporte de um time de analistas focados no acompanhamento e modelagem de empresas. Tamanho da equipe de análise (além dos gestores): entre 3 e 5 analistas.</t>
  </si>
  <si>
    <t xml:space="preserve">Lançado em 2010,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e internacionais, o fundo investe principalmente nos mercados de Ações Brasil e Ações Internacional, podendo investir também, em menor proporção, nos mercados de Moedas e Commodities. </t>
  </si>
  <si>
    <t>A equipe de investimentos é liderada por Bruno Barreto, Pedro Andrade, Gabriel Raoni, Karen Hime e Rafael Cattley, que são responsáveis pela tomada de decisão e gestão dos portfólios, contando com o suporte de um time de analistas focados no acompanhamento e modelagem de empresas. Tamanho da equipe de análise (além dos gestores): entre 3 e 5 analistas.</t>
  </si>
  <si>
    <t>Lançado em 2019,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Bottom-up. Com foco em ativos locais, o fundo investe principalmente nos mercados de Crédito High Grade. O fundo possui objetivo de retorno de 103% a 107,5% do CDI no longo prazo com uma volatilidade esperada entre 0 e 0,5% ao ano. O fundo possui nível de caixa médio  entre 30 e 35%, e geralmente possui seus recursos aplicados  em algo entre 40 e 60 emissores. O tamanho das posições do fundo usualmente fica entre 0,5 e 4%, não ultrapassando o valor de 5% por emissor. O mandato é semelhante ao do fundo Iridium Apollo FI RF Crédito Privado LP..</t>
  </si>
  <si>
    <t>A equipe de investimentos é liderada por Rafael Selegatto e Yannick Bergamo, que são responsáveis pela tomada de decisão e montagem da carteira, contando com o suporte de um time de analistas focados no acompanhamento e modelagem de empresas. Tamanho da equipe de análise (além dos gestores): 2 analistas.</t>
  </si>
  <si>
    <t>Iridium Apollo FIC FIRF Crédito Privado Longo Prazo</t>
  </si>
  <si>
    <t>Lançado em 2017,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Bottom-up. Com foco em ativos locais, o fundo investe principalmente nos mercados de Crédito High Grade. O fundo possui objetivo de retorno de 105% a 110% do CDI no longo prazo com uma volatilidade esperada entre 0 e 0,5% ao ano. O fundo possui nível de caixa médio  entre 30 e 35%, e geralmente possui seus recursos aplicados  em algo entre 40 e 60 emissores. O tamanho das posições do fundo usualmente fica entre 0,5 e 4%, não ultrapassando o valor de 5% por emissor.</t>
  </si>
  <si>
    <t>Iridium Pioneer Debêntures Incentivadas FIRF Crédito Privado</t>
  </si>
  <si>
    <t>Lançado em 2017, é um fundo de renda fixa com estratégia Debêntures Incentivadas Hedgeado, ou seja, investe em ativos de crédito privado incentivados, ou seja, isentos de imposto de renda. A tomada das decisões de investimento para o fundo é feita de forma colegiada, com uma abordagem de investimentos majoritariamente Bottom-up. Com foco em ativos locais, o fundo investe principalmente nos mercados de Crédito High Grade. O fundo possui objetivo de retorno de 105% a 110% do CDI no longo prazo com uma volatilidade esperada entre 0 e 2% ao ano. O fundo possui nível de caixa médio  entre 10 e 15%, e geralmente possui seus recursos aplicados  em algo entre 30 e 50 emissores. O tamanho das posições do fundo usualmente fica entre 0,5 e 6,5%, não ultrapassando o valor de 7,5% por emissor.</t>
  </si>
  <si>
    <t>Lançado em 2019,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majoritariamente Bottom-up. Com foco em ativos locais, o fundo investe principalmente nos mercados de Crédito High Grade, podendo investir também, em menor proporção, nos mercados de Crédito High Yield. O fundo possui objetivo de retorno de 115% a 120% do CDI no longo prazo com uma volatilidade esperada entre 0 e 2% ao ano. O fundo possui nível de caixa médio  entre 25 e 35%, e geralmente aplica seus recursos  em algo entre 30 e 50 emissores. O tamanho das posições do fundo usualmente fica entre 0,5 e 6,5%.O fundo possui de 10 a 30% de exposição a crédito estruturado , e não possui exposição a bonds.</t>
  </si>
  <si>
    <t>Lançado em 2014, é um fundo de renda fixa com estratégia Crédito High Grade, ou seja, investe primordialmente em ativos de crédito privado de empresas com baixo risco de inadimplência. A tomada das decisões de investimento para o fundo é feita de forma centralizada, com uma abordagem de investimentos majoritariamente Bottom-up. Com foco em ativos na América Latina, o fundo investe principalmente nos mercados de Crédito High Grade, podendo investir também, em menor proporção, nos mercados de Crédito Soberano. O fundo possui objetivo de retorno de CDI+1,5% a CDI+2% ao ano no longo prazo com uma volatilidade esperada entre 0,25 e 0,75% ao ano. O fundo possui nível de caixa médio  entre 4 e 16%, e geralmente aplica seus recursos  em algo entre 60 e 80 emissores. O tamanho das posições do fundo usualmente fica entre 1 e 4%.O fundo possui de 0 a 20% de exposição a crédito estruturado , e não possui exposição a bonds.</t>
  </si>
  <si>
    <t>A equipe de investimentos é liderada por Alexandre Muller e André Jakurski, que são responsáveis pela tomada de decisão e montagem da carteira, contando com o suporte de um time de analistas focados no acompanhamento e modelagem de empresas. Tamanho da equipe de análise (além dos gestores): entre 3 e 5 analistas.</t>
  </si>
  <si>
    <t>Lançado em 2017, é um fundo de renda fixa com estratégia Crédito High Grade, ou seja, investe primordialmente em ativos de crédito privado de empresas com baixo risco de inadimplência. A tomada das decisões de investimento para o fundo é feita de forma centralizada, com uma abordagem de investimentos majoritariamente Bottom-up. Com foco em ativos na América Latina, o fundo investe principalmente nos mercados de Crédito High Grade, podendo investir também, em menor proporção, nos mercados de Crédito Soberano. O fundo possui objetivo de retorno de CDI+2% a CDI+2,5% ao ano no longo prazo com uma volatilidade esperada entre 0,5 e 1% ao ano. O fundo possui nível de caixa médio  entre 11 e 22%, e geralmente aplica seus recursos  em algo entre 85 e 105 emissores. O tamanho das posições do fundo usualmente fica entre 0 e 3%.O fundo possui de 0 a 20% de exposição a crédito estruturado O tamanho das posições do fundo usualmente, e de 0 a 20% a bonds.</t>
  </si>
  <si>
    <t>JGP Crédito Prev Advisory XP Seg FIC RF CP</t>
  </si>
  <si>
    <t>Lançado em 2019,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centralizada, com uma abordagem de investimentos majoritariamente Bottom-up. Com foco em ativos na América Latina, o fundo investe principalmente nos mercados de Crédito High Grade, podendo investir também, em menor proporção, nos mercados de Crédito Soberano. O fundo possui objetivo de retorno de 1,5% a 2% do CDI no longo prazo com uma volatilidade esperada entre 0,25 e 0,75% ao ano. O fundo possui nível de caixa médio  entre 15 e 32%, e geralmente possui seus recursos aplicados  em algo entre 40 e 50 emissores. O tamanho das posições do fundo usualmente fica entre 0 e 5%, não ultrapassando o valor de 7% por emissor. .</t>
  </si>
  <si>
    <t>Lançado em 2008, é um fundo de renda variável com estratégia Long Biased, com foco em uma carteira comprada de ações, mas podendo ter uma parcela vendida. A tomada das decisões de investimento para o fundo é feita de forma centralizada, com uma abordagem de investimentos majoritariamente Bottom-up. Com foco em ativos predominantemente locais, mas com exposição internacional, o fundo investe principalmente nos mercados de Ações Brasil e Ações Internacional, podendo investir também, em menor proporção, nos mercados de Juros Brasil e Moedas. O fundo possui objetivo de superar o IPCA+6%a.a. no longo prazo com uma volatilidade esperada inferior à do IPCA+6%ao ano. A exposição líquida geralmente  está entre 60 e 100%, já a exposição bruta  fica entre 90 e 150%. A estratégia possui usualmente de 20 a 40 posições compradas, com tamanho usual entre 1 e 10%.</t>
  </si>
  <si>
    <t>A equipe de investimentos é liderada por Márcio Correia, que é responsável pela tomada de decisão e gestão dos portfólios, contando com o suporte de um time de analistas focados no acompanhamento e modelagem de empresas. Tamanho da equipe de análise (além dos gestores): entre 6 e 10 analistas.</t>
  </si>
  <si>
    <t xml:space="preserve">Lançado em 2009,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majoritariamente Bottom-up. Com foco em ativos predominantemente locais, mas com exposição internacional, o fundo investe principalmente nos mercados de Ações Brasil e Ações Internacional, podendo investir também, em menor proporção, nos mercados de Juros Brasil e Moedas. O fundo possui objetivo de superar o Ibovespa no longo prazo com uma volatilidade esperada inferior à do Ibovespa. </t>
  </si>
  <si>
    <t>Lançado em 2017,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globais, o fundo investe principalmente nos mercados de Juros Brasil, Juros Internacional, Moedas, Ações Brasil, Ações Internacional, Commodities, Crédito Soberano e Outros Mercados Globais, podendo investir também, em menor proporção, nos mercados de Crédito High Grade. O fundo possui objetivo de retorno de CDI+1,5% a CDI+3% ao ano no longo prazo com uma volatilidade esperada entre 1,5 e 2,5% ao ano. A principal métrica de risco é o VaR. O fundo apresenta o mecanismo de stop loss por gestor e também para o fundo como um todo.</t>
  </si>
  <si>
    <t>A equipe de investimentos é liderada por André Jakurski, Henrique Alhante, Roberto Berardo, Evandro Mota e Eduardo Cotrim, que são os principais responsáveis pela tomada de decisão e pela gestão dos portfólios. Para o auxílio no acompanhamento dos mercados, os gestores possuem também o suporte de um time de pesquisa macroeconômica e analistas de empresas. Tamanho da equipe de pesquisa macroeconômica: entre 6 e 10 analistas. Tamanho da equipe de análise micro de ações: entre 6 e 10 analistas.</t>
  </si>
  <si>
    <t>JGP Multimercado Prev Advisory XP Seg FICFI</t>
  </si>
  <si>
    <t>Lançado em 2020,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globais, o fundo investe principalmente nos mercados de Juros Brasil, Juros Internacional, Moedas, Ações Brasil, Ações Internacional, Commodities, Crédito Soberano e Outros Mercados Globais, podendo investir também, em menor proporção, nos mercados de Crédito High Grade. O fundo possui objetivo de retorno de CDI+3,5% a CDI+5,5% ao ano no longo prazo com uma volatilidade esperada entre 4 e 6% ao ano. A principal métrica de risco é o VaR. O fundo apresenta o mecanismo de stop loss por gestor e também para o fundo como um todo.</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</si>
  <si>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globais, o fundo investe principalmente nos mercados de Juros Brasil, Juros Internacional, Moedas, Ações Brasil, Ações Internacional, Commodities, Crédito Soberano e Outros Mercados Globais, podendo investir também, em menor proporção, nos mercados de Crédito High Grade. O fundo possui objetivo de retorno de CDI+3% a CDI+5% ao ano no longo prazo com uma volatilidade esperada entre 3 e 5% ao ano. A principal métrica de risco é o VaR. O fundo apresenta o mecanismo de stop loss por gestor e também para o fundo como um todo.</t>
  </si>
  <si>
    <t>JGP SulAmérica FIM CP</t>
  </si>
  <si>
    <t>Lançado em 2016,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globais, o fundo investe principalmente nos mercados de Juros Brasil, Juros Internacional, Moedas, Ações Brasil, Ações Internacional, Commodities, Crédito Soberano e Outros Mercados Globais, podendo investir também, em menor proporção, nos mercados de Crédito High Grade. O fundo possui objetivo de retorno de CDI+3,5% a CDI+5,5% ao ano no longo prazo com uma volatilidade esperada entre 4 e 6% ao ano. A principal métrica de risco é o VaR. O fundo apresenta o mecanismo de stop loss por gestor e também para o fundo como um todo.</t>
  </si>
  <si>
    <t>Lançado em 2019, é um fundo de renda fixa com estratégia Debêntures Incentivadas Não Hedgeado, ou seja, investe em ativos de crédito privado incentivados, ou seja, isentos de imposto de renda. A tomada das decisões de investimento para o fundo é feita de forma colegiada, com uma abordagem de investimentos que combina análises bottom-up e top-down. Com foco em ativos locais, o fundo investe principalmente nos mercados de Juros Brasil, Crédito High Grade, Crédito High Yield e Crédito Soberano, podendo investir também, em menor proporção, nos mercados de Juros Brasil, Crédito High Grade, Crédito High Yield, Crédito Soberano, Imobiliário. O fundo possui objetivo de retorno de 100% a 150% do IMA-B 5 no longo prazo com uma volatilidade esperada entre 3 e 5% ao ano. O fundo possui nível de caixa médio  entre 10 e 20%, e geralmente possui seus recursos aplicados  em algo entre 20 e 40 emissores. O tamanho das posições do fundo usualmente fica entre 2 e 6%, não ultrapassando o valor de 7,32% por emissor.</t>
  </si>
  <si>
    <t>A equipe de investimentos é liderada por Marcelo Lara Nogueira, que é responsável pela tomada de decisão e montagem da carteira, contando com o suporte de um time de analistas focados no acompanhamento e modelagem de empresas. Tamanho da equipe de análise (além dos gestores): entre 3 e 5 analistas.</t>
  </si>
  <si>
    <t>Lançado em 2018, é um fundo de renda fixa com estratégia Debêntures Incentivadas Hedgeado, ou seja, investe em ativos de crédito privado incentivados, ou seja, isentos de imposto de renda. A tomada das decisões de investimento para o fundo é feita de forma colegiada, com uma abordagem de investimentos que combina análises bottom-up e top-down. Com foco em ativos locais, o fundo investe principalmente nos mercados de Juros Brasil, Crédito High Grade, Crédito High Yield e Crédito Soberano, podendo investir também, em menor proporção, nos mercados de Juros Brasil, Crédito High Grade, Crédito High Yield, Crédito Soberano, Imobiliário. O fundo possui objetivo de retorno de 100% a 150% do CDI no longo prazo com uma volatilidade esperada entre 1 e 2% ao ano. O fundo possui nível de caixa médio  entre 10 e 20%, e geralmente possui seus recursos aplicados  em algo entre 35 e 50 emissores. O tamanho das posições do fundo usualmente fica entre 2 e 5%, não ultrapassando o valor de 6,91% por emissor.</t>
  </si>
  <si>
    <t>Lançado em 2019, é um fundo de renda fixa com estratégia Debêntures Incentivadas Hedgeado, ou seja, investe em ativos de crédito privado incentivados, ou seja, isentos de imposto de renda. A tomada das decisões de investimento para o fundo é feita de forma colegiada, com uma abordagem de investimentos que combina análises bottom-up e top-down. Com foco em ativos locais, o fundo investe principalmente nos mercados de Juros Brasil, Crédito High Grade, Crédito High Yield e Crédito Soberano, podendo investir também, em menor proporção, nos mercados de Juros Brasil, Crédito High Grade, Crédito High Yield, Crédito Soberano, Imobiliário. O fundo possui objetivo de retorno de 100% a 170% do CDI no longo prazo com uma volatilidade esperada entre 1,5 e 3% ao ano. O fundo possui nível de caixa médio  entre 10 e 20%, e geralmente possui seus recursos aplicados  em algo entre 35 e 50 emissores. O tamanho das posições do fundo usualmente fica entre 2 e 5%, não ultrapassando o valor de 6,31% por emissor.</t>
  </si>
  <si>
    <t>Journey Capital Expedition Advisory FICFIRF CP</t>
  </si>
  <si>
    <t>Lançado em 2019,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que combina análises bottom-up e top-down. Com foco em ativos locais, o fundo investe principalmente nos mercados de Crédito High Grade e Crédito Soberano, podendo investir também, em menor proporção, nos mercados de Crédito High Grade, Crédito High Yield, Crédito Soberano, Imobiliário. O fundo possui objetivo de retorno de 100% a 120% do CDI no longo prazo com uma volatilidade esperada entre 0,5 e 1,5% ao ano. O fundo possui nível de caixa médio  entre 30 e 70%, e geralmente possui seus recursos aplicados  em algo entre 10 e 20 emissores. O tamanho das posições do fundo usualmente fica entre 2 e 5%, não ultrapassando o valor de 5,66% por emissor.</t>
  </si>
  <si>
    <t>Journey Capital Voyager Advisory FIC FIRF CP LP</t>
  </si>
  <si>
    <t>Lançado em 2019,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que combina análises bottom-up e top-down. Com foco em ativos locais, o fundo investe principalmente nos mercados de Crédito High Grade, Crédito High Yield e Crédito Soberano, podendo investir também, em menor proporção, nos mercados de Juros Brasil, Imobiliário. O fundo possui objetivo de retorno de 150% a 200% do CDI no longo prazo com uma volatilidade esperada entre 1 e 2,5% ao ano. O fundo possui nível de caixa médio  entre 20 e 30%, e geralmente aplica seus recursos  em algo entre 15 e 25 emissores. O tamanho das posições do fundo usualmente fica entre 2 e 6%.O fundo possui de 0 a 10% de exposição a crédito estruturado , e não possui exposição a bonds.</t>
  </si>
  <si>
    <t>Lançado em 2008, é um fundo multimercado com estratégia quantitativa / sistemática, em que, diferentemente da maioria dos produtos, as teses de investimento são baseadas em algoritmos. O trabalho da equipe de investimentos é, então, criar bases de dados, desenvolver, simular e implementar os algoritmos e monitorar as medidas de risco da carteira.  A tomada das decisões para o fundo, bem como as abordagens de investimento são majoritariamente sistemáticas. Com foco em ativos predominantemente locais, mas com exposição internacional, o fundo investe principalmente nos mercados de Juros Brasil, Juros Internacional, Moedas, Ações Brasil, Ações Internacional, Commodities e Outros Mercados Globais. O fundo possui objetivo de retorno de CDI+2% a CDI+6% ao ano no longo prazo com uma volatilidade esperada entre 3 e 7% ao ano. A principal métrica de risco é o VaR. Há regra de strop loss por gestor, nem para o fundo.</t>
  </si>
  <si>
    <t>Lançado em 2019, é um fundo multimercado com estratégia quantitativa / sistemática, em que, diferentemente da maioria dos produtos, as teses de investimento são baseadas em algoritmos. O trabalho da equipe de investimentos é, então, criar bases de dados, desenvolver, simular e implementar os algoritmos e monitorar as medidas de risco da carteira.  A tomada das decisões para o fundo, bem como as abordagens de investimento são majoritariamente sistemáticas. Com foco em ativos predominantemente locais, mas com exposição internacional, o fundo investe principalmente nos mercados de Juros Brasil e Ações Brasil, podendo investir também, em menor proporção, nos mercados de Moedas. O fundo possui objetivo de retorno de CDI+2% a CDI+6% ao ano no longo prazo com uma volatilidade esperada entre 2 e 8% ao ano. A principal métrica de risco é o VaR. Há regra de strop loss por gestor, nem para o fundo. O mandato é semelhante ao do fundo Kadima II FIC FIM.</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</si>
  <si>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globais, o fundo investe principalmente nos mercados de Juros Brasil, Juros Internacional, Moedas, Ações Brasil, Ações Internacional e Commodities. O fundo possui objetivo de retorno de CDI+4% a CDI+5% ao ano no longo prazo com uma volatilidade esperada entre 7 e 8% ao ano. As principais métricas de risco do fundo são VaR e Stress. O fundo não apresenta o mecanismo de stop loss por gestor, nem para o fundo como um todo.</t>
  </si>
  <si>
    <t>A equipe de investimentos é liderada por Luiz Fabiano Gomes Godoi, que é o principal responsável pela tomada de decisão e pela gestão dos portfólios. Para o auxílio no acompanhamento dos mercados, os gestores possuem também o suporte de um time de pesquisa macroeconômica. Tamanho da equipe de pesquisa macroeconômica: entre 3 e 5 analistas.</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</si>
  <si>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internacionais, o fundo investe principalmente nos mercados de Juros Internacional, Moedas, Ações Internacional e Commodities.</t>
  </si>
  <si>
    <t>A equipe de investimentos da Kapitalo tem como principal gestor Carlos Woelz, o qual conta com os demais gestores da casa, que atuam de maneira descentralizada, conforme cada subestratégia do fundo. Para o auxílio no acompanhamento dos mercados, os gestores possuem também o suporte de um time de pesquisa macroeconômica e analistas de empresas.</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</si>
  <si>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locais e internacionais, o fundo investe principalmente nos mercados de Juros Brasil, Juros Internacional, Moedas, Ações Brasil, Ações Internacional, Commodities e Outros Mercados Globais, podendo investir também, em menor proporção, nos mercados de Crédito High Grade, Crédito High Yield e Crédito Soberano. O fundo possui objetivo de superar o CDI no longo prazo com uma volatilidade esperada de 10% a.a. . As principais métricas de risco do fundo são VaR e Stress. O fundo apresenta o mecanismo de stop loss por gestor e também para o fundo como um todo.</t>
  </si>
  <si>
    <t>A equipe de investimentos é liderada por Carlos Woelz e Bruno Cordeiro, que são os principais responsáveis pela tomada de decisão e pela gestão dos portfólios. Para o auxílio no acompanhamento dos mercados, os gestores possuem também o suporte de um time de pesquisa macroeconômica e analistas de empresas. Tamanho da equipe de pesquisa macroeconômica: entre 6 e 10 analistas. Tamanho da equipe de análise micro de ações: entre 6 e 10 analistas.</t>
  </si>
  <si>
    <t>Lançado em 2017,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locais e internacionais, o fundo investe principalmente nos mercados de Juros Brasil, Juros Internacional, Moedas, Ações Brasil, Ações Internacional, Commodities e Outros Mercados Globais, podendo investir também, em menor proporção, nos mercados de Crédito High Grade, Crédito High Yield e Crédito Soberano. O fundo possui objetivo de superar o CDI no longo prazo com uma volatilidade esperada de 7% a.a. . As principais métricas de risco do fundo são VaR e Stress. O fundo apresenta o mecanismo de stop loss por gestor e também para o fundo como um todo.</t>
  </si>
  <si>
    <t>Lançado em 2010,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locais e internacionais, o fundo investe principalmente nos mercados de Juros Brasil, Juros Internacional, Moedas, Ações Brasil, Ações Internacional, Commodities e Outros Mercados Globais, podendo investir também, em menor proporção, nos mercados de Crédito High Grade, Crédito High Yield e Crédito Soberano. O fundo possui objetivo de superar o CDI no longo prazo com uma volatilidade esperada de 7% a.a. . As principais métricas de risco do fundo são VaR e Stress. O fundo apresenta o mecanismo de stop loss por gestor e também para o fundo como um todo.</t>
  </si>
  <si>
    <t xml:space="preserve">Lançado em 2021, é um fundo de renda variável com estratégia Long Biased, com foco em uma carteira comprada de ações, mas podendo ter uma parcela vendida. A tomada das decisões de investimento para o fundo é feita de forma descentralizada, ou ponderada por risco, com uma abordagem de investimentos que combina análises bottom-up e top-down. Com foco em ativos locais e internacionais, o fundo investe principalmente nos mercados de Ações Brasil e Ações Internacional. O fundo possui objetivo de superar o Ibovespa no longo prazo. </t>
  </si>
  <si>
    <t>A equipe de investimentos é liderada por Hegler Horta, Bruno Mauad e Marcelo Bernabé, que são responsáveis pela tomada de decisão e gestão dos portfólios, contando com o suporte de um time de analistas focados no acompanhamento e modelagem de empresas. Tamanho da equipe de análise (além dos gestores): entre 6 e 10 analistas.</t>
  </si>
  <si>
    <t xml:space="preserve">Lançado em 2017, é um fundo de renda variável com estratégia Long Biased, com foco em uma carteira comprada de ações, mas podendo ter uma parcela vendida. A tomada das decisões de investimento para o fundo é feita de forma descentralizada, ou ponderada por risco, com uma abordagem de investimentos que combina análises bottom-up e top-down. Com foco em ativos locais e internacionais, o fundo investe principalmente nos mercados de Ações Brasil e Ações Internacional. O fundo possui objetivo de superar o Ibovespa no longo prazo. </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</si>
  <si>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locais e internacionais, o fundo investe principalmente nos mercados de Juros Brasil, Juros Internacional, Moedas, Ações Brasil, Ações Internacional, Commodities e Outros Mercados Globais, podendo investir também, em menor proporção, nos mercados de Crédito High Grade, Crédito High Yield e Crédito Soberano. O fundo possui objetivo de superar o CDI no longo prazo com uma volatilidade esperada de 12% a.a. . As principais métricas de risco do fundo são VaR e Stress. O fundo apresenta o mecanismo de stop loss por gestor e também para o fundo como um todo.</t>
  </si>
  <si>
    <t>Kinea Ações Advisory XP Seg Prev FIC FIM</t>
  </si>
  <si>
    <t xml:space="preserve">Lançado em 2019,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que combina análises bottom-up e top-down. Com foco em ativos locais, o fundo investe principalmente nos mercados de Ações Brasil. O fundo possui objetivo de retorno de Ibovespa+5% a Ibovespa+6% ao ano no longo prazo com uma volatilidade esperada igual à do Ibovespa. </t>
  </si>
  <si>
    <t>A equipe de investimentos é liderada por Rafael Oliveira, que é responsável pela tomada de decisão e gestão dos portfólios, contando com o suporte de um time de analistas focados no acompanhamento e modelagem de empresas. Tamanho da equipe de análise (além dos gestores): entre 6 e 10 analistas.</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</si>
  <si>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predominantemente locais, mas com exposição internacional, o fundo investe principalmente nos mercados de Juros Brasil, Juros Internacional, Moedas, Ações Brasil, Ações Internacional, Commodities, Crédito High Grade e Outros Mercados Globais, podendo investir também, em menor proporção, nos mercados de Imobiliário. O fundo possui objetivo de retorno de CDI+1% a CDI+1,5% ao ano no longo prazo com uma volatilidade esperada entre 1 e 1,5% ao ano. A principal métrica de risco é o Expected Shortfall. O fundo apresenta o mecanismo de stop loss por gestor e também para o fundo como um todo. O mandato é semelhante ao do fundo Kinea Arkhe FIM.</t>
  </si>
  <si>
    <t>A equipe de investimentos é liderada por Marco Freire, head da estratégia, que conta com gestores especialistas e segmentados por mercado. Para o auxílio no acompanhamento dos mercados, os gestores possuem também o suporte de um time de pesquisa macroeconômica e analistas de empresas. Tamanho da equipe de pesquisa macroeconômica: entre 6 e 10 analistas. Tamanho da equipe de análise micro de ações: entre 3 e 5 analistas.</t>
  </si>
  <si>
    <t>Lançado em 2016,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locais e internacionais, o fundo investe principalmente nos mercados de Juros Brasil, Juros Internacional, Moedas, Ações Brasil, Ações Internacional, Commodities e Outros Mercados Globais, podendo investir também, em menor proporção, nos mercados de Imobiliário. O fundo possui objetivo de retorno de CDI+6% a CDI+7% ao ano no longo prazo com uma volatilidade esperada entre 6 e 8% ao ano. A principal métrica de risco é o Expected Shortfall. O fundo apresenta o mecanismo de stop loss por gestor e também para o fundo como um todo.</t>
  </si>
  <si>
    <t>Lançado em 2015,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locais e internacionais, o fundo investe principalmente nos mercados de Juros Brasil, Juros Internacional, Moedas, Ações Brasil, Ações Internacional, Commodities e Outros Mercados Globais, podendo investir também, em menor proporção, nos mercados de Imobiliário. O fundo possui objetivo de retorno de CDI+3% a CDI+4% ao ano no longo prazo com uma volatilidade esperada entre 3 e 4% ao ano. A principal métrica de risco é o Expected Shortfall. O fundo apresenta o mecanismo de stop loss por gestor e também para o fundo como um todo.</t>
  </si>
  <si>
    <t>É um fundo multimercado com estratégia Macro Média Vol, que busca retorno acima de IPCA+3,5% e uma vol de 3,5% a 5%. A carteira é composta por posições em juros, moedas e crédito privado, com as posições com cerca de 40% do tamanho do Kinea Atlas. Diferentemente do Kinea RF Absoluto, o caixa do fundo fica investido integralmente em NTN-Bs curtas.</t>
  </si>
  <si>
    <t xml:space="preserve">Lançado em 2018, é um fundo de renda fixa com gestão ativa e estratégia juros ativo, cuja carteira é composta majoritariamente por posições atreladas a taxas de juros prefixadas ou índices de inflação no mercado brasileiro. , com uma abordagem de investimentos que combina análises bottom-up e top-down.  O fundo possui objetivo de retorno de CDI+1% a CDI+1,5% ao ano no longo prazo com uma volatilidade esperada entre 1 e 1,5% ao ano. </t>
  </si>
  <si>
    <t>A equipe de investimentos é liderada por Marco Aurelio Freire, Denis Ferrari, Daniela Gamboa e Guilherme Paris, que são responsáveis pela tomada de decisão e montagem da carteira, contando com o suporte de um time de analistas focados no acompanhamento e modelagem de empresas. Tamanho da equipe de análise (além dos gestores): entre 6 e 10 analistas.</t>
  </si>
  <si>
    <t xml:space="preserve">Kinea Xtr XP Seg Prev FIC FIM </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</si>
  <si>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locais e internacionais, o fundo investe principalmente nos mercados de Juros Brasil, Juros Internacional, Moedas, Ações Brasil, Ações Internacional, Commodities e Outros Mercados Globais, podendo investir também, em menor proporção, nos mercados de Imobiliário. O fundo possui objetivo de retorno de CDI+3% a CDI+4% ao ano no longo prazo com uma volatilidade esperada entre 3 e 4% ao ano. A principal métrica de risco é o Expected Shortfall. O fundo apresenta o mecanismo de stop loss por gestor e também para o fundo como um todo. O mandato é semelhante ao do fundo Kinea Chronos FIM.</t>
  </si>
  <si>
    <t xml:space="preserve">Lançado em 2016,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e Ações Internacional, podendo investir também, em menor proporção, nos mercados de Moedas. O fundo possui objetivo de retorno de Ibovespa+10% a Ibovespa+15% ao ano no longo prazo com uma volatilidade esperada entre 14 e 18% ao ano. O fundo usualmente tem  entre 66 e 100% de posições compradas, e possui de 15 a 20 emissores na carteira , onde cada posição geralmente representa de 2 a 20% da carteira. Há um limite de 33% de exposição por setor. </t>
  </si>
  <si>
    <t>A equipe de investimentos é liderada por Francisco Utsch e Luiz Liuzzi, que são responsáveis pela tomada de decisão e gestão dos portfólios, contando com o suporte de um time de analistas focados no acompanhamento e modelagem de empresas. Tamanho da equipe de análise (além dos gestores): entre 6 e 10 analistas.</t>
  </si>
  <si>
    <t>Lançado em 2019,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Juros Brasil. O fundo possui objetivo de retorno de 12 a 20% ao ano no longo prazo com uma volatilidade esperada entre 15 e 25% ao ano. O fundo usualmente tem  entre 80 e 95% de posições compradas, e possui de 15 a 25 emissores na carteira , onde cada posição geralmente representa de 2 a 10% da carteira. Nesta estratégia não há limite de exposição por setor.  O mandato é semelhante ao do fundo Leblon Ações FIC FIA.</t>
  </si>
  <si>
    <t>A equipe de investimentos é liderada por Marcelo Mesquita, Pedro Chermont, Bruno Pereira e Marcelo Aguiar, que são responsáveis pela tomada de decisão e gestão dos portfólios, contando com o suporte de um time de analistas focados no acompanhamento e modelagem de empresas. Tamanho da equipe de análise (além dos gestores): entre 6 e 10 analistas.</t>
  </si>
  <si>
    <t>Lançado em 2019,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Juros Brasil. O fundo possui objetivo de retorno de 10,35 a 15,95% ao ano no longo prazo com uma volatilidade esperada entre 10,5 e 17,5% ao ano. O fundo usualmente tem  entre 80 e 95% de posições compradas, e possui de 15 a 25 emissores na carteira , onde cada posição geralmente representa de 1,4 a 7% da carteira. Nesta estratégia não há limite de exposição por setor.  O mandato é semelhante ao do fundo Leblon Ações FIC FIA.</t>
  </si>
  <si>
    <t xml:space="preserve">Lançado em 2008,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Juros Brasil. O fundo possui objetivo de retorno de 12 a 20% ao ano no longo prazo com uma volatilidade esperada entre 15 e 25% ao ano. </t>
  </si>
  <si>
    <t>Lançado em 2009,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Juros Brasil. O fundo possui objetivo de retorno de 9,25 a 13,25% ao ano no longo prazo com uma volatilidade esperada entre 7,5 e 12,5% ao ano. O fundo usualmente tem  entre 80 e 95% de posições compradas, e possui de 15 a 25 emissores na carteira , onde cada posição geralmente representa de 1 a 5% da carteira. Nesta estratégia não há limite de exposição por setor.  O mandato é semelhante ao do fundo Leblon Ações FIC FIA.</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</si>
  <si>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predominantemente locais, mas com exposição internacional, o fundo investe principalmente nos mercados de Juros Brasil, Juros Internacional, Moedas, Ações Brasil e Ações Internacional, podendo investir também, em menor proporção, nos mercados de Commodities. O fundo possui objetivo de retorno de CDI+7% a.a.  no longo prazo com uma volatilidade esperada de 7% a.a. . As principais métricas de risco do fundo são VaR e Stress. O fundo apresenta o mecanismo de stop loss por gestor, mas não para o fundo como um todo.</t>
  </si>
  <si>
    <t>A equipe de investimentos é liderada por Felipe Guerra, head da estratégia, que conta com gestores com escopo generalista, sem o compromisso de atuação em um mercado específico. Para o auxílio no acompanhamento dos mercados, os gestores possuem também o suporte de um time de pesquisa macroeconômica e analistas de empresas. Tamanho da equipe de pesquisa macroeconômica: entre 3 e 5 analistas. Tamanho da equipe de análise micro de ações: entre 3 e 5 analistas.</t>
  </si>
  <si>
    <t>Lançado em 2017, é um fundo internacional de estratégia de ações long only, isto é, seu portfólio é composto majoritariamente por uma carteira comprada em ações. Com uma abordagem bottom-up para a análise de ações, o fundo investe em ativos internacionais, com foco em EUA.</t>
  </si>
  <si>
    <t xml:space="preserve">A equipe de investimentos é liderada por Peter Bourbeau, que é responsável pela tomada de decisão e gestão dos portfólios, contando com o suporte de um time de analistas focados no acompanhamento e modelagem de empresas. </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</si>
  <si>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Juros Internacional, Moedas, Ações Brasil, Ações Internacional, Commodities, Crédito Soberano e Outros Mercados Globais. O fundo possui objetivo de retorno de CDI+4% a CDI+5% ao ano no longo prazo com uma volatilidade esperada entre 6 e 8% ao ano. As principais métricas de risco do fundo são VaR e Stress. O fundo não apresenta o mecanismo de stop loss por gestor, mas possui para o fundo como um todo.</t>
  </si>
  <si>
    <t>A equipe de investimentos é liderada por Nilson Teixeira, head da estratégia, que conta com gestores especialistas e segmentados por mercado. Para o auxílio no acompanhamento dos mercados, os gestores possuem também o suporte de um time de pesquisa macroeconômica e analistas de empresas. Tamanho da equipe de pesquisa macroeconômica: entre 3 e 5 analistas. Tamanho da equipe de análise micro de ações: 1 analista.</t>
  </si>
  <si>
    <t xml:space="preserve">Lançado em 2017, é um fundo de renda variável com estratégia Long Only Livre, com foco em uma carteira comprada de ações, tendo liberdade para investir em qualquer tipo de empresa. A tomada das decisões de investimento para o fundo é feita de forma , com uma abordagem de investimentos majoritariamente 0. Com foco em ativos locais, o fundo investe principalmente nos mercados de Ações Brasil. O fundo possui objetivo de retorno de Ibovespa+5% a Ibovespa+10% ao ano no longo prazo com uma volatilidade esperada entre 20 e 40% ao ano. O fundo usualmente tem  entre 95 e 120% de posições compradas, e possui de 15 a 20 emissores na carteira , onde cada posição geralmente representa de 3 a 15% da carteira. Há um limite de 30% de exposição por setor. </t>
  </si>
  <si>
    <t>A equipe de investimentos é liderada por Renato Ometto e Carolina Ujikawa, que são responsáveis pela tomada de decisão e gestão dos portfólios, contando com o suporte de um time de analistas focados no acompanhamento e modelagem de empresas. Tamanho da equipe de análise (além dos gestores): entre 3 e 5 analistas.</t>
  </si>
  <si>
    <t>Lançado em 2014,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 com uma abordagem de investimentos majoritariamente 0. Com foco em ativos locais, o fundo investe principalmente nos mercados de Juros Brasil, Moedas e Ações Brasil. O fundo possui objetivo de retorno de CDI+1% a CDI+3% ao ano no longo prazo com uma volatilidade esperada entre 1,5 e 4% ao ano. As principais métricas de risco do fundo são VaR e Stress. O fundo apresenta o mecanismo de stop loss por gestor e também para o fundo como um todo.</t>
  </si>
  <si>
    <t>A equipe de investimentos é liderada por Luis Alberto Pimenta Garica, head da estratégia, que conta com gestores especialistas e segmentados por mercado. Para o auxílio no acompanhamento dos mercados, os gestores possuem também o suporte de um time de pesquisa macroeconômica. Tamanho da equipe de pesquisa macroeconômica: entre 3 e 5 analistas.</t>
  </si>
  <si>
    <t>Lançado em 2017,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majoritariamente Top-down. Com foco em ativos predominantemente locais, mas com exposição internacional, o fundo investe principalmente nos mercados de Juros Brasil, Juros Internacional, Moedas, Ações Brasil, Ações Internacional, Commodities, Outros Mercados Globais, Imobiliário. O fundo possui objetivo de retorno de CDI+5% a CDI+10% ao ano no longo prazo com uma volatilidade esperada entre 6 e 10% ao ano. As principais métricas de risco do fundo são VaR e Stress. O fundo apresenta o mecanismo de stop loss por gestor e também para o fundo como um todo.</t>
  </si>
  <si>
    <t>Lançado em 2005,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majoritariamente Top-down. Com foco em ativos predominantemente locais, mas com exposição internacional, o fundo investe principalmente nos mercados de Juros Brasil, Juros Internacional, Moedas, Ações Brasil, Ações Internacional, Commodities, Outros Mercados Globais, Imobiliário. O fundo possui objetivo de retorno de CDI+5% a CDI+10% ao ano no longo prazo com uma volatilidade esperada entre 6 e 10% ao ano. As principais métricas de risco do fundo são VaR e Stress. O fundo apresenta o mecanismo de stop loss por gestor e também para o fundo como um todo.</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</si>
  <si>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 com uma abordagem de investimentos majoritariamente Top-down. Com foco em ativos locais, o fundo investe principalmente nos mercados de Juros Brasil, Moedas e Ações Brasil. O fundo possui objetivo de retorno de CDI+5% a CDI+10% ao ano no longo prazo com uma volatilidade esperada entre 6 e 15% ao ano. As principais métricas de risco do fundo são VaR e Stress. O fundo apresenta o mecanismo de stop loss por gestor e também para o fundo como um todo.</t>
  </si>
  <si>
    <t xml:space="preserve">Mauá XP Prev FIE FIM </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</si>
  <si>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 com uma abordagem de investimentos majoritariamente Top-down. Com foco em ativos locais, o fundo investe principalmente nos mercados de Juros Brasil, Moedas e Ações Brasil. O fundo possui objetivo de retorno de CDI+1% a CDI+3% ao ano no longo prazo com uma volatilidade esperada entre 1,5 e 4% ao ano. As principais métricas de risco do fundo são VaR e Stress. O fundo apresenta o mecanismo de stop loss por gestor e também para o fundo como um todo.</t>
  </si>
  <si>
    <t>Lançado em 2019, é um fundo de renda variável com estratégia Long Biased, com foco em uma carteira comprada de ações, mas podendo ter uma parcela vendida. A tomada das decisões de investimento para o fundo é feita de forma centralizada, com uma abordagem de investimentos majoritariamente Bottom-up. Com foco em ativos locais, o fundo investe principalmente nos mercados de Ações Brasil, podendo investir também, em menor proporção, nos mercados de Moedas e Ações Internacional. O fundo possui uma volatilidade esperada entre 8 e 12% ao ano. A exposição líquida geralmente  está entre 68 e 88%, já a exposição bruta  fica entre 102 e 122%. A estratégia possui usualmente de 40 a 70 posições compradas, com tamanho usual entre 3 e 4%.</t>
  </si>
  <si>
    <t>A equipe de investimentos é liderada por Fabiano Custódio, que é responsável pela tomada de decisão e gestão dos portfólios, contando com o suporte de um time de analistas focados no acompanhamento e modelagem de empresas. Tamanho da equipe de análise (além dos gestores): entre 6 e 10 analistas.</t>
  </si>
  <si>
    <t xml:space="preserve">Lançado em 2019,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majoritariamente Bottom-up. Com foco em ativos locais, o fundo investe principalmente nos mercados de Ações Brasil. O fundo possui uma volatilidade esperada entre 14 e 18% ao ano. O fundo usualmente tem  entre 75 e 95% de posições compradas, e possui de 20 a 40 emissores na carteira , onde cada posição geralmente representa de 5 a 7% da carteira. Há um limite de 30% de exposição por setor. </t>
  </si>
  <si>
    <t xml:space="preserve">Lançado em 2019,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majoritariamente Bottom-up. Com foco em ativos locais, o fundo investe principalmente nos mercados de Ações Brasil. O fundo possui uma volatilidade esperada entre 14 e 18% ao ano. O fundo usualmente tem  entre 76 e 96% de posições compradas, e possui de 20 a 40 emissores na carteira , onde cada posição geralmente representa de 5 a 7% da carteira. Há um limite de 30% de exposição por setor. </t>
  </si>
  <si>
    <t xml:space="preserve">Lançado em 2018,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majoritariamente Bottom-up. Com foco em ativos locais, o fundo investe principalmente nos mercados de Ações Brasil. O fundo possui uma volatilidade esperada entre 14 e 18% ao ano. O fundo usualmente tem  entre 75 e 95% de posições compradas, e possui de 20 a 40 emissores na carteira , onde cada posição geralmente representa de 5 a 7% da carteira. Há um limite de 30% de exposição por setor. </t>
  </si>
  <si>
    <t xml:space="preserve">Lançado em 2020,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O fundo possui objetivo de superar o Ibovespa no longo prazo com uma volatilidade esperada superior à do Ibovespa. </t>
  </si>
  <si>
    <t>A equipe de investimentos é liderada por Luiz Aranha e Cassio Bruno, que são responsáveis pela tomada de decisão e gestão dos portfólios, contando com o suporte de um time de analistas focados no acompanhamento e modelagem de empresas. Tamanho da equipe de análise (além dos gestores): entre 6 e 10 analistas.</t>
  </si>
  <si>
    <t>Lançado em 2016,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colegiada, com uma abordagem de investimentos majoritariamente Bottom-up. Com foco em ativos predominantemente locais, mas com exposição internacional, o fundo investe principalmente nos mercados de Ações Brasil e Ações Internacional. O fundo possui objetivo de retorno de CDI+5% a.a.  no longo prazo com uma volatilidade esperada de 5% a.a. . A exposição líquida geralmente  está entre -20 e 20%, já a exposição bruta  fica entre 120 e 165%. O tamanho das posições compradas do fundo usualmente é de 70%.</t>
  </si>
  <si>
    <t xml:space="preserve">Lançado em 2014,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O fundo possui objetivo de superar o Ibovespa no longo prazo com uma volatilidade esperada superior à do Ibovespa. </t>
  </si>
  <si>
    <t>Lançado em 2019,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predominantemente locais, mas com exposição internacional, o fundo investe principalmente nos mercados de Ações Brasil e Ações Internacional. A exposição líquida geralmente  está entre 30 e 90%, já a exposição bruta  fica entre 150 e 190%. A estratégia possui usualmente de 15 a 25 posições compradas, com tamanho usual entre 0 e 6%.</t>
  </si>
  <si>
    <t xml:space="preserve">Lançado em 2013,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predominantemente locais, mas com exposição internacional, o fundo investe principalmente nos mercados de Ações Brasil, podendo investir também, em menor proporção, nos mercados de Ações Internacional. O fundo possui objetivo de retorno de 12 a 15% ao ano no longo prazo com uma volatilidade esperada entre 12 e 15% ao ano. O fundo usualmente tem  entre 67 e 100% de posições compradas, e possui de 15 a 30 emissores na carteira , onde cada posição geralmente representa de 3 a 15% da carteira. Há um limite de 30% de exposição por setor. </t>
  </si>
  <si>
    <t>A equipe de investimentos é liderada por Ricardo Wajnberg e Alexandre Martins, que são responsáveis pela tomada de decisão e gestão dos portfólios, contando com o suporte de um time de analistas focados no acompanhamento e modelagem de empresas. Tamanho da equipe de análise (além dos gestores): entre 3 e 5 analistas.</t>
  </si>
  <si>
    <t>Lançado em 2014, é um fundo de renda fixa com estratégia Crédito High Grade Liquidez, ou seja, investe primordialmente em ativos de crédito privado de empresas com baixo risco de inadimplência e possui um prazo de resgate curto. A tomada das decisões de investimento para o fundo é feita de forma colegiada, com uma abordagem de investimentos bottom-up. Com foco em ativos locais, o fundo investe principalmente no mercado de Crédito High Grade. O fundo possui nível de caixa médio usualmente entre 20 e 30%, com posições em ativos de crédito que variam entre 2% e 3%.</t>
  </si>
  <si>
    <t>A equipe de investimentos é liderada por Cláudio Pires e Gláucio Lima, que são responsáveis pela tomada de decisão e montagem da carteira, contando com o suporte de um time de analistas focados no acompanhamento e modelagem de empresas. Tamanho da equipe de análise (além dos gestores): entre 1 e 2 analistas.</t>
  </si>
  <si>
    <t>Lançado em 2019, é um fundo de renda fixa com estratégia Crédito High Grade Liquidez, ou seja, investe primordialmente em ativos de crédito privado de empresas com baixo risco de inadimplência e possui um prazo de resgate curto. A tomada das decisões de investimento para o fundo é feita de forma colegiada, com uma abordagem de investimentos bottom-up. Com foco em ativos locais, o fundo investe principalmente no mercado de Crédito High Grade. O fundo possui nível de caixa médio usualmente entre 20 e 30%, com posições em ativos de crédito que variam entre 2% e 3%.</t>
  </si>
  <si>
    <t>Lançado em 2010, é um fundo de renda fixa com estratégia Crédito High Grade Liquidez, ou seja, investe primordialmente em ativos de crédito privado de empresas com baixo risco de inadimplência e possui um prazo de resgate curto. A tomada das decisões de investimento para o fundo é feita de forma colegiada, com uma abordagem de investimentos bottom-up. Com foco em ativos locais, o fundo investe principalmente no mercado de Crédito High Grade e Juros Brasil. As posições em ativos de crédito no fundo variam tipicamente entre 2% e 3%.</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</si>
  <si>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predominantemente locais, mas com exposição internacional, o fundo investe principalmente nos mercados de Juros Brasil, Juros Internacional, Moedas, Ações Brasil e Ações Internacional, podendo investir também, em menor proporção, nos mercados de Commodities, Crédito Soberano e Outros Mercados Globais. O fundo possui objetivo de retorno de CDI+5% a CDI+9% ao ano no longo prazo com uma volatilidade esperada entre 6 e 9% ao ano. A principal métrica de risco é a Volatilidade. O fundo apresenta o mecanismo de stop loss por gestor e também para o fundo como um todo.</t>
  </si>
  <si>
    <t>Tamanho da equipe de pesquisa macroeconômica: 2 analistas.</t>
  </si>
  <si>
    <t xml:space="preserve">Lançado em 2019,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predominantemente locais, mas com exposição internacional, o fundo investe principalmente nos mercados de Ações Brasil. O fundo possui objetivo de superar o Ibovespa no longo prazo. O fundo usualmente tem  entre 67 e 100% de posições compradas, e possui emissores na carteira.  Há um limite de 40% de exposição por setor. </t>
  </si>
  <si>
    <t>A equipe de investimentos é liderada por Felipe Campos e Waldir Filho, que são responsáveis pela tomada de decisão e gestão dos portfólios, contando com o suporte de um time de analistas focados no acompanhamento e modelagem de empresas. Tamanho da equipe de análise (além dos gestores): superior a 10 analistas.</t>
  </si>
  <si>
    <t xml:space="preserve">Lançado em 2011,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O fundo possui objetivo de superar o Ibovespa no longo prazo. O fundo usualmente tem  entre 67 e 100% de posições compradas, e possui emissores na carteira.  Há um limite de 40% de exposição por setor. </t>
  </si>
  <si>
    <t xml:space="preserve">Lançado em 2010,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colegiada, com uma abordagem de investimentos majoritariamente Bottom-up. Com foco em ativos locais, o fundo investe principalmente nos mercados de Ações Brasil. O fundo possui objetivo de superar o CDI no longo prazo. </t>
  </si>
  <si>
    <t xml:space="preserve">Lançado em 2017,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colegiada, com uma abordagem de investimentos majoritariamente Bottom-up. Com foco em ativos locais, o fundo investe principalmente nos mercados de Ações Brasil. O fundo possui objetivo de superar o CDI no longo prazo. </t>
  </si>
  <si>
    <t xml:space="preserve">Lançado em 2019,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colegiada, com uma abordagem de investimentos majoritariamente Bottom-up. Com foco em ativos locais, o fundo investe principalmente nos mercados de Ações Brasil. O fundo possui objetivo de superar o CDI no longo prazo. </t>
  </si>
  <si>
    <t xml:space="preserve">Lançado em 2013,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Sistemática. Com foco em ativos locais, o fundo investe principalmente nos mercados de Ações Brasil. O fundo possui objetivo de retorno de 15% a.a.  no longo prazo com uma volatilidade esperada inferior à do IBX. </t>
  </si>
  <si>
    <t>A equipe de investimentos é liderada por James Gulbrandsen, que é responsável pela tomada de decisão e gestão dos portfólios, contando com o suporte de um time de analistas focados no acompanhamento e modelagem de empresas. Tamanho da equipe de análise (além dos gestores): entre 3 e 5 analistas.</t>
  </si>
  <si>
    <t xml:space="preserve">Lançado em 2018,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O fundo possui objetivo de retorno de 20 a 20% ao ano no longo prazo com uma volatilidade esperada entre 20 e 30% ao ano. </t>
  </si>
  <si>
    <t>A equipe de investimentos é liderada por Henrique Alvares, Matheus Tarzia e Rodrigo Colmonero, que são responsáveis pela tomada de decisão e gestão dos portfólios, contando com o suporte de um time de analistas focados no acompanhamento e modelagem de empresas. Tamanho da equipe de análise (além dos gestores): entre 6 e 10 analistas.</t>
  </si>
  <si>
    <t xml:space="preserve">Lançado em 2017,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centralizada, com uma abordagem de investimentos que combina análises bottom-up e top-down. Com foco em ativos locais, o fundo investe principalmente nos mercados de Ações Brasil, podendo investir também, em menor proporção, nos mercados de Ações Brasil. O fundo possui objetivo de superar o CDI no longo prazo com uma volatilidade esperada superior à do CDI. </t>
  </si>
  <si>
    <t>A equipe de investimentos é liderada por Luis Fonseca e Luiz fernando B. Andrade, que são responsáveis pela tomada de decisão e gestão dos portfólios, contando com o suporte de um time de analistas focados no acompanhamento e modelagem de empresas. Tamanho da equipe de análise (além dos gestores): 2 analistas.</t>
  </si>
  <si>
    <t xml:space="preserve">Lançado em 2015,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e Ações Internacional. O fundo possui objetivo de superar o Ibovespa no longo prazo com uma volatilidade esperada superior à do Ibovespa. </t>
  </si>
  <si>
    <t>A equipe de investimentos é liderada por Luis André de Queiroz Oliveira, Rodrigo Galindo e Roberto Sertã Costa, que são responsáveis pela tomada de decisão e gestão dos portfólios, contando com o suporte de um time de analistas focados no acompanhamento e modelagem de empresas. Tamanho da equipe de análise (além dos gestores): entre 3 e 5 analistas.</t>
  </si>
  <si>
    <t>Lançado em 2016,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Top-down. Com foco em ativos predominantemente locais, mas com exposição internacional, o fundo investe principalmente nos mercados de Juros Brasil, Juros Internacional, Moedas, Ações Brasil e Ações Internacional. O fundo possui objetivo de retorno de CDI+4% a CDI+5% ao ano no longo prazo com uma volatilidade esperada entre 3,5 e 4% ao ano. As principais métricas de risco do fundo são VaR e Stress. O fundo apresenta o mecanismo de stop loss por gestor e também para o fundo como um todo. O mandato é semelhante ao do fundo Novus Macro FIC FIM.</t>
  </si>
  <si>
    <t>A equipe de investimentos é liderada por Luiz Eduardo Mendes de Almeida Portella, Ricardo Kazan, Luis André de Queiroz Oliveira, Rodrigo Galindo e Roberto Sertã Costa, que são os principais responsáveis pela tomada de decisão e pela gestão dos portfólios. Para o auxílio no acompanhamento dos mercados, os gestores possuem também o suporte de um time de pesquisa macroeconômica e analistas de empresas. Tamanho da equipe de pesquisa macroeconômica: entre 3 e 5 analistas. Tamanho da equipe de análise micro de ações: entre 3 e 5 analistas.</t>
  </si>
  <si>
    <t>Lançado em 2004,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Top-down. Com foco em ativos predominantemente locais, mas com exposição internacional, o fundo investe principalmente nos mercados de Juros Brasil, Juros Internacional, Moedas, Ações Brasil e Ações Internacional. O fundo possui objetivo de retorno de CDI+2,5% a CDI+3,5% ao ano no longo prazo com uma volatilidade esperada entre 2,5 e 3% ao ano. As principais métricas de risco do fundo são VaR e Stress. O fundo apresenta o mecanismo de stop loss por gestor e também para o fundo como um todo.</t>
  </si>
  <si>
    <t>Lançado em 2012,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Top-down. Com foco em ativos predominantemente locais, mas com exposição internacional, o fundo investe principalmente nos mercados de Juros Brasil, Juros Internacional, Moedas, Ações Brasil, Ações Internacional e Commodities. O fundo possui objetivo de retorno de CDI+8% a CDI+10% ao ano no longo prazo com uma volatilidade esperada entre 7 e 8% ao ano. As principais métricas de risco do fundo são VaR e Stress. O fundo apresenta o mecanismo de stop loss por gestor e também para o fundo como um todo.</t>
  </si>
  <si>
    <t xml:space="preserve">Lançado em 2018, é um fundo de renda variável com estratégia Long Biased, com foco em uma carteira comprada de ações, mas podendo ter uma parcela vendida. A tomada das decisões de investimento para o fundo é feita de forma descentralizada, ou ponderada por risco, com uma abordagem de investimentos majoritariamente Top-down. Com foco em ativos predominantemente locais, mas com exposição internacional, o fundo investe principalmente nos mercados de Juros Brasil, Juros Internacional, Moedas, Ações Brasil, Ações Internacional e Commodities. O fundo possui objetivo de retorno de 15 a 20% ao ano no longo prazo com uma volatilidade esperada entre 15 e 20% ao ano. </t>
  </si>
  <si>
    <t>Lançado em 2010,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Juros Internacional, Moedas, Ações Brasil e Ações Internacional, podendo investir também, em menor proporção, nos mercados de Commodities e Outros Mercados Globais. O fundo possui objetivo de retorno de CDI+4% a.a.  no longo prazo com uma volatilidade esperada de 4% a.a. . A exposição líquida geralmente  está entre 3 e 36%, já a exposição bruta  fica entre 25 e 60%. O tamanho das posições compradas do fundo usualmente é de 30%.</t>
  </si>
  <si>
    <t>A equipe de investimentos é liderada por carlos Rocha, que é responsável pela tomada de decisão e gestão dos portfólios, contando com o suporte de um time de analistas focados no acompanhamento e modelagem de empresas. Tamanho da equipe de análise (além dos gestores): entre 6 e 10 analistas.</t>
  </si>
  <si>
    <t xml:space="preserve">Lançado em 2012,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que combina análises bottom-up e top-down. Com foco em ativos locais, o fundo investe principalmente nos mercados de Ações Brasil. O fundo possui objetivo de retorno de Ibovespa+10% a.a.  no longo prazo. </t>
  </si>
  <si>
    <t>Lançado em 2013,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locais, o fundo investe principalmente nos mercados de Juros Brasil, Moedas e Ações Brasil. O fundo possui objetivo de retorno de CDI+3% a.a.  no longo prazo com uma volatilidade esperada entre 3 e 3% ao ano. As principais métricas de risco do fundo são VaR e Stress. O fundo não apresenta o mecanismo de stop loss por gestor, nem para o fundo como um todo. O mandato é semelhante ao do fundo Occam Institucional FIC FIM II.</t>
  </si>
  <si>
    <t>A equipe de investimentos é liderada por Carlos Eduardo Rocha, head da estratégia, que conta com gestores especialistas e segmentados por mercado. Para o auxílio no acompanhamento dos mercados, os gestores possuem também o suporte de um time de pesquisa macroeconômica e analistas de empresas. Tamanho da equipe de pesquisa macroeconômica: entre 3 e 5 analistas. Tamanho da equipe de análise micro de ações: entre 6 e 10 analistas.</t>
  </si>
  <si>
    <t>Lançado em 2012,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locais, o fundo investe principalmente nos mercados de Juros Brasil, Moedas e Ações Brasil. O fundo possui objetivo de retorno de CDI+2% a.a.  no longo prazo com uma volatilidade esperada de 2% a.a. . As principais métricas de risco do fundo são VaR e Stress. O fundo não apresenta o mecanismo de stop loss por gestor, nem para o fundo como um todo.</t>
  </si>
  <si>
    <t xml:space="preserve">Lançado em 2012,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e Ações Internacional, podendo investir também, em menor proporção, nos mercados de Outros Mercados Globais. O fundo possui objetivo de retorno de CDI+8% a.a.  no longo prazo com uma volatilidade esperada de 8% a.a. . </t>
  </si>
  <si>
    <t xml:space="preserve">Lançado em 2020, é um fundo de renda variável com estratégia Long Biased, com foco em uma carteira comprada de ações, mas podendo ter uma parcela vendida.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e Ações Internacional, podendo investir também, em menor proporção, nos mercados de Outros Mercados Globais. O fundo possui objetivo de retorno de IPCA+6%a.a.+12% a.a.  no longo prazo com uma volatilidade esperada entre 10 e 14% ao ano. </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</si>
  <si>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Juros Internacional, Moedas, Ações Brasil e Ações Internacional, podendo investir também, em menor proporção, nos mercados de Commodities e Outros Mercados Globais. O fundo possui objetivo de retorno de CDI+8% a.a.  no longo prazo com uma volatilidade esperada de 8% a.a. . As principais métricas de risco do fundo são VaR e Stress. O fundo não apresenta o mecanismo de stop loss por gestor, nem para o fundo como um todo.</t>
  </si>
  <si>
    <t>Lançado em 2013,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Juros Internacional, Moedas, Ações Brasil e Ações Internacional, podendo investir também, em menor proporção, nos mercados de Commodities e Outros Mercados Globais. O fundo possui objetivo de retorno de CDI+8% a.a.  no longo prazo com uma volatilidade esperada de 8% a.a. . As principais métricas de risco do fundo são VaR e Stress. O fundo não apresenta o mecanismo de stop loss por gestor, nem para o fundo como um todo.</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</si>
  <si>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locais, o fundo investe principalmente nos mercados de Juros Brasil, Moedas e Ações Brasil. O fundo possui objetivo de retorno de CDI+4% a.a.  no longo prazo com uma volatilidade esperada de 4% a.a. . As principais métricas de risco do fundo são VaR e Stress. O fundo não apresenta o mecanismo de stop loss por gestor, nem para o fundo como um todo. O mandato é semelhante ao do fundo Occam Equity Hedge FIC FIM.</t>
  </si>
  <si>
    <t>Lançado em 2018, é um fundo de renda variável com estratégia Long Only, com foco em uma carteira comprada de ações, tendo liberdade para investir em qualquer tipo de empresa. A tomada das decisões de investimento para o fundo é feita de forma centralizada, com uma abordagem de investimentos majoritariamente Bottom-up. Com foco em ativos predominantemente internacionais, o fundo investe no mercado de Ações Internacional. O fundo possui objetivo de retorno de 8-12% ao ano em dólares. A estratégia possui usualmente de 15 a 25 posições, com tamanho usual de até 15% do PL.</t>
  </si>
  <si>
    <t>A equipe de investimentos é liderada por Vinicius Ferreira, que é responsável pela tomada de decisão e gestão dos portfólios, contando com o suporte de um time de analistas focados no acompanhamento e modelagem de empresas. Tamanho da equipe de análise (além dos gestores): entre 3 e 5 analistas.</t>
  </si>
  <si>
    <t>Lançado em 2016, é um fundo de renda variável com estratégia Long Only, com foco em uma carteira comprada de ações, tendo liberdade para investir em qualquer tipo de empresa. A tomada das decisões de investimento para o fundo é feita de forma centralizada, com uma abordagem de investimentos majoritariamente Bottom-up. Com foco em ativos predominantemente internacionais, o fundo investe no mercado de Ações Internacional. O fundo possui objetivo de retorno de 8-12% ao ano em dólares. A estratégia possui usualmente de 15 a 25 posições, com tamanho usual de até 15% do PL.</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</si>
  <si>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Top-down. Com foco em ativos predominantemente locais, mas com exposição internacional, o fundo investe principalmente nos mercados de Juros Brasil, Juros Internacional, Moedas, Ações Brasil e Ações Internacional. O fundo possui objetivo de retorno de CDI+4% a CDI+5,5% ao ano no longo prazo com uma volatilidade esperada entre 5 e 7% ao ano. A principal métrica de risco é o Stress. O fundo não apresenta o mecanismo de stop loss por gestor, nem para o fundo como um todo. O mandato é semelhante ao do fundo Opportunity Total FIC FIM.</t>
  </si>
  <si>
    <t>A equipe de investimentos é liderada por Marcos Mollica, head da estratégia, que conta com gestores especialistas e segmentados por mercado. Para o auxílio no acompanhamento dos mercados, os gestores possuem também o suporte de um time de pesquisa macroeconômica e analistas de empresas. Tamanho da equipe de pesquisa macroeconômica: entre 3 e 5 analistas. Tamanho da equipe de análise micro de ações: entre 6 e 10 analistas.</t>
  </si>
  <si>
    <t>Lançado em 2013, é um fundo de renda variável com estratégia Long Biased, com foco em uma carteira comprada de ações, mas podendo ter uma parcela vendida. A tomada das decisões de investimento para o fundo é feita de forma centralizada, com uma abordagem de investimentos majoritariamente Bottom-up. Com foco em ativos predominantemente locais, mas com exposição internacional, o fundo investe principalmente nos mercados de Ações Brasil, podendo investir também, em menor proporção, nos mercados de Juros Brasil, Moedas, Ações Internacional, Imobiliário. O fundo possui objetivo de superar o IPCA+6%a.a. no longo prazo com uma volatilidade esperada entre 10 e 12% ao ano. A exposição líquida geralmente  está entre 50 e 90%, já a exposição bruta  fica entre 90 e 120%. A estratégia possui usualmente de 20 a 25 posições compradas, com tamanho usual entre 2 e 12%.</t>
  </si>
  <si>
    <t>A equipe de investimentos é liderada por Luiz Constantino, Milton Baggio, Renato Antunes e Renata Baião, que são responsáveis pela tomada de decisão e gestão dos portfólios, contando com o suporte de um time de analistas focados no acompanhamento e modelagem de empresas. Tamanho da equipe de análise (além dos gestores): entre 6 e 10 analistas.</t>
  </si>
  <si>
    <t>Lançado em 1996,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Top-down. Com foco em ativos predominantemente locais, mas com exposição internacional, o fundo investe principalmente nos mercados de Juros Brasil, Juros Internacional, Moedas, Ações Brasil e Ações Internacional. O fundo possui objetivo de retorno de CDI+1,5% a CDI+2,5% ao ano no longo prazo com uma volatilidade esperada entre 2 e 3% ao ano. A principal métrica de risco é o Stress. O fundo não apresenta o mecanismo de stop loss por gestor, nem para o fundo como um todo.</t>
  </si>
  <si>
    <t>A equipe de investimentos é liderada por Marcos Mollica, head da estratégia, que conta com gestores especialistas e segmentados por mercado. Para o auxílio no acompanhamento dos mercados, os gestores possuem também o suporte de um time de pesquisa macroeconômica e analistas de empresas.Tamanho da equipe de pesquisa macroeconômica: entre 3 e 5 analistas. Tamanho da equipe de análise micro de ações: entre 6 e 10 analistas.</t>
  </si>
  <si>
    <t xml:space="preserve">Lançado em 2011,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majoritariamente Bottom-up. Com foco em ativos locais, o fundo investe principalmente nos mercados de Ações Brasil, podendo investir também, em menor proporção, nos mercados de Moedas. O fundo possui objetivo de superar o Ibovespa no longo prazo com uma volatilidade esperada entre 20 e 26% ao ano. </t>
  </si>
  <si>
    <t>Lançado em 2003,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Top-down. Com foco em ativos predominantemente locais, mas com exposição internacional, o fundo investe principalmente nos mercados de Juros Brasil, Juros Internacional, Moedas, Ações Brasil e Ações Internacional. O fundo possui objetivo de retorno de CDI+4% a CDI+5,5% ao ano no longo prazo com uma volatilidade esperada entre 5 e 7% ao ano. A principal métrica de risco é o Stress. O fundo não apresenta o mecanismo de stop loss por gestor, nem para o fundo como um todo.</t>
  </si>
  <si>
    <t xml:space="preserve">Lançado em 2011,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O fundo possui objetivo de retorno de 10 a 20% ao ano no longo prazo com uma volatilidade esperada entre 15 e 25% ao ano. </t>
  </si>
  <si>
    <t>A equipe de investimentos é liderada por Carlos Eduardo Teixeira Ramos, Leonardo Ruffino e Paulo Abreu, que são responsáveis pela tomada de decisão e gestão dos portfólios, contando com o suporte de um time de analistas focados no acompanhamento e modelagem de empresas. Tamanho da equipe de análise (além dos gestores): entre 3 e 5 analistas.</t>
  </si>
  <si>
    <t>Lançado em 2012,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predominantemente locais, mas com exposição internacional, o fundo investe principalmente nos mercados de Ações Brasil, podendo investir também, em menor proporção, nos mercados de Juros Brasil, Moedas e Ações Internacional. O fundo possui objetivo de retorno de IPCA+6%a.a.+4% a IPCA+6%a.a.+8% ao ano no longo prazo com uma volatilidade esperada entre 15 e 25% ao ano. A exposição líquida geralmente  está entre 30 e 100%, já a exposição bruta  fica entre 67 e 180%. A estratégia possui usualmente de 10 a 15 posições compradas, com tamanho usual entre 3 e 15%.</t>
  </si>
  <si>
    <t>Lançado em 2015,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Moedas, Ações Brasil e Ações Internacional, podendo investir também, em menor proporção, nos mercados de Juros Internacional, Moedas e Ações Internacional. O fundo possui objetivo de retorno de CDI+4% a CDI+6% ao ano no longo prazo com uma volatilidade esperada entre 5 e 9% ao ano. A principal métrica de risco é o Stress. O fundo não apresenta o mecanismo de stop loss por gestor, nem para o fundo como um todo.</t>
  </si>
  <si>
    <t>A equipe de investimentos é liderada por Felipe Padua, head da estratégia, que conta com gestores especialistas e segmentados por mercado. Para o auxílio no acompanhamento dos mercados, os gestores possuem também o suporte de um time de pesquisa macroeconômica e analistas de empresas. Tamanho da equipe de pesquisa macroeconômica: 2 analistas. Tamanho da equipe de análise micro de ações: entre 3 e 5 analistas.</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</si>
  <si>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Moedas, Ações Brasil e Ações Internacional, podendo investir também, em menor proporção, nos mercados de Juros Internacional. O fundo possui objetivo de retorno de CDI+3% a CDI+5% ao ano no longo prazo com uma volatilidade esperada entre 4 e 8% ao ano. A principal métrica de risco é o Stress. O fundo não apresenta o mecanismo de stop loss por gestor, nem para o fundo como um todo. O mandato é semelhante ao do fundo Pacifico Macro FIC FIM.</t>
  </si>
  <si>
    <t>Paineiras Hedge II FIC FIM</t>
  </si>
  <si>
    <t>Lançado em 2007,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majoritariamente Top-down. Com foco em ativos predominantemente locais, mas com exposição internacional, o fundo investe principalmente nos mercados de Juros Brasil, Juros Internacional e Moedas, podendo investir também, em menor proporção, nos mercados de Ações Brasil, Ações Internacional e Commodities. O fundo possui objetivo de superar o CDI no longo prazo com uma volatilidade esperada entre 7 e 10% ao ano. A principal métrica de risco é o Stress. O fundo não apresenta o mecanismo de stop loss por gestor, nem para o fundo como um todo.</t>
  </si>
  <si>
    <t>A equipe de investimentos é liderada por Gerald Medley, David Cohen, Guilherme Foureaux e Yuri Botelho, que são os principais responsáveis pela tomada de decisão e pela gestão dos portfólios. Para o auxílio no acompanhamento dos mercados, os gestores possuem também o suporte de um time de pesquisa macroeconômica. Tamanho da equipe de pesquisa macroeconômica: entre 3 e 5 analistas.</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</si>
  <si>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de decisões de investimento é feita de forma colegiada, com uma abordagem de investimentos top-down. O fundo possui objetivo de retorno de CDI+6% ao ano, com uma volatilidade-alvo de 6-8% ao ano.</t>
  </si>
  <si>
    <t>A equipe de investimentos é liderada por Pedro Mollo e Reinaldo Grazie, que contam com uma equipe de gestores especializados nos mercados de juros/moedas e bolsa.</t>
  </si>
  <si>
    <t>Lançado em 2007,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colegiada, com uma abordagem de investimentos majoritariamente Bottom-up. Com foco em ativos locais, o fundo investe principalmente nos mercados de Ações Brasil. O fundo possui objetivo de retorno de CDI+7% a CDI+8% ao ano no longo prazo com uma volatilidade esperada entre 5 e 8% ao ano. A exposição líquida geralmente  está entre 20 e 50%, já a exposição bruta  fica entre 60 e 90%. O tamanho das posições compradas do fundo usualmente é de 3%.</t>
  </si>
  <si>
    <t>A equipe de investimentos é liderada por Ralph Rosenberg, Alexandre Sabanai e Paulo Ghedini, que são responsáveis pela tomada de decisão e gestão dos portfólios, contando com o suporte de um time de analistas focados no acompanhamento e modelagem de empresas. Tamanho da equipe de análise (além dos gestores): entre 3 e 5 analistas.</t>
  </si>
  <si>
    <t xml:space="preserve">Lançado em 2019,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O fundo possui objetivo de retorno de 15 a 17% ao ano no longo prazo com uma volatilidade esperada entre 12 e 14% ao ano. </t>
  </si>
  <si>
    <t xml:space="preserve">Lançado em 2009,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O fundo possui objetivo de retorno de 15 a 17% ao ano no longo prazo com uma volatilidade esperada entre 12 e 14% ao ano. </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</si>
  <si>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predominantemente locais, mas com exposição internacional, o fundo investe principalmente nos mercados de Juros Brasil, Juros Internacional, Moedas, Ações Brasil, Ações Internacional, Commodities, Crédito Soberano e Outros Mercados Globais. O fundo possui objetivo de retorno de CDI+5% a.a.  no longo prazo com uma volatilidade esperada superior à do CDI. A principal métrica de risco é o Stress. O fundo apresenta o mecanismo de stop loss por gestor e também para o fundo como um todo.</t>
  </si>
  <si>
    <t>A equipe de investimentos é liderada por Guilherme Abbud, Fernando Fontoura, Nicolas Saad, Emerson Sanchez e Marcelo Sagae, que são os principais responsáveis pela tomada de decisão e pela gestão dos portfólios.</t>
  </si>
  <si>
    <t>Persevera Compounder XP Seg Prev FIC FIM</t>
  </si>
  <si>
    <t>Lançado em 2020,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predominantemente locais, mas com exposição internacional, o fundo investe principalmente nos mercados de Juros Brasil, Juros Internacional, Moedas, Ações Brasil, Ações Internacional, Commodities, Crédito Soberano e Outros Mercados Globais. O fundo possui objetivo de retorno de CDI+5% a.a.  no longo prazo com uma volatilidade esperada de 6% a 9% ao ano. A principal métrica de risco é o Stress. O fundo apresenta o mecanismo de stop loss por gestor e também para o fundo como um todo. O fundo busca replicar a estratégia do Persevera Compass, com mesmo perfil de risco e retorno.</t>
  </si>
  <si>
    <t>Lançado em 2018, é um fundo de renda fixa com estratégia Crédito High Grade, ou seja, investe primordialmente em ativos de crédito privado de empresas com baixo risco de inadimplência. A tomada das decisões de investimento para o fundo é feita de forma centralizada, com uma abordagem de investimentos majoritariamente Bottom-up. Com foco em ativos locais, o fundo investe principalmente nos mercados de Crédito High Grade, podendo investir também, em menor proporção, nos mercados de Crédito High Grade, Crédito High Yield, Imobiliário. O fundo possui objetivo de superar o CDI no longo prazo com uma volatilidade esperada entre 0 e 2% ao ano. O fundo possui nível de caixa médio  entre 5 e 15%, e geralmente aplica seus recursos  em algo entre 30 e 60 emissores. O tamanho das posições do fundo usualmente fica entre 1 e 3%.O fundo não possui exposição a crédito estruturado , e não possui exposição a bonds.</t>
  </si>
  <si>
    <t>A equipe de investimentos é liderada por Marcos Duarte e Mariano Andrade, que são responsáveis pela tomada de decisão e montagem da carteira, contando com o suporte de um time de analistas focados no acompanhamento e modelagem de empresas.</t>
  </si>
  <si>
    <t>Lançado em 2016, é um fundo de renda fixa com estratégia Crédito High Yield, ou seja, investe primordialmente em ativos de crédito privado de empresas com médio a alto risco de inadimplência. A tomada das decisões de investimento para o fundo é feita de forma centralizada, com uma abordagem de investimentos majoritariamente Bottom-up. Com foco em ativos na América Latina, o fundo investe principalmente nos mercados de Crédito High Grade, Crédito High Yield, Imobiliário. O fundo possui objetivo de superar o CDI no longo prazo com uma volatilidade esperada entre 4 e 6% ao ano. O fundo possui nível de caixa médio  entre 10 e 30%, e geralmente aplica seus recursos  em algo entre 15 e 30 emissores. O tamanho das posições do fundo usualmente fica entre 2 e 4%.O fundo não possui exposição a crédito estruturado O tamanho das posições do fundo usualmente, e de 0 a 40% a bonds.</t>
  </si>
  <si>
    <t>Lançado em 2017, é um fundo de renda variável com estratégia Long Biased, com foco em uma carteira comprada de ações, mas podendo ter uma parcela vendida. A tomada das decisões de investimento para o fundo é feita de forma centralizada, com uma abordagem de investimentos majoritariamente Bottom-up. Com foco em ativos na América Latina, o fundo investe principalmente nos mercados de Ações Brasil e Ações Internacional, podendo investir também, em menor proporção, nos mercados de Commodities. O fundo possui objetivo de superar o IPCA + Yield IMA-B no longo prazo com uma volatilidade esperada entre 12 e 14% ao ano. A exposição líquida geralmente  está entre 0 e 100%, já a exposição bruta  fica entre 150 e 200%. A estratégia possui usualmente de 30 a 45 posições compradas, com tamanho usual entre 2,5 e 5%.</t>
  </si>
  <si>
    <t>A equipe de investimentos é liderada por Flávio Kac, Carlos Alves, Conrado Rocha e Claudio Andrade, que são responsáveis pela tomada de decisão e gestão dos portfólios, contando com o suporte de um time de analistas focados no acompanhamento e modelagem de empresas. Tamanho da equipe de análise (além dos gestores): entre 3 e 5 analistas.</t>
  </si>
  <si>
    <t>Lançado em 2009,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majoritariamente Top-down. Com foco em ativos locais e internacionais, o fundo investe principalmente nos mercados de Juros Brasil, Juros Internacional, Moedas, Ações Brasil, Ações Internacional, Crédito High Yield e Outros Mercados Globais, podendo investir também, em menor proporção, nos mercados de Commodities, Crédito High Grade, Crédito Soberano, Imobiliário. O fundo possui objetivo de superar o CDI no longo prazo com uma volatilidade esperada entre 8 e 12% ao ano. A principal métrica de risco é o VaR. O fundo não apresenta o mecanismo de stop loss por gestor, mas possui para o fundo como um todo.</t>
  </si>
  <si>
    <t>A equipe de investimentos é liderada por Claudio Andrade, head da estratégia, que conta com gestores com escopo generalista, sem o compromisso de atuação em um mercado específico. Para o auxílio no acompanhamento dos mercados, os gestores possuem também o suporte de um time de pesquisa macroeconômica e analistas de empresas. Tamanho da equipe de pesquisa macroeconômica: entre 3 e 5 analistas. Tamanho da equipe de análise micro de ações: entre 3 e 5 analistas.</t>
  </si>
  <si>
    <t>Polo Norte I FIC FIM</t>
  </si>
  <si>
    <t>Lançado em 2004,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colegiada, com uma abordagem de investimentos majoritariamente Bottom-up. Com foco em ativos na América Latina, o fundo investe principalmente nos mercados de Ações Brasil e Ações Internacional. O fundo possui objetivo de superar o CDI no longo prazo com uma volatilidade esperada entre 6 e 8% ao ano. A exposição líquida geralmente  está entre 0 e 10%, já a exposição bruta  fica entre 150 e 180%. O tamanho das posições compradas do fundo usualmente é de 2%.</t>
  </si>
  <si>
    <t>A equipe de investimentos é liderada por Getúlio Ost e Izak Benaderet, que são responsáveis pela tomada de decisão e montagem da carteira. Tamanho da equipe de análise (além dos gestores): 1 analista.</t>
  </si>
  <si>
    <t>Lançado em 2014, é um fundo de renda fixa com estratégia Referenciado DI, que investe majoritariamente em títulos públicos pós-fixados e ativos de crédito privado de baixo de risco, buscando acompanhar a Taxa DI.</t>
  </si>
  <si>
    <t>Lançado em 1996, é um fundo de renda variável com estratégia Long Only, com foco em uma carteira comprada de ações. A estratégia de investimento adota uma abordagem majoritariamente Bottom-up e foca em ativos locais, o fundo investe principalmente nos mercados de Ações Brasil. O fundo possui objetivo de superar o Ibovespa no longo prazo.</t>
  </si>
  <si>
    <t>A equipe de investimentos é liderada por Izak Benaderet e Marcelo Faria, que são os principais responsáveis pela tomada de decisão e pela gestão dos portfólios. Para o auxílio no acompanhamento dos mercados, os gestores possuem também o suporte de um time de analistas de empresas.</t>
  </si>
  <si>
    <t>Porto Seguro Ipê FIC FIRF CP LP</t>
  </si>
  <si>
    <t>Lançado em 2019, é um fundo de renda fixa com estratégia Crédito High Grade, ou seja, investe primordialmente em ativos de crédito privado de empresas abertas com baixo risco de inadimplência. A tomada das decisões de investimento para o fundo é feita de forma colegiada e por unanimidade. Com foco em ativos locais, o fundo investe principalmente nos mercados de Crédito High Grade e Crédito Soberano. O fundo possui objetivo de retorno de CDI+0,6% ao ano. O fundo possui target de caixa médio  de 10%, e geralmente possui seus recursos aplicados em cerca de 50 emissores.</t>
  </si>
  <si>
    <t>A equipe de investimentos é liderada por Ricardo Espíndola, Fernando Ando e Gabriel Cardoso, que são responsáveis pela tomada de decisão e montagem da carteira.</t>
  </si>
  <si>
    <t>Lançado em 2014, é um fundo com estratégia renda fixa inflação, cuja carteira é composta majoritariamente por posições atreladas a índices de inflação, como Notas do Tesouro Nacional (NTN-B) ou Contratos Futuros de Cupom de IPCA (DAP).</t>
  </si>
  <si>
    <t>Lançado em 1996, é um fundo multimercado com estratégia macro, isto é, suas teses de investimento são baseadas na elaboração de cenários macroeconômicos, que dão suporte para a escolha de classes de ativos específicas e culminam com a montagem de posições dentro do fundo.</t>
  </si>
  <si>
    <t>A equipe de investimentos é liderada por Izak Benaderet, Getúlio Ost, Marcelo Faria e Eulo Marone, que são os principais responsáveis pela tomada de decisão e pela gestão dos portfólios. Para o auxílio no acompanhamento dos mercados, os gestores possuem também o suporte de um time de pesquisa macroeconômica e analistas de empresas. Tamanho da equipe de pesquisa macroeconômica: entre 3 e 5 analistas. Tamanho da equipe de análise micro de ações: entre 6 e 10 analistas.</t>
  </si>
  <si>
    <t>Lançado em 2016,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predominantemente locais, mas com exposição internacional, o fundo investe principalmente nos mercados de Juros Brasil, Moedas e Ações Brasil, podendo investir também, em menor proporção, nos mercados de Juros Internacional e Ações Internacional. O fundo possui objetivo de retorno de CDI+3% a CDI+3,5% ao ano no longo prazo com uma volatilidade esperada entre 4 e 6% ao ano. As principais métricas de risco do fundo são VaR e Stress. O fundo não apresenta o mecanismo de stop loss por gestor, mas possui para o fundo como um todo.</t>
  </si>
  <si>
    <t>A equipe de investimentos é liderada por Rogério Braga, head da estratégia, que conta com gestores especialistas e segmentados por mercado. Para o auxílio no acompanhamento dos mercados, os gestores possuem também o suporte de um time de pesquisa macroeconômica e analistas de empresas. Tamanho da equipe de pesquisa macroeconômica: entre 6 e 10 analistas. Tamanho da equipe de análise micro de ações: entre 6 e 10 analistas.</t>
  </si>
  <si>
    <t>Lançado em 2018,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Bottom-up. Com foco em ativos locais, o fundo investe principalmente nos mercados de Crédito High Grade e Crédito Soberano. O fundo possui objetivo de retorno de CDI+0,8% a CDI+1,4% ao ano no longo prazo com uma volatilidade esperada superior à do CDI. O fundo possui nível de caixa médio  entre 25 e 35%, e geralmente possui seus recursos aplicados em  emissores. O tamanho das posições do fundo usualmente fica entre 1 e 3%, não ultrapassando o valor de 5% por emissor.</t>
  </si>
  <si>
    <t>A equipe de investimentos é liderada por Carlos Messa e Bruno Gonçalves, que são responsáveis pela tomada de decisão e montagem da carteira, contando com o suporte de um time de analistas focados no acompanhamento e modelagem de empresas. Tamanho da equipe de análise (além dos gestores): entre 3 e 5 analistas.</t>
  </si>
  <si>
    <t>Lançado em 2018,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majoritariamente Bottom-up. Com foco em ativos locais, o fundo investe principalmente nos mercados de Crédito High Grade e Crédito Soberano. O fundo possui objetivo de retorno de CDI+1,2% a CDI+1,8% ao ano no longo prazo com uma volatilidade esperada entre 1,5 e 2,5% ao ano. O fundo possui nível de caixa médio  entre 5 e 15%, e geralmente aplica seus recursos em  emissores. O tamanho das posições do fundo usualmente fica entre 2 e 5%.O fundo possui de 5 a 15% de exposição a crédito estruturado , e não possui exposição a bonds.</t>
  </si>
  <si>
    <t>Lançado em 2018,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Bottom-up. Com foco em ativos locais, o fundo investe principalmente nos mercados de Crédito High Grade e Crédito Soberano. O fundo possui objetivo de retorno de CDI+0,6% a CDI+1,2% ao ano no longo prazo com uma volatilidade esperada entre 1 e 2% ao ano. O fundo possui nível de caixa médio  entre 20 e 30%, e geralmente possui seus recursos aplicados em  emissores. O tamanho das posições do fundo usualmente fica entre 1 e 3%, não ultrapassando o valor de 5% por emissor. .</t>
  </si>
  <si>
    <t>Quasar FI-Infra RF</t>
  </si>
  <si>
    <t>Lançado em 2018, é um fundo de renda fixa com estratégia Debêntures Incentivadas Hedgeado, ou seja, investe em ativos de crédito privado incentivados, ou seja, isentos de imposto de renda. A tomada das decisões de investimento para o fundo é feita de forma colegiada, com uma abordagem de investimentos majoritariamente Bottom-up. Com foco em ativos locais, o fundo investe principalmente nos mercados de Crédito High Grade e Crédito Soberano. O fundo possui objetivo de superar o CDI no longo prazo com uma volatilidade esperada superior à do CDI. O fundo possui nível de caixa médio  entre 10 e 20%, e geralmente possui seus recursos aplicados em  emissores. O tamanho das posições do fundo usualmente fica entre 2 e 5%, não ultrapassando o valor de 10% por emissor.</t>
  </si>
  <si>
    <t>Real Investor FIA BDR Nível I</t>
  </si>
  <si>
    <t xml:space="preserve">Lançado em 2012,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que combina análises bottom-up e top-down. Com foco em ativos predominantemente locais, mas com exposição internacional, o fundo investe principalmente nos mercados de Ações Brasil e Ações Internacional, podendo investir também, em menor proporção, nos mercados de Juros Brasil e Moedas. O fundo possui objetivo de superar o Ibovespa no longo prazo. O fundo usualmente tem  entre 67 e 100% de posições compradas, e possui de 15 a 25 emissores na carteira , onde cada posição geralmente representa de 5 a 15% da carteira. Há um limite de 30% de exposição por setor. </t>
  </si>
  <si>
    <t>A equipe de investimentos é liderada por Cesar Augusto Lopes Paiva, que é responsável pela tomada de decisão e gestão dos portfólios, contando com o suporte de um time de analistas focados no acompanhamento e modelagem de empresas. Tamanho da equipe de análise (além dos gestores): entre 6 e 10 analistas.</t>
  </si>
  <si>
    <t>Lançado em 2019, é um fundo de Venture Capital Equity focado em empresas nascentes de base tecnológica de alto crescimento da América Latina.</t>
  </si>
  <si>
    <t>A equipe de investimentos é liderada por Romero Rodrigues, que em conjunto com os membros do comitê de investimento são responsáveis pela tomada de decisão e gestão do portfólio, contando com o suporte de um time de analistas focados no acompanhamento e na análise de empresas.</t>
  </si>
  <si>
    <t>Através de uma gestão ativa, o fundo irá consistentemente buscar oportunidades nos diferentes nichos de Crédito, Juros e Câmbio. O Fundo possui um caráter flexível ao navegar entre as estratégias de crédito, preservador de capital ao realizar Hedges para a carteira e oportunístico ao encontrar distorções de valor nos mercados à vista de renda fixa e no mercado futuro de juros e câmbio.</t>
  </si>
  <si>
    <t>A equipe de investimentos é liderada pelo gestor Renato Jerusalmi, responsável pela estratégia de renda fixa da gestora, além de uma equipe de analistas. Para dar suporte ao monitramento e à tomada de decisão, contamos ainda com equipes de tecnologia, backoffice e controles, pesquisa e risco e jurídico.</t>
  </si>
  <si>
    <t>Riza Lotus FIRF Ref DI CP</t>
  </si>
  <si>
    <t>Lançado em 2020, o fundo busca retornos superiores ao CDI, visando a preservação do capital. Para isso, alocamos a maior parte da carteira em ativos pós-fixados de baixo risco, como títulos públicos e emissões de bancos de primeira linha. Com o intuito de gerar ganhos excedentes, alocamos uma parcela da carteira em ativos de crédito High Grade que possuam rating elevado.</t>
  </si>
  <si>
    <t>Lançado em 2020, o Fundo investe em um portfólio de crédito estruturado através da gestão ativa e identificação de assimetrias de risco-retorno em diferentes estruturas e instrumentos de crédito. O Riza Meyenii une cinco núcleos de gestão: Renda Fixa, Direct Lending, Securitização e Carteiras, Agronegócio e Venture Debt – possibilitando uma carteira diversificada em setores, instrumentos e estruturas. O retorno-alvo do fundo é de CDI+ 4,5% a 5,5%, no longo-prazo, e seu perfil de risco é moderado, com uma volatilidade anual esperada entre 2,0% ao ano e 4,0% ao ano.</t>
  </si>
  <si>
    <t>A equipe de investimentos é liderada pelo gestor e CEO Daniel Lemos, que conta com profissionais dedicados a cada núcleo de gestão da Riza: Renda Fixa High Yield, Direct Landing, Securitização e Carteiras, Agronegócio e Venture Debt.</t>
  </si>
  <si>
    <t>Lançado em 2019,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colegiada, com uma abordagem de investimentos majoritariamente Top-down. Com foco em ativos na América Latina, o fundo investe principalmente nos mercados de Ações Brasil e Ações Internacional. O fundo possui objetivo de retorno de 140% a 150% do CDI no longo prazo com uma volatilidade esperada entre 3 e 5% ao ano. A exposição líquida geralmente  está entre 25 e -25%, já a exposição bruta  fica entre 25 e 50%. O tamanho das posições compradas do fundo usualmente é de 3%.</t>
  </si>
  <si>
    <t>A equipe de investimentos é liderada por Paolo Di Sora, que é responsável pela tomada de decisão e gestão dos portfólios, contando com o suporte de um time de analistas focados no acompanhamento e modelagem de empresas. Tamanho da equipe de análise (além dos gestores): entre 6 e 10 analistas.</t>
  </si>
  <si>
    <t>RPS Equity Hedge D30 FIC FIM</t>
  </si>
  <si>
    <t>Lançado em 2016,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colegiada, com uma abordagem de investimentos majoritariamente Top-down. Com foco em ativos na América Latina, o fundo investe principalmente nos mercados de Ações Brasil e Ações Internacional. O fundo possui objetivo de retorno de 140% a 150% do CDI no longo prazo com uma volatilidade esperada entre 3 e 5% ao ano. A exposição líquida geralmente  está entre 25 e -25%, já a exposição bruta  fica entre 25 e 50%. O tamanho das posições compradas do fundo usualmente é de 3%.</t>
  </si>
  <si>
    <t>Lançado em 2019, é um fundo de renda variável com estratégia Long Biased, com foco em uma carteira comprada de ações, mas podendo ter uma parcela vendida. A tomada das decisões de investimento para o fundo é feita de forma colegiada, com uma abordagem de investimentos majoritariamente Top-down. Com foco em ativos na América Latina, o fundo investe principalmente nos mercados de Ações Brasil e Ações Internacional. O fundo possui objetivo de superar o IBX no longo prazo com uma volatilidade esperada entre 10 e 15% ao ano. A exposição líquida geralmente  está entre 30 e 100%, já a exposição bruta  fica entre 30 e 100%. A estratégia possui usualmente de 15 a 30 posições compradas, com tamanho usual entre 3 e 10%.</t>
  </si>
  <si>
    <t>Lançado em 2019,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colegiada, com uma abordagem de investimentos majoritariamente Top-down. Com foco em ativos no Brasil, o fundo investe principalmente nos mercados de Ações Brasil. O fundo possui objetivo de retorno de CDI+3% no longo prazo com uma volatilidade esperada de 3% ao ano. A exposição líquida geralmente  está entre -7,5% e 7,5%, já a exposição bruta fica entre 10 e 25%. O tamanho das posições compradas do fundo usualmente é de 1,5%.</t>
  </si>
  <si>
    <t xml:space="preserve">Lançado em 2017,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Top-down. Com foco em ativos locais, o fundo investe principalmente nos mercados de Ações Brasil, podendo investir também, em menor proporção, nos mercados de Ações Brasil. O fundo possui objetivo de retorno de IBX+20% a.a.  no longo prazo com uma volatilidade esperada de 20% a.a. . </t>
  </si>
  <si>
    <t>Lançado em 2014,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colegiada, com uma abordagem de investimentos majoritariamente Top-down. Com foco em ativos na América Latina, o fundo investe principalmente nos mercados de Ações Brasil e Ações Internacional. O fundo possui objetivo de retorno de 140% a 150% do CDI no longo prazo com uma volatilidade esperada entre 6 e 10% ao ano. A exposição líquida geralmente  está entre 50 e -50%, já a exposição bruta  fica entre 50 e 150%. O tamanho das posições compradas do fundo usualmente é de 15%.</t>
  </si>
  <si>
    <t>Lançado em 2021,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colegiada, com uma abordagem de investimentos majoritariamente Top-down. Com foco em ativos na América Latina, o fundo investe principalmente nos mercados de Ações Brasil e Ações Internacional. A exposição líquida geralmente está entre 50% e -50%, já a exposição bruta fica entre 50% e 150%. O tamanho das posições compradas do fundo usualmente é de até 15%.</t>
  </si>
  <si>
    <t>Lançado em 2018, é um fundo de renda variável com estratégia Long Biased, com foco em uma carteira comprada de ações, mas podendo ter uma parcela vendida.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podendo investir também, em menor proporção, nos mercados de Ações Internacional. O fundo possui objetivo de superar o CDI no longo prazo. A exposição líquida geralmente  está entre 40 e 100%, já a exposição bruta  fica entre 100 e 140%. A estratégia possui usualmente de 20 a 30 posições compradas, com tamanho usual entre 3 e 9%.</t>
  </si>
  <si>
    <t>A equipe de investimentos é liderada por Elsom Yassuda e Marcelo Cavalheiro, que são responsáveis pela tomada de decisão e gestão dos portfólios, contando com o suporte de um time de analistas focados no acompanhamento e modelagem de empresas. Tamanho da equipe de análise (além dos gestores): entre 6 e 10 analistas.</t>
  </si>
  <si>
    <t>Lançado em 2016, é um fundo de renda variável com estratégia Long Biased, com foco em uma carteira comprada de ações, mas podendo ter uma parcela vendida.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podendo investir também, em menor proporção, nos mercados de Ações Internacional. O fundo possui objetivo de superar o CDI no longo prazo. A exposição líquida geralmente  está entre 40 e 100%, já a exposição bruta  fica entre 100 e 140%. A estratégia possui usualmente de 20 a 30 posições compradas, com tamanho usual entre 3 e 9%.</t>
  </si>
  <si>
    <t>Lançado em 2019, é um fundo de renda variável com estratégia Long Biased, com foco em uma carteira comprada de ações, mas podendo ter uma parcela vendida.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podendo investir também, em menor proporção, nos mercados de Ações Internacional. O fundo possui objetivo de superar o CDI no longo prazo. A exposição líquida geralmente  está entre 40 e 100%, já a exposição bruta  fica entre 100 e 140%. A estratégia possui usualmente de 20 a 30 posições compradas, com tamanho usual entre 3 e 9%.</t>
  </si>
  <si>
    <t xml:space="preserve">Lançado em 2018, é um fundo de renda variável com estratégia Long Biased, com foco em uma carteira comprada de ações, mas podendo ter uma parcela vendida. A tomada das decisões de investimento para o fundo é feita de forma colegiada, com uma abordagem de investimentos que combina análises bottom-up e top-down. Com foco em ativos locais, o fundo investe principalmente nos mercados de Ações Brasil. O fundo possui objetivo de superar o CDI no longo prazo com uma volatilidade esperada de 0% a.a. . </t>
  </si>
  <si>
    <t>Lançado em 2019,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descentralizada, ou ponderada por risco, com uma abordagem de investimentos que combina análises bottom-up e top-down. Com foco em ativos locais, o fundo investe principalmente nos mercados de Crédito High Grade e Crédito High Yield. O fundo possui objetivo de retorno de 105% a 108% do CDI no longo prazo com uma volatilidade esperada entre 0 e 0,5% ao ano. O fundo possui nível de caixa médio  entre 20 e 30%, e geralmente possui seus recursos aplicados  em algo entre 20 e 50 emissores. O tamanho das posições do fundo usualmente fica entre 0,2 e 3%, não ultrapassando o valor de 10% por emissor. O mandato é semelhante ao do fundo Sch High Grade..</t>
  </si>
  <si>
    <t>A equipe de investimentos é liderada por Leandro Trielli e Fernando Borges, que são responsáveis pela tomada de decisão e montagem da carteira, contando com o suporte de um time de analistas focados no acompanhamento e modelagem de empresas. Tamanho da equipe de análise (além dos gestores): entre 3 e 5 analistas.</t>
  </si>
  <si>
    <t>Lançado em 2018,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descentralizada, ou ponderada por risco, com uma abordagem de investimentos que combina análises bottom-up e top-down. Com foco em ativos locais, o fundo investe principalmente nos mercados de Crédito High Grade e Crédito High Yield. O fundo possui objetivo de retorno de 102% a 105% do CDI no longo prazo com uma volatilidade esperada entre 0 e 0,5% ao ano. O fundo possui nível de caixa médio  entre 20 e 30%, e geralmente possui seus recursos aplicados  em algo entre 20 e 50 emissores. O tamanho das posições do fundo usualmente fica entre 0,2 e 3%, não ultrapassando o valor de 10% por emissor.</t>
  </si>
  <si>
    <t>Schroder Premium Advisory FIRF CP LP</t>
  </si>
  <si>
    <t>Lançado em 2019, é um fundo de renda fixa com estratégia Crédito High Grade, ou seja, investe primordialmente em ativos de crédito privado de empresas com baixo risco de inadimplência. A tomada das decisões de investimento para o fundo é feita de forma descentralizada, ou ponderada por risco, com uma abordagem de investimentos que combina análises bottom-up e top-down. Com foco em ativos locais, o fundo investe principalmente nos mercados de Crédito High Grade e Crédito High Yield. O fundo possui objetivo de retorno de 110% a 115% do CDI no longo prazo com uma volatilidade esperada entre 0 e 0,5% ao ano. O fundo possui nível de caixa médio  entre 15 e 20%, e geralmente aplica seus recursos  em algo entre 20 e 50 emissores. O tamanho das posições do fundo usualmente fica entre 0,2 e 3%.O fundo possui de 0 a 20% de exposição a crédito estruturado , e não possui exposição a bonds.</t>
  </si>
  <si>
    <t>Schroder Zurich Prev FIRF</t>
  </si>
  <si>
    <t xml:space="preserve">Lançado em 2018, é um fundo de renda fixa com gestão ativa e estratégia juros ativo, cuja carteira é composta majoritariamente por posições atreladas a taxas de juros prefixadas ou índices de inflação no mercado brasileiro. , com uma abordagem de investimentos majoritariamente Top-down.  O fundo possui objetivo de retorno de 100% a 110% do CDI no longo prazo com uma volatilidade esperada entre 0,5 e 1,5% ao ano. </t>
  </si>
  <si>
    <t>A equipe de investimentos é liderada por Huang Seen e Thomas Lamachia, que são responsáveis pela tomada de decisão e montagem da carteira. Tamanho da equipe de análise (além dos gestores): 2 analistas.</t>
  </si>
  <si>
    <t xml:space="preserve">Lançado em 2019, é um fundo com gestão ativa que busca investir nos melhores gestores de fundos long only disponíveis no mercado brasileiro, isto é, as estratégias de ações que trabalham com uma carteira montada com base em análise fundamentalista “micro”, em que as operações das empresas e seus níveis de preços são muito mais relevantes para a tomada de decisão do que o cenário macroeconômico. </t>
  </si>
  <si>
    <t>O fundo é gerido por um comitê mensal de alocação, formado por profissionais da XP Investimentos e XP Asset Management. Todos os integrantes fazem parte das equipes de análise focadas em Fundos de Investimento na XP Inc e possuem amplo conhecimento sobre a indústria de fundos. As decisões de investimento são realizadas em consenso entre todos os participantes do comitê.</t>
  </si>
  <si>
    <t>O Selection Ações Globais é um produto com gestão ativa que busca investir nos melhores gestores de fundos de ações internacionais disponíveis no Brasil. Com uma única alocação e com valor inicial de aplicação bastante acessível, tem-se acesso a estratégias de investimento em ações do mundo inteiro, fundos diferenciados, simplicidade operacional, rebalanceamento ativo da carteira e acompanhamento profissional através de uma equipe composta por mais de 15 profissionais dedicados a falar com as gestoras investidas.</t>
  </si>
  <si>
    <t>Selection Debentures Incentivadas Hedge FIC FIRF CP</t>
  </si>
  <si>
    <t>Lançado em 2019, é um fundo com gestão ativa que busca investir nos melhores gestores de fundos de debêntures incentivadas disponíveis no mercado brasileiro, respeitando uma alocação que resulte numa carteira com risco conservador. O fundo tem foco em uma carteira diversificada, balanceada e atrelada ao CDI, isto é, é um fundo com proteção ao risco de mercado. Possui objetivo de retorno de 100% do CDI a 105% do CDI.</t>
  </si>
  <si>
    <t>Lançado em 2016, é um fundo com gestão ativa que busca investir nos melhores gestores de fundos de Renda Fixa disponíveis no mercado brasileiro, respeitando uma alocação que resulte numa carteira com risco conservador e entregue retornos entre 105% e 110% do CDI ao longo do tempo. Entre as estratégias elegíveis para o portfólio, estão fundos de crédito que podem carregar títulos de risco conservador a arrojado. A fim de mitigar o risco de crédito, a gestão buscará investir em pelo menos 10 fundos diferentes ao longo do tempo, com foco em uma carteira diversificada e balanceada.</t>
  </si>
  <si>
    <t>Lançado em 2016, é um fundo com gestão ativa que busca investir nos melhores gestores de fundos long biased disponíveis no mercado brasileiro, isto é, as estratégias de ações que trabalham com uma carteira comprada de ativos e podem ficar vendidas em um número menor de empresas com fundamentos frágeis ou com preços que estejam demasiadamente caros na opinião do gestor. A carteira vendida serve tanto para proteção da parcela comprada do fundo quanto para ganho de capital baseado nas perspectivas de queda dessas ações.</t>
  </si>
  <si>
    <t>O Selection Multimercado Internacional é um fundo que investe unicamente em estratégias internacionais, com uma alocação balanceada entre fundos de renda fixa, renda variável e multimercados, representando respectivamente em torno de 20%, 20% e 60% do patrimônio líquido. A carteira é composta por estratégias diversas entre as gestoras Morgan Stanley, Oaktree, AXA, Wellington, Bridgewater, Franklin Templeton, JP Morgan e Western Asset.</t>
  </si>
  <si>
    <t>Selection Multimercado Acesso FIC FIM</t>
  </si>
  <si>
    <t>O fundo investe em estratégias de multimercados requisitados no mercado de fundos, com acesso limitado, são elas: Adam Macro Advisory, Gripen Advisory, Kapitalo Zeta Advisory e Verde X60 Advisory.</t>
  </si>
  <si>
    <t>O Selection Multimercado FIC FIM é um fundo com gestão ativa que busca investir nos melhores gestores de fundos multimercados disponíveis no mercado brasileiro, respeitando uma composição de estratégias que resulte numa carteira com risco moderado. Entre as estratégias elegíveis para o pprtfólio, estão os fundos do tipo "Macro", "Long Short", "Quantitativos" (sistemáticos) e Investimento no Exterior, dentre outros. No total, a gestão buscará investir em 8 a 12 estratégias diferentes, com foco em uma carteira diversificada e balanceada.</t>
  </si>
  <si>
    <t>O Selection Multimercado Plus FIC FIM é um fundo com gestão ativa que busca investir nos melhores gestores de fundos multimercados disponíveis no mercado brasileiro, respeitando uma composição de estratégias que resulte numa carteira arrojada e com alta volatilidade, mas que vise retornos bastante superiores ao CDI no longo prazo. Entre as estratégias elegíveis para o portfólio, estão os fundos do tipo "Macro", "Long Short", "Quantitativos" (sistemáticos), "Long Biased" e Investimento no Exterior, entre outros. No total, a gestão buscará investir em 8 a 12 estratégias diferentes, com foco em uma carteira diversificada e balanceada.</t>
  </si>
  <si>
    <t>Selection Multimercado XP Seg FIC FIM</t>
  </si>
  <si>
    <t>O Selection Multimercado XP Seg FIC FIM é um fundo com gestão ativa que busca investir nos melhores gestores de fundos multimercados disponíveis no mercado previdenciário, respeitando uma composição de estratégias que resulte numa carteira diversificada. Entre as estratégias elegíveis para o portfólio, estão os fundos do tipo "Macro", "Long Short" e "Quantitativos" (sistemáticos). No total, a gestão buscará investir em 8 a 12 estratégias diferentes, com foco em uma carteira diversificada e balanceada.</t>
  </si>
  <si>
    <t xml:space="preserve">Lançado em 2019, é um fundo focado em estratégias de renda fixa crédito privado high yield. Entre as classes elegíveis, estão fundos de crédito privado high yield referenciado DI e, em menor parcela, crédito privado high grade. </t>
  </si>
  <si>
    <t xml:space="preserve">Lançado em 2013, é um fundo de renda variável com estratégia Long Only Livre, com foco em uma carteira comprada de ações, tendo liberdade para investir em qualquer tipo de empresa. A tomada das decisões de investimento para o fundo é feita de forma descentralizada, ou ponderada por risco, com uma abordagem de investimentos majoritariamente Bottom-up. Com foco em ativos predominantemente locais, mas com exposição internacional, o fundo investe principalmente nos mercados de Ações Brasil, podendo investir também, em menor proporção, nos mercados de Crédito Soberano. O fundo possui uma volatilidade esperada entre 0 e 14% ao ano. </t>
  </si>
  <si>
    <t>A equipe de investimentos é liderada por Ivan Guetta, Marcelo Clark, Leandro Goulart e Thiago Di Blasi, que são responsáveis pela tomada de decisão e gestão dos portfólios, contando com o suporte de um time de analistas focados no acompanhamento e modelagem de empresas. Tamanho da equipe de análise (além dos gestores): entre 6 e 10 analistas.</t>
  </si>
  <si>
    <t>Lançado em 2019, é um fundo de renda variável com estratégia Long Biased, com foco em uma carteira comprada de ações, mas podendo ter uma parcela vendida. A tomada das decisões de investimento para o fundo é feita de forma descentralizada, ou ponderada por risco, com uma abordagem de investimentos majoritariamente Bottom-up. Com foco em ativos predominantemente locais, mas com exposição internacional, o fundo investe principalmente nos mercados de Ações Brasil, podendo investir também, em menor proporção, nos mercados de Juros Brasil, Moedas, Ações Internacional, Commodities, Crédito High Grade, Crédito Soberano e Outros Mercados Globais. O fundo possui uma volatilidade esperada entre 0 e 10% ao ano. A exposição líquida geralmente  está entre 20 e 100%, já a exposição bruta  fica entre 130 e 270%. A estratégia possui usualmente de 50 a 70 posições compradas, com tamanho usual entre 0,5 e 10%.</t>
  </si>
  <si>
    <t>Lançado em 2015, é um fundo multimercado com estratégia long short neutro, cuja carteira é composta majoritariamente por operações de valor relativo em ações. O portfólio contém parcelas comprada e vendida em ações que possuem tamanhos similares, o que resulta em baixa correlação com índices de ações locais. A tomada das decisões de investimento para o fundo é feita de forma descentralizada, ou ponderada por risco, com uma abordagem de investimentos majoritariamente Bottom-up. Com foco em ativos predominantemente locais, mas com exposição internacional, o fundo investe principalmente nos mercados de Ações Brasil, podendo investir também, em menor proporção, nos mercados de Juros Brasil, Moedas, Ações Internacional, Commodities, Crédito High Grade, Crédito Soberano e Outros Mercados Globais. O fundo possui uma volatilidade esperada de 5,0% a.a. . A exposição líquida geralmente  está entre 0 e 5,0%, já a exposição bruta fica entre 60 e 180%. O tamanho das posições compradas do fundo usualmente é de 1,2%.</t>
  </si>
  <si>
    <t>Lançado em 2005, é um fundo multimercado com estratégia long short neutro, cuja carteira é composta majoritariamente por operações de valor relativo em ações. O portfólio contém parcelas comprada e vendida em ações que possuem tamanhos similares, o que resulta em baixa correlação com índices de ações locais. A tomada das decisões de investimento para o fundo é feita de forma descentralizada, ou ponderada por risco, com uma abordagem de investimentos majoritariamente Bottom-up. Com foco em ativos predominantemente locais, mas com exposição internacional, o fundo investe principalmente nos mercados de Ações Brasil, podendo investir também, em menor proporção, nos mercados de Juros Brasil, Moedas, Ações Internacional, Commodities, Crédito High Grade, Crédito Soberano e Outros Mercados Globais. O fundo possui uma volatilidade esperada de 2,5% a.a. . A exposição líquida geralmente  está entre 0 e 2,5%, já a exposição bruta  fica entre 30 e 90%. O tamanho das posições compradas do fundo usualmente é de 0,6%.</t>
  </si>
  <si>
    <t>Lançado em 2013, é um fundo de renda variável com estratégia Long Biased, com foco em uma carteira comprada de ações, mas podendo ter uma parcela vendida.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e Ações Internacional, podendo investir também, em menor proporção, nos mercados de Crédito Soberano. O fundo possui objetivo de retorno de IPCA + Yield IMA-B+10% a.a.  no longo prazo com uma volatilidade esperada entre 12 e 15% ao ano. A exposição líquida geralmente  está entre 20 e 100%, já a exposição bruta  fica entre 70 e 110%. A estratégia possui usualmente de 10 a 15 posições compradas, com tamanho usual entre 5 e 15%.</t>
  </si>
  <si>
    <t>A equipe de investimentos é liderada por Claudio Delbrueck, que é responsável pela tomada de decisão e gestão dos portfólios, contando com o suporte de um time de analistas focados no acompanhamento e modelagem de empresas. Tamanho da equipe de análise (além dos gestores): entre 3 e 5 analistas.</t>
  </si>
  <si>
    <t>Lançado em 2013, é um fundo multimercado com estratégia long short neutro, cuja carteira é composta majoritariamente por operações de valor relativo em ações. O portfólio contém parcelas comprada e vendida em ações que possuem tamanhos similares, o que resulta em baixa correlação com índices de ações locais.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e Ações Internacional, podendo investir também, em menor proporção, nos mercados de Crédito Soberano. O fundo possui objetivo de retorno de CDI+3% a CDI+3% ao ano no longo prazo com uma volatilidade esperada entre 4 e 5% ao ano. A exposição líquida geralmente  está entre 0 e 0%, já a exposição bruta  fica entre 100 e 150%. O tamanho das posições compradas do fundo usualmente é de 1,5%.</t>
  </si>
  <si>
    <t>Lançado em 2019, é um fundo de renda fixa com estratégia Crédito High Yield, ou seja, investe primordialmente em ativos de crédito privado de empresas com médio a alto risco de inadimplência. A tomada das decisões de investimento para o fundo é feita de forma colegiada, com uma abordagem de investimentos que combina análises bottom-up e top-down. Com foco em ativos locais, o fundo investe principalmente nos mercados de Juros Brasil, Crédito High Grade, Crédito High Yield e Crédito Soberano. O fundo possui objetivo de retorno de CDI+3% a CDI+4,5% ao ano no longo prazo com uma volatilidade esperada entre 0,01 e 0,15% ao ano. O fundo possui nível de caixa médio  entre 15 e 25%, e geralmente aplica seus recursos  em algo entre 35 e 60 emissores. O tamanho das posições do fundo usualmente fica entre 1 e 10%.O fundo possui de 80 a 100% de exposição a crédito estruturado , e não possui exposição a bonds.</t>
  </si>
  <si>
    <t>A equipe de investimentos é liderada por Rafael Burquim, Ricardo Binelli e Delano Macedo, que são responsáveis pela tomada de decisão e montagem da carteira, contando com o suporte de um time de analistas focados no acompanhamento e modelagem de empresas. Tamanho da equipe de análise (além dos gestores): superior a 10 analistas.</t>
  </si>
  <si>
    <t>Lançado em 2017, é um fundo de renda fixa com estratégia Debêntures Incentivadas Hedgeado, ou seja, investe em ativos de crédito privado incentivados, ou seja, isentos de imposto de renda. A tomada das decisões de investimento para o fundo é feita de forma colegiada, com uma abordagem de investimentos que combina análises bottom-up e top-down. Com foco em ativos locais, o fundo investe principalmente nos mercados de Crédito High Grade e Crédito Soberano, podendo investir também, em menor proporção, nos mercados de Crédito High Grade e Crédito Soberano. O fundo possui objetivo de retorno de 100% a 105% do CDI no longo prazo com uma volatilidade esperada entre 1 e 1,5% ao ano. O fundo possui nível de caixa médio  entre 10 e 15%, e geralmente possui seus recursos aplicados  em algo entre 70 e 100 emissores. O tamanho das posições do fundo usualmente fica entre 0,1 e 4%, não ultrapassando o valor de 7% por emissor.</t>
  </si>
  <si>
    <t>A equipe de investimentos é liderada por Artur Duarte Nehmi e Felipe Vidal, que são responsáveis pela tomada de decisão e montagem da carteira, contando com o suporte de um time de analistas focados no acompanhamento e modelagem de empresas. Tamanho da equipe de análise (além dos gestores): entre 6 e 10 analistas.</t>
  </si>
  <si>
    <t>Lançado em 2017,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que combina análises bottom-up e top-down. Com foco em ativos locais, o fundo investe principalmente nos mercados de Crédito High Grade e Crédito Soberano. O fundo possui objetivo de retorno de 115% a 125% do CDI no longo prazo com uma volatilidade esperada entre 0,3 e 0,7% ao ano. O fundo possui nível de caixa médio  entre 13 e 15%, e geralmente aplica seus recursos  em algo entre 90 e 110 emissores. O tamanho das posições do fundo usualmente fica entre 0,1 e 2,5%.O fundo possui de 10 a 20% de exposição a crédito estruturado , e não possui exposição a bonds.</t>
  </si>
  <si>
    <t xml:space="preserve">Lançado em 2014, é um fundo de renda fixa com estratégia Referenciado DI, que investe majoritariamente em títulos públicos pós-fixados e ativos de crédito privado de baixo de risco, buscando acompanhar a Taxa DI.  A tomada das decisões de investimento para o fundo é feita de forma colegiada, com uma abordagem de investimentos que combina análises bottom-up e top-down. Com foco em ativos locais, o fundo investe principalmente nos mercados de Crédito High Grade e Crédito Soberano, podendo investir também, em menor proporção, nos mercados de Crédito High Grade e Crédito Soberano. O fundo possui objetivo de retorno de 90% a 100% do CDI no longo prazo com uma volatilidade esperada entre 0,09 e 0,1% ao ano. O fundo possui nível de caixa médio de 100%, e geralmente possui seus recursos aplicados em  emissores. </t>
  </si>
  <si>
    <t>Lançado em 2019,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que combina análises bottom-up e top-down. Com foco em ativos locais, o fundo investe principalmente nos mercados de Crédito High Grade e Crédito Soberano, podendo investir também, em menor proporção, nos mercados de Crédito High Grade e Crédito Soberano. O fundo possui objetivo de retorno de 101% a 105% do CDI no longo prazo com uma volatilidade esperada entre 0,3 e 1% ao ano. O fundo possui nível de caixa médio  entre 20 e 35%, e geralmente possui seus recursos aplicados  em algo entre 90 e 110 emissores. O tamanho das posições do fundo usualmente fica entre 0,1 e 3%, não ultrapassando o valor de 5% por emissor. O mandato é semelhante ao do fundo Sparta Top..</t>
  </si>
  <si>
    <t>Lançado em 2019,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que combina análises bottom-up e top-down. Com foco em ativos locais, o fundo investe principalmente nos mercados de Crédito High Grade e Crédito Soberano. O fundo possui objetivo de retorno de 110% a 120% do CDI no longo prazo com uma volatilidade esperada entre 0,7 e 0,9% ao ano. O fundo possui nível de caixa médio  entre 13 e 15%, e geralmente aplica seus recursos  em algo entre 110 e 130 emissores. O tamanho das posições do fundo usualmente fica entre 0,1 e 2,5%.O fundo possui de 10 a 20% de exposição a crédito estruturado , e não possui exposição a bonds.</t>
  </si>
  <si>
    <t>Lançado em 2012,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que combina análises bottom-up e top-down. Com foco em ativos locais, o fundo investe principalmente nos mercados de Crédito High Grade e Crédito Soberano. O fundo possui objetivo de retorno de 110% a 120% do CDI no longo prazo com uma volatilidade esperada entre 0,7 e 0,9% ao ano. O fundo possui nível de caixa médio  entre 13 e 15%, e geralmente aplica seus recursos  em algo entre 110 e 130 emissores. O tamanho das posições do fundo usualmente fica entre 0,1 e 2,5%.O fundo possui de 10 a 20% de exposição a crédito estruturado , e não possui exposição a bonds.</t>
  </si>
  <si>
    <t>Lançado em 30 de setembro de 2020, é um fundo de renda fixa com estratégia Crédito High Grade. O fundo possui objetivo de retorno de IMA-B 5 + 0,7% no longo prazo com uma volatilidade esperada entre 2 e 4% ao ano. A carteira do fundo possui os mesmos parâmetros do Sparta Top porém com indexador IPCA. O fundo possui nível de caixa médio entre 13 e 15%, e geralmente aplica seus recursos em algo entre 110 e 130 emissores. O tamanho das posições do fundo usualmente fica entre 0,1 e 2,5%.O fundo possui de 10 a 20% de exposição a crédito estruturado.</t>
  </si>
  <si>
    <t>Sparta Top Prev Advisory Icatu FIRF CP</t>
  </si>
  <si>
    <t>Lançado em 2017,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que combina análises bottom-up e top-down. Com foco em ativos locais, o fundo investe principalmente nos mercados de Crédito High Grade e Crédito Soberano, podendo investir também, em menor proporção, nos mercados de Crédito High Grade e Crédito Soberano. O fundo possui objetivo de retorno de 101% a 105% do CDI no longo prazo com uma volatilidade esperada entre 0,3 e 1% ao ano. O fundo possui nível de caixa médio  entre 20 e 35%, e geralmente possui seus recursos aplicados  em algo entre 110 e 130 emissores. O tamanho das posições do fundo usualmente fica entre 0,1 e 3%, não ultrapassando o valor de 5% por emissor. O mandato é semelhante ao do fundo Sparta Top..</t>
  </si>
  <si>
    <t>Lançado em 2019, é um fundo de renda fixa com estratégia Crédito High Grade, ou seja, investe primordialmente em ativos de crédito privado de empresas com baixo risco de inadimplência. Com foco em ativos locais, o fundo investe principalmente nos mercados Soberano, operando também em dividas cooporativas de empresas de capital aberto. O fundo possui objetivo de retorno de CDI+1% a.a. no longo prazo com uma volatilidade esperada entre 0,5 e 1,5% ao ano. O fundo possui de 0 a 20% de exposição a crédito estruturado , e não possui exposição a bonds.</t>
  </si>
  <si>
    <t>A equipe de investimentos é conduzida por Beny Parnes, Albano Franco e sua equipe de analistas de crédito. A gestora possui também uma equipe de pesquisa macroeconômica, de empresas, de commodities  e de crédito com mais de 40 colaboradores.</t>
  </si>
  <si>
    <t>Lançado em 2018, o é fundo alternativo focado em empresas em situação especial como reestruturação financeira e societária. A estratégia busca executar investimento direto em participações, novas dívidas ou aquisição de dívidas no mercado secundário.</t>
  </si>
  <si>
    <t>A equipe de investimentos é liderada por Meton Morais, que em conjunto com os demais diretores são responsáveis pela tomada de decisão e gestão do portfólio, contando com o suporte de um time de analistas focados no acompanhamento e na análise de empresas.</t>
  </si>
  <si>
    <t xml:space="preserve">Lançado em 2010,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predominantemente locais, mas com exposição internacional, o fundo investe principalmente nos mercados de Ações Brasil, podendo investir também, em menor proporção, nos mercados Ações Internacional. </t>
  </si>
  <si>
    <t>A equipe de investimentos é liderada por Antenor Fernandes, que é responsável pela tomada de decisão e gestão dos portfólios, contando com o suporte de um time de analistas focados no acompanhamento e modelagem de empresas. Tamanho da equipe de análise (além dos gestores): entre 3 e 5 analistas.</t>
  </si>
  <si>
    <t xml:space="preserve">Lançado em 2013,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predominantemente locais, mas com exposição internacional, o fundo investe principalmente nos mercados de Ações Brasil, podendo investir também, em menor proporção, nos mercados de Ações Internacional, Commodities, Crédito Soberano, Imobiliário. O fundo possui objetivo de superar o IMA_GERAL no longo prazo com uma volatilidade esperada entre 13 e 32% ao ano. </t>
  </si>
  <si>
    <t>A equipe de investimentos é liderada por Beatriz Fortunato e Breno Guerbatin, que são responsáveis pela tomada de decisão e gestão dos portfólios, contando com o suporte de um time de analistas focados no acompanhamento e modelagem de empresas. Tamanho da equipe de análise (além dos gestores): entre 6 e 10 analistas.</t>
  </si>
  <si>
    <t xml:space="preserve">Lançado em 2009,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predominantemente locais, mas com exposição internacional, o fundo investe principalmente nos mercados de Ações Brasil, podendo investir também, em menor proporção, nos mercados de Ações Internacional. O fundo possui objetivo de superar o Ibovespa no longo prazo com uma volatilidade esperada entre 13 e 32% ao ano. </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</si>
  <si>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predominantemente locais, mas com exposição internacional, o fundo investe principalmente nos mercados de Juros Brasil, Moedas e Ações Brasil. O fundo possui objetivo de retorno de CDI+5% a.a.  no longo prazo com uma volatilidade esperada entre 4 e 6% ao ano. As principais métricas de risco do fundo são VaR e Stress. O fundo apresenta o mecanismo de stop loss por gestor e também para o fundo como um todo.</t>
  </si>
  <si>
    <t>A equipe de investimentos é liderada por Fernando Monteiro, head da estratégia, que conta com gestores com escopo generalista, sem o compromisso de atuação em um mercado específico. Para o auxílio no acompanhamento dos mercados, os gestores possuem também o suporte de um time de pesquisa macroeconômica e analistas de empresas. Tamanho da equipe de pesquisa macroeconômica: 2 analistas. Tamanho da equipe de análise micro de ações: entre 3 e 5 analistas.</t>
  </si>
  <si>
    <t>Lançado em 2012,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majoritariamente Top-down. Com foco em ativos locais, o fundo investe principalmente nos mercados de Crédito High Grade e Crédito Soberano. O fundo possui objetivo de retorno de 108% a 108% do CDI no longo prazo com uma volatilidade esperada entre 0,2 e 1,5% ao ano. O fundo possui nível de caixa médio  entre 15 e 20%, e geralmente aplica seus recursos  em algo entre 40 e 50 emissores. O tamanho das posições do fundo usualmente fica entre 0,5 e 3%.O fundo possui de 2 a 3% de exposição a crédito estruturado , e não possui exposição a bonds.</t>
  </si>
  <si>
    <t>A equipe de investimentos é liderada por Lauro Campos, Fernando Monteiro, Marcelo Vecci e Rodrigo Arruda, que são responsáveis pela tomada de decisão e montagem da carteira, contando com o suporte de um time de analistas focados no acompanhamento e modelagem de empresas. Tamanho da equipe de análise (além dos gestores): entre 3 e 5 analistas.</t>
  </si>
  <si>
    <t>Lançado em 2017, é um fundo de renda fixa com estratégia Debêntures Incentivadas Não Hedgeado, ou seja, investe em ativos de crédito privado incentivados, ou seja, isentos de imposto de renda. A tomada das decisões de investimento para o fundo é feita de forma colegiada, com uma abordagem de investimentos majoritariamente Top-down. Com foco em ativos locais, o fundo investe principalmente nos mercados de Crédito High Grade e Crédito Soberano. O fundo possui objetivo de retorno de IMA-B 5+5% a.a.  no longo prazo com uma volatilidade esperada entre 2,4 e 9% ao ano. O fundo possui nível de caixa médio  entre 15 e 20%, e geralmente possui seus recursos aplicados  em algo entre 20 e 30 emissores. O tamanho das posições do fundo usualmente fica entre 1,5 e 6,5%, não ultrapassando o valor de 20% por emissor.</t>
  </si>
  <si>
    <t>Lançado em 2019, é um fundo de renda fixa com estratégia Debêntures Incentivadas Hedgeado, ou seja, investe em ativos de crédito privado incentivados, ou seja, isentos de imposto de renda. A tomada das decisões de investimento para o fundo é feita de forma colegiada, com uma abordagem de investimentos majoritariamente Top-down. Com foco em ativos locais, o fundo investe principalmente nos mercados de Crédito High Grade e Crédito Soberano. O fundo possui objetivo de retorno de CDI+5% a.a.  no longo prazo com uma volatilidade esperada entre 1 e 5% ao ano. O fundo possui nível de caixa médio  entre 15 e 20%, e geralmente possui seus recursos aplicados  em algo entre 10 e 20 emissores. O tamanho das posições do fundo usualmente fica entre 4 e 10%, não ultrapassando o valor de 20% por emissor.</t>
  </si>
  <si>
    <t>Lançado em 2011,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locais e internacionais, o fundo investe principalmente nos mercados de Moedas. O fundo possui objetivo de retorno de 120% do CDI no longo prazo com uma volatilidade esperada entre 0,6 e 5,5% ao ano. As principais métricas de risco do fundo são VaR e Stress. O fundo apresenta o mecanismo de stop loss por gestor e também para o fundo como um todo.</t>
  </si>
  <si>
    <t xml:space="preserve">Lançado em 2010,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O fundo possui objetivo de superar o Ibovespa no longo prazo com uma volatilidade esperada entre 16,5 e 45% ao ano. O fundo usualmente tem  entre 67 e 100% de posições compradas, e possui de 15 a 25 emissores na carteira , onde cada posição geralmente representa de 4 a 15% da carteira. Há um limite de 100% de exposição por setor. </t>
  </si>
  <si>
    <t>A equipe de investimentos é liderada por Juan Morales, João Saldanha, Maurício Flauzino e Marcelo Marin, que são responsáveis pela tomada de decisão e gestão dos portfólios, contando com o suporte de um time de analistas focados no acompanhamento e modelagem de empresas. Tamanho da equipe de análise (além dos gestores): entre 3 e 5 analistas.</t>
  </si>
  <si>
    <t>Lançado em 2011,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locais, o fundo investe principalmente nos mercados de Juros Brasil, Ações Brasil e Crédito Soberano. O fundo possui objetivo de retorno de CDI+2% a.a.  no longo prazo com uma volatilidade esperada entre 0,7 e 7% ao ano. As principais métricas de risco do fundo são VaR e Stress. O fundo apresenta o mecanismo de stop loss por gestor e também para o fundo como um todo.</t>
  </si>
  <si>
    <t>SulAmérica Excellence Advisory FI Renda Fixa Crédito Privado</t>
  </si>
  <si>
    <t>Lançado em 2015,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Top-down. Com foco em ativos locais, o fundo investe principalmente nos mercados de Crédito High Grade e Crédito Soberano. O fundo possui objetivo de retorno de 103% a 103% do CDI no longo prazo com uma volatilidade esperada entre 0,1 e 2% ao ano. O fundo possui nível de caixa médio  entre 15 e 20%, e geralmente possui seus recursos aplicados  em algo entre 25 e 35 emissores. O tamanho das posições do fundo usualmente fica entre 0,5 e 5,5%, não ultrapassando o valor de 20% por emissor.</t>
  </si>
  <si>
    <t>A equipe de investimentos é liderada por Miguel Sano, Ian Lima, Oto Silva, Filipe Santos e Stephen Yang, que são responsáveis pela tomada de decisão e montagem da carteira. Tamanho da equipe de análise (além dos gestores): entre 3 e 5 analistas.</t>
  </si>
  <si>
    <t>Lançado em 2002,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Top-down. Com foco em ativos locais, o fundo investe principalmente nos mercados de Crédito High Grade e Crédito Soberano. O fundo possui objetivo de retorno de 103% a 103% do CDI no longo prazo com uma volatilidade esperada entre 0,1 e 2% ao ano. O fundo possui nível de caixa médio  entre 15 e 20%, e geralmente possui seus recursos aplicados  em algo entre 30 e 40 emissores. O tamanho das posições do fundo usualmente fica entre 0,5 e 5%, não ultrapassando o valor de 20% por emissor.</t>
  </si>
  <si>
    <t>Lançado em 2002, o fundo apresenta uma estratégia conservadora de renda fixa e replica o retorno da taxa Selic a partir da compra de títulos públicos pós-fixados (LFT).</t>
  </si>
  <si>
    <t>A gestão do fundo é implementada de forma passiva e implementada pelo gestor Miguel Sano.</t>
  </si>
  <si>
    <t xml:space="preserve">Lançado em 2017, é um fundo de renda fixa com gestão ativa e estratégia juros ativo, cuja carteira é composta majoritariamente por posições atreladas a taxas de juros prefixadas ou índices de inflação no mercado brasileiro. , com uma abordagem de investimentos majoritariamente Top-down.  O fundo possui objetivo de superar o CDI no longo prazo com uma volatilidade esperada entre 1,1 e 4% ao ano. </t>
  </si>
  <si>
    <t xml:space="preserve">Lançado em 2018, é um fundo de renda variável com estratégia Long Biased, com foco em uma carteira comprada de ações, mas podendo ter uma parcela vendida. A tomada das decisões de investimento para o fundo é feita de forma centralizada, com uma abordagem de investimentos majoritariamente Bottom-up. Com foco em ativos locais, o fundo investe principalmente nos mercados de Ações Brasil, podendo investir também, em menor proporção, nos mercados de Juros Brasil e Juros Internacional. O fundo possui objetivo de retorno de CDI+5% a CDI+15% ao ano no longo prazo com uma volatilidade esperada entre 5 e 15% ao ano. </t>
  </si>
  <si>
    <t xml:space="preserve">Lançado em 2008, é um fundo com estratégia renda fixa inflação, cuja carteira é composta majoritariamente por posições atreladas a índices de inflação, como Notas do Tesouro Nacional (NTN-B) ou Contratos Futuros de Cupom de IPCA (DAP). A tomada das decisões de investimento para o fundo é feita de forma , com uma abordagem de investimentos majoritariamente Top-down.  O fundo possui objetivo de superar o IMA-B no longo prazo com uma volatilidade esperada entre 4,2 e 13% ao ano. </t>
  </si>
  <si>
    <t>Lançado em 2003,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que combina análises bottom-up e top-down. Com foco em ativos locais, o fundo investe principalmente nos mercados de Ações Brasil, podendo investir também, em menor proporção, nos mercados de Juros Brasil e Crédito High Grade. O fundo possui objetivo de superar o CDI no longo prazo com uma volatilidade esperada entre 8,2 e 20% ao ano. O fundo usualmente tem  entre 41 e 49% de posições compradas, e possui de 25 a 60 emissores na carteira , onde cada posição geralmente representa de 2 a 5% da carteira. Há um limite de 100% de exposição por setor.  O mandato é semelhante ao do fundo SulAmérica Equities FIA.</t>
  </si>
  <si>
    <t xml:space="preserve">Lançado em 2009, é um fundo de renda fixa com gestão ativa e estratégia juros ativo, cuja carteira é composta majoritariamente por posições atreladas a taxas de juros prefixadas ou índices de inflação no mercado brasileiro. , com uma abordagem de investimentos majoritariamente Top-down.  O fundo possui objetivo de superar o CDI no longo prazo com uma volatilidade esperada entre 0,7 e 2% ao ano. </t>
  </si>
  <si>
    <t>Lançado em 2014,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Top-down. Com foco em ativos locais, o fundo investe principalmente nos mercados de Juros Brasil, Crédito High Grade e Crédito Soberano, podendo investir também, em menor proporção, nos mercados de Outros Mercados Globais. O fundo possui objetivo de superar o CDI no longo prazo com uma volatilidade esperada entre 0,1 e 2% ao ano. O fundo possui nível de caixa médio  entre 20 e 30%, e geralmente possui seus recursos aplicados  em algo entre 30 e 40 emissores. O tamanho das posições do fundo usualmente fica entre 0,1 e 3%, não ultrapassando o valor de 50% por emissor. .</t>
  </si>
  <si>
    <t xml:space="preserve">Lançado em 2005, é um fundo de renda fixa com gestão ativa e estratégia juros ativo, cuja carteira é composta majoritariamente por posições atreladas a taxas de juros prefixadas ou índices de inflação no mercado brasileiro. , com uma abordagem de investimentos majoritariamente Top-down.  O fundo possui objetivo de retorno de 110% a 110% do CDI no longo prazo com uma volatilidade esperada entre 0,5 e 3,5% ao ano. </t>
  </si>
  <si>
    <t>SulAmérica Tático FIM</t>
  </si>
  <si>
    <t>Lançado em 2017,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predominantemente locais, mas com exposição internacional, o fundo investe principalmente nos mercados de Juros Brasil, Moedas e Ações Brasil. O fundo possui objetivo de retorno de 140% a 140% do CDI no longo prazo com uma volatilidade esperada entre 0,8 e 4% ao ano. As principais métricas de risco do fundo são VaR e Stress. O fundo apresenta o mecanismo de stop loss por gestor e também para o fundo como um todo.</t>
  </si>
  <si>
    <t xml:space="preserve">Lançado em 2013,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majoritariamente Bottom-up. Com foco em ativos predominantemente locais, mas com exposição internacional, o fundo investe principalmente nos mercados de Ações Brasil, podendo investir também, em menor proporção, nos mercados de Ações Internacional. O fundo possui objetivo de superar o Ibovespa no longo prazo. </t>
  </si>
  <si>
    <t>A equipe de investimentos é liderada por Jose Carlos Reis de Magalhães, Rafael Maisonnave e Caio Lewkowicz, que são responsáveis pela tomada de decisão e gestão dos portfólios, contando com o suporte de um time de analistas focados no acompanhamento e modelagem de empresas. Tamanho da equipe de análise (além dos gestores): entre 3 e 5 analistas.</t>
  </si>
  <si>
    <t>Lançado em 2019, é um fundo de renda variável com estratégia Long Biased, com foco em uma carteira comprada de ações, mas podendo ter uma parcela vendida. A tomada das decisões de investimento para o fundo é feita de forma centralizada, com uma abordagem de investimentos majoritariamente Bottom-up. Com foco em ativos locais, o fundo investe principalmente nos mercados de Ações Brasil, podendo investir também, em menor proporção, nos mercados de Moedas. O fundo possui uma volatilidade esperada entre 9 e 15% ao ano. A exposição líquida geralmente  está entre 20 e 90%, já a exposição bruta  fica entre 90 e 150%. A estratégia possui usualmente de 15 a 20 posições compradas, com tamanho usual entre 2 e 12%.</t>
  </si>
  <si>
    <t>A equipe de investimentos é liderada por Gustavo Constantino e Jacques Zonichenn, que são responsáveis pela tomada de decisão e gestão dos portfólios, contando com o suporte de um time de analistas focados no acompanhamento e modelagem de empresas. Tamanho da equipe de análise (além dos gestores): entre 6 e 10 analistas.</t>
  </si>
  <si>
    <t>Lançado em 2014, é um fundo de renda variável com estratégia Long Biased, com foco em uma carteira comprada de ações, mas podendo ter uma parcela vendida. A tomada das decisões de investimento para o fundo é feita de forma centralizada, com uma abordagem de investimentos majoritariamente Bottom-up. Com foco em ativos locais, o fundo investe principalmente nos mercados de Ações Brasil, podendo investir também, em menor proporção, nos mercados de Moedas. O fundo possui uma volatilidade esperada entre 9 e 15% ao ano. A exposição líquida geralmente  está entre 20 e 90%, já a exposição bruta  fica entre 90 e 150%. A estratégia possui usualmente de 15 a 20 posições compradas, com tamanho usual entre 2 e 12%.</t>
  </si>
  <si>
    <t>Távola Long Short FIM</t>
  </si>
  <si>
    <t>Lançado em 2005, é um fundo multimercado com estratégia long short direcional, cuja carteira é composta majoritariamente por operações de valor relativo em ações. O portfólio contém parcelas comprada e vendida em ações que possuem tamanhos diferentes, o que pode resultar em uma exposição direcional comprada ou vendida em ações. A tomada das decisões de investimento para o fundo é feita de forma centralizada, com uma abordagem de investimentos majoritariamente Bottom-up. Com foco em ativos locais, o fundo investe principalmente nos mercados de Ações Brasil, podendo investir também, em menor proporção, nos mercados de Moedas. O fundo possui objetivo de superar o CDI no longo prazo com uma volatilidade esperada entre 3 e 4% ao ano. A exposição líquida geralmente  está entre -10 e 10%, já a exposição bruta  fica entre 50 e 70%. O tamanho das posições compradas do fundo usualmente é de 2%.</t>
  </si>
  <si>
    <t>Lançado em 2019, é um fundo de renda variável com estratégia Long Biased, com foco em uma carteira comprada de ações, mas podendo ter uma parcela vendida. A tomada das decisões de investimento para o fundo é feita de forma centralizada, com uma abordagem de investimentos majoritariamente Bottom-up. Com foco em ativos predominantemente locais, mas com exposição internacional, o fundo investe principalmente nos mercados de Ações Brasil e Ações Internacional, podendo investir também, em menor proporção, nos mercados de Moedas, Outros Mercados Globais, Imobiliário. O fundo possui objetivo de superar o IPCA + YIELD IMAB5+ no longo prazo. A exposição líquida geralmente  está entre 50 e 100%, já a exposição bruta  fica entre 50 e 120%. A estratégia possui usualmente de 20 a 25 posições compradas, com tamanho usual entre 4 e 12%.</t>
  </si>
  <si>
    <t>A equipe de investimentos é liderada por Marcelo Magalhães, que é responsável pela tomada de decisão e gestão dos portfólios, contando com o suporte de um time de analistas focados no acompanhamento e modelagem de empresas. Tamanho da equipe de análise (além dos gestores): entre 6 e 10 analistas.</t>
  </si>
  <si>
    <t>Lançado em 2018, é um fundo de renda variável com estratégia Long Biased, com foco em uma carteira comprada de ações, mas podendo ter uma parcela vendida. A tomada das decisões de investimento para o fundo é feita de forma centralizada, com uma abordagem de investimentos majoritariamente Bottom-up. Com foco em ativos predominantemente locais, mas com exposição internacional, o fundo investe principalmente nos mercados de Ações Brasil e Ações Internacional, podendo investir também, em menor proporção, nos mercados de Moedas, Outros Mercados Globais, Imobiliário. O fundo possui objetivo de superar o IPCA + YIELD IMAB5+ no longo prazo. A exposição líquida geralmente  está entre 50 e 100%, já a exposição bruta  fica entre 50 e 120%. A estratégia possui usualmente de 20 a 25 posições compradas, com tamanho usual entre 4 e 12%.</t>
  </si>
  <si>
    <t xml:space="preserve">Lançado em 2018,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majoritariamente Bottom-up. Com foco em ativos locais, o fundo investe principalmente nos mercados de Ações Brasil. </t>
  </si>
  <si>
    <t>Trafalgar Royal Long Bias Latam FIC FIA</t>
  </si>
  <si>
    <t>Lançado em 2018,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na América Latina, o fundo investe principalmente nos mercados de Ações Brasil e Ações Internacional, podendo investir também, em menor proporção, nos mercados de Juros Brasil, Juros Internacional, Moedas, Commodities e Crédito Soberano. O fundo possui objetivo de retorno de 15 a 20% ao ano no longo prazo com uma volatilidade esperada entre 10 e 20% ao ano. A exposição líquida geralmente  está entre 70 e 80%, já a exposição bruta  fica entre 90 e 100%. A estratégia possui usualmente de 10 a 20 posições compradas, com tamanho usual entre 3 e 10%.</t>
  </si>
  <si>
    <t>A equipe de investimentos é liderada por Roberto Chagas, Felipe Passaro e Aline Cardoso, que são responsáveis pela tomada de decisão e gestão dos portfólios, contando com o suporte de um time de analistas focados no acompanhamento e modelagem de empresas. Tamanho da equipe de análise (além dos gestores): entre 3 e 5 analistas.</t>
  </si>
  <si>
    <t>O Trend Bolsa Americana Alavancado é mais um produto da família Trend focado em investimento no exterior. O fundo acessa o mercado de ações dos EUA, com exposição a duas vezes o risco do S&amp;P 500. Para alcançar tal exposição, o fundo investe 75% do patrimônio líquido em ETFs (fundos listados em bolsa) que seguem o S&amp;P 500, como o SPXI ou o IVVB, e os 25% restantes ficam alocados em títulos públicos pós-fixados (LFT). Além disso, o fundo mantém mais 125% do patrimônio líquido exposto ao S&amp;P 500 via contratos futuros de S&amp;P 500. Vale destacar que o fundo não apresenta exposição cambial, e o hedge para o efeito cambial sobre o S&amp;P 500 (nos ETFs) é feito por meio de posições vendidas em dólar via contratos futuros.</t>
  </si>
  <si>
    <t>A gestão dos produtos da família Trend de fundos indexados é implementada pela célula de Alocação e Indexados da XP Asset, liderada por Danilo Gabriel.</t>
  </si>
  <si>
    <t>Trend Bolsa Americana Dolar FIM</t>
  </si>
  <si>
    <t>O fundo apresenta uma estratégia indexada e replica o índice de ações norte-americanas (S&amp;P 500) a partir de fundos de índice (ETF) de S&amp;P 500 e contratos futuros de S&amp;P 500, com exposição à variação cambial do dólar.</t>
  </si>
  <si>
    <t>O fundo tem exposição ao índice de ações norte-americanas (S&amp;P 500), a partir de compra de contratos futuros negociados no Brasil. A estratégia apresenta proteção cambial, isto é, não está exposta à variação do dólar.</t>
  </si>
  <si>
    <t>O Trend Bolsa Chinesa é mais um produto da família Trend focado em investimento no exterior. O fundo tem exposição ao mercado de ações da China, seguindo o índice MSCI China, conferindo acesso a uma das maiores e mais importantes economias globais. O fundo tem exposição ao iShares MSCI China ETF - fundo listado em bolsa - a partir de operação com derivativo (swap). O índice MSCI China é composto por mais de 600 ações na China, majoritariamente large caps, ponderadas por capitalização de mercado. Para mais informações sobre o iShares MSCI China ETF, acesse a página do ETF, sob gestão da BlackRock, maior gestora do mundo. A estratégia apresenta proteção cambial, isto é, não está exposta à variação do dólar.</t>
  </si>
  <si>
    <t>Lançado em 2020, o fundo busca replicar o desempenho do MSCI Europe, a partir do investimento nos ETFs da Blackrock, iShares Core MSCI Europe. O ETF iShares Core MSCI Europe é composto hoje por mais de 1000 empresas de países europeus desenvolvidos. As principais posições hoje em percentual da carteira são Nestlé (2,92%), Roche (2,12%) e Novartis (1,81%). Os países com maior exposição no índice são Reino Unido, França, Suíca e Alemanha. A estratégia apresenta proteção cambial, isto é, não está exposta à variação do dólar.</t>
  </si>
  <si>
    <t>Destinado a investidores em geral, o Trend Cannabis investirá, de maneira passiva, num “ETF” (um fundo que é negociado em bolsa) listado nos Estados Unidos chamado ETFMG Alternative Harvest ou, resumidamente, “MJ” (seu código na bolsa de valores). Gerido pela empresa ETFMG, trata-se, atualmente, do maior e mais líquido ETF ligado ao setor de Cannabis nos Estados Unidos. O ETF MJ investe globalmente em ações de empresas relacionadas direta ou indiretamente com o processo de cultivo legal, produção, marketing ou distribuição de produtos de Cannabis para fins tanto medicinais quanto não medicinais. Adicionalmente, pode investir em empresas farmacêuticas que produzam, comercializem ou distribuam remédios que usem derivados do Canabidiol (canabinóides).</t>
  </si>
  <si>
    <t>O fundo apresenta uma estratégia conservadora de renda fixa e replica o retorno da taxa Selic a partir da compra de títulos públicos pós-fixados (LFT), sendo uma alternativa mais líquida do que acessar o Tesouro Direto.</t>
  </si>
  <si>
    <t>O fundo replica a variação do dólar americano comercial a partir da compra de contratos futuros de dólar.</t>
  </si>
  <si>
    <t>Lançado em 2020, o Trend ESG Brasil segue uma carteira de empresas brasileiras que se destacam em fatores ambientais, sociais e de governança (ESG). O fundo investe em empresas de alta e média capitalização de mercado, com um portfólio que contém mais de 20 papéis. Os setores mais representativos no fundo são Financeiro, Bens Industriais e Consumo Discricionário. Entre as principais empresas presentes no fundo, estão Itaú, B3, Bradesco, Weg, Itaúsa, Natura, Localiza, Lojas Renner, NotreDame Intermédica e Banco do Brasil.</t>
  </si>
  <si>
    <t>O produto segue estratégia indexada e investe em três fundos internacionais listados em bolsa (ETFs), geridos pela BlackRock, focados no investimento em empresas com boas práticas ambientais, sociais e de governança (ESG em inglês), com as seguintes proporções: 50% (chegando até no máximo 60%) no iShares ESG MSCI USA (taxa de administração: 0,15%), com mais de 300 ações de empresas de grande e média capitalização nos Estados Unidos; 40% (chegando até no máximo 48%) no iShares ESG MSCI EAFE (taxa de administração: 0,20%), com mais de 450 ações de empresas de grande e média capitalização de mercados desenvolvidos, exceto Estados Unidos e Canadá; 10% (chegando até no máximo 12%) no iShares ESG MSCI EM (taxa de administração: 0,25%), com mais de 300 ações de empresas de grande e média capitalização de mercados emergentes. A estratégia apresenta exposição cambial, isto é, está exposta à variação do dólar. Para mais informações sobre o tema ESG e a carteira do fundo, acesse a seção de relatórios do Trend ESG Global. Para mais informações sobre os ETFs investidos, acessa suas páginas oficiais: iShares ESG MSCI USA (https://www.ishares.com/us/products/286007/ishares-esg-msci-usa-etf-fund), iShares ESG MSCI EAFE (https://www.ishares.com/us/products/283778/ishares-esg-msci-eafe-etf-fund) e iShares ESG MSCI EM (https://www.ishares.com/us/products/283777/ishares-esg-msci-em-etf-fund).</t>
  </si>
  <si>
    <t>O produto segue estratégia indexada e investe em três fundos internacionais listados em bolsa (ETFs), geridos pela BlackRock, focados no investimento em empresas com boas práticas ambientais, sociais e de governança (ESG em inglês), com as seguintes proporções: 50% (chegando até no máximo 60%) no iShares ESG MSCI USA (taxa de administração: 0,15%), com mais de 300 ações de empresas de grande e média capitalização nos Estados Unidos; 40% (chegando até no máximo 48%) no iShares ESG MSCI EAFE (taxa de administração: 0,20%), com mais de 450 ações de empresas de grande e média capitalização de mercados desenvolvidos, exceto Estados Unidos e Canadá; 10% (chegando até no máximo 12%) no iShares ESG MSCI EM (taxa de administração: 0,25%), com mais de 300 ações de empresas de grande e média capitalização de mercados emergentes. A estratégia apresenta proteção cambial, isto é, não está exposta à variação do dólar. Para mais informações sobre o tema ESG e a carteira do fundo, acesse a seção de relatórios do Trend ESG Global. Para mais informações sobre os ETFs investidos, acessa suas páginas oficiais: iShares ESG MSCI USA (https://www.ishares.com/us/products/286007/ishares-esg-msci-usa-etf-fund), iShares ESG MSCI EAFE (https://www.ishares.com/us/products/283778/ishares-esg-msci-eafe-etf-fund) e iShares ESG MSCI EM (https://www.ishares.com/us/products/283777/ishares-esg-msci-em-etf-fund).</t>
  </si>
  <si>
    <t>O fundo é composto pelas 11 principais ações estatais brasileiras: Banco do Brasil (BBAS3), BB Seguridade (BBSE3), Banrisul (BRSR6), BR Distribuidora (BRDT3), Cemig (CMIG4), Copasa (CSMG3), Copel (CPLE6), Eletrobras (ELET3), Petrobras (PETR4), Sabesp (SBSP3) e Sanepar (SAPR11), sendo que todos os papéis possuem participação uniforme na carteira com rebalanceamento diário. As estatais que sejam privatizadas são retiradas do portfólio assim como novas empresas estatais criadas tornam-se elegíveis à carteira do fundo.</t>
  </si>
  <si>
    <t>Lançado em 2020, o fundo busca replicar o desempenho do euro, a partir do investimento em contratos derivativos (NDF e/ou Contratos Futuros). Sendo uma moeda forte, o investimento no euro contribui para a proteção da carteira do investidor em momentos de turbulência na economia brasileira.</t>
  </si>
  <si>
    <t>Trend Ibovespa 100 XP Seg Prev FIC FIM</t>
  </si>
  <si>
    <t>A política de investimento do Fundo consiste em aplicar, no mínimo, 95% de seu patrimônio líquido em cotas de fundos de investimento independentemente da classe destes, com o objetivo de ter uma exposição de até 100% ao índice acionário do Ibovespa utilizando instrumentos a vista e o resto com exposição a taxa CDI.</t>
  </si>
  <si>
    <t>Trend Ibovespa 70 XP Seg Prev FIC FIM</t>
  </si>
  <si>
    <t>A política de investimento do Fundo consiste em aplicar, no mínimo, 95% de seu patrimônio líquido em cotas de fundos de investimento independentemente da classe destes, com o objetivo de ter uma exposição de até 70% ao índice acionário do Ibovespa utilizando instrumentos a vista e o resto com exposição a taxa CDI.</t>
  </si>
  <si>
    <t>O fundo replica o índice Ibovespa com o dobro de volatilidade, a partir da compra de ETFs e contratos futuros de Ibovespa.</t>
  </si>
  <si>
    <t>O fundo replica o índice Ibovespa com metade da volatilidade a partir da compra de ETF de Ibovespa totalizando uma exposição de metade do fundo.</t>
  </si>
  <si>
    <t>O fundo replica a variação do Ibovespa em dólar por meio da compra de ETF de Ibovespa e venda de futuro de dólar.</t>
  </si>
  <si>
    <t>O fundo tem como objetivo acompanhar o Ibovespa de forma indexadada, a partir do investimento em ETFs de Ibovespa, fundos de índice negociados em Bolsa.</t>
  </si>
  <si>
    <t>O Trend Imobiliário FIC FIM é o primeiro veículo do Brasil a dar exposição de forma passiva ao mercado de fundos imobiliários (FIIs). O fundo busca seguir o XPFI, índice XP de Fundos Imobiliários, investindo nos FIIs que compõem a carteira desse índice. O XPFI tem como objetivo acompanhar a performance das cotas dos fundos imobiliários mais líquidos negociados no mercado. Assim como o IFIX, o XPFI é um índice de retorno total, ou seja, ele procura refletir as variações nos preços dos fundos imobiliários integrantes do índice ajustado pelo impacto da distribuição de proventos que venham a ser pagos ao longo do tempo.</t>
  </si>
  <si>
    <t>O fundo apresenta uma estratégia de renda fixa e busca replicar o IMA-B 5, índice que acompanha títulos públicos brasileiros atrelados à inflação.</t>
  </si>
  <si>
    <t>O fundo apresenta uma estratégia de renda fixa e busca replicar o IMA-B, índice que acompanha os títulos públicos brasileiros atrelados à inflação.</t>
  </si>
  <si>
    <t>Lançado em 2020, o fundo busca replicar o desempenho do IMA-B 5+. Este índice faz parte da família de índices publicados pela ANBIMA (Índice de Mercado ANBIMA – IMA), que são compostos de títulos públicos semelhantes aos que compõem a dívida pública interna brasileira. O IMA-B 5+, por sua vez, é formado por títulos públicos indexados à inflação medida pelo IPCA (NTN-Bs) com vencimento igual ou acima de cinco anos.</t>
  </si>
  <si>
    <t>Trend Inflação XP Seg Prev FIRF</t>
  </si>
  <si>
    <t>A estratégia busca entregar retornos superiores a um índice proprietário indexado ao IPCA através da gestão passiva de um portfólio focado em ativos de renda fixa líquidos indexados à inflação, dentro dos critérios da regulamentação de previdência.</t>
  </si>
  <si>
    <t xml:space="preserve">O fundo é indexado ao ETF She que foi criado nos EUA pelo State Street Global Advisors com o objetivo de investir em empresas que têm forte presença feminina em cargos de liderança. O ETF She seleciona entre as 1.000 maiores companhias americanas aquelas que apresentam maior proporção de mulheres em conselho administrativo ou em cargos executivos. As empresas são ranqueadas de acordo com os seguintes critérios: (i) proporção de mulheres no conselho administrativo ou em cargos executivos em relação ao total de membros do conselho de administração e executivos; (ii) proporção de mulheres em cargos executivos em relação ao total de executivos; e (iii) proporção de executivas, excluindo as que participam do conselho de administração, em relação ao total de executivos, exceto os executivos que são membros do conselho de administração. Dentro de cada setor são selecionadas as empresas com melhor classificação até que 10% do mercado de setor seja alcançado. O peso de cada papel é definido de acordo com o valor de mercado de cada companhia que é negociado em bolsa (free float), sendo que nenhuma empresa terá uma posição superior a 5%. A estratégia do Trend Lideranças Femininas FIM apresenta proteção cambial, isto é, não está exposta à variação do dólar. Além disso, 20% da taxa de administração do fundo é destinado para a o Instituto As Valquírias, uma organização dedicada a entregar oportunidades para mulheres em situação de vulnerabilidade social. </t>
  </si>
  <si>
    <t>O fundo tem exposição ao ouro (futuro mais líquido negociado na Bolsa de Chicago), a partir de operações de swap. O fundo apresenta exposição cambial ao dólar.</t>
  </si>
  <si>
    <t>O fundo tem exposição ao ouro a partir do investimento em contratos futuros de ouro, apresentando proteção cambial, isto é, não está exposto à variação do dólar.</t>
  </si>
  <si>
    <t>O fundo apresenta uma estratégia conservadora de renda fixa e replica o retorno da taxa Selic a partir da compra de LFTs, sendo uma alternativa mais líquida do que acessar o Tesouro Direto.</t>
  </si>
  <si>
    <t>Trend Pós-Fixado XP Seg Prev FIC FIRF</t>
  </si>
  <si>
    <t>Lançado em 2020, o fundo busca replicar o desempenho da prata (commodity), negociada na Bolsa de Chicago, a partir do investimento em contratos derivativos (swaps). O produto apresenta exposição cambial ao dólar, isto é, é um veículo não hedgeado.</t>
  </si>
  <si>
    <t>Lançado em 2020, o fundo busca replicar o desempenho da prata (commodity), negociada na Bolsa de Chicago, a partir do investimento em contratos derivativos (swaps). O produto não apresenta exposição cambial, isto é, é um veículo hedgeado.</t>
  </si>
  <si>
    <t>O fundo replica o IRF-M Sua carteira é composta por LTNs e NTN Fs, sendo uma alternativa mais líquida do que o Tesouro Direto.</t>
  </si>
  <si>
    <t>Trend Pré-Fixado XP Seg Prev FIRF</t>
  </si>
  <si>
    <t>O fundo é indexado ao ETF iShares Global Health Care (ETF IXJ) gerido pela BlackRock. O ETF IXJ tem como objetivo replicar a performance do índice S&amp;P Global 1200 Health Care Index™, que seleciona, exclusivamente, as empresas do setor de saúde que estão presentes no S&amp;P Global 1200™, dando exposição a empresas de diversos segmentos como: farmacêutico, biotecnologia e equipamentos médicos. O índice utiliza uma metodologia de free-float market cap, assim alocando maior peso para empresas de grande porte com um alto nível de ações disponíveis no mercado. O S&amp;P Global 1200™ cobre 31 países e aproximadamente 70% dos mercados de ações no mundo, o que permite uma boa diversificação por países. A estratégia do Trend Saúde Global FIM apresenta proteção cambial, isto é, não está exposta à variação do cambial. Para mais informações sobre o produto, confira a página oficial do ETF: https://www.ishares.com/us/products/239744/ishares-global-healthcare-etf.</t>
  </si>
  <si>
    <t>O fundo replica a variação do real brasileiro a partir da venda de contratos futuros de dólar.</t>
  </si>
  <si>
    <t>O fundo tem como objetivo acompanhar o SMLL, índice da B3 que mede o desempenho médio das empresas de menor capitalização da bolsa. Trata-se de um fundo indexado que investe em ETFs (fundos de índice negociados em Bolsa), que seguem o SMLL.</t>
  </si>
  <si>
    <t>Estratégia de mono ação destinada a investidores em geral, fica comprado 20% do patrimônio líquido em ações da XP Inc, negociadas da Bolsa de Nova York (Nasdaq: XP), e o restante fica alocado em caixa (Trend Pós Fixado Master FIRF Simples).</t>
  </si>
  <si>
    <t>Estratégia de mono ação destinada a investidores qualificados, fica comprado 100% do patrimônio líquido em ações da XP Inc, negociadas da Bolsa de Nova York (Nasdaq XP).</t>
  </si>
  <si>
    <t xml:space="preserve">Lançado em 2017,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Ações Brasil, podendo investir também, em menor proporção, nos mercados de Ações Internacional. O fundo possui objetivo de retorno de Ibovespa+12% a Ibovespa+15% ao ano no longo prazo com uma volatilidade esperada entre 15 e 20% ao ano. </t>
  </si>
  <si>
    <t>A equipe de investimentos é liderada por Bruno Garcia e Marcel Guetta, que são responsáveis pela tomada de decisão e gestão dos portfólios, contando com o suporte de um time de analistas focados no acompanhamento e modelagem de empresas. Tamanho da equipe de análise (além dos gestores): entre 6 e 10 analistas.</t>
  </si>
  <si>
    <t>Lançado em 2019, é um fundo de renda variável com estratégia Long Biased, com foco em uma carteira comprada de ações, mas podendo ter uma parcela vendida. A tomada das decisões de investimento para o fundo é feita de forma centralizada, com uma abordagem de investimentos que combina análises bottom-up e top-down. Com foco em ativos predominantemente locais, mas com exposição internacional, o fundo investe principalmente nos mercados de Ações Brasil, podendo investir também, em menor proporção, nos mercados de Juros Brasil, Juros Internacional, Moedas, Ações Internacional, Commodities e Crédito High Grade. O fundo possui objetivo de retorno de IPCA + Yield IMA-B+8% a IPCA + Yield IMA-B+12% ao ano no longo prazo com uma volatilidade esperada entre 8 e 12% ao ano. A exposição líquida geralmente  está entre 0 e 80%, já a exposição bruta  fica entre 100 e 175%. A estratégia possui usualmente de 20 a 30 posições compradas, com tamanho usual entre 0,5 e 7%.</t>
  </si>
  <si>
    <t>Lançado em 2017, é um fundo multimercado com estratégia long short neutro, cuja carteira é composta majoritariamente por operações de valor relativo em ações. O portfólio contém parcelas comprada e vendida em ações que possuem tamanhos similares, o que resulta em baixa correlação com índices de ações locais. A tomada das decisões de investimento para o fundo é feita de forma centralizada, com uma abordagem de investimentos que combina análises bottom-up e top-down. Com foco em ativos predominantemente locais, mas com exposição internacional, o fundo investe principalmente nos mercados de Ações Brasil, podendo investir também, em menor proporção, nos mercados de Moedas, Ações Internacional, Commodities e Crédito High Grade. O fundo possui objetivo de retorno de CDI+3% a CDI+4% ao ano no longo prazo com uma volatilidade esperada entre 3 e 4% ao ano. A exposição líquida geralmente  está entre 0 e 10%, já a exposição bruta  fica entre 100 e 120%. O tamanho das posições compradas do fundo usualmente é de 3%.</t>
  </si>
  <si>
    <t>Lançado em 2017,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predominantemente locais, mas com exposição internacional, o fundo investe principalmente nos mercados de Juros Brasil, Juros Internacional, Moedas, Ações Brasil, Ações Internacional e Commodities. O fundo possui objetivo de retorno de CDI+4% a CDI+5% ao ano no longo prazo com uma volatilidade esperada entre 4 e 6% ao ano. A principal métrica de risco é o Stress. O fundo não apresenta o mecanismo de stop loss por gestor, mas possui para o fundo como um todo.</t>
  </si>
  <si>
    <t>A equipe de investimentos é liderada por Mariana Dreux, Rafael Gaspar e Fabio Bichmacher, que são os principais responsáveis pela tomada de decisão e pela gestão dos portfólios. Para o auxílio no acompanhamento dos mercados, os gestores possuem também o suporte de um time de pesquisa macroeconômica e analistas de empresas. Tamanho da equipe de pesquisa macroeconômica: entre 6 e 10 analistas. Tamanho da equipe de análise micro de ações: entre 6 e 10 analistas.</t>
  </si>
  <si>
    <t>Truxt Macro Prev Icatu FIC FIM</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</si>
  <si>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predominantemente locais, mas com exposição internacional, o fundo investe principalmente nos mercados de Juros Brasil, Juros Internacional, Moedas, Ações Brasil, Ações Internacional e Commodities. O fundo possui objetivo de retorno de CDI+2% a CDI+3% ao ano no longo prazo com uma volatilidade esperada entre 3 e 5% ao ano. A principal métrica de risco é o Stress. O fundo não apresenta o mecanismo de stop loss por gestor, mas possui para o fundo como um todo. O mandato é semelhante ao do fundo TRUXT I MACRO.</t>
  </si>
  <si>
    <t>Lançado em 2009,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que combina análises bottom-up e top-down. Com foco em ativos locais, o fundo investe principalmente nos mercados de Juros Brasil, Crédito High Grade, Crédito High Yield e Crédito Soberano, podendo investir também, em menor proporção, nos mercados de Imobiliário. O fundo possui objetivo de retorno de 120% a 130% do CDI no longo prazo com uma volatilidade esperada entre 0,7 e 1,5% ao ano. O fundo possui nível de caixa médio  entre 10 e 30%, e geralmente aplica seus recursos em  emissores. O tamanho das posições do fundo usualmente fica entre 1 e 2%.O fundo possui de 4% de exposição a crédito estruturado  a bonds.</t>
  </si>
  <si>
    <t>A equipe de investimentos é liderada por Alessandro Vedrossi, Daniel Pegorini, Carlos Sartori e José Varandas, que são responsáveis pela tomada de decisão e montagem da carteira, contando com o suporte de um time de analistas focados no acompanhamento e modelagem de empresas.</t>
  </si>
  <si>
    <t>Lançado em 2016, é um fundo de renda fixa com estratégia Crédito High Yield, ou seja, investe primordialmente em ativos de crédito privado de empresas com médio a alto risco de inadimplência. A tomada das decisões de investimento para o fundo é feita de forma colegiada, com uma abordagem de investimentos que combina análises bottom-up e top-down. Com foco em ativos locais, o fundo investe principalmente nos mercados de Juros Brasil, Crédito High Grade, Crédito High Yield e Crédito Soberano, podendo investir também, em menor proporção, nos mercados de Imobiliário. O fundo possui objetivo de retorno de 140% a 160% do CDI no longo prazo com uma volatilidade esperada entre 0,7 e 1,5% ao ano. O fundo possui nível de caixa médio  entre 10 e 30%, e geralmente aplica seus recursos em  emissores. O tamanho das posições do fundo usualmente fica entre 1 e 2%.O fundo possui de 4% de exposição a crédito estruturado  a bonds.</t>
  </si>
  <si>
    <t>É um fundo de ações com gestão ativa de estratégia long only. A carteira do fundo é montada com base em análise fundamentalista "micro", em que as operações das empresas e seus níveis de preços são muito mais relevantes para a tomada de decisão do que o cenário macroeconômico.</t>
  </si>
  <si>
    <t>A equipe de investimentos é liderada por Maurício Bittencourt, que é responsável pela tomada de decisão e gestão dos portfólios, contando com o suporte de um time de analistas focados no acompanhamento e modelagem de empresas.</t>
  </si>
  <si>
    <t>Verde AM Icatu Prev FIC FIM</t>
  </si>
  <si>
    <t>Lançado em 2015,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que combina análises bottom-up e top-down. Com foco em ativos predominantemente locais, mas com exposição internacional, o fundo investe principalmente nos mercados de Juros Brasil, Moedas, Ações Brasil e Ações Internacional, podendo investir também, em menor proporção, nos mercados de Crédito High Grade e Crédito High Yield. O fundo possui objetivo de superar o CDI no longo prazo. As principais métricas de risco do fundo são VaR e Stress. O fundo não apresenta o mecanismo de stop loss por gestor, nem para o fundo como um todo.</t>
  </si>
  <si>
    <t>A equipe de investimentos é liderada por Luiz Parreiras, head da estratégia, que conta com gestores especialistas e segmentados por mercado. Para o auxílio no acompanhamento dos mercados, os gestores possuem também o suporte de um time de pesquisa macroeconômica e analistas de empresas. Tamanho da equipe de pesquisa macroeconômica: entre 6 e 10 analistas. Tamanho da equipe de análise micro de ações: superior a 10 analistas.</t>
  </si>
  <si>
    <t>Verde AM LB 70 Advisory XP Seg Prev FIC FIM</t>
  </si>
  <si>
    <t xml:space="preserve">Lançado em 2018, é um fundo de renda variável com estratégia Long Biased, com foco em uma carteira comprada de ações, mas podendo ter uma parcela vendida. A tomada das decisões de investimento para o fundo é feita de forma centralizada, com uma abordagem de investimentos majoritariamente Bottom-up. Com foco em ativos predominantemente locais, mas com exposição internacional, o fundo investe principalmente nos mercados de Ações Brasil, podendo investir também, em menor proporção, nos mercados de Juros Brasil, Moedas e Ações Internacional. O fundo possui objetivo de superar o CDI no longo prazo. </t>
  </si>
  <si>
    <t>A equipe de investimentos é liderada por Pedro Sales, que é responsável pela tomada de decisão e gestão dos portfólios, contando com o suporte de um time de analistas focados no acompanhamento e modelagem de empresas. Tamanho da equipe de análise (além dos gestores): entre 6 e 10 analistas.</t>
  </si>
  <si>
    <t>Lançado em 2017, é um fundo de renda variável com estratégia Long Biased, com foco em uma carteira comprada de ações, mas podendo ter uma parcela vendida. A tomada das decisões de investimento para o fundo é feita de forma centralizada, com uma abordagem de investimentos majoritariamente Bottom-up. Com foco em ativos predominantemente locais, mas com exposição internacional, o fundo investe principalmente nos mercados de Ações Brasil, podendo investir também, em menor proporção, nos mercados de Juros Brasil e Ações Internacional. O fundo possui objetivo de superar o Ibovespa no longo prazo. A exposição líquida geralmente  está entre 70 e 80%, já a exposição bruta  fica entre 100 e 110%. A estratégia possui usualmente de 15 a 25 posições compradas, com tamanho usual entre 5 e 10%.</t>
  </si>
  <si>
    <t>Lançado em 2017,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que combina análises bottom-up e top-down. Com foco em ativos predominantemente locais, mas com exposição internacional, o fundo investe principalmente nos mercados de Juros Brasil, Juros Internacional, Moedas, Ações Brasil e Ações Internacional, podendo investir também, em menor proporção, nos mercados de Commodities, Crédito High Grade e Crédito High Yield. O fundo possui objetivo de superar o CDI no longo prazo. As principais métricas de risco do fundo são VaR e Stress. O fundo não apresenta o mecanismo de stop loss por gestor, nem para o fundo como um todo.</t>
  </si>
  <si>
    <t>Verde AM Scena Advisory XP Seg FIC FIM</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</si>
  <si>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que combina análises bottom-up e top-down. Com foco em ativos predominantemente locais, mas com exposição internacional, o fundo investe principalmente nos mercados de Juros Brasil, Moedas e Ações Brasil, podendo investir também, em menor proporção, nos mercados de Crédito High Grade e Crédito High Yield. O fundo possui objetivo de superar o CDI no longo prazo. As principais métricas de risco do fundo são VaR e Stress. O fundo não apresenta o mecanismo de stop loss por gestor, nem para o fundo como um todo. O mandato é semelhante ao do fundo Verde AM Scena Advisory FIC FIM.</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</si>
  <si>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que combina análises bottom-up e top-down. Com foco em ativos predominantemente locais, mas com exposição internacional, o fundo investe principalmente nos mercados de Juros Brasil, Juros Internacional, Moedas, Ações Brasil e Ações Internacional, podendo investir também, em menor proporção, nos mercados de Commodities, Crédito High Grade e Crédito High Yield. O fundo possui objetivo de superar o CDI no longo prazo. As principais métricas de risco do fundo são VaR e Stress. O fundo não apresenta o mecanismo de stop loss por gestor, nem para o fundo como um todo.</t>
  </si>
  <si>
    <t>A equipe de investimentos é liderada por Luis Stuhlberger, head da estratégia, que conta com gestores especialistas e segmentados por mercado. Para o auxílio no acompanhamento dos mercados, os gestores possuem também o suporte de um time de pesquisa macroeconômica e analistas de empresas. Tamanho da equipe de pesquisa macroeconômica: entre 6 e 10 analistas. Tamanho da equipe de análise micro de ações: superior a 10 analistas.</t>
  </si>
  <si>
    <t>Lançado em 2016,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descentralizada, ou ponderada por risco, com uma abordagem de investimentos que combina análises bottom-up e top-down. Com foco em ativos predominantemente locais, mas com exposição internacional, o fundo investe principalmente nos mercados de Juros Brasil, Moedas e Ações Brasil, podendo investir também, em menor proporção, nos mercados de Juros Internacional, Ações Internacional, Commodities e Outros Mercados Globais. O fundo possui objetivo de retorno de CDI+4% a CDI+5% ao ano no longo prazo com uma volatilidade esperada entre 6 e 8% ao ano. A principal métrica de risco é o VaR. O fundo apresenta o mecanismo de stop loss por gestor e também para o fundo como um todo.</t>
  </si>
  <si>
    <t>A equipe de investimentos é liderada por Fernando Lovisotto, head da estratégia, que conta com gestores especialistas e segmentados por mercado. Para o auxílio no acompanhamento dos mercados, os gestores possuem também o suporte de um time de pesquisa macroeconômica e analistas de empresas. Tamanho da equipe de pesquisa macroeconômica: entre 3 e 5 analistas. Tamanho da equipe de análise micro de ações: entre 6 e 10 analistas.</t>
  </si>
  <si>
    <t>Lançado em 2015, é um fundo de renda fixa com estratégia Crédito High Yield, ou seja, investe primordialmente em ativos de crédito privado de empresas com médio a alto risco de inadimplência. A tomada das decisões de investimento para o fundo é feita de forma centralizada, com uma abordagem de investimentos majoritariamente Bottom-up. Com foco em ativos locais, o fundo investe principalmente nos mercados de Crédito High Grade. O fundo possui objetivo de retorno de 125% a 135% do CDI no longo prazo. O fundo possui nível de caixa médio  entre 2 e 10%, e geralmente aplica seus recursos  em algo entre 15 e 25 emissores. O tamanho das posições do fundo usualmente fica entre 2 e 4%.O fundo possui de 80 a 100% de exposição a crédito estruturado , e não possui exposição a bonds.</t>
  </si>
  <si>
    <t>A equipe de investimentos é liderada por Marcelo Almeida, Sergio Pessoa e Gustavo Cortes, que são responsáveis pela tomada de decisão e montagem da carteira, contando com o suporte de um time de analistas focados no acompanhamento e modelagem de empresas. Tamanho da equipe de análise (além dos gestores): entre 3 e 5 analistas.</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</si>
  <si>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que combina análises bottom-up e top-down. Com foco em ativos predominantemente locais, mas com exposição internacional, o fundo investe principalmente nos mercados de Juros Brasil, Moedas e Ações Brasil, podendo investir também, em menor proporção, nos mercados de Juros Internacional e Ações Internacional. O fundo possui objetivo de retorno de IPCA+4% a IPCA+6% ao ano no longo prazo com uma volatilidade esperada entre 5 e 7% ao ano. As principais métricas de risco do fundo são VaR e Stress. O fundo não apresenta o mecanismo de stop loss por gestor, nem para o fundo como um todo.</t>
  </si>
  <si>
    <t>Lançado em 2016,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que combina análises bottom-up e top-down. Com foco em ativos predominantemente locais, mas com exposição internacional, o fundo investe principalmente nos mercados de Juros Brasil, Moedas e Ações Brasil, podendo investir também, em menor proporção, nos mercados de Juros Internacional e Ações Internacional. O fundo possui objetivo de retorno de CDI+4% a CDI+6% ao ano no longo prazo com uma volatilidade esperada entre 5 e 7% ao ano. As principais métricas de risco do fundo são VaR e Stress. O fundo não apresenta o mecanismo de stop loss por gestor, nem para o fundo como um todo.</t>
  </si>
  <si>
    <t>Lançado em 2020, é um fundo de Private Equity que tem uma tese de impacto buscando investimentos em empresas cujos produtos e/ou serviços apresentam soluções para desafios sociais e ambientais listados pela ONU no Sustainable Development Goal (SDG). O objetivos do fundo é executar de 9 a 11 investimentos em empresas de pequeno/médio porte através de uma participação minoritária.</t>
  </si>
  <si>
    <t>A equipe de investimento é formada por uma equipe robusta com experiência média de mais de 10 anos em Private Equity. Esta estratégia é liderada pelo Jose Pano e conta com o suporte de mais 5 profissionais de investimento.</t>
  </si>
  <si>
    <t xml:space="preserve">Lançado em 2017, é um fundo de renda variável com estratégia Long Only Livre, com foco em uma carteira comprada de ações, tendo liberdade para investir em qualquer tipo de empresa. A tomada das decisões de investimento para o fundo é feita de forma centralizada, com uma abordagem de investimentos que combina análises bottom-up e top-down. Com foco em ativos locais, o fundo investe principalmente nos mercados de Ações Brasil. O fundo possui objetivo de superar o Ibovespa no longo prazo. </t>
  </si>
  <si>
    <t>A equipe de investimentos é liderada por Olavo Tortelli, Roberto Knoepfelmacher, Gustavo Kataguiri e Luiz Laydner, que são responsáveis pela tomada de decisão e gestão dos portfólios, contando com o suporte de um time de analistas focados no acompanhamento e modelagem de empresas. Tamanho da equipe de análise (além dos gestores): entre 6 e 10 analistas.</t>
  </si>
  <si>
    <t xml:space="preserve">Lançado em 2011, é um fundo de renda fixa com gestão ativa e estratégia juros ativo, cuja carteira é composta majoritariamente por posições atreladas a taxas de juros prefixadas ou índices de inflação no mercado brasileiro. , com uma abordagem de investimentos que combina análises bottom-up e top-down.  O fundo possui objetivo de retorno de CDI+0,25% a CDI+0,5% ao ano no longo prazo com uma volatilidade esperada entre 1 e 2% ao ano. </t>
  </si>
  <si>
    <t>A equipe de investimentos é liderada por Fernando Lovisotto, André Simões e Thiago Freitas, que são responsáveis pela tomada de decisão e montagem da carteira. Tamanho da equipe de análise (além dos gestores): entre 3 e 5 analistas.</t>
  </si>
  <si>
    <t xml:space="preserve">Lançado em 2011, é um fundo de renda variável com estratégia Long Only Dividendos, com foco em uma carteira comprada de ações, preferindo empresas com bom histórico de pagamento de dividendos. A tomada das decisões de investimento para o fundo é feita de forma centralizada, com uma abordagem de investimentos que combina análises bottom-up e top-down. Com foco em ativos locais, o fundo investe principalmente nos mercados de Ações Brasil. O fundo possui objetivo de superar o Ibovespa no longo prazo. </t>
  </si>
  <si>
    <t>Vinci Valorem FIM</t>
  </si>
  <si>
    <t xml:space="preserve">Lançado em 2012, é um fundo com estratégia renda fixa inflação, cuja carteira é composta majoritariamente por posições atreladas a índices de inflação, como Notas do Tesouro Nacional (NTN-B) ou Contratos Futuros de Cupom de IPCA (DAP). A tomada das decisões de investimento para o fundo é feita de forma , com uma abordagem de investimentos majoritariamente Top-down.  O fundo possui objetivo de retorno de 100% a 105% do IMA-B 5 no longo prazo com uma volatilidade esperada entre 3 e 5% ao ano. </t>
  </si>
  <si>
    <t>Vinci Valorem XP Seg</t>
  </si>
  <si>
    <t xml:space="preserve">Lançado em 2020, é um fundo com estratégia renda fixa inflação, cuja carteira é composta majoritariamente por posições atreladas a índices de inflação, como Notas do Tesouro Nacional (NTN-B) ou Contratos Futuros de Cupom de IPCA (DAP). A tomada das decisões de investimento para o fundo é feita de forma .  O fundo possui objetivo de retorno de 100% a 105% do IMA-B 5 no longo prazo com uma volatilidade esperada entre 3 e 5% ao ano. </t>
  </si>
  <si>
    <t xml:space="preserve">Lançado em 2019,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predominantemente locais, mas com exposição internacional, o fundo investe principalmente nos mercados de Moedas, Ações Brasil, Ações Internacional e Commodities, podendo investir também, em menor proporção, nos mercados de Juros Brasil e Juros Internacional. </t>
  </si>
  <si>
    <t>A equipe de investimentos é liderada por André Laport e Reginaldo Lima, que são responsáveis pela tomada de decisão e gestão dos portfólios, contando com o suporte de um time de analistas focados no acompanhamento e modelagem de empresas. Tamanho da equipe de análise (além dos gestores): entre 3 e 5 analistas.</t>
  </si>
  <si>
    <t xml:space="preserve">Lançado em 2018,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locais e internacionais, o fundo investe principalmente nos mercados de Moedas, Ações Brasil, Ações Internacional e Commodities, podendo investir também, em menor proporção, nos mercados de Juros Brasil e Juros Internacional. </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</si>
  <si>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locais e internacionais, o fundo investe principalmente nos mercados de Juros Brasil, Juros Internacional, Moedas, Ações Brasil, Ações Internacional e Commodities. O fundo possui objetivo de retorno de 150% a 180% do CDI no longo prazo com uma volatilidade esperada entre 6 e 8% ao ano. As principais métricas de risco do fundo são VaR e Stress. O fundo apresenta o mecanismo de stop loss por gestor e também para o fundo como um todo.</t>
  </si>
  <si>
    <t>A equipe de investimentos é liderada por James Oliveira, head da estratégia, que conta com gestores especialistas e segmentados por mercado. Para o auxílio no acompanhamento dos mercados, os gestores possuem também o suporte de um time de pesquisa macroeconômica e analistas de empresas. Tamanho da equipe de pesquisa macroeconômica: entre 3 e 5 analistas. Tamanho da equipe de análise micro de ações: entre 3 e 5 analistas.</t>
  </si>
  <si>
    <t>Lançado em 2021,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ponderada por risco, com uma abordagem de investimentos majoritariamente Top-down. Com foco em ativos locais e internacionais, o fundo investe principalmente nos mercados de Juros Brasil, Juros Internacional, Moedas, Ações Brasil e Ações Internacional. As principais métricas de risco do fundo são VaR e Stress. O fundo apresenta o mecanismo de stop loss por gestor e também para o fundo como um todo.</t>
  </si>
  <si>
    <t xml:space="preserve">Vinland Macro Advisory XP Seg Prev FIC FIM </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</si>
  <si>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predominantemente locais, mas com exposição internacional, o fundo investe principalmente nos mercados de Juros Brasil, Juros Internacional, Moedas, Ações Brasil, Ações Internacional e Commodities. O fundo possui objetivo de retorno de 120% a 150% do CDI no longo prazo com uma volatilidade esperada entre 4 e 6% ao ano. As principais métricas de risco do fundo são VaR e Stress. O fundo apresenta o mecanismo de stop loss por gestor e também para o fundo como um todo. O mandato é semelhante ao do fundo Vinland Macro Advisory FIC FIM.</t>
  </si>
  <si>
    <t>Lançado em 2017,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Moedas, Ações Brasil e Crédito Soberano, podendo investir também, em menor proporção, nos mercados de Ações Internacional. O fundo possui objetivo de retorno de CDI+3% a CDI+5% ao ano no longo prazo com uma volatilidade esperada entre 3 e 5% ao ano. A principal métrica de risco é o Stress. O fundo não apresenta o mecanismo de stop loss por gestor, nem para o fundo como um todo.</t>
  </si>
  <si>
    <t>A equipe de investimentos é liderada por Rodrigo Carvalho, head da estratégia, que conta com gestores especialistas e segmentados por mercado. Para o auxílio no acompanhamento dos mercados, os gestores possuem também o suporte de um time de pesquisa macroeconômica e analistas de empresas. Tamanho da equipe de pesquisa macroeconômica: 2 analistas. Tamanho da equipe de análise micro de ações: 2 analistas.</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</si>
  <si>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centralizada, com uma abordagem de investimentos majoritariamente Top-down. Com foco em ativos predominantemente locais, mas com exposição internacional, o fundo investe principalmente nos mercados de Juros Brasil, Juros Internacional, Moedas, Ações Brasil e Ações Internacional, podendo investir também, em menor proporção, nos mercados de Commodities, Crédito High Grade, Crédito Soberano e Outros Mercados Globais. O fundo possui objetivo de retorno de CDI+7% a CDI+8% ao ano no longo prazo com uma volatilidade esperada entre 7 e 8% ao ano. A principal métrica de risco é o Stress. O fundo não apresenta o mecanismo de stop loss por gestor, nem para o fundo como um todo.</t>
  </si>
  <si>
    <t>Vista FIA</t>
  </si>
  <si>
    <t xml:space="preserve">Lançado em 2014,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Ações Brasil. O fundo usualmente tem  entre 67 e 100% de posições compradas, e possui de 15 a 23 emissores na carteira , onde cada posição geralmente representa de 2,5 a 12,5% da carteira. Há um limite de 40% de exposição por setor. </t>
  </si>
  <si>
    <t>A equipe de investimentos é liderada por João Eduardo Tavares de Andrade Lopes, que é responsável pela tomada de decisão e gestão dos portfólios, contando com o suporte de um time de analistas focados no acompanhamento e modelagem de empresas. Tamanho da equipe de análise (além dos gestores): entre 3 e 5 analistas.</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</si>
  <si>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locais e internacionais, o fundo investe principalmente nos mercados de Juros Brasil, Juros Internacional, Moedas, Ações Brasil, Ações Internacional e Commodities, podendo investir também, em menor proporção, nos mercados de Outros Mercados Globais. O fundo possui objetivo de retorno de CDI+6% a CDI+8% ao ano no longo prazo com uma volatilidade esperada entre 6 e 8% ao ano. A principal métrica de risco é o Stress. O fundo não apresenta o mecanismo de stop loss por gestor, mas possui para o fundo como um todo.</t>
  </si>
  <si>
    <t>A equipe de investimentos é liderada por João Landau Magalhães, head da estratégia, que conta com gestores com escopo generalista, sem o compromisso de atuação em um mercado específico. Para o auxílio no acompanhamento dos mercados, os gestores possuem também o suporte de um time de pesquisa macroeconômica e analistas de empresas. Tamanho da equipe de pesquisa macroeconômica: entre 3 e 5 analistas. Tamanho da equipe de análise micro de ações: entre 3 e 5 analistas.</t>
  </si>
  <si>
    <t>Lançado em 2015,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locais e internacionais, o fundo investe principalmente nos mercados de Juros Brasil, Juros Internacional, Moedas, Ações Brasil, Ações Internacional e Commodities, podendo investir também, em menor proporção, nos mercados de Outros Mercados Globais. O fundo possui objetivo de retorno de CDI+12% a CDI+15% ao ano no longo prazo com uma volatilidade esperada entre 12 e 15% ao ano. A principal métrica de risco é o Stress. O fundo não apresenta o mecanismo de stop loss por gestor, mas possui para o fundo como um todo.</t>
  </si>
  <si>
    <t>Lançado em 1999, é um fundo de renda fixa com estratégia Crédito High Grade, ou seja, investe primordialmente em ativos de crédito privado de empresas com baixo risco de inadimplência.</t>
  </si>
  <si>
    <t>A equipe de investimentos é liderada por Mario Okazuka Junior, Duilio Augusto Zulini Da Costa, Nicole Nadine Padre Kuhn, Pedro Alberto Perez Coelho Bento e Guilherme Grijó, que são responsáveis pela tomada de decisão e montagem da carteira, contando com o suporte de um time de analistas focados no acompanhamento e modelagem de empresas.</t>
  </si>
  <si>
    <t>Lançado em 1999, é um fundo cambial que busca seguir a variação do dólar de maneira passiva, a partir de operações com contratos futuros de dólar.</t>
  </si>
  <si>
    <t>A gestão das estratégias passivas da gestora é implementada pela Isabela Fukase.</t>
  </si>
  <si>
    <t>Votorantim FIC FI Icatu Seg Legacy RF Prev CP</t>
  </si>
  <si>
    <t>Lançado em 2008, é um fundo de renda fixa com estratégia Crédito High Grade Liquidez, ou seja, investe primordialmente em ativos de crédito privado de empresas com baixo risco de inadimplência e possui um prazo curto de resgate.</t>
  </si>
  <si>
    <t>Lançado em 1995, é um fundo cambial que busca seguir a variação do dólar de maneira passiva, a partir de operações com contratos futuros de dólar.</t>
  </si>
  <si>
    <t>A gestão do fundo é implementada de forma passiva e a equipe de investimentos conta com Paulo Clini como head de investimentos da gestora.</t>
  </si>
  <si>
    <t xml:space="preserve">Lançado em 2017, é um fundo de renda fixa com gestão ativa e estratégia juros ativo, cuja carteira é composta majoritariamente por posições atreladas a taxas de juros prefixadas ou índices de inflação no mercado brasileiro. , com uma abordagem de investimentos que combina análises bottom-up e top-down.  O fundo possui objetivo de retorno de 100% a 120% do CDI no longo prazo com uma volatilidade esperada entre 1,2 e 1,8% ao ano. </t>
  </si>
  <si>
    <t>A equipe de investimentos é liderada por Paulo Eduardo Clini, Sérgio Evangelista, Leonardo Curi, Adriano Casarotto e Daniel Campanini, que são responsáveis pela tomada de decisão e montagem da carteira, contando com o suporte de um time de analistas focados no acompanhamento e modelagem de empresas. Tamanho da equipe de análise (além dos gestores): entre 3 e 5 analistas.</t>
  </si>
  <si>
    <t>Lançado em 2013, é um fundo de renda fixa com gestão ativa e estratégia de  inflação, cuja carteira é composta majoritariamente por posições atreladas a índices de inflação no mercado brasileiro, com uma abordagem de investimentos que combina análises bottom-up e top-down.</t>
  </si>
  <si>
    <t>Lançado em 2003,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majoritariamente Top-down. Com foco em ativos predominantemente locais, mas com exposição internacional, o fundo investe principalmente nos mercados de Juros Brasil, Moedas e Ações Brasil, podendo investir também, em menor proporção, nos mercados de Juros Internacional, Ações Internacional, Commodities e Crédito High Grade. O fundo possui objetivo de retorno de 100% do CDI no longo prazo com uma volatilidade esperada entre 3 e 5% ao ano. As principais métricas de risco do fundo são VaR e Stress. O fundo não apresenta o mecanismo de stop loss por gestor, nem para o fundo como um todo.</t>
  </si>
  <si>
    <t>A equipe de investimentos é liderada por Gustavo Baltar, head da estratégia, que conta com gestores com escopo generalista, sem o compromisso de atuação em um mercado específico. Para o auxílio no acompanhamento dos mercados, os gestores possuem também o suporte de um time de pesquisa macroeconômica e analistas de empresas. Tamanho da equipe de pesquisa macroeconômica: 1 analista. Tamanho da equipe de análise micro de ações: entre 3 e 5 analistas.</t>
  </si>
  <si>
    <t xml:space="preserve">Lançado em 2000, é um fundo de renda fixa com gestão ativa e estratégia juros ativo, cuja carteira é composta majoritariamente por posições atreladas a taxas de juros prefixadas ou índices de inflação no mercado brasileiro. , com uma abordagem de investimentos que combina análises bottom-up e top-down.  O fundo possui objetivo de retorno de 100% a 120% do CDI no longo prazo com uma volatilidade esperada entre 1,2 e 1,8% ao ano. </t>
  </si>
  <si>
    <t>Lançado em 2004, é um fundo de renda fixa com gestão ativa e estratégia juros ativo, cuja carteira é composta majoritariamente por posições atreladas a taxas de juros prefixadas ou índices de inflação no mercado brasileiro, com uma abordagem de investimentos que combina análises bottom-up e top-down.</t>
  </si>
  <si>
    <t>Lançado em 2019,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majoritariamente Bottom-up. Com foco em ativos locais, o fundo investe principalmente nos mercados de Crédito High Grade. O fundo possui objetivo de retorno de 100% do CDI no longo prazo. O fundo possui nível de caixa médio  entre 1,5 e 2,5%, e geralmente possui seus recursos aplicados  em algo entre 60 e 100 emissores. O tamanho das posições do fundo usualmente fica entre 0,15 e 4%, não ultrapassando o valor de 5% por emissor.</t>
  </si>
  <si>
    <t xml:space="preserve">Lançado em 2019, é um fundo de renda fixa com gestão ativa e estratégia juros ativo, cuja carteira é composta majoritariamente por posições atreladas a taxas de juros prefixadas ou índices de inflação no mercado brasileiro. , com uma abordagem de investimentos que combina análises bottom-up e top-down.  O fundo possui objetivo de retorno de 100% a 120% do CDI no longo prazo com uma volatilidade esperada entre 1,2 e 1,8% ao ano. </t>
  </si>
  <si>
    <t>XP 2026B Advisory XP Seg Prev FIC FIRF</t>
  </si>
  <si>
    <t>O fundo apresenta um mandato de renda fixa, com o objetivo de investir em títulos de Tesouro Direto atrelados à inflação (NTN-B) com vencimento em 2026.</t>
  </si>
  <si>
    <t>A gestão do fundo é implementada pela célula de Alocação e Indexados da XP Asset, liderada por Danilo Gabriel.</t>
  </si>
  <si>
    <t>XP 2035B Advisory XP Seg Prev FIC FIRF</t>
  </si>
  <si>
    <t>O fundo apresenta um mandato de renda fixa, com o objetivo de investir em títulos de Tesouro Direto atrelados à inflação (NTN-B) com vencimento em 2035.</t>
  </si>
  <si>
    <t>XP Ações FIC FIA</t>
  </si>
  <si>
    <t>Trata-se de um fundo de ações que busca atingir retornos superiores ao Ibovespa ("índice ativo"). O gestor parte de uma carteira inicial que tem como base a composição do Ibovespa e, a partir de análises da equipe de investimentos, aumenta as exposições nas ativos mais bem avaliados e reduz as exposições naqueles com pior avaliação, chegando a uma carteira final que terá alta correlação com o índice de referência do fundo.</t>
  </si>
  <si>
    <t>A equipe é liderada pelo gestor Marcos Peixoto, que conta com um time robusto de analistas de ações. Além dos profissionais dedicados à análise, o time apresenta sinergias com toda a equipe da estratégia macro da XP Asset.</t>
  </si>
  <si>
    <t>Lançado em 2019,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que combina análises bottom-up e top-down. Com foco em ativos locais, o fundo investe principalmente nos mercados de Crédito High Grade, Crédito High Yield e Crédito Soberano. O fundo possui objetivo de retorno de 98% a 100% do CDI no longo prazo com uma volatilidade esperada entre 0 e 0,5% ao ano. O fundo possui nível de caixa médio  entre 25 e 30%, e geralmente aplica seus recursos em  emissores. O fundo possui de 0 a 9,5% de exposição a crédito estruturado , e não possui exposição a bonds.</t>
  </si>
  <si>
    <t>A equipe de investimentos é liderada por André Masetti e Fausto Silva, que são responsáveis pela tomada de decisão e montagem da carteira, contando com o suporte de um time de analistas focados no acompanhamento e modelagem de empresas. Tamanho da equipe de análise (além dos gestores): entre 3 e 5 analistas.</t>
  </si>
  <si>
    <t>XP Corporate Plus FIM CP</t>
  </si>
  <si>
    <t>Lançado em 2016,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que combina análises bottom-up e top-down. Com foco em ativos locais, o fundo investe principalmente nos mercados de Crédito High Grade, Crédito High Yield e Crédito Soberano. O fundo possui objetivo de retorno de 100% a 120% do CDI no longo prazo com uma volatilidade esperada entre 0 e 0,7% ao ano. O fundo possui nível de caixa médio  entre 10 e 12%, e geralmente aplica seus recursos em  emissores. O fundo possui de 12 a 15% de exposição a crédito estruturado , e não possui exposição a bonds.</t>
  </si>
  <si>
    <t>Lançado em 2018, é um fundo de renda fixa com estratégia Crédito High Yield, ou seja, investe primordialmente em ativos de crédito privado de empresas com médio a alto risco de inadimplência. A tomada das decisões de investimento para o fundo é feita de forma colegiada, com uma abordagem de investimentos que combina análises bottom-up e top-down. Com foco em ativos locais, o fundo investe principalmente nos mercados de Crédito High Grade, Crédito High Yield e Crédito Soberano. O fundo possui objetivo de retorno de 110% a 120% do CDI no longo prazo com uma volatilidade esperada entre 0 e 0,3% ao ano. O fundo possui nível de caixa médio  entre 80 e 82%, e geralmente aplica seus recursos em  emissores. O fundo possui de 15 a 20% de exposição a crédito estruturado , e não possui exposição a bonds.</t>
  </si>
  <si>
    <t>Lançado em 2015, é um fundo de renda fixa com estratégia Crédito High Yield, ou seja, investe primordialmente em ativos de crédito privado de empresas com médio a alto risco de inadimplência. A tomada das decisões de investimento para o fundo é feita de forma colegiada, com uma abordagem de investimentos que combina análises bottom-up e top-down. Com foco em ativos locais, o fundo investe principalmente nos mercados de Crédito High Grade, Crédito High Yield e Crédito Soberano. O fundo possui objetivo de retorno de 120% a 130% do CDI no longo prazo com uma volatilidade esperada entre 0 e 0,3% ao ano. O fundo possui nível de caixa médio  entre 15 e 20%, e geralmente aplica seus recursos em  emissores. O fundo possui de 40 a 45% de exposição a crédito estruturado , e não possui exposição a bonds.</t>
  </si>
  <si>
    <t>Lançado em 2017, é um fundo de renda fixa com estratégia Crédito High Yield, ou seja, investe primordialmente em ativos de crédito privado de empresas com médio a alto risco de inadimplência. A tomada das decisões de investimento para o fundo é feita de forma colegiada, com uma abordagem de investimentos que combina análises bottom-up e top-down. Com foco em ativos locais, o fundo investe principalmente nos mercados de Crédito High Grade, Crédito High Yield e Crédito Soberano. O fundo possui objetivo de retorno de 130% a 150% do CDI no longo prazo com uma volatilidade esperada entre 0 e 0,3% ao ano. O fundo possui nível de caixa médio  entre 15 e 20%, e geralmente aplica seus recursos em  emissores. O fundo possui de 45 a 55% de exposição a crédito estruturado , e não possui exposição a bonds.</t>
  </si>
  <si>
    <t>XP Crédito Estruturado 360 Profissional FIC FIM CP LP IE</t>
  </si>
  <si>
    <t>É o fundo gerido pelo time de Special Situations (SS) da XP Asset, lançado em 2019 com o título de XP Crédito Estruturado 360 Profissional. As operações de SS visam a alta geração de retorno com downside protection por meio de mecanismos de proteção que são criados na estruturação da operação. O fundo XP Special Situations possui uma parcela de sua rentabilidade normalizada (que não dependem de upsides), mas sua principal fonte de elevados retornos estão nos chamados eventos de liquidez, nos quais o fundo busca ganhos extraordinários. Os upsides são gerados em situações específicas, sob estruturas montadas de forma a tentar maximizar as probabilidades de ocorrência desses eventos de liquidez. Do lado da proteção de risco, a proteção começa na formação do time, que conta com 5 advogados internos; além disso, existem mecanismos adicionais de proteção, tais como: (i) garantias reais, (ii) existência de valor incontroverso e (iii) senioridade na estrutura. A estratégia de investimento tem foco na originação, aquisição e recuperação de: (a) ativos judiciais, com destaque para precatórios e pré-precatórios contra a administração pública (foco em federal) e grandes empresas público e privadas; (b) operações mezanino, em que temos uma operação de crédito com potencial upside em determinadas situações, e mecanismos de conversibilidade, (c) operações de crédito estruturado; e (d) securitização, que são operações que envolvem risco de crédito pulverizado em inúmeras contrapartes, como crédito consignado, FIDCs de desconto de cartão de crédito e risco sacado.</t>
  </si>
  <si>
    <t>A equipe de investimentos é liderada por Filipe Mattos e Fausto Silva, que são responsáveis pela tomada de decisão e montagem da carteira, contando com o suporte de um time de analistas focados no acompanhamento e modelagem de empresas.</t>
  </si>
  <si>
    <t>Lançado em 2020, é um fundo de renda fixa com estratégia Crédito High Yield, ou seja, investe primordialmente em ativos de crédito privado de empresas com médio a alto risco de inadimplência. A tomada das decisões de investimento para o fundo é feita de forma colegiada, com uma abordagem de investimentos que combina análises bottom-up e top-down. Com foco em ativos locais, o fundo investe principalmente nos mercados de Crédito High Yield, além da parcela de caixa. O fundo possui objetivo de retorno de 110% a 120% do CDI no longo prazo com uma volatilidade esperada entre 0 e 0,3% ao ano. O fundo possui nível de caixa médio  entre 80 e 82%, e geralmente aplica seus recursos em  emissores. O fundo possui de 15 a 20% de exposição a crédito estruturado , e não possui exposição a bonds.</t>
  </si>
  <si>
    <t xml:space="preserve">Lançado em 2014, é um fundo de renda fixa com estratégia Debêntures Incentivadas Não Hedgeado, ou seja, investe em ativos de crédito privado incentivados, ou seja, isentos de imposto de renda. A tomada das decisões de investimento para o fundo é feita de forma colegiada, com uma abordagem de investimentos que combina análises bottom-up e top-down. Com foco em ativos locais, o fundo investe principalmente nos mercados de Crédito High Grade, Crédito High Yield e Crédito Soberano, podendo investir também, em menor proporção, nos mercados de Crédito High Grade, Crédito High Yield e Crédito Soberano. O fundo possui objetivo de superar o retorno do índice IMA-Geral no longo prazo. O fundo possui nível de caixa médio  entre 12 e 15%, e geralmente possui seus recursos aplicados em  emissores. </t>
  </si>
  <si>
    <t xml:space="preserve">Lançado em 2018, é um fundo de renda fixa com estratégia Debêntures Incentivadas Hedgeado, ou seja, investe em ativos de crédito privado incentivados, ou seja, isentos de imposto de renda. A tomada das decisões de investimento para o fundo é feita de forma colegiada, com uma abordagem de investimentos que combina análises bottom-up e top-down. Com foco em ativos locais, o fundo investe principalmente nos mercados de Crédito High Grade, Crédito High Yield e Crédito Soberano, podendo investir também, em menor proporção, nos mercados de Crédito High Grade, Crédito High Yield e Crédito Soberano. O fundo possui nível de caixa médio  entre 10 e 15%, e geralmente possui seus recursos aplicados  em algo entre 57 e 60 emissores. </t>
  </si>
  <si>
    <t xml:space="preserve">Lançado em 2017, é um fundo de renda variável com estratégia Long Only Dividendos, com foco em uma carteira comprada de ações, preferindo empresas com bom histórico de pagamento de dividendos.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Ações Brasil. </t>
  </si>
  <si>
    <t>A equipe de investimentos é liderada por Marcos Peixoto, que é responsável pela tomada de decisão e gestão dos portfólios, contando com o suporte de um time de analistas focados no acompanhamento e modelagem de empresas. Tamanho da equipe de análise (além dos gestores): entre 6 e 10 analistas.</t>
  </si>
  <si>
    <t xml:space="preserve">Lançado em 2012, é um fundo de renda variável com estratégia Long Only Dividendos, com foco em uma carteira comprada de ações, preferindo empresas com bom histórico de pagamento de dividendos.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Ações Brasil. </t>
  </si>
  <si>
    <t>O fundo segue estratégia que investe unicamente em cotas de fundos de investimento imobiliário (FII) listados, com o objetivo de obter retorno superior à variação do IFIX no longo prazo. O portfólio contém tipicamente tanto fundos de papel quanto fundos de tijolo, entre os diferentes segmentos do setor imobiliário, sem o compromisso de concentração em determinado segmento.</t>
  </si>
  <si>
    <t>A equipe é liderada pelos os gestores Felipe Celidonio e André Masetti, os quais ficam inseridos na área de Imobiliário da XP Asset, composta por mais de 10 pessoas. A equipe apresenta sinergias com os demais profissionais da estratégia de fundos imobiliários da XP Asset.</t>
  </si>
  <si>
    <t xml:space="preserve">Lançado em 2018, é um fundo de renda fixa com gestão ativa e estratégia juros ativo, cuja carteira é composta majoritariamente por posições atreladas a taxas de juros prefixadas ou índices de inflação no mercado brasileiro. , com uma abordagem de investimentos que combina análises bottom-up e top-down.  O fundo possui objetivo de retorno de 2% a 4% do CDI no longo prazo com uma volatilidade esperada entre 2 e 4% ao ano. </t>
  </si>
  <si>
    <t>A equipe de investimentos é liderada por Fausto Silva e Eric Vieira, que são responsáveis pela tomada de decisão e gestão dos portfólios. Tamanho da equipe de análise (além dos gestores): entre 3 e 5 analistas.</t>
  </si>
  <si>
    <t>Lançado em 2013,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locais, o fundo investe principalmente nos mercados de Juros Brasil, Moedas e Ações Brasil. O fundo possui objetivo de retorno de CDI+3% a.a.  no longo prazo com uma volatilidade esperada superior à do CDI. A principal métrica de risco é o VaR. O fundo não apresenta o mecanismo de stop loss por gestor, nem para o fundo como um todo. O mandato é semelhante ao do fundo XP Macro Institucional FIC FIM.</t>
  </si>
  <si>
    <t>A equipe de investimentos é liderada por Julio Fernandes e Bruno Marques, que são os principais responsáveis pela tomada de decisão e pela gestão dos portfólios. Para o auxílio no acompanhamento dos mercados, os gestores possuem também o suporte de um time de pesquisa macroeconômica e analistas de empresas. Tamanho da equipe de pesquisa macroeconômica: entre 3 e 5 analistas. Tamanho da equipe de análise micro de ações: 2 analistas.</t>
  </si>
  <si>
    <t xml:space="preserve">Lançado em 2013, é um fundo de renda fixa com gestão ativa e estratégia juros ativo, cuja carteira é composta majoritariamente por posições atreladas a taxas de juros prefixadas ou índices de inflação no mercado brasileiro. , com uma abordagem de investimentos que combina análises bottom-up e top-down.  O fundo possui objetivo de retorno de 2% a 4% do CDI no longo prazo com uma volatilidade esperada entre 2 e 4% ao ano. </t>
  </si>
  <si>
    <t xml:space="preserve">Lançado em 2012, é um fundo com estratégia renda fixa inflação, cuja carteira é composta majoritariamente por posições atreladas a índices de inflação, como Notas do Tesouro Nacional (NTN-B) ou Contratos Futuros de Cupom de IPCA (DAP). A tomada das decisões de investimento para o fundo é feita de forma , com uma abordagem de investimentos majoritariamente Bottom-up.  O fundo possui objetivo de superar o IPCA no longo prazo com uma volatilidade esperada igual à do IPCA. </t>
  </si>
  <si>
    <t xml:space="preserve">Lançado em 2017,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Ações Brasil. </t>
  </si>
  <si>
    <t>XP Investor FI Renda Fixa Crédito Privado LP</t>
  </si>
  <si>
    <t>Lançado em 2009,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que combina análises bottom-up e top-down. Com foco em ativos locais, o fundo investe principalmente nos mercados de Crédito High Grade, Crédito High Yield e Crédito Soberano. O fundo possui objetivo de retorno de 100% a 110% do CDI no longo prazo com uma volatilidade esperada entre 0 e 0,5% ao ano. O fundo possui nível de caixa médio  entre 20 e 24%, e geralmente aplica seus recursos  em algo entre 70 e 90 emissores. O fundo possui de 23 a 23% de exposição a crédito estruturado , e não possui exposição a bonds.</t>
  </si>
  <si>
    <t xml:space="preserve">Lançado em 2006, é um fundo de renda variável com estratégia Long Only Livre, com foco em uma carteira comprada de ações, tendo liberdade para investir em qualquer tipo de empresa.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Ações Brasil. </t>
  </si>
  <si>
    <t xml:space="preserve">Lançado em 2016,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Ações Internacional. </t>
  </si>
  <si>
    <t xml:space="preserve">Lançado em 2018,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Ações Internacional. </t>
  </si>
  <si>
    <t xml:space="preserve">Lançado em 2020,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locais, o fundo investe principalmente nos mercados de Ações Brasil. </t>
  </si>
  <si>
    <t xml:space="preserve">Lançado em 2013,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Ações Internacional. </t>
  </si>
  <si>
    <t xml:space="preserve">Lançado em 2020,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Ações Internacional. </t>
  </si>
  <si>
    <t xml:space="preserve">Lançado em 2016, é um fundo multimercado com estratégia long short neutro, cuja carteira é composta majoritariamente por operações de valor relativo em ações. O portfólio contém parcelas comprada e vendida em ações que possuem tamanhos similares, o que resulta em baixa correlação com índices de ações locais. A tomada das decisões de investimento para o fundo é feita de forma colegiada, com uma abordagem de investimentos que combina análises bottom-up e top-down. Com foco em ativos locais, o fundo investe principalmente nos mercados de Ações Brasil. O fundo possui objetivo de retorno de CDI+5% a.a.  no longo prazo com uma volatilidade esperada entre 3 e 5% ao ano. </t>
  </si>
  <si>
    <t>A equipe de investimentos é liderada por Marcos Peixoto, que é responsável pela tomada de decisão e gestão dos portfólios, contando com o suporte de um time de analistas focados no acompanhamento e modelagem de empresas.Tamanho da equipe de análise (além dos gestores): entre 6 e 10 analistas.</t>
  </si>
  <si>
    <t xml:space="preserve">Lançado em 2010, é um fundo multimercado com estratégia long short neutro, cuja carteira é composta majoritariamente por operações de valor relativo em ações. O portfólio contém parcelas comprada e vendida em ações que possuem tamanhos similares, o que resulta em baixa correlação com índices de ações locais. A tomada das decisões de investimento para o fundo é feita de forma colegiada, com uma abordagem de investimentos que combina análises bottom-up e top-down. Com foco em ativos locais, o fundo investe principalmente nos mercados de Ações Brasil. O fundo possui objetivo de retorno de CDI+5% a.a.  no longo prazo com uma volatilidade esperada entre 3 e 5% ao ano. </t>
  </si>
  <si>
    <t xml:space="preserve">Lançado em 2019,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locais, o fundo investe principalmente nos mercados de Ações Brasil, podendo investir também, em menor proporção, nos mercados de Ações Internacional. </t>
  </si>
  <si>
    <t>A equipe de investimentos é liderada por Rodrigo Furtado, que é responsável pela tomada de decisão e gestão dos portfólios, contando com o suporte de um time de analistas focados no acompanhamento e modelagem de empresas. Tamanho da equipe de análise (além dos gestores): entre 6 e 10 analistas.</t>
  </si>
  <si>
    <t xml:space="preserve">Lançado em 2019, é um fundo de renda variável com estratégia Long Biased, com foco em uma carteira comprada de ações, mas podendo ter uma parcela vendida. A tomada das decisões de investimento para o fundo é feita de forma colegiada, com uma abordagem de investimentos majoritariamente Bottom-up. Com foco em ativos locais, o fundo investe principalmente nos mercados de Ações Brasil. </t>
  </si>
  <si>
    <t>Lançado em 2016,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Juros Internacional, Moedas, Ações Brasil e Ações Internacional. O fundo possui objetivo de retorno de CDI+5% a.a.  no longo prazo com uma volatilidade esperada superior à do CDI. A principal métrica de risco é o VaR. O fundo não apresenta o mecanismo de stop loss por gestor, nem para o fundo como um todo.</t>
  </si>
  <si>
    <t>A equipe de investimentos é liderada por Julio Fernandes  e Bruno Marques, que são os principais responsáveis pela tomada de decisão e pela gestão dos portfólios. Para o auxílio no acompanhamento dos mercados, os gestores possuem também o suporte de um time de pesquisa macroeconômica e analistas de empresas. Tamanho da equipe de pesquisa macroeconômica: entre 3 e 5 analistas. Tamanho da equipe de análise micro de ações: 2 analistas.</t>
  </si>
  <si>
    <t>Lançado em 2017,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locais, o fundo investe principalmente nos mercados de Juros Brasil, Moedas e Ações Brasil. O fundo possui objetivo de retorno de CDI+3% a.a.  no longo prazo com uma volatilidade esperada superior à do CDI. A principal métrica de risco é o VaR. O fundo não apresenta o mecanismo de stop loss por gestor, nem para o fundo como um todo.</t>
  </si>
  <si>
    <t xml:space="preserve">Lançado em 2019, é um fundo de renda fixa com gestão ativa e estratégia juros ativo, cuja carteira é composta majoritariamente por posições atreladas a taxas de juros prefixadas ou índices de inflação no mercado brasileiro. , com uma abordagem de investimentos majoritariamente Top-down.  O fundo possui objetivo de retorno de CDI+2% a.a.  no longo prazo com uma volatilidade esperada superior à do CDI. </t>
  </si>
  <si>
    <t>XP Macro Juros Ativo XPS</t>
  </si>
  <si>
    <t xml:space="preserve">Lançado em 2019, é um fundo de renda fixa com gestão ativa e estratégia juros ativo, cuja carteira é composta majoritariamente por posições atreladas a taxas de juros prefixadas ou índices de inflação no mercado brasileiro. , com uma abordagem de investimentos majoritariamente Top-down.  O fundo possui objetivo de retorno de CDI+2% a CDI+2% ao ano no longo prazo com uma volatilidade esperada entre 2 e 2% ao ano. </t>
  </si>
  <si>
    <t>Lançado em 2018,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predominantemente locais, mas com exposição internacional, o fundo investe principalmente nos mercados de Juros Brasil, Juros Internacional, Moedas, Ações Brasil e Ações Internacional. O fundo possui objetivo de retorno de CDI+8% a CDI+12% ao ano no longo prazo com uma volatilidade esperada superior à do CDI. A principal métrica de risco é o VaR. O fundo não apresenta o mecanismo de stop loss por gestor, nem para o fundo como um todo.</t>
  </si>
  <si>
    <t xml:space="preserve">XP Macro XP Seg Prev FIC FIM </t>
  </si>
  <si>
    <t>Lançado em 2019, é um fundo multimercado com estratégia macro, isto é, suas teses de investimento são baseadas na elaboração de cenários macroeconômicos, que dão suporte para a escolha de classes de ativos específicas e culminam com a montagem de posições dentro do fundo. A tomada das decisões de investimento para o fundo é feita de forma colegiada, com uma abordagem de investimentos que combina análises bottom-up e top-down. Com foco em ativos locais, o fundo investe principalmente nos mercados de Juros Brasil, Moedas e Ações Brasil. O fundo possui objetivo de retorno de CDI+3% a.a.  no longo prazo com uma volatilidade esperada superior à do CDI. A principal métrica de risco é o VaR. O fundo não apresenta o mecanismo de stop loss por gestor, nem para o fundo como um todo. O mandato é semelhante ao do fundo XP Macro FIM.</t>
  </si>
  <si>
    <t>Lançado em 2020, é um fundo de Private Equity focado em empresas de médio porte com com alto potencial de crescimento, em setores relevates e com alta barreira de entrada.</t>
  </si>
  <si>
    <t>A equipe de investimentos é liderada por Chu Kong, que em conjunto com os membros do comitê de investimento são responsáveis pela tomada de decisão e gestão do portfólio, contando com o suporte de um time de analistas focados no acompanhamento e na análise de empresas.</t>
  </si>
  <si>
    <t>Lançado em 2011, é um fundo de renda fixa com estratégia Referenciado DI, que investe majoritariamente em títulos públicos pós-fixados e ativos de crédito privado de baixo de risco, buscando acompanhar a Taxa DI.  A tomada das decisões de investimento para o fundo é feita de forma colegiada, com uma abordagem de investimentos que combina análises bottom-up e top-down. Com foco em ativos locais, o fundo investe principalmente nos mercados de Crédito High Grade e Crédito Soberano, podendo investir também, em menor proporção, nos mercados de Crédito High Grade e Crédito Soberano. O fundo possui objetivo de retorno de 98% a 100% do CDI no longo prazo com uma volatilidade esperada entre 0 e 0,5% ao ano. O fundo possui nível de caixa médio  entre 33 e 35%, e geralmente possui seus recursos aplicados  em algo entre 58 e 60 emissores. O tamanho das posições do fundo usualmente fica entre 1,1 e 1,2%</t>
  </si>
  <si>
    <t>A equipe de investimentos é liderada por Fausto Silva e Eric Vieira, que são responsáveis pela tomada de decisão e montagem da carteira.</t>
  </si>
  <si>
    <t>Lançado em 2018,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que combina análises bottom-up e top-down. Com foco em ativos locais, o fundo investe principalmente nos mercados de Crédito High Grade e Crédito Soberano, podendo investir também, em menor proporção, nos mercados de Crédito High Grade, Crédito High Yield e Crédito Soberano. O fundo possui objetivo de superar o CDI no longo prazo com uma volatilidade esperada entre 0 e 0,3% ao ano. O fundo possui nível de caixa médio  entre 20 e 25%, e geralmente possui seus recursos aplicados  em algo entre 1 e 12 emissores. O tamanho das posições do fundo usualmente fica entre 0,5 e 45%, não ultrapassando o valor de 45% por emissor. .</t>
  </si>
  <si>
    <t>XP Top CDB FIRF CP</t>
  </si>
  <si>
    <t xml:space="preserve">Lançado em 2016,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que combina análises bottom-up e top-down. Com foco em ativos locais, o fundo investe principalmente nos mercados de Crédito High Grade e Crédito Soberano, podendo investir também, em menor proporção, nos mercados de Crédito High Grade e Crédito Soberano. O fundo possui objetivo de retorno de 98% a 100% do CDI no longo prazo com uma volatilidade esperada entre 0 e 0,5% ao ano. O fundo possui nível de caixa médio  entre 48 e 50%, e geralmente possui seus recursos aplicados em  emissores. </t>
  </si>
  <si>
    <t>XP Top Crédito Privado Renda Fixa FI LP</t>
  </si>
  <si>
    <t>Lançado em 2001, é um fundo de renda fixa com estratégia Crédito High Grade, ou seja, investe primordialmente em ativos de crédito privado de empresas com baixo risco de inadimplência. A tomada das decisões de investimento para o fundo é feita de forma colegiada, com uma abordagem de investimentos que combina análises bottom-up e top-down. Com foco em ativos locais, o fundo investe principalmente nos mercados de Crédito High Grade, Crédito High Yield e Crédito Soberano. O fundo possui objetivo de retorno de 110% a 115% do CDI no longo prazo com uma volatilidade esperada entre 0 e 0,5% ao ano. O fundo possui nível de caixa médio  entre 15 e 20%, e geralmente aplica seus recursos em  emissores. O fundo possui de 9 a 10% de exposição a crédito estruturado , e não possui exposição a bonds.</t>
  </si>
  <si>
    <t>Zurich Valora Prev FI RF CP</t>
  </si>
  <si>
    <t>Lançado em 2019, é um fundo de renda fixa com estratégia Crédito High Grade Liquidez, ou seja, investe primordialmente em ativos de crédito privado de empresas com baixo risco de inadimplência e possui um prazo curto de resgate. A tomada das decisões de investimento para o fundo é feita de forma colegiada, com uma abordagem de investimentos que combina análises bottom-up e top-down. Com foco em ativos locais, o fundo investe principalmente nos mercados de Juros Brasil, Crédito High Grade, Crédito High Yield, Crédito Soberano, Imobiliário, podendo investir também, em menor proporção, nos mercados de Crédito High Grade, Crédito High Yield, Crédito Soberano, Imobiliário. O fundo possui objetivo de retorno de 130% a 150% do CDI no longo prazo com uma volatilidade esperada entre 1 e 1,5% ao ano. O fundo possui nível de caixa médio  entre 10 e 30%, e geralmente possui seus recursos aplicados em  emissores. O tamanho das posições do fundo usualmente fica entre 1 e 2%, não ultrapassando o valor de 4% por emissor. .</t>
  </si>
  <si>
    <t>É um fundo internacional com estratégia Long Only, isto é, com foco no investimento em uma carteira comprada de ações e atuação na região da Ásia, incluindo países desenvolvidos e em desenvolvimento, excluindo-se o Japão. A tomada das decisões de investimento para o fundo segue uma abordagem majoritariamente bottom-up. A carteira contém usualmente entre 25 a 40 ações. O fundo acessa a estratégia MS INVF Asia Opportunity Fund (ISIN: LU1378878604). O fundo possui proteção cambial, isto é, é um veículo hedgeado.</t>
  </si>
  <si>
    <t>A equipe de investimentos é liderada por Kristian Heugh, que é responsável pela tomada de decisão e gestão dos portfólios, contando com o suporte de um time de analistas focados no acompanhamento e modelagem de empresas.</t>
  </si>
  <si>
    <t>É um fundo internacional com estratégia Long Only, isto é, com foco no investimento em uma carteira comprada de ações e atuação na região da Ásia, incluindo países desenvolvidos e em desenvolvimento, excluindo-se o Japão. A tomada das decisões de investimento para o fundo segue uma abordagem majoritariamente bottom-up. A carteira contém usualmente entre 25 a 40 ações. O fundo acessa a estratégia MS INVF Asia Opportunity Fund (ISIN: LU1378878604). O fundo não possui proteção cambial, isto é, está exposto à variação do dólar.</t>
  </si>
  <si>
    <t>Christian Faricelli</t>
  </si>
  <si>
    <t>Capitânia</t>
  </si>
  <si>
    <t>Pátria Investimentos</t>
  </si>
  <si>
    <t>Tiago Ring</t>
  </si>
  <si>
    <t>Arkon investments</t>
  </si>
  <si>
    <t>Kapitalo investimentos</t>
  </si>
  <si>
    <t>CSHG</t>
  </si>
  <si>
    <t>Pedro Nunes</t>
  </si>
  <si>
    <t>SPX</t>
  </si>
  <si>
    <t xml:space="preserve">Porto </t>
  </si>
  <si>
    <t>Maiko Carvalho</t>
  </si>
  <si>
    <t>Alpha Key</t>
  </si>
  <si>
    <t>Velt Partners Investimentos</t>
  </si>
  <si>
    <t>Credit Suisse Brasil</t>
  </si>
  <si>
    <t>Hedging-Griffo</t>
  </si>
  <si>
    <t>Safra Asset Management</t>
  </si>
  <si>
    <t>JP Morgan Asset Management</t>
  </si>
  <si>
    <t>Banco Patrimonio</t>
  </si>
  <si>
    <t>Safra Asset</t>
  </si>
  <si>
    <t>Guilherme Camacho</t>
  </si>
  <si>
    <t>Canvas</t>
  </si>
  <si>
    <t>Grove CM</t>
  </si>
  <si>
    <t>Vitor Trova</t>
  </si>
  <si>
    <t>Santander Asset Management</t>
  </si>
  <si>
    <t>Lucas Dias</t>
  </si>
  <si>
    <t>Aria Capital</t>
  </si>
  <si>
    <t>Ático administração de recursos</t>
  </si>
  <si>
    <t>Opus Gestão</t>
  </si>
  <si>
    <t>Icatu-Hartford</t>
  </si>
  <si>
    <t>BBA Investimentos</t>
  </si>
  <si>
    <t>Opus</t>
  </si>
  <si>
    <t>Banco CR2</t>
  </si>
  <si>
    <t xml:space="preserve">Banco Itaú </t>
  </si>
  <si>
    <t>Banco BBM</t>
  </si>
  <si>
    <t>Alexandre Sant'Anna</t>
  </si>
  <si>
    <t>Banco BNP Paribas</t>
  </si>
  <si>
    <t>Denise Pondé</t>
  </si>
  <si>
    <t>Marcela Morais</t>
  </si>
  <si>
    <t>XP Gestão</t>
  </si>
  <si>
    <t>Gap Investimentos</t>
  </si>
  <si>
    <t>Salomon Smith Barney</t>
  </si>
  <si>
    <t>Captalys</t>
  </si>
  <si>
    <t>GPS</t>
  </si>
  <si>
    <t>BER Capital</t>
  </si>
  <si>
    <t>Citibank</t>
  </si>
  <si>
    <t>Itaú-Unibanco</t>
  </si>
  <si>
    <t>Sergio Silva</t>
  </si>
  <si>
    <t>Merril Lynch</t>
  </si>
  <si>
    <t>GAP Asset</t>
  </si>
  <si>
    <t xml:space="preserve">Fleming Graphus </t>
  </si>
  <si>
    <t>Laurence Mello</t>
  </si>
  <si>
    <t>Credit Suisse</t>
  </si>
  <si>
    <t>Fator</t>
  </si>
  <si>
    <t>Foco</t>
  </si>
  <si>
    <t>Banco Santos</t>
  </si>
  <si>
    <t>Bernardo Zerbini</t>
  </si>
  <si>
    <t>Goldman Sachs</t>
  </si>
  <si>
    <t>Citigroup (NY)</t>
  </si>
  <si>
    <t>Ana Luiza Abrao</t>
  </si>
  <si>
    <t>Santander</t>
  </si>
  <si>
    <t>Spinnaker Capital</t>
  </si>
  <si>
    <t>Marcello Curvello</t>
  </si>
  <si>
    <t>Santander Asset</t>
  </si>
  <si>
    <t>GAP</t>
  </si>
  <si>
    <t>Fleming Graphus</t>
  </si>
  <si>
    <t>Eduardo Carlier</t>
  </si>
  <si>
    <t>Sulamerica Investimentos</t>
  </si>
  <si>
    <t>Schroders Investment Management</t>
  </si>
  <si>
    <t>Unibanco Asset</t>
  </si>
  <si>
    <t>Welliam Wang</t>
  </si>
  <si>
    <t>Gales Asset Management</t>
  </si>
  <si>
    <t>Reliance</t>
  </si>
  <si>
    <t>Rodrigo Mello</t>
  </si>
  <si>
    <t>Oren</t>
  </si>
  <si>
    <t>Quest Investimentos</t>
  </si>
  <si>
    <t>Fidúcia Asset Management</t>
  </si>
  <si>
    <t>Grupo Bahia</t>
  </si>
  <si>
    <t>Embraer</t>
  </si>
  <si>
    <t xml:space="preserve">Grupo Bahia </t>
  </si>
  <si>
    <t>Giovani Pereira e Silva</t>
  </si>
  <si>
    <t>BlueLine Asset</t>
  </si>
  <si>
    <t>Banco J.P. Morgan</t>
  </si>
  <si>
    <t>Banco Nacional</t>
  </si>
  <si>
    <t>JHP US Ltd.</t>
  </si>
  <si>
    <t xml:space="preserve">Quest Investimentos </t>
  </si>
  <si>
    <t>HSBC Asset Management</t>
  </si>
  <si>
    <t>Louis Dreyfus et Cie.</t>
  </si>
  <si>
    <t xml:space="preserve">Banco J.P. Morgan </t>
  </si>
  <si>
    <t>BlueLine</t>
  </si>
  <si>
    <t>André Ribeiro</t>
  </si>
  <si>
    <t>Bradesco Templeton</t>
  </si>
  <si>
    <t>BC Gestão de Recursos Ltda</t>
  </si>
  <si>
    <t>Hedging Griffo</t>
  </si>
  <si>
    <t>TradeWire</t>
  </si>
  <si>
    <t>JGP</t>
  </si>
  <si>
    <t>Pactual</t>
  </si>
  <si>
    <t>Eduardo Arraes</t>
  </si>
  <si>
    <t>ARX Capital Management</t>
  </si>
  <si>
    <t>Laércio Henrique</t>
  </si>
  <si>
    <t>André Fadul</t>
  </si>
  <si>
    <t>CA INDOSUEZ</t>
  </si>
  <si>
    <t>TAGUS</t>
  </si>
  <si>
    <t>ARSA</t>
  </si>
  <si>
    <t>INTERATIVA</t>
  </si>
  <si>
    <t>MERCATTO</t>
  </si>
  <si>
    <t>BNY</t>
  </si>
  <si>
    <t>Rafael Fritsch</t>
  </si>
  <si>
    <t>Root Capital</t>
  </si>
  <si>
    <t>Arrowgrass</t>
  </si>
  <si>
    <t>Bank of America</t>
  </si>
  <si>
    <t>Guilherme Legatti</t>
  </si>
  <si>
    <t>Advis Investimentos</t>
  </si>
  <si>
    <t>VBI</t>
  </si>
  <si>
    <t>Itaú BBA</t>
  </si>
  <si>
    <t>Banco fator</t>
  </si>
  <si>
    <t>Itaú Unibanco</t>
  </si>
  <si>
    <t>HSBC</t>
  </si>
  <si>
    <t xml:space="preserve">Itaú Bankers Trust </t>
  </si>
  <si>
    <t>Francisco Funari</t>
  </si>
  <si>
    <t>Point Break</t>
  </si>
  <si>
    <t>Advis</t>
  </si>
  <si>
    <t>Pedro Nassar de Oliveira</t>
  </si>
  <si>
    <t xml:space="preserve">Carta </t>
  </si>
  <si>
    <t>Alessandro Correia</t>
  </si>
  <si>
    <t>Pollux Capital</t>
  </si>
  <si>
    <t>Angra Partners</t>
  </si>
  <si>
    <t>Henrique Fischer</t>
  </si>
  <si>
    <t>The Boston Consulting Group</t>
  </si>
  <si>
    <t>Arturo Profili</t>
  </si>
  <si>
    <t>ING Bank</t>
  </si>
  <si>
    <t>Christopher Smith</t>
  </si>
  <si>
    <t xml:space="preserve">Capitânia </t>
  </si>
  <si>
    <t>Caio Conca</t>
  </si>
  <si>
    <t>Moneda Asset Management</t>
  </si>
  <si>
    <t>Belgravia Family Office</t>
  </si>
  <si>
    <t>Constellation</t>
  </si>
  <si>
    <t>Utor</t>
  </si>
  <si>
    <t>Banco Pactual</t>
  </si>
  <si>
    <t>Marcos Matsutani</t>
  </si>
  <si>
    <t>Eduardo Dumans</t>
  </si>
  <si>
    <t>Gavea Investimentos</t>
  </si>
  <si>
    <t>Felipe Ribeiro David</t>
  </si>
  <si>
    <t>Safra</t>
  </si>
  <si>
    <t>Banco Bozano, Simonsen</t>
  </si>
  <si>
    <t>Banco Votorantim</t>
  </si>
  <si>
    <t>Deutsche Bank</t>
  </si>
  <si>
    <t>BRZ Investimentos</t>
  </si>
  <si>
    <t>GG Investimentos</t>
  </si>
  <si>
    <t xml:space="preserve">Boreal DTVM </t>
  </si>
  <si>
    <t>Quantia Corretora de Mercadorias</t>
  </si>
  <si>
    <t>Dimarco DTVM</t>
  </si>
  <si>
    <t>Renato Pascon</t>
  </si>
  <si>
    <t>Mirae Asset Global Investments Brazil</t>
  </si>
  <si>
    <t>BESAF - BES Ativos Financeiros</t>
  </si>
  <si>
    <t>Gradual Investimentos</t>
  </si>
  <si>
    <t>Banco Alfa de Investimentos</t>
  </si>
  <si>
    <t>Frederico Sampaio, CFA</t>
  </si>
  <si>
    <t>Fundação Petros</t>
  </si>
  <si>
    <t>Bank of America Asset Management</t>
  </si>
  <si>
    <t>Eduardo Bopp</t>
  </si>
  <si>
    <t>HSBC Bank</t>
  </si>
  <si>
    <t>BES</t>
  </si>
  <si>
    <t>Máxima Asset</t>
  </si>
  <si>
    <t>Leonardo Calixto</t>
  </si>
  <si>
    <t>Empirica Investimentos</t>
  </si>
  <si>
    <t>HSBC Banking</t>
  </si>
  <si>
    <t>Banco Fator</t>
  </si>
  <si>
    <t>Unibanco</t>
  </si>
  <si>
    <t>Guilherme Vivan Lagnado</t>
  </si>
  <si>
    <t>Orey Financial</t>
  </si>
  <si>
    <t>Ana Luísa Rodela</t>
  </si>
  <si>
    <t>BRAM</t>
  </si>
  <si>
    <t>Victor Tofolo</t>
  </si>
  <si>
    <t>Bruno Lima</t>
  </si>
  <si>
    <t>BES AM</t>
  </si>
  <si>
    <t>Banco Máxima</t>
  </si>
  <si>
    <t>Milton Cabral</t>
  </si>
  <si>
    <t>Ambev</t>
  </si>
  <si>
    <t>Sudameris</t>
  </si>
  <si>
    <t>Santos AM</t>
  </si>
  <si>
    <t>Unibanco AM</t>
  </si>
  <si>
    <t>Banco BBM e Axio</t>
  </si>
  <si>
    <t>BBM</t>
  </si>
  <si>
    <t>Waldir Filho</t>
  </si>
  <si>
    <t>Invest Tech</t>
  </si>
  <si>
    <t>Cox Capital</t>
  </si>
  <si>
    <t>Tarpon Investimentos</t>
  </si>
  <si>
    <t>Gas Investimentos</t>
  </si>
  <si>
    <t>Solis</t>
  </si>
  <si>
    <t>Petra Asset</t>
  </si>
  <si>
    <t>Sul América</t>
  </si>
  <si>
    <t>Orbe</t>
  </si>
  <si>
    <t>Rio Bravo</t>
  </si>
  <si>
    <t>Grupo Petra</t>
  </si>
  <si>
    <t>SM Factoring</t>
  </si>
  <si>
    <t>Banco Banorte</t>
  </si>
  <si>
    <t>Jose Carlos Reis de Magalhães</t>
  </si>
  <si>
    <t xml:space="preserve">Tarpon </t>
  </si>
  <si>
    <t>Semco</t>
  </si>
  <si>
    <t>GP Investimentos</t>
  </si>
  <si>
    <t>Angico Capital</t>
  </si>
  <si>
    <t>Mosaico Capital</t>
  </si>
  <si>
    <t>HIX Capital</t>
  </si>
  <si>
    <t>Pátria</t>
  </si>
  <si>
    <t>Votorantim</t>
  </si>
  <si>
    <t>Itaú</t>
  </si>
  <si>
    <t>LLA</t>
  </si>
  <si>
    <t>Vortex</t>
  </si>
  <si>
    <t>Cassio Bruno</t>
  </si>
  <si>
    <t>Itau</t>
  </si>
  <si>
    <t>Family Office</t>
  </si>
  <si>
    <t>CS Garantia</t>
  </si>
  <si>
    <t>BofA Merrill Lynch</t>
  </si>
  <si>
    <t xml:space="preserve">Daycoval Asset Management </t>
  </si>
  <si>
    <t>Banco ABC Brasil</t>
  </si>
  <si>
    <t>Banco BBA Creditanstalt</t>
  </si>
  <si>
    <t>Banco Sudameris</t>
  </si>
  <si>
    <t>Banco Noroeste</t>
  </si>
  <si>
    <t>Daycoval Asset Management</t>
  </si>
  <si>
    <t>Laeco Asset Management</t>
  </si>
  <si>
    <t>Parametro Assessoria</t>
  </si>
  <si>
    <t>Unibanco Seguros</t>
  </si>
  <si>
    <t>Marcelo  Miranda de  Mattos</t>
  </si>
  <si>
    <t>Geraldo Correa CVM S.A</t>
  </si>
  <si>
    <t>Daniel Castro Domigos</t>
  </si>
  <si>
    <t>Swecap Global Invest</t>
  </si>
  <si>
    <t>Ericsson Telecomunicações</t>
  </si>
  <si>
    <t>Royal Bank Financial Group (Vancouver-CA)</t>
  </si>
  <si>
    <t>Marcelo Castro Domingos da Silva</t>
  </si>
  <si>
    <t>Bank Boston</t>
  </si>
  <si>
    <t>Mariana Pereira Fenelon</t>
  </si>
  <si>
    <t>Confrapar</t>
  </si>
  <si>
    <t>Energisa</t>
  </si>
  <si>
    <t>Equitas Assessoria M&amp;A</t>
  </si>
  <si>
    <t>Lehman Brothers NY</t>
  </si>
  <si>
    <t>Indosuez CA</t>
  </si>
  <si>
    <t>Gama Investimentos</t>
  </si>
  <si>
    <t>Bozano Investimentos</t>
  </si>
  <si>
    <t>Icatu Hartford</t>
  </si>
  <si>
    <t xml:space="preserve">Mercatto Gestão </t>
  </si>
  <si>
    <t>Banco Icatu</t>
  </si>
  <si>
    <t xml:space="preserve">Turim </t>
  </si>
  <si>
    <t>BTG</t>
  </si>
  <si>
    <t>Márcio Georgetti</t>
  </si>
  <si>
    <t>BNP Paribas</t>
  </si>
  <si>
    <t>CCF</t>
  </si>
  <si>
    <t>Eduardo Magozo</t>
  </si>
  <si>
    <t>Banco Fibra</t>
  </si>
  <si>
    <t>Banco Espírito Santo</t>
  </si>
  <si>
    <t>Christian Spanger</t>
  </si>
  <si>
    <t>BWGI</t>
  </si>
  <si>
    <t>Citigroup</t>
  </si>
  <si>
    <t>Fernando Borges</t>
  </si>
  <si>
    <t>M. Safra &amp; Co</t>
  </si>
  <si>
    <t>PWC</t>
  </si>
  <si>
    <t>Votorantim S.A.</t>
  </si>
  <si>
    <t>3G Capital</t>
  </si>
  <si>
    <t>Bruno Arruda</t>
  </si>
  <si>
    <t>Garde A.M.</t>
  </si>
  <si>
    <t>Bradesco BBI</t>
  </si>
  <si>
    <t>Unibanco S.A.</t>
  </si>
  <si>
    <t>Chase Manhattan / Norchem</t>
  </si>
  <si>
    <t>Banco Francês e Brasileiro</t>
  </si>
  <si>
    <t>Matheus Abuchaim</t>
  </si>
  <si>
    <t>Vinicius Piovesan</t>
  </si>
  <si>
    <t xml:space="preserve">Jorge Laranjeira </t>
  </si>
  <si>
    <t>Visia / Giant Steps Capital</t>
  </si>
  <si>
    <t>UBS Investment Banking</t>
  </si>
  <si>
    <t>LOTE45</t>
  </si>
  <si>
    <t>Dresdner Bank AG - New York</t>
  </si>
  <si>
    <t>Dresdner</t>
  </si>
  <si>
    <t>Meivox</t>
  </si>
  <si>
    <t>ABB</t>
  </si>
  <si>
    <t>Abacomm Brasil</t>
  </si>
  <si>
    <t>Alberto Chap Chap</t>
  </si>
  <si>
    <t>ABS Consulting</t>
  </si>
  <si>
    <t>Commerzbank AG</t>
  </si>
  <si>
    <t>Dimas Ramos</t>
  </si>
  <si>
    <t>Braskem</t>
  </si>
  <si>
    <t>AGM Geotécnica</t>
  </si>
  <si>
    <t>ARMINIO FRAGA NETO</t>
  </si>
  <si>
    <t>Banco Central do Brasil</t>
  </si>
  <si>
    <t>Soros Fund Management</t>
  </si>
  <si>
    <t>Salomon Brothers</t>
  </si>
  <si>
    <t>Wharton School (U. Pennsylvania)</t>
  </si>
  <si>
    <t>GABRIEL SROUR</t>
  </si>
  <si>
    <t>GUILHERME ANDRADE RODRIGUES</t>
  </si>
  <si>
    <t>Citadel Management (Europe)</t>
  </si>
  <si>
    <t>DIOGO PETTERLE GITAHY</t>
  </si>
  <si>
    <t>FELIPE RIOS CORREA</t>
  </si>
  <si>
    <t>SPX Investimentos</t>
  </si>
  <si>
    <t>OGX Investimentos</t>
  </si>
  <si>
    <t>Mario Torós</t>
  </si>
  <si>
    <t>Ibiuna</t>
  </si>
  <si>
    <t>Banco Central</t>
  </si>
  <si>
    <t>Santander (São Paulo)</t>
  </si>
  <si>
    <t>Santander (Londres)</t>
  </si>
  <si>
    <t>Banco Garantia</t>
  </si>
  <si>
    <t>André Silva Telles Lion</t>
  </si>
  <si>
    <t>Marcos Vinicius Rechtman</t>
  </si>
  <si>
    <t>Icatu Seguros</t>
  </si>
  <si>
    <t>Henrique Greppe</t>
  </si>
  <si>
    <t>Odebrecht Engenharia</t>
  </si>
  <si>
    <t>Marco Antônio Fernandes Pereira</t>
  </si>
  <si>
    <t>CSN - Companhia Siderurgica Naciobnal</t>
  </si>
  <si>
    <t>CVM - Comissão de Valores Mobiliários</t>
  </si>
  <si>
    <t xml:space="preserve">Banco Icatu </t>
  </si>
  <si>
    <t>Banco Fininvest</t>
  </si>
  <si>
    <t>Alan Corrêa</t>
  </si>
  <si>
    <t>Grupo Luxor</t>
  </si>
  <si>
    <t>Antonio Corrêa</t>
  </si>
  <si>
    <t>XP Asset</t>
  </si>
  <si>
    <t>Eliana Pentagna</t>
  </si>
  <si>
    <t>Fernando Palermo</t>
  </si>
  <si>
    <t>SDA Gestão de Recursos</t>
  </si>
  <si>
    <t>Leonardo Ygrey</t>
  </si>
  <si>
    <t>Arx Investimento</t>
  </si>
  <si>
    <t>Pedro Moraes</t>
  </si>
  <si>
    <t>Roberto Koeler</t>
  </si>
  <si>
    <t>Fundação Telos</t>
  </si>
  <si>
    <t>Márcio Luis Pereira</t>
  </si>
  <si>
    <t>Lopes Filho</t>
  </si>
  <si>
    <t>Patria Investimentos</t>
  </si>
  <si>
    <t>Banco ABN AMRO</t>
  </si>
  <si>
    <t>IRR International Real Returns</t>
  </si>
  <si>
    <t>Banco Pactual S.A.</t>
  </si>
  <si>
    <t>Credit Lyonnais Securities Asia</t>
  </si>
  <si>
    <t>Banco ING Barings</t>
  </si>
  <si>
    <t>Ágora</t>
  </si>
  <si>
    <t>Gabriel Raoni</t>
  </si>
  <si>
    <t>Rio Gestão</t>
  </si>
  <si>
    <t>Fiducia Asset Management</t>
  </si>
  <si>
    <t>Karen Hime</t>
  </si>
  <si>
    <t>Rafael Cattley</t>
  </si>
  <si>
    <t>Iridium</t>
  </si>
  <si>
    <t>Fator Admin. Rec.</t>
  </si>
  <si>
    <t>Accenture</t>
  </si>
  <si>
    <t>Fator Corretora</t>
  </si>
  <si>
    <t>Alexandre Muller</t>
  </si>
  <si>
    <t>Icatu</t>
  </si>
  <si>
    <t>UBS Asset Management</t>
  </si>
  <si>
    <t>IP GAP Asset</t>
  </si>
  <si>
    <t xml:space="preserve">Banco Cindam </t>
  </si>
  <si>
    <t>Evandro Mota</t>
  </si>
  <si>
    <t>Nobel Asset</t>
  </si>
  <si>
    <t>Eduardo Cotrim</t>
  </si>
  <si>
    <t>Kron Investimentos</t>
  </si>
  <si>
    <t>Arx Investimentos</t>
  </si>
  <si>
    <t>Nobel</t>
  </si>
  <si>
    <t>Brookfield Gestão de Ativos</t>
  </si>
  <si>
    <t>Banco Prosper</t>
  </si>
  <si>
    <t>Kadima Gestão de Investimentos</t>
  </si>
  <si>
    <t>Banco Brascan</t>
  </si>
  <si>
    <t xml:space="preserve">Safra Asset Management </t>
  </si>
  <si>
    <t>Santander Brasil Asset Management</t>
  </si>
  <si>
    <t>Banco Bozano, Simonsen S.A.</t>
  </si>
  <si>
    <t>Bozano Simonsen</t>
  </si>
  <si>
    <t>Bruno Cordeiro</t>
  </si>
  <si>
    <t>Ciclo Capital</t>
  </si>
  <si>
    <t>BBM e Lentikia</t>
  </si>
  <si>
    <t>Banco Itau</t>
  </si>
  <si>
    <t>Bruno Mauad</t>
  </si>
  <si>
    <t>Ashmore Group</t>
  </si>
  <si>
    <t>Marcelo Bernabé</t>
  </si>
  <si>
    <t>Brasil Warrant</t>
  </si>
  <si>
    <t>Marco Aurelio Freire</t>
  </si>
  <si>
    <t>Franklin Templeton Investimentos</t>
  </si>
  <si>
    <t>Bank Boston Asset Management</t>
  </si>
  <si>
    <t>Denis Ferrari</t>
  </si>
  <si>
    <t>Votorantim Asset Management</t>
  </si>
  <si>
    <t>Itau Asset Management</t>
  </si>
  <si>
    <t>BankBoston Asset Management</t>
  </si>
  <si>
    <t>Daniela Gamboa</t>
  </si>
  <si>
    <t> BNP Paribas Asset Management Ltda.</t>
  </si>
  <si>
    <t> Banco Itaú BBA</t>
  </si>
  <si>
    <t> BankBoston Banco Múltiplo</t>
  </si>
  <si>
    <t>Guilherme Paris</t>
  </si>
  <si>
    <t> Franklin Templeton Investimentos</t>
  </si>
  <si>
    <t> Neo Investimentos</t>
  </si>
  <si>
    <t>Guilherme Mazzilli</t>
  </si>
  <si>
    <t> Ashmore Brasil</t>
  </si>
  <si>
    <t> Daycoval Asset</t>
  </si>
  <si>
    <t> Bresser Asset</t>
  </si>
  <si>
    <t>Ruy Alves</t>
  </si>
  <si>
    <t xml:space="preserve"> Aviva Investors (Aviva Group)</t>
  </si>
  <si>
    <t>Luiz Felipe Marcondes Mescolin</t>
  </si>
  <si>
    <t>Axio Investimentos</t>
  </si>
  <si>
    <t>Rafael Oliveira</t>
  </si>
  <si>
    <t>Banco Alfa</t>
  </si>
  <si>
    <t>Gerval Asset Management</t>
  </si>
  <si>
    <t>Marcelo Mesquita</t>
  </si>
  <si>
    <t>UBS Pactual</t>
  </si>
  <si>
    <t>Garantia</t>
  </si>
  <si>
    <t>Pedro Chermont</t>
  </si>
  <si>
    <t>Bruno Pereira</t>
  </si>
  <si>
    <t>Ernst Young</t>
  </si>
  <si>
    <t>Goldaman Sachs</t>
  </si>
  <si>
    <t>Merrill Lynch</t>
  </si>
  <si>
    <t>Bozano/Santander</t>
  </si>
  <si>
    <t>Rexam</t>
  </si>
  <si>
    <t>Macro Capital</t>
  </si>
  <si>
    <t>BNDES</t>
  </si>
  <si>
    <t>Chase</t>
  </si>
  <si>
    <t>Fonte Cindam</t>
  </si>
  <si>
    <t>Ricardo Monteiro Cará</t>
  </si>
  <si>
    <t>Mauá</t>
  </si>
  <si>
    <t>Cortex</t>
  </si>
  <si>
    <t>Priscila Araujo</t>
  </si>
  <si>
    <t>Citi</t>
  </si>
  <si>
    <t>BBVA</t>
  </si>
  <si>
    <t>André Madarás</t>
  </si>
  <si>
    <t>Crefisul</t>
  </si>
  <si>
    <t>Rafael Nabeshima</t>
  </si>
  <si>
    <t>Bradesco</t>
  </si>
  <si>
    <t>Lote 45</t>
  </si>
  <si>
    <t>Citigroup Asset Management</t>
  </si>
  <si>
    <t>Banco Inter American Express</t>
  </si>
  <si>
    <t>Bank of Boston</t>
  </si>
  <si>
    <t>Sérgio Evangelista</t>
  </si>
  <si>
    <t>Citibank NA</t>
  </si>
  <si>
    <t>Leonardo Curi</t>
  </si>
  <si>
    <t>Banco Itau S/A</t>
  </si>
  <si>
    <t xml:space="preserve">Tudor Asset Managment </t>
  </si>
  <si>
    <t>Adriano Casarotto</t>
  </si>
  <si>
    <t xml:space="preserve">Schroders Asset Management </t>
  </si>
  <si>
    <t xml:space="preserve"> BankBoston Asset Management/Itaú</t>
  </si>
  <si>
    <t>ING Bank Brasil</t>
  </si>
  <si>
    <t>Daniel Campanini</t>
  </si>
  <si>
    <t>Votorantim Asset Management -</t>
  </si>
  <si>
    <t>Banco Alpha</t>
  </si>
  <si>
    <t>Gustavo Baltar</t>
  </si>
  <si>
    <t>Credit Suisse Hedging Griffo</t>
  </si>
  <si>
    <t>Credit Suisse Management</t>
  </si>
  <si>
    <t>Heitor Stefanoni</t>
  </si>
  <si>
    <t>Banco Credibanco S/A</t>
  </si>
  <si>
    <t>Luis Alberto Pimenta Garcia</t>
  </si>
  <si>
    <t>Mauá Capital Investimentos</t>
  </si>
  <si>
    <t>Corttex Capital</t>
  </si>
  <si>
    <t>Banco Itaú BBA</t>
  </si>
  <si>
    <t>Banco Itaú Bankers Trust</t>
  </si>
  <si>
    <t>Banco JP Morgan</t>
  </si>
  <si>
    <t>Luiz Felipe Laudari</t>
  </si>
  <si>
    <t>Pine Corporate Banking</t>
  </si>
  <si>
    <t>Itaú Asset Management</t>
  </si>
  <si>
    <t>Unibanco Asset Managament</t>
  </si>
  <si>
    <t>Guilherme Sbragia</t>
  </si>
  <si>
    <t>Advis Asset Management</t>
  </si>
  <si>
    <t>Hedging Griffo Asset Management</t>
  </si>
  <si>
    <t>Luis Perdigão</t>
  </si>
  <si>
    <t>Interbolsa Corretora de Valores</t>
  </si>
  <si>
    <t>Banco BBM AS</t>
  </si>
  <si>
    <t>Axio Gestão de Recursos</t>
  </si>
  <si>
    <t>Bernardo Saraiva</t>
  </si>
  <si>
    <t>Renato Ometto</t>
  </si>
  <si>
    <t>Explora Investimentos</t>
  </si>
  <si>
    <t>Ospraie Mgmt - NY</t>
  </si>
  <si>
    <t>3G - Capital Associate</t>
  </si>
  <si>
    <t>Tropix Capital, Ospraie Wingspan - NY</t>
  </si>
  <si>
    <t>Carolina Ujikawa</t>
  </si>
  <si>
    <t>Unibanco Asset Management</t>
  </si>
  <si>
    <t>Fator S/A Corretora de Valores</t>
  </si>
  <si>
    <t>MZK Investimentos</t>
  </si>
  <si>
    <t>Fidúcia</t>
  </si>
  <si>
    <t>BankBoston/Banco Itaú</t>
  </si>
  <si>
    <t>Rabobank</t>
  </si>
  <si>
    <t>Flávio Ogochi</t>
  </si>
  <si>
    <t>Edge Investimentos</t>
  </si>
  <si>
    <t>Jardim Botânico Partners</t>
  </si>
  <si>
    <t>Orbe Investimentos</t>
  </si>
  <si>
    <t>NEO Investimentos</t>
  </si>
  <si>
    <t>Chase Manhattan</t>
  </si>
  <si>
    <t>Banco Patrimônio</t>
  </si>
  <si>
    <t xml:space="preserve">ABN AMRO Bank </t>
  </si>
  <si>
    <t>Augusto Lange</t>
  </si>
  <si>
    <t>Henrique Alvares</t>
  </si>
  <si>
    <t>Banco Patrimônio/Chase/JP</t>
  </si>
  <si>
    <t>LAFIS</t>
  </si>
  <si>
    <t>Matheus Tarzia</t>
  </si>
  <si>
    <t>Schroder Investment Managment do Brasil</t>
  </si>
  <si>
    <t>Unibanco Asset management</t>
  </si>
  <si>
    <t>Credit Lyonnais Securities</t>
  </si>
  <si>
    <t>Stephen Rose and Partners</t>
  </si>
  <si>
    <t>Rodrigo Colmonero</t>
  </si>
  <si>
    <t>Companhia Siderurgica Nacional</t>
  </si>
  <si>
    <t>Terex Corporation</t>
  </si>
  <si>
    <t>Companhia Vale do Rio Doce</t>
  </si>
  <si>
    <t>Marcos Mollica</t>
  </si>
  <si>
    <t>Opportunity</t>
  </si>
  <si>
    <t>Rosenberg</t>
  </si>
  <si>
    <t>BlackRock</t>
  </si>
  <si>
    <t xml:space="preserve">Linear </t>
  </si>
  <si>
    <t>Leonardo Monoli</t>
  </si>
  <si>
    <t>Jive Asset</t>
  </si>
  <si>
    <t>Mauá Sekular</t>
  </si>
  <si>
    <t>Quest</t>
  </si>
  <si>
    <t>Frederico Catalan</t>
  </si>
  <si>
    <t>Vinicius Ferreira</t>
  </si>
  <si>
    <t>Guepardo</t>
  </si>
  <si>
    <t>Personale</t>
  </si>
  <si>
    <t>Milton Baggio</t>
  </si>
  <si>
    <t>Renato Antunes</t>
  </si>
  <si>
    <t>Barclays</t>
  </si>
  <si>
    <t>Gap Asset</t>
  </si>
  <si>
    <t>Renata Baião</t>
  </si>
  <si>
    <t xml:space="preserve">Pacifico Gestão de Recursos </t>
  </si>
  <si>
    <t>Eduardo Carvalho Moreira</t>
  </si>
  <si>
    <t>Carlos Eduardo Teixeira Ramos</t>
  </si>
  <si>
    <t>Banco Graphus</t>
  </si>
  <si>
    <t>Grupo Schahin Cury</t>
  </si>
  <si>
    <t>Leonardo Ruffino</t>
  </si>
  <si>
    <t>Paulo Abreu</t>
  </si>
  <si>
    <t>Gerald Medley</t>
  </si>
  <si>
    <t>David Cohen</t>
  </si>
  <si>
    <t>CR2</t>
  </si>
  <si>
    <t>Guilherme Foureaux</t>
  </si>
  <si>
    <t>Marejo</t>
  </si>
  <si>
    <t>Yuri Botelho</t>
  </si>
  <si>
    <t>Guilherme Abbud</t>
  </si>
  <si>
    <t>Bradesco Asset Management</t>
  </si>
  <si>
    <t>HSBC Global Asset Management</t>
  </si>
  <si>
    <t>Western Asset Management</t>
  </si>
  <si>
    <t>HSBC Investment Management</t>
  </si>
  <si>
    <t>Galloway Mercados Emergentes</t>
  </si>
  <si>
    <t>Nicolas Saad</t>
  </si>
  <si>
    <t>Emerson Sanchez</t>
  </si>
  <si>
    <t>Volatilidade Investimentos</t>
  </si>
  <si>
    <t>SLW Corretora de Valores</t>
  </si>
  <si>
    <t>Marcelo Sagae</t>
  </si>
  <si>
    <t>Credit Agricole Asset</t>
  </si>
  <si>
    <t>Proventus Asset</t>
  </si>
  <si>
    <t>Lloyds Bank</t>
  </si>
  <si>
    <t>Damont Carvalho</t>
  </si>
  <si>
    <t>ABN Amro</t>
  </si>
  <si>
    <t>Sidney Uejima</t>
  </si>
  <si>
    <t>ABN Asset Management</t>
  </si>
  <si>
    <t>Ricardo Rossi</t>
  </si>
  <si>
    <t>Vorotantim Asset Management</t>
  </si>
  <si>
    <t>Banco Matrix</t>
  </si>
  <si>
    <t>Paulo Frade</t>
  </si>
  <si>
    <t>Marcello Gunther</t>
  </si>
  <si>
    <t>Magnet Venture Capital</t>
  </si>
  <si>
    <t>Result Invest</t>
  </si>
  <si>
    <t>Santarena Eventos</t>
  </si>
  <si>
    <t>Banco Safra</t>
  </si>
  <si>
    <t>James Gulbrandsen</t>
  </si>
  <si>
    <t>Silvertree Management</t>
  </si>
  <si>
    <t>Wasatch Advisors</t>
  </si>
  <si>
    <t>Getúlio Ost</t>
  </si>
  <si>
    <t>Eleven</t>
  </si>
  <si>
    <t>Quantitas</t>
  </si>
  <si>
    <t>Neo</t>
  </si>
  <si>
    <t>M. Safra</t>
  </si>
  <si>
    <t>Banco Itau BBA</t>
  </si>
  <si>
    <t>Marcelo Faria</t>
  </si>
  <si>
    <t>Safra Asset Mgmt</t>
  </si>
  <si>
    <t>Sintese Corretora</t>
  </si>
  <si>
    <t>Eulo Marone</t>
  </si>
  <si>
    <t>Leste Global Investments</t>
  </si>
  <si>
    <t>Bunge Limited</t>
  </si>
  <si>
    <t>JP Morgan Chase</t>
  </si>
  <si>
    <t>Rogério Braga</t>
  </si>
  <si>
    <t xml:space="preserve">Quantitas </t>
  </si>
  <si>
    <t>Banco Sicredi</t>
  </si>
  <si>
    <t>Ernest &amp; Young</t>
  </si>
  <si>
    <t>Matheus Gallina</t>
  </si>
  <si>
    <t>Geração Futuro</t>
  </si>
  <si>
    <t>Itaim Asset</t>
  </si>
  <si>
    <t>Kyros Asset</t>
  </si>
  <si>
    <t>Itau Asset</t>
  </si>
  <si>
    <t>Wagner Salaverry</t>
  </si>
  <si>
    <t>Marcel Kussaba</t>
  </si>
  <si>
    <t>Banco Gerdau</t>
  </si>
  <si>
    <t>Carlos Messa</t>
  </si>
  <si>
    <t>Quasar</t>
  </si>
  <si>
    <t>BRAM - Bradesco Asset</t>
  </si>
  <si>
    <t>Banco Fonte Cindam</t>
  </si>
  <si>
    <t>Bruno Gonçalves</t>
  </si>
  <si>
    <t>Provance Capital</t>
  </si>
  <si>
    <t>Artur Duarte Nehmi</t>
  </si>
  <si>
    <t>Schlumberger</t>
  </si>
  <si>
    <t>Felipe Vidal</t>
  </si>
  <si>
    <t>Fernando Lovisotto</t>
  </si>
  <si>
    <t>Risk Office Consultoria Financeira</t>
  </si>
  <si>
    <t>André Simões</t>
  </si>
  <si>
    <t>Liberal Asset Management</t>
  </si>
  <si>
    <t>Thiago Freitas</t>
  </si>
  <si>
    <t>Vinci Parters</t>
  </si>
  <si>
    <t>Banco BTG/Banco Pan</t>
  </si>
  <si>
    <t>Marcelo Almeida</t>
  </si>
  <si>
    <t>Sergio Pessoa</t>
  </si>
  <si>
    <t>Ventor</t>
  </si>
  <si>
    <t>Gavea</t>
  </si>
  <si>
    <t>Mckinsey</t>
  </si>
  <si>
    <t>Stanford</t>
  </si>
  <si>
    <t>Gustavo Cortes</t>
  </si>
  <si>
    <t>Eduardo Coutinho</t>
  </si>
  <si>
    <t>Platina Trading</t>
  </si>
  <si>
    <t>Plenus Gestão</t>
  </si>
  <si>
    <t>Ativa Corretora / Ático Gestão</t>
  </si>
  <si>
    <t>Marco de Azevedo</t>
  </si>
  <si>
    <t>Saga Capital</t>
  </si>
  <si>
    <t xml:space="preserve">Kadima Asset </t>
  </si>
  <si>
    <t>Brookfield Gestão</t>
  </si>
  <si>
    <t>Banco Brascan SA</t>
  </si>
  <si>
    <t>Carlos Frederico de Mello</t>
  </si>
  <si>
    <t>Teórica Investimentos</t>
  </si>
  <si>
    <t>Imperial Gestão de Recursos</t>
  </si>
  <si>
    <t>Safic Corretora</t>
  </si>
  <si>
    <t>BNP</t>
  </si>
  <si>
    <t>Eduardo Kemmelmeier</t>
  </si>
  <si>
    <t>Flag Asset Management</t>
  </si>
  <si>
    <t>Opus Gestão de Recursos</t>
  </si>
  <si>
    <t>Daniel Santamarinha</t>
  </si>
  <si>
    <t>Banco Brasil Plural</t>
  </si>
  <si>
    <t>Banco BTG Pactual/ UBS Pactual</t>
  </si>
  <si>
    <t>Olavo Tortelli</t>
  </si>
  <si>
    <t>Banque Pariba</t>
  </si>
  <si>
    <t>Roberto Knoepfelmacher</t>
  </si>
  <si>
    <t>GAS Investimentos</t>
  </si>
  <si>
    <t>Gustavo Kataguiri</t>
  </si>
  <si>
    <t>Luiz Laydner</t>
  </si>
  <si>
    <t>PDG</t>
  </si>
  <si>
    <t>Equatorial</t>
  </si>
  <si>
    <t xml:space="preserve">UBS Pactual </t>
  </si>
  <si>
    <t>Huang Seen</t>
  </si>
  <si>
    <t>Schroders</t>
  </si>
  <si>
    <t>Grau Investimentos</t>
  </si>
  <si>
    <t>Zoom Asset</t>
  </si>
  <si>
    <t>Lloyds</t>
  </si>
  <si>
    <t>Thomas Lamachia</t>
  </si>
  <si>
    <t>Black River</t>
  </si>
  <si>
    <t>Multi Comercial Bank</t>
  </si>
  <si>
    <t>Leandro Trielli</t>
  </si>
  <si>
    <t>Banco Pan</t>
  </si>
  <si>
    <t>Itau Unibanco</t>
  </si>
  <si>
    <t>Banco Pine</t>
  </si>
  <si>
    <t>Thiago Di Blasi</t>
  </si>
  <si>
    <t>Dynamo Adm de Recursos Ltda</t>
  </si>
  <si>
    <t>BNP Paribas AM</t>
  </si>
  <si>
    <t>ABN AMRO/Fortis</t>
  </si>
  <si>
    <t>Finasa/Bradesco</t>
  </si>
  <si>
    <t>Fortis</t>
  </si>
  <si>
    <t>ABN AMRO</t>
  </si>
  <si>
    <t>Banco Safra - SP</t>
  </si>
  <si>
    <t>Safra Asset Management - NY</t>
  </si>
  <si>
    <t>Safra National Bank  - NY</t>
  </si>
  <si>
    <t>Studio</t>
  </si>
  <si>
    <t>ARX Capital</t>
  </si>
  <si>
    <t>Brasil Energy</t>
  </si>
  <si>
    <t>Miguel Sano</t>
  </si>
  <si>
    <t>SulAmérica Investimentos</t>
  </si>
  <si>
    <t>Ian Lima</t>
  </si>
  <si>
    <t>Lacan</t>
  </si>
  <si>
    <t>Oto Silva</t>
  </si>
  <si>
    <t>Rico</t>
  </si>
  <si>
    <t>UBS</t>
  </si>
  <si>
    <t>Filipe Santos</t>
  </si>
  <si>
    <t>Stephen Yang</t>
  </si>
  <si>
    <t>Lauro Campos</t>
  </si>
  <si>
    <t>Banco Dibens</t>
  </si>
  <si>
    <t>Fernando Monteiro</t>
  </si>
  <si>
    <t>Taler Gestão</t>
  </si>
  <si>
    <t>Marcelo Vecci</t>
  </si>
  <si>
    <t>Rodrigo Arruda</t>
  </si>
  <si>
    <t>Fábio Concílio</t>
  </si>
  <si>
    <t>FCC Incorporação</t>
  </si>
  <si>
    <t>Andbanck</t>
  </si>
  <si>
    <t xml:space="preserve">Banif Nitor </t>
  </si>
  <si>
    <t>Leonardo Muller</t>
  </si>
  <si>
    <t>JP Mongan Chase</t>
  </si>
  <si>
    <t>Real Option Consulting</t>
  </si>
  <si>
    <t>Juan Morales</t>
  </si>
  <si>
    <t>Daycoval</t>
  </si>
  <si>
    <t>Grand Prix</t>
  </si>
  <si>
    <t>G5 Advisors</t>
  </si>
  <si>
    <t>João Saldanha</t>
  </si>
  <si>
    <t>GTI</t>
  </si>
  <si>
    <t>BBI</t>
  </si>
  <si>
    <t>Maurício Flauzino</t>
  </si>
  <si>
    <t>Banco Bilbao Vizcaya</t>
  </si>
  <si>
    <t>Marcelo Marin</t>
  </si>
  <si>
    <t>ALP Capital</t>
  </si>
  <si>
    <t>IP</t>
  </si>
  <si>
    <t>Mariana Dreux</t>
  </si>
  <si>
    <t>Banco Itaú</t>
  </si>
  <si>
    <t>Rafael Gaspar</t>
  </si>
  <si>
    <t>Fabio Bichmacher</t>
  </si>
  <si>
    <t>Marcel Guetta</t>
  </si>
  <si>
    <t>Fides / Távola Capital</t>
  </si>
  <si>
    <t>Latinvest Asset</t>
  </si>
  <si>
    <t>VALORA</t>
  </si>
  <si>
    <t>BROOKFIELD</t>
  </si>
  <si>
    <t>GMAC</t>
  </si>
  <si>
    <t>CYRELA</t>
  </si>
  <si>
    <t>Valora Participações</t>
  </si>
  <si>
    <t>Banco Garantia/CSFB</t>
  </si>
  <si>
    <t>Price Waterhouse</t>
  </si>
  <si>
    <t>James Oliveira</t>
  </si>
  <si>
    <t>Jose Monforte</t>
  </si>
  <si>
    <t>Mauricio Juncá</t>
  </si>
  <si>
    <t>Reginaldo Lima</t>
  </si>
  <si>
    <t>Bultick</t>
  </si>
  <si>
    <t>Banco Omega / UBS</t>
  </si>
  <si>
    <t>Ivan Rodarte</t>
  </si>
  <si>
    <t>Itau BBA</t>
  </si>
  <si>
    <t>André Laport</t>
  </si>
  <si>
    <t>Fortis Bank</t>
  </si>
  <si>
    <t>Banco Omega/UBS</t>
  </si>
  <si>
    <t>Mauá Investimentos</t>
  </si>
  <si>
    <t>CSFB Garantia</t>
  </si>
  <si>
    <t>Bankers Trust</t>
  </si>
  <si>
    <t>Marcelo Gerbassi</t>
  </si>
  <si>
    <t>First Value Capital</t>
  </si>
  <si>
    <t xml:space="preserve">Mint Capital </t>
  </si>
  <si>
    <t>Legg Mason/Western Asset</t>
  </si>
  <si>
    <t>BBA Icatu</t>
  </si>
  <si>
    <t>Marcio Bitencourt</t>
  </si>
  <si>
    <t>Ricardo de Paulo</t>
  </si>
  <si>
    <t>JRP</t>
  </si>
  <si>
    <t>FIT Participações</t>
  </si>
  <si>
    <t>Paineiras</t>
  </si>
  <si>
    <t>Eduado Baczynski</t>
  </si>
  <si>
    <t>Platina Investimentos</t>
  </si>
  <si>
    <t>Kaio Sartori</t>
  </si>
  <si>
    <t>Banco BVA</t>
  </si>
  <si>
    <t>Leonardo David Sapienza</t>
  </si>
  <si>
    <t>Mauricio de Souza Ferraz</t>
  </si>
  <si>
    <t>Isabela Fukase</t>
  </si>
  <si>
    <t>Mario Okazuka Junior</t>
  </si>
  <si>
    <t>Duilio Augusto Zulini Da Costa</t>
  </si>
  <si>
    <t>Valora</t>
  </si>
  <si>
    <t>Vivo</t>
  </si>
  <si>
    <t>Nicole Nadine Padre Kuhn</t>
  </si>
  <si>
    <t>Pedro Alberto Perez Coelho Bento</t>
  </si>
  <si>
    <t>Guilherme Grijó</t>
  </si>
  <si>
    <t>Pedro Bruschinni</t>
  </si>
  <si>
    <t>Arazul Capital</t>
  </si>
  <si>
    <t>Sagres Investimentos</t>
  </si>
  <si>
    <t>NP Investimentos</t>
  </si>
  <si>
    <t>Modal</t>
  </si>
  <si>
    <t>Ricardo Kazan</t>
  </si>
  <si>
    <t>Flag</t>
  </si>
  <si>
    <t>FLAG</t>
  </si>
  <si>
    <t>Vinci</t>
  </si>
  <si>
    <t>Roberto Sertã Costa</t>
  </si>
  <si>
    <t>Kadima</t>
  </si>
  <si>
    <t>Brookfield</t>
  </si>
  <si>
    <t>Luiz Eduardo Portella</t>
  </si>
  <si>
    <t>Bando Modal</t>
  </si>
  <si>
    <t>Carlos Rocha</t>
  </si>
  <si>
    <t>Gap Prudential Gestão de Recursos</t>
  </si>
  <si>
    <t>Banco UBS Pactual</t>
  </si>
  <si>
    <t>Pactual Capital Partners</t>
  </si>
  <si>
    <t xml:space="preserve">JGP </t>
  </si>
  <si>
    <t>Banco Boavista</t>
  </si>
  <si>
    <t>Rodrigo Campos</t>
  </si>
  <si>
    <t>Unifinance</t>
  </si>
  <si>
    <t>SDA Gestao de Recursos</t>
  </si>
  <si>
    <t>Rodrigo Bertrand</t>
  </si>
  <si>
    <t>Cenario Investimentos</t>
  </si>
  <si>
    <t>Fausto Silva</t>
  </si>
  <si>
    <t>Eric Vieira</t>
  </si>
  <si>
    <t>Argucia Capital</t>
  </si>
  <si>
    <t>Cimo Capital</t>
  </si>
  <si>
    <t>Danilo de Souza Gabriel, CFA</t>
  </si>
  <si>
    <t>RB Capital Asset Management</t>
  </si>
  <si>
    <t>RB Capital</t>
  </si>
  <si>
    <t>FO Ambev</t>
  </si>
  <si>
    <t xml:space="preserve">Julio Fernandes </t>
  </si>
  <si>
    <t>BBM Asset</t>
  </si>
  <si>
    <t>Bruno Marques</t>
  </si>
  <si>
    <t>Opus Asset</t>
  </si>
  <si>
    <t>Attimo Family Office</t>
  </si>
  <si>
    <t>Amcham</t>
  </si>
  <si>
    <t>Nest AM</t>
  </si>
  <si>
    <t>Magnetis</t>
  </si>
  <si>
    <t>Nest Investimentos</t>
  </si>
  <si>
    <t>GPS Investimentos</t>
  </si>
  <si>
    <t>Wachovia Securities</t>
  </si>
  <si>
    <t>GPS WM</t>
  </si>
  <si>
    <t>Luiz fernando B. Andrade</t>
  </si>
  <si>
    <t xml:space="preserve">Itaim Asset Management </t>
  </si>
  <si>
    <t>TRAFALGAR</t>
  </si>
  <si>
    <t>BRZ</t>
  </si>
  <si>
    <t>Direcional</t>
  </si>
  <si>
    <t>Petros</t>
  </si>
  <si>
    <t>Citibank NY</t>
  </si>
  <si>
    <t>Felipe Passaro</t>
  </si>
  <si>
    <t>Aline Cardoso</t>
  </si>
  <si>
    <t>Bram</t>
  </si>
  <si>
    <t>Brascan</t>
  </si>
  <si>
    <t>Perfin</t>
  </si>
  <si>
    <t>Queluz</t>
  </si>
  <si>
    <t>RXZ Investimentos</t>
  </si>
  <si>
    <t>Bankboston</t>
  </si>
  <si>
    <t>Paulo Ghedini</t>
  </si>
  <si>
    <t>Velt</t>
  </si>
  <si>
    <t>Rodrigo Furtado</t>
  </si>
  <si>
    <t>Flávio Kac</t>
  </si>
  <si>
    <t>Conrado Rocha</t>
  </si>
  <si>
    <t>Mestrado Acadêmico</t>
  </si>
  <si>
    <t>Banco Fiducia</t>
  </si>
  <si>
    <t>IBRE</t>
  </si>
  <si>
    <t>Claudio Andrade</t>
  </si>
  <si>
    <t>Banco CSFB</t>
  </si>
  <si>
    <t>Dex Capital</t>
  </si>
  <si>
    <t>Sagitta</t>
  </si>
  <si>
    <t>Banco Boreal</t>
  </si>
  <si>
    <t>Ceras Johnson</t>
  </si>
  <si>
    <t>Venturestar Capital</t>
  </si>
  <si>
    <t>Skipper Investimentos</t>
  </si>
  <si>
    <t>Ashmore Brasil</t>
  </si>
  <si>
    <t>FVF Participações</t>
  </si>
  <si>
    <t>LAPB Gestão de Recursos</t>
  </si>
  <si>
    <t>PwC</t>
  </si>
  <si>
    <t>Alexandre Salfatis</t>
  </si>
  <si>
    <t>Jose Luiz Torres</t>
  </si>
  <si>
    <t>Arvus</t>
  </si>
  <si>
    <t>Galleas</t>
  </si>
  <si>
    <t>Matrix</t>
  </si>
  <si>
    <t>Bancho Schahim</t>
  </si>
  <si>
    <t>Banco Cindam</t>
  </si>
  <si>
    <t>Risck Control</t>
  </si>
  <si>
    <t>Vinland</t>
  </si>
  <si>
    <t>Squadra</t>
  </si>
  <si>
    <t>Felipe Celidônio</t>
  </si>
  <si>
    <t>Capitalys</t>
  </si>
  <si>
    <t>Zogbi Mauá</t>
  </si>
  <si>
    <t>Comitê de Investimentos</t>
  </si>
  <si>
    <t>Samuel Oliveira: Análise AMS</t>
  </si>
  <si>
    <t>Danilo Gabriel: XP Asset</t>
  </si>
  <si>
    <t xml:space="preserve">José Tibães: Produtos AMS </t>
  </si>
  <si>
    <t>Leon Goldberg: Parcerias AMS</t>
  </si>
  <si>
    <t>Felipe Manfredini: Distribuição AMS</t>
  </si>
  <si>
    <t>PetroRio</t>
  </si>
  <si>
    <t>London Business School</t>
  </si>
  <si>
    <t>Credit Suisse Hedging-Griffo</t>
  </si>
  <si>
    <t>Octante Capital</t>
  </si>
  <si>
    <t>Synthesis Asset Management</t>
  </si>
  <si>
    <t>Fábio Veiga</t>
  </si>
  <si>
    <t>Alpes</t>
  </si>
  <si>
    <t>Concordia</t>
  </si>
  <si>
    <t>Mark Denkinger</t>
  </si>
  <si>
    <t>Principal Global Investors</t>
  </si>
  <si>
    <t>Peter Bourbeau</t>
  </si>
  <si>
    <t>ClearBridge Investments</t>
  </si>
  <si>
    <t>BR Investimentos</t>
  </si>
  <si>
    <t>GP Investments</t>
  </si>
  <si>
    <t>Matlin Patterson</t>
  </si>
  <si>
    <t>Fabio Vassel</t>
  </si>
  <si>
    <t>Jeffries &amp; Co.</t>
  </si>
  <si>
    <t>Warley Pimentel</t>
  </si>
  <si>
    <t>Distressed Investments</t>
  </si>
  <si>
    <t>Buscapé</t>
  </si>
  <si>
    <t>Naspers</t>
  </si>
  <si>
    <t>Apontador</t>
  </si>
  <si>
    <t>Abril</t>
  </si>
  <si>
    <t>Hypercom</t>
  </si>
  <si>
    <t>Chu Kong</t>
  </si>
  <si>
    <t>Invistia</t>
  </si>
  <si>
    <t>Actis</t>
  </si>
  <si>
    <t>Mongeral Aegon</t>
  </si>
  <si>
    <t>BES DTVM</t>
  </si>
  <si>
    <t>ABN-AMRO</t>
  </si>
  <si>
    <t>Albano Franco</t>
  </si>
  <si>
    <t>American Express</t>
  </si>
  <si>
    <t>Beny Parnes</t>
  </si>
  <si>
    <t>SP Partners</t>
  </si>
  <si>
    <t>Proventus Invest</t>
  </si>
  <si>
    <t>Cetip</t>
  </si>
  <si>
    <t>Ricardo Modé</t>
  </si>
  <si>
    <t>Louis Dreyfus</t>
  </si>
  <si>
    <t>Eduardo Yuki</t>
  </si>
  <si>
    <t>Ricardo Espíndola</t>
  </si>
  <si>
    <t>Stefan Castro</t>
  </si>
  <si>
    <t>BR Malls</t>
  </si>
  <si>
    <t>Arthur Andersen</t>
  </si>
  <si>
    <t>HIX Investimentos LTDA</t>
  </si>
  <si>
    <t>Trifil/Scala</t>
  </si>
  <si>
    <t>Keep Investing</t>
  </si>
  <si>
    <t>Skopos Investimentos</t>
  </si>
  <si>
    <t>Gilberto Hideo Nagai</t>
  </si>
  <si>
    <t>Fortis Investments</t>
  </si>
  <si>
    <t>ABN Amro Asset Management</t>
  </si>
  <si>
    <t>Marcos Yoshiro Kawakami</t>
  </si>
  <si>
    <t>Rafael Santoro de Castro</t>
  </si>
  <si>
    <t xml:space="preserve">Fábio Oliveira </t>
  </si>
  <si>
    <t> GPS Planejamento Financeiro</t>
  </si>
  <si>
    <t>Carlos Henrique Lopes Leite</t>
  </si>
  <si>
    <t>Michael Kusunoki</t>
  </si>
  <si>
    <t>Caixa Economica Federal</t>
  </si>
  <si>
    <t>Henri Rysman de Lockerente</t>
  </si>
  <si>
    <t>BNP Paribas Cardif Brazil</t>
  </si>
  <si>
    <t>BNP Paribas Cardif France</t>
  </si>
  <si>
    <t>Societe Generale</t>
  </si>
  <si>
    <t>CCF Brazil Asset Management</t>
  </si>
  <si>
    <t>Banco Safra / Banco Brascan / JPM</t>
  </si>
  <si>
    <t>BR Foods</t>
  </si>
  <si>
    <t>Petrobrás</t>
  </si>
  <si>
    <t>B3</t>
  </si>
  <si>
    <t>Bunge</t>
  </si>
  <si>
    <t>Grupo RBS</t>
  </si>
  <si>
    <t>Luciana Ribeiro</t>
  </si>
  <si>
    <t>José Pano</t>
  </si>
  <si>
    <t>Artur Coelho</t>
  </si>
  <si>
    <t>João Braga</t>
  </si>
  <si>
    <t>Filipe Mattos</t>
  </si>
  <si>
    <t>Aguassanta</t>
  </si>
  <si>
    <t>Porto Seguro</t>
  </si>
  <si>
    <t>Kristian Heugh</t>
  </si>
  <si>
    <t>Morgan Stanley Investment Management</t>
  </si>
  <si>
    <t>Desde Início
(anualizado)</t>
  </si>
  <si>
    <t>24M
(anualizado)</t>
  </si>
  <si>
    <t>36M
(anualizado)</t>
  </si>
  <si>
    <t>24 Meses (anualizado)</t>
  </si>
  <si>
    <t>36 Meses (anualizado)</t>
  </si>
  <si>
    <t>Bridgewater All Weather Sustainability Dolar Advisory FIC FIM IE</t>
  </si>
  <si>
    <t>Trend Água Tech FIM</t>
  </si>
  <si>
    <t>Alexandre Theoharidis</t>
  </si>
  <si>
    <t>Safdié Gestão de Patrimônio</t>
  </si>
  <si>
    <t>Fundada em 2018, a Augme Capital está sediada na cidade de São Paulo e tem mais de R$ 1,2 bilhão em ativos sob gestão, com atuação na estratégia de Crédito. A empresa possui mais de 10 colaboradores, e, entre os principais executivos, estão Marcelo Urbano Dias (CIO), Bruno Coelho (RI) e Fabio Guilhon Chung (COO).</t>
  </si>
  <si>
    <t>Não há</t>
  </si>
  <si>
    <t>Fundada em 2001, a Bradesco Asset está sediada na cidade de São Paulo e tem mais de R$ 541 bilhões em ativos sob gestão, com atuação nas estratégias de Renda Fixa, Crédito, Multimercados, Ações, Imobiliário e Internacionais. A empresa possui mais de 200 colaboradores, e, entre os principais responsáveis, estão Philipe Biolchini, diretor responsável pelas áreas de gestão e análise, Ricardo Eleutério diretor responsável pelas áreas de risco, operacionais, comercial e produtos, e Marcelo Toledo (Economista-Chefe).</t>
  </si>
  <si>
    <t>Philipe Biolchini</t>
  </si>
  <si>
    <t>Ricardo Eleutério</t>
  </si>
  <si>
    <t>Fundada em 2017, a Miles Capital está sediada na cidade de São Paulo e tem mais de R$ 4 bilhões em ativos sob gestão, com atuação na estratégia de Ações. A empresa possui mais de 37 colaboradores, e, entre os principais executivos, estão Fabiano Custódio (CIO), Ibrahim Hajjar (CEO) e Albert Munck (RI).</t>
  </si>
  <si>
    <t>Bridgewater</t>
  </si>
  <si>
    <t>Fundada em 1975, com sede em Connecticut, a Bridgewater está entre as maiores gestoras de hedge funds do mundo. Com mais de US$ 130 bilhões em ativos sob gestão, a gestora atua em duas principais estratégias (i) Alpha, com as linhas de produtos Pure Alpha, Pure Alpha Major e Pure Alpha Major Markets, e (ii) Beta, com a estratégia All Weather. A empresa possui mais de 1500 colaboradores em seu quadro e, entre os principais executivos, figuram o co-CIO Ray Dalio, o CEO David McCormick e os co-CIOs Bob Prince e Greg Jensen.</t>
  </si>
  <si>
    <t>Ray Dalio</t>
  </si>
  <si>
    <t>David McCormick</t>
  </si>
  <si>
    <t>A equipe de gestão de renda variável é liderada por Rodrigo Santoro e o gestor responsável pelos fundos temáticos é Milton Cabral, que é responsável pela tomada de decisão e gestão dos portfólios, contando com o suporte de um time de analistas focados no acompanhamento e modelagem de empresas. A equipe de análise de renda variável, além dos gestores, conta com 07 profissionais dedicados.</t>
  </si>
  <si>
    <t>A equipe de gestão de crédito privado é liderada por Ana Luísa Rodela. E o gestor responsável pelo fundo, é o Victor Tofolo. Ana Luísa e Victor são responsáveis pela tomada de decisão e montagem da carteira, contando com o suporte de um time de analistas focados no acompanhamento e modelagem de empresas. A suplente do fundo, na ausência do Victor, é a gestora Patrícia Pimenta. A equipe de análise de crédito privado possui atualmente (além dos gestores) 6 analistas dedicados.</t>
  </si>
  <si>
    <t>A estratégia All Weather Sustainability consiste em um portfólio estratégico, de longo prazo, projetado para atingir as metas financeiras e de sustentabilidade, usando ativos que estão alinhados com os Sustainable Development Goals das Nações Unidas (ou Objetivos de Desenvolvimento Sustentável das Nações Unidas, em português).
A Bridgewater acredita que a melhor maneira de atingir as metas de impacto financeiro e de sustentabilidade é por meio da construção de um portfólio que incorpora esses objetivos de forma holística, a começar por: 1) definir claramente quais são essas metas, 2) procurar, de forma sistemática e por todas as classes, ativos que estejam alinhados com esses objetivos e, em seguida, 3) combinar esses ativos em um portfólio usando a tradicional abordagem All Weather da Bridgewater, que prioriza o equilíbrio entre os ativos que se comportam de formas diferentes ao longo dos ciclos econômicos, com o objetivo de entregar retornos consistentes independente do cenário econômico.</t>
  </si>
  <si>
    <t>A equipe de investimentos da estratégia All Weather Sustainability é liderada pelos co-CIOs Karen Karniol Tambour e Carsten Stendevad, os quais contam com uma ampla equipe de pesquisa, composta por profissionais dedicados à pesquisa macroeconômica e à análise de empresas, além de profissionais dedicados ao trading.</t>
  </si>
  <si>
    <t>O fundo lançado em 2007 é um Long Only Livre, viés bottom up fundamentalista e foco em empresas brasileiras com boa avaliação ESG. A carteira é bastante diversificada e possui entre 25 e 30 papéis com o mínimo de caixa.
O produto é destinado a investidores em geral e apresenta prazo de cotização de resgate de D+1, com aplicação mínima de R$ 1.000.</t>
  </si>
  <si>
    <t>A equipe de renda variável é liderada por Rodrigo Santoro e o gestor responsável pela estratégia é o Bruno Lima, com uma equipe de 6 analistas micro e 1 analista focado em ESG.</t>
  </si>
  <si>
    <t>Karen Karniol-Tambour</t>
  </si>
  <si>
    <t>Bridgewater Associates</t>
  </si>
  <si>
    <t>Carsten Stendevad</t>
  </si>
  <si>
    <t>ATP</t>
  </si>
  <si>
    <t>McKinsey &amp; Company</t>
  </si>
  <si>
    <t>Patricia Pimenta</t>
  </si>
  <si>
    <t>Trend China Tech FIM</t>
  </si>
  <si>
    <t>Trend Cripto Dólar FIC FIM</t>
  </si>
  <si>
    <t>JPM EMBI Global Diversified TR USD</t>
  </si>
  <si>
    <t>MSCI EM NR USD</t>
  </si>
  <si>
    <t>MSCI ACWI NR USD</t>
  </si>
  <si>
    <t>MSCI ACWI NR EUR</t>
  </si>
  <si>
    <t>ICE BofA US 3M Trsy Bill TR USD</t>
  </si>
  <si>
    <t>JPM CEMBI Broad Diversified TR USD</t>
  </si>
  <si>
    <t>MSCI AC Asia Ex Japan NR USD</t>
  </si>
  <si>
    <t>CSI 300 NR USD</t>
  </si>
  <si>
    <t>S&amp;P 500 TR USD</t>
  </si>
  <si>
    <t>MSCI World NR USD</t>
  </si>
  <si>
    <t>MSCI China All Shares NR USD</t>
  </si>
  <si>
    <t>MSCI Europe NR EUR</t>
  </si>
  <si>
    <t>Fundada em 2003, a Neo Investimentos está sediada na cidade de São Paulo e tem mais de R$ 5 bilhões em ativos sob gestão, com atuação nas estratégias de Multimercados, Ações e Private Equity. A empresa possui aproximadamente 60 colaboradores, e, entre os principais executivos, estão Henrique Teixeira Alvares (Gestor), Matheus Tarzia (Gestor), Mario Schalch (Gestor), Augusto Lange (Gestor), Alexandre Campos (Gestor), Fabio Dall'Acqua (RI), Marcelo Cabral (CEO).</t>
  </si>
  <si>
    <t>Captalys Asset</t>
  </si>
  <si>
    <t xml:space="preserve">Fundada em 2010, a Captalys Asset está sediada na cidade de São Paulo e tem mais de R$ 8.1 bilhões em ativos sob gestão, com atuação nas estratégias em Private Debt. A empresa possui mais de 312 colaboradores, e, entre os principais executivos, estão Margot Greenmann (CEO), Douglas Shibayama (CIO), Marcello Rodrigues Leone (CRO), Fernando Cruz (CFO), Fernando Brandão (Relacionamento com o Investidor), Marcio Pintan (Head de Tecnologia), Daniela Sanchez (Legal &amp; ESG), André Pina (Capital Markets &amp; Operations) e Anna Pescuma ( Head de People). </t>
  </si>
  <si>
    <t>Margot Greenmann</t>
  </si>
  <si>
    <t>Douglas Shibayama</t>
  </si>
  <si>
    <t>Marcello Rodrigues Leone</t>
  </si>
  <si>
    <t>CRO</t>
  </si>
  <si>
    <t>Fernando Cruz</t>
  </si>
  <si>
    <t>CFO</t>
  </si>
  <si>
    <t>Wellington Management</t>
  </si>
  <si>
    <t>Fundada em 1928, a Wellington Management é uma empresa focada em gestão ativa de recursos, que atua em estratégias de renda fixa, renda variável e multi-asset. A gestora está sediada em Boston e tem escritórios em mais de 15 cidades ao redor do mundo. Com mais de US$ 1 trilhão sob gestão, está entre as maiores gestoras do mundo.</t>
  </si>
  <si>
    <t>Jean Hynes</t>
  </si>
  <si>
    <t>youtube_video</t>
  </si>
  <si>
    <t>Argo Long and Short Advisory FIC FIM</t>
  </si>
  <si>
    <t>Lançada em 2014, a estratégia é um long short neutro, cuja carteira é composta majoritariamente por operações de valor relativo em ações. O portfólio contém parcelas comprada e vendida em ações que possuem tamanhos similares, o que resulta em baixa correlação com índices de ações locais. A tomada das decisões de investimento para o fundo é feita de forma colegiada, com uma abordagem de investimentos majoritariamente Bottom-up. O fundo investe exclusivamente em empresas brasileiras. O objetivo de retorno do fundo é  CDI+4% a.a. e o objetivo de volatilidade de 4 a 6% a.a.</t>
  </si>
  <si>
    <t>A equipe de investimentos é liderada por Augusto Lange Vieira, Daniel Bortoleto Salomão e Guilherme Camacho, que são responsáveis pela tomada de decisão e gestão dos portfólios, contando com o suporte de um time de analistas focados no acompanhamento e modelagem de empresas.</t>
  </si>
  <si>
    <t>O fundo tem como objetivo superar a variação do CDI através de operações de valor relativo em estratégias de juros, moedas e ações nos mercados locais e internacionais. As operações direcionais deverão ter papel secundário no resultado do fundo, priorizando operações que não estejam relacionadas a movimentos específicos de mercado, trazendo uma baixa correlação com os demais fundos multimercado e uma diversificação eficiente da carteira. O objetivo de retorno do fundo é CDI+5% a.a. e o objetivo de volatilidade 6% a.a.</t>
  </si>
  <si>
    <t>A equipe de investimentos é liderada por Mario Schalch, que é o principal responsável pela tomada de decisão e pela gestão dos portfólios de juros, moedas e juros internacionais, contando também com gestores dedicados à estratégia de ações. Para o auxílio no acompanhamento dos mercados, os gestores possuem também o suporte de um time de pesquisa macroeconômica e analistas de empresas.</t>
  </si>
  <si>
    <t>O Neo Navitas busca retornos consistentes utilizando uma análise fundamentalista, olhando para o longo prazo das empresas. O foco são ações de empresas com excelente governança corporativa, boas perspectivas de crescimento e vantagens competitivas sólidas a preços que ofereçam uma expectativa de retorno significativo. Nosso portfólio é composto por ações em que possuímos alta convicção. Ao investir em poucas e excelentes empresas, fomos capazes de gerar retornos consistentes e descorrelacionados e, principalmente, alfa para nossos investidores desde o início da estratégia em maio de 2010.</t>
  </si>
  <si>
    <t>A equipe de investimentos é liderada por Matheus Tarzia, que conta com o suporte de um time de analistas com no mínimo 10 anos de experiência cada, focados totalmente no acompanhamento e modelagem de empresas, e auxiliados por pessoas mais juniores.</t>
  </si>
  <si>
    <t>O fundo replica o MSCI US Investable Market Information Technology, índice composto por uma cesta de ações do setor de tecnologia, principalmente nos EUA, investindo em empresas de computadores, software e internet.</t>
  </si>
  <si>
    <t>O fundo tem como objetivo superar a variação do CDI através de operações de valor relativo em estratégias de juros, moedas e ações nos mercados locais e internacionais. As operações direcionais deverão ter papel secundário no resultado do fundo, priorizando operações que não estejam relacionadas a movimentos específicos de mercado, trazendo uma baixa correlação com os demais fundos multimercado e uma diversificação eficiente da carteira.  O objetivo de retorno do fundo é  CDI+8% a.a. e o objetivo de volatilidade 9% a.a.</t>
  </si>
  <si>
    <t>Lançado em 2016, é um fundo com estratégia em Private Debt, ou seja, investe primordialmente em ativos de Crédito Privado com foco em PME's. A tomada das decisões de investimento para o fundo é feita de forma colegiada, com uma abordagem de investimentos majoritariamente sistemática. O Fundo busca gerar retorno absoluto, sustentável e ajustado ao risco com níveis baixos de volatilidade com foco na preservação de capital. O fundo possui objetivo de retorno de CDI+3% a CDI+5% a.a.</t>
  </si>
  <si>
    <t>A equipe de investimentos é liderada pela nossa CEO Margot Greemann, pelo nosso CIO Douglas Shibayama e pelo nosso Gestor de Investimentos Leandro Andrade, que são responsáveis pela tomada de decisão e montagem da carteira, contando com o suporte de um time de analistas focados no acompanhamento e modelagem de empresas. O tamanho da equipe de análise (além dos gestores):  12 analistas.</t>
  </si>
  <si>
    <t>O fundo internacional acessa a estratégia do Wellington Global Quality Growth Fund, com mandato de investimento em ações globais e benchmark no MSCI All Country World Index. O portfólio do fundo contém tipicamente entre 60 e 90 papéis, com foco nas regiões da América do Norte e Europa. O processo de investimento leve em consideração, na análise das empresas, diferentes fatores relacionados a Qualidade ("Quality") e Crescimento ("Growth"). O veículo não apresenta exposição cambial na cota, isto é, é um fundo internacional hedgeado.</t>
  </si>
  <si>
    <t>A equipe de investimentos é liderada por John Boselli, gestor responsável pelo portfólio. John está baseado em Boston e cobre empresas da América do Norte e América do Sul. O gestor é diretamente assistido por três analistas: um baseado em Hong Kong, responsável por cobrir Ásia, um baseado em Londres, responsável por Europa, Oriente Médio e África (EMEA) e por último, uma analista que o ajuda com Américas. Além disso, o gestor também utiliza, para tomar suas decisões de investimento, o suporte de 541 analistas de cobertura global da Wellington.</t>
  </si>
  <si>
    <t>https://www.youtube.com/watch?v=SIWKKq4ZgMc</t>
  </si>
  <si>
    <t>Morgan Rio</t>
  </si>
  <si>
    <t>D.B. Zwirn &amp; Co.</t>
  </si>
  <si>
    <t>Merrill Lynch (NY)</t>
  </si>
  <si>
    <t>Merrill Lynch (SP)</t>
  </si>
  <si>
    <t>Leandro Andrade</t>
  </si>
  <si>
    <t>SRM Asset</t>
  </si>
  <si>
    <t>Oria Capital</t>
  </si>
  <si>
    <t>Singuler Guff&amp;Co.</t>
  </si>
  <si>
    <t>Luz Soluções Financeiras</t>
  </si>
  <si>
    <t>John Boselli</t>
  </si>
  <si>
    <t>Putnam Investments</t>
  </si>
  <si>
    <t>Western Geophysical International</t>
  </si>
  <si>
    <t>WHG China Macro FIC FIM CP</t>
  </si>
  <si>
    <t>Fundo</t>
  </si>
  <si>
    <t>Classe</t>
  </si>
  <si>
    <t>Ações Internacionais</t>
  </si>
  <si>
    <t>Descrição</t>
  </si>
  <si>
    <t>Por que investir</t>
  </si>
  <si>
    <t>Renda Fixa Brasil</t>
  </si>
  <si>
    <t>Renda Fixa Internacional</t>
  </si>
  <si>
    <t>O Trend Bolsa Americana é um fundo da família XP Trend focado em investimentos internacionais. O fundo oferece exposição ao desempenho de 2x (duas vezes) a variação diária do Vanguard Large-Cap ETF (VV), referenciado ao índice CRSP US Large Cap que é composto por mais de 500 ações de empresas norte americansas (USA) de grande porte (large caps). Este fundo tem proteção cambial (hedged BRL/USD).</t>
  </si>
  <si>
    <t>O Trend Bolsa Americana é um fundo da família XP Trend focado em investimentos internacionais. O fundo oferece exposição ao desempenho do Vanguard Large-Cap ETF (VV) e referencia o índice CRSP US Large Cap que é composto por mais de 500 ações de empresas norte americansas (USA) de grande porte (large caps). Este fundo tem exposição cambial ao dólar (unhedged).</t>
  </si>
  <si>
    <t>O Trend Bolsa Americana é um fundo da família XP Trend focado em investimentos internacionais. O fundo oferece exposição ao desempenho do Vanguard Large-Cap ETF (VV), referenciado ao índice CRSP US Large Cap que é composto por mais de 500 ações de empresas norte americansas (USA) de grande porte (large caps). Este fundo tem proteção cambial (hedged BRL/USD).</t>
  </si>
  <si>
    <t>O Trend Bolsa Chinesa é um fundo da família XP Trend focado em investimentos internacionais. O fundo tem exposição ao Trend ETF MSCI China (XINA11) e consequentemente ao iShares MSCI China ETF (MCHI), referenciado ao índice MSCI China Index composto por ações de mais de 600 empresas de grande e médio porte (large caps e mid caps) da China. Este fundo tem proteção cambial (BRL/USD).</t>
  </si>
  <si>
    <t>O Trend Bolsas Emergentes é um fundo da família XP Trend focado em investimentos internacionais. O fundo oferece exposição ao Trend ETF MSCI Mercados Emergentes (EMEG11) e consequentemente ao iShares MSCI Emerging Markets ETF (EEM), referenciado ao índice MSCI Emerging Markets Index que é composto por ações de empresas de grande e médio porte (large caps e mid caps) em 27 países emergentes. O índice MSCI Emerging Markets é composto por mais de 1,200 ações majoritariamente de grande porte (large caps), ponderadas por capitalização de mercado ajustado por free-float e representa 85% do valor de mercado de cada país investido. Este fundo tem proteção cambial ao dólar (hedged BRL/USD).</t>
  </si>
  <si>
    <t>O Trend Bolsas Européias é um fundo da família XP Trend focado em investimentos internacionais. O fundo ofrece exposição ao desempenho do Trend ETF MSCI Europa (EURP11) e consequentemente ao iShares Core MSCI Europe ETF (IEUR), referenciado ao índice MSCI Europe IMI que é composto por ações de empresas majoritariamente de grande porte (large caps) listadas em 15 países desenvolvidos da Europa tais como Nestle, Roche, Siemens e LVMH Moet Hennessy Louis Vuitton. Com mais de 1,000 mil constituintes, o índice cobre aproximadamente 99% de todo o mercado acionário europeu. Este fundo tem proteção cambial (hedged BRL/USD).</t>
  </si>
  <si>
    <t>O Trend Bolsas Globais é um fundo da família XP Trend focado em investimentos internacionais. O fundo oferece exposição ao desempenho do Trend ETF MSCI Mercados Emergentes (ACWI11) e consequentemente ao iShares MSCI ACWI ETF (ACWI), referenciado ao índice MSCI All Country World Index que é composto por ações de empreas de grande e méidio porte (large caps e mid caps) de 50 países (26 desenvolvidos + 23 emergentes). Com mais de 2,3 mil constituintes, o índice cobre aproximadamente 85% de todo o mercado acionário do mundo. Este fundo tem proteção cambial (hedged BRL/USD).</t>
  </si>
  <si>
    <t>O Trend Cannabis é um fundo temático da família XP Trend focado em investimentos internacionais. O fundo tem exposição ao ETFMG Alternative Harvest ETF (MJ), referenciado ao índice Prime Alternative Harvest Index que é composto por ações de aproximadamente 30 empresas relacionadas ao tema de cannabis. Este fundo tem proteção cambial (BRL/USD).</t>
  </si>
  <si>
    <t>O Trend Carbono Zero é um fundo temático ESG da família XP Trend focado em investimentos internacionais. O fundo tem exposição ao KraneShares Global Carbon ETF (KRBN), referenciado ao índice IHS Markit Global Carbon Index que é composto por contratos futuros de créditos de carbono. O índice considera ativos negociados nas maiores das bolsas de mercado regulado de carbono do mundo, atualemente Europa e Estados Unidos. Este fundo tem proteção cambial (BRL/USD).</t>
  </si>
  <si>
    <t>O Trend Commodities FIM é um fundo da família XP Trend focado em investimento global em ativos alternativos. O fundo oferece exposição ao Invesco DB Commodity Index Tracking Fund (DBC), referenciado ao índice DBIQ Optimum Yield Diversified Commodity Index Excess Return que é composto por contratos futuros de 14 commodiites mais negociadas no mundo tais como petróleo, gás, minérios e fundos agrícolas. Este fundo tem proteção cambial (BRL/USD).</t>
  </si>
  <si>
    <t>O Trend Cripto é um fundo temático da família XP Trend focado em investimentos internacionais. O fundo tem exposição ao ETF Hashdex Nasdaq Crypto Index FI (HASH11), referenciado ao índice Nasdaq Crypto Index (NCI) que acompanha o desempenho de uma cesta diversificada de cripto-ativos: Bitcoin, Ethereum, Litecoin, Chainlink, Bitcoin Cash, Unisawp, Stellar Lumnes e Filecoin.  Este fundo tem exposição cambial (unhedged).</t>
  </si>
  <si>
    <t>O Trend Dólar é um fundo da família XP Trend focado em moedas internacionais. O fundo tem exposição à contratos futuros de dólar em relação ao real e portanto à taxa de câmbio BRL/USD -- i.e., se o Dólar valoriza (Real deprecia, a taxa cambial R$/US$ "sobe"), este fundo se valoriza.</t>
  </si>
  <si>
    <t>O Trend ESG Global é um fundo temático ESG da família XP Trend focado em investimentos internacionais. O fundo oferece exposição ao desempenho de mais de 1,100 mil ações de empresas majoritatiamente de grande porte (large caps) ao redor do mundo e com elevado nível de práticas Ambientais, Sociais e de Governança (ESG em inglês) atrabés da exposição em três ETFs (fundos listados em Bolsa): 50% no iShares ESG MSCI USA (ESGU) composto por mais de 300 ações nos Estados Unidos; 40% no iShares ESG MSCI EAFE (ESGD)composto mais de 450 ações em mercados desenvolvidos (exceto Estados Unidos e Canadá); e 10% no iShares ESG MSCI EM (ESGE) composto por mais de 300 ações em mercados emergentes. Este fundo tem exposição cambial (unhedged).</t>
  </si>
  <si>
    <t>O Trend ESG Global é um fundo temático ESG da família XP Trend focado em investimentos internacionais. O fundo oferece exposição ao desempenho de mais de 1,100 mil ações de empresas majoritariamente de grande porte (large caps) ao redor do mundo e com elevado nível de práticas Ambientais, Sociais e de Governança (ESG em inglês) atrabés da exposição em três ETFs (fundos listados em Bolsa): 50% no iShares ESG MSCI USA (ESGU) composto por mais de 300 ações nos Estados Unidos; 40% no iShares ESG MSCI EAFE (ESGD)composto mais de 450 ações em mercados desenvolvidos (exceto Estados Unidos e Canadá); e 10% no iShares ESG MSCI EM (ESGE) composto por mais de 300 ações em mercados emergentes. Este fundo tem proteção cambial (hedged BRL/USD).</t>
  </si>
  <si>
    <t>O Trend Energias Renováveis é um fundo temático ESG da família XP Trend focado em investimentos internacionais. O fundo tem exposição ao iShares Global Clean Energy ETF (ICLN), referenciado ao índice S&amp;P Global Clean Energy Index que é composto por ações de mais de 80 empresas relacionadas à índustria de energia renovéis - principalmente Solar, Eólica e Hidrogênio. Tais fontes de energia contribuirão para uma transição da economia de baixo carbono, redução de emissões de gases do efeito estufa e mitigação da mudança climática. Este fundo tem proteção cambial (BRL/USD).</t>
  </si>
  <si>
    <t>O Trend Euro é um fundo da família XP Trend focado em moedas internacionais. O fundo tem exposição à contratos futuros de dólar em relação ao real e portanto à taxa de câmbio BRL/EUR -- i.e., se o Euro valoriza (Real deprecia, a taxa cambial R$/EUR "sobe"), este fundo se valoriza.</t>
  </si>
  <si>
    <t>O Trend High Yield US é um fundo da família XP Trend focado em investimento de renda fixa no exterior. O fundo tem exposição ao iShares iBoxx USD High Yield Corporate Bond ETF (HYG) e referencia o índice IHS Markit iBoxx USD Liquid High Yield Index composto por mais de 1,200 debentures emitidas por empresas norte-americanas.</t>
  </si>
  <si>
    <t>O Trend Ibovespa oferece exposição de 2x o desempenho do  Índice Ibovespa. O Ibovespa mede a performance das ações mais negociadas e com maior representabilidade no mercado brasileiro.</t>
  </si>
  <si>
    <t>O Trend Ibovespa replica o Índice Ibovespa. O Ibovespa mede a performance das ações mais negociadas e com maior representabilidade no mercado brasileiro.</t>
  </si>
  <si>
    <t>O Trend Imobiliario Americano é um fundo da família XP Trend focado em investimento no exterior em ativos reais – real estate. O fundo oferece exposição ao iShares Core U.S REIT (USRT), referenciado ao índice FTSE Nareit Equity REITs Index  que é composto por mais de 140 REITs (Real Estate Investment Trusts – Fundos Imobiliários USA) relacionados à  imóveis comerciais, industriais, varejistas e residenciais no mercado real estate norte-americano.  Este fundo tem proteção cambial (BRL/USD).</t>
  </si>
  <si>
    <t>O Trend Infação Curta tem exposição ao índice IMA-B5 através de uma carteira de ativos de renda fixa pós-fixada ao IPCA emitidos pelo governo (títulos de dívida pública federal) com prazos de vencimentos de até 5 anos.</t>
  </si>
  <si>
    <t>O Trend Inflalção tem exposição ao índice IMA-B através de uma carteira de ativos de renda fixa pós-fixada ao IPCA emitidos pelo governo (títulos de dívida pública federal).</t>
  </si>
  <si>
    <t>O Trend Inflação Longa tem exposição ao índice IMA-B5+ através de uma carteira de ativos de renda fixa pós-fixada ao IPCA emitidos pelo governo (títulos de dívida pública federal) com prazos de vencimentos de acima de 5 anos.</t>
  </si>
  <si>
    <t>O Trend Lideranças Femininas é um fundo temático ESG da família XP Trend focado em investimentos internacionais. O fundo tem exposição  SPDR SSGA Gender Diversity Index ETF (SHE), referenciado ao índice SSGA Gender Diversity Index que é composto por ações de aproximamente 190 grandes empresas (large caps) norte-americanas (USA) com maior diversidade de gênero em cargos de liderança. 20% da taxa de administração do fundo Trend Lideranças Femininas é destinado para a o Instituto As Valquírias, uma organização dedicada a entregar oportunidades para mulheres em situação de vulnerabilidade social. Este fundo tem proteção  cambial (BRL/USD).</t>
  </si>
  <si>
    <t>O Trend NASDAQ 100 é um fundo da família XP Trend focado em investimentos internaconais. O fundo oferece exposição ao desempenho do Trend ETF NASDAQ (NASD11) e consequentemente ao Invesco QQQ Trust Series (QQQ), referenciado ao índice NASDAQ 100 Index que é composto pro ações da 100 maiores empresas (large caps) não-financeiras listadas na bolsa norte-americana NASDAQ. O índice é composto pelas empresas mais inovadoras do mundo e apresenta uma maior concetração em empresas de tecnologia do que outros índices amplos de ações norte-americanas.</t>
  </si>
  <si>
    <t>O Trend Ouro é um fundo da família XP Trend focado em commodities internacionais. O fundo tem exposição ao Trend ETF LBMA Ouro Fundo Índice (GOLD11) e consequentemente ao ETF iShares Gold Trust  (IAU), referenciado ao London Bullion Market Association (LBMA) Gold Price que reflete o preço diário que a commodity de Ouro é negociada mundialmente. Este fundo tem exposição cambial (unhedged).</t>
  </si>
  <si>
    <t>O Trend Ouro é um fundo da família XP Trend focado em commodities internacionais. O fundo tem exposição ao Trend ETF LBMA Ouro Fundo Índice (GOLD11) e consequentemente ao ETF iShares Gold Trust  (IAU), referenciado ao London Bullion Market Association (LBMA) Gold Price que reflete o preço diário que a commodity de Ouro é negociada mundialmente. Este fundo tem proteção cambial (hedged BRL/USD).</t>
  </si>
  <si>
    <t>O Trend Prata é um fundo da família XP Trend focado em commodities internacionais. O fundo tem exposição ao ETF iShares Silver Trust  (SLV), referenciado ao London Bullion Market Association (LBMA) Silver Price que reflete o preço diário que a commodity de Prata é negociada mundialmente. Este fundo tem preteção cambial (hedged BRL/USD).</t>
  </si>
  <si>
    <t>O Trend Pré-Fixado tem exposição ao índice IRF-M através de uma carteira de ativos de renda fixa pré-fixada emitidos pelo governo (títulos de dívida pública federal).</t>
  </si>
  <si>
    <t>O Trend Pós-Fixado Simples tem exposição ao índice DI através de uma carteira de ativos de renda fixa pós-fixada emitidos pelo governo (títulos de dívida pública federal).</t>
  </si>
  <si>
    <t>O Trend Saúde Global  é um fundo temático da família XP Trend focado em investimentos internacionais. O fundo tem exposição ao iShares Global Healthcare ETF (IXJ), referenciado ao índice S&amp;P Global 1200 Healthcare Sector Index que é composto por ações de aproximadamente 120 empresas relacionadas ao setor de Sáude. Este fundo tem proteção cambial (BRL/USD).</t>
  </si>
  <si>
    <t>O Trend Dólar é um fundo da família XP Trend focado em moedas internacionais. O fundo tem exposição inversa à contratos futuros de dólar em relação ao real e portanto à taxa de câmbio USD/BRL  -- i.e., se o Dólar desvaloriza (Real aprecia, a taxa cambial  R$/US$ "cai"), este fundo se valoriza.</t>
  </si>
  <si>
    <t>O Trend Small Caps replica o Índice Small Cap (SMLL). O SMLL busca refletir o desempenho médio das ações de de empresas brasileiras de menor capitalização na B3.</t>
  </si>
  <si>
    <t>O Trend Bolsa Tecnologia Americana é um fundo temático da família XP Trend focado em investimentos internacionais. O fundo tem exposição ao Vanguard Information Technology ETF (VGT), referenciado ao índice MSCI US Investable Market Information Technology 25/50 Index que é composto por ações de mais de 300 empresas de grande e médio porte (large caps e mid caps) norte-americanas (USA) focadas no setor de Tecnologia. Este fundo tem proteção cambial (BRL/USD).</t>
  </si>
  <si>
    <t>O Trend Água Tech é um fundo temático ESG da família XP Trend focado em investimentos internacionais. O fundo tem exposição ao Invesco Water Resources ETF (PHO), referenciado ao índice NASDAQ OMX US Water Index que é composto cerca de 30 empresas relacionadas à conservação, tratamento e prificação da água. Tal investimento temático visa contribuir para a construção de um portfólio para proteção contra à riscos de mudança climática relacionados à escassez de recursos hídricos. Este fundo tem proteção cambial (BRL/USD).</t>
  </si>
  <si>
    <t>O Trend China Tech é um fundo da família XP Trend focado em investimentos internacionais. O fundo oferece exposição ao desempenho do Invesco China Technology ETF (CQQQ) e referencia o índice FTSE China Incl A 25% Technology Capped Index, que é composto por mais de 100 ações chinesas de tecnologia. Este fundo tem proteção cambial (hedged BRL/USD).</t>
  </si>
  <si>
    <t>O Trend XP Inc é um fundo da família XP Trend focado no investimento, em 100% do patrimônio líquido, na ação da XP Inc. O fundo é destinado a investidores qualificados.</t>
  </si>
  <si>
    <t>(1) Diversificação internacional: exposição a uma classe de ativo alternativa (baixa correlação com ações) e mundial (cripto-ativos);
(2) Exposição à fatores e setores inexistentes ou inexpressivos no Brasil (cripto-ativos);
(3) Baixo custo (0,5% a.a. taxa de administração, sem taxa de perfomance), alta liquidez (até D+7) e acessível ao público geral (R$100);
(4) Investimento temático (cripto-ativos) com exposição à ativos com potencial de alta valorização no longo prazo.</t>
  </si>
  <si>
    <t>(1) Diversificação internacional: exposição ao desempenho de &gt;500 ações de grandes empresas norte-americanas;
(2) Exposição à fatores e setores inexistentes ou inexpressivos no Brasil (Techs e Mega-Caps);
(3) Baixo custo (0,7% a.a. taxa de administração, sem taxa de perfomance), alta liquidez (até D+7).</t>
  </si>
  <si>
    <t>(1) Diversificação internacional: exposição ao desempenho de &gt;500 ações de grandes empresas norte-americanas;
(2) Exposição à fatores e setores inexistentes ou inexpressivos no Brasil (Techs e Mega-Caps);
(3) Baixo custo (0,5% a.a. taxa de administração, sem taxa de perfomance), alta liquidez (até D+7) e acessível ao público geral (R$100).</t>
  </si>
  <si>
    <t>(1) Diversificação internacional: exposição ao desempenho de &gt;600 ações de grandes empresas chinesas;
(2) Exposição à fatores e setores inexistentes ou inexpressivos no Brasil (Techs);
(3) Baixo custo (0,5% a.a. taxa de administração, sem taxa de perfomance), alta liquidez (até D+7) e acessível ao público geral (R$100);</t>
  </si>
  <si>
    <t>(1) Diversificação internacional: exposição ao desempenho de &gt;1,200 mil ações de grandes empresas de países emergentes;
(2) Exposição à fatores e setores inexistentes ou inexpressivos no Brasil (Techs);
(3) Baixo custo (0,5% a.a. taxa de administração, sem taxa de perfomance), alta liquidez (até D+7) e acessível ao público geral (R$100).</t>
  </si>
  <si>
    <t>(1) Diversificação internacional: exposição ao desempenho de &gt;1,000 mil ações de grandes empresas européias;
(2) Exposição à fatores e setores inexistentes ou inexpressivos no Brasil (Techs e Mega-Caps);
(3) Baixo custo (0,5% a.a. taxa de administração, sem taxa de perfomance), alta liquidez (até D+7) e acessível ao público geral (R$100).</t>
  </si>
  <si>
    <t>(1) Diversificação internacional: exposição ao desempenho de &gt;2,300 mil ações de grandes empresas ao redor do mundo;
(2) Exposição à fatores e setores inexistentes ou inexpressivos no Brasil (Techs e Mega-Caps);
(3) Baixo custo (0,5% a.a. taxa de administração, sem taxa de perfomance), alta liquidez (até D+7) e acessível ao público geral (R$100).</t>
  </si>
  <si>
    <t>(1) Diversificação internacional: exposição ao desempenho de &gt;30 ações de empresas ao redor do mundo;
(2) Exposição à fatores e setores inexistentes ou inexpressivos no Brasil (Cannabis);
(3) Baixo custo (0,5% a.a. taxa de administração, sem taxa de perfomance), alta liquidez (até D+7) e acessível ao público geral (R$100);
(4) Investimento temático (Cannabis) com exposição à empresas com potencial de alta valorização no longo prazo.</t>
  </si>
  <si>
    <t>(1) Diversificação internacional: exposição a uma classe de ativo alternativa (baixa correlação com ações) e mundial (créditos de carbono);
(2) Exposição à fatores e setores inexistentes ou inexpressivos no Brasil (mercado regulado de créditos de carbono);
(3) Baixo custo (0,5% a.a. taxa de administração, sem taxa de perfomance), alta liquidez (até D+7) e acessível ao público geral (R$100);
(4) Investimento temático (ESG) com exposição à fatores Ambientais (transição para economia de baixo carbono/mudança climática).</t>
  </si>
  <si>
    <t>(1) Diversificação internacional: exposição a uma classe de ativo alternativa (baixa correlação com ações) e mundial (commodities);
(2) Exposição favorável à fatores de inflação mundial (alta preços petróleo, minérios e agro-pecuária);
(3) Baixo custo (0,5% a.a. taxa de administração, sem taxa de perfomance), alta liquidez (até D+7) e acessível ao público geral (R$100);</t>
  </si>
  <si>
    <t>(1) Diversificação: exposição à classe de ativos renda-fixa (baixa correlação com ações e baixa volatilidade);
(2) Baixo custo (0,5% a.a. taxa de administração, sem taxa de perfomance), alta liquidez (até D+7) e acessível ao público geral (R$100);</t>
  </si>
  <si>
    <t>(1) Diversificação internacional: exposição a uma classe de ativo alternativa (baixa correlação com ações) e mundial (moedas);
(2) Moedas de países desenvolvidos podem oferecer proteção contra a desvalorização do Real em períodos de crise e alta volatilidade no Brasil;
(3) Baixo custo (0,5% a.a. taxa de administração, sem taxa de perfomance), alta liquidez (até D+7) e acessível ao público geral (R$100).</t>
  </si>
  <si>
    <t>(1) Diversificação internacional: exposição ao desempenho de &gt;1,100 mil ações de grandes empresas ao redor do mundo;
(2) Exposição à fatores e setores inexistentes ou inexpressivos no Brasil (Techs e Mega-Caps);
(3) Baixo custo (0,5% a.a. taxa de administração, sem taxa de perfomance), alta liquidez (até D+7) e acessível ao público geral (R$100);
(4) Investimento temático (ESG) com exposição à empresas de melhores práticas em fatores Ambientais, Sociais e Governança.</t>
  </si>
  <si>
    <t>(1) Diversificação internacional: exposição ao desempenho de &gt;80 ações de grandes empresas ao redor do mundo;
(2) Exposição à fatores e setores inexistentes ou inexpressivos no Brasil (Clean Techs);
(3) Baixo custo (0,5% a.a. taxa de administração, sem taxa de perfomance), alta liquidez (até D+7) e acessível ao público geral (R$100);
(4) Investimento temático (Energia/Clean Tech) com exposição à empresas com potencial de alta valorização no longo prazo;
(5) Investimento temático (ESG) com exposição à empresas de melhores práticas em fatores Ambientais (transição para economia de baixo carbono, mudança climática).</t>
  </si>
  <si>
    <t>(1) Diversificação internacional: exposição ao desempenho de &gt;3.000 ações de grandes empresas ao redor do mundo;
(2) Exposição à fatores e setores inexistentes ou inexpressivos no Brasil (Techs e Mega-Caps);
(3) Baixo custo (0,3% a.a. taxa de administração, sem taxa de perfomance), alta liquidez (até D+7) e acessível ao público geral (R$100).</t>
  </si>
  <si>
    <t>(1) Diversificação internacional: exposição a crédito privador (corporate bonds) de &gt;1,200 mil empresas norte-amercanas;
(2) Baixo custo (0,5% a.a. taxa de administração, sem taxa de perfomance), alta liquidez (até D+7) e acessível ao público geral (R$100);</t>
  </si>
  <si>
    <t>(1) Diversificação:  exposição ao desempenho de &gt;90 ações de empresas brasileiras de grande porte (large caps) mais negociadas na B3;
(2) Baixo custo (0,5% a.a. taxa de administração, sem taxa de perfomance), alta liquidez (até D+7) e acessível ao público geral (R$100);</t>
  </si>
  <si>
    <t>(1) Diversificação internacional: exposição a uma classe de ativo alternativa (imóveis residenciais, corportativos ,industriais e varejo) nos USA;
(3) Baixo custo (0,5% a.a. taxa de administração, sem taxa de perfomance), alta liquidez (até D+7) e acessível ao público geral (R$100);</t>
  </si>
  <si>
    <t>(1) Diversificação internacional: exposição ao desempenho de &gt;100 ações de grandes empresas norte-americanas;
(2) Exposição à fatores e setores inexistentes ou inexpressivos no Brasil (Techs e Mega-Caps);
(3) Baixo custo (0,5% a.a. taxa de administração, sem taxa de perfomance), alta liquidez (até D+7) e acessível ao público geral (R$100);
(4) Investimento temático (ESG) com exposição à empresas de melhores práticas em fatores Sociais e Governança (relacionados à diversidade).</t>
  </si>
  <si>
    <t>(1) Diversificação internacional: exposição ao desempenho de 100 ações de grandes empresas inovadoras norte-americanas;
(2) Exposição à fatores e setores inexistentes ou inexpressivos no Brasil (Techs e Mega-Caps);
(3) Baixo custo (0,5% a.a. taxa de administração, sem taxa de perfomance), alta liquidez (até D+7) e acessível ao público geral (R$100);
(4) Investimento temático (Tech) com exposição à empresas com potencial de alta valorização no longo prazo.</t>
  </si>
  <si>
    <t>(1) Diversificação internacional: exposição a uma classe de ativo alternativa (baixa correlação com ações) e mundial (commodities);
(2) Metais preciosos são considerados ativos de proteção em períodos de crise e alta volatilidade (safe-haven assets);
(3) Baixo custo (0,5% a.a. taxa de administração, sem taxa de perfomance), alta liquidez (até D+7) e acessível ao público geral (R$100).</t>
  </si>
  <si>
    <t>(1) Diversificação internacional: exposição ao desempenho de &gt;120 ações de grandes empresas ao redor do mundo;
(2) Exposição à fatores e setores inexistentes ou inexpressivos no Brasil (Mega-Caps);
(3) Baixo custo (0,5% a.a. taxa de administração, sem taxa de perfomance), alta liquidez (até D+7) e acessível ao público geral (R$100);
(4) Investimento temático (Saúde/Aging Population) com exposição à empresas com potencial de alta valorização no longo prazo.</t>
  </si>
  <si>
    <t>(1) Investimento oportunístico para investidores que buscam se posicionar para uma eventual valorização do Real frente ao Dólar (i.e., quando há expectativa que a taxa de câmbio R$/USD "vai cair").
(2) Baixo custo (0,5% a.a. taxa de administração, sem taxa de perfomance), alta liquidez (até D+7).</t>
  </si>
  <si>
    <t>(1) Diversificação: exposição ao desempenho de &gt;110 ações de empresas brasileiras de médio e pequeno porte (mid caps e small caps);
(2) Baixo custo (0,5% a.a. taxa de administração, sem taxa de perfomance), alta liquidez (até D+7) e acessível ao público geral (R$100);</t>
  </si>
  <si>
    <t>(1) Diversificação internacional: exposição ao desempenho de &gt;300 ações de grandes empresas ao redor do mundo;
(2) Exposição à fatores e setores inexistentes ou inexpressivos no Brasil (Techs e Mega-Caps);
(3) Baixo custo (0,5% a.a. taxa de administração, sem taxa de perfomance), alta liquidez (até D+7) e acessível ao público geral (R$100);
(4) Investimento temático (Tech) com exposição à empresas com potencial de alta valorização no longo prazo.</t>
  </si>
  <si>
    <t>(1) Diversificação internacional: exposição ao desempenho de &gt;30 ações de empresas listadas na NASDAQ;
(2) Exposição à fatores e setores inexistentes ou inexpressivos no Brasil (Clean/Water Tech e não somente Saneamento);
(3) Baixo custo (0,5% a.a. taxa de administração, sem taxa de perfomance), alta liquidez (até D+7) e acessível ao público geral (R$100);
(4) Investimento temático (Água/Clean Tech) com exposição à empresas com potencial de alta valorização no longo prazo;
(5) Investimento temático (ESG) com exposição à empresas de melhores práticas em fatores Ambientais (proteção porfólio contra riscos hídricos/mudança climática).</t>
  </si>
  <si>
    <t>(1) Diversificação internacional: exposição ao desempenho de &gt;100 ações chinesas do setor de tecnologia;
(2) Exposição a fatores e setores inexistentes ou inexpressivos no Brasil (Techs);
(3) Baixo custo (0,5% a.a. taxa de administração, sem taxa de perfomance), alta liquidez (até D+7) e acessível ao público geral (R$100);</t>
  </si>
  <si>
    <t>(1) Facilidade operacional em ter exposição à ação da XP Inc, via fundo de investimento;
(2) Custo zero: o fundo não cobra taxa de administração, nem taxa de performance.</t>
  </si>
  <si>
    <t>Taxa de Adm
no Brasil</t>
  </si>
  <si>
    <t>Taxa de Adm
no Exterior</t>
  </si>
  <si>
    <t>Taxa de Adm
Total</t>
  </si>
  <si>
    <t>Exposição
Cambial</t>
  </si>
  <si>
    <t>Protegido (com hedge)</t>
  </si>
  <si>
    <t>Exposto (sem hedge)</t>
  </si>
  <si>
    <t>Ativo alvo (ticker)</t>
  </si>
  <si>
    <t>VV</t>
  </si>
  <si>
    <t>MCHI</t>
  </si>
  <si>
    <t>EEM</t>
  </si>
  <si>
    <t>IEUR</t>
  </si>
  <si>
    <t>ACWI</t>
  </si>
  <si>
    <t>MJ</t>
  </si>
  <si>
    <t>KRBN</t>
  </si>
  <si>
    <t>DBC</t>
  </si>
  <si>
    <t>BITH11</t>
  </si>
  <si>
    <t>ESGU/D/E</t>
  </si>
  <si>
    <t>ICLN</t>
  </si>
  <si>
    <t>HYG</t>
  </si>
  <si>
    <t>VNQ</t>
  </si>
  <si>
    <t>IMA-B5</t>
  </si>
  <si>
    <t>IMA-B5+</t>
  </si>
  <si>
    <t>SHE</t>
  </si>
  <si>
    <t>QQQ</t>
  </si>
  <si>
    <t>IAU</t>
  </si>
  <si>
    <t>SLV</t>
  </si>
  <si>
    <t>IRFM</t>
  </si>
  <si>
    <t>IXJ</t>
  </si>
  <si>
    <t>VGT</t>
  </si>
  <si>
    <t>PHO</t>
  </si>
  <si>
    <t>CQQQ</t>
  </si>
  <si>
    <t>Dólar</t>
  </si>
  <si>
    <t>Euro</t>
  </si>
  <si>
    <t>Real</t>
  </si>
  <si>
    <t>XP</t>
  </si>
  <si>
    <t xml:space="preserve">
Confira a página oficial dos fundos Trend no site da Expert XP:</t>
  </si>
  <si>
    <t xml:space="preserve">
Esta aba traz informações sobre os produtos das famílias Trend de fundos indexados da XP. Produtos acessíveis ao público em geral, a partir de R$ 100 e com alta liquidez e baixa taxa de administração.</t>
  </si>
  <si>
    <t xml:space="preserve">Crédito High Grade </t>
  </si>
  <si>
    <t xml:space="preserve">Crédito High Yield </t>
  </si>
  <si>
    <t xml:space="preserve">Renda Fixa Pré </t>
  </si>
  <si>
    <t xml:space="preserve">Renda Fixa Inflação </t>
  </si>
  <si>
    <t xml:space="preserve">Juros Ativo </t>
  </si>
  <si>
    <t xml:space="preserve">Renda Variável Long Biased </t>
  </si>
  <si>
    <t xml:space="preserve">Quantitativo </t>
  </si>
  <si>
    <t xml:space="preserve">Multiestratégia </t>
  </si>
  <si>
    <t xml:space="preserve">Alternativos </t>
  </si>
  <si>
    <t>São fundos que apresentam o objetivo de replicar o desempenho da taxa DI, a partir do investimento em títulos públicos pós-fixados exclusivamente (LFTs e operações compromissadas).</t>
  </si>
  <si>
    <t>São fundos que apresentam o objetivo de replicar o desempenho da taxa DI, a partir do investimento em títulos públicos pós-fixados (LFTs e operações compromissadas) e ativos de crédito privado.</t>
  </si>
  <si>
    <t>São fundos de crédito que investem majoritariamente em ativos de média e alta qualidade de crédito, entre debêntures, emissões bancárias, ativos estruturados e bonds, além de títulos públicos. Possuem prazo de pagamento de resgates (cotização + liquidação) superior a 1 dia.</t>
  </si>
  <si>
    <t>São fundos de crédito que investem majoritariamente em ativos de média e alta qualidade de crédito, entre debêntures, emissões bancárias, ativos estruturados e bonds, além de títulos públicos. Possuem prazo de pagamento de resgates (cotização + liquidação) entre 0 e 1 dia.</t>
  </si>
  <si>
    <t>São fundos de crédito que investem majoritariamente em ativos de médio e alto risco de crédito, entre debêntures, emissões bancárias, ativos estruturados e bonds, além de títulos públicos. Se comparados aos fundos de Crédito High Grade, possuem prazos de resgate mais longos e objetivos de retorno mais elevados.</t>
  </si>
  <si>
    <t>São fundos de crédito que investem majoritariamente em debêntures do setor de Infraestrutura, as chamadas debêntures incentivadas, conforme da Lei 12.431. A categoria dos fundos hedgeados contempla os fundos que possuem proteção ao risco de mercado da variação da inflação, uma vez que os papéis desse setor são atrelados a índices de inflação.</t>
  </si>
  <si>
    <t>São fundos de crédito que investem majoritariamente em debêntures do setor de Infraestrutura, as chamadas debêntures incentivadas, conforme da Lei 12.431. A categoria dos fundos não hedgeados contempla os fundos que apresentam o risco de mercado da variação da inflação, uma vez que os papéis desse setor são atrelados a índices de inflação.</t>
  </si>
  <si>
    <t>São fundos de renda fixa que investem majoritariamente em títulos públicos pré-fixados.</t>
  </si>
  <si>
    <t>São fundos de renda fixa que investem majoritariamente em títulos públicos atrelados à inflação.</t>
  </si>
  <si>
    <t>São fundos de gestão ativa que investem exclusivamente no mercado de juros, seja em títulos prefixados ou atrelados à inflação.</t>
  </si>
  <si>
    <t>Nesta aba, confira as descrições da classificação proprietária de fundos da XP.</t>
  </si>
  <si>
    <t>São fundos multimercados cujas carteiras são compostas majoritariamente por operações de valor relativo no mercado de ações. Nessa categoria, a exposição comprada do fundo costuma ser similar à exposição vendida, de modo que a exposição líquida (parcela comprada menos parcela vendida) varia usualmente entre -5% a 5% PL.</t>
  </si>
  <si>
    <t>São fundos multimercados cujas teses de investimento são baseadas na elaboração de cenários macroeconômicos. As carteiras são compostas usualmente por posições nos mercados de juros, moedas, ações e commodities, tanto no Brasil quanto no exterior, possivelmente. A subcategoria "Baixa Vol" contempla os fundos com objetivo de volatilidade anualizada inferior a 3%.</t>
  </si>
  <si>
    <t>São fundos multimercados cujas teses de investimento são baseadas na elaboração de cenários macroeconômicos. As carteiras são compostas usualmente por posições nos mercados de juros, moedas, ações e commodities, tanto no Brasil quanto no exterior, possivelmente. A subcategoria "Média Vol" contempla os fundos com objetivo de volatilidade anualizada entre 3% e 6%.</t>
  </si>
  <si>
    <t>São fundos multimercados cujas teses de investimento são baseadas na elaboração de cenários macroeconômicos. As carteiras são compostas usualmente por posições nos mercados de juros, moedas, ações e commodities, tanto no Brasil quanto no exterior, possivelmente. A subcategoria "Alta Vol" contempla os fundos com objetivo de volatilidade anualizada superior a 6%.</t>
  </si>
  <si>
    <t xml:space="preserve">São fundos que buscam replicar o desempenho relativo de determinada moeda, como dólar ou euro contra real, ou real contra dólar. </t>
  </si>
  <si>
    <t>São fundos pertencentes à ampla classe dos investimentos Alternativos, o que engloba as subclasses: Private Equity, Venture Capital, SPACs, Crédito Alternativo, Real Estate, Infraestrutura, Commodities, Criptoativos, etc.</t>
  </si>
  <si>
    <t>São fundos multimercados com abordagem de investimentos sistemática / quantitativa, cujas teses são baseadas em algoritmos. Podem investir nos mercados de juros, moedas, ações, commodities e crédito, tanto no Brasil quanto no exterior, conforme a estratégia do fundo.</t>
  </si>
  <si>
    <t>São fundos de renda variável que possuem um viés comprado em ações, com a flexibilidade de variar tal exposição conforme as condições de mercado. As carteiras são compostas usualmente por uma parcela comprada em ações e uma parcela de proteções, tanto teses vendidas (short) quanto estruturas de opções para defesa.</t>
  </si>
  <si>
    <t>São fundos de renda variável que focam no investimento em posições compradas em ações, sem o compromisso com um tipo de capitalização de mercado específica. Em geral, os fundos "Long Only" seguem a abordagem fundamentalista bottom-up para o investimento em ações.</t>
  </si>
  <si>
    <t>São fundos de renda variável que focam no investimento em posições compradas em ações de empresas que sejam boas pagadoras de dividendos. Em geral, os fundos "Long Only" seguem a abordagem fundamentalista bottom-up para o investimento em ações.</t>
  </si>
  <si>
    <t>São fundos de renda variável que focam no investimento em posições compradas em ações de empresas de baixa e média capitalização de mercado. Em geral, os fundos "Long Only" seguem a abordagem fundamentalista bottom-up para o investimento em ações.</t>
  </si>
  <si>
    <t>São fundos de renda variável cujas carteiras têm como ponto de partida um índice específico, como o Ibovespa. Daí, a partir da gestão ativa, são aumentadas as exposições nas ações de maior convicção e reduzidas as posições nas de menor convicção. Tais fundos costumam ter maior correlação com o índice de referência, se comparados aos demais "Long Only".</t>
  </si>
  <si>
    <t>São fundos de renda variável local que buscam replicar passivamente o desempenho de determinado índice de referência.</t>
  </si>
  <si>
    <t>A classe dos fundos internacionais contempla as estratégias que possuem exposição majoritária em ativos internacionais, nesse caso Ações. Como os ativos são, em geral, cotados em dólar, para comprá-los é preciso, antes, comprar dólar. São hedgeados os fundos que neutralizam essa operação de compra de dólar com a venda de dólar futuro. Isso não significa que o fundo não possa ter exposição cambial na carteira, o que depende da visão de mercado do gestor e da estratégia do fundo, que é variável.</t>
  </si>
  <si>
    <t>A classe dos fundos internacionais contempla as estratégias que possuem exposição majoritária em ativos internacionais, nesse caso Ações. Como os ativos são, em geral, cotados em dólar, para comprá-los é preciso, antes, comprar dólar. São não hedgeados os fundos que não neutralizam essa operação de compra de dólar com a venda de dólar futuro. Isso não significa que o fundo tenha 100% de exposição cambial na carteira, o que depende da visão de mercado do gestor e da estratégia do fundo, que é variável.</t>
  </si>
  <si>
    <t>A classe dos fundos internacionais contempla as estratégias que possuem exposição majoritária em ativos internacionais, nesse caso Renda Fixa. Como os ativos são, em geral, cotados em dólar, para comprá-los é preciso, antes, comprar dólar. São hedgeados os fundos que neutralizam essa operação de compra de dólar com a venda de dólar futuro. Isso não significa que o fundo não possa ter exposição cambial na carteira, o que depende da visão de mercado do gestor e da estratégia do fundo, que é variável.</t>
  </si>
  <si>
    <t>A classe dos fundos internacionais contempla as estratégias que possuem exposição majoritária em ativos internacionais, nesse caso Renda Fixa. Como os ativos são, em geral, cotados em dólar, para comprá-los é preciso, antes, comprar dólar. São não hedgeados os fundos que não neutralizam essa operação de compra de dólar com a venda de dólar futuro. Isso não significa que o fundo tenha 100% de exposição cambial na carteira, o que depende da visão de mercado do gestor e da estratégia do fundo, que é variável.</t>
  </si>
  <si>
    <t>A classe dos fundos internacionais contempla as estratégias que possuem exposição majoritária em ativos internacionais, nesse caso Multimercado. Como os ativos são, em geral, cotados em dólar, para comprá-los é preciso, antes, comprar dólar. São hedgeados os fundos que neutralizam essa operação de compra de dólar com a venda de dólar futuro. Isso não significa que o fundo não possa ter exposição cambial na carteira, o que depende da visão de mercado do gestor e da estratégia do fundo, que é variável.</t>
  </si>
  <si>
    <t>A classe dos fundos internacionais contempla as estratégias que possuem exposição majoritária em ativos internacionais, nesse caso Multimercado. Como os ativos são, em geral, cotados em dólar, para comprá-los é preciso, antes, comprar dólar. São não hedgeados os fundos que não neutralizam essa operação de compra de dólar com a venda de dólar futuro. Isso não significa que o fundo tenha 100% de exposição cambial na carteira, o que depende da visão de mercado do gestor e da estratégia do fundo, que é variável.</t>
  </si>
  <si>
    <t>São fundos multimercados que não possuem o compromisso de atuação em uma estratégia específica. Podem investir nos mercados de juros, moeadas, ações e commodities, assim como os fundos macro, mas as teses de investimento não são baseadas na elaboração de cenários macroeconômicos. Pode englobar fundos de fundos ou perfis de investimento, como os produtos da família DNA.</t>
  </si>
  <si>
    <t>São fundos multimercados cujas carteiras são compostas majoritariamente por operações de valor relativo no mercado de ações. Nessa categoria, a exposição líquida do fundo (parcela comprada menos parcela vendida) é variável, em geral costuma oscilar entre -30% PL e 30% PL.</t>
  </si>
  <si>
    <t>WHG RF Dinâmico FIC FIM CP</t>
  </si>
  <si>
    <t>Ibovespa</t>
  </si>
  <si>
    <t>20 % QUE EXCEDER 100 % DO CDI</t>
  </si>
  <si>
    <t>24 Meses (Anualizado)</t>
  </si>
  <si>
    <t>36 Meses (Anualizado)</t>
  </si>
  <si>
    <t>Desde Início (Anualizado)</t>
  </si>
  <si>
    <t>20% que exceder 100% do S&amp;P 500</t>
  </si>
  <si>
    <t>D+005</t>
  </si>
  <si>
    <t>WHG Global Opportunities BRL FIC FIA IE</t>
  </si>
  <si>
    <t>Junho / Dezembro</t>
  </si>
  <si>
    <t>Maio / Novembro</t>
  </si>
  <si>
    <t>BR05FVCTF004</t>
  </si>
  <si>
    <t>Santander Caceis</t>
  </si>
  <si>
    <t>Banco BTG Pactual</t>
  </si>
  <si>
    <t>China</t>
  </si>
  <si>
    <t>Global</t>
  </si>
  <si>
    <t>Fundada em 2020, a EB Capital Asset está sediada na cidade de São Paulo atua na estratégia de Private Equity. A empresa possui mais de 15 colaboradores, e, entre os principais executivos, estão Pedro Pullen Parente (Chairman), Eduardo Sirotsky (CEO) e Luciana Ribeiro.</t>
  </si>
  <si>
    <t>A equipe de investimento é formada por uma equipe multidisciplinar com vasta experiência em diversos setores da economia, especialmente em TMT (telecommunication, media, and technology). Esta estratégia é liderada pelo Pedro Parente e Luciana Ribeiro, contando com o suporte de mais 3 profissionais de investimento.</t>
  </si>
  <si>
    <t>Asset1 Investimentos</t>
  </si>
  <si>
    <t>BTG Pactual Serviços Financeiros</t>
  </si>
  <si>
    <t>BNY Mellon Serviços Financeiros</t>
  </si>
  <si>
    <t>BNY Mellon Banco</t>
  </si>
  <si>
    <t>«««</t>
  </si>
  <si>
    <t>««««</t>
  </si>
  <si>
    <t>«</t>
  </si>
  <si>
    <t>D+090</t>
  </si>
  <si>
    <t>D+091</t>
  </si>
  <si>
    <t>Fechamento</t>
  </si>
  <si>
    <t>Investidores em geral</t>
  </si>
  <si>
    <t>Investidores qualificados</t>
  </si>
  <si>
    <t>«««««</t>
  </si>
  <si>
    <t>Aqua Capital</t>
  </si>
  <si>
    <t>Banco Daycoval</t>
  </si>
  <si>
    <t>Banco Genial</t>
  </si>
  <si>
    <t>BRL Trust Investimentos</t>
  </si>
  <si>
    <t>Oliveira Trust</t>
  </si>
  <si>
    <t>Kilima Asset</t>
  </si>
  <si>
    <t>Leste</t>
  </si>
  <si>
    <t>RBR Asset Management</t>
  </si>
  <si>
    <t>Starboard Asset</t>
  </si>
  <si>
    <t>XP Advisory</t>
  </si>
  <si>
    <t>Singulare Invest</t>
  </si>
  <si>
    <t>Modal Asset Management</t>
  </si>
  <si>
    <t>20 % QUE EXCEDER 100 % DO Ibovespa Fechamento</t>
  </si>
  <si>
    <t>10 % QUE EXCEDER 100 % DO CDI</t>
  </si>
  <si>
    <t>cnpj</t>
  </si>
  <si>
    <t>6+2</t>
  </si>
  <si>
    <t>2+1</t>
  </si>
  <si>
    <t>IPCA+8%</t>
  </si>
  <si>
    <t>Investidores Qualificados</t>
  </si>
  <si>
    <t>Special Situations</t>
  </si>
  <si>
    <t>XP SPECIAL OPPORTUNITIES FIP MULTIESTRATÉGIA</t>
  </si>
  <si>
    <t>IPCA+5%</t>
  </si>
  <si>
    <t>Investidores Profissionais</t>
  </si>
  <si>
    <t>XPA TRAFALGAR EVN FIP MULTIESTRATÉGIA (42.869.937/0001-48)</t>
  </si>
  <si>
    <t>Private Equity</t>
  </si>
  <si>
    <t>XPA TRAFALGAR EVN FI MULTIMERCADO</t>
  </si>
  <si>
    <t>XP SS 1 FICFIDC NP</t>
  </si>
  <si>
    <t>10+2</t>
  </si>
  <si>
    <t>5+1</t>
  </si>
  <si>
    <t>IPCA + 7%</t>
  </si>
  <si>
    <t>Private Equity (FoF)</t>
  </si>
  <si>
    <t>XP SELECTION ALTERNATIVO FIP MULTIESTRATÉGIA</t>
  </si>
  <si>
    <t>8+1</t>
  </si>
  <si>
    <t>IPCA + 5%</t>
  </si>
  <si>
    <t>XP PRIVATE EQUITY I FIP MULTIESTRATÉGIA</t>
  </si>
  <si>
    <t>Private Debt</t>
  </si>
  <si>
    <t>XP OPUS I FIDC NP SUBORDINADA</t>
  </si>
  <si>
    <t>XP OPUS I FIDC NP SÊNIOR 1</t>
  </si>
  <si>
    <t>8 + 2</t>
  </si>
  <si>
    <t>IPCA + 6%</t>
  </si>
  <si>
    <t>XP LITIGATION FUND FIC MULTIMERCADO CRÉDITO PRIVADO LP</t>
  </si>
  <si>
    <t>Real Assets</t>
  </si>
  <si>
    <t>XP JHSF REAL ESTATE US INVESTIMENTO NO EXTERIOR FIP MULTIESTRATÉGIA</t>
  </si>
  <si>
    <t>XP JHSF REAL ESTATE US CC INVESTIMENTO NO EXTERIOR FIP MULTIESTRATÉGIA</t>
  </si>
  <si>
    <t>XP CRÉDITO MIDDLE FIC MULTIMERCADO CRÉDITO PRIVADO LP</t>
  </si>
  <si>
    <t>IPCA + 8%</t>
  </si>
  <si>
    <t>VINCI IMPACTO E RETORNO IV MASTER P FIP MULTIESTRATÉGIA (36.642.657/0001-08)</t>
  </si>
  <si>
    <t>VINCI IMPACTO E RETORNO ADVISORY FIP MULTIESTRATÉGIA</t>
  </si>
  <si>
    <t>Zero</t>
  </si>
  <si>
    <t>Venture Capital</t>
  </si>
  <si>
    <t>Paraty Capital LTDA</t>
  </si>
  <si>
    <t>Valor Capital</t>
  </si>
  <si>
    <t>Lakewood Investment Management</t>
  </si>
  <si>
    <t>VALOR OPPORTUNITY FUND II INVESTIMENTO NO EXTERIOR FIP MULTIESTRATÉGIA</t>
  </si>
  <si>
    <t>D+5 corridos com 2 anos de lock-up</t>
  </si>
  <si>
    <t>SPAC</t>
  </si>
  <si>
    <t>TREND XPAC INVESTIMENTO NO EXTERIOR FI AÇÕES</t>
  </si>
  <si>
    <t>HPX</t>
  </si>
  <si>
    <t>TREND HPX SPAC INVESTIMENTO NO EXTERIOR FI AÇÕES</t>
  </si>
  <si>
    <t>7+1</t>
  </si>
  <si>
    <t>3+1</t>
  </si>
  <si>
    <t>Sim (20%)</t>
  </si>
  <si>
    <t>STARBOARD SPECIAL SITUATIONS III FIP MULTIESTRATÉGIA</t>
  </si>
  <si>
    <t>STARBOARD SPECIAL SITUATIONS III FIDC NP</t>
  </si>
  <si>
    <t>STARBOARD SPECIAL SITUATIONS II FIP MULTIESTRATÉGIA (29.226.564/0001-29)</t>
  </si>
  <si>
    <t>STARBOARD SPECIAL SITUATIONS II ADVISORY FI MULTIMERCADO CRÉDITO PRIVADO (30.687.408/0001-44)</t>
  </si>
  <si>
    <t>STARBOARD SPECIAL SITUATIONS II ADVISORY FIC MULTIMERCADO CRÉDITO PRIVADO</t>
  </si>
  <si>
    <t>10 + 2</t>
  </si>
  <si>
    <t>5 + 1</t>
  </si>
  <si>
    <t>SPX PRIVATE EQUITY I FIP MULTIESTRATÉGIA</t>
  </si>
  <si>
    <t>IPCA+6%</t>
  </si>
  <si>
    <t>REDPOINT EVENTURES ADVISORY FI MULTIMERCADO CRÉDITO PRIVADO (31.848.066/0001-60)</t>
  </si>
  <si>
    <t>Redpoint eventures</t>
  </si>
  <si>
    <t>REDPOINT EVENTURES ADVISORY FIC MULTIMERCADO CRÉDITO PRIVADO</t>
  </si>
  <si>
    <t>6 + 1</t>
  </si>
  <si>
    <t>RBR CLUB II INVESTIMENTO NO EXTERIOR FI MULTIMERCADO CRÉDITO PRIVADO</t>
  </si>
  <si>
    <t>Prazo Indeterminado</t>
  </si>
  <si>
    <t>CDI + 4%</t>
  </si>
  <si>
    <t>QUASAR DIRECT LENDING II ADVISORY FIC MULTIMERCADO CRÉDITO PRIVADO</t>
  </si>
  <si>
    <t>4 + 1</t>
  </si>
  <si>
    <t xml:space="preserve">“Taxa de Câmbio Referencial” significa a taxa de câmbio apurada e divulgada pela B3, a partir da coleta diária de cotação de compra e venda de dólar dos Estados Unidos da América (cotações firmes) para liquidação em dois dias (D+2). </t>
  </si>
  <si>
    <t>Kamaroopin</t>
  </si>
  <si>
    <t>PAYARA 3 VENTURE CAPITAL ADVISORY INVESTEIMENTO NO EXTERIOR FI MULTIMERCADO CRÉDITO PRIVADO</t>
  </si>
  <si>
    <t>10 + 3</t>
  </si>
  <si>
    <t>Monashees</t>
  </si>
  <si>
    <t>MONASHEES EXPANSION VENTURE CAPITAL ADVISORY INVESTIMENTO NO EXTERIOR FI MULTIMERCADO CRÉDITO PRIVADO</t>
  </si>
  <si>
    <t>5 + 2</t>
  </si>
  <si>
    <t>LPE FITNESS I FIP MULTIESTRATÉGIA</t>
  </si>
  <si>
    <t>KINEA PRIVATE EQUITY V MASTER FIP MULTIESTRATÉGIA (41.536.198/0001-00)</t>
  </si>
  <si>
    <t>KINEA PRIVATE EQUITY V FEEDER ADVISORY FIP MULTIESTRATÉGIA</t>
  </si>
  <si>
    <t>KILIMA OAK II FIP MULTIESTRATÉGIA</t>
  </si>
  <si>
    <t>4+1</t>
  </si>
  <si>
    <t>HEADLINE XP VENTURE CAPITAL 3 FEEDER 1 FIP MULTIESTRATÉGIA</t>
  </si>
  <si>
    <t xml:space="preserve">A Taxa de Performance será devida mesmo na situação em que o valor da Cota do Fundo ao final de cada Período de Apuração, conforme cada aplicação realizada por cada Cotista, devidamente atualizada pelo Índice de Referência no referido período, não superar (i) o valor da Cota na data de instituição da Taxa de Performance, no caso da primeira cobrança; ou, ainda, (ii) o valor da Cota na última cobrança ajustada após um evento de amortização, conforme o caso. </t>
  </si>
  <si>
    <t>FF FEEDER XP INVESTIMENTO NO EXTERIOR FIP MULTIESTRATÉGIA</t>
  </si>
  <si>
    <t>EB FUTURO SUSTENTÁVEL FIP MULTIESTRATÉGIA</t>
  </si>
  <si>
    <t>10 +2</t>
  </si>
  <si>
    <t>EB FIBRA FIP MULTIESTRATÉGIA</t>
  </si>
  <si>
    <t>CRESCERA GROWTH CAPITAL MASTER V FIP MULTIESTRATÉGIA (36.398.159/0001-53)</t>
  </si>
  <si>
    <t>CRESCERA GROWTH CAPITAL V FEEDER III FIP MULTIESTRATÉGIA (39.669.263/0001-23)</t>
  </si>
  <si>
    <t>Crescera Capital</t>
  </si>
  <si>
    <t>CRESCERA GROWTH CAPITAL V ADVISORY FIP MULTIESTRATÉGIA</t>
  </si>
  <si>
    <t>6 + 2</t>
  </si>
  <si>
    <t>Concept</t>
  </si>
  <si>
    <t>CONCEPT COSMÉTICOS FIP MULTIESTRATÉGIA</t>
  </si>
  <si>
    <t>Canary</t>
  </si>
  <si>
    <t>CANARY III INVESTIMENTO NO EXTERIOR FIP MULTIESTRATÉGIA</t>
  </si>
  <si>
    <t>BOZANO GROWTH ADVISORY FI MULTIMERCADO (27.945.414/0001-40)</t>
  </si>
  <si>
    <t>10 + 1</t>
  </si>
  <si>
    <t>AQUA CAPITAL PRIVATE EQUITY AGRO 7 FIP MULTIESTRATÉGIA</t>
  </si>
  <si>
    <t>Tem reciclagem?</t>
  </si>
  <si>
    <t>Prazo do Fundo
(anos)</t>
  </si>
  <si>
    <t>Período de Investimentos
(anos)</t>
  </si>
  <si>
    <t>Início do Fundo</t>
  </si>
  <si>
    <t>Tem Catch-up?</t>
  </si>
  <si>
    <t>Índice de Referência - Taxa de Performance</t>
  </si>
  <si>
    <t>Taxa de Administração Total</t>
  </si>
  <si>
    <t>Público-Alvo</t>
  </si>
  <si>
    <r>
      <t xml:space="preserve">Fundo Master
</t>
    </r>
    <r>
      <rPr>
        <b/>
        <sz val="9"/>
        <rFont val="Calibri"/>
        <family val="2"/>
        <scheme val="minor"/>
      </rPr>
      <t>(segunda camada)</t>
    </r>
  </si>
  <si>
    <r>
      <t xml:space="preserve">Fundo Master
</t>
    </r>
    <r>
      <rPr>
        <b/>
        <sz val="9"/>
        <rFont val="Calibri"/>
        <family val="2"/>
        <scheme val="minor"/>
      </rPr>
      <t>(primeira camada)</t>
    </r>
  </si>
  <si>
    <t>Gestora (estratégia)</t>
  </si>
  <si>
    <t>Gestora (CVM)</t>
  </si>
  <si>
    <t>Nome</t>
  </si>
  <si>
    <t xml:space="preserve">
Esta aba traz informações sobre os produtos alternativos ilíquidos distribuídos na plataforma da XP, distribuições feitas entre ofertas 400/476/555</t>
  </si>
  <si>
    <t>Geral</t>
  </si>
  <si>
    <t>4UM Marlim Dividendos FIA</t>
  </si>
  <si>
    <t>4UM Investimentos</t>
  </si>
  <si>
    <t>BRMRL2CTF002</t>
  </si>
  <si>
    <t>D+1 (útil)</t>
  </si>
  <si>
    <t>D+30 (corridos)</t>
  </si>
  <si>
    <t>D+60 (corridos)</t>
  </si>
  <si>
    <t>D+4 (corridos)</t>
  </si>
  <si>
    <t>D+2 (útil)</t>
  </si>
  <si>
    <t>ESG</t>
  </si>
  <si>
    <t>Renda Variável Dividendos</t>
  </si>
  <si>
    <t>Renda Variavel</t>
  </si>
  <si>
    <t>D+4 (útil)</t>
  </si>
  <si>
    <t xml:space="preserve">Longo Prazo: Haverá cobrança de IR no último dia útil dos meses de maio e novembro de cada ano sob a alíquota de 15% (“come-cotas”), ou no resgate, se ocorrido em data anterior, seguindo tabela regressiva partindo de 22,5% para intervalo entre aplicação e resgate menor do que 6 meses à 15% se o intervalo entre aplicação e resgate for maior do que 2 anos._x000D_
</t>
  </si>
  <si>
    <t>Intranet</t>
  </si>
  <si>
    <t>Longo Prazo - Alíquota regressiva de IR de 22,5% a 15,0% incidida sobre o lucro obtido no momento do resgate.</t>
  </si>
  <si>
    <t>Fevereiro / Agosto</t>
  </si>
  <si>
    <t>Renda Fixa Investimento no Exterior</t>
  </si>
  <si>
    <t>Longo Prazo: Haverá cobrança de IR no último dia útil dos meses de maio e novembro de cada ano sob a alíquota de 15% (“come-cotas”), ou no resgate, se ocorrido em data anterior, seguindo tabela regressiva partindo de 22,5% para intervalo entre aplicação e resgate menor do que 6 meses à 15% se o intervalo entre aplicação e resgate for maior do que 2 anos.</t>
  </si>
  <si>
    <t>D+15 (corridos)</t>
  </si>
  <si>
    <t>BR04RXCTF008</t>
  </si>
  <si>
    <t>Renda Fixa Duração Livre Crédito Livre</t>
  </si>
  <si>
    <t>D+1 (corridos)</t>
  </si>
  <si>
    <t>Renda Fixa Duração Alta Crédito Livre</t>
  </si>
  <si>
    <t>Renda Variável - Alíquota de IR de 15% incidida sobre o lucro obtido no momento do resgate.</t>
  </si>
  <si>
    <t>Renda Variável Long Only</t>
  </si>
  <si>
    <t>««</t>
  </si>
  <si>
    <t>20,0000% que exceder 100,0000 do Outros</t>
  </si>
  <si>
    <t>D+031</t>
  </si>
  <si>
    <t>Janela de Movimentação</t>
  </si>
  <si>
    <t>D+032</t>
  </si>
  <si>
    <t>BEM DTVM</t>
  </si>
  <si>
    <t>Banco Bradesco</t>
  </si>
  <si>
    <t>PriceWaterhouseCoopers</t>
  </si>
  <si>
    <t>Deloitte Touche Tohmatsu</t>
  </si>
  <si>
    <t>EY</t>
  </si>
  <si>
    <t>Longo Prazo</t>
  </si>
  <si>
    <t>D+59 (corridos)</t>
  </si>
  <si>
    <t>Dezembro / Junho</t>
  </si>
  <si>
    <t>BR0ACVCTF007</t>
  </si>
  <si>
    <t>Renda Fixa Duração Livre Grau de Investimento</t>
  </si>
  <si>
    <t>BR002TCTF003</t>
  </si>
  <si>
    <t>Crédito Liquidez</t>
  </si>
  <si>
    <t>BRAFI3CTF003</t>
  </si>
  <si>
    <t>Renda Fixa Duração Baixa Grau de Investimento</t>
  </si>
  <si>
    <t xml:space="preserve">Longo Prazo_x000D_
</t>
  </si>
  <si>
    <t>BR0967CTF002</t>
  </si>
  <si>
    <t>Debêntures Incentivadas - Isento de IR para pessoa física.</t>
  </si>
  <si>
    <t>BR01A8CTF008</t>
  </si>
  <si>
    <t xml:space="preserve">Debêntures Incentivadas - Isento de IR para pessoa física._x000D_
</t>
  </si>
  <si>
    <t>BR07V3CTF008</t>
  </si>
  <si>
    <t>BR03O2CTF003</t>
  </si>
  <si>
    <t>BRARXECTF006</t>
  </si>
  <si>
    <t>BR00U9CTF003</t>
  </si>
  <si>
    <t>BRINCOCTF001</t>
  </si>
  <si>
    <t>BRARX4CTF008</t>
  </si>
  <si>
    <t>BRARI0CTF005</t>
  </si>
  <si>
    <t>BR08ZWCTF004</t>
  </si>
  <si>
    <t>Atmos Capital</t>
  </si>
  <si>
    <t>Atlas One FIC FIA</t>
  </si>
  <si>
    <t>EnterCapital Turing FIC FIM</t>
  </si>
  <si>
    <t>Forpus Ações FIC FIA</t>
  </si>
  <si>
    <t>Hashdex Defi FIM</t>
  </si>
  <si>
    <t>Leblon Ações II Institucional FIC FIA</t>
  </si>
  <si>
    <t>Legacy Capital Credit Advisory FIC FIM CP</t>
  </si>
  <si>
    <t>Moat Capital Equity Hedge Advisory FIC FIM</t>
  </si>
  <si>
    <t>Porto Seguro IMA-B5 FIC FIRF LP</t>
  </si>
  <si>
    <t>Porto Seguro Ipê RF FIC FI CP LP</t>
  </si>
  <si>
    <t>Reach FIA</t>
  </si>
  <si>
    <t>Reach Total Return FIC FIA</t>
  </si>
  <si>
    <t>SPX Falcon Armata Advisory FIC FIA</t>
  </si>
  <si>
    <t>SPX Falcon FIC FIA</t>
  </si>
  <si>
    <t>SPX Nimitz Gripen Advisory FIC FIM</t>
  </si>
  <si>
    <t>SPX Patriot FIC FIA</t>
  </si>
  <si>
    <t>SulAmérica Selection FIC FIA</t>
  </si>
  <si>
    <t>Truxt I Valor FIC FIA</t>
  </si>
  <si>
    <t>Vinci Retorno Real FIM</t>
  </si>
  <si>
    <t>Vinci Total Return FIC FIM</t>
  </si>
  <si>
    <t>Vista Hedge Advisory FIC FIM</t>
  </si>
  <si>
    <t>WHG Alpha Dinâmico FIC FIM CP IE</t>
  </si>
  <si>
    <t>Western Asset Valuation FIA</t>
  </si>
  <si>
    <t>D+033</t>
  </si>
  <si>
    <t>15 % QUE EXCEDER 100 % DO Outros</t>
  </si>
  <si>
    <t>https://www.xpi.com.br/investimentos/fundos-de-investimento/lista/#/detalhes/e4c08791-d5b8-42e3-84bd-9b79404e6418</t>
  </si>
  <si>
    <t>https://www.xpi.com.br/investimentos/fundos-de-investimento/lista/#/detalhes/f91eae8c-4530-4e27-9b38-8e2901832cab</t>
  </si>
  <si>
    <t>https://institucional.xpi.com.br/downloads/xpgestao/Caracteristica/Caracteristica_27945399000130_v1.pdf</t>
  </si>
  <si>
    <t>https://www.xpi.com.br/investimentos/fundos-de-investimento/lista/#/detalhes/04a40ccf-24a2-4fec-9a0b-e3c42c750732</t>
  </si>
  <si>
    <t>https://www.xpi.com.br/investimentos/fundos-de-investimento/lista/#/detalhes/4bf42f19-0b78-42e0-a410-dad4e0518f8c</t>
  </si>
  <si>
    <t>https://www.xpi.com.br/investimentos/fundos-de-investimento/lista/#/detalhes/524cc1fb-2751-43bc-965f-7b77627ef9f1</t>
  </si>
  <si>
    <t>Seguimos utilizando estratégias de arbitragem de taxas de juros através de estratégias e ativos de renda variável, em especial financiamento (papel, call e put) e financiamento a termo.</t>
  </si>
  <si>
    <t>https://www.xpi.com.br/investimentos/fundos-de-investimento/lista/#/detalhes/4d7cfe70-61f9-48dd-8e27-9c44beedd4bf</t>
  </si>
  <si>
    <t>https://www.xpi.com.br/investimentos/fundos-de-investimento/lista/#/detalhes/61d8b30e-a6fe-40c1-8a63-0fff185bccf9</t>
  </si>
  <si>
    <t>https://www.xpi.com.br/investimentos/fundos-de-investimento/lista/#/detalhes/dd2c6715-1598-4dac-b7b9-7c576e594783</t>
  </si>
  <si>
    <t>https://www.xpi.com.br/investimentos/fundos-de-investimento/lista/#/detalhes/70cb7736-d6eb-4f1b-998b-2306c07dcc2d</t>
  </si>
  <si>
    <t>https://www.xpi.com.br/investimentos/fundos-de-investimento/lista/#/detalhes/26d9b1ee-daf1-49bb-85ce-8040366490dc</t>
  </si>
  <si>
    <t>https://www.xpi.com.br/investimentos/fundos-de-investimento/lista/#/detalhes/50071c51-d744-4244-8a04-58061ea74a75</t>
  </si>
  <si>
    <t>https://www.xpi.com.br/investimentos/fundos-de-investimento/lista/#/detalhes/35e67802-e664-4c3f-b523-9671f3577f8a</t>
  </si>
  <si>
    <t>https://www.xpi.com.br/investimentos/fundos-de-investimento/lista/#/detalhes/6780f63d-659a-42b0-bc43-453ae7c9c5d4</t>
  </si>
  <si>
    <t>https://www.xpi.com.br/investimentos/fundos-de-investimento/lista/#/detalhes/aed8f578-9dec-48e8-b241-5d0567d1ddbb</t>
  </si>
  <si>
    <t>https://www.xpi.com.br/investimentos/fundos-de-investimento/lista/#/detalhes/c12d2def-c46c-49ea-98de-14f963bce931</t>
  </si>
  <si>
    <t>https://www.xpi.com.br/investimentos/fundos-de-investimento/lista/#/detalhes/5cab208d-a66a-452e-8dcc-43d56b35a62a</t>
  </si>
  <si>
    <t>https://www.xpi.com.br/investimentos/fundos-de-investimento/lista/#/detalhes/94d0e73d-d71b-44ce-ad7f-d216064e4dc0</t>
  </si>
  <si>
    <t>https://www.xpi.com.br/investimentos/fundos-de-investimento/lista/#/detalhes/7d65fe01-f0f2-4513-8a07-34f8456f2852</t>
  </si>
  <si>
    <t>https://www.xpi.com.br/investimentos/fundos-de-investimento/lista/#/detalhes/35865ad6-b108-4faa-86c7-3142394624de</t>
  </si>
  <si>
    <t>https://www.xpi.com.br/investimentos/fundos-de-investimento/lista/#/detalhes/7ef3b725-52ca-4c8e-b18d-f05c48d9fdd2</t>
  </si>
  <si>
    <t>https://www.xpi.com.br/investimentos/fundos-de-investimento/lista/#/detalhes/cb30cbb8-f0b6-4d23-ab4c-c4cdd49bc53f</t>
  </si>
  <si>
    <t>https://www.xpi.com.br/investimentos/fundos-de-investimento/lista/#/detalhes/f1912c9d-b780-43c2-97e7-bb62f95d86a7</t>
  </si>
  <si>
    <t>https://www.xpi.com.br/investimentos/fundos-de-investimento/lista/#/detalhes/df57c52c-b420-4be2-bad2-06fa72983845</t>
  </si>
  <si>
    <t>https://www.xpi.com.br/investimentos/fundos-de-investimento/lista/#/detalhes/bd1c6486-55fb-444d-b3b1-cc3e3ff7c63d</t>
  </si>
  <si>
    <t>https://www.xpi.com.br/investimentos/fundos-de-investimento/lista/#/detalhes/2fb9cb32-ffe3-4e18-beb7-d7f4798b6a1d</t>
  </si>
  <si>
    <t>https://www.xpi.com.br/investimentos/fundos-de-investimento/lista/#/detalhes/6c844f91-7bb0-42be-e152-08d5173a4f4b</t>
  </si>
  <si>
    <t>https://www.xpi.com.br/investimentos/fundos-de-investimento/lista/#/detalhes/8fbca359-04bc-4178-959f-2ab25ce5c1d9</t>
  </si>
  <si>
    <t>https://www.xpi.com.br/investimentos/fundos-de-investimento/lista/#/detalhes/70ea3928-0d2c-4486-892e-cdf67efcef14</t>
  </si>
  <si>
    <t>https://www.xpi.com.br/investimentos/fundos-de-investimento/lista/#/detalhes/a7e7ff9b-3ce3-4a2e-bf3f-de45af44d0dd</t>
  </si>
  <si>
    <t>https://www.xpi.com.br/investimentos/fundos-de-investimento/lista/#/detalhes/82344ae2-5fb9-4809-a798-7be5494a7f15</t>
  </si>
  <si>
    <t>https://www.xpi.com.br/investimentos/fundos-de-investimento/lista/#/detalhes/3098f318-1078-4692-8208-07324b4f35da</t>
  </si>
  <si>
    <t>https://www.xpi.com.br/investimentos/fundos-de-investimento/lista/#/detalhes/ce6c79c7-ce98-4bd2-98e4-7cda2637a9ec</t>
  </si>
  <si>
    <t>https://www.xpi.com.br/investimentos/fundos-de-investimento/lista/#/detalhes/dfc3800b-e154-4dd6-a840-c5508c3364be</t>
  </si>
  <si>
    <t>https://www.xpi.com.br/investimentos/fundos-de-investimento/lista/#/detalhes/e4633f53-f80e-46e2-8995-0db1a4a752f8</t>
  </si>
  <si>
    <t>https://www.xpi.com.br/investimentos/fundos-de-investimento/lista/#/detalhes/c363547e-36b8-427c-a732-e144b615a33f</t>
  </si>
  <si>
    <t>Quantitas FIA Montecristo BDR Nível I</t>
  </si>
  <si>
    <t>https://www.xpi.com.br/investimentos/fundos-de-investimento/lista/#/detalhes/84fad40f-1780-46cc-a189-3b89407af3f5</t>
  </si>
  <si>
    <t>https://www.xpi.com.br/investimentos/fundos-de-investimento/lista/#/detalhes/629d6ad7-ebee-485e-884d-1db4a5ef652b</t>
  </si>
  <si>
    <t>https://www.xpi.com.br/investimentos/fundos-de-investimento/lista/#/detalhes/a4d4a2a9-5e3f-498f-aa4a-58a75beff48b</t>
  </si>
  <si>
    <t>https://www.xpi.com.br/investimentos/fundos-de-investimento/lista/#/detalhes/5db0c671-c9a3-46c7-b306-427e1febdf33</t>
  </si>
  <si>
    <t>https://www.xpi.com.br/investimentos/fundos-de-investimento/lista/#/detalhes/62408ad5-8603-49f4-b5a4-09c2fd121586</t>
  </si>
  <si>
    <t>https://www.xpi.com.br/investimentos/fundos-de-investimento/lista/#/detalhes/429b1c84-76a5-4fc5-90f2-8c0b11a6683f</t>
  </si>
  <si>
    <t>https://www.xpi.com.br/investimentos/fundos-de-investimento/lista/#/detalhes/c63c6c42-e8f3-4e34-af0f-ef89c408a33e</t>
  </si>
  <si>
    <t>https://www.xpi.com.br/investimentos/fundos-de-investimento/lista/#/detalhes/00e2df2f-a0d2-45c5-bab9-9d8a17d9f992</t>
  </si>
  <si>
    <t>https://www.xpi.com.br/investimentos/fundos-de-investimento/lista/#/detalhes/e9e72c8e-ebef-4eda-985a-33d9ae1ba4c9</t>
  </si>
  <si>
    <t>https://www.xpi.com.br/investimentos/fundos-de-investimento/lista/#/detalhes/8a4966c8-4194-4094-95f7-ed824696f64a</t>
  </si>
  <si>
    <t>https://www.xpi.com.br/investimentos/fundos-de-investimento/lista/#/detalhes/a2817053-e786-4311-a7bb-5502edeae054</t>
  </si>
  <si>
    <t>https://www.xpi.com.br/investimentos/fundos-de-investimento/lista/#/detalhes/e59b8039-e6d2-467b-a68b-f5d6504e48f0</t>
  </si>
  <si>
    <t>https://www.xpi.com.br/investimentos/fundos-de-investimento/lista/#/detalhes/0d17e8c3-a72d-482f-a4eb-0688788372bb</t>
  </si>
  <si>
    <t>https://www.xpi.com.br/investimentos/fundos-de-investimento/lista/#/detalhes/7b6f80fb-02f4-4253-a75b-17cb860bf247</t>
  </si>
  <si>
    <t>https://www.xpi.com.br/investimentos/fundos-de-investimento/lista/#/detalhes/c3d87f71-284d-4696-9b11-b0fee506fad2</t>
  </si>
  <si>
    <t>https://www.xpi.com.br/investimentos/fundos-de-investimento/lista/#/detalhes/455aa587-46f4-4f8f-b6fe-b6d671c7f6dc</t>
  </si>
  <si>
    <t>https://www.xpi.com.br/investimentos/fundos-de-investimento/lista/#/detalhes/af10c2d8-715c-48a6-baf6-2dadc9c69ff6</t>
  </si>
  <si>
    <t>https://www.xpi.com.br/investimentos/fundos-de-investimento/lista/#/detalhes/8633600b-79ac-41f4-8c50-6cf6ae97f428</t>
  </si>
  <si>
    <t>https://www.xpi.com.br/investimentos/fundos-de-investimento/lista/#/detalhes/caabc8c2-db1d-427c-bd52-ea9e2a482f67</t>
  </si>
  <si>
    <t>https://www.xpi.com.br/investimentos/fundos-de-investimento/lista/#/detalhes/6fa14deb-7048-40f5-b233-3b70350efc1d</t>
  </si>
  <si>
    <t>O fundo tem atualmente uma posição relevante em títulos Additional Tier (“AT1”) de grandes bancos sistêmicos que devem se beneficiar dos altos níveis de capital dos bancos, dos anos de desalavancagem nos balanços dos bancos e do aumento na regulação do setor. O Fundo está bem diversificado em termos de geografias e senioridade na estrutura de capital, além disso o fundo mantem exposição à dívida sênior de bancos, que pode fornecer uma fonte mais defensiva de spread.</t>
  </si>
  <si>
    <t>https://www.xpi.com.br/investimentos/fundos-de-investimento/lista/#/detalhes/b1ef254e-000c-4f4a-968a-1a4d6ee70be7</t>
  </si>
  <si>
    <t>https://www.xpi.com.br/investimentos/fundos-de-investimento/lista/#/detalhes/c88fe723-b54d-4992-8f7e-55f44d0b5eef</t>
  </si>
  <si>
    <t>https://www.xpi.com.br/investimentos/fundos-de-investimento/lista/#/detalhes/4877aa86-f792-465c-96e3-4f7d9b6705bf</t>
  </si>
  <si>
    <t>https://www.xpi.com.br/investimentos/fundos-de-investimento/lista/#/detalhes/6f9c40d6-9daf-4d25-8519-680c5955eafd</t>
  </si>
  <si>
    <t>https://www.xpi.com.br/investimentos/fundos-de-investimento/lista/#/detalhes/9c4c6de8-5247-4e83-9d38-22992fcfa900</t>
  </si>
  <si>
    <t>https://www.xpi.com.br/investimentos/fundos-de-investimento/lista/#/detalhes/0ea2f1c7-5451-4abd-b3dc-eb5974ea81ff</t>
  </si>
  <si>
    <t>https://www.xpi.com.br/investimentos/fundos-de-investimento/lista/#/detalhes/81a1acb3-e9ec-49cd-9b60-b40ad89416cf</t>
  </si>
  <si>
    <t>https://www.xpi.com.br/investimentos/fundos-de-investimento/lista/#/detalhes/ae6f419d-e7c0-470b-a774-00830de8c700</t>
  </si>
  <si>
    <t>Wealth High Governance Capital</t>
  </si>
  <si>
    <t>Fundada em 2020, A WHG é uma gestora independente pautada na alta governança e conduzida por um modelo de sociedade que possui uma equipe experiente, disciplinada, integrada, com foco em mercados globais, proporcionando soluções inovadoras e descorrelacionadas. </t>
  </si>
  <si>
    <t>WHG Global LB BRL FIC FIM CP IE</t>
  </si>
  <si>
    <t>Lançado em 2021, o WHG Global Long Biased é composto majoritariamente por ativos financeiros de renda variável negociados no exterior com estratégia Long Biased, que busca gerar valor para seus cotistas em termos de retorno absoluto. Por meio de uma carteira diversificada, entre regiões e setores, com uma abordagem de investimentos predominantemente Top-down, o fundo busca a geração de alpha descorrelacionado e baixo beta em relação ao mercado tanto com posições compradas quanto vendidas, com agilidade na gestão e capacidade de preservação de capital em momentos de estresse.</t>
  </si>
  <si>
    <t>O WHG RF Dinâmico é um fundo de renda fixa ativo, tendo como mandato superar o CDI com posições em juros e moeda, operando (i) mudanças na inclinação das curvas de juros (um vencimento de juros contra outro vencimento); (ii) curva de juros futura projetada vs. expectativa do time macro da casa; (iii) e arbitragem entre diferentes moedas, por exemplo. O fundo toma posições em mercados desenvolvidos e emergentes líquidos, para entregar a liquidez D+5. Por ser focado em Renda Fixa, o fundo tem como característica a baixa volatilidade, tendo como target 2,8%.</t>
  </si>
  <si>
    <t>O WHG RF Dinâmico é um fundo de renda fixa ativo, tendo como mandato superar o CDI com posições em juros e moeda, operando (i) mudanças na inclinação das curvas de juros (um vencimento de juros contra outro vencimento); (ii) curva de juros futura projetada vs. expectativa do time macro da casa; (iii) e arbitragem entre diferentes moedas, por exemplo. O fundo toma posições em mercados desenvolvidos e emergentes líquidos, e consiste em uma estrutura alavancada, de maior volatilidade, tendo como target 8%.</t>
  </si>
  <si>
    <t>Estratégia de longo prazo com objetivo de ganhar do Benchmark (CDI) investindo em ativos lastreados à economia chinesa, através de um portfólio balanceado de renda fixa e renda variável hedgeado (em Reais). O fundo opera como um multimercado focado na região, visando maior proteção quando comparado à um fundo apenas de renda variável, e adiciona proteção através de estratégias de opções.</t>
  </si>
  <si>
    <t>O WHG Global Opportunities busca gerar valor para seus cotistas por meio de uma carteira majoritariamente composta por ativos financeiros de renda variável negociados no exterior, com viés em empresas de qualidade e de crescimento.</t>
  </si>
  <si>
    <t>LU0079474960</t>
  </si>
  <si>
    <t>LU0044957727</t>
  </si>
  <si>
    <t>LU0058720904</t>
  </si>
  <si>
    <t>LU0861579265</t>
  </si>
  <si>
    <t>LU0683600562</t>
  </si>
  <si>
    <t>LU0654559516</t>
  </si>
  <si>
    <t>LU0124676726</t>
  </si>
  <si>
    <t>LU1196525536</t>
  </si>
  <si>
    <t>LU0843229542</t>
  </si>
  <si>
    <t>LU0494093205</t>
  </si>
  <si>
    <t>LU0526926950</t>
  </si>
  <si>
    <t>LU0278466700</t>
  </si>
  <si>
    <t>LU0072462426</t>
  </si>
  <si>
    <t>LU0011850046</t>
  </si>
  <si>
    <t>LU0784385840</t>
  </si>
  <si>
    <t>LU0124384867</t>
  </si>
  <si>
    <t>LU0006061419</t>
  </si>
  <si>
    <t>LU0154237225</t>
  </si>
  <si>
    <t>LU0154236417</t>
  </si>
  <si>
    <t>LU0122379950</t>
  </si>
  <si>
    <t>LU0056508442</t>
  </si>
  <si>
    <t>LU1251620883</t>
  </si>
  <si>
    <t>LU0131126228</t>
  </si>
  <si>
    <t>LU1162221912</t>
  </si>
  <si>
    <t>LU0231203729</t>
  </si>
  <si>
    <t>IE00BBT3JP45</t>
  </si>
  <si>
    <t>IE00BD4GTV84</t>
  </si>
  <si>
    <t>IE00B19Z9505</t>
  </si>
  <si>
    <t>IE0004445015</t>
  </si>
  <si>
    <t>IE0033534557</t>
  </si>
  <si>
    <t>IE0004445239</t>
  </si>
  <si>
    <t>LU0430493139</t>
  </si>
  <si>
    <t>LU0210528500</t>
  </si>
  <si>
    <t>LU1255011170</t>
  </si>
  <si>
    <t>LU0512127548</t>
  </si>
  <si>
    <t>LU0210529656</t>
  </si>
  <si>
    <t>LU1048652678</t>
  </si>
  <si>
    <t>LU0957039414</t>
  </si>
  <si>
    <t>LU0867954264</t>
  </si>
  <si>
    <t>LU0329201957</t>
  </si>
  <si>
    <t>LU0344579056</t>
  </si>
  <si>
    <t>LU0762807625</t>
  </si>
  <si>
    <t>LU1181866309</t>
  </si>
  <si>
    <t>LU0070217475</t>
  </si>
  <si>
    <t>LU0514679140</t>
  </si>
  <si>
    <t>LU0210526801</t>
  </si>
  <si>
    <t>LU1041599405</t>
  </si>
  <si>
    <t>LU0323456466</t>
  </si>
  <si>
    <t>LU0927678507</t>
  </si>
  <si>
    <t>LU0210536198</t>
  </si>
  <si>
    <t>LU0070214290</t>
  </si>
  <si>
    <t>LU0292454872</t>
  </si>
  <si>
    <t>IE00BFNWYN85</t>
  </si>
  <si>
    <t>IE00BS7K0Z35</t>
  </si>
  <si>
    <t>IE00BFNWXY26</t>
  </si>
  <si>
    <t>LU0125948108</t>
  </si>
  <si>
    <t>LU0219440335</t>
  </si>
  <si>
    <t>LU0219441069</t>
  </si>
  <si>
    <t>LU0219441499</t>
  </si>
  <si>
    <t>LU0219442893</t>
  </si>
  <si>
    <t>LU1442548993</t>
  </si>
  <si>
    <t>LU1378878430</t>
  </si>
  <si>
    <t>LU0815263628</t>
  </si>
  <si>
    <t>LU1387591487</t>
  </si>
  <si>
    <t>LU1099740216</t>
  </si>
  <si>
    <t>LU0119620416</t>
  </si>
  <si>
    <t>LU0694238766</t>
  </si>
  <si>
    <t>LU0552385295</t>
  </si>
  <si>
    <t>LU0955010870</t>
  </si>
  <si>
    <t>LU0225737302</t>
  </si>
  <si>
    <t>LU1134225132</t>
  </si>
  <si>
    <t>LU1387591990</t>
  </si>
  <si>
    <t>IE00B986J944</t>
  </si>
  <si>
    <t>IE00BDZRXR46</t>
  </si>
  <si>
    <t>IE00B87L2R26</t>
  </si>
  <si>
    <t>IE000M9KFDE8</t>
  </si>
  <si>
    <t>IE00B1D7YH97</t>
  </si>
  <si>
    <t>IE00B11XZ210</t>
  </si>
  <si>
    <t>IE00B1D7YM41</t>
  </si>
  <si>
    <t>IE00B7KFL990</t>
  </si>
  <si>
    <t>IE00BMTRX064</t>
  </si>
  <si>
    <t>LU1293073232</t>
  </si>
  <si>
    <t>LU1732474868</t>
  </si>
  <si>
    <t>LU0106259558</t>
  </si>
  <si>
    <t>LU1713307426</t>
  </si>
  <si>
    <t>LU0269904917</t>
  </si>
  <si>
    <t>LU1737068558</t>
  </si>
  <si>
    <t>LU0557290698</t>
  </si>
  <si>
    <t>LU0215105999</t>
  </si>
  <si>
    <t>LU0140636845</t>
  </si>
  <si>
    <t>LU0903425923</t>
  </si>
  <si>
    <t>LU0106261372</t>
  </si>
  <si>
    <t>Russell 1000 Growth TR EUR</t>
  </si>
  <si>
    <t>Bloomberg US Agg Bond TR USD</t>
  </si>
  <si>
    <t>MSCI World/Health Care NR USD</t>
  </si>
  <si>
    <t>Bloomberg Global HY Corp TR USD</t>
  </si>
  <si>
    <t>FTSE World Eur Ex UK TR EUR</t>
  </si>
  <si>
    <t>Secured Overnight Financing Rate(SOFR)</t>
  </si>
  <si>
    <t>ICE BofA 1-3Y US Corp&amp;Govt TR USD</t>
  </si>
  <si>
    <t>Russell 1000 TR USD</t>
  </si>
  <si>
    <t>ICE BofA US 3M Trsy Bill TR EUR</t>
  </si>
  <si>
    <t>ICE BofA US HY Constnd TR USD</t>
  </si>
  <si>
    <t>MSCI India NR USD</t>
  </si>
  <si>
    <t>FTSE Treasury Bill 3 Mon USD</t>
  </si>
  <si>
    <t>Russell 1000 Growth TR USD</t>
  </si>
  <si>
    <t>FTSE EPRA Nareit Global REITs NR USD</t>
  </si>
  <si>
    <t>Bloomberg Global Aggregate TR Hdg USD</t>
  </si>
  <si>
    <t>S&amp;P 500 NR USD</t>
  </si>
  <si>
    <t>Bloomberg Multiverse TR Hdg USD</t>
  </si>
  <si>
    <t>ICE BofA US HY Constnd TR HUSD</t>
  </si>
  <si>
    <t>ICE BofA ESTR Overnight Rate Hgd TR EUR</t>
  </si>
  <si>
    <t>MSCI Golden Dragon NR USD</t>
  </si>
  <si>
    <t>TOPIX TR JPY</t>
  </si>
  <si>
    <t>Russell 1000 Growth NR USD</t>
  </si>
  <si>
    <t>S&amp;P 500 NR EUR</t>
  </si>
  <si>
    <t>ICE BofA 1-3Y US Corp TR USD</t>
  </si>
  <si>
    <t>Bloomberg US Govt/Credit 1-3 Yr TR USD</t>
  </si>
  <si>
    <t>Not Benchmarked</t>
  </si>
  <si>
    <t>Bloomberg US HY 1-5Y Cash Pay 2% TR USD</t>
  </si>
  <si>
    <t>Russell 1000 Value TR USD</t>
  </si>
  <si>
    <t>Bloomberg Commodity TR USD</t>
  </si>
  <si>
    <t>ICE BofA BB-B Rtd DM HY Ctd TR HUSD</t>
  </si>
  <si>
    <t>HFRX Macro: Sys Div CTA</t>
  </si>
  <si>
    <t>MSCI China A Onshore NR USD</t>
  </si>
  <si>
    <t>US Equity Large Cap Growth</t>
  </si>
  <si>
    <t>Global Equity Large Cap</t>
  </si>
  <si>
    <t>US Equity Large Cap Blend</t>
  </si>
  <si>
    <t>Europe Equity Large Cap</t>
  </si>
  <si>
    <t>Global Fixed Income</t>
  </si>
  <si>
    <t>US Fixed Income</t>
  </si>
  <si>
    <t>Market Neutral</t>
  </si>
  <si>
    <t>Greater China Equity</t>
  </si>
  <si>
    <t>Japan Equity</t>
  </si>
  <si>
    <t>Moderate Allocation</t>
  </si>
  <si>
    <t>Asia ex-Japan Equity</t>
  </si>
  <si>
    <t>US Equity Large Cap Value</t>
  </si>
  <si>
    <t>Alternative Miscellaneous</t>
  </si>
  <si>
    <t>Global Macro</t>
  </si>
  <si>
    <t>Europe</t>
  </si>
  <si>
    <t>India</t>
  </si>
  <si>
    <t>Japan</t>
  </si>
  <si>
    <t>Alliance Bernstein</t>
  </si>
  <si>
    <t>Janus Henderson</t>
  </si>
  <si>
    <t>JPMorgan</t>
  </si>
  <si>
    <t>Lord Abbett</t>
  </si>
  <si>
    <t>MFS</t>
  </si>
  <si>
    <t>Neuberger Berman</t>
  </si>
  <si>
    <t>PIMCO</t>
  </si>
  <si>
    <t>A equipe de investimentos é liderada por Andrew Reider, responsável pela tomada de decisão e gestão do portfólio, com as contribuições do Co-Portfolio Manager, Gustavo Campanhã, sendo que os dois trabalham juntos há quase 10 anos. O Gustavo atua fortemente na organização e direcionamento do time de 5 analistas, que são divididos por setores, focados no acompanhamento e modelagem das empresas</t>
  </si>
  <si>
    <t>O fundo conta com gestão compartilhada, entre Rafael Gaspar e Bruno Finatti. Gaspar é o gestor do book de Macro Direcional, economista de formação e carreira construída em outras casas com foco em multimercados macro, enquanto Finatti é o gestor do book de volatilidade, engenheiro com carreira iniciada em Risco tem profundo conhecimento de derivativos de bolsa, balcão e modelos quantitativos. O book de valor relativo é compartilhado entre os dois gestores, o qual ilustra muito bem a complementariedade dos PMs, unindo o viés macro com modelos quantitativos. Para fazer a conciliação diária das posições e os testes de controle de risco o analista quantitativo, Felipe Eduardo, atua na consolidação dos books e na montagem dos modelos sistemáticos.</t>
  </si>
  <si>
    <t xml:space="preserve">Fundo de gestão colegiada entre Andrew Reider, Rafael Gaspar e Bruno Finatti. Por se tratar de um portfolio balanceado entre renda variável e renda fixa, cada um dos gestores colabora com suas respectivas expertises, sendo o Andrew, PM de ações globais, e Rafael Gaspar e Bruno Finatti, PMs das estratégias macro e valor relativo. </t>
  </si>
  <si>
    <t>WHG Global LB BRL FIC FIA IE</t>
  </si>
  <si>
    <t>Lançado em 2022, o WHG Global Long Biased é composto majoritariamente por ativos financeiros de renda variável negociados no exterior com estratégia Long Biased, que busca gerar valor para seus cotistas em termos de retorno absoluto. Por meio de uma carteira diversificada, entre regiões e setores, com uma abordagem de investimentos predominantemente Top-down, o fundo busca a geração de alpha descorrelacionado e baixo beta em relação ao mercado tanto com posições compradas quanto vendidas, com agilidade na gestão e capacidade de preservação de capital em momentos de estresse.</t>
  </si>
  <si>
    <t>WHG Global LB Dólar FIC FIM CP IE</t>
  </si>
  <si>
    <t>Investidores Qualificado</t>
  </si>
  <si>
    <t>IPCA + 20%</t>
  </si>
  <si>
    <t>5 + 4</t>
  </si>
  <si>
    <t>CRESCERA GROWTH CAPITAL IV ADVISORY FIP MULTIESTRATÉGIA</t>
  </si>
  <si>
    <t>JIVE DISTRESSED &amp; SPECIAL SITS IV</t>
  </si>
  <si>
    <t>Jive</t>
  </si>
  <si>
    <t>6 + 1  + 1</t>
  </si>
  <si>
    <t>NEWAVE ENERGIA I</t>
  </si>
  <si>
    <t>Newave Capital</t>
  </si>
  <si>
    <t>IPCA+7%</t>
  </si>
  <si>
    <t>9 + 2</t>
  </si>
  <si>
    <t>PÁTRIA PRIVATE EQUITY VII</t>
  </si>
  <si>
    <t>RBR CLUB III INVESTIMENTO NO EXTERIOR FI MULTIMERCADO CRÉDITO PRIVADO</t>
  </si>
  <si>
    <t>SPORTS MEDIA FUTEBOL BRASILEIRO</t>
  </si>
  <si>
    <t>VINCI CAPITAL PARTNERS IV</t>
  </si>
  <si>
    <t>Sim (50%)</t>
  </si>
  <si>
    <t>XP CREDIT OPPORTUNITIES FIDC</t>
  </si>
  <si>
    <t>6+1</t>
  </si>
  <si>
    <t>XP INFRA IV FIP IE</t>
  </si>
  <si>
    <t xml:space="preserve">XP PORTOS FIP MULTIESTRATÉGIA </t>
  </si>
  <si>
    <t>XP PRIVATE EQUITY II FIP MULTIESTRATÉGIA</t>
  </si>
  <si>
    <t>8+2</t>
  </si>
  <si>
    <t>Fund</t>
  </si>
  <si>
    <t>Management Company</t>
  </si>
  <si>
    <t>XP Category</t>
  </si>
  <si>
    <t>Global Broad Category Group</t>
  </si>
  <si>
    <t>Region</t>
  </si>
  <si>
    <t>Group Category</t>
  </si>
  <si>
    <t>Base Currency</t>
  </si>
  <si>
    <t>Morningstar Rating Overall</t>
  </si>
  <si>
    <t>Primary Prospectus Benchmark</t>
  </si>
  <si>
    <t>Start Date</t>
  </si>
  <si>
    <t>Minimum Initial Investment</t>
  </si>
  <si>
    <t>Redemption Period (days)</t>
  </si>
  <si>
    <t>Management Fee</t>
  </si>
  <si>
    <t>Performance Fee</t>
  </si>
  <si>
    <t>Domicile</t>
  </si>
  <si>
    <t>Fund Legal Structure</t>
  </si>
  <si>
    <t>BlackRock Inc</t>
  </si>
  <si>
    <t>Equity</t>
  </si>
  <si>
    <t>US Dollar</t>
  </si>
  <si>
    <t/>
  </si>
  <si>
    <t>T + 4</t>
  </si>
  <si>
    <t>Luxembourg</t>
  </si>
  <si>
    <t>SICAV</t>
  </si>
  <si>
    <t>Morgan Stanley Investment Management, Inc.</t>
  </si>
  <si>
    <t>Global Emerging Mkts</t>
  </si>
  <si>
    <t>Global Emerging Markets Equity</t>
  </si>
  <si>
    <t>★★★</t>
  </si>
  <si>
    <t>Technology Sector Equity</t>
  </si>
  <si>
    <t>★★★★</t>
  </si>
  <si>
    <t>MSCI ACWI Info Tech 10/40 (2013) NR USD</t>
  </si>
  <si>
    <t>ClearBridge Investments, LLC.</t>
  </si>
  <si>
    <t>United States of America</t>
  </si>
  <si>
    <t>Ireland</t>
  </si>
  <si>
    <t>Open Ended Investment Company</t>
  </si>
  <si>
    <t>IE00BY7RRH76</t>
  </si>
  <si>
    <t>Wellington Management Company LLP</t>
  </si>
  <si>
    <t>AllianceBernstein L.P.</t>
  </si>
  <si>
    <t>LU1809995589</t>
  </si>
  <si>
    <t>Schroder Investment Management Limited</t>
  </si>
  <si>
    <t>Alternative</t>
  </si>
  <si>
    <t>★</t>
  </si>
  <si>
    <t>HFRX EH Equity Market Neutr (FF) TR USD</t>
  </si>
  <si>
    <t>Schroders Investment Mgt North America</t>
  </si>
  <si>
    <t>China (Greater)</t>
  </si>
  <si>
    <t>IE00BK5STP66</t>
  </si>
  <si>
    <t>Wellington Management Hong Kong Ltd</t>
  </si>
  <si>
    <t>JPMorgan Asset Management Inc</t>
  </si>
  <si>
    <t>Fixed Income</t>
  </si>
  <si>
    <t>Emerging Markets Fixed Income</t>
  </si>
  <si>
    <t>ICE Bofa ESTR Overnight Rate TR EUR</t>
  </si>
  <si>
    <t>ICE BofA SOFR Overnight Rate TR USD</t>
  </si>
  <si>
    <t>MFS Investment Management</t>
  </si>
  <si>
    <t>No benchmark</t>
  </si>
  <si>
    <t>Allocation</t>
  </si>
  <si>
    <t>MSCI World NR EUR [50.00%]; FTSE WGBI Hdg EUR [50.00%]</t>
  </si>
  <si>
    <t>FTSE World Ex US TR USD [24.00%]; FTSE WGBI NonUSD USD [16.00%]; ICE BofA Current 5-Y US Trsy TR USD [24.00%]; S&amp;P 500 TR USD [36.00%]</t>
  </si>
  <si>
    <t>Bloomberg Global Aggregate TR Hdg USD [50.00%]; MSCI World NR USD [50.00%]</t>
  </si>
  <si>
    <t>Franklin Templeton Invts</t>
  </si>
  <si>
    <t>MSCI USA High Dividend Yield NR USD [50.00%]; Bloomberg High Yield Very Liquid TR USD [25.00%]; Bloomberg US Agg Bond TR USD [25.00%]</t>
  </si>
  <si>
    <t>Janus Henderson Investors</t>
  </si>
  <si>
    <t>★★★★★</t>
  </si>
  <si>
    <t>Bloomberg US Agg Bond TR USD [40.00%]; S&amp;P 500 TR USD [60.00%]</t>
  </si>
  <si>
    <t>MSCI World 100% Hdg NR USD [45.00%]; MSCI EM Hdg NR USD [5.00%]; JPM GBI Global TR Hdg USD [50.00%]</t>
  </si>
  <si>
    <t>J.P. Morgan Investment Management, Inc.</t>
  </si>
  <si>
    <t>MSCI World 100% Hdg NR EUR [35.00%]; Bloomberg US HY 2% Issuer Cap TR Hdg EUR [40.00%]; Bloomberg Global Credit TR Hdg EUR [25.00%]</t>
  </si>
  <si>
    <t>Bloomberg Global Aggregate TR USD [40.00%]; MSCI World NR USD [60.00%]</t>
  </si>
  <si>
    <t>Flexible Allocation</t>
  </si>
  <si>
    <t>Energy Sector Equity</t>
  </si>
  <si>
    <t>Schroder Investment Management Aus Ltd</t>
  </si>
  <si>
    <t>★★</t>
  </si>
  <si>
    <t>Wellington Management International Ltd</t>
  </si>
  <si>
    <t>Multialternative</t>
  </si>
  <si>
    <t>Pacific Investment Management Company, LLC</t>
  </si>
  <si>
    <t>Commodities Broad Basket</t>
  </si>
  <si>
    <t>Healthcare Sector Equity</t>
  </si>
  <si>
    <t>Europe ex UK</t>
  </si>
  <si>
    <t>Franklin Templeton Investments</t>
  </si>
  <si>
    <t>India Equity</t>
  </si>
  <si>
    <t>Long/Short Equity</t>
  </si>
  <si>
    <t>Infrastructure Sector Equity</t>
  </si>
  <si>
    <t>FTSE Global Core Infra 50/50 TR EUR</t>
  </si>
  <si>
    <t>Real Estate Sector Equity</t>
  </si>
  <si>
    <t>Asia Pacific ex Japan ex Australia</t>
  </si>
  <si>
    <t>IE00B775SV38</t>
  </si>
  <si>
    <t>LU1725199209</t>
  </si>
  <si>
    <t>Contour Asset Management LLC</t>
  </si>
  <si>
    <t>LU1751454437</t>
  </si>
  <si>
    <t>Asia Pacific</t>
  </si>
  <si>
    <t>MSCI AC AP Technology Custom Sec NR USD</t>
  </si>
  <si>
    <t>LU1084869962</t>
  </si>
  <si>
    <t>IE00B839Y076</t>
  </si>
  <si>
    <t>FCP</t>
  </si>
  <si>
    <t>Brandywine Global Investment Mgmt, LLC</t>
  </si>
  <si>
    <t>JPMorgan Asset Management (AUS) Ltd</t>
  </si>
  <si>
    <t>Lord, Abbett &amp; Co LLC</t>
  </si>
  <si>
    <t>ICE BofA 1-Y US Trsy Note TR USD</t>
  </si>
  <si>
    <t>IE00BFRSV866</t>
  </si>
  <si>
    <t>Fixed Income Miscellaneous</t>
  </si>
  <si>
    <t>PIMCO Australia Pty Limited</t>
  </si>
  <si>
    <t>Bloomberg Global High Yield TR USD</t>
  </si>
  <si>
    <t>IE00BD960100</t>
  </si>
  <si>
    <t>N/A</t>
  </si>
  <si>
    <t>Money Market</t>
  </si>
  <si>
    <t>US Money Market</t>
  </si>
  <si>
    <t>LU0011815304</t>
  </si>
  <si>
    <t>BLUEOAK SPECIAL SITUATIONS I FEEDER FIC FIP MULTIESTRATÉGIA RESP LIMIT</t>
  </si>
  <si>
    <t>BlueOak</t>
  </si>
  <si>
    <t>Ongoing Charges</t>
  </si>
  <si>
    <t>Minimum Additional Purchase</t>
  </si>
  <si>
    <t>T + 7</t>
  </si>
  <si>
    <t>ROA</t>
  </si>
  <si>
    <t>YTD</t>
  </si>
  <si>
    <t>MTD</t>
  </si>
  <si>
    <t>Return</t>
  </si>
  <si>
    <t>Internacional Multimercado Não Hedgeado</t>
  </si>
  <si>
    <t>Alma Electron Global Fund</t>
  </si>
  <si>
    <t>LU2164518057</t>
  </si>
  <si>
    <t>Morgan Stanley INVF Global Asset Backed Securities (A)</t>
  </si>
  <si>
    <t>LU0858068074</t>
  </si>
  <si>
    <t>FTGF Brandywine Global High Yield Fund (A)</t>
  </si>
  <si>
    <t>IE00BBM55T37</t>
  </si>
  <si>
    <t>MSCI World/Utilities NR USD</t>
  </si>
  <si>
    <t>Bloomberg US MBS TR USD</t>
  </si>
  <si>
    <t>ICE BofA Global High Yield TR USD</t>
  </si>
  <si>
    <t>Electron Capital Partners, LLC</t>
  </si>
  <si>
    <t>AB American Growth (A)</t>
  </si>
  <si>
    <t>AB American Income (A)</t>
  </si>
  <si>
    <t>AB International Health Care (A)</t>
  </si>
  <si>
    <t>AB Low Volatility Equity (A)</t>
  </si>
  <si>
    <t>AB Select US Equity (A)</t>
  </si>
  <si>
    <t>AB Short Duration High Yield (A2)</t>
  </si>
  <si>
    <t>AB Sustainable US Thematic (A)</t>
  </si>
  <si>
    <t>BlackRock Continental Europe Flexible (A2)</t>
  </si>
  <si>
    <t>BlackRock Emerging Markets Corporate Bonds (A2)</t>
  </si>
  <si>
    <t>BlackRock ESG Multi-Asset (A2)</t>
  </si>
  <si>
    <t>BlackRock European (A2)</t>
  </si>
  <si>
    <t>BlackRock Fixed Income Global Opportunities (A2)</t>
  </si>
  <si>
    <t>BlackRock Global Allocation (A2)</t>
  </si>
  <si>
    <t>BlackRock Global Long-Horizon Equity (A2)</t>
  </si>
  <si>
    <t>BlackRock Global Multi-Asset Income (A2)</t>
  </si>
  <si>
    <t>BlackRock Global Sustainable Energy (A2)</t>
  </si>
  <si>
    <t>BlackRock US Dollar Reserve (A2)</t>
  </si>
  <si>
    <t>BlackRock Short Duration Bonds (A2)</t>
  </si>
  <si>
    <t>BlackRock Global US Flexible Equity (A2)</t>
  </si>
  <si>
    <t>BlackRock Global World Healthscience (A2)</t>
  </si>
  <si>
    <t>BlackRock Global World Technology (A2)</t>
  </si>
  <si>
    <t>BlackRock Strategic Funds Global Event Driven (A2)</t>
  </si>
  <si>
    <t>Franklin Templeton High Yield (A)</t>
  </si>
  <si>
    <t>Franklin Income (A)</t>
  </si>
  <si>
    <t>Franklin India (A)</t>
  </si>
  <si>
    <t>Franklin Templeton Brandywine Global Income Optimiser (A)</t>
  </si>
  <si>
    <t>FTGF ClearBridge Infrastructure Value (A)</t>
  </si>
  <si>
    <t>FTGF ClearBridge US Large Cap Growth (A)</t>
  </si>
  <si>
    <t>Janus Henderson Balanced (A2)</t>
  </si>
  <si>
    <t>Janus Henderson Global Real Estate Equity Income  (A2)</t>
  </si>
  <si>
    <t>Janus Henderson US Forty (A2)</t>
  </si>
  <si>
    <t>JP Morgan Aggregate Bonds (A)</t>
  </si>
  <si>
    <t>JP Morgan America Equity (A)</t>
  </si>
  <si>
    <t>JP Morgan China Opportunities (A)</t>
  </si>
  <si>
    <t>JP Morgan Emerging Markets Corporate Bonds (A)</t>
  </si>
  <si>
    <t>JP Emerging Market Equities (A)</t>
  </si>
  <si>
    <t>JP Morgan Europe Equity (A)</t>
  </si>
  <si>
    <t>JP Morgan Global Balanced (A)</t>
  </si>
  <si>
    <t>JP Morgan Global Bond Opportunities (A)</t>
  </si>
  <si>
    <t>JP Morgan Global Dividend (A)</t>
  </si>
  <si>
    <t>JP Morgan Global High Yield Bond (A)</t>
  </si>
  <si>
    <t>JP Morgan Global Income (A)</t>
  </si>
  <si>
    <t>JP Morgan Global Macro Opportunities (A)</t>
  </si>
  <si>
    <t>JP Morgan Global Select Equity (A)</t>
  </si>
  <si>
    <t>JP Morgan Global Strategy Bonds (A)</t>
  </si>
  <si>
    <t>JP Morgan Greater China (A)</t>
  </si>
  <si>
    <t>JP Morgan Income (A)</t>
  </si>
  <si>
    <t>JP Morgan Income Opportunities (A)</t>
  </si>
  <si>
    <t>JP Morgan Japan Equities (A)</t>
  </si>
  <si>
    <t>JP Morgan US Growth (A)</t>
  </si>
  <si>
    <t>JP Morgan US Select Equities (A)</t>
  </si>
  <si>
    <t>JP Morgan US Select Equity Plus (A)</t>
  </si>
  <si>
    <t>JP Morgan Standard Money Market (A)</t>
  </si>
  <si>
    <t>Lord Abbett High Yield (A)</t>
  </si>
  <si>
    <t>Lord Abbett Multi Sector Income (A)</t>
  </si>
  <si>
    <t>Lord Abbett Short Duration Income (A)</t>
  </si>
  <si>
    <t>MFS Meridian Emerging Markets Debt (A1)</t>
  </si>
  <si>
    <t>MFS Merdian European Research Equities (A1)</t>
  </si>
  <si>
    <t>MFS Global Equity (A1)</t>
  </si>
  <si>
    <t>MFS Meridian Global Total Return (A1)</t>
  </si>
  <si>
    <t>MFS Meridian Limited Maturity (A1)</t>
  </si>
  <si>
    <t>MFS Meridian Prudent Capital (A1)</t>
  </si>
  <si>
    <t>Morgan Stanley Asia Opportunities (A)</t>
  </si>
  <si>
    <t>Morgan Stanley Emerging Market Leader (A)</t>
  </si>
  <si>
    <t>Morgan Stanley Europe Opportunity</t>
  </si>
  <si>
    <t>Morgan Stanley Global Balanced Risk Control Fund of Funds (AH)</t>
  </si>
  <si>
    <t>Morgan Stanley Global Brands</t>
  </si>
  <si>
    <t>Morgan Stanley Global Fixed Income Opportunities (A)</t>
  </si>
  <si>
    <t>Morgan Stanley Global Opportunity (A)</t>
  </si>
  <si>
    <t>Morgan Stanley Global Quality (A)</t>
  </si>
  <si>
    <t>Morgan Stanley US Advantage (A)</t>
  </si>
  <si>
    <t>Morgan Stanley Short Duration High Yield Bonds (A)</t>
  </si>
  <si>
    <t>Morgan Stanley Short Duration Bonds (A)</t>
  </si>
  <si>
    <t>Neuberger Berman Emerging Markets Debt (A)</t>
  </si>
  <si>
    <t>Neuberger Berman Short Duration Emerging Debt (A)</t>
  </si>
  <si>
    <t>Neuberger Berman Strategic Income (A)</t>
  </si>
  <si>
    <t>Neuberg Berman US Large Cap Equities (AA)</t>
  </si>
  <si>
    <t>Neuberg Berman US Multi Cap Opportunities (A)</t>
  </si>
  <si>
    <t>PIMCO GIS Capital Securities (E)</t>
  </si>
  <si>
    <t>PIMCO Commodity Real Return (E)</t>
  </si>
  <si>
    <t>PIMCO GIS Global Bonds (E)</t>
  </si>
  <si>
    <t>PIMCO GIS Global High Yield Bonds (E)</t>
  </si>
  <si>
    <t>PIMCO GIS Income (E)</t>
  </si>
  <si>
    <t>PIMCO GIS US Short Term (E)</t>
  </si>
  <si>
    <t>Schroder GAIA BlueTrend (A)</t>
  </si>
  <si>
    <t>Schroder Gaia Contour Tech Equities (A)</t>
  </si>
  <si>
    <t>Schroder Gaia Helix (A)</t>
  </si>
  <si>
    <t>Schroder GAIA WellingtonPagosa (A)</t>
  </si>
  <si>
    <t>Schroder Selection Asian Opportunities (A)</t>
  </si>
  <si>
    <t>Schroder China (A)</t>
  </si>
  <si>
    <t>Schroder International Selection Fund Global Emerging Market Opportunities (A)</t>
  </si>
  <si>
    <t>Schroder International Selection Fund Global Credit Income (A)</t>
  </si>
  <si>
    <t>Schroder Selection Global</t>
  </si>
  <si>
    <t>Schroder Selection Global Equities</t>
  </si>
  <si>
    <t>Schroder Selection Greater China</t>
  </si>
  <si>
    <t>Schroder Selection Japanese Equities</t>
  </si>
  <si>
    <t>Schroder Selection US Large Caps</t>
  </si>
  <si>
    <t>Wellingtion All China Equities</t>
  </si>
  <si>
    <t>Wellington Asia Technology</t>
  </si>
  <si>
    <t>Wellington Emerging Maket Equities</t>
  </si>
  <si>
    <t>Wellington Global Quality Growth</t>
  </si>
  <si>
    <t>Wellington Opportunistic Fixed Income (D)</t>
  </si>
  <si>
    <t>Wellington Strategic European Equities (D)</t>
  </si>
  <si>
    <t>Wellington Endurng Assets Fund USD D Ac+</t>
  </si>
  <si>
    <t>IE00BH3VJH87</t>
  </si>
  <si>
    <t>30/05/2013</t>
  </si>
  <si>
    <t>Wellington US Quality Growth USD D Ac</t>
  </si>
  <si>
    <t>LU2305750965</t>
  </si>
  <si>
    <t>FTGF Franklin Ultra Short Duration Acc</t>
  </si>
  <si>
    <t>IE0000KQO741</t>
  </si>
  <si>
    <t>Franklin Advisers, Inc.</t>
  </si>
  <si>
    <t>ICE BofA US Treasury Bill TR USD</t>
  </si>
  <si>
    <t>04/042025</t>
  </si>
  <si>
    <t>Blueoak  SSI FIP Subclasse A - Trend PE XXVI FIC FIRF Simple</t>
  </si>
  <si>
    <t>EB FS FIP Classe 2 - Trend PE VII FIRF RL</t>
  </si>
  <si>
    <t>Jive Distressed &amp; SS IV Adv Qualificado -Trend PE XV FIC FIR RL</t>
  </si>
  <si>
    <t>Newave Energia I Adv – Classe A Trend PE XVI FIC FIRF Simples RL</t>
  </si>
  <si>
    <t>Sports Media FIP Classe A - Trend PE XX FIC FIRF Simples RL</t>
  </si>
  <si>
    <t>XP Infra IV FIP Classe A - Trend PE XI FIC FIRF Simples RL</t>
  </si>
  <si>
    <t>Trend DI</t>
  </si>
  <si>
    <t>6+1+1</t>
  </si>
  <si>
    <t>Código</t>
  </si>
  <si>
    <t>Tipo de Gestão</t>
  </si>
  <si>
    <t>Tx de Adm (%)</t>
  </si>
  <si>
    <t>Tx de Performance</t>
  </si>
  <si>
    <t>Página RI</t>
  </si>
  <si>
    <t>AZQI11</t>
  </si>
  <si>
    <t>AZ Quest Infra Yield</t>
  </si>
  <si>
    <t>Ativa</t>
  </si>
  <si>
    <t>XP Investimentos CCTVM S.A.</t>
  </si>
  <si>
    <t>20% sobre o que exceder 100% do CDI</t>
  </si>
  <si>
    <t>https://kijani.com.br/produto/asatala/</t>
  </si>
  <si>
    <t>AZQA11</t>
  </si>
  <si>
    <t>AZ Quest Luna</t>
  </si>
  <si>
    <t>20% sobre o que exceder CDI + 1% a.a</t>
  </si>
  <si>
    <t>https://tgrealestate.com.br/</t>
  </si>
  <si>
    <t>AZPR11</t>
  </si>
  <si>
    <t>Az Quest Panorama Crédito Imobiliário FII</t>
  </si>
  <si>
    <t>Az Quest/Panorama</t>
  </si>
  <si>
    <t>https://www.avbi11.com.br/default.aspx</t>
  </si>
  <si>
    <t>CPAC11</t>
  </si>
  <si>
    <t>Capitânia Agro Crédito</t>
  </si>
  <si>
    <t>https://xpag.xpasset.com.br/</t>
  </si>
  <si>
    <t>CPHF11</t>
  </si>
  <si>
    <t>Capitânia Hedge Fund FII</t>
  </si>
  <si>
    <t xml:space="preserve">15% sobre o que exceder CDI </t>
  </si>
  <si>
    <t>https://www.pier11.com.br/resultados/relatorios/</t>
  </si>
  <si>
    <t>CYHF11</t>
  </si>
  <si>
    <t>Cyrela Hedge Fund FII</t>
  </si>
  <si>
    <t>Cy Capital</t>
  </si>
  <si>
    <t>20% do que exceder IPCA + Média IMAB5 + 1%</t>
  </si>
  <si>
    <t>https://www.vincifundoslistados.com/vinci-fii-vinci-fundos-imobiliarios/vica11/</t>
  </si>
  <si>
    <t>JGPT11</t>
  </si>
  <si>
    <t>JGP Crédito Agro</t>
  </si>
  <si>
    <t>https://valorainvest.com.br/fundo/vgie/</t>
  </si>
  <si>
    <t>KJNT11</t>
  </si>
  <si>
    <t>Kijani Asatala</t>
  </si>
  <si>
    <t>Singulare</t>
  </si>
  <si>
    <t>Kijani</t>
  </si>
  <si>
    <t>10% sobre o que exceder 100% do CDI</t>
  </si>
  <si>
    <t>https://www.navi.com.br/imov11/</t>
  </si>
  <si>
    <t>MARE11</t>
  </si>
  <si>
    <t>Manati Recebíveis Estruturado FII</t>
  </si>
  <si>
    <t>Manatí</t>
  </si>
  <si>
    <t xml:space="preserve">20% sobre o que exceder CDI </t>
  </si>
  <si>
    <t>https://www.rbrasset.com.br/infraestrutura/</t>
  </si>
  <si>
    <t>MCCE11</t>
  </si>
  <si>
    <t>Mauá Capital Crédito Estruturado</t>
  </si>
  <si>
    <t>https://fiagro.jgp.com.br/</t>
  </si>
  <si>
    <t>IMOV11</t>
  </si>
  <si>
    <t>Navi Hedge Fund FII</t>
  </si>
  <si>
    <t>Navi</t>
  </si>
  <si>
    <t>20% do que exceder IPCA + Yield IMAB 5</t>
  </si>
  <si>
    <t>http://www.mauacapital.com/relatorios/</t>
  </si>
  <si>
    <t>PAAG11</t>
  </si>
  <si>
    <t>Pátria Crédito Agrícola</t>
  </si>
  <si>
    <t>https://azquest.com.br/az-quest-infra-yield-fip-ie/</t>
  </si>
  <si>
    <t>PIER11</t>
  </si>
  <si>
    <t>Pátria Infraestrutura Energia Core Renda FIP-IE</t>
  </si>
  <si>
    <t>Genial S.A</t>
  </si>
  <si>
    <t>https://capitaniafiagro.com.br/cpac11/</t>
  </si>
  <si>
    <t>RBRJ11</t>
  </si>
  <si>
    <t>RBR Infra Crédito</t>
  </si>
  <si>
    <t>BRL Trust</t>
  </si>
  <si>
    <t>RBR</t>
  </si>
  <si>
    <t>https://www.tgcore.com.br/tgri</t>
  </si>
  <si>
    <t>RZDS11</t>
  </si>
  <si>
    <t>Riza Domus FII</t>
  </si>
  <si>
    <t>Riza</t>
  </si>
  <si>
    <t>https://azquest.com.br/az-quest-luna-fiagro/</t>
  </si>
  <si>
    <t>TGRE11</t>
  </si>
  <si>
    <t>TG Real Estate</t>
  </si>
  <si>
    <t>TG Core</t>
  </si>
  <si>
    <t>30% sobre o que exceder CDI + 1% a.a</t>
  </si>
  <si>
    <t>https://xphb.xpasset.com.br/</t>
  </si>
  <si>
    <t>TGRI11</t>
  </si>
  <si>
    <t>TG Renda Imobiliária</t>
  </si>
  <si>
    <t>https://capitaniainvestimentos.com.br/fundos/</t>
  </si>
  <si>
    <t>VGIE11</t>
  </si>
  <si>
    <t>Valora Infra Dívida</t>
  </si>
  <si>
    <t>https://valorainvest.com.br/fundo/vgpr11/</t>
  </si>
  <si>
    <t>VGPR11</t>
  </si>
  <si>
    <t>Valora Multiestratégia Premium FII</t>
  </si>
  <si>
    <t>https://www.rizaasset.com/products/real-estate/riza-domus/description</t>
  </si>
  <si>
    <t>AVBI11</t>
  </si>
  <si>
    <t>FII VBI Crédito Alocação Estratégica</t>
  </si>
  <si>
    <t>https://www.azqpanorama.com.br/azpr11-az-quest-panorama-credito-imobiliario-fii</t>
  </si>
  <si>
    <t>VICA11</t>
  </si>
  <si>
    <t>Vinci Crédito Agro</t>
  </si>
  <si>
    <t>https://www.paag11.com.br/</t>
  </si>
  <si>
    <t>XPAG11</t>
  </si>
  <si>
    <t>XP Crédito Agro</t>
  </si>
  <si>
    <t>https://manaticm.com/fundo/manati-recebiveis-estruturados-fii-cetipado-mare11/</t>
  </si>
  <si>
    <t>XPHB11</t>
  </si>
  <si>
    <t>XP Habitat</t>
  </si>
  <si>
    <t>https://hedgefundfii.xpasset.com.br/</t>
  </si>
  <si>
    <t>XPHF11</t>
  </si>
  <si>
    <t>XP Hedge Fund</t>
  </si>
  <si>
    <t>https://cy.capital/fundos/credito-imobiliario-CYHF11</t>
  </si>
  <si>
    <t>JGPI11</t>
  </si>
  <si>
    <t>NFIP11</t>
  </si>
  <si>
    <t>https://fiinfra.jgp.com.br/</t>
  </si>
  <si>
    <t>Segmento</t>
  </si>
  <si>
    <t>Infraestrutura</t>
  </si>
  <si>
    <t>Agronegócio</t>
  </si>
  <si>
    <t>Imobiliário</t>
  </si>
  <si>
    <t>JGP Ecossistema</t>
  </si>
  <si>
    <t>NAVI Infra</t>
  </si>
  <si>
    <t>www.nfip11.com.br</t>
  </si>
  <si>
    <t>FIDC</t>
  </si>
  <si>
    <t>44625657000110</t>
  </si>
  <si>
    <t>Alternativo Ilíquido</t>
  </si>
  <si>
    <t>TG Core Asset Management</t>
  </si>
  <si>
    <t>FII TG Renda Imobiliária RL</t>
  </si>
  <si>
    <t>Investidor Qualificado</t>
  </si>
  <si>
    <t>FII</t>
  </si>
  <si>
    <t>61922643000187</t>
  </si>
  <si>
    <t>Renda Fixa Pré</t>
  </si>
  <si>
    <t>LCP Gestora de Recursos</t>
  </si>
  <si>
    <t>LCP Prefixado Feeder FII</t>
  </si>
  <si>
    <t>54635245000114</t>
  </si>
  <si>
    <t>Persevera Plano &amp; Plano FII RL - Subordinada</t>
  </si>
  <si>
    <t>Renda Fixa Inflação</t>
  </si>
  <si>
    <t>Persevera Plano &amp; Plano FII RL - Senior</t>
  </si>
  <si>
    <t>56992610000173</t>
  </si>
  <si>
    <t>XPI Administradora - OT</t>
  </si>
  <si>
    <t>Fundo Listado</t>
  </si>
  <si>
    <t>Vinci Asset Management</t>
  </si>
  <si>
    <t>Vinci Crédito Portfólio CDI+ FIDC</t>
  </si>
  <si>
    <t>58198613000165</t>
  </si>
  <si>
    <t>ARX FII Portfólio Renda CDI+ RL</t>
  </si>
  <si>
    <t>Investidor em Geral</t>
  </si>
  <si>
    <t>58290688000171</t>
  </si>
  <si>
    <t>BTG Pactual DTVM</t>
  </si>
  <si>
    <t>SPX REAL ESTATE GESTÃO DE RECURSOS LTDA.</t>
  </si>
  <si>
    <t>SPX CRI Portfolio Renda Mais</t>
  </si>
  <si>
    <t>58525584000107</t>
  </si>
  <si>
    <t>Solis Portfolio Crédito CDI+ FIC FIDC RL</t>
  </si>
  <si>
    <t>FIP</t>
  </si>
  <si>
    <t>59158574000135</t>
  </si>
  <si>
    <t>LCP Renda Imobiliária Master FII</t>
  </si>
  <si>
    <t>59482549000102</t>
  </si>
  <si>
    <t>AZ QUEST INFRA LTDA.</t>
  </si>
  <si>
    <t>AZ Quest Renda Mais Infra-Yield VI FIP-IE</t>
  </si>
  <si>
    <t>FIP IE</t>
  </si>
  <si>
    <t>60022798000102</t>
  </si>
  <si>
    <t>RBR Infra DI Renda Mais FI Infra RF RL</t>
  </si>
  <si>
    <t>Debêntures Incentivadas</t>
  </si>
  <si>
    <t>45338646000111</t>
  </si>
  <si>
    <t>BRL Trust DTVM</t>
  </si>
  <si>
    <t>VBI Real Estate</t>
  </si>
  <si>
    <t>AVBI17 - VBI Crédito</t>
  </si>
  <si>
    <t>57271402000148</t>
  </si>
  <si>
    <t>Root Capital Figueira FIDC de Responsab Limit</t>
  </si>
  <si>
    <t>59658166000142</t>
  </si>
  <si>
    <t>BTG Pactual Asset Management</t>
  </si>
  <si>
    <t>BTG Log AAA Cajamar FII RL - Subclasse Sênior</t>
  </si>
  <si>
    <t>60449267000192</t>
  </si>
  <si>
    <t>Bocaina Capital</t>
  </si>
  <si>
    <t>Bocaina Infra DI Renda - BOCAPR1</t>
  </si>
  <si>
    <t>61885788000155</t>
  </si>
  <si>
    <t>Itaú Unibanco Asset</t>
  </si>
  <si>
    <t>Itaú Crédito Estruturado Advisory Alpes III FIDC RL</t>
  </si>
  <si>
    <t>62017163000134</t>
  </si>
  <si>
    <t>Artesanal Investimentos</t>
  </si>
  <si>
    <t>Artesanal CDI + FIDC III RL - Sênior</t>
  </si>
  <si>
    <t>57021822000176</t>
  </si>
  <si>
    <t>Legacy Capital Portfolio Renda Mais FI-INFRA RF LP RL</t>
  </si>
  <si>
    <t>58863998000138</t>
  </si>
  <si>
    <t>XP Logístico Prime Yield FII - I FII RL</t>
  </si>
  <si>
    <t>Bocaina Infra DI Renda - BOCAPR2</t>
  </si>
  <si>
    <t>Investidor em geral</t>
  </si>
  <si>
    <t>60513922000124</t>
  </si>
  <si>
    <t>TG Renda Urbana Feeder FII RL</t>
  </si>
  <si>
    <t>61848349000172</t>
  </si>
  <si>
    <t>Alternativo Líquido</t>
  </si>
  <si>
    <t>Panorama Capital</t>
  </si>
  <si>
    <t>AZ QUEST PANORAMA RENDA CDI FI RESPONSABILIDADE LIMITADA</t>
  </si>
  <si>
    <t>TGRI11 - TG Renda Imobiliária Sênior B</t>
  </si>
  <si>
    <t>VBI Securities</t>
  </si>
  <si>
    <t>AVBI11 - VBI Crédito</t>
  </si>
  <si>
    <t>56992930000123</t>
  </si>
  <si>
    <t>Sparta Investimentos</t>
  </si>
  <si>
    <t>Sparta Pré 2028 FI-Infra RF CP RL</t>
  </si>
  <si>
    <t>FI-Infra</t>
  </si>
  <si>
    <t>60261869000111</t>
  </si>
  <si>
    <t>JiveMauá Bossanova Crédito Securitizado (Varejo) FIDC RL</t>
  </si>
  <si>
    <t>61232706000173</t>
  </si>
  <si>
    <t>EXA CAPITAL ASSET LTDA</t>
  </si>
  <si>
    <t>Exa Renda High Grade FII</t>
  </si>
  <si>
    <t>61453937000107</t>
  </si>
  <si>
    <t>TGRI – TG Renda Imobiliária Feeder FII RL</t>
  </si>
  <si>
    <t>AVBI18 - VBI Crédito</t>
  </si>
  <si>
    <t>55296764000168</t>
  </si>
  <si>
    <t>AUGM11 - Augme Crédito Estruturado FII RL</t>
  </si>
  <si>
    <t>57979459000104</t>
  </si>
  <si>
    <t>Mauá Capital Logística Feeder FII - RL</t>
  </si>
  <si>
    <t>59196234000107</t>
  </si>
  <si>
    <t>LCP Renda Imobiliária Feeder FII</t>
  </si>
  <si>
    <t>59560195000177</t>
  </si>
  <si>
    <t>Occam Investimentos</t>
  </si>
  <si>
    <t>Occam Portfolio Crédito FIDC RL</t>
  </si>
  <si>
    <t>59604698000105</t>
  </si>
  <si>
    <t>Manatí Capital</t>
  </si>
  <si>
    <t>Manatí Renda CDI FII RL</t>
  </si>
  <si>
    <t>60079651000140</t>
  </si>
  <si>
    <t>Verde Asset Agro e Imobiliário Ltda</t>
  </si>
  <si>
    <t>Verde A&amp;I Portfolio Renda Mais FII RL</t>
  </si>
  <si>
    <t>60103810000103</t>
  </si>
  <si>
    <t>JiveMauá BossaNova Crédito Securitizado FIDC - Cota Sênior</t>
  </si>
  <si>
    <t>60535430000130</t>
  </si>
  <si>
    <t>Valora CRI CDI Renda+ FII RL</t>
  </si>
  <si>
    <t>60551924000108</t>
  </si>
  <si>
    <t>TG Renda Urbana Máster FII</t>
  </si>
  <si>
    <t>61424730000104</t>
  </si>
  <si>
    <t>XP Renda Imobiliária Feeder FII RL</t>
  </si>
  <si>
    <t>Taxa Adm</t>
  </si>
  <si>
    <t>Taxa Adm Mínima</t>
  </si>
  <si>
    <t>Taxa Performance</t>
  </si>
  <si>
    <t>Público Alvo</t>
  </si>
  <si>
    <t>CDI + 3%</t>
  </si>
  <si>
    <t>CDI + 2%</t>
  </si>
  <si>
    <t>IPCA + 9,5%</t>
  </si>
  <si>
    <t>CDI + 1,7%</t>
  </si>
  <si>
    <t>Objetivo de retorno (ano)</t>
  </si>
  <si>
    <t>Prazo</t>
  </si>
  <si>
    <t>7+2</t>
  </si>
  <si>
    <t>5+2</t>
  </si>
  <si>
    <t>IPCA + 9,0%</t>
  </si>
  <si>
    <t>IPCA + 22,0%</t>
  </si>
  <si>
    <t>2+3</t>
  </si>
  <si>
    <t>4+2</t>
  </si>
  <si>
    <t>CDI + 4,5%</t>
  </si>
  <si>
    <t>CDI + 2,25%</t>
  </si>
  <si>
    <t>CDI +1,70%</t>
  </si>
  <si>
    <t>CDI +2,4%</t>
  </si>
  <si>
    <t>CDI + 2,6%</t>
  </si>
  <si>
    <t>CDI + 1,75%</t>
  </si>
  <si>
    <t>CDI + 1,70%</t>
  </si>
  <si>
    <t>CDI +2,50%</t>
  </si>
  <si>
    <t>CDI + 2,30%</t>
  </si>
  <si>
    <t>CDI +1,75%</t>
  </si>
  <si>
    <t>IPCA + 9,00%</t>
  </si>
  <si>
    <t xml:space="preserve"> MERAKI BRABUS FIF FIA</t>
  </si>
  <si>
    <t>Meraki Capital</t>
  </si>
  <si>
    <t>ABERTO</t>
  </si>
  <si>
    <t>D+2 (corridos)</t>
  </si>
  <si>
    <t>Novembro / Maio</t>
  </si>
  <si>
    <t>https://www.xpi.com.br/investimentos/fundos-de-investimento/lista/#/detalhes/a5c2b1a6-3a3d-43ac-a9d9-15b41cc685c7</t>
  </si>
  <si>
    <t>BR0C4SCTF001</t>
  </si>
  <si>
    <t>D+3 (útil)</t>
  </si>
  <si>
    <t>https://www.xpi.com.br/investimentos/fundos-de-investimento/lista/#/detalhes/b11fe7a5-44a7-488f-9c10-2cff35186866</t>
  </si>
  <si>
    <t>A1 HEDGE ADVISORY FIC MULTIMERCADO</t>
  </si>
  <si>
    <t>Abril / Outubro</t>
  </si>
  <si>
    <t>https://www.xpi.com.br/investimentos/fundos-de-investimento/lista/#/detalhes/df6d36ef-06c6-445e-9c67-f77ad0c79157</t>
  </si>
  <si>
    <t>A1 High Grade Pós Fixado Feeder 2 FIF CIC RF CP RL</t>
  </si>
  <si>
    <t>FECHADO</t>
  </si>
  <si>
    <t>A1 HIGH GRADE PÓS FIXADO FEEDER 2 RESP LIMITADA FIF CIC RENDA FIXA CRÉDITO PRIVADO</t>
  </si>
  <si>
    <t>https://www.xpi.com.br/investimentos/fundos-de-investimento/lista/#/detalhes/0adbff9b-6e7c-4515-8826-d9a6e6c43893</t>
  </si>
  <si>
    <t>BR0MD5CTF000</t>
  </si>
  <si>
    <t>ACE Capital Advisory FIF CIC Multi RL</t>
  </si>
  <si>
    <t>ACE CAPITAL ADVISORY RESP LIMITADA FIF CIC MULTIMERCADO</t>
  </si>
  <si>
    <t>Junho</t>
  </si>
  <si>
    <t>https://www.xpi.com.br/investimentos/fundos-de-investimento/lista/#/detalhes/1a86ef5f-913f-4942-84f7-6441470f97eb</t>
  </si>
  <si>
    <t>AF Global Bonds CI RF CP RL</t>
  </si>
  <si>
    <t>AF Invest Investimentos</t>
  </si>
  <si>
    <t>AF Horizonte FIF Multimercado</t>
  </si>
  <si>
    <t>https://www.xpi.com.br/investimentos/fundos-de-investimento/lista/#/detalhes/f95a255b-c0bc-43da-b128-73a7acdbf874</t>
  </si>
  <si>
    <t>AF Invest Geraes FIF RF CP RL</t>
  </si>
  <si>
    <t>https://www.xpi.com.br/investimentos/fundos-de-investimento/lista/#/detalhes/cc7bce2d-35e5-431b-8b42-a0542280a0d7</t>
  </si>
  <si>
    <t>ARMOR AXE FIC FIM RL</t>
  </si>
  <si>
    <t>Armor Gestora de Investimentos</t>
  </si>
  <si>
    <t>D+20 (corridos)</t>
  </si>
  <si>
    <t>ARMOR AXE FIF CIC MULTIMERCADO</t>
  </si>
  <si>
    <t>https://www.xpi.com.br/investimentos/fundos-de-investimento/lista/#/detalhes/3919a50f-ccc4-4f28-9aeb-6a41a79df1e4</t>
  </si>
  <si>
    <t>BR0DO4CTF001</t>
  </si>
  <si>
    <t>ARX Elbrus Advisory FIC Incentivado FIF em Infra RF RL</t>
  </si>
  <si>
    <t>ARX ELBRUS ADVISORY RESP LIMITADA FIF CIC FI INFRA RENDA FIXA</t>
  </si>
  <si>
    <t>IMA-B 5</t>
  </si>
  <si>
    <t>ARX Elbrus Pro Advisory I FIC Incentivado FIF Infra RF RL</t>
  </si>
  <si>
    <t>ARX ELBRUS PRO ADVISORY I RESP LIMITADA FIF CIC FI INFRA RENDA FIXA</t>
  </si>
  <si>
    <t>https://www.xpi.com.br/investimentos/fundos-de-investimento/lista/#/detalhes/4f0eb578-dc8b-492c-a593-b762779f1e6a</t>
  </si>
  <si>
    <t>ARX Everest Advisory FIC de FIF RF CP RL</t>
  </si>
  <si>
    <t>ARX EVEREST ADVISORY RESP LIMITADA FIF CIC RENDA FIXA CRÉDITO PRIVADO</t>
  </si>
  <si>
    <t>https://www.xpi.com.br/investimentos/fundos-de-investimento/lista/#/detalhes/9afa4e37-49f6-48fc-9819-72df92d3cbf8</t>
  </si>
  <si>
    <t>ARX Extra FIC de FIF Multimercado RL</t>
  </si>
  <si>
    <t>ARX EXTRA RESP LIMITADA FIF CIC MULTIMERCADO</t>
  </si>
  <si>
    <t>https://www.xpi.com.br/investimentos/fundos-de-investimento/lista/#/detalhes/aa21add5-f0c2-4cb0-9eb4-e722ba30a557</t>
  </si>
  <si>
    <t>Não definido</t>
  </si>
  <si>
    <t>Investimento Imobiliário</t>
  </si>
  <si>
    <t>https://www.xpi.com.br/investimentos/fundos-de-investimento/lista/#/detalhes/60f4711e-ecf8-49fa-9bf7-834852160680</t>
  </si>
  <si>
    <t>ARX Fuji FIC de FIF RF CP RL</t>
  </si>
  <si>
    <t>Renda Fixa Duração Baixa Crédito Livre</t>
  </si>
  <si>
    <t>ARX FUJI RESP LIMITADA FIF CIC RENDA FIXA CRÉDITO PRIVADO</t>
  </si>
  <si>
    <t>https://www.xpi.com.br/investimentos/fundos-de-investimento/lista/#/detalhes/01494874-9d83-402f-8178-dd36996d6882</t>
  </si>
  <si>
    <t>BR0H1QCTF006</t>
  </si>
  <si>
    <t>ARX Hedge FIC Incentivado Financeiro em Infra RF RL</t>
  </si>
  <si>
    <t>ARX HEDGE INCENTIVADO RESP LIMITADA FIF CIC FI INFRA RENDA FIXA</t>
  </si>
  <si>
    <t>https://www.xpi.com.br/investimentos/fundos-de-investimento/lista/#/detalhes/aa6627fa-ee2d-4c0c-8ffd-fb82f8997c69</t>
  </si>
  <si>
    <t>ARX Income FIC de FIF em Ações RL</t>
  </si>
  <si>
    <t>ARX INCOME RESP LIMITADA FIF CIC AÇÕES</t>
  </si>
  <si>
    <t>ARX Macro FIC de FIF Multimercado RL</t>
  </si>
  <si>
    <t>ARX MACRO RESP LIMITADA FIF CIC MULTIMERCADO</t>
  </si>
  <si>
    <t>ASA Hedge FIC FIM RL</t>
  </si>
  <si>
    <t xml:space="preserve">Longo Prazo - Alíquota regressiva de IR de 22,5% a 15,0% incidida sobre o lucro obtido no momento do resgate._x000D_
</t>
  </si>
  <si>
    <t>ASA HEDGE FIC MULTIMERCADO</t>
  </si>
  <si>
    <t>https://www.xpi.com.br/investimentos/fundos-de-investimento/lista/#/detalhes/0c5027b8-6cf0-4c40-8fd7-8ab4e7107cdb</t>
  </si>
  <si>
    <t>BR04ZKCTF008</t>
  </si>
  <si>
    <t>ATMR II FIC de FIA</t>
  </si>
  <si>
    <t>ATMR II FIC AÇÕES</t>
  </si>
  <si>
    <t>https://www.xpi.com.br/investimentos/fundos-de-investimento/lista/#/detalhes/027a7b09-6742-4ec2-aa62-9debfdc07a23</t>
  </si>
  <si>
    <t>BR048QCTF002</t>
  </si>
  <si>
    <t>Julho / Janeiro</t>
  </si>
  <si>
    <t>IPCA</t>
  </si>
  <si>
    <t>https://www.xpi.com.br/investimentos/fundos-de-investimento/lista/#/detalhes/99727d40-33a4-4d07-8027-1f7a454edf29</t>
  </si>
  <si>
    <t>BRAUGMCTF008</t>
  </si>
  <si>
    <t>FII TVM Gestão Ativa</t>
  </si>
  <si>
    <t>https://www.xpi.com.br/investimentos/fundos-de-investimento/lista/#/detalhes/78040a1a-b961-4dc5-8c12-d8d0ff57c896</t>
  </si>
  <si>
    <t>BR0C9JCTF009</t>
  </si>
  <si>
    <t>AXA WF Framlington Digital Economy Advisory CIC CIA IE RL</t>
  </si>
  <si>
    <t>XP Allocation Asset Management LTDA.</t>
  </si>
  <si>
    <t>Ações Investimento no Exterior</t>
  </si>
  <si>
    <t>D+5 (útil)</t>
  </si>
  <si>
    <t>AXA WF FRAMLINGTON DIGITAL ECONOMY ADVISORY INVESTIMENTO NO EXTERIOR RESP LIMITADA FIF CIC AÇÕES</t>
  </si>
  <si>
    <t>https://www.xpi.com.br/investimentos/fundos-de-investimento/lista/#/detalhes/8406a81e-28fd-4587-bedb-0f3efac85e40</t>
  </si>
  <si>
    <t>BR037WCTF003</t>
  </si>
  <si>
    <t>AXA WF Framlington Robotech Adv Classe de FIC CIA IE RL</t>
  </si>
  <si>
    <t>AXA WF FRAMLINGTON ROBOTECH ADV INVESTIMENTO NO EXTERIOR RESP LIMITADA FIF CIC AÇÕES</t>
  </si>
  <si>
    <t>https://www.xpi.com.br/investimentos/fundos-de-investimento/lista/#/detalhes/fc1c00aa-39ae-4c71-8586-3cd1e465afe3</t>
  </si>
  <si>
    <t>BR036WCTF005</t>
  </si>
  <si>
    <t>AXA WF US HIGH YIELD BONDS ADV FIC CI MULT CP IE RL</t>
  </si>
  <si>
    <t>Multimercados Investimento no Exterior</t>
  </si>
  <si>
    <t>AXA WF US HIGH YIELD BONDS ADV INVESTIMENTO NO EXTERIOR RESP LIMITADA FIF CIC MULTIMERCADO CRÉDITO PRIVADO</t>
  </si>
  <si>
    <t>https://www.xpi.com.br/investimentos/fundos-de-investimento/lista/#/detalhes/33671e36-8aee-4af6-825f-88a3595d09af</t>
  </si>
  <si>
    <t>BR03CFCTF009</t>
  </si>
  <si>
    <t>AZ Quest Advisory Total Return FIC FIF Multimercado RL</t>
  </si>
  <si>
    <t>AZ Quest Investimentos</t>
  </si>
  <si>
    <t>Multimercados Long and Short Direcional</t>
  </si>
  <si>
    <t>D+27 (corridos)</t>
  </si>
  <si>
    <t>AZ QUEST ADVISORY TOTAL RETURN FIF CIC MULTIMERCADO</t>
  </si>
  <si>
    <t>https://www.xpi.com.br/investimentos/fundos-de-investimento/lista/#/detalhes/7b955fbb-fb65-4478-b5ff-ee135f63ef85</t>
  </si>
  <si>
    <t>BR010ZCTF003</t>
  </si>
  <si>
    <t>AZ Quest Altro Advisory FIC de FIF Multimercado CP</t>
  </si>
  <si>
    <t>AZ Quest MZK Investimentos</t>
  </si>
  <si>
    <t>Multimercados Dinâmico</t>
  </si>
  <si>
    <t>D+44 (corridos)</t>
  </si>
  <si>
    <t>AZ QUEST ALTRO ADVISORY FIF CIC MULTIMERCADO CRÉDITO PRIVADO</t>
  </si>
  <si>
    <t>https://www.xpi.com.br/investimentos/fundos-de-investimento/lista/#/detalhes/bdc1e948-87e9-494c-b25c-90af01f23357</t>
  </si>
  <si>
    <t>BR02W0CTF008</t>
  </si>
  <si>
    <t>AZ Quest Ações FIF CIC Ações RL</t>
  </si>
  <si>
    <t>AZ QUEST AÇÕES RESP LIMITADA FIF CIC AÇÕES</t>
  </si>
  <si>
    <t>https://www.xpi.com.br/investimentos/fundos-de-investimento/lista/#/detalhes/36839d9c-7833-4544-96d2-a543004783df</t>
  </si>
  <si>
    <t>BRQAFICTF006</t>
  </si>
  <si>
    <t>AZ Quest Bayes LB Sistemático FIF Multimercado</t>
  </si>
  <si>
    <t>Renda Variável Long Biased</t>
  </si>
  <si>
    <t>D+14 (útil)</t>
  </si>
  <si>
    <t>IMA-B 5+</t>
  </si>
  <si>
    <t>https://www.xpi.com.br/investimentos/fundos-de-investimento/lista/#/detalhes/042a9a18-1d0b-4534-92ef-58042e02871f</t>
  </si>
  <si>
    <t>BR0C8NCTF003</t>
  </si>
  <si>
    <t>AZ Quest Bayes LS Sistemático FIF em Cotas de FIM</t>
  </si>
  <si>
    <t>Bayes Capital</t>
  </si>
  <si>
    <t>AZ QUEST BAYES LONG SHORT SISTEMÁTICO FIC MULTIMERCADO</t>
  </si>
  <si>
    <t>https://www.xpi.com.br/investimentos/fundos-de-investimento/lista/#/detalhes/511f581d-b6b4-4f13-bf34-a3922e033542</t>
  </si>
  <si>
    <t>BR0D03CTF005</t>
  </si>
  <si>
    <t>AZ Quest Bayes Sistemático FIF CIA RL</t>
  </si>
  <si>
    <t>Renda Variável</t>
  </si>
  <si>
    <t>https://www.xpi.com.br/investimentos/fundos-de-investimento/lista/#/detalhes/ecf2b41e-39a1-4482-a65b-6e1ade9b9f1d</t>
  </si>
  <si>
    <t>BR0AYKCTF004</t>
  </si>
  <si>
    <t>AZ Quest Debêntures Incentivadas CP FIC de FIF Incentivado de Investimento em Infra RF</t>
  </si>
  <si>
    <t>Multimercados Estratégia Específica</t>
  </si>
  <si>
    <t>D+29 (corridos)</t>
  </si>
  <si>
    <t>AZ QUEST DEBÊNTURES INCENTIVADAS FIF CIC FI INFRA RENDA FIXA CRÉDITO PRIVADO</t>
  </si>
  <si>
    <t>https://www.xpi.com.br/investimentos/fundos-de-investimento/lista/#/detalhes/4025f2f3-65c9-4376-826a-8b1c800a7b2e</t>
  </si>
  <si>
    <t>BRAZQ8CTF008</t>
  </si>
  <si>
    <t>AZ Quest Low Vol FIF Multimercado</t>
  </si>
  <si>
    <t>Multiestratégia</t>
  </si>
  <si>
    <t>https://www.xpi.com.br/investimentos/fundos-de-investimento/lista/#/detalhes/a8f3cd37-cbbb-457f-ad7c-1179174eca2b</t>
  </si>
  <si>
    <t>BRLOW4CTF009</t>
  </si>
  <si>
    <t>AZ Quest Luce Advisory II FIC FIF RF CP LP</t>
  </si>
  <si>
    <t>AZ QUEST LUCE ADVISORY II FIF CIC RENDA FIXA CRÉDITO PRIVADO LP</t>
  </si>
  <si>
    <t>https://www.xpi.com.br/investimentos/fundos-de-investimento/lista/#/detalhes/d1061c4e-e0eb-40c9-8be6-50067a383dcd</t>
  </si>
  <si>
    <t>BR0GZECTF001</t>
  </si>
  <si>
    <t>AZ Quest Multi FIC de FIF Multimercado</t>
  </si>
  <si>
    <t>https://www.xpi.com.br/investimentos/fundos-de-investimento/lista/#/detalhes/74fe82e7-b5a6-4f3e-ba33-37d29aca3731</t>
  </si>
  <si>
    <t>BRQUESCTF006</t>
  </si>
  <si>
    <t>AZ Quest Multi Max FIC FIF Multimercado</t>
  </si>
  <si>
    <t>AZ QUEST MULTI MAX FIF CIC MULTIMERCADO</t>
  </si>
  <si>
    <t>https://www.xpi.com.br/investimentos/fundos-de-investimento/lista/#/detalhes/cea12890-5ac4-49ff-9179-ae777285a8ee</t>
  </si>
  <si>
    <t>BRAZF2CTF004</t>
  </si>
  <si>
    <t>Participações - Infraestrutura</t>
  </si>
  <si>
    <t>Janeiro / Janeiro</t>
  </si>
  <si>
    <t>https://www.xpi.com.br/investimentos/fundos-de-investimento/lista/#/detalhes/7a3b4967-2518-49c5-abf2-39aca4140b6b</t>
  </si>
  <si>
    <t>Renda Variável Small/Mid Caps</t>
  </si>
  <si>
    <t>AZ QUEST SMALL MID CAPS RESP LIMITADA FIF CIC AÇÕES</t>
  </si>
  <si>
    <t>https://www.xpi.com.br/investimentos/fundos-de-investimento/lista/#/detalhes/2b91466c-9bd8-47fe-8649-3254e71d6839</t>
  </si>
  <si>
    <t>BRQUE5CTF005</t>
  </si>
  <si>
    <t>AZ Quest Supra FIC FIF Multimercado CP</t>
  </si>
  <si>
    <t>Crédito Híbrido</t>
  </si>
  <si>
    <t>AZ QUEST SUPRA FIF CIC MULTIMERCADO CRÉDITO PRIVADO</t>
  </si>
  <si>
    <t>https://www.xpi.com.br/investimentos/fundos-de-investimento/lista/#/detalhes/00e3d2e1-6eac-4e4b-ab9e-05e5536cfb72</t>
  </si>
  <si>
    <t>BR04L5CTF008</t>
  </si>
  <si>
    <t>AZ Quest Termo FIF RF</t>
  </si>
  <si>
    <t>Renda Fixa Duração Média Grau de Investimento</t>
  </si>
  <si>
    <t>Renda Fixa Ativo</t>
  </si>
  <si>
    <t>D+6 (corridos)</t>
  </si>
  <si>
    <t>BRAZL4CTF002</t>
  </si>
  <si>
    <t>AZ Quest Top Long Biased FIC FIF Ações</t>
  </si>
  <si>
    <t>AZ QUEST TOP LONG BIASED FIF CIC AÇÕES</t>
  </si>
  <si>
    <t>IBX</t>
  </si>
  <si>
    <t>https://www.xpi.com.br/investimentos/fundos-de-investimento/lista/#/detalhes/e9f9c7c8-d515-4f8c-af29-ecc4fdf34e27</t>
  </si>
  <si>
    <t>BRQNY1CTF009</t>
  </si>
  <si>
    <t>AZ Quest Valore FIRF CP</t>
  </si>
  <si>
    <t>https://www.xpi.com.br/investimentos/fundos-de-investimento/lista/#/detalhes/113747a8-403a-41b7-8341-e310a44320c9</t>
  </si>
  <si>
    <t>BRAZL6CTF007</t>
  </si>
  <si>
    <t>AZ Quest Yield FIC FIRF LP</t>
  </si>
  <si>
    <t>AZ QUEST YIELD RESP LIMITADA FIF CIC RENDA FIXA LP</t>
  </si>
  <si>
    <t>https://www.xpi.com.br/investimentos/fundos-de-investimento/lista/#/detalhes/818469c7-c5ec-41bc-b41e-a2734f710b0b</t>
  </si>
  <si>
    <t>BRQTY1CTF003</t>
  </si>
  <si>
    <t>AZPR11 - AZ Quest Panorama Crédito Imob.</t>
  </si>
  <si>
    <t>FII Hibrido Gestão Ativa</t>
  </si>
  <si>
    <t>https://www.xpi.com.br/investimentos/fundos-de-investimento/lista/#/detalhes/01d56f56-a4b2-482c-bbb9-58f1cfbf6645</t>
  </si>
  <si>
    <t>BRAZPRCTF007</t>
  </si>
  <si>
    <t>AZQA11 - AZ Quest Luna - FIAgro</t>
  </si>
  <si>
    <t>AZ QUEST AGRO LTDA.</t>
  </si>
  <si>
    <t>FIAgro</t>
  </si>
  <si>
    <t>https://www.xpi.com.br/investimentos/fundos-de-investimento/lista/#/detalhes/72bf84fe-20e3-4c6d-b7ea-9bd200c41022</t>
  </si>
  <si>
    <t>BR0EYNCTF000</t>
  </si>
  <si>
    <t>AZQI11 - AZ Quest Infra Yield FIP IE</t>
  </si>
  <si>
    <t>Fundos de Participações</t>
  </si>
  <si>
    <t>https://www.xpi.com.br/investimentos/fundos-de-investimento/lista/#/detalhes/d8f59cd9-d9ea-4d6e-a0d8-6cebcd3b9118</t>
  </si>
  <si>
    <t>BR0EOHCTF003</t>
  </si>
  <si>
    <t>Absolute Alpha Global Advisory FIC de FIF Multimercado RL</t>
  </si>
  <si>
    <t>D+17 (corridos)</t>
  </si>
  <si>
    <t>ABSOLUTE ALPHA GLOBAL ADVISORY RESP LIMITADA FIF CIC MULTIMERCADO</t>
  </si>
  <si>
    <t>https://www.xpi.com.br/investimentos/fundos-de-investimento/lista/#/detalhes/588ae6d7-d7c7-4816-a791-fc175e63b863</t>
  </si>
  <si>
    <t>BR01VGCTF001</t>
  </si>
  <si>
    <t>Absolute Alpha Marb Advisory FIC de FIF Multimercado RL</t>
  </si>
  <si>
    <t>Internacional Multimercado Hedgeado</t>
  </si>
  <si>
    <t>ABSOLUTE ALPHA MARB ADVISORY RESP LIMITADA FIF CIC MULTIMERCADO</t>
  </si>
  <si>
    <t>https://www.xpi.com.br/investimentos/fundos-de-investimento/lista/#/detalhes/1f560d4a-7821-4d7c-863c-1241e3dc34aa</t>
  </si>
  <si>
    <t>BR03JGCTF002</t>
  </si>
  <si>
    <t>Absolute Atenas Advisory FIC FIF RF CP RL</t>
  </si>
  <si>
    <t>ABSOLUTE ATENAS ADVISORY RESP LIMITADA FIF CIC RENDA FIXA CRÉDITO PRIVADO</t>
  </si>
  <si>
    <t>https://www.xpi.com.br/investimentos/fundos-de-investimento/lista/#/detalhes/baca96c2-efdc-4475-9709-ccafcef26bf2</t>
  </si>
  <si>
    <t>BR0DVYCTF005</t>
  </si>
  <si>
    <t>Absolute Creta Advisory FIF FIRF</t>
  </si>
  <si>
    <t>ABSOLUTE CRETA ADVISORY FIF CIC RENDA FIXA</t>
  </si>
  <si>
    <t>https://www.xpi.com.br/investimentos/fundos-de-investimento/lista/#/detalhes/9882ecb0-c421-47a2-99fb-f0b74d7f7b78</t>
  </si>
  <si>
    <t>BR0DWGCTF000</t>
  </si>
  <si>
    <t>Absolute Hedge FIC de FIF Multimercado RL</t>
  </si>
  <si>
    <t>ABSOLUTE HEDGE RESP LIMITADA FIF CIC MULTIMERCADO</t>
  </si>
  <si>
    <t>https://www.xpi.com.br/investimentos/fundos-de-investimento/lista/#/detalhes/313c7545-362f-4755-a456-9b1166649079</t>
  </si>
  <si>
    <t>BRABH1CTF002</t>
  </si>
  <si>
    <t>Absolute Hidra CDI Plus Advisory FIC FI Infra RF CP RL</t>
  </si>
  <si>
    <t>ABSOLUTE DHAMA GESTÃO DE INVESTIMENTOS LTDA</t>
  </si>
  <si>
    <t>Debêntures incentivadas</t>
  </si>
  <si>
    <t>ABSOLUTE HIDRA CDI PLUS ADVISORY FIC INFRA RENDA FIXA</t>
  </si>
  <si>
    <t>https://www.xpi.com.br/investimentos/fundos-de-investimento/lista/#/detalhes/c203a0e2-29bd-4189-912b-cdfb7a61aaf5</t>
  </si>
  <si>
    <t>BR0LJGCTF000</t>
  </si>
  <si>
    <t>Absolute Hidra IPCA FIC de FIF RF Investimento em Infra CP</t>
  </si>
  <si>
    <t>ABSOLUTE HIDRA IPCA FIC INFRA RENDA FIXA</t>
  </si>
  <si>
    <t>https://www.xpi.com.br/investimentos/fundos-de-investimento/lista/#/detalhes/a61efa6a-a0aa-4a16-a4e0-cccd5f92302a</t>
  </si>
  <si>
    <t>BR0FWYCTF008</t>
  </si>
  <si>
    <t>ABSOLUTE PACE LONG BIASED ADVISORY FIF CIC AÇÕES</t>
  </si>
  <si>
    <t>https://www.xpi.com.br/investimentos/fundos-de-investimento/lista/#/detalhes/26cc40f4-f74b-4648-91af-8069a4428d36</t>
  </si>
  <si>
    <t>BR01VHCTF009</t>
  </si>
  <si>
    <t>Absolute Vertex Advisory FIC FIF Multi</t>
  </si>
  <si>
    <t>ABSOLUTE VERTEX ADVISORY RESP LIMITADA FIF CIC MULTIMERCADO</t>
  </si>
  <si>
    <t>https://www.xpi.com.br/investimentos/fundos-de-investimento/lista/#/detalhes/eaaccb10-fa3d-4e1b-8c85-1f30a3df17b2</t>
  </si>
  <si>
    <t>BR00M8CTF005</t>
  </si>
  <si>
    <t>Absoluto Partners Advisory FIF em Cotas FIA RL</t>
  </si>
  <si>
    <t>Absoluto Partners Investimentos</t>
  </si>
  <si>
    <t>ABSOLUTO PARTNERS ADVISORY FIF CIC AÇÕES</t>
  </si>
  <si>
    <t>https://www.xpi.com.br/investimentos/fundos-de-investimento/lista/#/detalhes/dc67fe3e-8fd3-436c-b956-5fe86e146109</t>
  </si>
  <si>
    <t>BR02TYCTF006</t>
  </si>
  <si>
    <t>Absoluto Partners Global BRL FIF em Ações RL</t>
  </si>
  <si>
    <t>ABSOLUTO PARTNERS GLOBAL BRL FIF AÇÕES</t>
  </si>
  <si>
    <t>https://www.xpi.com.br/investimentos/fundos-de-investimento/lista/#/detalhes/dbd759b8-3197-4a55-9d95-423d200a4fa8</t>
  </si>
  <si>
    <t>BR0K1FCTF004</t>
  </si>
  <si>
    <t>Ace Capital Absoluto FIC FIF FIA RL</t>
  </si>
  <si>
    <t>ACE CAPITAL ABSOLUTO RESP LIMITADA FIF CIC AÇÕES</t>
  </si>
  <si>
    <t>Março / Setembro</t>
  </si>
  <si>
    <t>https://www.xpi.com.br/investimentos/fundos-de-investimento/lista/#/detalhes/123ec1dc-9324-4ca4-bd21-f3d9f691dd56</t>
  </si>
  <si>
    <t>BR08IRCTF000</t>
  </si>
  <si>
    <t>Ace Capital Absoluto Institucional FIC de FIF em Ações RL</t>
  </si>
  <si>
    <t>ACE CAPITAL ABSOLUTO INSTITUCIONAL RESP LIMITADA FIF CIC AÇÕES</t>
  </si>
  <si>
    <t>https://www.xpi.com.br/investimentos/fundos-de-investimento/lista/#/detalhes/40b7ae9d-bd3a-4382-9268-305747654879</t>
  </si>
  <si>
    <t>BRGPFICTF005</t>
  </si>
  <si>
    <t>Adam Macro Advisory FIC FIF Multimercado RL</t>
  </si>
  <si>
    <t>ADAM MACRO ADVISORY RESP LIMITADA FIF CIC MULTIMERCADO</t>
  </si>
  <si>
    <t>https://www.xpi.com.br/investimentos/fundos-de-investimento/lista/#/detalhes/aa7ededd-37d2-42bd-9e92-d2810af954ea</t>
  </si>
  <si>
    <t>BRADM8CTF008</t>
  </si>
  <si>
    <t>Adam Renda Fixa Ativa Advisory FIC FIF RF LP RL</t>
  </si>
  <si>
    <t>Renda Fixa Indexados</t>
  </si>
  <si>
    <t>ADAM RENDA FIXA ATIVA ADVISORY RESP LIMITADA FIF CIC RENDA FIXA LP</t>
  </si>
  <si>
    <t>https://www.xpi.com.br/investimentos/fundos-de-investimento/lista/#/detalhes/0692f533-5c3f-48b7-9afd-d3c177f8feab</t>
  </si>
  <si>
    <t>BR0H18CTF004</t>
  </si>
  <si>
    <t>Alaska Black FIC de FIA - BDR NÍVEL I</t>
  </si>
  <si>
    <t>ALASKA BLACK FIF CIC AÇÕES</t>
  </si>
  <si>
    <t>https://www.xpi.com.br/investimentos/fundos-de-investimento/lista/#/detalhes/04570145-f065-4cba-a5a8-2ab26447c7c9</t>
  </si>
  <si>
    <t>BRSKP7CTF008</t>
  </si>
  <si>
    <t>Alaska Institucional Long Only FIF em Ações RL</t>
  </si>
  <si>
    <t>https://www.xpi.com.br/investimentos/fundos-de-investimento/lista/#/detalhes/ddd2f6a6-42a9-4fe2-935f-0ccf566b3d29</t>
  </si>
  <si>
    <t>BRASK4CTF002</t>
  </si>
  <si>
    <t>Alfa Gemini FIF Investimento em Infraestrutura RF RL</t>
  </si>
  <si>
    <t>Safra DTVM</t>
  </si>
  <si>
    <t>Guide Investimentos</t>
  </si>
  <si>
    <t>ALFA GEMINI RESP LIMITADA FIF CIC FI INFRA RENDA FIXA</t>
  </si>
  <si>
    <t>https://www.xpi.com.br/investimentos/fundos-de-investimento/lista/#/detalhes/24c885cc-d4f3-409d-94f7-fa93037f4662</t>
  </si>
  <si>
    <t>BR02V5CTF008</t>
  </si>
  <si>
    <t>AlphaKey Ações FIF em Cotas de FIA RL</t>
  </si>
  <si>
    <t xml:space="preserve">Renda Variável - Alíquota de IR de 15% incidida sobre o lucro obtido no momento do resgate._x000D_
</t>
  </si>
  <si>
    <t>ALPHAKEY FIF CIC AÇÕES</t>
  </si>
  <si>
    <t>BR050ECTF004</t>
  </si>
  <si>
    <t>AlphaKey Institucional FIF em Cotas de FIA RL</t>
  </si>
  <si>
    <t>ALPHAKEY INSTITUCIONAL FIF CIC AÇÕES</t>
  </si>
  <si>
    <t>https://www.xpi.com.br/investimentos/fundos-de-investimento/lista/#/detalhes/c5e92b06-8749-4f35-bf57-218dbaf3f62f</t>
  </si>
  <si>
    <t>BR04DSCTF008</t>
  </si>
  <si>
    <t>Apex Ações 30 FIC FIF Ações RL</t>
  </si>
  <si>
    <t>APEX AÇÕES 30 RESP LIMITADA FIF CIC AÇÕES</t>
  </si>
  <si>
    <t>https://www.xpi.com.br/investimentos/fundos-de-investimento/lista/#/detalhes/dab61957-9811-4171-b39e-c7f7ecbda712</t>
  </si>
  <si>
    <t>BRAPE5CTF000</t>
  </si>
  <si>
    <t>Apex Equity Hedge Advisory FIC FIF Multi RL</t>
  </si>
  <si>
    <t>Exclusivo</t>
  </si>
  <si>
    <t>APEX EQUITY HEDGE ADVISORY RESP LIMITADA FIF CIC MULTIMERCADO</t>
  </si>
  <si>
    <t>https://www.xpi.com.br/investimentos/fundos-de-investimento/lista/#/detalhes/0faf6731-b37a-4550-bdb9-fe5a2884f023</t>
  </si>
  <si>
    <t>BR07Y8CTF004</t>
  </si>
  <si>
    <t>Apex Long Biased Advisory FIC FIF Multimercado RL</t>
  </si>
  <si>
    <t>APEX LONG BIASED ADVISORY RESP LIMITADA FIF CIC MULTIMERCADO</t>
  </si>
  <si>
    <t>https://www.xpi.com.br/investimentos/fundos-de-investimento/lista/#/detalhes/52bb8fa7-2c11-487e-8c16-c35bbc6bc024</t>
  </si>
  <si>
    <t>BR0232CTF001</t>
  </si>
  <si>
    <t>Aqua Capital PE Agro FIP Multi - Classe A</t>
  </si>
  <si>
    <t>TMF Group</t>
  </si>
  <si>
    <t>RSM Brasil</t>
  </si>
  <si>
    <t>Participações</t>
  </si>
  <si>
    <t>https://www.xpi.com.br/investimentos/fundos-de-investimento/lista/#/detalhes/cefd5c4e-2b5b-48b0-ad1d-1ebb2aeea400</t>
  </si>
  <si>
    <t>BR0BXFCTF004</t>
  </si>
  <si>
    <t>Aqua Capital PE Agro FIP Multi - Classe B</t>
  </si>
  <si>
    <t>Maio / Maio</t>
  </si>
  <si>
    <t>Abril / Abril</t>
  </si>
  <si>
    <t>https://www.xpi.com.br/investimentos/fundos-de-investimento/lista/#/detalhes/80643c51-8fa6-47dd-a76f-f93b08459936</t>
  </si>
  <si>
    <t>Arbor FIC FIA RL</t>
  </si>
  <si>
    <t>Arbor Capital</t>
  </si>
  <si>
    <t>D+10 (útil)</t>
  </si>
  <si>
    <t>ARBOR FIC AÇÕES</t>
  </si>
  <si>
    <t>https://www.xpi.com.br/investimentos/fundos-de-investimento/lista/#/detalhes/30813569-17e1-442b-b5cd-f1bde5308c79</t>
  </si>
  <si>
    <t>BRLBF4CTF005</t>
  </si>
  <si>
    <t>Arbor II FIC FIA RL</t>
  </si>
  <si>
    <t>ARBOR II FIC AÇÕES</t>
  </si>
  <si>
    <t>MSCI World</t>
  </si>
  <si>
    <t>https://www.xpi.com.br/investimentos/fundos-de-investimento/lista/#/detalhes/ae1bc073-b77c-4821-9748-94f1027e29a8</t>
  </si>
  <si>
    <t>BR0DDMCTF008</t>
  </si>
  <si>
    <t>Artesanal CP FIDC RL</t>
  </si>
  <si>
    <t>Genial Investimentos</t>
  </si>
  <si>
    <t>Banco B3</t>
  </si>
  <si>
    <t>Grant Thornton</t>
  </si>
  <si>
    <t>Direito Creditório</t>
  </si>
  <si>
    <t xml:space="preserve">FIDC_x000D_
</t>
  </si>
  <si>
    <t>D+90 (corridos)</t>
  </si>
  <si>
    <t>https://www.xpi.com.br/investimentos/fundos-de-investimento/lista/#/detalhes/325a6d9d-31e8-44c0-9957-dee802d81154</t>
  </si>
  <si>
    <t>BRATS8CTF004</t>
  </si>
  <si>
    <t>Arx Denali Advisory FIC de FIF RF CP RL</t>
  </si>
  <si>
    <t>ARX DENALI ADVISORY RESP LIMITADA FIF CIC RENDA FIXA CRÉDITO PRIVADO</t>
  </si>
  <si>
    <t>https://www.xpi.com.br/investimentos/fundos-de-investimento/lista/#/detalhes/c218eb09-7b3b-4491-b242-280898b46a76</t>
  </si>
  <si>
    <t>Arx Infra Renda CDI FI Incentivado Infraestrutura RF CP RL</t>
  </si>
  <si>
    <t>https://www.xpi.com.br/investimentos/fundos-de-investimento/lista/#/detalhes/b055d9de-9ac9-4f7d-844e-1ec7f5c1af5e</t>
  </si>
  <si>
    <t>BR0LWQCTF002</t>
  </si>
  <si>
    <t>Arx Long Term FIC de FIF em Ações RL</t>
  </si>
  <si>
    <t>ARX LONG TERM RESP LIMITADA FIF CIC AÇÕES</t>
  </si>
  <si>
    <t>https://www.xpi.com.br/investimentos/fundos-de-investimento/lista/#/detalhes/a5a19209-bc81-4ec7-b0f7-b5b847d1eb7b</t>
  </si>
  <si>
    <t>Arx Vinson Advisory FIC de FIF RF CP RL</t>
  </si>
  <si>
    <t>ARX VINSON ADVISORY RESP LIMITADA FIF CIC RENDA FIXA CRÉDITO PRIVADO</t>
  </si>
  <si>
    <t>https://www.xpi.com.br/investimentos/fundos-de-investimento/lista/#/detalhes/137f457b-2121-4c4f-9211-69826f456ddd</t>
  </si>
  <si>
    <t>Asa Renda Fixa Ativo CIC CI RF LP RL</t>
  </si>
  <si>
    <t>ASA ATIVO RESP LIMITADA FIF CIC RENDA FIXA LP</t>
  </si>
  <si>
    <t>https://www.xpi.com.br/investimentos/fundos-de-investimento/lista/#/detalhes/bee6359a-1ec3-4e2d-bbb0-811138e9b9a8</t>
  </si>
  <si>
    <t>BR0FIKCTF006</t>
  </si>
  <si>
    <t>Ashmore EM Debt Advisory CIC de Classes Multi IE RL</t>
  </si>
  <si>
    <t>ASHMORE EMERGING MARKETS DEBT ADV INVESTIMENTO NO EXTERIOR RESP LIMITADA FIF CIC MULTIMERCADO</t>
  </si>
  <si>
    <t>https://www.xpi.com.br/investimentos/fundos-de-investimento/lista/#/detalhes/83a107a8-0284-4246-8636-f151e16df1e2</t>
  </si>
  <si>
    <t>BR054HCTF009</t>
  </si>
  <si>
    <t>Ashmore Emerging Markets Equity Advisory CIC de Classes de Ações IE RL</t>
  </si>
  <si>
    <t xml:space="preserve">Renda Variável: Haverá cobrança de IR no momento do resgate sob a alíquota de 15% sobre o rendimento bruto obtido._x000D_
</t>
  </si>
  <si>
    <t>BR04ZCCTF005</t>
  </si>
  <si>
    <t>Atena Tapyr FIF em Cotas FIRF CP RL</t>
  </si>
  <si>
    <t>Atena Capital</t>
  </si>
  <si>
    <t>ATENA TAPYR FIF CIC RENDA FIXA</t>
  </si>
  <si>
    <t>https://www.xpi.com.br/investimentos/fundos-de-investimento/lista/#/detalhes/e49dd3e7-f65c-4a49-9669-606b304f8b21</t>
  </si>
  <si>
    <t>BR0A7HCTF009</t>
  </si>
  <si>
    <t>Atena Yield D30 FIC de FIF RF CP RL</t>
  </si>
  <si>
    <t>ATENA YIELD D30 FIF CIC RENDA FIXA</t>
  </si>
  <si>
    <t>https://www.xpi.com.br/investimentos/fundos-de-investimento/lista/#/detalhes/b5394707-02a7-40d1-9d43-418a40ac41cb</t>
  </si>
  <si>
    <t>BR0A7KCTF003</t>
  </si>
  <si>
    <t>Athena Total Return FIF em Cotas de FIA RL</t>
  </si>
  <si>
    <t>ATHENA TOTAL RETURN FIF CIC AÇÕES</t>
  </si>
  <si>
    <t>https://www.xpi.com.br/investimentos/fundos-de-investimento/lista/#/detalhes/c2d8343d-1826-4a2f-a225-d056c0d91199</t>
  </si>
  <si>
    <t>BRXPT2CTF003</t>
  </si>
  <si>
    <t>Athena Total Return II FIF FIA</t>
  </si>
  <si>
    <t>ATHENA TOTAL RETURN INSTITUCIONAL II FIF AÇÕES</t>
  </si>
  <si>
    <t>https://www.xpi.com.br/investimentos/fundos-de-investimento/lista/#/detalhes/24d25e2e-01c0-4c23-9a7a-59fa5effd45e</t>
  </si>
  <si>
    <t>BRATH5CTF003</t>
  </si>
  <si>
    <t>Atlas One Investimentos</t>
  </si>
  <si>
    <t>ATLAS ONE RESP LIMITADA FIF CIC AÇÕES</t>
  </si>
  <si>
    <t>https://www.xpi.com.br/investimentos/fundos-de-investimento/lista/#/detalhes/cb7fbdd4-2684-4ecd-95eb-559861af729a</t>
  </si>
  <si>
    <t>BRMTR4CTF000</t>
  </si>
  <si>
    <t>Atlas One LB FIC FIM</t>
  </si>
  <si>
    <t>ATLAS ONE LONG BIAS RESP LIMITADA FIF CIC AÇÕES</t>
  </si>
  <si>
    <t>https://www.xpi.com.br/investimentos/fundos-de-investimento/lista/#/detalhes/0a6092d2-43f4-499f-bf43-082a26121593</t>
  </si>
  <si>
    <t>BR03Y8CTF008</t>
  </si>
  <si>
    <t>Atmosphere LS FIF em Cotas de FIM</t>
  </si>
  <si>
    <t>Atmosphere Capital</t>
  </si>
  <si>
    <t>ATMOSPHERE LONG SHORT FIF CIC MULTIMERCADO</t>
  </si>
  <si>
    <t>BR0CUMCTF004</t>
  </si>
  <si>
    <t>D+179 (corridos)</t>
  </si>
  <si>
    <t>https://www.xpi.com.br/investimentos/fundos-de-investimento/lista/#/detalhes/114686c9-8044-4db1-bb7a-0823fdff4c96</t>
  </si>
  <si>
    <t>BR02WGCTF007</t>
  </si>
  <si>
    <t>Augme 30 Advisory FIC FIM CP</t>
  </si>
  <si>
    <t>https://www.xpi.com.br/investimentos/fundos-de-investimento/lista/#/detalhes/3f464683-0789-448a-bbf3-621890bdada5</t>
  </si>
  <si>
    <t>BR01HKCTF002</t>
  </si>
  <si>
    <t>Augme 30 II CIC de CIRF CP LP RL</t>
  </si>
  <si>
    <t>https://www.xpi.com.br/investimentos/fundos-de-investimento/lista/#/detalhes/20af3314-fd6b-4573-9910-a49cf0713967</t>
  </si>
  <si>
    <t>BR0GXPCTF002</t>
  </si>
  <si>
    <t>Augme FIC FIRF Incentivado Infraestrutura</t>
  </si>
  <si>
    <t>AUGME RESP LIMITADA FIF FI INFRA RENDA FIXA</t>
  </si>
  <si>
    <t>https://www.xpi.com.br/investimentos/fundos-de-investimento/lista/#/detalhes/fdb2b0b0-3733-4a45-974b-a49eafb77ae3</t>
  </si>
  <si>
    <t>BR0ET3CTF007</t>
  </si>
  <si>
    <t>Auster Fitness I FIP Multiestratégia</t>
  </si>
  <si>
    <t>Leste Investimentos</t>
  </si>
  <si>
    <t>Participações - Multiestratégia</t>
  </si>
  <si>
    <t xml:space="preserve">FIP_x000D_
</t>
  </si>
  <si>
    <t>https://www.xpi.com.br/investimentos/fundos-de-investimento/lista/#/detalhes/d751b167-b1c8-4007-a7dd-929ccbd6bcf2</t>
  </si>
  <si>
    <t>BR07JNCTF009</t>
  </si>
  <si>
    <t>Aviva Investors Global Credit Integrated Adv CI Multimercado CP IE RL</t>
  </si>
  <si>
    <t>https://www.xpi.com.br/investimentos/fundos-de-investimento/lista/#/detalhes/d29f6871-54c7-4643-acb7-6c86bd4709bc</t>
  </si>
  <si>
    <t>BR07BECTF005</t>
  </si>
  <si>
    <t>Axa WF US Dynamic High Yield Bonds Classe FIC Classes FIM CP RL</t>
  </si>
  <si>
    <t>AXA WF US DYNAMIC HIGH YIELD BONDS INVESTIMENTO NO EXTERIOR RESP LIMITADA FIF CIC MULTIMERCADO CRÉDITO PRIVADO</t>
  </si>
  <si>
    <t>https://www.xpi.com.br/investimentos/fundos-de-investimento/lista/#/detalhes/cb8a2a9e-80bb-4b1f-afec-4ddd44e7ddfe</t>
  </si>
  <si>
    <t>BR0JBFCTF003</t>
  </si>
  <si>
    <t>Azimut Allocation Balanced FIF CIC Multimercado RL</t>
  </si>
  <si>
    <t>AZ QUEST AZIMUT ALLOCATION BALANCED RESP LIMITADA FIF CIC MULTIMERCADO</t>
  </si>
  <si>
    <t>https://www.xpi.com.br/investimentos/fundos-de-investimento/lista/#/detalhes/e0b4fedc-4c21-4782-b21e-cd9ee41658d3</t>
  </si>
  <si>
    <t>BR0F58CTF004</t>
  </si>
  <si>
    <t>Azimut Equity Allocation Trend FIF CIC Ações RL</t>
  </si>
  <si>
    <t>AZ QUEST AZIMUT EQUITY ALLOCATION TREND RESP LIMITADA FIF CIC AÇÕES</t>
  </si>
  <si>
    <t>https://www.xpi.com.br/investimentos/fundos-de-investimento/lista/#/detalhes/551134b6-65c8-4d45-9c6c-06720c89b589</t>
  </si>
  <si>
    <t>BR0E98CTF003</t>
  </si>
  <si>
    <t>Azimut Equity Borletti Global Lifestyle FIC FIA IE</t>
  </si>
  <si>
    <t>AZ QUEST AZIMUT EQUITY BORLETTI GLOBAL LIFESTYLE RESP LIMITADA FIF CIC AÇÕES</t>
  </si>
  <si>
    <t>https://www.xpi.com.br/investimentos/fundos-de-investimento/lista/#/detalhes/5bc263ee-9b57-426b-a9a1-90ddfdb445f1</t>
  </si>
  <si>
    <t>BR0F2GCTF007</t>
  </si>
  <si>
    <t>BB Asset Ações Nordea Global Climate and Environmnet IS IE FIC FI</t>
  </si>
  <si>
    <t>BB Asset Management</t>
  </si>
  <si>
    <t>Banco do Brasil</t>
  </si>
  <si>
    <t xml:space="preserve">Renda Variável_x000D_
</t>
  </si>
  <si>
    <t>https://www.xpi.com.br/investimentos/fundos-de-investimento/lista/#/detalhes/86c88f1d-7ae6-4b17-af5d-0d6400e897f8</t>
  </si>
  <si>
    <t>BR06W5CTF003</t>
  </si>
  <si>
    <t>BB Asset RF Ativa Plus LP FIC FI</t>
  </si>
  <si>
    <t>BB ASSET ATIVA PLUS RESP LIMITADA FIF CIC RENDA FIXA LP</t>
  </si>
  <si>
    <t>https://www.xpi.com.br/investimentos/fundos-de-investimento/lista/#/detalhes/110661c5-6a2e-4ae0-8b41-c925c80b067e</t>
  </si>
  <si>
    <t>BR0B62CTF005</t>
  </si>
  <si>
    <t>BB Asset RF CP LP FIC FI</t>
  </si>
  <si>
    <t>Renda Fixa Duração Média Crédito Livre</t>
  </si>
  <si>
    <t>D+9 (corridos)</t>
  </si>
  <si>
    <t>BB ASSET RESP LIMITADA FIF CIC RENDA FIXA CRÉDITO PRIVADO LP</t>
  </si>
  <si>
    <t>https://www.xpi.com.br/investimentos/fundos-de-investimento/lista/#/detalhes/15565a4a-0eaf-4ab4-9d37-be52679961e2</t>
  </si>
  <si>
    <t>BR0C31CTF008</t>
  </si>
  <si>
    <t>BB Asset RF LP High FIC FIF RL</t>
  </si>
  <si>
    <t>https://www.xpi.com.br/investimentos/fundos-de-investimento/lista/#/detalhes/096b9893-0f66-4df6-aef5-c736db6449e8</t>
  </si>
  <si>
    <t>BR0O3WCTF001</t>
  </si>
  <si>
    <t>BELLUNO FIDC MULTISSETORIAL</t>
  </si>
  <si>
    <t>Ouro Preto Investimentos</t>
  </si>
  <si>
    <t>Next Auditores Independentes</t>
  </si>
  <si>
    <t>FIDC Fomento Mercantil</t>
  </si>
  <si>
    <t>FoF Direto</t>
  </si>
  <si>
    <t>Abertura</t>
  </si>
  <si>
    <t>https://www.xpi.com.br/investimentos/fundos-de-investimento/lista/#/detalhes/b5828eca-5ac8-444e-86bb-af5ccd02cf1e</t>
  </si>
  <si>
    <t>BRBELFCTF020</t>
  </si>
  <si>
    <t>BLC III PARTNERS FIM CRÉDITO  PRIVADO</t>
  </si>
  <si>
    <t>Jus Capital</t>
  </si>
  <si>
    <t>Investidores profissionais</t>
  </si>
  <si>
    <t>https://www.xpi.com.br/investimentos/fundos-de-investimento/lista/#/detalhes/41afff8a-6671-4efd-a517-5ded61822509</t>
  </si>
  <si>
    <t>BR0A74CTF002</t>
  </si>
  <si>
    <t>BNP Paribas Action FIFA</t>
  </si>
  <si>
    <t>BNP PARIBAS ACTION RESP LIMITADA FIF CIC AÇÕES</t>
  </si>
  <si>
    <t>https://www.xpi.com.br/investimentos/fundos-de-investimento/lista/#/detalhes/26b1dff9-ab5e-4667-b69d-c49e3bb81be3</t>
  </si>
  <si>
    <t>BRTIM1CTF007</t>
  </si>
  <si>
    <t>BNP Paribas Inflação FIF RF</t>
  </si>
  <si>
    <t>Renda Fixa Duração Alta Grau de Investimento</t>
  </si>
  <si>
    <t>BNP PARIBAS INFLAÇÃO RESP LIMITADA FIF CIC RENDA FIXA</t>
  </si>
  <si>
    <t>https://www.xpi.com.br/investimentos/fundos-de-investimento/lista/#/detalhes/243e2f12-103c-4db8-9b05-9bb05803f5b8</t>
  </si>
  <si>
    <t>BRIFLMCTF002</t>
  </si>
  <si>
    <t>BNP Paribas Infra FIF RF Sustentável IS</t>
  </si>
  <si>
    <t>BNP PARIBAS INFRAESTRUTURA SUSTENTÁVEL IS RESP LIMITADA FIF FIC RENDA FIXA</t>
  </si>
  <si>
    <t>https://www.xpi.com.br/investimentos/fundos-de-investimento/lista/#/detalhes/a93b4558-2fca-4d7e-b2a8-64887583db0d</t>
  </si>
  <si>
    <t>BR07ESCTF009</t>
  </si>
  <si>
    <t>BNP Paribas Match FIF RF</t>
  </si>
  <si>
    <t>https://www.xpi.com.br/investimentos/fundos-de-investimento/lista/#/detalhes/41f2281f-7f10-42e6-96e0-2eb95b1ab3f5</t>
  </si>
  <si>
    <t>BRMAT1CTF005</t>
  </si>
  <si>
    <t>BNP Paribas Match Plus 30 Advisory FIF RF</t>
  </si>
  <si>
    <t>BNP PARIBAS MATCH PLUS 30 ADVISORY RESP LIMITADA FIF CIC RENDA FIXA CRÉDITO PRIVADO LP</t>
  </si>
  <si>
    <t>Dezembro / Dezembro</t>
  </si>
  <si>
    <t>Novembro / Novembro</t>
  </si>
  <si>
    <t>https://www.xpi.com.br/investimentos/fundos-de-investimento/lista/#/detalhes/eef1a594-0ab9-4b66-b4ba-1dffd3a1fac4</t>
  </si>
  <si>
    <t>BR0F6UCTF009</t>
  </si>
  <si>
    <t>BNP Paribas RF FIF RF</t>
  </si>
  <si>
    <t>https://www.xpi.com.br/investimentos/fundos-de-investimento/lista/#/detalhes/d83f8eba-a22f-4ae3-9163-62cf495dd298</t>
  </si>
  <si>
    <t>BRPARFCTF009</t>
  </si>
  <si>
    <t>BNP Paribas Rubi FIF RF</t>
  </si>
  <si>
    <t>BNP PARIBAS RUBI RESP LIMITADA FIF CIC RENDA FIXA CRÉDITO PRIVADO</t>
  </si>
  <si>
    <t>https://www.xpi.com.br/investimentos/fundos-de-investimento/lista/#/detalhes/9f29a4ef-86e1-4a39-8b2c-d26bf203d491</t>
  </si>
  <si>
    <t>BRRBI4CTF006</t>
  </si>
  <si>
    <t>BNP Paribas Small Caps FIF em Ações</t>
  </si>
  <si>
    <t>https://www.xpi.com.br/investimentos/fundos-de-investimento/lista/#/detalhes/e03f922d-481a-42c2-bbf7-16f201c265d1</t>
  </si>
  <si>
    <t>BRSML2CTF001</t>
  </si>
  <si>
    <t>BOCOM BBM Cash Enhanced FIF CIC RF CP RL</t>
  </si>
  <si>
    <t>BOCOM BBM Investimentos</t>
  </si>
  <si>
    <t>BOCOM BBM CASH ENHANCED RESP LIMITADA FIF CIC RENDA FIXA CRÉDITO PRIVADO</t>
  </si>
  <si>
    <t>https://www.xpi.com.br/investimentos/fundos-de-investimento/lista/#/detalhes/247ec1a2-62be-40ca-bb92-d03f46393b05</t>
  </si>
  <si>
    <t>BR0F56CTF008</t>
  </si>
  <si>
    <t>BOCOM BBM Cash FIF CIC RF CP Ref DI RL</t>
  </si>
  <si>
    <t>BOCOM BBM CASH RESP LIMITADA FIF CIC RENDA FIXA REFERENCIADO DI CRÉDITO PRIVADO</t>
  </si>
  <si>
    <t>https://www.xpi.com.br/investimentos/fundos-de-investimento/lista/#/detalhes/2f337ca5-d69e-4303-b0b9-8eb7bd83c24b</t>
  </si>
  <si>
    <t>BR0F3WCTF002</t>
  </si>
  <si>
    <t>BOCOM BBM Corporate Credit Plus FIF CIC MULT CP RL</t>
  </si>
  <si>
    <t>D+120 (corridos)</t>
  </si>
  <si>
    <t>BOCOM BBM CORPORATE CREDIT PLUS RESP LIMITADA FIF CIC MULTIMERCADO CRÉDITO PRIVADO</t>
  </si>
  <si>
    <t>https://www.xpi.com.br/investimentos/fundos-de-investimento/lista/#/detalhes/d209dfa5-5798-4d9d-a26d-2650fe50c945</t>
  </si>
  <si>
    <t>BR03B3CTF006</t>
  </si>
  <si>
    <t>BOCOM BBM Infra CDI FIF - CI RF Incentivado Infra RL</t>
  </si>
  <si>
    <t>Exclusivo do administrador</t>
  </si>
  <si>
    <t>https://www.xpi.com.br/investimentos/fundos-de-investimento/lista/#/detalhes/5d42e29e-e85c-4d06-839c-af4a5f479315</t>
  </si>
  <si>
    <t>BR0NLHCTF000</t>
  </si>
  <si>
    <t>BRB FIRF IMA-S LP RL</t>
  </si>
  <si>
    <t>Plural Investimentos</t>
  </si>
  <si>
    <t>BRB DTVM</t>
  </si>
  <si>
    <t>https://www.xpi.com.br/investimentos/fundos-de-investimento/lista/#/detalhes/a5cb8afc-bec9-4527-9757-3fe411b9d862</t>
  </si>
  <si>
    <t>BRFXL3CTF001</t>
  </si>
  <si>
    <t>https://www.xpi.com.br/investimentos/fundos-de-investimento/lista/#/detalhes/a3156793-798c-4da0-bda3-6bcceb98af95</t>
  </si>
  <si>
    <t>BR0NIQCTF007</t>
  </si>
  <si>
    <t>BTG Pactual Absoluto LS FIF em Cotas de FIA</t>
  </si>
  <si>
    <t>BTG PACTUAL ABSOLUTO LS FIF CIC AÇÕES</t>
  </si>
  <si>
    <t>https://www.xpi.com.br/investimentos/fundos-de-investimento/lista/#/detalhes/258a9550-b09c-44d4-83e8-70e52e8f4945</t>
  </si>
  <si>
    <t>BRLSE3CTF009</t>
  </si>
  <si>
    <t>BTG Pactual Crédito Corporativo Dinâmico Advisory FIF FIC FI</t>
  </si>
  <si>
    <t>BTG PACTUAL CRÉDITO CORPORATIVO DINÂMICO ADVISORY FIF CIC RENDA FIXA</t>
  </si>
  <si>
    <t>https://www.xpi.com.br/investimentos/fundos-de-investimento/lista/#/detalhes/b30b07ca-08ad-4b7a-ac6d-384775f9f64a</t>
  </si>
  <si>
    <t>BR0NTVCTF004</t>
  </si>
  <si>
    <t>BTG Pactual Crédito Corporativo I FIF em Cotas de FIRF</t>
  </si>
  <si>
    <t>BTG PACTUAL CRÉDITO CORPORATIVO I FIF CIC RENDA FIXA</t>
  </si>
  <si>
    <t>https://www.xpi.com.br/investimentos/fundos-de-investimento/lista/#/detalhes/2e9a27a6-3871-4ddb-a44e-8d94aca4f40e</t>
  </si>
  <si>
    <t>BRBTC1CTF006</t>
  </si>
  <si>
    <t>BTG Pactual Dólar FI Cambial</t>
  </si>
  <si>
    <t>https://www.xpi.com.br/investimentos/fundos-de-investimento/lista/#/detalhes/cf99f276-8ebc-4bab-aa6d-5ec5cf969571</t>
  </si>
  <si>
    <t>BRPCAMCTF007</t>
  </si>
  <si>
    <t>BTG Pactual Explorer FIF RF RL LP - Subclasse A</t>
  </si>
  <si>
    <t>https://www.xpi.com.br/investimentos/fundos-de-investimento/lista/#/detalhes/5251b4b8-0f87-4ca0-a2b3-82f952964cc2</t>
  </si>
  <si>
    <t>BRHYP4CTF002</t>
  </si>
  <si>
    <t>BTG Pactual Tesouro IPCA Curto FIRF REF</t>
  </si>
  <si>
    <t>https://www.xpi.com.br/investimentos/fundos-de-investimento/lista/#/detalhes/fd3eff98-db19-44d6-a778-ee8ee9ad11b1</t>
  </si>
  <si>
    <t>BRFIRPCTF002</t>
  </si>
  <si>
    <t>BV Inflation RF FIC FI</t>
  </si>
  <si>
    <t>Tivio Capital</t>
  </si>
  <si>
    <t>TIVIO INFLATION RESP LIMITADA FIF CIC RENDA FIXA</t>
  </si>
  <si>
    <t>https://www.xpi.com.br/investimentos/fundos-de-investimento/lista/#/detalhes/b4ecb997-f0aa-4861-bedf-9281274b05e7</t>
  </si>
  <si>
    <t>BRVIF1CTF010</t>
  </si>
  <si>
    <t>Bahia AM Advisory FIF CIC Multimercado RL</t>
  </si>
  <si>
    <t>BAHIA AM RENDA FIXA LTDA</t>
  </si>
  <si>
    <t>https://www.xpi.com.br/investimentos/fundos-de-investimento/lista/#/detalhes/792c6cab-977e-4273-8364-c54bf30dd2fa</t>
  </si>
  <si>
    <t>BR01QLCTF001</t>
  </si>
  <si>
    <t>BAHIA AM LONG BIASED RESP LIMITADA FIF CIC MULTIMERCADO</t>
  </si>
  <si>
    <t>https://www.xpi.com.br/investimentos/fundos-de-investimento/lista/#/detalhes/c8e41b85-bdb3-43fe-a320-f2861ed0aa2d</t>
  </si>
  <si>
    <t>BRBSD4CTF000</t>
  </si>
  <si>
    <t>Bahia AM Maraú Advisory FIC FIM</t>
  </si>
  <si>
    <t>BAHIA AM MARAÚ ADVISORY RESP LIMITADA FIF CIC MULTIMERCADO</t>
  </si>
  <si>
    <t>https://www.xpi.com.br/investimentos/fundos-de-investimento/lista/#/detalhes/1ec02dbc-882b-4a4f-a03e-99af7b6f75c2</t>
  </si>
  <si>
    <t>BRMRU6CTF002</t>
  </si>
  <si>
    <t>Bahia AM Mutá Advisory FIC FIM</t>
  </si>
  <si>
    <t>BAHIA AM MUTÁ ADVISORY RESP LIMITADA FIF CIC MULTIMERCADO</t>
  </si>
  <si>
    <t>https://www.xpi.com.br/investimentos/fundos-de-investimento/lista/#/detalhes/ebd44d67-3664-4e6f-a5de-199a6b4ba62a</t>
  </si>
  <si>
    <t>BR088CCTF008</t>
  </si>
  <si>
    <t>Bahia AM Valuation FIF CIC em Ações RL</t>
  </si>
  <si>
    <t>BAHIA AM VALUATION RESP LIMITADA FIF CIC AÇÕES</t>
  </si>
  <si>
    <t>https://www.xpi.com.br/investimentos/fundos-de-investimento/lista/#/detalhes/894e3d25-c1aa-40dd-b996-967fd855690e</t>
  </si>
  <si>
    <t>BRVLU7CTF005</t>
  </si>
  <si>
    <t>Basílica Partners UNI FII - RL - Subclasse C</t>
  </si>
  <si>
    <t>Basílica Partners Latin America Private Equity LTDA</t>
  </si>
  <si>
    <t>Dezembro / Janeiro</t>
  </si>
  <si>
    <t>Novembro</t>
  </si>
  <si>
    <t>https://www.xpi.com.br/investimentos/fundos-de-investimento/lista/#/detalhes/4afabba1-a4a2-4bbe-ba7f-26a723669beb</t>
  </si>
  <si>
    <t>BR0MLCCTF003</t>
  </si>
  <si>
    <t>BlackRock Dynamic High Income FIF</t>
  </si>
  <si>
    <t>BlackRock Investimentos</t>
  </si>
  <si>
    <t>BLACKROCK DYNAMIC HIGH INCOME RESP LIMITADA FIF MULTIMERCADO</t>
  </si>
  <si>
    <t>https://www.xpi.com.br/investimentos/fundos-de-investimento/lista/#/detalhes/31782116-ac85-46d3-a628-b2f239f0ea05</t>
  </si>
  <si>
    <t>BR01QPCTF002</t>
  </si>
  <si>
    <t>BlackRock Global Event Driven Máster FIF</t>
  </si>
  <si>
    <t>https://www.xpi.com.br/investimentos/fundos-de-investimento/lista/#/detalhes/81f1e768-b232-41cf-b117-0cee2c0b9561</t>
  </si>
  <si>
    <t>BR01QTCTF004</t>
  </si>
  <si>
    <t>Blueoak SS I Feeder FIC FIP - Subclasse A - Multiestratégia RL</t>
  </si>
  <si>
    <t>Blueoak Investments Asset</t>
  </si>
  <si>
    <t>https://www.xpi.com.br/investimentos/fundos-de-investimento/lista/#/detalhes/419b504c-7034-4e34-a0a6-96f35da56f7c</t>
  </si>
  <si>
    <t>BR0JT8CTF001</t>
  </si>
  <si>
    <t>Blueoak SS I Feeder FIC FIP - Subclasse B - Multiestratégia RL</t>
  </si>
  <si>
    <t>https://www.xpi.com.br/investimentos/fundos-de-investimento/lista/#/detalhes/8aff926a-ee6d-4d6d-9759-1507cb70b299</t>
  </si>
  <si>
    <t>Bocaina Infra DI Renda</t>
  </si>
  <si>
    <t>https://www.xpi.com.br/investimentos/fundos-de-investimento/lista/#/detalhes/72cb8f03-b754-4fd5-8bd9-d420d54735d7</t>
  </si>
  <si>
    <t>https://www.xpi.com.br/investimentos/fundos-de-investimento/lista/#/detalhes/981fc31d-3161-454c-801b-378404966469</t>
  </si>
  <si>
    <t>Bocom BBM Corporate Credit II FIC FIM</t>
  </si>
  <si>
    <t>BOCOM BBM CORPORATE CREDIT II RESP LIMITADA FIF CIC RENDA FIXA CRÉDITO PRIVADO</t>
  </si>
  <si>
    <t>https://www.xpi.com.br/investimentos/fundos-de-investimento/lista/#/detalhes/0897a1bd-2e33-44e7-b839-d08a4d0691e9</t>
  </si>
  <si>
    <t>BR0F1HCTF007</t>
  </si>
  <si>
    <t>Bogari Value Advisory FIC de FIF em Ações RL</t>
  </si>
  <si>
    <t>Bogari Investimentos</t>
  </si>
  <si>
    <t>Ações Valor/Crescimento</t>
  </si>
  <si>
    <t>Renda Variável.</t>
  </si>
  <si>
    <t>BOGARI VALUE ADVISORY RESP LIMITADA FIF CIC AÇÕES</t>
  </si>
  <si>
    <t>https://www.xpi.com.br/investimentos/fundos-de-investimento/lista/#/detalhes/aba08893-3afc-474e-bb95-8ce6320361cf</t>
  </si>
  <si>
    <t>BR0A7QCTF000</t>
  </si>
  <si>
    <t>Bradesco Bancos II FIC FIRF CP</t>
  </si>
  <si>
    <t>Bradesco S.A.</t>
  </si>
  <si>
    <t>BRADESCO BANCOS II RESP LIMITADA FIF CIC RENDA FIXA CRÉDITO PRIVADO</t>
  </si>
  <si>
    <t>https://www.xpi.com.br/investimentos/fundos-de-investimento/lista/#/detalhes/f4a6ac0e-4c30-41dd-ad8e-dfe9a25917c0</t>
  </si>
  <si>
    <t>BR0G0JCTF004</t>
  </si>
  <si>
    <t>Bradesco SKY FIC FIRF Referenciada DI RL</t>
  </si>
  <si>
    <t>BRADESCO SKY RESP LIMITADA FIF CIC RENDA FIXA REFERENCIADO DI</t>
  </si>
  <si>
    <t>https://www.xpi.com.br/investimentos/fundos-de-investimento/lista/#/detalhes/baceef16-3c27-410a-84be-c890e169e806</t>
  </si>
  <si>
    <t>BRBSKYCTF007</t>
  </si>
  <si>
    <t>Bradesco Zupo FIC FIRF LP CP</t>
  </si>
  <si>
    <t>D+5 (corridos)</t>
  </si>
  <si>
    <t>BRADESCO ZUPO RESP LIMITADA FIF CIC RENDA FIXA CRÉDITO PRIVADO LP</t>
  </si>
  <si>
    <t>https://www.xpi.com.br/investimentos/fundos-de-investimento/lista/#/detalhes/76a0662c-5b3b-4a54-b8a5-1c96fe179462</t>
  </si>
  <si>
    <t>BR02YWCTF000</t>
  </si>
  <si>
    <t>Brasil Capital 30 Advisory FIF FIA RL</t>
  </si>
  <si>
    <t>BRASIL CAPITAL 30 ADVISORY RESP LIMITADA FIF CIC AÇÕES</t>
  </si>
  <si>
    <t>Janeiro</t>
  </si>
  <si>
    <t>https://www.xpi.com.br/investimentos/fundos-de-investimento/lista/#/detalhes/b791d79a-dd06-46ce-a16e-682816504338</t>
  </si>
  <si>
    <t>BR03D3CTF004</t>
  </si>
  <si>
    <t>Brasil Capital FIC FIF Ações RL</t>
  </si>
  <si>
    <t>BRASIL CAPITAL RESP LIMITADA FIF CIC AÇÕES</t>
  </si>
  <si>
    <t>IGP-M</t>
  </si>
  <si>
    <t>https://www.xpi.com.br/investimentos/fundos-de-investimento/lista/#/detalhes/30db24df-913e-4037-9232-e3397bd91c9e</t>
  </si>
  <si>
    <t>BRBCF2CTF000</t>
  </si>
  <si>
    <t>Brave 30 High Grade FIC FIM CP</t>
  </si>
  <si>
    <t>Brave Asset Management</t>
  </si>
  <si>
    <t>BRAVE 30 FIDC 1</t>
  </si>
  <si>
    <t>https://www.xpi.com.br/investimentos/fundos-de-investimento/lista/#/detalhes/1d7eaf4b-fae5-435c-af9a-7e8190df267c</t>
  </si>
  <si>
    <t>BR0909CTF004</t>
  </si>
  <si>
    <t>Brave 90 FIC FIDC</t>
  </si>
  <si>
    <t>https://www.xpi.com.br/investimentos/fundos-de-investimento/lista/#/detalhes/a4c83c12-63d9-46a6-9e43-455b25bae132</t>
  </si>
  <si>
    <t>BR05JOCTF001</t>
  </si>
  <si>
    <t>Bresser Ações Master FIF em Ações RL</t>
  </si>
  <si>
    <t>Bresser Asset Management</t>
  </si>
  <si>
    <t>BRESSER RESP LIMITADA FIF CIC AÇÕES</t>
  </si>
  <si>
    <t>https://www.xpi.com.br/investimentos/fundos-de-investimento/lista/#/detalhes/d6d4b9b5-7a21-4db1-b4bf-3dd3a3e227f2</t>
  </si>
  <si>
    <t>BRBREACTF002</t>
  </si>
  <si>
    <t>CPAC11 - Capitânia Agro Crédito</t>
  </si>
  <si>
    <t>Capitânia Investimentos</t>
  </si>
  <si>
    <t>https://www.xpi.com.br/investimentos/fundos-de-investimento/lista/#/detalhes/d7cc8461-eaac-469d-b3c6-3a30d275125a</t>
  </si>
  <si>
    <t>BRCPACCTF008</t>
  </si>
  <si>
    <t>CPHF11 - Capitânia Hedge Fund</t>
  </si>
  <si>
    <t>https://www.xpi.com.br/investimentos/fundos-de-investimento/lista/#/detalhes/e25a28df-766b-41e2-bd06-7024ae5787fd</t>
  </si>
  <si>
    <t>BR0F89CTF009</t>
  </si>
  <si>
    <t>CYHF11 - Cyrela Hedge Fund</t>
  </si>
  <si>
    <t>Cy.capital Gestora de Recursos</t>
  </si>
  <si>
    <t>https://www.xpi.com.br/investimentos/fundos-de-investimento/lista/#/detalhes/062656a5-8a2b-4cc7-b024-128e9ef36045</t>
  </si>
  <si>
    <t>BRCYHFCTF008</t>
  </si>
  <si>
    <t>Canvas Enduro Advisory FIC FIF FIM RL</t>
  </si>
  <si>
    <t>CANVAS ENDURO ADVISORY RESP LIMITADA FIF CIC MULTIMERCADO</t>
  </si>
  <si>
    <t>https://www.xpi.com.br/investimentos/fundos-de-investimento/lista/#/detalhes/7888a986-feec-4dff-8cd9-dd601d8072ca</t>
  </si>
  <si>
    <t>BR08YTCTF003</t>
  </si>
  <si>
    <t>Capitania Yield 120 FIC FIDC</t>
  </si>
  <si>
    <t>D+119 (corridos)</t>
  </si>
  <si>
    <t>https://www.xpi.com.br/investimentos/fundos-de-investimento/lista/#/detalhes/ea6f8897-fd3e-4f88-b527-54048e79c7e7</t>
  </si>
  <si>
    <t>BR0FD9CTF001</t>
  </si>
  <si>
    <t>Capitânia Infra 90 FIF FIC FI de Infra RF</t>
  </si>
  <si>
    <t xml:space="preserve">Debêntures Incentivadas_x000D_
</t>
  </si>
  <si>
    <t>D+89 (corridos)</t>
  </si>
  <si>
    <t>CAPITÂNIA INFRA 90 FIF CIC FI INFRA RENDA FIXA</t>
  </si>
  <si>
    <t>https://www.xpi.com.br/investimentos/fundos-de-investimento/lista/#/detalhes/9fef7ccb-bb45-48e4-8c30-02e73020a902</t>
  </si>
  <si>
    <t>BR00SVCTF008</t>
  </si>
  <si>
    <t>Capitânia Infra Advisory Subordinada I RF FI-Infra</t>
  </si>
  <si>
    <t>https://www.xpi.com.br/investimentos/fundos-de-investimento/lista/#/detalhes/70d678ee-bba7-4225-9c33-aefe7828a147</t>
  </si>
  <si>
    <t>BR0OGSCTF013</t>
  </si>
  <si>
    <t>Capitânia Infra Advisory Sênior I RF FI-Infra</t>
  </si>
  <si>
    <t>https://www.xpi.com.br/investimentos/fundos-de-investimento/lista/#/detalhes/970e4846-333c-457e-8297-dd0ade9a3578</t>
  </si>
  <si>
    <t>Capitânia Infra Renda 90 Incentivado Infraestrutura RF CP</t>
  </si>
  <si>
    <t>https://www.xpi.com.br/investimentos/fundos-de-investimento/lista/#/detalhes/c6021b0c-e6d7-431b-a030-12909b6622d2</t>
  </si>
  <si>
    <t>BR0H7JCTF008</t>
  </si>
  <si>
    <t>Capitânia Premium 45 FIC de FIF RF CP LP RL</t>
  </si>
  <si>
    <t>CAPITÂNIA PREMIUM 45 RESP LIMITADA FIF CIC RENDA FIXA CRÉDITO PRIVADO LP</t>
  </si>
  <si>
    <t>BRCTP8CTF005</t>
  </si>
  <si>
    <t>Capitânia Radar 90 FIC de FIF Multimercado CP LP RL</t>
  </si>
  <si>
    <t>https://www.xpi.com.br/investimentos/fundos-de-investimento/lista/#/detalhes/9a7aa29a-6bbe-4eb6-b3a6-1e9db0798e21</t>
  </si>
  <si>
    <t>BRMGI2CTF000</t>
  </si>
  <si>
    <t>Capitânia Reit Institucional FIC de FIF Multimercado RL</t>
  </si>
  <si>
    <t>Os rendimentos das aplicações ficarão sujeitos à retenção na fonte do IRRF à alíquota de 15% (quinze por cento) na data da distribuição de rendimentos, da amortização ou do resgate de cotas.</t>
  </si>
  <si>
    <t>CAPITÂNIA REIT INSTITUCIONAL RESP LIMITADA FIF CIC MULTIMERCADO</t>
  </si>
  <si>
    <t>IFIX</t>
  </si>
  <si>
    <t>https://www.xpi.com.br/investimentos/fundos-de-investimento/lista/#/detalhes/eaade580-ff5f-4fe9-bcac-b8c46e33b4dd</t>
  </si>
  <si>
    <t>BRCTN4CTF006</t>
  </si>
  <si>
    <t>Capitânia TOP CP FIC de FIF RF RL</t>
  </si>
  <si>
    <t>CAPITÂNIA TOP RESP LIMITADA FIF CIC RENDA FIXA CRÉDITO PRIVADO</t>
  </si>
  <si>
    <t>https://www.xpi.com.br/investimentos/fundos-de-investimento/lista/#/detalhes/e6fc1e1e-ba35-42eb-9413-a15b0c61527d</t>
  </si>
  <si>
    <t>BRCAP7CTF008</t>
  </si>
  <si>
    <t>Capsigma I FIC FI Financeiro Ações</t>
  </si>
  <si>
    <t>Capsigma Investment Partners</t>
  </si>
  <si>
    <t>CAPSIGMA I RESP LIMITADA FIF CIC AÇÕES</t>
  </si>
  <si>
    <t>https://www.xpi.com.br/investimentos/fundos-de-investimento/lista/#/detalhes/a0949d89-b152-4911-a7a8-f4c72dae2c9a</t>
  </si>
  <si>
    <t>BR0IXWCTF004</t>
  </si>
  <si>
    <t>Claritas Hedge Advisory FIC de FIF Multimercado LP RL</t>
  </si>
  <si>
    <t>Principal Asset Management LTDA</t>
  </si>
  <si>
    <t>CLARITAS HEDGE ADVISORY RESP LIMITADA FIF CIC MULTIMERCADO LP</t>
  </si>
  <si>
    <t>https://www.xpi.com.br/investimentos/fundos-de-investimento/lista/#/detalhes/39034b34-03b0-4a36-aaee-6580c9850989</t>
  </si>
  <si>
    <t>BR07UDCTF007</t>
  </si>
  <si>
    <t>D+31 (corridos)</t>
  </si>
  <si>
    <t>PRINCIPAL CLARITAS LONG SHORT ADVISORY FIF CIC MULTIMERCADO</t>
  </si>
  <si>
    <t>https://www.xpi.com.br/investimentos/fundos-de-investimento/lista/#/detalhes/21fa4f10-a0a7-4e26-9372-3bda2c214067</t>
  </si>
  <si>
    <t>BR017JCTF002</t>
  </si>
  <si>
    <t>Claritas Total Return Advisory FIC de FIF Multimercado RL</t>
  </si>
  <si>
    <t>CLARITAS TOTAL RETURN ADVISORY RESP LIMITADA FIF CIC MULTIMERCADO</t>
  </si>
  <si>
    <t>https://www.xpi.com.br/investimentos/fundos-de-investimento/lista/#/detalhes/bda897a0-2fe0-479b-9e08-9e019d637d5a</t>
  </si>
  <si>
    <t>BR07UFCTF002</t>
  </si>
  <si>
    <t>Clave Alpha Macro Advisory II FIF CIC Multi RL</t>
  </si>
  <si>
    <t>Clave Capital</t>
  </si>
  <si>
    <t>CLAVE ALPHA MACRO ADVISORY II RESP LIMITADA FIF CIC MULTIMERCADO</t>
  </si>
  <si>
    <t>https://www.xpi.com.br/investimentos/fundos-de-investimento/lista/#/detalhes/83b15d0a-e8ca-4623-8782-c040422d915a</t>
  </si>
  <si>
    <t>BR09I7CTF004</t>
  </si>
  <si>
    <t>Compass Credit Selection FIC de FIF RF CP LP RL</t>
  </si>
  <si>
    <t>Compass Group Investimentos</t>
  </si>
  <si>
    <t>COMPASS CREDIT SELECTION RESP LIMITADA FIF CIC RENDA FIXA CRÉDITO PRIVADO LP</t>
  </si>
  <si>
    <t>BR03H8CTF009</t>
  </si>
  <si>
    <t>Compass High Yield 180 Advisory FIF em Cotas de FIM</t>
  </si>
  <si>
    <t>D+180 (corridos)</t>
  </si>
  <si>
    <t>COMPASS HIGH YIELD 180 ADVISORY FIF CIC MULTIMERCADO</t>
  </si>
  <si>
    <t>https://www.xpi.com.br/investimentos/fundos-de-investimento/lista/#/detalhes/eb9ef72c-81c3-4554-b41e-e7d1cef4fe9a</t>
  </si>
  <si>
    <t>BR0E6MCTF007</t>
  </si>
  <si>
    <t>Compass Yield 30 FIF RF CP LP RL</t>
  </si>
  <si>
    <t>https://www.xpi.com.br/investimentos/fundos-de-investimento/lista/#/detalhes/705e3e72-f858-4791-b437-28018d894f9a</t>
  </si>
  <si>
    <t>BR04F8CTF000</t>
  </si>
  <si>
    <t>Concept Tech FIP Multiestratégia</t>
  </si>
  <si>
    <t>Paraty Capital</t>
  </si>
  <si>
    <t>https://www.xpi.com.br/investimentos/fundos-de-investimento/lista/#/detalhes/369c1392-b753-41b0-80e1-c492399697d1</t>
  </si>
  <si>
    <t>BR0CUWCTF003</t>
  </si>
  <si>
    <t>Constellation Inovação FIF em Cotas de FIA</t>
  </si>
  <si>
    <t>CONSTELLATION INOVAÇÃO FIF CIC AÇÕES</t>
  </si>
  <si>
    <t>https://www.xpi.com.br/investimentos/fundos-de-investimento/lista/#/detalhes/49476d1c-8d2c-4298-be4c-2a00d63ac50b</t>
  </si>
  <si>
    <t>BR04D7CTF004</t>
  </si>
  <si>
    <t>Constellation Institucional Advisory FIC de Ações RL</t>
  </si>
  <si>
    <t>CONSTELLATION INSTITUCIONAL ADVISORY RESP LIMITADA FIC AÇÕES</t>
  </si>
  <si>
    <t>https://www.xpi.com.br/investimentos/fundos-de-investimento/lista/#/detalhes/b23bc630-0fdf-497c-9e26-499f13941555</t>
  </si>
  <si>
    <t>BR03E2CTF005</t>
  </si>
  <si>
    <t>Crescera Growth Capital FIP</t>
  </si>
  <si>
    <t>D+999 (útil)</t>
  </si>
  <si>
    <t>CRESCERA GROWTH ADVISORY FIP MULTIESTRATÉGIA</t>
  </si>
  <si>
    <t>https://www.xpi.com.br/investimentos/fundos-de-investimento/lista/#/detalhes/6415451a-a90b-4417-b69c-ab5cc063d777</t>
  </si>
  <si>
    <t>BRBZNACTF006</t>
  </si>
  <si>
    <t>Crescera Growth Capital V FIP Multi - Classe A</t>
  </si>
  <si>
    <t>https://www.xpi.com.br/investimentos/fundos-de-investimento/lista/#/detalhes/ab352027-5b5c-4197-9ded-1575f5fb40af</t>
  </si>
  <si>
    <t>BR078XCTF005</t>
  </si>
  <si>
    <t>DNA Brave FIA BDR Nível I</t>
  </si>
  <si>
    <t>https://www.xpi.com.br/investimentos/fundos-de-investimento/lista/#/detalhes/c9c8b1f6-371a-48bd-9b42-66bc4c1e3d9e</t>
  </si>
  <si>
    <t>BR051QCTF006</t>
  </si>
  <si>
    <t>DNA Energy FIC FIM CP</t>
  </si>
  <si>
    <t>https://www.xpi.com.br/investimentos/fundos-de-investimento/lista/#/detalhes/0e5ce144-065c-44eb-aa2d-182076c6641a</t>
  </si>
  <si>
    <t>BR0478CTF000</t>
  </si>
  <si>
    <t>DNA Serenity FIC Multimercado CP</t>
  </si>
  <si>
    <t>https://www.xpi.com.br/investimentos/fundos-de-investimento/lista/#/detalhes/ff2793b3-ab7f-4016-abe9-07d5e048a358</t>
  </si>
  <si>
    <t>BR051PCTF008</t>
  </si>
  <si>
    <t>DNA Strategy FIC Multimercado CP</t>
  </si>
  <si>
    <t>https://www.xpi.com.br/investimentos/fundos-de-investimento/lista/#/detalhes/f2f54880-34d2-4d07-8aec-14f5e5658675</t>
  </si>
  <si>
    <t>BR0475CTF006</t>
  </si>
  <si>
    <t>Dahlia Ações Advisory FIF em FIC de FIA</t>
  </si>
  <si>
    <t>Ações Índice Ativo</t>
  </si>
  <si>
    <t>DAHLIA ADVISORY FIF CIC AÇÕES</t>
  </si>
  <si>
    <t>https://www.xpi.com.br/investimentos/fundos-de-investimento/lista/#/detalhes/5768b91b-7617-4e62-8248-e4586040558a</t>
  </si>
  <si>
    <t>BR0247CTF009</t>
  </si>
  <si>
    <t>Dahlia Global Allocation FIC de FIF Multimercado RL</t>
  </si>
  <si>
    <t>DAHLIA GLOBAL ALLOCATION RESP LIMITADA FIF CIC MULTIMERCADO</t>
  </si>
  <si>
    <t>https://www.xpi.com.br/investimentos/fundos-de-investimento/lista/#/detalhes/82308d09-5147-4671-8212-9affadb0ba0b</t>
  </si>
  <si>
    <t>BR03D9CTF001</t>
  </si>
  <si>
    <t>Dahlia Total Return Advisory FIC FIF Multi RL</t>
  </si>
  <si>
    <t>DAHLIA TOTAL RETURN ADVISORY RESP LIMITADA FIF CIC MULTIMERCADO</t>
  </si>
  <si>
    <t>https://www.xpi.com.br/investimentos/fundos-de-investimento/lista/#/detalhes/b7e5ab8f-2b09-4419-8632-ecff3df2965f</t>
  </si>
  <si>
    <t>BR02B6CTF000</t>
  </si>
  <si>
    <t>Davos Estruturado FIM CP</t>
  </si>
  <si>
    <t>https://www.xpi.com.br/investimentos/fundos-de-investimento/lista/#/detalhes/7429f158-5ece-47eb-8853-786adb96dfbf</t>
  </si>
  <si>
    <t>BRDAVOCTF009</t>
  </si>
  <si>
    <t>Daycoval Classic 30 FIRF CP</t>
  </si>
  <si>
    <t>https://www.xpi.com.br/investimentos/fundos-de-investimento/lista/#/detalhes/c1cb4d42-2dc8-4c98-9709-e574e97f2f36</t>
  </si>
  <si>
    <t>BR06JPCTF006</t>
  </si>
  <si>
    <t>Daycoval Classic Advisory FIC FI Financeiro Renda</t>
  </si>
  <si>
    <t>DAYCOVAL CLASSIC ADVISORY FIF CIC RENDA FIXA</t>
  </si>
  <si>
    <t>https://www.xpi.com.br/investimentos/fundos-de-investimento/lista/#/detalhes/306ce66d-5035-4c33-a40f-1e24480f4980</t>
  </si>
  <si>
    <t>BR0JKACTF005</t>
  </si>
  <si>
    <t>Daycoval Debêntures Incentivadas CP FIM</t>
  </si>
  <si>
    <t>D+14 (corridos)</t>
  </si>
  <si>
    <t>https://www.xpi.com.br/investimentos/fundos-de-investimento/lista/#/detalhes/4f91626d-23f4-4ac1-b598-214675a79897</t>
  </si>
  <si>
    <t>BRDDB1CTF003</t>
  </si>
  <si>
    <t>Drys Shelter FIC FIF RF CP LP RL</t>
  </si>
  <si>
    <t>DRYS SHELTER RESP LIMITADA FIF CIC RENDA FIXA CRÉDITO PRIVADO LP</t>
  </si>
  <si>
    <t>https://www.xpi.com.br/investimentos/fundos-de-investimento/lista/#/detalhes/9da8ebf5-adb5-41c7-b85b-71affad7b873</t>
  </si>
  <si>
    <t>BR0H1ACTF000</t>
  </si>
  <si>
    <t>EB Fibra FIP Multiestratégia</t>
  </si>
  <si>
    <t>https://www.xpi.com.br/investimentos/fundos-de-investimento/lista/#/detalhes/2084f54b-90cf-4d3a-a357-b40fd7056cea</t>
  </si>
  <si>
    <t>BR01GCCTF001</t>
  </si>
  <si>
    <t>EB Futuro Sustentável FIP Multiestratégia Classe 2</t>
  </si>
  <si>
    <t>BDO Brasil</t>
  </si>
  <si>
    <t>EB FUTURO SUSTENTÁVEL IS RESP LIMITADA FIP MULTIESTRATÉGIA</t>
  </si>
  <si>
    <t>https://www.xpi.com.br/investimentos/fundos-de-investimento/lista/#/detalhes/1be6e4b0-139d-429c-b3bf-d70b2d028f19</t>
  </si>
  <si>
    <t>BR09VJCTF008</t>
  </si>
  <si>
    <t>EXXP11 - XP Exeter Desenvolvimento Logistico</t>
  </si>
  <si>
    <t>FII Desenvolvimento para Venda Gestão Ativa</t>
  </si>
  <si>
    <t>https://www.xpi.com.br/investimentos/fundos-de-investimento/lista/#/detalhes/ff84077b-9823-4417-989d-9fad16474d6a</t>
  </si>
  <si>
    <t>BR05GMCTF001</t>
  </si>
  <si>
    <t>Encore Investimentos</t>
  </si>
  <si>
    <t>ENCORE AÇÕES ADVISORY RESP LIMITADA FIC AÇÕES</t>
  </si>
  <si>
    <t>https://www.xpi.com.br/investimentos/fundos-de-investimento/lista/#/detalhes/97bafab7-8b6c-4dd9-b004-d237bfd1cd8d</t>
  </si>
  <si>
    <t>BR079KCTF000</t>
  </si>
  <si>
    <t>Encore Fundo Mútuo de Privatização - FGTS Carteira Livre RL</t>
  </si>
  <si>
    <t>Privatização</t>
  </si>
  <si>
    <t>Ações FMP - FGTS</t>
  </si>
  <si>
    <t>https://www.xpi.com.br/investimentos/fundos-de-investimento/lista/#/detalhes/c5c16577-fefb-4331-934a-c5f26dc8780a</t>
  </si>
  <si>
    <t>BR0FKVCTF009</t>
  </si>
  <si>
    <t>Encore LB Advisory FIC FIM</t>
  </si>
  <si>
    <t>ENCORE LONG BIAS ADVISORY RESP LIMITADA FIC MULTIMERCADO</t>
  </si>
  <si>
    <t>BR079FCTF000</t>
  </si>
  <si>
    <t>EnterCapital Investimentos</t>
  </si>
  <si>
    <t>Quantitativo</t>
  </si>
  <si>
    <t>ENTERCAPITAL TURING RESP LIMITADA FIF CIC MULTIMERCADO</t>
  </si>
  <si>
    <t>https://www.xpi.com.br/investimentos/fundos-de-investimento/lista/#/detalhes/7cadb1c1-1c5f-4ce5-88df-7367cb9b6aae</t>
  </si>
  <si>
    <t>BR02RFCTF009</t>
  </si>
  <si>
    <t>Equitas Selection Advisory FIC FIF Ações - Resp Limitada</t>
  </si>
  <si>
    <t>EQUITAS SELECTION ADVISORY RESP LIMITADA FIF CIC AÇÕES</t>
  </si>
  <si>
    <t>https://www.xpi.com.br/investimentos/fundos-de-investimento/lista/#/detalhes/df328482-a121-489d-8571-5fba7925c32b</t>
  </si>
  <si>
    <t>BR04E2CTF004</t>
  </si>
  <si>
    <t>Exploritas America Latina FIF em Cotas de FIM</t>
  </si>
  <si>
    <t>Exploritas Investimentos</t>
  </si>
  <si>
    <t>EXPLORITAS AMÉRICA LATINA FIF CIC MULTIMERCADO</t>
  </si>
  <si>
    <t>https://www.xpi.com.br/investimentos/fundos-de-investimento/lista/#/detalhes/9aa826e0-2ea1-4729-9b92-d8f61622e090</t>
  </si>
  <si>
    <t>BREXA2CTF007</t>
  </si>
  <si>
    <t>Fama FIC FIF em Ações RL</t>
  </si>
  <si>
    <t>D+57 (corridos)</t>
  </si>
  <si>
    <t>FAMA RESP LIMITADA FIF CIC AÇÕES</t>
  </si>
  <si>
    <t>https://www.xpi.com.br/investimentos/fundos-de-investimento/lista/#/detalhes/e6a2315d-73d0-45e4-92f1-e2f3887a52b1</t>
  </si>
  <si>
    <t>BRCHALCTF006</t>
  </si>
  <si>
    <t>First Trust Megatrend FIA RL</t>
  </si>
  <si>
    <t>https://www.xpi.com.br/investimentos/fundos-de-investimento/lista/#/detalhes/6165b81b-8721-4957-b0ad-b15b3a9d5c39</t>
  </si>
  <si>
    <t>BR0NX6CTF003</t>
  </si>
  <si>
    <t>Forpus Capital</t>
  </si>
  <si>
    <t>FORPUS AÇÕES RESP LIMITADA FIF CIC AÇÕES</t>
  </si>
  <si>
    <t>https://www.xpi.com.br/investimentos/fundos-de-investimento/lista/#/detalhes/f37b4303-188f-4980-98e7-709e57284e6d</t>
  </si>
  <si>
    <t>BRFRP6CTF008</t>
  </si>
  <si>
    <t>Forpus Multiestratégia FIF Multimercado LP RL</t>
  </si>
  <si>
    <t xml:space="preserve">Longo Prazo_x000D_
_x000D_
</t>
  </si>
  <si>
    <t>https://www.xpi.com.br/investimentos/fundos-de-investimento/lista/#/detalhes/43814feb-141d-49b5-93d9-bb792a3a73b5</t>
  </si>
  <si>
    <t>BR05A2CTF007</t>
  </si>
  <si>
    <t>Franklin Clearbridge Ações EUA Growth FIF</t>
  </si>
  <si>
    <t>https://www.xpi.com.br/investimentos/fundos-de-investimento/lista/#/detalhes/5f7171eb-ca4d-423e-aa27-9f4f8ead308a</t>
  </si>
  <si>
    <t>BR2LGMCTF000</t>
  </si>
  <si>
    <t>Franklin Valor e Liquidez FVL FIF em Ações RL</t>
  </si>
  <si>
    <t>https://www.xpi.com.br/investimentos/fundos-de-investimento/lista/#/detalhes/f1e7bd09-5502-4cbc-8d44-19ca37eea8a2</t>
  </si>
  <si>
    <t>BRTPLTCTF011</t>
  </si>
  <si>
    <t>Fundo 24 Horas FIRF RL</t>
  </si>
  <si>
    <t>Modal DTVM</t>
  </si>
  <si>
    <t>https://www.xpi.com.br/investimentos/fundos-de-investimento/lista/#/detalhes/8b56fe1a-a50b-4f0b-9d87-e86f1ca42787</t>
  </si>
  <si>
    <t>BR0K4TCTF009</t>
  </si>
  <si>
    <t>Fundo CRA Cocal Canaã RL - Subclasse A</t>
  </si>
  <si>
    <t>https://www.xpi.com.br/investimentos/fundos-de-investimento/lista/#/detalhes/12d22c25-d5e9-46d0-bcf3-a9db8447b3dd</t>
  </si>
  <si>
    <t>BR0BVUCTF007</t>
  </si>
  <si>
    <t>GTI Dimona Brasil FIF em Ações RL</t>
  </si>
  <si>
    <t>GTI Investimentos</t>
  </si>
  <si>
    <t>BRGTI1CTF005</t>
  </si>
  <si>
    <t>GTI Nimrod FIF em Ações RL</t>
  </si>
  <si>
    <t xml:space="preserve">Renda Variavel_x000D_
</t>
  </si>
  <si>
    <t>BR03ZHCTF006</t>
  </si>
  <si>
    <t>Gama BW All Weather@12% USD FIC FIM IE RL</t>
  </si>
  <si>
    <t>D+36 (útil)</t>
  </si>
  <si>
    <t>GAMA BW ALL WEATHER@12% USD INVESTIMENTO NO EXTERIOR RESP LIMITADA FIF CIC MULTIMERCADO</t>
  </si>
  <si>
    <t>https://www.xpi.com.br/investimentos/fundos-de-investimento/lista/#/detalhes/0300501f-d9ba-42ab-a853-6563f6aa0e7e</t>
  </si>
  <si>
    <t>BR04KSCTF003</t>
  </si>
  <si>
    <t>Gama Pearl Diver Global Floating Income BRL FIC FIM IE RL</t>
  </si>
  <si>
    <t>D+6 (útil)</t>
  </si>
  <si>
    <t>GAMA PEARL DIVER GLOBAL FLOATING INCOME BRL INVESTIMENTO NO EXTERIOR RESP LIMITADA FIF CIC</t>
  </si>
  <si>
    <t>https://www.xpi.com.br/investimentos/fundos-de-investimento/lista/#/detalhes/0938072b-d54d-428b-90a6-8afb553b735e</t>
  </si>
  <si>
    <t>BR0GKFCTF000</t>
  </si>
  <si>
    <t>Garin Special FIF Multimercado</t>
  </si>
  <si>
    <t>Garín Investimentos</t>
  </si>
  <si>
    <t>https://www.xpi.com.br/investimentos/fundos-de-investimento/lista/#/detalhes/72ccf094-0513-4276-910d-e71b3fc4aa10</t>
  </si>
  <si>
    <t>BRLGN3CTF002</t>
  </si>
  <si>
    <t>GAUSS ADVISORY RESP LIMITADA FIF CIC MULTIMERCADO</t>
  </si>
  <si>
    <t>https://www.xpi.com.br/investimentos/fundos-de-investimento/lista/#/detalhes/d3e60b58-0aef-4927-966b-697bc2feb40b</t>
  </si>
  <si>
    <t>BRGSS2CTF002</t>
  </si>
  <si>
    <t>Gauss Panorama FIF</t>
  </si>
  <si>
    <t>GAUSS PANORAMA RESP LIMITADA FIF CIC MULTIMERCADO CRÉDITO PRIVADO</t>
  </si>
  <si>
    <t>https://www.xpi.com.br/investimentos/fundos-de-investimento/lista/#/detalhes/6fd5d5b0-5570-4fcd-b35e-d861b217c6bd</t>
  </si>
  <si>
    <t>BR06SZCTF006</t>
  </si>
  <si>
    <t>Genoa Capital Arpa Advisory FIF</t>
  </si>
  <si>
    <t>Genoa Capital</t>
  </si>
  <si>
    <t>GENOA CAPITAL ARPA ADVISORY RESP LIMITADA FIF CIC AÇÕES</t>
  </si>
  <si>
    <t>IPCA + Yield IMA-B</t>
  </si>
  <si>
    <t>https://www.xpi.com.br/investimentos/fundos-de-investimento/lista/#/detalhes/bb4acc23-9a96-47da-99ed-ba605c3acd44</t>
  </si>
  <si>
    <t>BR0834CTF004</t>
  </si>
  <si>
    <t>Genoa Capital Radar Advisory FIF</t>
  </si>
  <si>
    <t>GENOA CAPITAL RADAR ADVISORY RESP LIMITADA FIF CIC MULTIMERCADO</t>
  </si>
  <si>
    <t>https://www.xpi.com.br/investimentos/fundos-de-investimento/lista/#/detalhes/838a2efa-690c-46c9-9183-59c05dc36e19</t>
  </si>
  <si>
    <t>BR04MXCTF009</t>
  </si>
  <si>
    <t>Genoa Capital Sagres I CIC CI Multimercado RL</t>
  </si>
  <si>
    <t>GENOA CAPITAL SAGRES I RESP LIMITADA FIF CIC MULTIMERCADO</t>
  </si>
  <si>
    <t>https://www.xpi.com.br/investimentos/fundos-de-investimento/lista/#/detalhes/40dc5b74-16e9-43c0-bbf5-a67fd4ff004a</t>
  </si>
  <si>
    <t>BR0EJDCTF002</t>
  </si>
  <si>
    <t>Geo Empresas Globais em Dolares FIC FIF Ações IE - Resp Limitada</t>
  </si>
  <si>
    <t>GEO Capital</t>
  </si>
  <si>
    <t>GEO EMPRESAS GLOBAIS EM DÓLARES INVESTIMENTO NO EXTERIOR RESP LIMITADA FIF CIC AÇÕES</t>
  </si>
  <si>
    <t>https://www.xpi.com.br/investimentos/fundos-de-investimento/lista/#/detalhes/ac982444-9677-425f-5e29-08d501045135</t>
  </si>
  <si>
    <t>BRGEO3CTF000</t>
  </si>
  <si>
    <t>Geo Empresas Globais em Reais FIC FIF Ações IE RL</t>
  </si>
  <si>
    <t>GEO EMPRESAS GLOBAIS EM REAIS INVESTIMENTO NO EXTERIOR RESP LIMITADA FIF CIC AÇÕES</t>
  </si>
  <si>
    <t>https://www.xpi.com.br/investimentos/fundos-de-investimento/lista/#/detalhes/c7b029ef-a2da-4565-8e57-f2cc8e3df32d</t>
  </si>
  <si>
    <t>BR00RVCTF000</t>
  </si>
  <si>
    <t>Geo Smart Beta de Qualidade em Dólares FIC FIA IE RL</t>
  </si>
  <si>
    <t>GEO SISTEMÁTICO DE QUALIDADE INVESTIMENTO NO EXTERIOR RESP LIMITADA FIF CIC AÇÕES</t>
  </si>
  <si>
    <t>https://www.xpi.com.br/investimentos/fundos-de-investimento/lista/#/detalhes/57775672-fc61-4098-86ac-c00271a7f14f</t>
  </si>
  <si>
    <t>BR057ICTF000</t>
  </si>
  <si>
    <t>Giant Cash FIRF LP</t>
  </si>
  <si>
    <t>DAO Capital</t>
  </si>
  <si>
    <t>https://www.xpi.com.br/investimentos/fundos-de-investimento/lista/#/detalhes/3d9cade7-a5e1-42e0-ab2f-bdf43864d0ff</t>
  </si>
  <si>
    <t>BR0N3YCTF008</t>
  </si>
  <si>
    <t>Giant DAO Multifactor LB FIF em Cotas de FIM</t>
  </si>
  <si>
    <t>GIANT DAO MULTIFACTOR LONG BIASED FIF CIC MULTIMERCADO</t>
  </si>
  <si>
    <t>https://www.xpi.com.br/investimentos/fundos-de-investimento/lista/#/detalhes/5079d35b-3f83-4f4a-80ea-6633a4b999dc</t>
  </si>
  <si>
    <t>BR07RACTF009</t>
  </si>
  <si>
    <t>Giant Darius Advisory FIC de FIF Multimercado RL</t>
  </si>
  <si>
    <t>ZEITGEIST TECH INVESTIMENTOS LTDA</t>
  </si>
  <si>
    <t>https://www.xpi.com.br/investimentos/fundos-de-investimento/lista/#/detalhes/fdabbe4a-4a8c-499a-8df8-d09c29cc3f9e</t>
  </si>
  <si>
    <t>BR083WCTF007</t>
  </si>
  <si>
    <t>Giant Sigma Advisory FIC de FIF Multimercado RL</t>
  </si>
  <si>
    <t>Giant Steps Capital</t>
  </si>
  <si>
    <t>GIANT SIGMA ADVISORY COTAS RESP LIMITADA FIF CIC MULTIMERCADO</t>
  </si>
  <si>
    <t>https://www.xpi.com.br/investimentos/fundos-de-investimento/lista/#/detalhes/be42e3db-9fc7-4fc4-a043-d2df9cf0170e</t>
  </si>
  <si>
    <t>BR025JCTF005</t>
  </si>
  <si>
    <t>Giant Zarathustra Advisory FIC de FIF Multimercado RL</t>
  </si>
  <si>
    <t>GIANT ZARATHUSTRA ADVISORY RESP LIMITADA FIF CIC MULTIMERCADO</t>
  </si>
  <si>
    <t>https://www.xpi.com.br/investimentos/fundos-de-investimento/lista/#/detalhes/2d937f7a-e6e2-444c-9e68-aae5f1cde7b6</t>
  </si>
  <si>
    <t>BR04XPCTF002</t>
  </si>
  <si>
    <t>Guepardo Institucional FIF em Cotas FIA RL</t>
  </si>
  <si>
    <t>GUEPARDO INSTITUCIONAL FIF CIC AÇÕES</t>
  </si>
  <si>
    <t>https://www.xpi.com.br/investimentos/fundos-de-investimento/lista/#/detalhes/3a40b5da-d3ee-4e2f-b692-0ab85e4f51e2</t>
  </si>
  <si>
    <t>BRGUE4CTF000</t>
  </si>
  <si>
    <t>Gávea Macro Advisory FIF CIC Multimercado RL</t>
  </si>
  <si>
    <t>GÁVEA MACRO ADVISORY RESP LIMITADA FIF CIC MULTIMERCADO</t>
  </si>
  <si>
    <t>https://www.xpi.com.br/investimentos/fundos-de-investimento/lista/#/detalhes/ebce769c-2a85-4e8a-984a-cd3aed20b4fc</t>
  </si>
  <si>
    <t>BR01Y1CTF005</t>
  </si>
  <si>
    <t>GÁVEA MACRO PLUS II RESP LIMITADA FIF CIC MULTIMERCADO</t>
  </si>
  <si>
    <t>BR00CNCTF009</t>
  </si>
  <si>
    <t>HIRS11 - HIRE RESIDENCIAL II FII RL</t>
  </si>
  <si>
    <t>https://www.xpi.com.br/investimentos/fundos-de-investimento/lista/#/detalhes/d7dba679-1211-4528-a82e-4a726db2c5d9</t>
  </si>
  <si>
    <t>Hix Capital</t>
  </si>
  <si>
    <t>D+85 (corridos)</t>
  </si>
  <si>
    <t>HIX CAPITAL ADVISORY FIC AÇÕES</t>
  </si>
  <si>
    <t>https://www.xpi.com.br/investimentos/fundos-de-investimento/lista/#/detalhes/3a8f4506-1377-4481-8ac0-3325c7139d7d</t>
  </si>
  <si>
    <t>BR02BECTF006</t>
  </si>
  <si>
    <t>HIX Capital Institucional FIF em Cotas de FIA</t>
  </si>
  <si>
    <t>D+60 (útil)</t>
  </si>
  <si>
    <t>HIX CAPITAL INSTITUCIONAL FIF CIC AÇÕES</t>
  </si>
  <si>
    <t>https://www.xpi.com.br/investimentos/fundos-de-investimento/lista/#/detalhes/9b560852-d631-4aa4-b005-588f3bd51a78</t>
  </si>
  <si>
    <t>BRHIX4CTF002</t>
  </si>
  <si>
    <t>Hashdex 100 Nasdaq Crypto Index FIM RL - Subclasse Hashdex 100</t>
  </si>
  <si>
    <t>Hashdex Investimentos</t>
  </si>
  <si>
    <t>Renda Variável: os cotistas serão tributados pelo IR na fonte à alíquota de 15%_x000D_
(quinze por cento) exclusivamente na data da distribuição de_x000D_
rendimentos ou no resgate das cotas</t>
  </si>
  <si>
    <t>HASHDEX 100 NASDAQ CRYPTO INDEX FI MULTIMERCADO</t>
  </si>
  <si>
    <t>BR02EYCTF008</t>
  </si>
  <si>
    <t>Hashdex 20 Nasdaq Crypto Index FIF em Cotas de FIM</t>
  </si>
  <si>
    <t>HASHDEX 20 NASDAQ CRYPTO INDEX FIF CIC MULTIMERCADO</t>
  </si>
  <si>
    <t>BR01SNCTF003</t>
  </si>
  <si>
    <t>Hashdex 40 Nasdaq Crypto Index FIF em Cotas de FIM</t>
  </si>
  <si>
    <t>HASHDEX 40 NASDAQ CRYPTO INDEX FIF CIC MULTIMERCADO</t>
  </si>
  <si>
    <t>BR03DGCTF005</t>
  </si>
  <si>
    <t>Hashdex Bitcoin FIM RL</t>
  </si>
  <si>
    <t>Renda Variável: Os rendimentos das aplicações ficarão sujeitos à retenção na fonte do IRRF à alíquota de 15% (quinze por cento) na data da distribuição de rendimentos, da amortização ou do resgate de cotas.</t>
  </si>
  <si>
    <t>HASHDEX BITCOIN FI MULTIMERCADO</t>
  </si>
  <si>
    <t>BR0BLJCTF001</t>
  </si>
  <si>
    <t>Hashdex Crypto Top Perfomers FIC de FIF Multimercado RL</t>
  </si>
  <si>
    <t>HASHDEX CRYPTO TOP PERFORMERS RESP LIMITADA FIF CIC MULTIMERCADO</t>
  </si>
  <si>
    <t>BR0CEVCTF009</t>
  </si>
  <si>
    <t>HASHDEX DEFI FI MULTIMERCADO</t>
  </si>
  <si>
    <t>https://www.xpi.com.br/investimentos/fundos-de-investimento/lista/#/detalhes/c425a599-286d-4bc0-a73c-0667c10a27c0</t>
  </si>
  <si>
    <t>BR0B3OCTF003</t>
  </si>
  <si>
    <t>Hashdex Ethereum FIM</t>
  </si>
  <si>
    <t>HASHDEX ETHEREUM FI MULTIMERCADO</t>
  </si>
  <si>
    <t>https://www.xpi.com.br/investimentos/fundos-de-investimento/lista/#/detalhes/72ce33c2-5581-4c20-b639-5fd2b4d26b27</t>
  </si>
  <si>
    <t>BR0ANPCTF006</t>
  </si>
  <si>
    <t>Headline XP Venture Capital 3 FIP Multi - Classe A</t>
  </si>
  <si>
    <t>D+999 (corridos)</t>
  </si>
  <si>
    <t>Junho / Junho</t>
  </si>
  <si>
    <t>https://www.xpi.com.br/investimentos/fundos-de-investimento/lista/#/detalhes/09e69b41-c079-48b3-a828-09061d551053</t>
  </si>
  <si>
    <t>BR0BLCCTF006</t>
  </si>
  <si>
    <t>IDZA11 - XP IdeaZarvos</t>
  </si>
  <si>
    <t>https://www.xpi.com.br/investimentos/fundos-de-investimento/lista/#/detalhes/5b27847a-2e9b-40cb-be18-3c10fbe372b5</t>
  </si>
  <si>
    <t>BR05WGCTF000</t>
  </si>
  <si>
    <t>IMOV11 - Navi Hedge Fund</t>
  </si>
  <si>
    <t>https://www.xpi.com.br/investimentos/fundos-de-investimento/lista/#/detalhes/68f1db78-2176-498e-9ad7-833b3de1a0a5</t>
  </si>
  <si>
    <t>BRIMOVCTF003</t>
  </si>
  <si>
    <t>IMPACTO ROXO FIDC DE PRECATORIOS</t>
  </si>
  <si>
    <t>https://www.xpi.com.br/investimentos/fundos-de-investimento/lista/#/detalhes/6ce631e7-22a2-4813-a520-49bb3406fe28</t>
  </si>
  <si>
    <t>BR0M4OCTF016</t>
  </si>
  <si>
    <t>INVISTE FIRF INFRA</t>
  </si>
  <si>
    <t>D+12 (corridos)</t>
  </si>
  <si>
    <t>https://www.xpi.com.br/investimentos/fundos-de-investimento/lista/#/detalhes/32a4aee9-11bb-409c-a09a-839bc0a0c267</t>
  </si>
  <si>
    <t>BR0ONNCTF002</t>
  </si>
  <si>
    <t>IP Atlas BRL FIC FIA RL</t>
  </si>
  <si>
    <t>IP ATLAS BRL RESP LIMITADA FIC AÇÕES</t>
  </si>
  <si>
    <t>MSCI ACWI</t>
  </si>
  <si>
    <t>https://www.xpi.com.br/investimentos/fundos-de-investimento/lista/#/detalhes/88ed7410-0020-4a5e-820f-a657dc644d91</t>
  </si>
  <si>
    <t>BR04HWCTF001</t>
  </si>
  <si>
    <t>IP Atlas USD FIC FIF FIF Ações RL</t>
  </si>
  <si>
    <t>D+10 (corridos)</t>
  </si>
  <si>
    <t>IP ATLAS USD RESP LIMITADA FIF CIC AÇÕES</t>
  </si>
  <si>
    <t>BR045MCTF007</t>
  </si>
  <si>
    <t>IP Participações IPG FIC FIF Ações RL</t>
  </si>
  <si>
    <t>IP PARTICIPAÇÕES IPG RESP LIMITADA FIF CIC AÇÕES</t>
  </si>
  <si>
    <t>https://www.xpi.com.br/investimentos/fundos-de-investimento/lista/#/detalhes/3db5c7d0-6d09-4e31-96c2-d1577cd9d119</t>
  </si>
  <si>
    <t>BRORM2CTF009</t>
  </si>
  <si>
    <t>IP Value Hedge Advisory FIC de FIF Multimercado RL</t>
  </si>
  <si>
    <t>IP VALUE HEDGE ADVISORY RESP LIMITADA FIF CIC MULTIMERCADO</t>
  </si>
  <si>
    <t>https://www.xpi.com.br/investimentos/fundos-de-investimento/lista/#/detalhes/996f4b08-b22f-423d-b1e4-14b30df2bf14</t>
  </si>
  <si>
    <t>BR0DDLCTF000</t>
  </si>
  <si>
    <t>Ibiuna Credit FIF CIC Multimercado CP RL</t>
  </si>
  <si>
    <t>Multimercados Juros e Moedas</t>
  </si>
  <si>
    <t>IBIUNA CREDIT RESP LIMITADA FIF CIC MULTIMERCADO CRÉDITO PRIVADO</t>
  </si>
  <si>
    <t>https://www.xpi.com.br/investimentos/fundos-de-investimento/lista/#/detalhes/15265f7e-d6fc-49b3-a6af-0b7acb1004bb</t>
  </si>
  <si>
    <t>BR04XNCTF007</t>
  </si>
  <si>
    <t>Ibiuna Equities FIC FIA</t>
  </si>
  <si>
    <t>IBIUNA EQUITIES RESP LIMITADA FIF CIC AÇÕES</t>
  </si>
  <si>
    <t>https://www.xpi.com.br/investimentos/fundos-de-investimento/lista/#/detalhes/4c27b012-8ce7-458b-b2d9-37262dc42075</t>
  </si>
  <si>
    <t>BRVC20CTF000</t>
  </si>
  <si>
    <t>Ibiuna Hedge FIF FIM RL</t>
  </si>
  <si>
    <t>IBIUNA HEDGE RESP LIMITADA FIF CIC MULTIMERCADO</t>
  </si>
  <si>
    <t>https://www.xpi.com.br/investimentos/fundos-de-investimento/lista/#/detalhes/bd9f6fff-4e7f-4dd8-9a09-fced50709aae</t>
  </si>
  <si>
    <t>BRIBU3CTF003</t>
  </si>
  <si>
    <t>Ibiuna Hedge ST Advisory FIF CIC Multimercado RL</t>
  </si>
  <si>
    <t>IBIUNA HEDGE ST ADVISORY RESP LIMITADA FIF CIC MULTIMERCADO</t>
  </si>
  <si>
    <t>BR0027CTF005</t>
  </si>
  <si>
    <t>Ibiuna Long Biased FIF CIC Multi RL</t>
  </si>
  <si>
    <t>IBIUNA LONG BIASED RESP LIMITADA FIF CIC MULTIMERCADO</t>
  </si>
  <si>
    <t>https://www.xpi.com.br/investimentos/fundos-de-investimento/lista/#/detalhes/fc2ad25c-fced-4512-9bfd-0f4144265a1f</t>
  </si>
  <si>
    <t>BRIBN4CTF000</t>
  </si>
  <si>
    <t>Ibiuna Long Short Advisory FIF CIC Multimercado RL</t>
  </si>
  <si>
    <t>Multimercados Long and Short Neutro</t>
  </si>
  <si>
    <t>IBIUNA LONG SHORT ADVISORY RESP LIMITADA FIF CIC MULTIMERCADO</t>
  </si>
  <si>
    <t>https://www.xpi.com.br/investimentos/fundos-de-investimento/lista/#/detalhes/7f8a09da-6bdb-4a43-8813-a341878afb08</t>
  </si>
  <si>
    <t>BRILS5CTF000</t>
  </si>
  <si>
    <t>Ibiuna RF Ativo Inst RF RL - Subclasse de Investimento</t>
  </si>
  <si>
    <t>Renda Fixa Duração Livre Soberano</t>
  </si>
  <si>
    <t>https://www.xpi.com.br/investimentos/fundos-de-investimento/lista/#/detalhes/a6c141f3-7420-4b5c-8c3d-f39a0d943a7d</t>
  </si>
  <si>
    <t>BR0MCQCTF002</t>
  </si>
  <si>
    <t>Icatu Vanguarda Dinâmico CDI FIF Multimercado RL</t>
  </si>
  <si>
    <t>Icatu Vanguarda Investimentos</t>
  </si>
  <si>
    <t>https://www.xpi.com.br/investimentos/fundos-de-investimento/lista/#/detalhes/0b27e387-cfb7-4a05-82da-e46e8a3926da</t>
  </si>
  <si>
    <t>https://www.xpi.com.br/investimentos/fundos-de-investimento/lista/#/detalhes/c7afa921-db4b-4e72-b929-130ee963090b</t>
  </si>
  <si>
    <t>BRIHDVCTF006</t>
  </si>
  <si>
    <t>Icatu Vanguarda FIC FI Inflação Curta RF LP</t>
  </si>
  <si>
    <t>ICATU VANGUARDA INFLAÇÃO CURTA RESP LIMITADA FIF CIC RENDA FIXA LP</t>
  </si>
  <si>
    <t>https://www.xpi.com.br/investimentos/fundos-de-investimento/lista/#/detalhes/51144b87-1f08-453d-b8a4-8b0d2aba9cc2</t>
  </si>
  <si>
    <t>BRVAN2CTF008</t>
  </si>
  <si>
    <t>Icatu Vanguarda FIC FI Inflação Longa RF LP</t>
  </si>
  <si>
    <t>ICATU VANGUARDA INFLAÇÃO LONGA RESP LIMITADA FIF CIC RENDA FIXA LP</t>
  </si>
  <si>
    <t>https://www.xpi.com.br/investimentos/fundos-de-investimento/lista/#/detalhes/c48d1383-5199-4694-9d37-0780fda68bfb</t>
  </si>
  <si>
    <t>BRHIPCCTF000</t>
  </si>
  <si>
    <t>Icatu Vanguarda FIF Incentivado em Infraestrutura RF LP RL</t>
  </si>
  <si>
    <t>Dezembro</t>
  </si>
  <si>
    <t>BR03GXCTF003</t>
  </si>
  <si>
    <t>Icatu Vanguarda Igaraté Long Biased FIF Mult - Resp Limitada</t>
  </si>
  <si>
    <t>https://www.xpi.com.br/investimentos/fundos-de-investimento/lista/#/detalhes/c6ee499d-78ed-4cdf-b8c2-82d239ead3db</t>
  </si>
  <si>
    <t>BR03H4CTF008</t>
  </si>
  <si>
    <t>Icatu Vanguarda Liquidez FIF CI RF CP LP RL</t>
  </si>
  <si>
    <t>https://www.xpi.com.br/investimentos/fundos-de-investimento/lista/#/detalhes/3b478a47-5d33-4cf5-8058-630a8ad51f2e</t>
  </si>
  <si>
    <t>BR0DF9CTF001</t>
  </si>
  <si>
    <t>https://www.xpi.com.br/investimentos/fundos-de-investimento/lista/#/detalhes/2cbcef1c-82a7-47f6-aa63-ce78f5333765</t>
  </si>
  <si>
    <t>BRICF2CTF003</t>
  </si>
  <si>
    <t>Indie FIF em Cotas de FIA</t>
  </si>
  <si>
    <t>INDIE FIF CIC AÇÕES</t>
  </si>
  <si>
    <t>https://www.xpi.com.br/investimentos/fundos-de-investimento/lista/#/detalhes/5547a4c7-264f-49b4-a770-7792106ce465</t>
  </si>
  <si>
    <t>BRIND4CTF008</t>
  </si>
  <si>
    <t>Integral FIRF CP</t>
  </si>
  <si>
    <t>Integral Investimentos</t>
  </si>
  <si>
    <t>D+29 (útil)</t>
  </si>
  <si>
    <t>https://www.xpi.com.br/investimentos/fundos-de-investimento/lista/#/detalhes/5b1c69fd-c742-49b2-92d4-46d1a8d85981</t>
  </si>
  <si>
    <t>BRITG2CTF003</t>
  </si>
  <si>
    <t>Inter Conservador FIF RF CP RL</t>
  </si>
  <si>
    <t>Inter Asset Management</t>
  </si>
  <si>
    <t>Banco Inter DTVM</t>
  </si>
  <si>
    <t>https://www.xpi.com.br/investimentos/fundos-de-investimento/lista/#/detalhes/8aab4801-6cb0-406b-8c2f-f8b6b601a9bc</t>
  </si>
  <si>
    <t>BRDHG1CTF012</t>
  </si>
  <si>
    <t>Inter Premium FIF RF CP LP RL</t>
  </si>
  <si>
    <t>https://www.xpi.com.br/investimentos/fundos-de-investimento/lista/#/detalhes/c4e2fc42-f833-4d4a-98ac-8f03447513c9</t>
  </si>
  <si>
    <t>BRDLY2CTF004</t>
  </si>
  <si>
    <t>Iridium Apollo FIF RF CP LP RL</t>
  </si>
  <si>
    <t>Iridium Investimentos</t>
  </si>
  <si>
    <t>https://www.xpi.com.br/investimentos/fundos-de-investimento/lista/#/detalhes/6412c1c2-709f-45df-81bb-47740bc7e0d1</t>
  </si>
  <si>
    <t>BRIRD2CTF008</t>
  </si>
  <si>
    <t xml:space="preserve">Iridium Pioneer Debêntures Incentivadas FI Infra RF RL </t>
  </si>
  <si>
    <t>https://www.xpi.com.br/investimentos/fundos-de-investimento/lista/#/detalhes/2c5ec02e-7676-4c4c-9f40-1493c2c6dac4</t>
  </si>
  <si>
    <t>BRIRD3CTF006</t>
  </si>
  <si>
    <t>Iridium Titan Advisory FIC em FIF RF CP RL</t>
  </si>
  <si>
    <t>IRIDIUM TITAN ADVISORY RESP LIMITADA FIF CIC RENDA FIXA CRÉDITO PRIVADO</t>
  </si>
  <si>
    <t>https://www.xpi.com.br/investimentos/fundos-de-investimento/lista/#/detalhes/81097619-1d04-4743-a656-9289728b26ac</t>
  </si>
  <si>
    <t>BR01FFCTF006</t>
  </si>
  <si>
    <t>Itaú Alvorada FIF CIC Multimercado RL</t>
  </si>
  <si>
    <t>ITAÚ ALVORADA RESP LIMITADA FIF CIC MULTIMERCADO I</t>
  </si>
  <si>
    <t>BRGDE1CTF007</t>
  </si>
  <si>
    <t>Itaú Debêntures Incentivadas FC Incentivado Investimento Inf</t>
  </si>
  <si>
    <t>D+21 (útil)</t>
  </si>
  <si>
    <t>ITAÚ DEBÊNTURES INCENTIVADAS DIST RESP LIMITADA FIF CIC FI INFRA RENDA FIXA CRÉDITO PRIVADO</t>
  </si>
  <si>
    <t>https://www.xpi.com.br/investimentos/fundos-de-investimento/lista/#/detalhes/67dd8ac6-2517-48f2-92a7-4310855a37fd</t>
  </si>
  <si>
    <t>BR0DBYCTF007</t>
  </si>
  <si>
    <t>Itaú Hedge Plus Advisory Multimercado FIF CIC RL</t>
  </si>
  <si>
    <t>ITAÚ HEDGE PLUS ADVISORY RESP LIMITADA FIF CIC MULTIMERCADO</t>
  </si>
  <si>
    <t>https://www.xpi.com.br/investimentos/fundos-de-investimento/lista/#/detalhes/f246f00b-d6ce-4b00-882a-896861022216</t>
  </si>
  <si>
    <t>BR07OACTF006</t>
  </si>
  <si>
    <t>Itaú Janeiro Distribuidores FIF CIC Mult - Resp Limitada</t>
  </si>
  <si>
    <t>ITAÚ JANEIRO DISTRIBUIDORES RESP LIMITADA FIF CIC MULTIMERCADO</t>
  </si>
  <si>
    <t>https://www.xpi.com.br/investimentos/fundos-de-investimento/lista/#/detalhes/e52fe19e-1fba-4af2-99e7-c688f3b032ad</t>
  </si>
  <si>
    <t>BR0GXCCTF000</t>
  </si>
  <si>
    <t>Itaú Janeiro Distribuidores FIF CIC RF LP - Resp Limitada</t>
  </si>
  <si>
    <t>ITAÚ JANEIRO DISTRIBUIDORES RESP LIMITADA FIF CIC RENDA FIXA LP</t>
  </si>
  <si>
    <t>https://www.xpi.com.br/investimentos/fundos-de-investimento/lista/#/detalhes/097d3f35-7722-4122-a621-d01b9a643912</t>
  </si>
  <si>
    <t>BR0H4PCTF002</t>
  </si>
  <si>
    <t>Itaú Optimus Distribuidores FIF CIC RF LP - Resp Limitada</t>
  </si>
  <si>
    <t>ITAÚ OPTIMUS DISTRIBUIDORES RESP LIMITADA FIF CIC RENDA FIXA LP</t>
  </si>
  <si>
    <t>https://www.xpi.com.br/investimentos/fundos-de-investimento/lista/#/detalhes/36d8fe59-1b7a-4ae0-82a4-08325a8e271a</t>
  </si>
  <si>
    <t>BR07Q9CTF002</t>
  </si>
  <si>
    <t>Itaú Optimus Titan Distribuidores FIF CIC Mult - Resp Limitada</t>
  </si>
  <si>
    <t>ITAÚ OPTIMUS TITAN DISTRIBUIDORES RESP LIMITADA FIF CIC MULTIMERCADO</t>
  </si>
  <si>
    <t>https://www.xpi.com.br/investimentos/fundos-de-investimento/lista/#/detalhes/b20fffd6-6425-4494-b4d2-abfbcb374ded</t>
  </si>
  <si>
    <t>BR07QBCTF009</t>
  </si>
  <si>
    <t>Itaú Sinfonia All Distribuidores FIF CIC Mult CP Resp Limita</t>
  </si>
  <si>
    <t>D+9 (útil)</t>
  </si>
  <si>
    <t>ITAÚ SINFONIA ALL DISTRIBUIDORES RESP LIMITADA FIF CIC MULTIMERCADO CRÉDITO PRIVADO</t>
  </si>
  <si>
    <t>https://www.xpi.com.br/investimentos/fundos-de-investimento/lista/#/detalhes/df09ec47-4cb7-4731-a8d4-2036e162ac02</t>
  </si>
  <si>
    <t>BR0JTWCTF000</t>
  </si>
  <si>
    <t>JGFA11 - JGP Ecossistema Infra CDI CP RL</t>
  </si>
  <si>
    <t>JGP ECOSSISTEMA CDI RL FIC INFRA RENDA FIXA CRÉDITO PRIVADO</t>
  </si>
  <si>
    <t>Fevereiro / Fevereiro</t>
  </si>
  <si>
    <t>https://www.xpi.com.br/investimentos/fundos-de-investimento/lista/#/detalhes/96c6eb04-a1d2-4a47-ad32-6aad0f070154</t>
  </si>
  <si>
    <t>BR0MROCTF005</t>
  </si>
  <si>
    <t>JGP Corporate FIC de FIF RF CP LP FEEDER II RL</t>
  </si>
  <si>
    <t>D+45 (corridos)</t>
  </si>
  <si>
    <t>JGP CORPORATE FEEDER III RESP LIMITADA FIF CIC RENDA FIXA CRÉDITO PRIVADO LP</t>
  </si>
  <si>
    <t>Janeiro / Junho</t>
  </si>
  <si>
    <t>Maio</t>
  </si>
  <si>
    <t>https://www.xpi.com.br/investimentos/fundos-de-investimento/lista/#/detalhes/d21c8c3d-67ef-42a0-b9e6-13d6fa127db4</t>
  </si>
  <si>
    <t>BRJGC1CTF003</t>
  </si>
  <si>
    <t>JGP Crédito Advisory FIF Multimercado CP RL</t>
  </si>
  <si>
    <t>https://www.xpi.com.br/investimentos/fundos-de-investimento/lista/#/detalhes/0000c127-e68a-41bc-2c22-08d542f411ef</t>
  </si>
  <si>
    <t>BRJCX1CTF002</t>
  </si>
  <si>
    <t>JGP Crédito Ecosssistema 360 Advisory FIC de FIF Multimercado CP RL</t>
  </si>
  <si>
    <t>D+365 (corridos)</t>
  </si>
  <si>
    <t>JGP CRÉDITO ECOSSISTEMA 360 ADVISORY RESP LIMITADA FIF CIC MULTIMERCADO CRÉDITO PRIVADO</t>
  </si>
  <si>
    <t>https://www.xpi.com.br/investimentos/fundos-de-investimento/lista/#/detalhes/ee69944e-6453-4b8d-8373-20419f76bb77</t>
  </si>
  <si>
    <t>BR0C34CTF002</t>
  </si>
  <si>
    <t>JGP Debêntures Incentivadas Juros Reais 60 FI Infra CP RL</t>
  </si>
  <si>
    <t>IMA Geral</t>
  </si>
  <si>
    <t>https://www.xpi.com.br/investimentos/fundos-de-investimento/lista/#/detalhes/e8ca336e-85b8-4c29-9c6a-e1de532458ad</t>
  </si>
  <si>
    <t>BR0INLCTF008</t>
  </si>
  <si>
    <t>JGP Debêntures Incentivadas Juros Reais FIF Incentivado em Infra RF RL</t>
  </si>
  <si>
    <t>Debentures Incentivadas</t>
  </si>
  <si>
    <t>JGP DEBÊNTURES INCENTIVADAS JUROS REAIS RL FIF CIC FI INFRA RENDA FIXA</t>
  </si>
  <si>
    <t>https://www.xpi.com.br/investimentos/fundos-de-investimento/lista/#/detalhes/ec20072b-7e82-44a8-9943-b8c6b7a10f8b</t>
  </si>
  <si>
    <t>BR090OCTF009</t>
  </si>
  <si>
    <t>JGP ESG Insitucional Advisory FIC de FIF em Ações IS RL</t>
  </si>
  <si>
    <t>JGP ESG INSTITUCIONAL ADVISORY IS RESP LIMITADA FIF CIC AÇÕES</t>
  </si>
  <si>
    <t>https://www.xpi.com.br/investimentos/fundos-de-investimento/lista/#/detalhes/c89b6e21-33f6-4f66-9243-94a9f49c96d9</t>
  </si>
  <si>
    <t>BR04V6CTF004</t>
  </si>
  <si>
    <t>JGP Equity FIC FIF Multimercado RL</t>
  </si>
  <si>
    <t>JGP EQUITY RESP LIMITADA FIF CIC MULTIMERCADO</t>
  </si>
  <si>
    <t>https://www.xpi.com.br/investimentos/fundos-de-investimento/lista/#/detalhes/20d77081-67ed-49a8-98f5-cc698b04549f</t>
  </si>
  <si>
    <t>BRJGP5CTF009</t>
  </si>
  <si>
    <t>JGP Long Only FIC FIF Ações RL</t>
  </si>
  <si>
    <t>JGP LONG ONLY RESP LIMITADA FIF CIC AÇÕES</t>
  </si>
  <si>
    <t>https://www.xpi.com.br/investimentos/fundos-de-investimento/lista/#/detalhes/60d4ef22-836a-4b7f-87ff-01cf5b69da06</t>
  </si>
  <si>
    <t>BRJGA1CTF005</t>
  </si>
  <si>
    <t>JGP MAX Advisory FIC de FIF Multimercado RL</t>
  </si>
  <si>
    <t>JGP MAX ADVISORY RESP LIMITADA FIF CIC MULTIMERCADO</t>
  </si>
  <si>
    <t>https://www.xpi.com.br/investimentos/fundos-de-investimento/lista/#/detalhes/79d0ae18-d49a-4a5e-2c21-08d542f411ef</t>
  </si>
  <si>
    <t>BRDOJ1CTF002</t>
  </si>
  <si>
    <t>JGP Strategy Advisory FIC FIF Multimercado RL</t>
  </si>
  <si>
    <t>JGP STRATEGY ADVISORY RESP LIMITADA FIF CIC MULTIMERCADO</t>
  </si>
  <si>
    <t>https://www.xpi.com.br/investimentos/fundos-de-investimento/lista/#/detalhes/2c2db584-68ab-497d-b00b-8f10a7feba95</t>
  </si>
  <si>
    <t>BR012KCTF001</t>
  </si>
  <si>
    <t>JGPI11 - JGP Infra</t>
  </si>
  <si>
    <t>JGP ECOSSISTEMA RESP LIMITADA FIC INFRA RENDA FIXA CRÉDITO PRIVADO</t>
  </si>
  <si>
    <t>https://www.xpi.com.br/investimentos/fundos-de-investimento/lista/#/detalhes/ce4b80ab-871e-4643-a5fb-90dfeb71b1b3</t>
  </si>
  <si>
    <t>BR0HHDCTF009</t>
  </si>
  <si>
    <t>JGPT11 - JGP Crédito Agro</t>
  </si>
  <si>
    <t>FIAGRO</t>
  </si>
  <si>
    <t>https://www.xpi.com.br/investimentos/fundos-de-investimento/lista/#/detalhes/0746a015-caca-45b2-819a-812129d445f9</t>
  </si>
  <si>
    <t>BR0DDTCTF003</t>
  </si>
  <si>
    <t>JOATINGA CLUBE DE INVESTIMENTO</t>
  </si>
  <si>
    <t>Gestao Clubes de Investimentos</t>
  </si>
  <si>
    <t>ERROR</t>
  </si>
  <si>
    <t>https://www.xpi.com.br/investimentos/fundos-de-investimento/lista/#/detalhes/2ce04dd7-7ba8-476d-9f6f-a66a05f2e4af</t>
  </si>
  <si>
    <t>JPM China Equity Advisory CIA IE RL</t>
  </si>
  <si>
    <t>J CHINA EQUITY ADVISORY INVESTIMENTO NO EXTERIOR RESP LIMITADA FIF AÇÕES</t>
  </si>
  <si>
    <t>https://www.xpi.com.br/investimentos/fundos-de-investimento/lista/#/detalhes/895b5e23-f41b-49cf-ac66-27871638c207</t>
  </si>
  <si>
    <t>BR05JICTF003</t>
  </si>
  <si>
    <t>JPM China Equity Dólar Advisory CIA IE RL</t>
  </si>
  <si>
    <t>J CHINA EQUITY DÓLAR ADVISORY INVESTIMENTO NO EXTERIOR RESP LIMITADA FIF CIC AÇÕES</t>
  </si>
  <si>
    <t>https://www.xpi.com.br/investimentos/fundos-de-investimento/lista/#/detalhes/56a34070-d2f4-4514-b5e3-222094d61965</t>
  </si>
  <si>
    <t>BR05JJCTF001</t>
  </si>
  <si>
    <t>JPMorgan Dolar Global Macro Opportunities FIF Multimercado IE RL</t>
  </si>
  <si>
    <t>https://www.xpi.com.br/investimentos/fundos-de-investimento/lista/#/detalhes/f4f13211-867a-45e9-8d93-45f3230855b9</t>
  </si>
  <si>
    <t>BRDLG1CTF008</t>
  </si>
  <si>
    <t>JPMorgan Global Bond FIC de FIF Multimercado IE Classe A RL</t>
  </si>
  <si>
    <t>JPMORGAN GLOBAL BOND OPPORTUNITIES INVESTIMENTO NO EXTERIOR RESP LIMITADA FIF CIC MULTIMERCADO CLASSE A</t>
  </si>
  <si>
    <t>https://www.xpi.com.br/investimentos/fundos-de-investimento/lista/#/detalhes/bbece48a-e0d7-4568-9de6-c69c3f34bf89</t>
  </si>
  <si>
    <t>BRGBN1CTF008</t>
  </si>
  <si>
    <t>JPMorgan Global Income FIC de FIF Multimercado IE Classe A RL</t>
  </si>
  <si>
    <t>JPMORGAN GLOBAL INCOME INVESTIMENTO NO EXTERIOR RESP LIMITADA FIF CIC MULTIMERCADO CLASSE A</t>
  </si>
  <si>
    <t>https://www.xpi.com.br/investimentos/fundos-de-investimento/lista/#/detalhes/259c0c28-9205-4adf-b629-08d52db7248b</t>
  </si>
  <si>
    <t>BRGIA3CTF002</t>
  </si>
  <si>
    <t>JPMorgan Global Macro Opportunities FIC de FIF Multimercado IE Classe A RL</t>
  </si>
  <si>
    <t>JPMORGAN GLOBAL MACRO OPPORTUNITIES INVESTIMENTO NO EXTERIOR RESP LIMITADA FIF CIC MULTIMERCADO CLASSE A</t>
  </si>
  <si>
    <t>LIBOR</t>
  </si>
  <si>
    <t>https://www.xpi.com.br/investimentos/fundos-de-investimento/lista/#/detalhes/e9c9a292-fad1-42fc-819c-b3111eb75433</t>
  </si>
  <si>
    <t>BRGMR3CTF007</t>
  </si>
  <si>
    <t>Jive BossaNova 90 FIDC</t>
  </si>
  <si>
    <t>https://www.xpi.com.br/investimentos/fundos-de-investimento/lista/#/detalhes/0b3989e0-746a-4425-9468-e467e9d217db</t>
  </si>
  <si>
    <t>BR0NBOCTF007</t>
  </si>
  <si>
    <t>Jive BossaNova High Yield Advisory FIC FIDC</t>
  </si>
  <si>
    <t>D+360 (corridos)</t>
  </si>
  <si>
    <t>Fevereiro / Março</t>
  </si>
  <si>
    <t>Janeiro / Fevereiro</t>
  </si>
  <si>
    <t>https://www.xpi.com.br/investimentos/fundos-de-investimento/lista/#/detalhes/2101bd09-d52d-4ab1-8d0d-637807e6d692</t>
  </si>
  <si>
    <t>BR0B5WCTF001</t>
  </si>
  <si>
    <t>Jive Dist &amp; Spec Sits IV Adv Qual FicFim CP - Modelo A</t>
  </si>
  <si>
    <t>Jive Asset Management</t>
  </si>
  <si>
    <t>FIF 95%</t>
  </si>
  <si>
    <t>JIVE DISTRESSED &amp; SPECIAL SITS IV ADVISORY QUALIFICADO FIC MULTIMERCADO CRÉDITO PRIVADO</t>
  </si>
  <si>
    <t>https://www.xpi.com.br/investimentos/fundos-de-investimento/lista/#/detalhes/57846aa4-875c-44e7-8634-5bcc57cb21a8</t>
  </si>
  <si>
    <t>BR0DZICTF009</t>
  </si>
  <si>
    <t>Jive Dist &amp; Spec Sits IV Adv Qual FicFim CP - Modelo B</t>
  </si>
  <si>
    <t>https://www.xpi.com.br/investimentos/fundos-de-investimento/lista/#/detalhes/97a51af1-ce85-4498-a3fe-61a45a373ea6</t>
  </si>
  <si>
    <t>Jive Dist &amp; Spec Sits IV Adv Qual II FicFim CP - Modelo A</t>
  </si>
  <si>
    <t>JIVE DISTRESSED &amp; SPECIAL SITS IV ADVISORY QUALIFICADO II FIC MULTIMERCADO CRÉDITO PRIVADO</t>
  </si>
  <si>
    <t>https://www.xpi.com.br/investimentos/fundos-de-investimento/lista/#/detalhes/561abb11-2dc8-469d-af0e-ab57dbbcc42f</t>
  </si>
  <si>
    <t>BR0EE5CTF009</t>
  </si>
  <si>
    <t>Jive Dist &amp; Spec Sits IV Adv Qual III FicFim CP - Modelo A</t>
  </si>
  <si>
    <t>JIVE DISTRESSED &amp; SPECIAL SITS IV ADVISORY QUALIFICADO III FIC MULTIMERCADO CRÉDITO PRIVADO</t>
  </si>
  <si>
    <t>https://www.xpi.com.br/investimentos/fundos-de-investimento/lista/#/detalhes/c3e00533-3cb7-47af-9e4b-545a3e0502b2</t>
  </si>
  <si>
    <t>BR0GVCCTF012</t>
  </si>
  <si>
    <t>Jive Dist &amp; Spec Sits IV Adv Qual III FicFim CP - Modelo B</t>
  </si>
  <si>
    <t>https://www.xpi.com.br/investimentos/fundos-de-investimento/lista/#/detalhes/69c1029d-b0fa-4f0d-83c7-46ed131b9e4d</t>
  </si>
  <si>
    <t>Jive Dist Spec Sits IV ADV Profissional 1ª emissão</t>
  </si>
  <si>
    <t>JIVE DISTRESSED &amp; SPECIAL SITS IV ADVISORY PROFISSIONAL INVESTIMENTO NO EXTERIOR FIC MULTIMERCADO CRÉDITO PRIVADO</t>
  </si>
  <si>
    <t>https://www.xpi.com.br/investimentos/fundos-de-investimento/lista/#/detalhes/39a9c483-5a93-4913-beeb-6796841aa9da</t>
  </si>
  <si>
    <t>BR0E4UCTF005</t>
  </si>
  <si>
    <t>Outubro / Abril</t>
  </si>
  <si>
    <t>https://www.xpi.com.br/investimentos/fundos-de-investimento/lista/#/detalhes/711da5f7-b00a-4730-9652-ba0d0d6bbfb1</t>
  </si>
  <si>
    <t>https://www.xpi.com.br/investimentos/fundos-de-investimento/lista/#/detalhes/a65b78bd-2e2f-4947-b228-d92e36e9696a</t>
  </si>
  <si>
    <t>Joule Value FIF em Cotas FIA</t>
  </si>
  <si>
    <t>Joule Asset Management</t>
  </si>
  <si>
    <t>D+28 (corridos)</t>
  </si>
  <si>
    <t>JOULE VALUE FIF CIC AÇÕES</t>
  </si>
  <si>
    <t>https://www.xpi.com.br/investimentos/fundos-de-investimento/lista/#/detalhes/d5f76188-c450-4649-86c3-b3f724cc730d</t>
  </si>
  <si>
    <t>BRJOU1CTF001</t>
  </si>
  <si>
    <t>Journey Capital Endurance Debêntures Incentivadas Juros Reais Advisory FIF em Cotas de FI Infra RL</t>
  </si>
  <si>
    <t>JOURNEY CAPITAL ENDURANCE DEBÊNTURES INCENTIVADAS JUROS REAIS ADVISORY FIF CIC FI INFRA RENDA FIXA</t>
  </si>
  <si>
    <t>https://www.xpi.com.br/investimentos/fundos-de-investimento/lista/#/detalhes/9546fc68-2bb2-40b8-936a-d1c21211defb</t>
  </si>
  <si>
    <t>BR0JXNCTF001</t>
  </si>
  <si>
    <t>Journey Capital Endurance Incentivado FIF em Infra RF</t>
  </si>
  <si>
    <t>https://www.xpi.com.br/investimentos/fundos-de-investimento/lista/#/detalhes/8f2cdd4e-f721-44af-87aa-9c3ec28e72c8</t>
  </si>
  <si>
    <t>BR01R5CTF005</t>
  </si>
  <si>
    <t>Journey Capital Endurance Plus Advisory FIF em Cotas de Fundos Incentivados em Infra RF</t>
  </si>
  <si>
    <t>JOURNEY CAPITAL ENDURANCE PLUS ADVISORY FIF CIC FI INFRA RENDA FIXA</t>
  </si>
  <si>
    <t>https://www.xpi.com.br/investimentos/fundos-de-investimento/lista/#/detalhes/6d8fe50e-1433-426a-9a14-80bdbce490a3</t>
  </si>
  <si>
    <t>BR0JXRCTF002</t>
  </si>
  <si>
    <t>KJNT11 - Kijani Asatala FIAgro</t>
  </si>
  <si>
    <t>Kijani Investimentos</t>
  </si>
  <si>
    <t>Fiagro</t>
  </si>
  <si>
    <t>https://www.xpi.com.br/investimentos/fundos-de-investimento/lista/#/detalhes/2f89cf2a-74e2-4ff7-a94f-da945c904bab</t>
  </si>
  <si>
    <t>BR0AHBCTF008</t>
  </si>
  <si>
    <t>Kad IMAB FIC FIF RF LP RL</t>
  </si>
  <si>
    <t>Renda Fixa Duração Alta Soberano</t>
  </si>
  <si>
    <t>KAD IMA-B RESP LIMITADA FIF CIC RENDA FIXA LP</t>
  </si>
  <si>
    <t>https://www.xpi.com.br/investimentos/fundos-de-investimento/lista/#/detalhes/293a9780-b01f-4ecf-b1de-a04168b98fc3</t>
  </si>
  <si>
    <t>BR0APBCTF001</t>
  </si>
  <si>
    <t>Kadima Equities FIF em Ações</t>
  </si>
  <si>
    <t>KADIMA EQUITIES FIF AÇÕES</t>
  </si>
  <si>
    <t>https://www.xpi.com.br/investimentos/fundos-de-investimento/lista/#/detalhes/4d0b0a9b-12c2-4dee-b50a-e64cb0a6d04a</t>
  </si>
  <si>
    <t>BRKDM8CTF006</t>
  </si>
  <si>
    <t>Kadima High Vol FIC FIF Multi RL</t>
  </si>
  <si>
    <t>KADIMA HIGH VOL RESP LIMITADA FIF CIC MULTIMERCADO</t>
  </si>
  <si>
    <t>https://www.xpi.com.br/investimentos/fundos-de-investimento/lista/#/detalhes/5a3e92c3-ccf7-472f-a8de-f36f92a8c2a3</t>
  </si>
  <si>
    <t>BRDID1CTF006</t>
  </si>
  <si>
    <t>Kadima II FIC FIF Multi RL</t>
  </si>
  <si>
    <t>KADIMA II RESP LIMITADA FIF CIC MULTIMERCADO</t>
  </si>
  <si>
    <t>https://www.xpi.com.br/investimentos/fundos-de-investimento/lista/#/detalhes/ab4b91b9-3f77-4069-ab42-bab714996949</t>
  </si>
  <si>
    <t>BRKD30CTF000</t>
  </si>
  <si>
    <t>Kadima LT FIF Multi RL</t>
  </si>
  <si>
    <t>https://www.xpi.com.br/investimentos/fundos-de-investimento/lista/#/detalhes/e35ecfdf-e1a3-41b4-a185-be30b712e67d</t>
  </si>
  <si>
    <t>BR00W5CTF009</t>
  </si>
  <si>
    <t>Kadima Long Bias FIF Multi RL</t>
  </si>
  <si>
    <t>https://www.xpi.com.br/investimentos/fundos-de-investimento/lista/#/detalhes/7ae66742-96d9-40af-9b21-a222e2fddedc</t>
  </si>
  <si>
    <t>BR01ZBCTF003</t>
  </si>
  <si>
    <t>Kadima Long Short Plus FIC FIF em Ações RL</t>
  </si>
  <si>
    <t>KADIMA LONG SHORT PLUS RESP LIMITADA FIF CIC AÇÕES</t>
  </si>
  <si>
    <t>https://www.xpi.com.br/investimentos/fundos-de-investimento/lista/#/detalhes/49712ffb-dd61-44d6-93d3-143c5da5d5ce</t>
  </si>
  <si>
    <t>BR00I4CTF000</t>
  </si>
  <si>
    <t>Kapitalo Alpha Global Advisory FIF em Cotas de FIM</t>
  </si>
  <si>
    <t>https://www.xpi.com.br/investimentos/fundos-de-investimento/lista/#/detalhes/b30f5df8-9c0a-4334-98ac-2fe1603facc1</t>
  </si>
  <si>
    <t>BRKPA2CTF009</t>
  </si>
  <si>
    <t>Kapitalo K10 Advisory FIF em Cotas de FIM</t>
  </si>
  <si>
    <t>KAPITALO K10 ADVISORY FIF CIC MULTIMERCADO</t>
  </si>
  <si>
    <t>https://www.xpi.com.br/investimentos/fundos-de-investimento/lista/#/detalhes/c37131d7-8c6b-43ab-9aef-25f8939690af</t>
  </si>
  <si>
    <t>BR01XLCTF007</t>
  </si>
  <si>
    <t>Kapitalo Kappa Advisory FIF em Cotas de FIM</t>
  </si>
  <si>
    <t>https://www.xpi.com.br/investimentos/fundos-de-investimento/lista/#/detalhes/329879fc-1def-4023-bc43-971b52939d56</t>
  </si>
  <si>
    <t>BRKLO1CTF009</t>
  </si>
  <si>
    <t>Kapitalo NW3 Plus FIF em Cotas de FIA</t>
  </si>
  <si>
    <t>KAPITALO NW3 PLUS FIF CIC AÇÕES</t>
  </si>
  <si>
    <t>https://www.xpi.com.br/investimentos/fundos-de-investimento/lista/#/detalhes/2b0cc803-cd14-462a-9131-81f40130596c</t>
  </si>
  <si>
    <t>BRLST2CTF004</t>
  </si>
  <si>
    <t>Kapitalo Tarkus Advisory FIF em Cotas de FIA</t>
  </si>
  <si>
    <t>KAPITALO TARKUS ADVISORY FIF CIC AÇÕES</t>
  </si>
  <si>
    <t>https://www.xpi.com.br/investimentos/fundos-de-investimento/lista/#/detalhes/0ba11f50-bfff-4ad7-b344-e94ce3f260d2</t>
  </si>
  <si>
    <t>BR078FCTF002</t>
  </si>
  <si>
    <t>Kapitalo Zeta Advisory FIF em Cotas de FIM</t>
  </si>
  <si>
    <t>https://www.xpi.com.br/investimentos/fundos-de-investimento/lista/#/detalhes/03171c4a-849d-4f98-b6bc-c354b914f4d3</t>
  </si>
  <si>
    <t>BR006UCTF002</t>
  </si>
  <si>
    <t>Kapitalo Zeta Merídia FIC de FIM</t>
  </si>
  <si>
    <t>KAPITALO ZETA MERÍDIA FIF CIC MULTIMERCADO</t>
  </si>
  <si>
    <t>https://www.xpi.com.br/investimentos/fundos-de-investimento/lista/#/detalhes/ac850a08-0520-4021-9057-bae615a45e13</t>
  </si>
  <si>
    <t>BR09MRCTF000</t>
  </si>
  <si>
    <t>Kinea Andes FIF CIC RF CP LP RL - Subclasse I</t>
  </si>
  <si>
    <t>KINEA ANDES RESP LIMITADA FIF CIC RENDA FIXA CRÉDITO PRIVADO LP</t>
  </si>
  <si>
    <t>https://www.xpi.com.br/investimentos/fundos-de-investimento/lista/#/detalhes/1b0252f1-b74f-4249-9939-7e0f24b5172f</t>
  </si>
  <si>
    <t>BR09HCCTF002</t>
  </si>
  <si>
    <t>Kinea Apolo FIF MM RL - Subclasse I</t>
  </si>
  <si>
    <t>https://www.xpi.com.br/investimentos/fundos-de-investimento/lista/#/detalhes/c4cc23b1-0714-4199-8631-5f39d4e2f867</t>
  </si>
  <si>
    <t>BR02PLCTF001</t>
  </si>
  <si>
    <t>Kinea Atlas II FIM RL - Subclasse I</t>
  </si>
  <si>
    <t>https://www.xpi.com.br/investimentos/fundos-de-investimento/lista/#/detalhes/6b826269-b6f7-4965-993c-46eb041a8d77</t>
  </si>
  <si>
    <t>BRKTL4CTF008</t>
  </si>
  <si>
    <t>Kinea Chronos FIM RL - Subclasse I</t>
  </si>
  <si>
    <t>https://www.xpi.com.br/investimentos/fundos-de-investimento/lista/#/detalhes/288edbb3-d9ab-47c5-b5b9-2921049eb45a</t>
  </si>
  <si>
    <t>BRKMC1CTF002</t>
  </si>
  <si>
    <t>Kinea Dakar FIF CIC RF LP RL - Subclasse I</t>
  </si>
  <si>
    <t>https://www.xpi.com.br/investimentos/fundos-de-investimento/lista/#/detalhes/022c34ee-5f99-4b9c-bc52-5526b3b9ae87</t>
  </si>
  <si>
    <t>BR0D7XCTF003</t>
  </si>
  <si>
    <t>Kinea Gama FIF CIC em Ações RL - Subclasse I</t>
  </si>
  <si>
    <t>D+15 (útil)</t>
  </si>
  <si>
    <t>https://www.xpi.com.br/investimentos/fundos-de-investimento/lista/#/detalhes/6d664c2e-bebf-4bca-9faf-5818f1a96b9e</t>
  </si>
  <si>
    <t>BR035LCTF000</t>
  </si>
  <si>
    <t>Kinea IPCA Dinâmico II FIF RF RL - Subclasse II</t>
  </si>
  <si>
    <t>https://www.xpi.com.br/investimentos/fundos-de-investimento/lista/#/detalhes/db6b9165-902b-44a9-a9b3-2e9fd1fe20ad</t>
  </si>
  <si>
    <t>BR06A6CTF007</t>
  </si>
  <si>
    <t>Kinea Incentivado RF CP LP FIF RL FI Deb Infra RL - Subclasse I</t>
  </si>
  <si>
    <t>D+22 (útil)</t>
  </si>
  <si>
    <t>https://www.xpi.com.br/investimentos/fundos-de-investimento/lista/#/detalhes/1298192e-3c5d-4ade-aea9-32a1f0a58a9a</t>
  </si>
  <si>
    <t>BR0HJ8CTF005</t>
  </si>
  <si>
    <t>Kinea Oportunidade FIF RF CP RL - Subclasse I</t>
  </si>
  <si>
    <t>https://www.xpi.com.br/investimentos/fundos-de-investimento/lista/#/detalhes/828e442a-e26b-4062-ad59-f010c55a400d</t>
  </si>
  <si>
    <t>BR025WCTF008</t>
  </si>
  <si>
    <t>Kinea PE V Feeder Advisory FIP Multi RL - Classe A</t>
  </si>
  <si>
    <t>KINEA PRIVATE EQUITY V FEEDER ADVISORY RESP LIMITADA FIP</t>
  </si>
  <si>
    <t>https://www.xpi.com.br/investimentos/fundos-de-investimento/lista/#/detalhes/90c15177-7405-492a-95a0-56a4256d0324</t>
  </si>
  <si>
    <t>BR09CFCTF006</t>
  </si>
  <si>
    <t>Kinea RF Absoluto FIF RF LP RL - Subclasse I</t>
  </si>
  <si>
    <t>https://www.xpi.com.br/investimentos/fundos-de-investimento/lista/#/detalhes/879fed05-52f0-49c1-8c0d-4991b34f78a8</t>
  </si>
  <si>
    <t>BRKRF1CTF004</t>
  </si>
  <si>
    <t>Kiron FIC de FIF em Ações RL</t>
  </si>
  <si>
    <t>KIRON RESP LIMITADA FIF CIC AÇÕES</t>
  </si>
  <si>
    <t>https://www.xpi.com.br/investimentos/fundos-de-investimento/lista/#/detalhes/e66773ff-f56e-447f-8d41-bd8421ab5681</t>
  </si>
  <si>
    <t>BRCHR3CTF008</t>
  </si>
  <si>
    <t>Kiron Institucional FIA RL</t>
  </si>
  <si>
    <t xml:space="preserve">Renda variável._x000D_
</t>
  </si>
  <si>
    <t>https://www.xpi.com.br/investimentos/fundos-de-investimento/lista/#/detalhes/2f6dc378-8fcc-40bd-a7bd-aa5a8cabdf04</t>
  </si>
  <si>
    <t>BRKRN7CTF001</t>
  </si>
  <si>
    <t>Kínitro 30 FIF em Cotas de FIM</t>
  </si>
  <si>
    <t>Kínitro Capital</t>
  </si>
  <si>
    <t>KÍNITRO 30 FIF CIC MULTIMERCADO</t>
  </si>
  <si>
    <t>https://www.xpi.com.br/investimentos/fundos-de-investimento/lista/#/detalhes/9fb910b7-2179-4c1f-b591-059c882bd186</t>
  </si>
  <si>
    <t>BR09NJCTF005</t>
  </si>
  <si>
    <t>Kínitro FIF Ações</t>
  </si>
  <si>
    <t>D+8 (útil)</t>
  </si>
  <si>
    <t>BRSGA8CTF009</t>
  </si>
  <si>
    <t>https://www.xpi.com.br/investimentos/fundos-de-investimento/lista/#/detalhes/32eaadef-5493-45e7-9928-2ce52d3348eb</t>
  </si>
  <si>
    <t>https://www.xpi.com.br/investimentos/fundos-de-investimento/lista/#/detalhes/2440114c-4c2c-4045-9129-c36cfc65ecf4</t>
  </si>
  <si>
    <t>BR0N7HCTF004</t>
  </si>
  <si>
    <t>Leblon Ações FIC de FIF</t>
  </si>
  <si>
    <t>Leblon Investimentos</t>
  </si>
  <si>
    <t>LEBLON AÇÕES FIC AÇÕES</t>
  </si>
  <si>
    <t>https://www.xpi.com.br/investimentos/fundos-de-investimento/lista/#/detalhes/41441613-0d42-4a50-9af9-8d92c1fc4375</t>
  </si>
  <si>
    <t>BRYPA1CTF005</t>
  </si>
  <si>
    <t>LEBLON II INSTITUCIONAL FIF CIC AÇÕES</t>
  </si>
  <si>
    <t>BRLEB8CTF007</t>
  </si>
  <si>
    <t>Legacy Absoluto Advisory FIF em Cotas de FIM</t>
  </si>
  <si>
    <t>LEGACY CAPITAL ABSOLUTO ADVISORY FIF CIC MULTIMERCADO</t>
  </si>
  <si>
    <t>https://www.xpi.com.br/investimentos/fundos-de-investimento/lista/#/detalhes/aa2bbe42-9abd-4259-aac3-a52953dc14e8</t>
  </si>
  <si>
    <t>BR0A0DCTF003</t>
  </si>
  <si>
    <t>Legacy Capital Advisory FIC FIM RL</t>
  </si>
  <si>
    <t>LEGACY CAPITAL ADVISORY FIC MULTIMERCADO</t>
  </si>
  <si>
    <t>https://www.xpi.com.br/investimentos/fundos-de-investimento/lista/#/detalhes/eea8c539-4ca1-4ca9-a5ba-a633a3a73bd5</t>
  </si>
  <si>
    <t>BRLCA2CTF003</t>
  </si>
  <si>
    <t>Legacy Capital Compound Advisory Debêntures Infra FIRF CP RL</t>
  </si>
  <si>
    <t>LEGACY CAP COM AD DEBÊNTURES IPCA R L FIF CIC FI INFRA RENDA FIXA CRÉDITO PRIVADO</t>
  </si>
  <si>
    <t>https://www.xpi.com.br/investimentos/fundos-de-investimento/lista/#/detalhes/df70ca9b-d3ba-4100-a297-53bc74019f70</t>
  </si>
  <si>
    <t>BR0J9YCTF001</t>
  </si>
  <si>
    <t>Legacy Capital Compound FIF DEB Infra CDI Ativo RF CP RL</t>
  </si>
  <si>
    <t>https://www.xpi.com.br/investimentos/fundos-de-investimento/lista/#/detalhes/92796ef7-1668-4acb-a1f0-24f7b37aa77f</t>
  </si>
  <si>
    <t>BR0FRKCTF007</t>
  </si>
  <si>
    <t>https://www.xpi.com.br/investimentos/fundos-de-investimento/lista/#/detalhes/bb57dff3-662c-4bc0-b3d7-fa6795189bb8</t>
  </si>
  <si>
    <t>BR09NSCTF006</t>
  </si>
  <si>
    <t>Legacy Capital Credit D15 FIF MM CP RL</t>
  </si>
  <si>
    <t>LEGACY CAPITAL CREDIT 15 RESP LIMITADA FIF MULTIMERCADO CRÉDITO PRIVADO</t>
  </si>
  <si>
    <t>https://www.xpi.com.br/investimentos/fundos-de-investimento/lista/#/detalhes/09dcea43-e776-4387-aeae-ca476bc4a0e3</t>
  </si>
  <si>
    <t>BR0N99CTF002</t>
  </si>
  <si>
    <t>Legacy Capital Credit Horizon Senior Incentivado FIF CIC RF RL</t>
  </si>
  <si>
    <t>https://www.xpi.com.br/investimentos/fundos-de-investimento/lista/#/detalhes/2167e284-076d-4f78-bb34-7b30640f0a27</t>
  </si>
  <si>
    <t>BR0O5DCTF006</t>
  </si>
  <si>
    <t>https://www.xpi.com.br/investimentos/fundos-de-investimento/lista/#/detalhes/ec320348-f2f4-4dce-b352-b51b5ec5f7d9</t>
  </si>
  <si>
    <t>BR0LW8CTF002</t>
  </si>
  <si>
    <t>Legacy Capital V10 FI Financeiro CIC Mult Resp Limitada</t>
  </si>
  <si>
    <t>LEGACY CAPITAL V10 RESP LIMITADA FIF CIC MULTIMERCADO</t>
  </si>
  <si>
    <t>https://www.xpi.com.br/investimentos/fundos-de-investimento/lista/#/detalhes/203c18e4-abeb-45a0-ae01-6b49128fe015</t>
  </si>
  <si>
    <t>BR0IJVCTF005</t>
  </si>
  <si>
    <t>Legato Liquidez Classe Investimento RF Referenciada DI RL</t>
  </si>
  <si>
    <t>Paramis Investimentos</t>
  </si>
  <si>
    <t>https://www.xpi.com.br/investimentos/fundos-de-investimento/lista/#/detalhes/dc7b1c99-e12c-4219-ab5c-e1cde51d9a97</t>
  </si>
  <si>
    <t>BR0IL3CTF001</t>
  </si>
  <si>
    <t>Lis Value FIA RL</t>
  </si>
  <si>
    <t>LIS Capital</t>
  </si>
  <si>
    <t>https://www.xpi.com.br/investimentos/fundos-de-investimento/lista/#/detalhes/783c434e-c9c3-406f-abcf-c68524351908</t>
  </si>
  <si>
    <t>BRLIZ3CTF006</t>
  </si>
  <si>
    <t>Logos Total Return FIF em Cotas de FIM</t>
  </si>
  <si>
    <t>Logos Capital</t>
  </si>
  <si>
    <t>LOGOS TOTAL RETURN FIF CIC MULTIMERCADO</t>
  </si>
  <si>
    <t>BRLGO2CTF003</t>
  </si>
  <si>
    <t>Lyxor BridgeWater Core Global Macro Advisory FIF IE</t>
  </si>
  <si>
    <t>LYXOR BRIDGEWATER CORE GLOBAL MACRO ADVISORY INVESTIMENTO NO EXTERIOR RESP LIMITADA FIF CIC MULTIMERCADO</t>
  </si>
  <si>
    <t>https://www.xpi.com.br/investimentos/fundos-de-investimento/lista/#/detalhes/bd4c66a9-888f-4e22-bf27-fd82e3b73178</t>
  </si>
  <si>
    <t>BR07N0CTF004</t>
  </si>
  <si>
    <t>Lyxor BridgeWater Core Global Macro Dólar Advisory FIF IE</t>
  </si>
  <si>
    <t>LYXOR BRIDGEWATER CORE GLOBAL MACRO DÓLAR ADVISORY INVESTIMENTO NO EXTERIOR RESP LIMITADA FIF CIC MULTIMERCADO</t>
  </si>
  <si>
    <t>https://www.xpi.com.br/investimentos/fundos-de-investimento/lista/#/detalhes/40bf7aaf-21a4-4071-8093-1f5b8c3832ce</t>
  </si>
  <si>
    <t>BR07P1CTF000</t>
  </si>
  <si>
    <t>M Emerging Leaders Advisory CIA IE RL</t>
  </si>
  <si>
    <t>https://www.xpi.com.br/investimentos/fundos-de-investimento/lista/#/detalhes/06b29967-ab22-47fe-83a9-852e63b9aaec</t>
  </si>
  <si>
    <t>BR0650CTF004</t>
  </si>
  <si>
    <t>M8 Credit Advanced FIC FIDC</t>
  </si>
  <si>
    <t>M8 Partners Investimentos</t>
  </si>
  <si>
    <t>https://www.xpi.com.br/investimentos/fundos-de-investimento/lista/#/detalhes/37ae15ad-5355-493b-97c5-1fa78e6af193</t>
  </si>
  <si>
    <t>BR0FMDCTF003</t>
  </si>
  <si>
    <t>M8 Credit Opportunities FIC de FI em FIDC</t>
  </si>
  <si>
    <t>https://www.xpi.com.br/investimentos/fundos-de-investimento/lista/#/detalhes/bd4bb6c9-fac0-4e15-a656-2ce3991f47de</t>
  </si>
  <si>
    <t>BR0DCECTF007</t>
  </si>
  <si>
    <t>MAG Cash 10 FIRF</t>
  </si>
  <si>
    <t>Setembro / Março</t>
  </si>
  <si>
    <t>Agosto / Fevereiro</t>
  </si>
  <si>
    <t>https://www.xpi.com.br/investimentos/fundos-de-investimento/lista/#/detalhes/4e2571e4-9b80-48fa-8288-3c0fb130da13</t>
  </si>
  <si>
    <t>BR0CVCCTF003</t>
  </si>
  <si>
    <t>MAG FIRF Ativo LP</t>
  </si>
  <si>
    <t>https://www.xpi.com.br/investimentos/fundos-de-investimento/lista/#/detalhes/5924e916-c3c1-41f3-b831-f1b89ede0064</t>
  </si>
  <si>
    <t>BR0EE8CTF003</t>
  </si>
  <si>
    <t>MAG FIRF Referenciado DI Premium CP</t>
  </si>
  <si>
    <t>https://www.xpi.com.br/investimentos/fundos-de-investimento/lista/#/detalhes/e1ec1908-594b-4673-965c-07c3693a47bb</t>
  </si>
  <si>
    <t>BR0AUWCTF007</t>
  </si>
  <si>
    <t>MAG Global Bonds FIC FIM IE</t>
  </si>
  <si>
    <t>MAG GLOBAL BONDS RESP LIMITADA FIF CIC MULTIMERCADO</t>
  </si>
  <si>
    <t>https://www.xpi.com.br/investimentos/fundos-de-investimento/lista/#/detalhes/0d955782-f3bb-4e29-9ba0-6936f1b74ccf</t>
  </si>
  <si>
    <t>BR0A9JCTF001</t>
  </si>
  <si>
    <t>MARE11 - Manatí Recebíveis Estruturados</t>
  </si>
  <si>
    <t>https://www.xpi.com.br/investimentos/fundos-de-investimento/lista/#/detalhes/1c78d029-2c0d-461d-8d77-0db9e941caf6</t>
  </si>
  <si>
    <t>BRMARECTF017</t>
  </si>
  <si>
    <t>MCCE11 - Mauá Capital Crédito Estruturado</t>
  </si>
  <si>
    <t>https://www.xpi.com.br/investimentos/fundos-de-investimento/lista/#/detalhes/9a82bfb9-a144-45bc-989e-15cd63006a8d</t>
  </si>
  <si>
    <t>BR0DLLCTF003</t>
  </si>
  <si>
    <t>MCFA11 - Mauá Capital High Grade FII RL</t>
  </si>
  <si>
    <t>https://www.xpi.com.br/investimentos/fundos-de-investimento/lista/#/detalhes/4600d46f-28bf-46d8-9932-8ea4434c9b93</t>
  </si>
  <si>
    <t>BRMCFACTF008</t>
  </si>
  <si>
    <t>MOS FIF CIA RL</t>
  </si>
  <si>
    <t>MOS Capital</t>
  </si>
  <si>
    <t>MOS RESP LIMITADA FIF AÇÕES</t>
  </si>
  <si>
    <t>BRTRM1CTF006</t>
  </si>
  <si>
    <t>MRFA11 - XP Multi Renda FII RL</t>
  </si>
  <si>
    <t>https://www.xpi.com.br/investimentos/fundos-de-investimento/lista/#/detalhes/a346deb7-0748-4c71-ba67-930951bff155</t>
  </si>
  <si>
    <t>MS Emerging Markets Debt Opportunities CI Mult CP IE RL</t>
  </si>
  <si>
    <t>https://www.xpi.com.br/investimentos/fundos-de-investimento/lista/#/detalhes/aae4aae4-33cc-45dc-8b6e-efcbcdfc214b</t>
  </si>
  <si>
    <t>BR0MRJCTF005</t>
  </si>
  <si>
    <t>MS GLOBAL BRANDS ADVISORY FIC FIA IE</t>
  </si>
  <si>
    <t>MORGAN STANLEY GLOBAL BRANDS ADV INVESTIMENTO NO EXTERIOR RESP LIMITADA FIF CIC AÇÕES</t>
  </si>
  <si>
    <t>https://www.xpi.com.br/investimentos/fundos-de-investimento/lista/#/detalhes/2d4664a6-4d97-4754-be08-11a1814515a9</t>
  </si>
  <si>
    <t>BR054JCTF005</t>
  </si>
  <si>
    <t>MS GLOBAL BRANDS DÓLAR ADVISORY FIC FIA IE</t>
  </si>
  <si>
    <t>MORGAN STANLEY GLOBAL BRANDS DÓLAR ADVISORY INVESTIMENTO NO EXTERIOR RESP LIMITADA FIF CIC AÇÕES</t>
  </si>
  <si>
    <t>https://www.xpi.com.br/investimentos/fundos-de-investimento/lista/#/detalhes/bb2e990c-d50f-46dc-a2cd-b5c375c2eccb</t>
  </si>
  <si>
    <t>BR04W8CTF009</t>
  </si>
  <si>
    <t>MS GLOBAL OPPORTUNITIES DÓLAR ADVISORY FIC FIA IE RL</t>
  </si>
  <si>
    <t>MS GLOBAL OPPORTUNITIES DÓLAR ADVISORY CLASSE INVESTIMENTO NO EXTERIOR RESP LIMITADA FIC AÇÕES</t>
  </si>
  <si>
    <t>BR02WMCTF005</t>
  </si>
  <si>
    <t>MS GLOBAL OPPORTUNITY ADVISORY FIC FIA IE</t>
  </si>
  <si>
    <t>M GLOBAL OPPORTUNITY ADVISORY INVESTIMENTO NO EXTERIOR RESP LIMITADA FIF CIC AÇÕES</t>
  </si>
  <si>
    <t>https://www.xpi.com.br/investimentos/fundos-de-investimento/lista/#/detalhes/d00d0111-f08a-410c-bd6c-363efa65e39b</t>
  </si>
  <si>
    <t>BR088TCTF002</t>
  </si>
  <si>
    <t>MS Global BDR Advisory Dólar FIC FIA BDR Nível I</t>
  </si>
  <si>
    <t>https://www.xpi.com.br/investimentos/fundos-de-investimento/lista/#/detalhes/ef8664c6-e0c3-4d47-bf1a-8fe8c89de271</t>
  </si>
  <si>
    <t>BR097RCTF007</t>
  </si>
  <si>
    <t>MS Global Fixed Income Advisory FIC FIM IE</t>
  </si>
  <si>
    <t>MORGAN STANLEY GLOBAL FIXED INCOME ADV INVESTIMENTO NO EXTERIOR RESP LIMITADA FIF CIC MULTIMERCADO</t>
  </si>
  <si>
    <t>https://www.xpi.com.br/investimentos/fundos-de-investimento/lista/#/detalhes/1b9f5f73-f00b-433b-9ad9-c505ef17b016</t>
  </si>
  <si>
    <t>BR01J7CTF001</t>
  </si>
  <si>
    <t>MS RISCO DINÂMICO ADVISORY FIC FIM IE</t>
  </si>
  <si>
    <t>MORGAN STANLEY RISCO DINÂMICO ADV INVESTIMENTO NO EXTERIOR RESP LIMITADA FIF CIC MULTIMERCADO</t>
  </si>
  <si>
    <t>BR01J8CTF009</t>
  </si>
  <si>
    <t>MS US ADVANTAGE ADVISORY CI AÇÕES IE RL</t>
  </si>
  <si>
    <t>https://www.xpi.com.br/investimentos/fundos-de-investimento/lista/#/detalhes/797c32d8-b4ab-4cb9-bb9e-c19f4301abe6</t>
  </si>
  <si>
    <t>BR05W3CTF009</t>
  </si>
  <si>
    <t>Mag Cash FIRF LP</t>
  </si>
  <si>
    <t>Incidirá no último dia útil dos meses de maio e novembro de cada ano, ou no resgate, se ocorrido em data anterior.</t>
  </si>
  <si>
    <t>https://www.xpi.com.br/investimentos/fundos-de-investimento/lista/#/detalhes/57794ff6-00c2-427c-9219-806078060e3c</t>
  </si>
  <si>
    <t>BRACY1CTF000</t>
  </si>
  <si>
    <t>Mag Global Equity BRL Classe de Investimento em Cotas de FIM RL</t>
  </si>
  <si>
    <t>MAG GLOBAL EQUITY BRL RESP LIMITADA FIF CIC MULTIMERCADO</t>
  </si>
  <si>
    <t>https://www.xpi.com.br/investimentos/fundos-de-investimento/lista/#/detalhes/9e84fe37-f438-4aa4-8650-5acae5e49f96</t>
  </si>
  <si>
    <t>BR0BHNCTF001</t>
  </si>
  <si>
    <t>Mag Global Equity FIC FIF Multi RL</t>
  </si>
  <si>
    <t>MAG GLOBAL EQUITY RESP LIMITADA FIF CIC MULTIMERCADO</t>
  </si>
  <si>
    <t>BR05DPCTF001</t>
  </si>
  <si>
    <t>Mag High Grade Plus 30 FIF RF CP LP RL</t>
  </si>
  <si>
    <t>https://www.xpi.com.br/investimentos/fundos-de-investimento/lista/#/detalhes/e6a09683-e95d-4af4-a9df-adcaedf2aaa0</t>
  </si>
  <si>
    <t>BR0FKSCTF005</t>
  </si>
  <si>
    <t>Mag Inflação Referenciado IMA-B FIRF FIF CIRF LP RL</t>
  </si>
  <si>
    <t>https://www.xpi.com.br/investimentos/fundos-de-investimento/lista/#/detalhes/038994eb-a153-485f-927b-95ac0aa78d23</t>
  </si>
  <si>
    <t>BRMGR6CTF000</t>
  </si>
  <si>
    <t>Mag Renda Fixa FIF CI RL</t>
  </si>
  <si>
    <t>BRMGR3CTF007</t>
  </si>
  <si>
    <t>https://www.xpi.com.br/investimentos/fundos-de-investimento/lista/#/detalhes/9c11f9b9-69e1-4d23-905a-21e3827b2791</t>
  </si>
  <si>
    <t>Mantaro Ações FIF em Cotas de FIA</t>
  </si>
  <si>
    <t>Mantaro Capital</t>
  </si>
  <si>
    <t>MANTARO AÇÕES FIF CIC AÇÕES</t>
  </si>
  <si>
    <t>https://www.xpi.com.br/investimentos/fundos-de-investimento/lista/#/detalhes/c0a782a8-d0d1-4786-be17-983ea1821990</t>
  </si>
  <si>
    <t>BRPCF3CTF002</t>
  </si>
  <si>
    <t>Mantaro Equity Hedge FIF Multimercado</t>
  </si>
  <si>
    <t>https://www.xpi.com.br/investimentos/fundos-de-investimento/lista/#/detalhes/a47bad2b-b100-4784-8193-e2185ff6a892</t>
  </si>
  <si>
    <t>BR0BTDCTF007</t>
  </si>
  <si>
    <t>Mantaro LB FIF em Cotas de FIM</t>
  </si>
  <si>
    <t>MANTARO LB FIF CIC MULTIMERCADO</t>
  </si>
  <si>
    <t>https://www.xpi.com.br/investimentos/fundos-de-investimento/lista/#/detalhes/40103a92-59ea-4d76-9e40-3ad3428758d8</t>
  </si>
  <si>
    <t>BRPCF0CTF008</t>
  </si>
  <si>
    <t>Mapfre Confianza FIF RF Referenciado DI CP RL</t>
  </si>
  <si>
    <t>MAPFRE Investimentos</t>
  </si>
  <si>
    <t>https://www.xpi.com.br/investimentos/fundos-de-investimento/lista/#/detalhes/9d1dbc12-22b7-4dc1-93ef-ac14f0ebffed</t>
  </si>
  <si>
    <t>BR0G3ICTF000</t>
  </si>
  <si>
    <t>Mapfre FIF RF RL</t>
  </si>
  <si>
    <t>https://www.xpi.com.br/investimentos/fundos-de-investimento/lista/#/detalhes/ce422e61-05ed-42d6-bf63-f3afe76b0ce1</t>
  </si>
  <si>
    <t>BRMFI1CTF003</t>
  </si>
  <si>
    <t>Mar Absoluto FIF em Cotas de FIM</t>
  </si>
  <si>
    <t>Mar Asset Management</t>
  </si>
  <si>
    <t>MAR ABSOLUTO FIF CIC MULTIMERCADO</t>
  </si>
  <si>
    <t>https://www.xpi.com.br/investimentos/fundos-de-investimento/lista/#/detalhes/f89cdaba-0908-41a9-adc7-84948eea48ed</t>
  </si>
  <si>
    <t>BR013NCTF003</t>
  </si>
  <si>
    <t>https://www.xpi.com.br/investimentos/fundos-de-investimento/lista/#/detalhes/cace4753-ed0a-4d0c-bd7f-d70476377838</t>
  </si>
  <si>
    <t>BRMCLGCTF003</t>
  </si>
  <si>
    <t>Meraki Equity Hedge FIF em Cotas de FIM</t>
  </si>
  <si>
    <t>MERAKI EQUITY HEDGE FIF CIC MULTIMERCADO</t>
  </si>
  <si>
    <t>https://www.xpi.com.br/investimentos/fundos-de-investimento/lista/#/detalhes/0f5c3354-4a2d-475d-865f-76be8f960392</t>
  </si>
  <si>
    <t>BR08KYCTF002</t>
  </si>
  <si>
    <t>Meraki LB FIC em Cotas de FIM</t>
  </si>
  <si>
    <t>MERAKI LONG BIASED FIC MULTIMERCADO</t>
  </si>
  <si>
    <t>https://www.xpi.com.br/investimentos/fundos-de-investimento/lista/#/detalhes/869e3264-39e7-47a7-b8f3-f482123e184e</t>
  </si>
  <si>
    <t>BR08KXCTF004</t>
  </si>
  <si>
    <t>Mirova Global Sustainable Equity Advisory IS IE RL</t>
  </si>
  <si>
    <t>https://www.xpi.com.br/investimentos/fundos-de-investimento/lista/#/detalhes/3b0fc25d-4f4f-4805-afb4-b06132c1fe80</t>
  </si>
  <si>
    <t>BR0AROCTF000</t>
  </si>
  <si>
    <t>MOAT CAPITAL ADVISORY RESP LIMITADA FIF CIC AÇÕES</t>
  </si>
  <si>
    <t>https://www.xpi.com.br/investimentos/fundos-de-investimento/lista/#/detalhes/cfec577a-de50-4d4f-a9f4-bb14f92d31b0</t>
  </si>
  <si>
    <t>BR040SCTF005</t>
  </si>
  <si>
    <t>MOAT CAPITAL EQUITY HEDGE ADVISORY RESP LIMITADA FIF CIC MULTIMERCADO</t>
  </si>
  <si>
    <t>https://www.xpi.com.br/investimentos/fundos-de-investimento/lista/#/detalhes/7c09394d-336c-431f-b245-7159cf8930b5</t>
  </si>
  <si>
    <t>BR0823CTF007</t>
  </si>
  <si>
    <t>Moat Capital Equity Hedge FIF CIC Multimercado RL CI RF - Subclasse I</t>
  </si>
  <si>
    <t>MOAT CAPITAL EQUITY HEDGE RESP LIMITADA FIF CIC MULTIMERCADO</t>
  </si>
  <si>
    <t>https://www.xpi.com.br/investimentos/fundos-de-investimento/lista/#/detalhes/49cdafe3-6ec3-458f-b65a-8ee56204e21c</t>
  </si>
  <si>
    <t>BRMTY4CTF001</t>
  </si>
  <si>
    <t>Moat Capital Total Return Advisory FIF CIC Multimercado RL</t>
  </si>
  <si>
    <t>MOAT CAPITAL TOTAL RETURN ADVISORY RESP LIMITADA FIF CIC MULTIMERCADO</t>
  </si>
  <si>
    <t>https://www.xpi.com.br/investimentos/fundos-de-investimento/lista/#/detalhes/b5e7c743-c596-419e-a8d5-b95090b91699</t>
  </si>
  <si>
    <t>BR01AOCTF009</t>
  </si>
  <si>
    <t>Monashees Expansion Venture Capital Advisory FIM CP IE</t>
  </si>
  <si>
    <t>https://www.xpi.com.br/investimentos/fundos-de-investimento/lista/#/detalhes/0305883e-6e1a-4a4c-8887-ea54a02807ae</t>
  </si>
  <si>
    <t>BR0I55CTF004</t>
  </si>
  <si>
    <t>Módulo I FIC de FIF em Ações RL</t>
  </si>
  <si>
    <t>MÓDULO I RESP LIMITADA FIF CIC AÇÕES</t>
  </si>
  <si>
    <t>BRMDL4CTF004</t>
  </si>
  <si>
    <t>NFIP11 - Navi Infra FIP-IE (RL)</t>
  </si>
  <si>
    <t>NAVI YIELD - ADMINISTRADORA E GESTORA DE RECURSOS FINANCEIROS LTDA</t>
  </si>
  <si>
    <t>Não Informado</t>
  </si>
  <si>
    <t>https://www.xpi.com.br/investimentos/fundos-de-investimento/lista/#/detalhes/6be4027d-7bf5-45ea-a281-2146a834a89c</t>
  </si>
  <si>
    <t>BRNFIPCTF001</t>
  </si>
  <si>
    <t>NAVI CRUISE ADVISORY RESP LIMITADA FIF CIC AÇÕES</t>
  </si>
  <si>
    <t>https://www.xpi.com.br/investimentos/fundos-de-investimento/lista/#/detalhes/a5ea3114-6d17-4131-8a04-d977faf0d8f5</t>
  </si>
  <si>
    <t>BR032ZCTF007</t>
  </si>
  <si>
    <t>Navi Feeder FIF em Cotas de FIF em Ações</t>
  </si>
  <si>
    <t>NAVI FENDER FIF CIC AÇÕES</t>
  </si>
  <si>
    <t>https://www.xpi.com.br/investimentos/fundos-de-investimento/lista/#/detalhes/3ca5b021-75bb-4599-9f43-998a40fdca1d</t>
  </si>
  <si>
    <t>BR02M6CTF007</t>
  </si>
  <si>
    <t>NAVI INSTITUCIONAL RESP LIMITADA FIF CIC AÇÕES</t>
  </si>
  <si>
    <t>https://www.xpi.com.br/investimentos/fundos-de-investimento/lista/#/detalhes/6478ef32-3c08-4c07-87ae-e0f5cfc22976</t>
  </si>
  <si>
    <t>BRKON3CTF003</t>
  </si>
  <si>
    <t>Navi LS FIC FIM</t>
  </si>
  <si>
    <t>NAVI LONG SHORT RESP LIMITADA FIF CIC MULTIMERCADO</t>
  </si>
  <si>
    <t>https://www.xpi.com.br/investimentos/fundos-de-investimento/lista/#/detalhes/018e8fdf-869f-4ae9-a9e5-0711652623f6</t>
  </si>
  <si>
    <t>BRKDR9CTF009</t>
  </si>
  <si>
    <t>Navi Long Biased Master FIA</t>
  </si>
  <si>
    <t>NAVI LONG BIASED RESP LIMITADA FIF CIC MULTIMERCADO</t>
  </si>
  <si>
    <t>https://www.xpi.com.br/investimentos/fundos-de-investimento/lista/#/detalhes/f5718ec3-8fdb-45cf-9e4b-0a7a6acfee21</t>
  </si>
  <si>
    <t>BRKND7CTF007</t>
  </si>
  <si>
    <t>Navi Residencial Prime Opportunities - Classe A - FII Resp L</t>
  </si>
  <si>
    <t>Navi Real Estate Ventures</t>
  </si>
  <si>
    <t>https://www.xpi.com.br/investimentos/fundos-de-investimento/lista/#/detalhes/4e3ea7ee-b4a6-468e-b704-1161bfc6253d</t>
  </si>
  <si>
    <t>BR0HRPCTF002</t>
  </si>
  <si>
    <t>Navi Residencial Prime Opportunities - Classe B - FII Resp L</t>
  </si>
  <si>
    <t>https://www.xpi.com.br/investimentos/fundos-de-investimento/lista/#/detalhes/e162d9cb-5827-4015-96d9-2c9e7aa0915b</t>
  </si>
  <si>
    <t>Neo Multi Estratégia 30 Feeder FIC FIM</t>
  </si>
  <si>
    <t>NEO MULTI ESTRATÉGIA 30 FEEDER RESP LIMITADA FIF CIC MULTIMERCADO</t>
  </si>
  <si>
    <t>https://www.xpi.com.br/investimentos/fundos-de-investimento/lista/#/detalhes/6d2550a0-c681-4c19-b3a5-1c8c826c4e0d</t>
  </si>
  <si>
    <t>BRNEO4CTF009</t>
  </si>
  <si>
    <t>NEO NAVITAS B RESP LIMITADA FIF CIC AÇÕES I</t>
  </si>
  <si>
    <t>https://www.xpi.com.br/investimentos/fundos-de-investimento/lista/#/detalhes/f9894aad-d208-4ed8-93eb-ea8ad43bd87d</t>
  </si>
  <si>
    <t>BRNVT2CTF007</t>
  </si>
  <si>
    <t>NEO PROVECTUS I RESP LIMITADA FIF CIC MULTIMERCADO</t>
  </si>
  <si>
    <t>https://www.xpi.com.br/investimentos/fundos-de-investimento/lista/#/detalhes/2699e46b-2e9a-4978-9644-ccd5b228b55c</t>
  </si>
  <si>
    <t>BRNMF1CTF006</t>
  </si>
  <si>
    <t>Nest Absolute Long Bias FIF Multi RL</t>
  </si>
  <si>
    <t>BRNES8CTF006</t>
  </si>
  <si>
    <t>Neuberger Berman US MultiCap Opportunities Dolar Advisory FIC FIA IE RL</t>
  </si>
  <si>
    <t>https://www.xpi.com.br/investimentos/fundos-de-investimento/lista/#/detalhes/fb296773-60cf-438d-946c-2770d3434b4e</t>
  </si>
  <si>
    <t>BRNBG1CTF008</t>
  </si>
  <si>
    <t>Newave Energia FIP - Classe D (com DI)</t>
  </si>
  <si>
    <t>Newave Investimentos</t>
  </si>
  <si>
    <t>https://www.xpi.com.br/investimentos/fundos-de-investimento/lista/#/detalhes/d2449231-3fbe-4a94-a6c9-a4b97d6a508f</t>
  </si>
  <si>
    <t>BR0DT5CTF003</t>
  </si>
  <si>
    <t>Newave Energia FIP - Classe E (sem DI)</t>
  </si>
  <si>
    <t>https://www.xpi.com.br/investimentos/fundos-de-investimento/lista/#/detalhes/fd40e39a-db19-4640-91ef-591b6e6f6cf9</t>
  </si>
  <si>
    <t>Newave Energia I Advisory – Classe A - FIP Multiestratégia</t>
  </si>
  <si>
    <t>https://www.xpi.com.br/investimentos/fundos-de-investimento/lista/#/detalhes/790d03f7-b21b-46dd-9b27-9927a4a17a9d</t>
  </si>
  <si>
    <t>Newave Energia I Advisory – Classe B - FIP Multiestratégia</t>
  </si>
  <si>
    <t>https://www.xpi.com.br/investimentos/fundos-de-investimento/lista/#/detalhes/ae55e374-3a5a-41f4-9bb8-6fadadf24f17</t>
  </si>
  <si>
    <t>NORDEA ALFA 10 ADV INVESTIMENTO NO EXTERIOR RESP LIMITADA FIF CIC MULTIMERCADO</t>
  </si>
  <si>
    <t>https://www.xpi.com.br/investimentos/fundos-de-investimento/lista/#/detalhes/db4fe1a2-772f-4742-a15d-f4d601a9704b</t>
  </si>
  <si>
    <t>BR0743CTF007</t>
  </si>
  <si>
    <t>Nordea Alfa 10 Dolar Advisory FIC FIM IE</t>
  </si>
  <si>
    <t>NORDEA ALFA 10 DÓLAR ADV INVESTIMENTO NO EXTERIOR RESP LIMITADA FIF CIC MULTIMERCADO</t>
  </si>
  <si>
    <t>https://www.xpi.com.br/investimentos/fundos-de-investimento/lista/#/detalhes/a8646f4b-ff82-4a00-8a2d-a74e38823983</t>
  </si>
  <si>
    <t>BR06ANCTF000</t>
  </si>
  <si>
    <t>Norte LB CIC de CIM RL</t>
  </si>
  <si>
    <t>Norte Asset Management</t>
  </si>
  <si>
    <t>NORTE LONG BIAS RESP LIMITADA FIF CIC MULTIMERCADO</t>
  </si>
  <si>
    <t>https://www.xpi.com.br/investimentos/fundos-de-investimento/lista/#/detalhes/ef763eab-8112-4619-885f-e6b70e3012f7</t>
  </si>
  <si>
    <t>BR078TCTF003</t>
  </si>
  <si>
    <t>Novus Crédito FIM CP LP</t>
  </si>
  <si>
    <t>Novus Crédito Gestão de Recursos Ltda.</t>
  </si>
  <si>
    <t>https://www.xpi.com.br/investimentos/fundos-de-investimento/lista/#/detalhes/a539cf9d-4a2b-4e7f-ba12-71cba6827e5b</t>
  </si>
  <si>
    <t>BR0DYPCTF007</t>
  </si>
  <si>
    <t>NOVUS INSTITUCIONAL RESP LIMITADA FIF CIC MULTIMERCADO</t>
  </si>
  <si>
    <t>https://www.xpi.com.br/investimentos/fundos-de-investimento/lista/#/detalhes/b5b16cb9-219b-40c8-884e-86d16bf1eb34</t>
  </si>
  <si>
    <t>BRMMIFCTF000</t>
  </si>
  <si>
    <t>NOVUS MACRO D5 RESP LIMITADA FIF CIC MULTIMERCADO</t>
  </si>
  <si>
    <t>https://www.xpi.com.br/investimentos/fundos-de-investimento/lista/#/detalhes/854cda44-b3d7-4b38-bf8f-940e31476d6e</t>
  </si>
  <si>
    <t>BRFLG3CTF002</t>
  </si>
  <si>
    <t>NOVUS MACRO RESP LIMITADA FIF CIC MULTIMERCADO</t>
  </si>
  <si>
    <t>https://www.xpi.com.br/investimentos/fundos-de-investimento/lista/#/detalhes/63af366d-eb81-4732-bc14-87bdc4a9c70e</t>
  </si>
  <si>
    <t>BRTCT5CTF007</t>
  </si>
  <si>
    <t>Novus Plus FIF em Cotas de FIM</t>
  </si>
  <si>
    <t>NOVUS PLUS FIC MULTIMERCADO</t>
  </si>
  <si>
    <t>https://www.xpi.com.br/investimentos/fundos-de-investimento/lista/#/detalhes/447a644b-5825-449a-855f-a4bbd178d62d</t>
  </si>
  <si>
    <t>BR0FWECTF000</t>
  </si>
  <si>
    <t>Novus RF Isento FIC FI Infraestrutura CP RL</t>
  </si>
  <si>
    <t>NOVUS FIC INFRA RENDA FIXA</t>
  </si>
  <si>
    <t>https://www.xpi.com.br/investimentos/fundos-de-investimento/lista/#/detalhes/416f3e43-3945-4323-8ff5-53a823d2f2ee</t>
  </si>
  <si>
    <t>BR0J01CTF006</t>
  </si>
  <si>
    <t>Novus Renda Fixa Exclusive FIC FI LP</t>
  </si>
  <si>
    <t>NC EXCLUSIVE RESP LIMITADA FIF CIC RENDA FIXA LP</t>
  </si>
  <si>
    <t>https://www.xpi.com.br/investimentos/fundos-de-investimento/lista/#/detalhes/c434aeb0-c954-4cb6-9cc1-98207bf110e5</t>
  </si>
  <si>
    <t>BR01HMCTF008</t>
  </si>
  <si>
    <t>OCEANA EQUITY HEDGE FIC FIM RL</t>
  </si>
  <si>
    <t>Oceana Investimentos</t>
  </si>
  <si>
    <t>Renda Variável Long Short Direcional</t>
  </si>
  <si>
    <t>OCEANA EQUITY HEDGE RESP LIMITADA FIF CIC MULTIMERCADO</t>
  </si>
  <si>
    <t>https://www.xpi.com.br/investimentos/fundos-de-investimento/lista/#/detalhes/cf02ed6c-d134-4375-93f2-6b287a079665</t>
  </si>
  <si>
    <t>BROCE4CTF002</t>
  </si>
  <si>
    <t>Oaktree Global Credit BRL FIC FIM</t>
  </si>
  <si>
    <t>OAKTREE GLOBAL CREDIT BRL FIC MULTIMERCADO</t>
  </si>
  <si>
    <t>https://www.xpi.com.br/investimentos/fundos-de-investimento/lista/#/detalhes/e7332635-dbf9-4b43-9704-34cd4f0e3487</t>
  </si>
  <si>
    <t>BROKT1CTF001</t>
  </si>
  <si>
    <t>Oaktree Global Credit USD Advisory FIC FIM</t>
  </si>
  <si>
    <t>OAKTREE GLOBAL CREDIT USD ADVISORY FIC MULTIMERCADO</t>
  </si>
  <si>
    <t>https://www.xpi.com.br/investimentos/fundos-de-investimento/lista/#/detalhes/d1c0ff39-b726-4933-9d0d-43768fda67c7</t>
  </si>
  <si>
    <t>BR05K4CTF001</t>
  </si>
  <si>
    <t>Obento FIM CP IE</t>
  </si>
  <si>
    <t>UBS Brasil Corretora</t>
  </si>
  <si>
    <t>https://www.xpi.com.br/investimentos/fundos-de-investimento/lista/#/detalhes/f2f9183e-2297-4787-bb1a-b40290097fde</t>
  </si>
  <si>
    <t>BROBTOCTF008</t>
  </si>
  <si>
    <t>Oby Long Short FIF CIC Multimercado RL</t>
  </si>
  <si>
    <t>BJP Capital</t>
  </si>
  <si>
    <t>D+13 (corridos)</t>
  </si>
  <si>
    <t>OBY LONG SHORT RESP LIMITADA FIF CIC MULTIMERCADO</t>
  </si>
  <si>
    <t>https://www.xpi.com.br/investimentos/fundos-de-investimento/lista/#/detalhes/9b9c5746-6f72-4c76-8f37-c3ba1c148422</t>
  </si>
  <si>
    <t>BR03XUCTF004</t>
  </si>
  <si>
    <t>Oby Ágil FIRF RL</t>
  </si>
  <si>
    <t>Oby Capital</t>
  </si>
  <si>
    <t>https://www.xpi.com.br/investimentos/fundos-de-investimento/lista/#/detalhes/b8149f19-4e7f-4988-9819-a70bab39f53d</t>
  </si>
  <si>
    <t>BR0B7VCTF009</t>
  </si>
  <si>
    <t>Occam Baixa Volatilidade FIC FIF RF CP RL</t>
  </si>
  <si>
    <t>OCCAM LIQUIDEZ BAIXA VOLATILIDADE RESP LIMITADA FIF CIC RENDA FIXA CRÉDITO PRIVADO</t>
  </si>
  <si>
    <t>https://www.xpi.com.br/investimentos/fundos-de-investimento/lista/#/detalhes/ec2427aa-a83d-4b53-8247-b3efe031ed15</t>
  </si>
  <si>
    <t>BR0NZRCTF009</t>
  </si>
  <si>
    <t>Occam Crédito Corporativo 30 FIC FIF RF CP LP RL</t>
  </si>
  <si>
    <t>OCCAM CRÉDITO CORPORATIVO 30 RESP LIMITADA FIF CIC RENDA FIXA</t>
  </si>
  <si>
    <t>https://www.xpi.com.br/investimentos/fundos-de-investimento/lista/#/detalhes/ae021c2a-c6bc-477a-b0b6-345ab15ac09c</t>
  </si>
  <si>
    <t>BR0E4SCTF009</t>
  </si>
  <si>
    <t>Occam Equity Hedge Advisory FIC FIF Multi RL</t>
  </si>
  <si>
    <t>OCCAM EQUITY HEDGE ADVISORY RESP LIMITADA FIF CIC MULTIMERCADO</t>
  </si>
  <si>
    <t>https://www.xpi.com.br/investimentos/fundos-de-investimento/lista/#/detalhes/c1c6c1a3-bb26-46a0-9d54-008d177660de</t>
  </si>
  <si>
    <t>BR0AOECTF008</t>
  </si>
  <si>
    <t>https://www.xpi.com.br/investimentos/fundos-de-investimento/lista/#/detalhes/f6703e5b-5baa-4def-aaf9-69dc7e13d994</t>
  </si>
  <si>
    <t>BRPLU5CTF007</t>
  </si>
  <si>
    <t>Occam Infra Ativo 30 FIC FIF RF Investimento Infra CP RL</t>
  </si>
  <si>
    <t>OCCAM ATIVO 30 RESP LIMITADA FIF CIC FI INFRA RENDA FIXA CRÉDITO PRIVADO</t>
  </si>
  <si>
    <t>https://www.xpi.com.br/investimentos/fundos-de-investimento/lista/#/detalhes/2633fb99-0b4a-4cc3-81d6-7bf4fa58770d</t>
  </si>
  <si>
    <t>BR0ITICTF001</t>
  </si>
  <si>
    <t>Occam Infra Sênior I RF FIC FI-Infra</t>
  </si>
  <si>
    <t>https://www.xpi.com.br/investimentos/fundos-de-investimento/lista/#/detalhes/1a73a14b-9aee-4a6a-84ea-0bc50b138587</t>
  </si>
  <si>
    <t>Occam Institucional FIC FIF Multi II RL</t>
  </si>
  <si>
    <t>OCCAM INSTITUCIONAL II RESP LIMITADA FIF CIC MULTIMERCADO</t>
  </si>
  <si>
    <t>https://www.xpi.com.br/investimentos/fundos-de-investimento/lista/#/detalhes/5a0b8b21-313a-4ebd-901f-978f17bd063b</t>
  </si>
  <si>
    <t>BRPLC5CTF009</t>
  </si>
  <si>
    <t>Occam Liquidez FIC FIF RF CP RL</t>
  </si>
  <si>
    <t>OCCAM LIQUIDEZ RESP LIMITADA FIF CIC RENDA FIXA CRÉDITO PRIVADO</t>
  </si>
  <si>
    <t>https://www.xpi.com.br/investimentos/fundos-de-investimento/lista/#/detalhes/97f81c3f-700d-4e08-8db8-425c5e4eb3ad</t>
  </si>
  <si>
    <t>BR0CCZCTF004</t>
  </si>
  <si>
    <t>Occam Long &amp; Short Plus FIC FIF Multi RL</t>
  </si>
  <si>
    <t>OCCAM LONG &amp; SHORT PLUS RESP LIMITADA FIF CIC MULTIMERCADO</t>
  </si>
  <si>
    <t>https://www.xpi.com.br/investimentos/fundos-de-investimento/lista/#/detalhes/de4fc670-4739-4a5e-8be6-18b9c5a488fa</t>
  </si>
  <si>
    <t>BRBRP3CTF009</t>
  </si>
  <si>
    <t>Occam Long Biased Advisory FIC FIF Multi RL</t>
  </si>
  <si>
    <t>OCCAM LONG BIASED ADVISORY RESP LIMITADA FIF CIC MULTIMERCADO</t>
  </si>
  <si>
    <t>https://www.xpi.com.br/investimentos/fundos-de-investimento/lista/#/detalhes/065947b7-df5a-4213-b94e-7fe433433ec1</t>
  </si>
  <si>
    <t>BR03WZCTF005</t>
  </si>
  <si>
    <t>Março / Março</t>
  </si>
  <si>
    <t>https://www.xpi.com.br/investimentos/fundos-de-investimento/lista/#/detalhes/d1841fe1-48b2-4bc3-95e0-2f859eac0511</t>
  </si>
  <si>
    <t>Occam Retorno Absoluto Advisory FIC FIF Multi - RL</t>
  </si>
  <si>
    <t>OCCAM RETORNO ABSOLUTO ADVISORY RESP LIMITADA FIF CIC MULTIMERCADO</t>
  </si>
  <si>
    <t>https://www.xpi.com.br/investimentos/fundos-de-investimento/lista/#/detalhes/6a794ab8-cdf3-4b90-8dc3-30575f26b2dd</t>
  </si>
  <si>
    <t>BR0378CTF002</t>
  </si>
  <si>
    <t>Oceana Long Biased Advisory FIC FIM</t>
  </si>
  <si>
    <t>OCEANA LONG BIASED ADVISORY RESP LIMITADA FIF CIC MULTIMERCADO</t>
  </si>
  <si>
    <t>https://www.xpi.com.br/investimentos/fundos-de-investimento/lista/#/detalhes/68031d8f-cb18-43d2-80ed-fcb4842aac63</t>
  </si>
  <si>
    <t>BR01W0CTF009</t>
  </si>
  <si>
    <t>Oceana Valor 30 FIF em Cotas de FIA</t>
  </si>
  <si>
    <t xml:space="preserve">Renda Variável </t>
  </si>
  <si>
    <t>OCEANA VALOR 30 FIF CIC AÇÕES</t>
  </si>
  <si>
    <t>https://www.xpi.com.br/investimentos/fundos-de-investimento/lista/#/detalhes/0744b99f-da93-4c27-abc7-94c3d1976292</t>
  </si>
  <si>
    <t>BROCN8CTF002</t>
  </si>
  <si>
    <t>Opportunity Global Equity em Dólar Institucional FIC de FIF Ações IE RL</t>
  </si>
  <si>
    <t>OPPORTUNITY GLOBAL EQUITY EM DÓLAR INSTITUCIONAL INVESTIMENTO NO EXTERIOR RESP LIMITADA FIF CIC AÇÕES</t>
  </si>
  <si>
    <t>S&amp;P 500</t>
  </si>
  <si>
    <t>https://www.xpi.com.br/investimentos/fundos-de-investimento/lista/#/detalhes/5a2f1800-369f-439a-a5be-e5914074c0d0</t>
  </si>
  <si>
    <t>BR0DI0CTF007</t>
  </si>
  <si>
    <t>Opportunity Global Equity em Real Institucional FIC de FIF de Açoes IE RL</t>
  </si>
  <si>
    <t>OPPORTUNITY GLOBAL EQUITY EM REAL INSTITUCIONAL INVESTIMENTO NO EXTERIOR RESP LIMITADA FIF CIC AÇÕES</t>
  </si>
  <si>
    <t>https://www.xpi.com.br/investimentos/fundos-de-investimento/lista/#/detalhes/c4ca7232-b812-46f6-87bf-7c3ab9c594da</t>
  </si>
  <si>
    <t>BR0EEBCTF007</t>
  </si>
  <si>
    <t>Opportunity Income FIC FIF RF LP RL</t>
  </si>
  <si>
    <t>OPPORTUNITY INCOME RESP LIMITADA FIF CIC RENDA FIXA LP</t>
  </si>
  <si>
    <t>https://www.xpi.com.br/investimentos/fundos-de-investimento/lista/#/detalhes/8be36a08-53a5-4600-8461-0fbed5495078</t>
  </si>
  <si>
    <t>BR0IPRCTF000</t>
  </si>
  <si>
    <t>Opportunity Market FIC de FIF Multimercado RL</t>
  </si>
  <si>
    <t>https://www.xpi.com.br/investimentos/fundos-de-investimento/lista/#/detalhes/abc2f018-1638-49df-896f-b4230de4b09b</t>
  </si>
  <si>
    <t>BROPMKCTF001</t>
  </si>
  <si>
    <t>Opportunity Selection FIC FIF Ações - Resp Limitada</t>
  </si>
  <si>
    <t>OPPORTUNITY SELECTION RESP LIMITADA FIF CIC AÇÕES</t>
  </si>
  <si>
    <t>https://www.xpi.com.br/investimentos/fundos-de-investimento/lista/#/detalhes/b8242894-e780-4b74-9c05-5d093d7ddc3b</t>
  </si>
  <si>
    <t>BRSEL1CTF003</t>
  </si>
  <si>
    <t>Opportunity Total FIC de FIF Multimercado</t>
  </si>
  <si>
    <t>https://www.xpi.com.br/investimentos/fundos-de-investimento/lista/#/detalhes/41c49480-276a-448d-9783-fd1d947e6314</t>
  </si>
  <si>
    <t>BROPTTCTF007</t>
  </si>
  <si>
    <t>Organon 60 FIF em Cotas de FIA</t>
  </si>
  <si>
    <t>Organon Capital</t>
  </si>
  <si>
    <t>ORGANON 60 FIF CIC AÇÕES</t>
  </si>
  <si>
    <t>https://www.xpi.com.br/investimentos/fundos-de-investimento/lista/#/detalhes/20649537-ce8c-41de-bb2c-73283cc68224</t>
  </si>
  <si>
    <t>BR0IFTCTF007</t>
  </si>
  <si>
    <t>Osmosis Global Equity Dólar Advisory Ações IE RL</t>
  </si>
  <si>
    <t>OSMOSIS GLOBAL EQUITY DÓLAR ADVISORY INVESTIMENTO NO EXTERIOR RESP LIMITADA FIF CIC AÇÕES</t>
  </si>
  <si>
    <t>https://www.xpi.com.br/investimentos/fundos-de-investimento/lista/#/detalhes/a65de694-2e1a-4cd8-b8fa-5655f9bd2466</t>
  </si>
  <si>
    <t>BR07AGCTF002</t>
  </si>
  <si>
    <t>Ouro Preto FIC FIM CP</t>
  </si>
  <si>
    <t>D+70 (corridos)</t>
  </si>
  <si>
    <t>https://www.xpi.com.br/investimentos/fundos-de-investimento/lista/#/detalhes/f32c8b39-655b-41b1-b877-c038974d5388</t>
  </si>
  <si>
    <t>BROUP1CTF003</t>
  </si>
  <si>
    <t>PAAG11 - Pátria Crédito Agrícola FiAgro</t>
  </si>
  <si>
    <t>FII Renda Gestão Ativa</t>
  </si>
  <si>
    <t>https://www.xpi.com.br/investimentos/fundos-de-investimento/lista/#/detalhes/401f3b97-c989-413f-9552-966c7078c1bd</t>
  </si>
  <si>
    <t>BRPAAGCTF003</t>
  </si>
  <si>
    <t>PDIVER - Gama Pearl Diver Crédito Estruturado Global FIM RL</t>
  </si>
  <si>
    <t>https://www.xpi.com.br/investimentos/fundos-de-investimento/lista/#/detalhes/af7eeacd-d9eb-4ce7-b2c3-31afcc63714c</t>
  </si>
  <si>
    <t>BR0ONMCTF004</t>
  </si>
  <si>
    <t>PDIVER II - Gama Pearl Diver Crédito Estruturado Global II F</t>
  </si>
  <si>
    <t>https://www.xpi.com.br/investimentos/fundos-de-investimento/lista/#/detalhes/aea799ac-0bc3-48d8-8e44-af0aff5070de</t>
  </si>
  <si>
    <t>BR0OTQCTF002</t>
  </si>
  <si>
    <t>PIER11 - Pátria Infra Energia Core Renda FIP INFRA</t>
  </si>
  <si>
    <t>https://www.xpi.com.br/investimentos/fundos-de-investimento/lista/#/detalhes/e223c62e-8a0c-421c-a86f-44ba9ba52859</t>
  </si>
  <si>
    <t>BR0CJRCTF006</t>
  </si>
  <si>
    <t>PIMCO INCOME DÓLAR FIC de FIF Multimercado IE RL</t>
  </si>
  <si>
    <t>PIMCO Investimentos</t>
  </si>
  <si>
    <t>PIMCO INCOME DÓLAR INVESTIMENTO NO EXTERIOR RESP LIMITADA FIF CIC MULTIMERCADO</t>
  </si>
  <si>
    <t>https://www.xpi.com.br/investimentos/fundos-de-investimento/lista/#/detalhes/1f4de618-3513-4fcc-88f6-5aa4114661be</t>
  </si>
  <si>
    <t>BR0103CTF004</t>
  </si>
  <si>
    <t>PV FIA</t>
  </si>
  <si>
    <t>EuQueroInvestir Investimentos</t>
  </si>
  <si>
    <t>https://www.xpi.com.br/investimentos/fundos-de-investimento/lista/#/detalhes/36e6523b-42f9-4e24-8a7a-1890f7bde51b</t>
  </si>
  <si>
    <t>BR06XUCTF007</t>
  </si>
  <si>
    <t>Pacifico Macro Advisory FIF em Cotas de FIM</t>
  </si>
  <si>
    <t>PACIFICO MACRO ADVISORY FIF CIC MULTIMERCADO</t>
  </si>
  <si>
    <t>https://www.xpi.com.br/investimentos/fundos-de-investimento/lista/#/detalhes/bdaee741-6037-4dd2-8c50-f001c87bec1b</t>
  </si>
  <si>
    <t>BR05KTCTF008</t>
  </si>
  <si>
    <t>Parcitas Hedge FIC FIF FIM RL</t>
  </si>
  <si>
    <t>Parcitas Investimentos</t>
  </si>
  <si>
    <t>PARCITAS HEDGE RESP LIMITADA FIF CIC MULTIMERCADO</t>
  </si>
  <si>
    <t>https://www.xpi.com.br/investimentos/fundos-de-investimento/lista/#/detalhes/2187bd9e-118a-4b07-a467-314a86719fb1</t>
  </si>
  <si>
    <t>BR05YXCTF001</t>
  </si>
  <si>
    <t>Perfin Investimentos</t>
  </si>
  <si>
    <t>PERFIN FORESIGHT INSTITUCIONAL RESP LIMITADA FIF CIC AÇÕES</t>
  </si>
  <si>
    <t>https://www.xpi.com.br/investimentos/fundos-de-investimento/lista/#/detalhes/8af1fc49-27f1-4831-a383-0ad2e09fc21a</t>
  </si>
  <si>
    <t>BRPTO2CTF004</t>
  </si>
  <si>
    <t>Persevera Trinity FIRF REF DI RL</t>
  </si>
  <si>
    <t>https://www.xpi.com.br/investimentos/fundos-de-investimento/lista/#/detalhes/3308cf91-076a-44c2-9e67-e37091db9ddc</t>
  </si>
  <si>
    <t>BR0DLSCTF008</t>
  </si>
  <si>
    <t>Persevera Yield FIRF LP</t>
  </si>
  <si>
    <t>https://www.xpi.com.br/investimentos/fundos-de-investimento/lista/#/detalhes/8afdaeb3-6e81-4a2c-88fd-33dbe67b17f6</t>
  </si>
  <si>
    <t>BR0GGKCTF008</t>
  </si>
  <si>
    <t>Pimco Global Financials Credit FIC de FIF Multimercado IE LP RL</t>
  </si>
  <si>
    <t>PIMCO GLOBAL FINANCIALS CREDIT INVESTIMENTO NO EXTERIOR RESP LIMITADA FIF CIC MULTIMERCADO LP</t>
  </si>
  <si>
    <t>https://www.xpi.com.br/investimentos/fundos-de-investimento/lista/#/detalhes/cdfad471-ad99-4cf7-8c46-c8acb451693a</t>
  </si>
  <si>
    <t>BRPIM3CTF007</t>
  </si>
  <si>
    <t>Pimco Income FIC de FIF Multimercado IE RL</t>
  </si>
  <si>
    <t>PIMCO INCOME INVESTIMENTO NO EXTERIOR RESP LIMITADA FIF CIC MULTIMERCADO</t>
  </si>
  <si>
    <t>https://www.xpi.com.br/investimentos/fundos-de-investimento/lista/#/detalhes/44a0a15b-dfe6-47ae-a463-33ebceaf19e8</t>
  </si>
  <si>
    <t>BRPMC5CTF008</t>
  </si>
  <si>
    <t>Plural Crédito Corporativo II FIC de FIF RF CP LP RL</t>
  </si>
  <si>
    <t>PLURAL CRÉDITO CORPORATIVO II RESP LIMITADA FIF CIC RENDA FIXA CRÉDITO PRIVADO LP</t>
  </si>
  <si>
    <t>https://www.xpi.com.br/investimentos/fundos-de-investimento/lista/#/detalhes/997ebc53-b5bd-4aa0-b428-92b62b2d62e1</t>
  </si>
  <si>
    <t>BRBPL2CTF007</t>
  </si>
  <si>
    <t>Plural Debentures Incentivadas Hedge 30 FIC FIF RF CP RL</t>
  </si>
  <si>
    <t>PLURAL DEBÊNTURES INCENTIVADAS HEDGE 30 RL FIF CIC RENDA FIXA CRÉDITO PRIVADO</t>
  </si>
  <si>
    <t>https://www.xpi.com.br/investimentos/fundos-de-investimento/lista/#/detalhes/016cd5ff-5976-4c9a-8b3c-ccdc366aaae6</t>
  </si>
  <si>
    <t>BR01AGCTF005</t>
  </si>
  <si>
    <t>Plural High Grade FIF RF CP RL</t>
  </si>
  <si>
    <t>BRPCH2CTF002</t>
  </si>
  <si>
    <t>Plural Yield FIF RF Referenciado DI RL</t>
  </si>
  <si>
    <t>https://www.xpi.com.br/investimentos/fundos-de-investimento/lista/#/detalhes/5d0be11e-7d2d-4630-9efe-270f38d2af83</t>
  </si>
  <si>
    <t>BRYLD6CTF005</t>
  </si>
  <si>
    <t>Polo Crédito Corporativo Advisory FIC FIF RF CP LP RL</t>
  </si>
  <si>
    <t>POLO CRÉDITO CORPORATIVO ADVISORY RESP LIMITADA FIF CIC RENDA FIXA CRÉDITO PRIVADO LP</t>
  </si>
  <si>
    <t>https://www.xpi.com.br/investimentos/fundos-de-investimento/lista/#/detalhes/42c5d1ff-6fb5-46fe-9c05-8ee164a1ebfd</t>
  </si>
  <si>
    <t>BR00HRCTF009</t>
  </si>
  <si>
    <t>Polo Crédito Estruturado 90 FIF em Cotas de FIM</t>
  </si>
  <si>
    <t>POLO CRÉDITO ESTRUTURADO 90 FIF CIC MULTIMERCADO</t>
  </si>
  <si>
    <t>https://www.xpi.com.br/investimentos/fundos-de-investimento/lista/#/detalhes/92139505-1a28-4121-80a5-d7242f4082e9</t>
  </si>
  <si>
    <t>BR0ABUCTF001</t>
  </si>
  <si>
    <t>Polo Long Bias I FIC de FIF Multimercado RL</t>
  </si>
  <si>
    <t>POLO LONG BIAS I RESP LIMITADA FIF CIC MULTIMERCADO</t>
  </si>
  <si>
    <t>https://www.xpi.com.br/investimentos/fundos-de-investimento/lista/#/detalhes/abfaa0f8-c1ba-4431-9c37-010f82075877</t>
  </si>
  <si>
    <t>BRPLB1CTF009</t>
  </si>
  <si>
    <t>Polo Norte I LS FIC FIF Multimercado RL</t>
  </si>
  <si>
    <t>POLO NORTE I LONG SHORT RESP LIMITADA FIF CIC MULTIMERCADO</t>
  </si>
  <si>
    <t>BRPLNOCTF007</t>
  </si>
  <si>
    <t>Polo Total Credit FIC FIF Multimercado CP RL</t>
  </si>
  <si>
    <t>POLO TOTAL CREDIT RESP LIMITADA FIF CIC MULTIMERCADO CRÉDITO PRIVADO</t>
  </si>
  <si>
    <t>BRHGH2CTF008</t>
  </si>
  <si>
    <t>Porto Alisios FIC FIA</t>
  </si>
  <si>
    <t>Porto Investimentos</t>
  </si>
  <si>
    <t>PORTO ALISIOS FIF CIC AÇÕES</t>
  </si>
  <si>
    <t>https://www.xpi.com.br/investimentos/fundos-de-investimento/lista/#/detalhes/a88b0b1d-7d7a-42ad-815e-1516f407d052</t>
  </si>
  <si>
    <t>BRPSFACTF007</t>
  </si>
  <si>
    <t>Porto Seguro Clássico RF FIC FI LP</t>
  </si>
  <si>
    <t>PORTO SEGURO CLÁSSICO RESP LIMITADA FIF CIC RENDA FIXA LP</t>
  </si>
  <si>
    <t>https://www.xpi.com.br/investimentos/fundos-de-investimento/lista/#/detalhes/ddf2fff8-5416-4040-ab95-bc1817489808</t>
  </si>
  <si>
    <t>BRPSRFCTF001</t>
  </si>
  <si>
    <t>Porto Seguro FIRF Referenciado DI CP</t>
  </si>
  <si>
    <t>https://www.xpi.com.br/investimentos/fundos-de-investimento/lista/#/detalhes/39a46231-159f-4a82-90a8-33b4536f3577</t>
  </si>
  <si>
    <t>BRPOR9CTF001</t>
  </si>
  <si>
    <t>BRPWI1CTF009</t>
  </si>
  <si>
    <t>PORTO SEGURO IPÊ RESP LIMITADA FIF CIC RENDA FIXA CRÉDITO PRIVADO LP</t>
  </si>
  <si>
    <t>https://www.xpi.com.br/investimentos/fundos-de-investimento/lista/#/detalhes/a047e2b9-a449-4686-afb0-b9b3fcbadbbe</t>
  </si>
  <si>
    <t>BR0381CTF006</t>
  </si>
  <si>
    <t>Principal Claritas FIF RF</t>
  </si>
  <si>
    <t>BRCLAFCTF000</t>
  </si>
  <si>
    <t>Principal Claritas Institucional Feeder II FIF em Cotas de FIM</t>
  </si>
  <si>
    <t>PRINCIPAL CLARITAS INSTITUCIONAL FEEDER II FIC MULTIMERCADO</t>
  </si>
  <si>
    <t>https://www.xpi.com.br/investimentos/fundos-de-investimento/lista/#/detalhes/b9f4425b-5955-46d0-b3ae-eb03945d1a1b</t>
  </si>
  <si>
    <t>BR0BGTCTF000</t>
  </si>
  <si>
    <t>Principal Claritas Long Bias FIC FIM</t>
  </si>
  <si>
    <t>PRINCIPAL CLARITAS LONG BIAS FIF CIC MULTIMERCADO</t>
  </si>
  <si>
    <t>https://www.xpi.com.br/investimentos/fundos-de-investimento/lista/#/detalhes/ba86137d-2794-4216-ab23-32a9c2b51f7b</t>
  </si>
  <si>
    <t>BR02DSCTF002</t>
  </si>
  <si>
    <t>Principal Claritas Long Short FIC FIM</t>
  </si>
  <si>
    <t>PRINCIPAL CLARITAS LONG SHORT FIF CIC MULTIMERCADO</t>
  </si>
  <si>
    <t>https://www.xpi.com.br/investimentos/fundos-de-investimento/lista/#/detalhes/3c6c8159-f735-4c55-babb-125888ac3333</t>
  </si>
  <si>
    <t>BRCLARCTF005</t>
  </si>
  <si>
    <t>Principal Claritas Quant FIC FIM</t>
  </si>
  <si>
    <t>PRINCIPAL CLARITAS QUANT FIF CIC MULTIMERCADO</t>
  </si>
  <si>
    <t>https://www.xpi.com.br/investimentos/fundos-de-investimento/lista/#/detalhes/d89c3475-497b-4edb-960b-377dbf1cbb54</t>
  </si>
  <si>
    <t>BR00OZCTF008</t>
  </si>
  <si>
    <t>Principal Claritas Valor FIF em Ações RL - Subclasse A</t>
  </si>
  <si>
    <t>https://www.xpi.com.br/investimentos/fundos-de-investimento/lista/#/detalhes/802d0f06-1c23-4ad8-93a3-b3591b44c72d</t>
  </si>
  <si>
    <t>BRCLR4CTF000</t>
  </si>
  <si>
    <t>Principal Global High Yield FIF Multimercado</t>
  </si>
  <si>
    <t>https://www.xpi.com.br/investimentos/fundos-de-investimento/lista/#/detalhes/0cc22fa8-2e11-4cde-aee0-0a87ac4fbd17</t>
  </si>
  <si>
    <t>BRCLR8CTF001</t>
  </si>
  <si>
    <t>Prinz Liquidez FIRF CP</t>
  </si>
  <si>
    <t>Prinz Investimentos</t>
  </si>
  <si>
    <t>https://www.xpi.com.br/investimentos/fundos-de-investimento/lista/#/detalhes/a0e30b73-8e0a-46a7-8f19-d0555495ac61</t>
  </si>
  <si>
    <t>BR0NASCTF000</t>
  </si>
  <si>
    <t>Pátria Crédito Estruturado 365 FIC FIM CP</t>
  </si>
  <si>
    <t>https://www.xpi.com.br/investimentos/fundos-de-investimento/lista/#/detalhes/1ff003bd-f458-49ad-924c-875877b55afd</t>
  </si>
  <si>
    <t>BR0F37CTF008</t>
  </si>
  <si>
    <t>Pátria Igah Blend Advisory FIP RL - Subclasse A</t>
  </si>
  <si>
    <t>https://www.xpi.com.br/investimentos/fundos-de-investimento/lista/#/detalhes/098ca09e-e0fe-40ad-bd2e-b1195fbb6210</t>
  </si>
  <si>
    <t>BR0LXFCTF003</t>
  </si>
  <si>
    <t>Pátria Igah Blend Advisory FIP RL - Subclasse B</t>
  </si>
  <si>
    <t>https://www.xpi.com.br/investimentos/fundos-de-investimento/lista/#/detalhes/73f3f869-d17d-4da2-b3c0-d137b0a2f85a</t>
  </si>
  <si>
    <t>Pátria LB FIF em Cotas de FIM</t>
  </si>
  <si>
    <t>PÁTRIA LONG BIASED FIF CIC MULTIMERCADO</t>
  </si>
  <si>
    <t>https://www.xpi.com.br/investimentos/fundos-de-investimento/lista/#/detalhes/11afbb6a-9448-4c53-9af6-b65a50c0d218</t>
  </si>
  <si>
    <t>BR0AVOCTF002</t>
  </si>
  <si>
    <t>Pátria Moneda Latam Corporate Credit FIC FIM CP Resp Limitada</t>
  </si>
  <si>
    <t>PÁTRIA MONEDA LATAM CORPORATE CREDIT RESP LIMITADA FIC MULTIMERCADO CRÉDITO PRIVADO</t>
  </si>
  <si>
    <t>https://www.xpi.com.br/investimentos/fundos-de-investimento/lista/#/detalhes/6bf4472a-1c15-4c6d-ad4b-b8ea00051149</t>
  </si>
  <si>
    <t>BR04J3CTF007</t>
  </si>
  <si>
    <t>Pátria PE VII Advisory FIP Multi - Classe A</t>
  </si>
  <si>
    <t>PÁTRIA PRIVATE EQUITY VII ADVISORY FIP MULTIESTRATÉGIA</t>
  </si>
  <si>
    <t>https://www.xpi.com.br/investimentos/fundos-de-investimento/lista/#/detalhes/44274d41-4b25-4a3b-bf24-916a3c8a4e53</t>
  </si>
  <si>
    <t>BR0CYVCTF007</t>
  </si>
  <si>
    <t>Pátria PE VII Advisory FIP Multi - Classe B</t>
  </si>
  <si>
    <t>https://www.xpi.com.br/investimentos/fundos-de-investimento/lista/#/detalhes/f61d7cbc-fedd-4f5f-ab09-f85db96efd6a</t>
  </si>
  <si>
    <t>Pátria Pioneiro Long Only I Advisory II FIF em Cotas de FIA</t>
  </si>
  <si>
    <t>PÁTRIA PIONEIRO LONG ONLY I ADVISORY II FIF CIC AÇÕES</t>
  </si>
  <si>
    <t>BR0582CTF009</t>
  </si>
  <si>
    <t>QR Blockchain Assets I FIC FIM IE</t>
  </si>
  <si>
    <t>QR Capital</t>
  </si>
  <si>
    <t>D+7 (corridos)</t>
  </si>
  <si>
    <t>https://www.xpi.com.br/investimentos/fundos-de-investimento/lista/#/detalhes/8ff1220f-170e-4e06-ae94-a11e787d4121</t>
  </si>
  <si>
    <t>BR044XCTF007</t>
  </si>
  <si>
    <t>Quantitas Asset Management</t>
  </si>
  <si>
    <t>https://www.xpi.com.br/investimentos/fundos-de-investimento/lista/#/detalhes/5655fc29-866b-4f05-90b9-48b34912dd76</t>
  </si>
  <si>
    <t>BRVAL4CTF006</t>
  </si>
  <si>
    <t>QUANTITAS MALLORCA RESP LIMITADA FIF CIC MULTIMERCADO</t>
  </si>
  <si>
    <t>https://www.xpi.com.br/investimentos/fundos-de-investimento/lista/#/detalhes/3d54dcab-2d05-4221-a4cd-0208089cb6ef</t>
  </si>
  <si>
    <t>BRQTTSCTF006</t>
  </si>
  <si>
    <t>Quantitas FIM Galápagos</t>
  </si>
  <si>
    <t>https://www.xpi.com.br/investimentos/fundos-de-investimento/lista/#/detalhes/35256a76-d3b2-49ae-9c11-68e1c491374d</t>
  </si>
  <si>
    <t>BRGLP6CTF003</t>
  </si>
  <si>
    <t>Quasar Advantage FIF RF CP LP RL</t>
  </si>
  <si>
    <t>https://www.xpi.com.br/investimentos/fundos-de-investimento/lista/#/detalhes/eb2f9499-cda4-4693-ade4-815aac474641</t>
  </si>
  <si>
    <t>BRQSR3CTF009</t>
  </si>
  <si>
    <t>Quasar Advantage Plus FIF RF CP LP RL</t>
  </si>
  <si>
    <t>https://www.xpi.com.br/investimentos/fundos-de-investimento/lista/#/detalhes/05dc32db-023a-4845-92fb-053dba8151a4</t>
  </si>
  <si>
    <t>BRQSR4CTF007</t>
  </si>
  <si>
    <t>Quasar Fundo Incentivado de Investimento em Infra RF RL</t>
  </si>
  <si>
    <t>BR00PFCTF007</t>
  </si>
  <si>
    <t>RBR Club III Advisory FIM CP IE</t>
  </si>
  <si>
    <t>https://www.xpi.com.br/investimentos/fundos-de-investimento/lista/#/detalhes/8c5e7ab3-7215-42a2-a503-96a554617dd4</t>
  </si>
  <si>
    <t>BR0CVUCTF005</t>
  </si>
  <si>
    <t>RBR Club IV FIP RL</t>
  </si>
  <si>
    <t>https://www.xpi.com.br/investimentos/fundos-de-investimento/lista/#/detalhes/ba97d4c1-8712-4f74-8432-81b6e49af7b8</t>
  </si>
  <si>
    <t>BR0MTQCTF006</t>
  </si>
  <si>
    <t>https://www.xpi.com.br/investimentos/fundos-de-investimento/lista/#/detalhes/f8a0a01c-4c4a-42c3-86dd-a383b56fe5aa</t>
  </si>
  <si>
    <t>RBRJ11 - RBR Infra Crédito FIC INFRA RF</t>
  </si>
  <si>
    <t>https://www.xpi.com.br/investimentos/fundos-de-investimento/lista/#/detalhes/f00be93d-3590-4e98-a0ae-64e3a3894cd2</t>
  </si>
  <si>
    <t>BR0DA6CTF002</t>
  </si>
  <si>
    <t>RIZA VISEU FII RL - CLASSE A - 2ª Emissão - 1ª Série</t>
  </si>
  <si>
    <t>Riza Asset Management</t>
  </si>
  <si>
    <t>https://www.xpi.com.br/investimentos/fundos-de-investimento/lista/#/detalhes/de5e2877-95e8-41df-9f2f-ddaf13903b86</t>
  </si>
  <si>
    <t>BR0NOXCTF001</t>
  </si>
  <si>
    <t>RIZA VISEU FII RL - CLASSE A - 2ª Emissão - 2ª Série</t>
  </si>
  <si>
    <t>https://www.xpi.com.br/investimentos/fundos-de-investimento/lista/#/detalhes/326bd862-64f1-4eb6-96da-748b11be8765</t>
  </si>
  <si>
    <t>RIZA VISEU FII RL - CLASSE A - 2ª Emissão - DP</t>
  </si>
  <si>
    <t>https://www.xpi.com.br/investimentos/fundos-de-investimento/lista/#/detalhes/7e055bad-61d6-457b-821b-6808589d6cd6</t>
  </si>
  <si>
    <t>RIZA VISEU FII RL - Classe B - 2ª Emissão - 3ª Série</t>
  </si>
  <si>
    <t>https://www.xpi.com.br/investimentos/fundos-de-investimento/lista/#/detalhes/01cea0eb-5f3a-44df-a469-1775a545e3a1</t>
  </si>
  <si>
    <t>RIZA VISEU FII RL - Classe B - 2ª Emissão - 4ª Série</t>
  </si>
  <si>
    <t>https://www.xpi.com.br/investimentos/fundos-de-investimento/lista/#/detalhes/3af8c1f0-a6cf-4d77-889e-caa40216853d</t>
  </si>
  <si>
    <t>RIZA VISEU FII RL - Classe B - 2ª Emissão - DP</t>
  </si>
  <si>
    <t>https://www.xpi.com.br/investimentos/fundos-de-investimento/lista/#/detalhes/b2432e55-bd88-4139-9711-0fee7c1b13a8</t>
  </si>
  <si>
    <t>RPS FIF em Cotas de FIA Selection</t>
  </si>
  <si>
    <t>RPS SELECTION FIF CIC AÇÕES</t>
  </si>
  <si>
    <t>https://www.xpi.com.br/investimentos/fundos-de-investimento/lista/#/detalhes/856dd003-4d84-445a-9938-44765b09a68c</t>
  </si>
  <si>
    <t>BRRPS9CTF007</t>
  </si>
  <si>
    <t>RPS LB Argentina FIF em Cotas de FIA RL</t>
  </si>
  <si>
    <t>RPS LONG BIAS ARGENTINA FIF CIC AÇÕES</t>
  </si>
  <si>
    <t>https://www.xpi.com.br/investimentos/fundos-de-investimento/lista/#/detalhes/eace8d2d-5c71-4f15-a371-db47bbd81337</t>
  </si>
  <si>
    <t>BR0NC1CTF009</t>
  </si>
  <si>
    <t>RPS Long Bias Advisory D30 FIF em Cotas de FIA</t>
  </si>
  <si>
    <t>RPS LONG BIAS ADVISORY D30 FIF CIC AÇÕES</t>
  </si>
  <si>
    <t>BR0ENLCTF007</t>
  </si>
  <si>
    <t>RPS Total Return Advisory D30 FIF em Cotas de FIM</t>
  </si>
  <si>
    <t>Renda Variável: Haverá cobrança de IR no momento do resgate sob a alíquota de 15% sobre o rendimento bruto obtido.</t>
  </si>
  <si>
    <t>RPS TOTAL RETURN ADVISORY D30 FIF CIC MULTIMERCADO</t>
  </si>
  <si>
    <t>BR09C5CTF004</t>
  </si>
  <si>
    <t>RZDS11 - Riza Domus FII</t>
  </si>
  <si>
    <t>https://www.xpi.com.br/investimentos/fundos-de-investimento/lista/#/detalhes/1bd172ad-7f7c-4601-b47c-8fe13dae2655</t>
  </si>
  <si>
    <t>BRRZDSCTF005</t>
  </si>
  <si>
    <t>Reach Capital</t>
  </si>
  <si>
    <t>https://www.xpi.com.br/investimentos/fundos-de-investimento/lista/#/detalhes/3dc66b1c-0a6f-47af-954c-2fceac30fff3</t>
  </si>
  <si>
    <t>BRMGN0CTF007</t>
  </si>
  <si>
    <t>REACH TOTAL RETURN FIC AÇÕES</t>
  </si>
  <si>
    <t>https://www.xpi.com.br/investimentos/fundos-de-investimento/lista/#/detalhes/7ca67ab1-1223-45df-9318-0790a6f806b4</t>
  </si>
  <si>
    <t>BRMGO2CTF002</t>
  </si>
  <si>
    <t>Real Investor FIC de FIF Multimercado RL</t>
  </si>
  <si>
    <t>Real Investor Investimentos</t>
  </si>
  <si>
    <t>REAL INVESTOR RESP LIMITADA FIF CIC MULTIMERCADO</t>
  </si>
  <si>
    <t>BRRAL2CTF006</t>
  </si>
  <si>
    <t>Real Investor FIC de FIF em Ações RL</t>
  </si>
  <si>
    <t>REAL INVESTOR RESP LIMITADA FIF CIC AÇÕES</t>
  </si>
  <si>
    <t>https://www.xpi.com.br/investimentos/fundos-de-investimento/lista/#/detalhes/f275a7d7-cbc1-455c-89d0-8d15ee350f21</t>
  </si>
  <si>
    <t>BRRPS6CTF003</t>
  </si>
  <si>
    <t>RedPoint Eventures Advisory FIP Multiestratégia IE</t>
  </si>
  <si>
    <t>https://www.xpi.com.br/investimentos/fundos-de-investimento/lista/#/detalhes/1766bf8d-6be3-4a8a-93b4-fc2cb6722752</t>
  </si>
  <si>
    <t>BR0IMACTF003</t>
  </si>
  <si>
    <t>Rio Bravo CP FIRF</t>
  </si>
  <si>
    <t>https://www.xpi.com.br/investimentos/fundos-de-investimento/lista/#/detalhes/a18594ef-d976-480c-b0b2-085eea8fdb9a</t>
  </si>
  <si>
    <t>BRRBC3CTF004</t>
  </si>
  <si>
    <t>Riza Daikon Advisory FIF em Cotas de FIM</t>
  </si>
  <si>
    <t>Riza Líquidos Gestora de Recursos</t>
  </si>
  <si>
    <t>RIZA DAIKON ADVISORY FIF CIC MULTIMERCADO</t>
  </si>
  <si>
    <t>https://www.xpi.com.br/investimentos/fundos-de-investimento/lista/#/detalhes/6e48f2b0-acc0-41a8-98e8-c1cc2691760d</t>
  </si>
  <si>
    <t>BR092JCTF005</t>
  </si>
  <si>
    <t>Riza Lotus FIF RF - Referenciada DI CP RL</t>
  </si>
  <si>
    <t>https://www.xpi.com.br/investimentos/fundos-de-investimento/lista/#/detalhes/78530223-88f2-46e7-8b5f-e3346ce7a50b</t>
  </si>
  <si>
    <t>BR07DHCTF004</t>
  </si>
  <si>
    <t>Riza Lotus Plus Advisory FIF RF</t>
  </si>
  <si>
    <t>RIZA LÓTUS PLUS ADVISORY FIF CIC RENDA FIXA</t>
  </si>
  <si>
    <t>https://www.xpi.com.br/investimentos/fundos-de-investimento/lista/#/detalhes/03be5909-f776-4df6-bbf8-c79f570b10b1</t>
  </si>
  <si>
    <t>BR0KV8CTF004</t>
  </si>
  <si>
    <t>Riza Meyenii 180 Advisory FIF de Cotas de FIM</t>
  </si>
  <si>
    <t>Riza Allocation Gestora de Recursos</t>
  </si>
  <si>
    <t>RIZA MEYENII 180 ADVISORY FIF CIC MULTIMERCADO</t>
  </si>
  <si>
    <t>https://www.xpi.com.br/investimentos/fundos-de-investimento/lista/#/detalhes/1d2d35e0-188e-44e6-b8ee-2c1a9cb9c452</t>
  </si>
  <si>
    <t>BR092LCTF001</t>
  </si>
  <si>
    <t>Riza Meyenii 360 Advisory FIF de Cotas de FIM</t>
  </si>
  <si>
    <t>RIZA MEYENII 360 ADVISORY FIF CIC MULTIMERCADO</t>
  </si>
  <si>
    <t>https://www.xpi.com.br/investimentos/fundos-de-investimento/lista/#/detalhes/e752ff40-1d8d-4200-8cb1-632daf1155f8</t>
  </si>
  <si>
    <t>BR0BO2CTF007</t>
  </si>
  <si>
    <t>Riza Statheros FIC de FIDC</t>
  </si>
  <si>
    <t>RIZA STATHEROS RESP LIMITADA FICFIDC 1</t>
  </si>
  <si>
    <t>https://www.xpi.com.br/investimentos/fundos-de-investimento/lista/#/detalhes/c7cf23aa-39f6-4e40-a504-bf1c8413476b</t>
  </si>
  <si>
    <t>BR0E15CTF007</t>
  </si>
  <si>
    <t>Riza Tavros LB FIF em Cotas de FIM</t>
  </si>
  <si>
    <t>RIZA TAVROS LONG BIAS FIF CIC MULTIMERCADO</t>
  </si>
  <si>
    <t>https://www.xpi.com.br/investimentos/fundos-de-investimento/lista/#/detalhes/1eeb24e8-338f-48fa-af12-a8d75fee4ee8</t>
  </si>
  <si>
    <t>BR0CYXCTF003</t>
  </si>
  <si>
    <t>Riza Viseu FII RL - Subclasse A</t>
  </si>
  <si>
    <t>https://www.xpi.com.br/investimentos/fundos-de-investimento/lista/#/detalhes/6396b0a4-7ab1-4aba-ae69-cd922aa340b7</t>
  </si>
  <si>
    <t>Riza Viseu FII RL - Subclasse B</t>
  </si>
  <si>
    <t>https://www.xpi.com.br/investimentos/fundos-de-investimento/lista/#/detalhes/3dae2886-b681-4686-8f3c-f682d2fbb81f</t>
  </si>
  <si>
    <t>Riza Évora Debêntures Incentivadas Juros Ativos FIF em Cotas de FIRF</t>
  </si>
  <si>
    <t>RIZA ÉVORA DEBÊNTURES INCENTIVADAS JUROS ATIVOS FIF CIC FI INFRA RENDA FIXA</t>
  </si>
  <si>
    <t>https://www.xpi.com.br/investimentos/fundos-de-investimento/lista/#/detalhes/b4c3df41-e64f-4a30-a896-e2a08cb75554</t>
  </si>
  <si>
    <t>BR0EIVCTF006</t>
  </si>
  <si>
    <t>Root Capital Crédito HG Plus FIC de FIF Multimercado CP RL</t>
  </si>
  <si>
    <t>https://www.xpi.com.br/investimentos/fundos-de-investimento/lista/#/detalhes/1f7881c3-e701-46ce-a54d-633ca136f43f</t>
  </si>
  <si>
    <t>BR0AD2CTF001</t>
  </si>
  <si>
    <t>https://www.xpi.com.br/investimentos/fundos-de-investimento/lista/#/detalhes/b58d265a-6e54-46ae-be99-caac10d12a4b</t>
  </si>
  <si>
    <t>BR0LSCCTF000</t>
  </si>
  <si>
    <t>Root Capital High Yield Advisory FIC de FIF Multimercado CP RL</t>
  </si>
  <si>
    <t>Longo Prazo.</t>
  </si>
  <si>
    <t>ROOT CAPITAL HIGH YIELD ADVISORY RESP LIMITADA FIF CIC MULTIMERCADO CRÉDITO PRIVADO</t>
  </si>
  <si>
    <t>BR02RKCTF009</t>
  </si>
  <si>
    <t>SPORTS MEDIA FUTEBOL</t>
  </si>
  <si>
    <t>https://www.xpi.com.br/investimentos/fundos-de-investimento/lista/#/detalhes/97aab207-228f-4779-b9b2-21cc3752e2bf</t>
  </si>
  <si>
    <t>BR0HCKCTF005</t>
  </si>
  <si>
    <t>https://www.xpi.com.br/investimentos/fundos-de-investimento/lista/#/detalhes/f6fed3e7-8ec5-449e-a1af-b8309eba0811</t>
  </si>
  <si>
    <t>BR0MSMCTF007</t>
  </si>
  <si>
    <t>SPX Falcon 2 FIC FIA</t>
  </si>
  <si>
    <t>SPX FALCON 2 RESP LIMITADA FIF CIC AÇÕES</t>
  </si>
  <si>
    <t>Setembro / Setembro</t>
  </si>
  <si>
    <t>Agosto / Agosto</t>
  </si>
  <si>
    <t>https://www.xpi.com.br/investimentos/fundos-de-investimento/lista/#/detalhes/b28efbf1-eaf4-4bd3-81a5-fbcc23912c0f</t>
  </si>
  <si>
    <t>BR0C4MCTF004</t>
  </si>
  <si>
    <t>SPX FALCON ARMATA ADVISORY RESP LIMITADA FIF CIC AÇÕES</t>
  </si>
  <si>
    <t>BRARM6CTF006</t>
  </si>
  <si>
    <t>SPX FALCON RESP LIMITADA FIF CIC AÇÕES</t>
  </si>
  <si>
    <t>https://www.xpi.com.br/investimentos/fundos-de-investimento/lista/#/detalhes/e15d97b3-9111-4664-930d-4e5ca1d5bd3b</t>
  </si>
  <si>
    <t>BRFLC7CTF007</t>
  </si>
  <si>
    <t>SPX Nimitz Feeder FIC FIM</t>
  </si>
  <si>
    <t>SPX NIMITZ FEEDER RESP LIMITADA FIF CIC MULTIMERCADO</t>
  </si>
  <si>
    <t>https://www.xpi.com.br/investimentos/fundos-de-investimento/lista/#/detalhes/9fa3d13c-67b7-4f38-b6b2-536d3cf3b7ae</t>
  </si>
  <si>
    <t>BRSPX3CTF002</t>
  </si>
  <si>
    <t>SPX NIMITZ GRIPEN ADVISORY RESP LIMITADA FIF CIC MULTIMERCADO</t>
  </si>
  <si>
    <t>BRGFI4CTF005</t>
  </si>
  <si>
    <t>SPX PATRIOT RESP LIMITADA FIF CIC AÇÕES</t>
  </si>
  <si>
    <t>https://www.xpi.com.br/investimentos/fundos-de-investimento/lista/#/detalhes/f1bde067-3c38-4b1a-8b06-10ee8d59ec12</t>
  </si>
  <si>
    <t>BRFLC6CTF009</t>
  </si>
  <si>
    <t>SPX Private Equity I Advisory FIP Multi - Classe A</t>
  </si>
  <si>
    <t>FIP Entidade Investimento</t>
  </si>
  <si>
    <t>https://www.xpi.com.br/investimentos/fundos-de-investimento/lista/#/detalhes/c5caa56f-5860-474f-b109-272ff82a208a</t>
  </si>
  <si>
    <t>BR0CY5CTF015</t>
  </si>
  <si>
    <t>SPX Raptor 180 Advisory FIC FIM CP</t>
  </si>
  <si>
    <t>SPX RAPTOR 180 ADVISORY RESP LIMITADA FIF CIC MULTIMERCADO CRÉDITO PRIVADO</t>
  </si>
  <si>
    <t>https://www.xpi.com.br/investimentos/fundos-de-investimento/lista/#/detalhes/3c860731-7634-4a4b-8476-6d278279f264</t>
  </si>
  <si>
    <t>BR07YICTF008</t>
  </si>
  <si>
    <t>SPX Raptor Feeder FIF CIC Multimercado CP RL</t>
  </si>
  <si>
    <t>SPX RAPTOR FEEDER RESP LIMITADA FIF CIC MULTIMERCADO CRÉDITO PRIVADO</t>
  </si>
  <si>
    <t>https://www.xpi.com.br/investimentos/fundos-de-investimento/lista/#/detalhes/43523a95-f110-444e-9e7c-0c722a9e307e</t>
  </si>
  <si>
    <t>BRSPX4CTF000</t>
  </si>
  <si>
    <t>SPX SEAHAWK DEB INCE</t>
  </si>
  <si>
    <t>BESAF</t>
  </si>
  <si>
    <t>https://www.xpi.com.br/investimentos/fundos-de-investimento/lista/#/detalhes/246adaf9-5d72-4d65-aa14-94e916c11c3a</t>
  </si>
  <si>
    <t>BR0HJQCTF007</t>
  </si>
  <si>
    <t>SPX Seahawk Advisory FIC FIRF CP LP</t>
  </si>
  <si>
    <t>SPX SEAHAWK ADVISORY RESP LIMITADA FIF CIC RENDA FIXA CRÉDITO PRIVADO LP</t>
  </si>
  <si>
    <t>https://www.xpi.com.br/investimentos/fundos-de-investimento/lista/#/detalhes/f4a75056-ad5e-4433-a2a3-fcf26e3c7587</t>
  </si>
  <si>
    <t>BR03IFCTF006</t>
  </si>
  <si>
    <t>SPX Seahawk Deb Incentivadas Advisory FIF CIC Incentivado RL</t>
  </si>
  <si>
    <t>SPX SEAHAWK DEBÊNTURES INCENTIVADAS ADVISORY RESP LIMITADA FIF CIC FI INFRA RENDA FIXA CRÉDITO PRIVADO LP</t>
  </si>
  <si>
    <t>https://www.xpi.com.br/investimentos/fundos-de-investimento/lista/#/detalhes/fb3d5034-d026-4ea2-9315-56e19b293201</t>
  </si>
  <si>
    <t>BR0HKTCTF009</t>
  </si>
  <si>
    <t>SPX Seahawk Debêntures Incentivadas D45 FIF CIC Infra RF CP LP RL</t>
  </si>
  <si>
    <t>SPX SEAHAWK DEBÊNTURES INCENTIVADAS D45 RESP LIMITADA FIF CIC FI INFRA RENDA FIXA CRÉDITO PRIVADO LP</t>
  </si>
  <si>
    <t>https://www.xpi.com.br/investimentos/fundos-de-investimento/lista/#/detalhes/10ec8e90-70b5-4421-8d20-0422846d4001</t>
  </si>
  <si>
    <t>BR0M7TCTF000</t>
  </si>
  <si>
    <t>SPX Seahawk Plus Advisory FIF CIC Multimercado CP RL</t>
  </si>
  <si>
    <t>SPX SEAHAWK PLUS ADVISORY RESP LIMITADA FIF CIC MULTIMERCADO CRÉDITO PRIVADO</t>
  </si>
  <si>
    <t>https://www.xpi.com.br/investimentos/fundos-de-investimento/lista/#/detalhes/b23ce8f3-8888-4556-89c5-d285f6a1b742</t>
  </si>
  <si>
    <t>BR08PSCTF003</t>
  </si>
  <si>
    <t>STK Long Biased FIC FIF Ações - Resp Limitada</t>
  </si>
  <si>
    <t>STK LONG BIASED RESP LIMITADA FIF CIC AÇÕES</t>
  </si>
  <si>
    <t>https://www.xpi.com.br/investimentos/fundos-de-investimento/lista/#/detalhes/7092eebb-a577-4911-a35d-331dd95ae27f</t>
  </si>
  <si>
    <t>BRSTK6CTF006</t>
  </si>
  <si>
    <t>STK Long Only FIF Ações - Resp Limitada</t>
  </si>
  <si>
    <t>BRSTK0CTF009</t>
  </si>
  <si>
    <t>Safari 30 FIF em Cotas de FIM II</t>
  </si>
  <si>
    <t>SAFARI 30 II FIF CIC MULTIMERCADO</t>
  </si>
  <si>
    <t>BRSFD4CTF006</t>
  </si>
  <si>
    <t>Safari LB Strategy FIC FIM</t>
  </si>
  <si>
    <t>SAFARI LB STRATEGY FIF CIC MULTIMERCADO</t>
  </si>
  <si>
    <t>BR03K7CTF006</t>
  </si>
  <si>
    <t>Safra Agilité FIRF CP</t>
  </si>
  <si>
    <t>https://www.xpi.com.br/investimentos/fundos-de-investimento/lista/#/detalhes/e6646a0b-6f88-450a-b225-c06b2f8437de</t>
  </si>
  <si>
    <t>BRINZ5CTF009</t>
  </si>
  <si>
    <t>Safra DI Master FIRF Referenciado DI LP</t>
  </si>
  <si>
    <t>https://www.xpi.com.br/investimentos/fundos-de-investimento/lista/#/detalhes/b6109af2-a14f-4aac-9a57-224eb029547f</t>
  </si>
  <si>
    <t>BRCAMTCTF009</t>
  </si>
  <si>
    <t>Safra Debêntures Incentivadas CP FIC FIM</t>
  </si>
  <si>
    <t>https://www.xpi.com.br/investimentos/fundos-de-investimento/lista/#/detalhes/b6d74a69-b1ae-4ae1-9bae-53f30913dab4</t>
  </si>
  <si>
    <t>BRAGR7CTF010</t>
  </si>
  <si>
    <t>Safra Extra Bancos Special FIC FIRF CP</t>
  </si>
  <si>
    <t>SAFRA EXTRA BANCOS SPECIAL RESP LIMITADA FIF CIC RENDA FIXA CRÉDITO PRIVADO</t>
  </si>
  <si>
    <t>https://www.xpi.com.br/investimentos/fundos-de-investimento/lista/#/detalhes/d922340d-d429-405d-987f-6084a2c0d72f</t>
  </si>
  <si>
    <t>BR0H6ICTF002</t>
  </si>
  <si>
    <t>Safra Grand Vitesse FIRF CP</t>
  </si>
  <si>
    <t>https://www.xpi.com.br/investimentos/fundos-de-investimento/lista/#/detalhes/0d194a45-9b1b-4758-bdd7-fbdbfce7ef91</t>
  </si>
  <si>
    <t>BR0022CTF006</t>
  </si>
  <si>
    <t>Safra Polaris Classe de Investimento RF CP RL</t>
  </si>
  <si>
    <t>https://www.xpi.com.br/investimentos/fundos-de-investimento/lista/#/detalhes/5f6619ed-d678-4f92-9498-8185ca0e07f7</t>
  </si>
  <si>
    <t>BR023PCTF007</t>
  </si>
  <si>
    <t>Safra Vitesse Classe de Investimento RF CP RL</t>
  </si>
  <si>
    <t>https://www.xpi.com.br/investimentos/fundos-de-investimento/lista/#/detalhes/04573c8a-aa8c-4346-a565-c5a0dbf0ff70</t>
  </si>
  <si>
    <t>BRVTS1CTF004</t>
  </si>
  <si>
    <t>Schroder Gaia Contour Tech Equity Long &amp; Short BRL FI Financeiro - CIC Mult IE - Resp Limitada</t>
  </si>
  <si>
    <t>Schroder Asset Management</t>
  </si>
  <si>
    <t>SCHRODER GAIA CONTOUR TECH EQUITY LONG &amp; SHORT BRL INVESTIMENTO NO EXTERIOR RESP LIMITADA FIF CIC MULTIMERCADO</t>
  </si>
  <si>
    <t>https://www.xpi.com.br/investimentos/fundos-de-investimento/lista/#/detalhes/4f4d5c75-e6db-4952-b6cb-fe08a8793608</t>
  </si>
  <si>
    <t>BR040RCTF007</t>
  </si>
  <si>
    <t>Schroder High Grade Advisory FIRF CP RL</t>
  </si>
  <si>
    <t>https://www.xpi.com.br/investimentos/fundos-de-investimento/lista/#/detalhes/1ba29ef5-abf8-4e6d-95ad-44bacaf51810</t>
  </si>
  <si>
    <t>BR00SZCTF009</t>
  </si>
  <si>
    <t>Schroder Premium 30 Advisory FIRF CP LP</t>
  </si>
  <si>
    <t>https://www.xpi.com.br/investimentos/fundos-de-investimento/lista/#/detalhes/971292fd-9738-4e1d-9cdf-56af71970749</t>
  </si>
  <si>
    <t>BR0527CTF004</t>
  </si>
  <si>
    <t>SELECTION FIC AÇÕES</t>
  </si>
  <si>
    <t>https://www.xpi.com.br/investimentos/fundos-de-investimento/lista/#/detalhes/cfc34b83-6bc3-439f-a0f2-a0b4507e11ea</t>
  </si>
  <si>
    <t>BR01JMCTF004</t>
  </si>
  <si>
    <t>SELECTION AÇÕES GLOBAIS FIC AÇÕES</t>
  </si>
  <si>
    <t>https://www.xpi.com.br/investimentos/fundos-de-investimento/lista/#/detalhes/5f7969a0-1cce-460c-87bf-41a42fbff16d</t>
  </si>
  <si>
    <t>BR069ECTF004</t>
  </si>
  <si>
    <t>Selection Debêntures Incentivadas FIC FIM CP</t>
  </si>
  <si>
    <t>BR01H2CTF004</t>
  </si>
  <si>
    <t>SELECTION LONG BIASED FIC MULTIMERCADO</t>
  </si>
  <si>
    <t>https://www.xpi.com.br/investimentos/fundos-de-investimento/lista/#/detalhes/04ab2234-cad2-4326-97a9-7fd4e06cfaad</t>
  </si>
  <si>
    <t>BRXRV1CTF009</t>
  </si>
  <si>
    <t>SELECTION FIC MULTIMERCADO</t>
  </si>
  <si>
    <t>https://www.xpi.com.br/investimentos/fundos-de-investimento/lista/#/detalhes/94bae494-a7b7-4cfa-b9cd-a9a3de969ec0</t>
  </si>
  <si>
    <t>BRXMM1CTF005</t>
  </si>
  <si>
    <t>Selection Multimercado Internacional FIC FIM</t>
  </si>
  <si>
    <t>BR047WCTF002</t>
  </si>
  <si>
    <t>SELECTION PLUS FIC MULTIMERCADO</t>
  </si>
  <si>
    <t>https://www.xpi.com.br/investimentos/fundos-de-investimento/lista/#/detalhes/d20dd513-f2b7-48cc-aeef-a3a9581ac457</t>
  </si>
  <si>
    <t>BRMMP4CTF009</t>
  </si>
  <si>
    <t>Selection RF Global FIC FIM CP</t>
  </si>
  <si>
    <t>SELECTION RF GLOBAL INVESTIMENTO NO EXTERIOR FIC MULTIMERCADO CRÉDITO PRIVADO</t>
  </si>
  <si>
    <t>https://www.xpi.com.br/investimentos/fundos-de-investimento/lista/#/detalhes/b58326f6-a656-48ec-926a-f0d2c63a5737</t>
  </si>
  <si>
    <t>BR08L4CTF007</t>
  </si>
  <si>
    <t>Selection RF High Yield FIC FIM CP LP</t>
  </si>
  <si>
    <t>BR02W4CTF000</t>
  </si>
  <si>
    <t>Selection RF Light FIC FIRF CP LP</t>
  </si>
  <si>
    <t>SELECTION RF LIGHT FIC RENDA FIXA CRÉDITO PRIVADO LP</t>
  </si>
  <si>
    <t>BRXRF1CTF009</t>
  </si>
  <si>
    <t>Selection Stock Pickers FIA</t>
  </si>
  <si>
    <t>https://www.xpi.com.br/investimentos/fundos-de-investimento/lista/#/detalhes/43367310-e6c3-46a8-8983-4c48a4f9835e</t>
  </si>
  <si>
    <t>BR0CDVCTF001</t>
  </si>
  <si>
    <t>Sharp Equity Value Advisory FIF em Cotas de FIF em Ações</t>
  </si>
  <si>
    <t>Sharp Investimentos</t>
  </si>
  <si>
    <t>SHARP EQUITY VALUE ADVISORY FIF CIC AÇÕES</t>
  </si>
  <si>
    <t>https://www.xpi.com.br/investimentos/fundos-de-investimento/lista/#/detalhes/f135e900-0188-4f58-82a6-f7d720237730</t>
  </si>
  <si>
    <t>BR07Z4CTF002</t>
  </si>
  <si>
    <t>Sharp Ibovespa Ativo Feeder FIC de FIA em Ações RL</t>
  </si>
  <si>
    <t>SHARP IBOVESPA ATIVO FEEDER RESP LIMITADA FIF CIC AÇÕES</t>
  </si>
  <si>
    <t>https://www.xpi.com.br/investimentos/fundos-de-investimento/lista/#/detalhes/91ff4b23-4cda-49df-ad8a-99573d615081</t>
  </si>
  <si>
    <t>BRGAP3CTF003</t>
  </si>
  <si>
    <t>Sharp LS FIM RL</t>
  </si>
  <si>
    <t>https://www.xpi.com.br/investimentos/fundos-de-investimento/lista/#/detalhes/804b9576-a5ac-4264-9416-7de3c589d733</t>
  </si>
  <si>
    <t>BRGAPLCTF000</t>
  </si>
  <si>
    <t>Sharp Long Biased Advisory FIF em Cotas de FIF em Ações</t>
  </si>
  <si>
    <t>SHARP LONG BIASED ADVISORY FIF CIC AÇÕES</t>
  </si>
  <si>
    <t>https://www.xpi.com.br/investimentos/fundos-de-investimento/lista/#/detalhes/cf106c68-1a2f-4f40-be5c-bdeaa9beec8a</t>
  </si>
  <si>
    <t>BR01X5CTF007</t>
  </si>
  <si>
    <t>Sharp Long Short 2X Advisory FIF em Cotas de FIF Multimercado</t>
  </si>
  <si>
    <t>SHARP LONG SHORT 2X ADVISORY FIF CIC MULTIMERCADO</t>
  </si>
  <si>
    <t>https://www.xpi.com.br/investimentos/fundos-de-investimento/lista/#/detalhes/03bb9fff-bdec-4d00-9250-c34cb8b1fe20</t>
  </si>
  <si>
    <t>BR0585CTF002</t>
  </si>
  <si>
    <t>Solana Açoes FIF em Cotas de FIA</t>
  </si>
  <si>
    <t>Solana Investimentos</t>
  </si>
  <si>
    <t>SOLANA AÇÕES FIF CIC AÇÕES</t>
  </si>
  <si>
    <t>https://www.xpi.com.br/investimentos/fundos-de-investimento/lista/#/detalhes/fdee730e-c7a3-4fdd-bf66-da01c5610364</t>
  </si>
  <si>
    <t>BR057FCTF006</t>
  </si>
  <si>
    <t>Solana Long Short FIF em Cotas FIM</t>
  </si>
  <si>
    <t>SOLANA LONG AND SHORT FIF CIC MULTIMERCADO</t>
  </si>
  <si>
    <t>https://www.xpi.com.br/investimentos/fundos-de-investimento/lista/#/detalhes/f6bc05d4-2da4-4345-8661-e6edcd3e8761</t>
  </si>
  <si>
    <t>BRSLL1CTF004</t>
  </si>
  <si>
    <t>Solis Capital Antares Advisory FIC de FIDC</t>
  </si>
  <si>
    <t>SOLIS CAPITAL ANTARES ADVISORY FICFIDC 1</t>
  </si>
  <si>
    <t>https://www.xpi.com.br/investimentos/fundos-de-investimento/lista/#/detalhes/54242f73-aea9-4069-9cd3-4d0f122e9e91</t>
  </si>
  <si>
    <t>BR041YCTF001</t>
  </si>
  <si>
    <t>Solis Capital Antares Light FIC de FIDC</t>
  </si>
  <si>
    <t>SOLIS CAPITAL ANTARES LIGHT FICFIDC 1</t>
  </si>
  <si>
    <t>https://www.xpi.com.br/investimentos/fundos-de-investimento/lista/#/detalhes/a63e3e47-496d-4289-92df-5fddac2be122</t>
  </si>
  <si>
    <t>BR040NCTF006</t>
  </si>
  <si>
    <t>Solis Capital Antares Pioneiro FIC FIDC</t>
  </si>
  <si>
    <t>FIDC Outros</t>
  </si>
  <si>
    <t>https://www.xpi.com.br/investimentos/fundos-de-investimento/lista/#/detalhes/fd4c43ce-f2ca-4ef0-b27f-47d13be8ac0a</t>
  </si>
  <si>
    <t>BR0JV6CTF001</t>
  </si>
  <si>
    <t>https://www.xpi.com.br/investimentos/fundos-de-investimento/lista/#/detalhes/f8cd4917-e047-4be8-9997-309cbc144c56</t>
  </si>
  <si>
    <t>Sparta Debêntures Incentivadas 45 FIC de FIF Infra RF RL</t>
  </si>
  <si>
    <t>Tributação para Debêntures Incentivadas (Isento)</t>
  </si>
  <si>
    <t>SPARTA DEBÊNTURES INCENTIVADAS 45 RESP LIMITADA FIF CIC FI INFRA RENDA FIXA</t>
  </si>
  <si>
    <t>BR0BJQCTF000</t>
  </si>
  <si>
    <t>Sparta Debêntures Incentivadas FIC de Fundos Incentivados de Investimento Financeiro em Infra RF RL</t>
  </si>
  <si>
    <t>SPARTA DEBÊNTURES INCENTIVADAS RESP LIMITADA FIF CIC FI INFRA RENDA FIXA</t>
  </si>
  <si>
    <t>https://www.xpi.com.br/investimentos/fundos-de-investimento/lista/#/detalhes/af686d0f-2289-4d1f-b1fb-75c79145d542</t>
  </si>
  <si>
    <t>BRSPB9CTF005</t>
  </si>
  <si>
    <t>Sparta Debêntures Incentivadas Inflação FIC de Fundos Incentivados de Investimento Financeiro</t>
  </si>
  <si>
    <t>SPARTA DEBÊNTURES INCENTIVADAS INFLAÇÃO RESP LIMITADA FIF CIC FI INFRA RENDA FIXA</t>
  </si>
  <si>
    <t>https://www.xpi.com.br/investimentos/fundos-de-investimento/lista/#/detalhes/a6bd771a-c61f-44ce-beb1-ba2e5522c9d9</t>
  </si>
  <si>
    <t>BR073RCTF008</t>
  </si>
  <si>
    <t>Sparta Max A60 FIC FIF RF CP LP RL</t>
  </si>
  <si>
    <t>SPARTA MAX A 60 RESP LIMITADA FIF CIC RENDA FIXA CRÉDITO PRIVADO LP</t>
  </si>
  <si>
    <t>https://www.xpi.com.br/investimentos/fundos-de-investimento/lista/#/detalhes/f9888288-0f68-4d05-b9cc-55d906710b6c</t>
  </si>
  <si>
    <t>BR0BQ4CTF001</t>
  </si>
  <si>
    <t>Sparta Max Advisory FIC de FIF RF CP LP RL</t>
  </si>
  <si>
    <t>SPARTA MAX ADVISORY RESP LIMITADA FIF CIC RENDA FIXA CRÉDITO PRIVADO LP</t>
  </si>
  <si>
    <t>https://www.xpi.com.br/investimentos/fundos-de-investimento/lista/#/detalhes/64686e0f-8779-471d-9050-9a4fd201f35a</t>
  </si>
  <si>
    <t>BR01GYCTF005</t>
  </si>
  <si>
    <t>Sparta Premium FIC de FIF RF RL</t>
  </si>
  <si>
    <t>https://www.xpi.com.br/investimentos/fundos-de-investimento/lista/#/detalhes/31bdcaad-716f-41d9-b22d-d2ae16e095a3</t>
  </si>
  <si>
    <t>BRSPA5CTF004</t>
  </si>
  <si>
    <t>https://www.xpi.com.br/investimentos/fundos-de-investimento/lista/#/detalhes/702fbb0d-3878-44b5-8ea2-8c64cc496f01</t>
  </si>
  <si>
    <t>BRSPFACTF007</t>
  </si>
  <si>
    <t>Sparta Renda FIF-Infra RF RL</t>
  </si>
  <si>
    <t>https://www.xpi.com.br/investimentos/fundos-de-investimento/lista/#/detalhes/f5613582-c74a-4c4a-b148-2d95b729159c</t>
  </si>
  <si>
    <t>BR0IV1CTF003</t>
  </si>
  <si>
    <t>Sparta Top Advisory FIC FIF RF CP LP RL</t>
  </si>
  <si>
    <t>SPARTA TOP ADVISORY RESP LIMITADA FIF CIC RENDA FIXA CRÉDITO PRIVADO LP</t>
  </si>
  <si>
    <t>https://www.xpi.com.br/investimentos/fundos-de-investimento/lista/#/detalhes/c15179dc-f5ec-46a1-9ecb-9df2693c8365</t>
  </si>
  <si>
    <t>BR01FSCTF009</t>
  </si>
  <si>
    <t>Sparta Top FIC FIF RF CP LP - Resp Limitada</t>
  </si>
  <si>
    <t>SPARTA TOP RESP LIMITADA FIF CIC RENDA FIXA CRÉDITO PRIVADO LP</t>
  </si>
  <si>
    <t>https://www.xpi.com.br/investimentos/fundos-de-investimento/lista/#/detalhes/c0f8b446-e52c-4e2e-b758-e738a59a4c6f</t>
  </si>
  <si>
    <t>BRSPR6CTF003</t>
  </si>
  <si>
    <t>Sparta Top Inflação FIC FIF RF CP LP - Resp Limitada</t>
  </si>
  <si>
    <t>SPARTA TOP INFLAÇÃO RESP LIMITADA FIF CIC RENDA FIXA CRÉDITO PRIVADO LP</t>
  </si>
  <si>
    <t>https://www.xpi.com.br/investimentos/fundos-de-investimento/lista/#/detalhes/06c9ce1b-4216-4382-b1ec-739a1144a926</t>
  </si>
  <si>
    <t>BR05I9CTF004</t>
  </si>
  <si>
    <t>Sports Media Futebol Brasileiro - Classe A - Advisory FIP</t>
  </si>
  <si>
    <t>https://www.xpi.com.br/investimentos/fundos-de-investimento/lista/#/detalhes/19866f58-f2dd-4a62-af17-3f7e765f8029</t>
  </si>
  <si>
    <t>BR0GK8CTF003</t>
  </si>
  <si>
    <t>Sports Media Futebol Brasileiro - Classe B - Advisory FIP</t>
  </si>
  <si>
    <t>https://www.xpi.com.br/investimentos/fundos-de-investimento/lista/#/detalhes/3ee6e485-0a5f-4b1b-b964-2439f0b31110</t>
  </si>
  <si>
    <t>Squadra LB Advisory XP FIC de FIA</t>
  </si>
  <si>
    <t>Squadra Investimentos</t>
  </si>
  <si>
    <t>SQUADRA LB ADVISORY XP FIC AÇÕES</t>
  </si>
  <si>
    <t>https://www.xpi.com.br/investimentos/fundos-de-investimento/lista/#/detalhes/373bb17d-8c16-4f6e-a7c7-537a8c0815d5</t>
  </si>
  <si>
    <t>BR06BTCTF005</t>
  </si>
  <si>
    <t>STARBOARD SPECIAL SITUATIONS II ADVISORY RESP LIMITADA FIC MULTIMERCADO CRÉDITO PRIVADO</t>
  </si>
  <si>
    <t>https://www.xpi.com.br/investimentos/fundos-de-investimento/lista/#/detalhes/748d30a0-c807-4677-98d7-e789f07bed22</t>
  </si>
  <si>
    <t>BR008OCTF001</t>
  </si>
  <si>
    <t>Studio 30 FIC de FIF em Ações RL</t>
  </si>
  <si>
    <t>STUDIO 30 RESP LIMITADA FIF CIC AÇÕES</t>
  </si>
  <si>
    <t>https://www.xpi.com.br/investimentos/fundos-de-investimento/lista/#/detalhes/7d9f3ccd-d1c7-47f5-8264-8915e89478db</t>
  </si>
  <si>
    <t>BRSTO4CTF007</t>
  </si>
  <si>
    <t>Studio Institucional FIC FIA</t>
  </si>
  <si>
    <t>STUDIO INSTITUCIONAL RESP LIMITADA FIF CIC AÇÕES</t>
  </si>
  <si>
    <t>https://www.xpi.com.br/investimentos/fundos-de-investimento/lista/#/detalhes/b2e3b086-7010-4c71-ad2d-b77f4b7d0880</t>
  </si>
  <si>
    <t>BRSTU2CTF003</t>
  </si>
  <si>
    <t>Studio Long Bias FIC FIF Multimercado RL</t>
  </si>
  <si>
    <t>STUDIO LONG BIAS RESP LIMITADA FIF CIC MULTIMERCADO</t>
  </si>
  <si>
    <t>https://www.xpi.com.br/investimentos/fundos-de-investimento/lista/#/detalhes/945018aa-a11e-429d-bfe8-208cf1666c77</t>
  </si>
  <si>
    <t>BR0BNTCTF006</t>
  </si>
  <si>
    <t>SulAmérica Apollo FIM</t>
  </si>
  <si>
    <t>https://www.xpi.com.br/investimentos/fundos-de-investimento/lista/#/detalhes/29e10ae2-f032-4be6-9546-0ce05e0844bc</t>
  </si>
  <si>
    <t>BRSAP9CTF006</t>
  </si>
  <si>
    <t>SulAmérica Ativo FIF CIRF LP RL</t>
  </si>
  <si>
    <t>https://www.xpi.com.br/investimentos/fundos-de-investimento/lista/#/detalhes/aafc52f5-25b8-4360-ab41-70a7ad9e9bda</t>
  </si>
  <si>
    <t>BRSAMTCTF005</t>
  </si>
  <si>
    <t>SulAmérica Crédito Ativo FIRF CP LP</t>
  </si>
  <si>
    <t>https://www.xpi.com.br/investimentos/fundos-de-investimento/lista/#/detalhes/0a8f98fc-e921-439c-833c-3a1e9064aedc</t>
  </si>
  <si>
    <t>BRATV7CTF001</t>
  </si>
  <si>
    <t>SulAmérica Crédito ESG FIRF CP LP IS</t>
  </si>
  <si>
    <t>BR06F5CTF004</t>
  </si>
  <si>
    <t>https://www.xpi.com.br/investimentos/fundos-de-investimento/lista/#/detalhes/eb3409a5-e13e-4cbb-ba5e-6b313ee42fc8</t>
  </si>
  <si>
    <t>BRRTN1CTF005</t>
  </si>
  <si>
    <t>https://www.xpi.com.br/investimentos/fundos-de-investimento/lista/#/detalhes/74997528-2f96-42e6-a1be-36c93d1d37de</t>
  </si>
  <si>
    <t>BRSUV1CTF001</t>
  </si>
  <si>
    <t>SulAmérica Excellence FIRF CP</t>
  </si>
  <si>
    <t>https://www.xpi.com.br/investimentos/fundos-de-investimento/lista/#/detalhes/08303aca-5df0-459b-b4ef-399ba74f2e96</t>
  </si>
  <si>
    <t>BRSEXCCTF000</t>
  </si>
  <si>
    <t>SulAmérica Exclusive FIRF REF DI</t>
  </si>
  <si>
    <t>Renda Fixa Duração Baixa Soberano</t>
  </si>
  <si>
    <t>https://www.xpi.com.br/investimentos/fundos-de-investimento/lista/#/detalhes/99020734-f5bb-4dc9-98d1-6fc1ef009aa1</t>
  </si>
  <si>
    <t>BRSAEXCTF004</t>
  </si>
  <si>
    <t>SulAmérica INFRA FI INFRA RF</t>
  </si>
  <si>
    <t>BRPRG5CTF009</t>
  </si>
  <si>
    <t>SulAmérica Inflatie FIRF LP</t>
  </si>
  <si>
    <t>https://www.xpi.com.br/investimentos/fundos-de-investimento/lista/#/detalhes/7314b5a0-f1a5-492f-8b0e-74b1b151eb96</t>
  </si>
  <si>
    <t>BRIFL2CTF002</t>
  </si>
  <si>
    <t>SulAmérica Premium FIRF Referenciado DI CP</t>
  </si>
  <si>
    <t>https://www.xpi.com.br/investimentos/fundos-de-investimento/lista/#/detalhes/21623b5c-e872-411f-9c40-751040779f31</t>
  </si>
  <si>
    <t>BRSAP8CTF008</t>
  </si>
  <si>
    <t>SulAmérica Premium Plus FIRF Referenciado DI CP</t>
  </si>
  <si>
    <t>https://www.xpi.com.br/investimentos/fundos-de-investimento/lista/#/detalhes/a10e0820-1a5b-4344-b97b-faee176ebdd3</t>
  </si>
  <si>
    <t>BR0FLYCTF001</t>
  </si>
  <si>
    <t>SULAMÉRICA SELECTION RESP LIMITADA FIF CIC AÇÕES</t>
  </si>
  <si>
    <t>IVBX-2</t>
  </si>
  <si>
    <t>https://www.xpi.com.br/investimentos/fundos-de-investimento/lista/#/detalhes/d84b3316-b108-4f2f-95b1-a3efb7fb1b2b</t>
  </si>
  <si>
    <t>BR02QQCTF008</t>
  </si>
  <si>
    <t>Sulamérica Excellence Plus FIF RF CP RL</t>
  </si>
  <si>
    <t>https://www.xpi.com.br/investimentos/fundos-de-investimento/lista/#/detalhes/3b83123d-f05f-4b84-9e6a-4e35282a4a32</t>
  </si>
  <si>
    <t>BR0KMRCTF003</t>
  </si>
  <si>
    <t>Sulamérica Retorno Total FI RF LP</t>
  </si>
  <si>
    <t>https://www.xpi.com.br/investimentos/fundos-de-investimento/lista/#/detalhes/c8778594-909e-444d-8b5b-f52c2a446826</t>
  </si>
  <si>
    <t>BRSLR9CTF001</t>
  </si>
  <si>
    <t>Suno FIF em Cotas de FIA</t>
  </si>
  <si>
    <t>Suno Investimentos</t>
  </si>
  <si>
    <t>SUNO FIF CIC AÇÕES</t>
  </si>
  <si>
    <t>https://www.xpi.com.br/investimentos/fundos-de-investimento/lista/#/detalhes/f9b10bbd-8cd0-45c8-aa26-a5d05961e2e9</t>
  </si>
  <si>
    <t>BR0C9TCTF008</t>
  </si>
  <si>
    <t>Systematica Blue Trend Advisory FIC FIM IE</t>
  </si>
  <si>
    <t>SYSTEMATICA BLUE TREND ADVISORY CLASSE INVESTIMENTO NO EXTERIOR RESP LIMITADA FIC MULTIMERCADO</t>
  </si>
  <si>
    <t>https://www.xpi.com.br/investimentos/fundos-de-investimento/lista/#/detalhes/2c618096-24f3-4753-a7f8-609acf2fc50d</t>
  </si>
  <si>
    <t>BR06FGCTF003</t>
  </si>
  <si>
    <t>Systematica Blue Trend Dolar Advisory FIC FIM IE</t>
  </si>
  <si>
    <t>SYSTEMATICA BLUE TREND DOLAR ADVISORY INVESTIMENTO NO EXTERIOR RESP LIMITADA FIF MULTIMERCADO</t>
  </si>
  <si>
    <t>https://www.xpi.com.br/investimentos/fundos-de-investimento/lista/#/detalhes/c49944f5-98e3-4cff-8df0-68bfbf540bef</t>
  </si>
  <si>
    <t>BR07CBCTF009</t>
  </si>
  <si>
    <t>TARUÁ FIC FIA</t>
  </si>
  <si>
    <t>Taruá Capital</t>
  </si>
  <si>
    <t>TARUÁ RESP LIMITADA FIF CIC AÇÕES</t>
  </si>
  <si>
    <t>https://www.xpi.com.br/investimentos/fundos-de-investimento/lista/#/detalhes/801bde88-2cbb-436c-ac75-423e35b168f2</t>
  </si>
  <si>
    <t>BR05A1CTF009</t>
  </si>
  <si>
    <t>TB Advisory FIF em Cotas de FIA</t>
  </si>
  <si>
    <t>TB Capital</t>
  </si>
  <si>
    <t>TB ADVISORY FIF CIC AÇÕES</t>
  </si>
  <si>
    <t>https://www.xpi.com.br/investimentos/fundos-de-investimento/lista/#/detalhes/d7350af5-ae34-40fe-9027-4c929eb4b453</t>
  </si>
  <si>
    <t>BR0D94CTF004</t>
  </si>
  <si>
    <t>TB Advisory II FIF em Cotas de FIA</t>
  </si>
  <si>
    <t>TB ADVISORY II FIF CIC AÇÕES</t>
  </si>
  <si>
    <t>https://www.xpi.com.br/investimentos/fundos-de-investimento/lista/#/detalhes/da26390c-e924-40ad-bf3a-8e896da63fdc</t>
  </si>
  <si>
    <t>BR0H23CTF004</t>
  </si>
  <si>
    <t>https://www.xpi.com.br/investimentos/fundos-de-investimento/lista/#/detalhes/b59ae70e-4b86-492a-8716-a48e5e013f19</t>
  </si>
  <si>
    <t>BR0NYJCTF009</t>
  </si>
  <si>
    <t>TG Renda Urbana Máster FII – Subclasse B</t>
  </si>
  <si>
    <t>https://www.xpi.com.br/investimentos/fundos-de-investimento/lista/#/detalhes/c02638b0-9313-4e19-a76d-7dc7edca9c10</t>
  </si>
  <si>
    <t>BR0O92CTF013</t>
  </si>
  <si>
    <t>TGRE11 - TG Real Estate</t>
  </si>
  <si>
    <t>https://www.xpi.com.br/investimentos/fundos-de-investimento/lista/#/detalhes/7e7bd778-f1f9-4cb5-a94e-c71b28234085</t>
  </si>
  <si>
    <t>BR0B4QCTF014</t>
  </si>
  <si>
    <t>TGRI11 – TG Renda Imobiliária Sênior A</t>
  </si>
  <si>
    <t>https://www.xpi.com.br/investimentos/fundos-de-investimento/lista/#/detalhes/c59b245c-622a-4e67-bcfd-9b3d1ea60716</t>
  </si>
  <si>
    <t>BR0BRYCTF007</t>
  </si>
  <si>
    <t>TREND B3 BR+ FIA RL</t>
  </si>
  <si>
    <t>Ações Indexados</t>
  </si>
  <si>
    <t>TREND B3 BR+ RESP LIMITADA FI AÇÕES</t>
  </si>
  <si>
    <t>https://www.xpi.com.br/investimentos/fundos-de-investimento/lista/#/detalhes/37cea3e0-1b58-47d3-b5ec-f3afb267a119</t>
  </si>
  <si>
    <t>BR0MO2CTF004</t>
  </si>
  <si>
    <t>TREND CRÉDITO GLOBAL FIF MULTIMERCADO RL</t>
  </si>
  <si>
    <t>https://www.xpi.com.br/investimentos/fundos-de-investimento/lista/#/detalhes/a95c44b9-5015-46c5-82f7-8d6e3cc56061</t>
  </si>
  <si>
    <t>BR0CF3CTF005</t>
  </si>
  <si>
    <t>TREND HIGH YIELD AMERICANO FIF MULTIMERCADO RL</t>
  </si>
  <si>
    <t>https://www.xpi.com.br/investimentos/fundos-de-investimento/lista/#/detalhes/65cb2e21-ffc6-41df-9082-7d19a9596162</t>
  </si>
  <si>
    <t>BR051OCTF001</t>
  </si>
  <si>
    <t>Tarpon GT 90 FIF FIA</t>
  </si>
  <si>
    <t>Tarpon Capital</t>
  </si>
  <si>
    <t>TARPON GT 90 FIF CIC AÇÕES</t>
  </si>
  <si>
    <t>https://www.xpi.com.br/investimentos/fundos-de-investimento/lista/#/detalhes/1a496878-75d5-47a2-91cc-dd4256a57a4b</t>
  </si>
  <si>
    <t>BR0BOXCTF006</t>
  </si>
  <si>
    <t>Tavola Absoluto Advisory FIC de FIM</t>
  </si>
  <si>
    <t>TÁVOLA ABSOLUTO ADVISORY FIC MULTIMERCADO</t>
  </si>
  <si>
    <t>https://www.xpi.com.br/investimentos/fundos-de-investimento/lista/#/detalhes/c748d7b7-a28d-4c2c-9620-d15bd3780274</t>
  </si>
  <si>
    <t>BR02B9CTF004</t>
  </si>
  <si>
    <t>Tempo Capital Manacá FIC de FIF em Ações RL</t>
  </si>
  <si>
    <t>Tempo Capital</t>
  </si>
  <si>
    <t>TEMPO CAPITAL MANACÁ RESP LIMITADA FIF CIC AÇÕES</t>
  </si>
  <si>
    <t>https://www.xpi.com.br/investimentos/fundos-de-investimento/lista/#/detalhes/d6426c92-6c03-4d56-a646-fa4f42b341c3</t>
  </si>
  <si>
    <t>BRTCAPCTF002</t>
  </si>
  <si>
    <t>Tenax Ações FIF em Cotas de FIA</t>
  </si>
  <si>
    <t>Tenax Capital</t>
  </si>
  <si>
    <t>TENAX AÇÕES FIF CIC AÇÕES</t>
  </si>
  <si>
    <t>https://www.xpi.com.br/investimentos/fundos-de-investimento/lista/#/detalhes/516d3e9a-cd2a-4384-b241-4295f96ac8ab</t>
  </si>
  <si>
    <t>BR0BF8CTF005</t>
  </si>
  <si>
    <t>Tenax Macro FIF em Cotas de FIM</t>
  </si>
  <si>
    <t>TENAX MACRO FIF CIC MULTIMERCADO</t>
  </si>
  <si>
    <t>https://www.xpi.com.br/investimentos/fundos-de-investimento/lista/#/detalhes/1008c7fe-ce52-48af-b3a5-37051a08a54a</t>
  </si>
  <si>
    <t>BR0BFACTF002</t>
  </si>
  <si>
    <t>Tenax RFA Incentivado FIF CIC Incentivado Investimento DEB I</t>
  </si>
  <si>
    <t>TENAX RFA INCENTIVADO DEBÊNTURES RESP LIMITADA FIF CIC FI INFRA RENDA FIXA CRÉDITO PRIVADO LP</t>
  </si>
  <si>
    <t>https://www.xpi.com.br/investimentos/fundos-de-investimento/lista/#/detalhes/4870f3ca-c33c-4ff8-a715-02a8b3c21c72</t>
  </si>
  <si>
    <t>BR0IBJCTF007</t>
  </si>
  <si>
    <t>Tenax Total Return FIF CIC Multimercado RL</t>
  </si>
  <si>
    <t>TENAX TOTAL RETURN RESP LIMITADA FIF CIC MULTIMERCADO</t>
  </si>
  <si>
    <t>https://www.xpi.com.br/investimentos/fundos-de-investimento/lista/#/detalhes/72e96f26-6d5f-49bf-8909-8a0841953bb9</t>
  </si>
  <si>
    <t>BR0BFCCTF008</t>
  </si>
  <si>
    <t>Tivio Alt 90 FIDC RL</t>
  </si>
  <si>
    <t>https://www.xpi.com.br/investimentos/fundos-de-investimento/lista/#/detalhes/fed3ea01-6ddd-4dd0-b883-7ffdfa7e3d5a</t>
  </si>
  <si>
    <t>Tivio Alt Credito High Yield 180 FIDC RL</t>
  </si>
  <si>
    <t>https://www.xpi.com.br/investimentos/fundos-de-investimento/lista/#/detalhes/424a48e6-d126-4025-8046-b432d85a9cef</t>
  </si>
  <si>
    <t>BR0MP3CTF001</t>
  </si>
  <si>
    <t>Tivio Banks RF CP FIF RL</t>
  </si>
  <si>
    <t>https://www.xpi.com.br/investimentos/fundos-de-investimento/lista/#/detalhes/61f14607-88c6-4536-b62e-ea9fca32f78e</t>
  </si>
  <si>
    <t>BRVPB2CTF005</t>
  </si>
  <si>
    <t>Tivio Crédito Ativo FIF</t>
  </si>
  <si>
    <t>https://www.xpi.com.br/investimentos/fundos-de-investimento/lista/#/detalhes/403f04c0-fc8f-4425-8143-4a908ba6dbc0</t>
  </si>
  <si>
    <t>BRVTGECTF003</t>
  </si>
  <si>
    <t>Tivio Dólar Cambial FIF CIC Cambial RL</t>
  </si>
  <si>
    <t>TIVIO DÓLAR RESP LIMITADA FIF CIC CAMBIAL</t>
  </si>
  <si>
    <t>https://www.xpi.com.br/investimentos/fundos-de-investimento/lista/#/detalhes/dcd4717e-7f33-491c-9c89-79101548abb3</t>
  </si>
  <si>
    <t>BRVTCBCTF016</t>
  </si>
  <si>
    <t>Tivio Institucional RF CP FIF RL</t>
  </si>
  <si>
    <t>https://www.xpi.com.br/investimentos/fundos-de-investimento/lista/#/detalhes/84e548e0-ad5e-4459-a98e-4e1379a3458f</t>
  </si>
  <si>
    <t>BRVIRFCTF000</t>
  </si>
  <si>
    <t>Tivio RF Ativo LP FI</t>
  </si>
  <si>
    <t>https://www.xpi.com.br/investimentos/fundos-de-investimento/lista/#/detalhes/aaecdfbd-6f85-4e8c-b135-86cc30cac1c5</t>
  </si>
  <si>
    <t>BRVTFXCTF005</t>
  </si>
  <si>
    <t>Tivo Plus RF Fundo Incentivado de Investimento Financeiro em Infra RL</t>
  </si>
  <si>
    <t>https://www.xpi.com.br/investimentos/fundos-de-investimento/lista/#/detalhes/aaac99b7-fccf-4936-94ce-a8f61195c059</t>
  </si>
  <si>
    <t>BR01YCCTF004</t>
  </si>
  <si>
    <t>Tork Advisory 30 FIF em Cotas FIA RL</t>
  </si>
  <si>
    <t>TORK ADVISORY 30 FIF CIC AÇÕES</t>
  </si>
  <si>
    <t>https://www.xpi.com.br/investimentos/fundos-de-investimento/lista/#/detalhes/1a7f823d-cf58-4368-899a-5477e574d79a</t>
  </si>
  <si>
    <t>BR02GKCTF002</t>
  </si>
  <si>
    <t>Tork FIF em Cotas de FIA</t>
  </si>
  <si>
    <t>TORK FIF CIC AÇÕES</t>
  </si>
  <si>
    <t>https://www.xpi.com.br/investimentos/fundos-de-investimento/lista/#/detalhes/d36bd809-c357-44a5-a964-a0898dd51205</t>
  </si>
  <si>
    <t>BR00GYCTF007</t>
  </si>
  <si>
    <t>Tork Long Only Institucional FIF em Cotas de FIA</t>
  </si>
  <si>
    <t>TORK LONG ONLY INSTITUCIONAL FIF CIC AÇÕES</t>
  </si>
  <si>
    <t>https://www.xpi.com.br/investimentos/fundos-de-investimento/lista/#/detalhes/15461528-1342-4855-9b6a-8b7f2ba2f0c0</t>
  </si>
  <si>
    <t>BR00JXCTF003</t>
  </si>
  <si>
    <t>Tork Only Feeder I FIF em Cotas de FIA</t>
  </si>
  <si>
    <t>TORK LONG ONLY FEEDER I FIF CIC AÇÕES</t>
  </si>
  <si>
    <t>https://www.xpi.com.br/investimentos/fundos-de-investimento/lista/#/detalhes/8df554c7-068a-439a-a649-5243e8a3f4d6</t>
  </si>
  <si>
    <t>BR04BICTF003</t>
  </si>
  <si>
    <t>Trafalgar Royal Long Bias FIC FIA</t>
  </si>
  <si>
    <t>TRAFALGAR ROYAL LONG BIAS RESP LIMITADA FIF CIC AÇÕES</t>
  </si>
  <si>
    <t>https://www.xpi.com.br/investimentos/fundos-de-investimento/lista/#/detalhes/8928aba6-0400-4a5a-971d-5965a8a538fb</t>
  </si>
  <si>
    <t>BR07UTCTF003</t>
  </si>
  <si>
    <t>Treecorp IV FIP Multiestratégia - Responsabilidade Limitada - Subclasse D</t>
  </si>
  <si>
    <t>Treecorp Investimentos</t>
  </si>
  <si>
    <t>https://www.xpi.com.br/investimentos/fundos-de-investimento/lista/#/detalhes/7344ecb0-af7b-455f-b10a-54689a94fb8c</t>
  </si>
  <si>
    <t>BR0JTACTF006</t>
  </si>
  <si>
    <t>Trend Bitcoin FIM RL</t>
  </si>
  <si>
    <t>TREND CRIPTO RESP LIMITADA FI MULTIMERCADO</t>
  </si>
  <si>
    <t>https://www.xpi.com.br/investimentos/fundos-de-investimento/lista/#/detalhes/33339b3f-6f5d-4a67-a8fa-86ccc262c83f</t>
  </si>
  <si>
    <t>BR09K0CTF005</t>
  </si>
  <si>
    <t>Trend Bolsa Americana Alavancada FIF FIA RL</t>
  </si>
  <si>
    <t>https://www.xpi.com.br/investimentos/fundos-de-investimento/lista/#/detalhes/2806c0a1-2fa5-41ff-8d14-3fbcb596584c</t>
  </si>
  <si>
    <t>BR04O0CTF006</t>
  </si>
  <si>
    <t>Trend Bolsa Americana Dolar FIF FIA RL</t>
  </si>
  <si>
    <t>https://www.xpi.com.br/investimentos/fundos-de-investimento/lista/#/detalhes/8b8afe2b-20b1-43aa-afa6-9ea3653f6148</t>
  </si>
  <si>
    <t>BR0115CTF008</t>
  </si>
  <si>
    <t>Trend Bolsa Americana FIA RL</t>
  </si>
  <si>
    <t>https://www.xpi.com.br/investimentos/fundos-de-investimento/lista/#/detalhes/89f54a70-a2e4-4ce2-bff2-5d6a45290ae8</t>
  </si>
  <si>
    <t>BR00BBCTF006</t>
  </si>
  <si>
    <t>Trend Bolsa Chinesa FIA RL</t>
  </si>
  <si>
    <t>https://www.xpi.com.br/investimentos/fundos-de-investimento/lista/#/detalhes/b5300fa6-0ce2-4d27-9675-74a92e23d105</t>
  </si>
  <si>
    <t>BR04NZCTF002</t>
  </si>
  <si>
    <t>Trend Bolsas Emergentes FIM RL</t>
  </si>
  <si>
    <t>https://www.xpi.com.br/investimentos/fundos-de-investimento/lista/#/detalhes/57451415-7b8c-412b-b3b1-9d68d6fa3d94</t>
  </si>
  <si>
    <t>BR07JICTF009</t>
  </si>
  <si>
    <t>Trend Bolsas Europeias FIF Multi RL</t>
  </si>
  <si>
    <t>https://www.xpi.com.br/investimentos/fundos-de-investimento/lista/#/detalhes/49d9047f-dfb5-4d46-905c-29ae8b180c2c</t>
  </si>
  <si>
    <t>BR06GYCTF004</t>
  </si>
  <si>
    <t>Trend Bolsas Globais FIF Multimercado RL</t>
  </si>
  <si>
    <t>https://www.xpi.com.br/investimentos/fundos-de-investimento/lista/#/detalhes/267587c6-af92-4e47-846b-eaaab34e897b</t>
  </si>
  <si>
    <t>BR051BCTF008</t>
  </si>
  <si>
    <t>Trend Cash CIC de Classes RF Simples RL</t>
  </si>
  <si>
    <t>Renda Fixa Simples</t>
  </si>
  <si>
    <t>TREND CASH RESP LIMITADA FIF CIC RENDA FIXA SIMPLES</t>
  </si>
  <si>
    <t>https://www.xpi.com.br/investimentos/fundos-de-investimento/lista/#/detalhes/a4659c93-b86e-4eed-8f63-2a188bc47311</t>
  </si>
  <si>
    <t>BR0DXSCTF003</t>
  </si>
  <si>
    <t>Trend Commodities FIM RL</t>
  </si>
  <si>
    <t>https://www.xpi.com.br/investimentos/fundos-de-investimento/lista/#/detalhes/fef42435-9fda-4fb3-9ba2-36ddbbd33b6a</t>
  </si>
  <si>
    <t>BR07IQCTF004</t>
  </si>
  <si>
    <t>Trend Crédito Brasil FIF RF CP RL</t>
  </si>
  <si>
    <t>https://www.xpi.com.br/investimentos/fundos-de-investimento/lista/#/detalhes/8685a89a-05c2-4af4-9747-3de73c026bcd</t>
  </si>
  <si>
    <t>BR0NJLCTF006</t>
  </si>
  <si>
    <t>Trend DI FIC RF Simples RL</t>
  </si>
  <si>
    <t>TREND DI RESP LIMITADA FIC RENDA FIXA SIMPLES</t>
  </si>
  <si>
    <t>https://www.xpi.com.br/investimentos/fundos-de-investimento/lista/#/detalhes/d930fe7d-8110-4cc3-8d06-5f77cc724bbf</t>
  </si>
  <si>
    <t>BR0D6SCTF005</t>
  </si>
  <si>
    <t>Trend Dividendos Brasil FIA Resp Limitada</t>
  </si>
  <si>
    <t>https://www.xpi.com.br/investimentos/fundos-de-investimento/lista/#/detalhes/78bca947-f0ec-49e5-91e8-5af90c920793</t>
  </si>
  <si>
    <t>BR0KDRCTF002</t>
  </si>
  <si>
    <t>Trend Dolar FIF Cambial RL</t>
  </si>
  <si>
    <t>https://www.xpi.com.br/investimentos/fundos-de-investimento/lista/#/detalhes/fd31ba8a-5910-4f9f-9053-2b0eeb64535f</t>
  </si>
  <si>
    <t>BR00BCCTF004</t>
  </si>
  <si>
    <t>Trend ESG Global FIM IS RL</t>
  </si>
  <si>
    <t>https://www.xpi.com.br/investimentos/fundos-de-investimento/lista/#/detalhes/6ec2f080-3123-47eb-942f-02c85a472177</t>
  </si>
  <si>
    <t>BR050KCTF001</t>
  </si>
  <si>
    <t>Trend Euro FIM RL</t>
  </si>
  <si>
    <t>https://www.xpi.com.br/investimentos/fundos-de-investimento/lista/#/detalhes/f282b771-4d7d-40d4-8f04-28d23c46d87e</t>
  </si>
  <si>
    <t>BR06DQCTF007</t>
  </si>
  <si>
    <t>Trend Ibovespa Alavancado FIF em Ações RL</t>
  </si>
  <si>
    <t>https://www.xpi.com.br/investimentos/fundos-de-investimento/lista/#/detalhes/71690c44-e7a5-4788-872a-32a77effc624</t>
  </si>
  <si>
    <t>BR00VHCTF001</t>
  </si>
  <si>
    <t>Trend Ibovespa FIA RL</t>
  </si>
  <si>
    <t>https://www.xpi.com.br/investimentos/fundos-de-investimento/lista/#/detalhes/b2dd3eab-7612-495b-8d97-892f6f5254d2</t>
  </si>
  <si>
    <t>BR009ACTF008</t>
  </si>
  <si>
    <t>Trend Inflação Curta FIRF LP RL</t>
  </si>
  <si>
    <t>https://www.xpi.com.br/investimentos/fundos-de-investimento/lista/#/detalhes/9fd09731-56c8-4078-ac4c-3a930ef9c555</t>
  </si>
  <si>
    <t>BR009MCTF003</t>
  </si>
  <si>
    <t>Trend Inflação Geral FIRF LP RL</t>
  </si>
  <si>
    <t>https://www.xpi.com.br/investimentos/fundos-de-investimento/lista/#/detalhes/97bdb2bd-339c-416d-8b47-b943354e5a6b</t>
  </si>
  <si>
    <t>BR0308CTF009</t>
  </si>
  <si>
    <t>Trend Inflação Longa FIF FIRF RL</t>
  </si>
  <si>
    <t>https://www.xpi.com.br/investimentos/fundos-de-investimento/lista/#/detalhes/9ea4aff4-af53-4d5b-93e3-f56293f05554</t>
  </si>
  <si>
    <t>BR05J6CTF009</t>
  </si>
  <si>
    <t>Trend Inteligencia Artificial CIA RL</t>
  </si>
  <si>
    <t>https://www.xpi.com.br/investimentos/fundos-de-investimento/lista/#/detalhes/f1725bb3-0d1a-4d4c-97b5-ca4d57af6039</t>
  </si>
  <si>
    <t>BR0B1GCTF003</t>
  </si>
  <si>
    <t>Trend Momentum Brasil FIA RL</t>
  </si>
  <si>
    <t>https://www.xpi.com.br/investimentos/fundos-de-investimento/lista/#/detalhes/6d31a462-b3ea-42cf-b29e-a25ebcc5b15a</t>
  </si>
  <si>
    <t>BR0D6DCTF015</t>
  </si>
  <si>
    <t>Trend Nasdaq 100 FIM RL</t>
  </si>
  <si>
    <t>https://www.xpi.com.br/investimentos/fundos-de-investimento/lista/#/detalhes/76c33457-4dde-408d-b736-5e38f60ff761</t>
  </si>
  <si>
    <t>BR08E4CTF006</t>
  </si>
  <si>
    <t>Trend Ouro Dólar FIF Multi RL</t>
  </si>
  <si>
    <t>https://www.xpi.com.br/investimentos/fundos-de-investimento/lista/#/detalhes/a09f0724-347e-4d9f-a2dd-b99dd8f610ca</t>
  </si>
  <si>
    <t>BR03JCCTF001</t>
  </si>
  <si>
    <t>Trend Ouro FIF Multi RL</t>
  </si>
  <si>
    <t>https://www.xpi.com.br/investimentos/fundos-de-investimento/lista/#/detalhes/2bcf4bdf-db25-4fab-a8ae-ae4fef63d4c8</t>
  </si>
  <si>
    <t>BRXPG8CTF005</t>
  </si>
  <si>
    <t>Trend Prata FIM RL</t>
  </si>
  <si>
    <t>https://www.xpi.com.br/investimentos/fundos-de-investimento/lista/#/detalhes/af112ee0-1139-450f-803e-71cdedfca02c</t>
  </si>
  <si>
    <t>BR05L9CTF009</t>
  </si>
  <si>
    <t>Trend Pré-Fixado FIRF LP RL</t>
  </si>
  <si>
    <t>https://www.xpi.com.br/investimentos/fundos-de-investimento/lista/#/detalhes/46f3796a-74c8-4c7f-b9f0-bc93576c71c9</t>
  </si>
  <si>
    <t>BR009GCTF005</t>
  </si>
  <si>
    <t>Trend Pós-Fixado FIC FIRF Simples RL</t>
  </si>
  <si>
    <t>TREND PÓS-FIXADO RESP LIMITADA FIC RENDA FIXA SIMPLES</t>
  </si>
  <si>
    <t>https://www.xpi.com.br/investimentos/fundos-de-investimento/lista/#/detalhes/ef9dc928-99d9-4cac-98a5-d48f44ee1a1f</t>
  </si>
  <si>
    <t>BRXPT4CTF009</t>
  </si>
  <si>
    <t>Trend Qualidade Brasil FIA RL</t>
  </si>
  <si>
    <t>https://www.xpi.com.br/investimentos/fundos-de-investimento/lista/#/detalhes/9dfa27e4-66ed-43ee-8873-a6bccb764afe</t>
  </si>
  <si>
    <t>BR0D6ECTF013</t>
  </si>
  <si>
    <t>Trend Short Dolar FIF Cambial RL</t>
  </si>
  <si>
    <t>https://www.xpi.com.br/investimentos/fundos-de-investimento/lista/#/detalhes/0566dea7-ded5-47e7-8162-f69b1044d625</t>
  </si>
  <si>
    <t>BR00VFCTF005</t>
  </si>
  <si>
    <t>Trend Small Caps FIA RL</t>
  </si>
  <si>
    <t>https://www.xpi.com.br/investimentos/fundos-de-investimento/lista/#/detalhes/2dbe876f-d9b8-4096-bcbc-d0280df60571</t>
  </si>
  <si>
    <t>BR049GCTF001</t>
  </si>
  <si>
    <t>Trend Tecnologia Americana FIM RL</t>
  </si>
  <si>
    <t>https://www.xpi.com.br/investimentos/fundos-de-investimento/lista/#/detalhes/a5ab6797-e145-40fa-b98c-bf9449e5c9a5</t>
  </si>
  <si>
    <t>BR01VVCTF000</t>
  </si>
  <si>
    <t>Trend Valor Brasil FIA RL</t>
  </si>
  <si>
    <t>https://www.xpi.com.br/investimentos/fundos-de-investimento/lista/#/detalhes/8a9385be-8c91-4c99-83f4-4cc2bec39f8f</t>
  </si>
  <si>
    <t>BR0D6CCTF017</t>
  </si>
  <si>
    <t>Trend XP Inc FIC FIF em Ações RL</t>
  </si>
  <si>
    <t>TREND XP INC RESP LIMITADA FIC AÇÕES</t>
  </si>
  <si>
    <t>https://www.xpi.com.br/investimentos/fundos-de-investimento/lista/#/detalhes/ffb66c6d-d0f9-4445-bbf9-bd4d0aabf012</t>
  </si>
  <si>
    <t>BR03CDCTF004</t>
  </si>
  <si>
    <t>TRUXT I VALOR RESP LIMITADA FIF CIC AÇÕES</t>
  </si>
  <si>
    <t>https://www.xpi.com.br/investimentos/fundos-de-investimento/lista/#/detalhes/b7985d0d-b4f2-47f3-af4e-e2ac5f827358</t>
  </si>
  <si>
    <t>BRTRX8CTF008</t>
  </si>
  <si>
    <t>TRUXT I VALOR INSTITUCIONAL RESP LIMITADA FIF CIC AÇÕES</t>
  </si>
  <si>
    <t>https://www.xpi.com.br/investimentos/fundos-de-investimento/lista/#/detalhes/797eda65-7933-44b1-b4f1-e88326b26bfa</t>
  </si>
  <si>
    <t>BRTXT3CTF007</t>
  </si>
  <si>
    <t>Truxt LS Advisory FIC FIM</t>
  </si>
  <si>
    <t>TRUXT LONG SHORT ADVISORY RESP LIMITADA FIF CIC MULTIMERCADO</t>
  </si>
  <si>
    <t>https://www.xpi.com.br/investimentos/fundos-de-investimento/lista/#/detalhes/399f52f0-3cb8-4fbf-98af-fcee0d07f8b8</t>
  </si>
  <si>
    <t>BRTRX4CTF007</t>
  </si>
  <si>
    <t>TRUXT LONG BIAS ADVISORY RESP LIMITADA FIF CIC MULTIMERCADO</t>
  </si>
  <si>
    <t>https://www.xpi.com.br/investimentos/fundos-de-investimento/lista/#/detalhes/a4ba8227-d8d9-489b-9459-af3d32d99f4d</t>
  </si>
  <si>
    <t>BR01KRCTF001</t>
  </si>
  <si>
    <t>TRUXT MACRO ADVISORY RESP LIMITADA FIF CIC MULTIMERCADO</t>
  </si>
  <si>
    <t>https://www.xpi.com.br/investimentos/fundos-de-investimento/lista/#/detalhes/00ab7f91-a33d-48fe-8f9f-988f61a7385b</t>
  </si>
  <si>
    <t>BRTRX3CTF009</t>
  </si>
  <si>
    <t>Tríade CIC CLasses FIM CP Resp Limitada</t>
  </si>
  <si>
    <t>TRÍADE RESP LIMITADA FIF CIC MULTIMERCADO CRÉDITO PRIVADO</t>
  </si>
  <si>
    <t>https://www.xpi.com.br/investimentos/fundos-de-investimento/lista/#/detalhes/1a9a847c-0a29-4dbc-98d7-68e0c82f1688</t>
  </si>
  <si>
    <t>BR0IQ3CTF006</t>
  </si>
  <si>
    <t>Trígono Flagship 60 Small Caps FIF em Cotas de FIA</t>
  </si>
  <si>
    <t>Trígono Capital</t>
  </si>
  <si>
    <t>TRÍGONO FLAGSHIP 60 SMALL CAPS FIF CIC AÇÕES</t>
  </si>
  <si>
    <t>https://www.xpi.com.br/investimentos/fundos-de-investimento/lista/#/detalhes/266b517b-ffc5-480e-9d7f-9d6b26c49954</t>
  </si>
  <si>
    <t>BR03NQCTF003</t>
  </si>
  <si>
    <t>Távola Equity Hedge 15 FIF Multimercado</t>
  </si>
  <si>
    <t>https://www.xpi.com.br/investimentos/fundos-de-investimento/lista/#/detalhes/0f48dadf-1e18-47f4-93c3-44200f9b5ef7</t>
  </si>
  <si>
    <t>BR07ZQCTF008</t>
  </si>
  <si>
    <t>Távola Equity Hedge 5 FIF Multimercado</t>
  </si>
  <si>
    <t>https://www.xpi.com.br/investimentos/fundos-de-investimento/lista/#/detalhes/0b42b1a9-0d49-4272-9c41-a57b88b1a9ca</t>
  </si>
  <si>
    <t>BR0FT5CTF001</t>
  </si>
  <si>
    <t>V8 Cash FIC FIRF</t>
  </si>
  <si>
    <t>V8 Capital</t>
  </si>
  <si>
    <t>https://www.xpi.com.br/investimentos/fundos-de-investimento/lista/#/detalhes/be8d5533-4730-4eca-af00-c2237a136190</t>
  </si>
  <si>
    <t>BR01ONCTF002</t>
  </si>
  <si>
    <t>V8 Cash Platinum FIF</t>
  </si>
  <si>
    <t>https://www.xpi.com.br/investimentos/fundos-de-investimento/lista/#/detalhes/e9fabc47-0890-4802-95e2-4f9776fc395b</t>
  </si>
  <si>
    <t>BR0BM3CTF007</t>
  </si>
  <si>
    <t>V8 Speedway Long Short FIF FIF Multimercado</t>
  </si>
  <si>
    <t>V8 SPEEDWAY LONG SHORT FIF CIC MULTIMERCADO</t>
  </si>
  <si>
    <t>https://www.xpi.com.br/investimentos/fundos-de-investimento/lista/#/detalhes/4e4613fb-33d4-4715-8089-f58b4d91a5c1</t>
  </si>
  <si>
    <t>BR0DXJCTF002</t>
  </si>
  <si>
    <t>V8 Vanquish Termo FIF</t>
  </si>
  <si>
    <t>https://www.xpi.com.br/investimentos/fundos-de-investimento/lista/#/detalhes/f44cdf1a-d21b-4041-91a3-deb5905e4237</t>
  </si>
  <si>
    <t>BR04YOCTF003</t>
  </si>
  <si>
    <t>VGIE11 - Valora Infra Dívida FIP IE</t>
  </si>
  <si>
    <t>Outubro / Novembro</t>
  </si>
  <si>
    <t>Setembro / Outubro</t>
  </si>
  <si>
    <t>https://www.xpi.com.br/investimentos/fundos-de-investimento/lista/#/detalhes/3cbfd480-0947-4561-8965-a72a39d8759e</t>
  </si>
  <si>
    <t>BRVGIECTF006</t>
  </si>
  <si>
    <t>VGPR11 - Valora Imobiliário Multiestratégia Premium</t>
  </si>
  <si>
    <t>https://www.xpi.com.br/investimentos/fundos-de-investimento/lista/#/detalhes/ce52be97-05e7-40d9-887a-215d7711bfc7</t>
  </si>
  <si>
    <t>BRVGPRCTF003</t>
  </si>
  <si>
    <t>VICA11 - Vinci Crédito FIAgro</t>
  </si>
  <si>
    <t>https://www.xpi.com.br/investimentos/fundos-de-investimento/lista/#/detalhes/4a5e7ed9-e561-4b5f-88d2-66880e9855be</t>
  </si>
  <si>
    <t>BRVICACTF011</t>
  </si>
  <si>
    <t>VRB FIC FIA</t>
  </si>
  <si>
    <t>Tera Capital</t>
  </si>
  <si>
    <t>https://www.xpi.com.br/investimentos/fundos-de-investimento/lista/#/detalhes/464acec3-23bf-4f25-bf11-aa008250cdc6</t>
  </si>
  <si>
    <t>BR08GOCTF001</t>
  </si>
  <si>
    <t>VRB FIM</t>
  </si>
  <si>
    <t>https://www.xpi.com.br/investimentos/fundos-de-investimento/lista/#/detalhes/15e245ae-5f43-4174-ba05-35455f13d3ee</t>
  </si>
  <si>
    <t>BRVRB2CTF003</t>
  </si>
  <si>
    <t>VRB Liquidez FIC RF CP Referenciado DI</t>
  </si>
  <si>
    <t>https://www.xpi.com.br/investimentos/fundos-de-investimento/lista/#/detalhes/ff658ed0-16e4-4745-be34-35a519d1d19a</t>
  </si>
  <si>
    <t>BR0MIACTF003</t>
  </si>
  <si>
    <t>Valor Opportunity Fund II FIP Multiestratégia IE</t>
  </si>
  <si>
    <t>https://www.xpi.com.br/investimentos/fundos-de-investimento/lista/#/detalhes/5213b974-daa5-4571-8172-31efba59b1a2</t>
  </si>
  <si>
    <t>BR0CV3CTF005</t>
  </si>
  <si>
    <t>Valora Absolute FIF RF CP LP RL</t>
  </si>
  <si>
    <t>Valora Renda Fixa</t>
  </si>
  <si>
    <t>https://www.xpi.com.br/investimentos/fundos-de-investimento/lista/#/detalhes/c69a10e3-a412-46f8-9c6e-df3269222558</t>
  </si>
  <si>
    <t>BRABS7CTF006</t>
  </si>
  <si>
    <t>https://www.xpi.com.br/investimentos/fundos-de-investimento/lista/#/detalhes/5075fbf6-87af-4024-9067-f73e011261d9</t>
  </si>
  <si>
    <t>BR0O5KCTF001</t>
  </si>
  <si>
    <t>Valora Guardian Advisory FIDC RL</t>
  </si>
  <si>
    <t>D+74 (corridos)</t>
  </si>
  <si>
    <t>https://www.xpi.com.br/investimentos/fundos-de-investimento/lista/#/detalhes/952416e0-23b8-4af4-8848-6bf3ead1d308</t>
  </si>
  <si>
    <t>BRVLG2CTF004</t>
  </si>
  <si>
    <t>Valora Horizon High Yield FIDC</t>
  </si>
  <si>
    <t>D+178 (corridos)</t>
  </si>
  <si>
    <t>https://www.xpi.com.br/investimentos/fundos-de-investimento/lista/#/detalhes/d494a5ef-48bc-4a17-ad6a-1c34d8f9fddb</t>
  </si>
  <si>
    <t>BRVVGICTF000</t>
  </si>
  <si>
    <t>Valora Vanguard FIC de FIDC RL</t>
  </si>
  <si>
    <t>D+43 (corridos)</t>
  </si>
  <si>
    <t>https://www.xpi.com.br/investimentos/fundos-de-investimento/lista/#/detalhes/3b7947ed-acba-4c31-a4ff-76feb6671f35</t>
  </si>
  <si>
    <t>BR0NIYCTF001</t>
  </si>
  <si>
    <t>Velt 90 Advisory FIC FIA</t>
  </si>
  <si>
    <t>D+88 (corridos)</t>
  </si>
  <si>
    <t>VELT 90 ADVISORY FIC AÇÕES</t>
  </si>
  <si>
    <t>https://www.xpi.com.br/investimentos/fundos-de-investimento/lista/#/detalhes/4f7c39d3-4de6-434d-8697-3ee01d462d69</t>
  </si>
  <si>
    <t>BR049YCTF004</t>
  </si>
  <si>
    <t>Ventor Hedge FIC FIM</t>
  </si>
  <si>
    <t>Ventor Investimentos</t>
  </si>
  <si>
    <t>VENTOR HEDGE RESP LIMITADA FIF CIC MULTIMERCADO</t>
  </si>
  <si>
    <t>BRVHF1CTF003</t>
  </si>
  <si>
    <t>https://www.xpi.com.br/investimentos/fundos-de-investimento/lista/#/detalhes/7832897a-8a80-41d7-b4df-3688fd902cac</t>
  </si>
  <si>
    <t>BRVDCDCTF008</t>
  </si>
  <si>
    <t>Verde AM Ações FIC de FIF em Açoes RL</t>
  </si>
  <si>
    <t>VERDE AM RESP LIMITADA FIF CIC AÇÕES</t>
  </si>
  <si>
    <t>https://www.xpi.com.br/investimentos/fundos-de-investimento/lista/#/detalhes/c788ab50-f0fb-483a-4beb-08d53be40d6c</t>
  </si>
  <si>
    <t>BRVRD8CTF008</t>
  </si>
  <si>
    <t>Verde AM Ipê FIDC RL</t>
  </si>
  <si>
    <t>D+358 (corridos)</t>
  </si>
  <si>
    <t>https://www.xpi.com.br/investimentos/fundos-de-investimento/lista/#/detalhes/bc467534-d78c-47c5-aa5e-88140c81fa40</t>
  </si>
  <si>
    <t>BR0JBGCTF001</t>
  </si>
  <si>
    <t>Verde AM Mundi Ações Globais BRL FIC FIA RL</t>
  </si>
  <si>
    <t>VERDE AM MUNDI AÇÕES GLOBAIS BRL RESP LIMITADA FIF CIC AÇÕES</t>
  </si>
  <si>
    <t>https://www.xpi.com.br/investimentos/fundos-de-investimento/lista/#/detalhes/f116a0db-1d2c-45bf-b0c1-b21420ccd6eb</t>
  </si>
  <si>
    <t>BR04L7CTF004</t>
  </si>
  <si>
    <t>Verde AM Mundi Ações Globais FIF CIC Ações RL</t>
  </si>
  <si>
    <t>VERDE AM MUNDI AÇÕES GLOBAIS RESP LIMITADA FIF CIC AÇÕES</t>
  </si>
  <si>
    <t>https://www.xpi.com.br/investimentos/fundos-de-investimento/lista/#/detalhes/dde538eb-5c79-4be0-8459-ed40a83a7402</t>
  </si>
  <si>
    <t>BR05AYCTF009</t>
  </si>
  <si>
    <t>Verde AM Scena Advisory FIC de FIF Multimercado RL</t>
  </si>
  <si>
    <t>VERDE AM SCENA ADVISORY RESP LIMITADA FIF CIC MULTIMERCADO</t>
  </si>
  <si>
    <t>https://www.xpi.com.br/investimentos/fundos-de-investimento/lista/#/detalhes/360cee11-00d1-4864-bb5b-b48e48cd7308</t>
  </si>
  <si>
    <t>BRVSC2CTF001</t>
  </si>
  <si>
    <t>Verde AM X60 Advisory FIC de FIF Multimercado RL</t>
  </si>
  <si>
    <t>VERDE AM X60 ADVISORY RESP LIMITADA FIF CIC MULTIMERCADO</t>
  </si>
  <si>
    <t>https://www.xpi.com.br/investimentos/fundos-de-investimento/lista/#/detalhes/e94e38dc-1ac8-41ff-bf15-e7f45f7115f4</t>
  </si>
  <si>
    <t>BR009NCTF001</t>
  </si>
  <si>
    <t>VINCI ATLAS RESP LIMITADA FIF CIC MULTIMERCADO</t>
  </si>
  <si>
    <t>https://www.xpi.com.br/investimentos/fundos-de-investimento/lista/#/detalhes/f9ed623e-d7ff-40d7-971a-06310b19965f</t>
  </si>
  <si>
    <t>BRVCI8CTF000</t>
  </si>
  <si>
    <t>Vinci Capital Partners IV - Classe A - Advisory FIP Multiest</t>
  </si>
  <si>
    <t>VINCI CAPITAL PARTNERS IV ADVISORY FIP MULTIESTRATÉGIA</t>
  </si>
  <si>
    <t>https://www.xpi.com.br/investimentos/fundos-de-investimento/lista/#/detalhes/0f0bebd4-42dc-4328-b494-56e73a545e70</t>
  </si>
  <si>
    <t>BRIVADCTF001</t>
  </si>
  <si>
    <t>Vinci Capital Partners IV - Classe B - Advisory FIP Multiest</t>
  </si>
  <si>
    <t>https://www.xpi.com.br/investimentos/fundos-de-investimento/lista/#/detalhes/16c4c5e6-c955-4b86-a3d5-c90dbb0cc7f0</t>
  </si>
  <si>
    <t>Vinci Crédito Estruturado Selection Advisory FIDC RL</t>
  </si>
  <si>
    <t>VINCI CRÉDITO ESTRUTURADO SELECTION ADVISORY RESP LIMITADA FICFIDC 1</t>
  </si>
  <si>
    <t>https://www.xpi.com.br/investimentos/fundos-de-investimento/lista/#/detalhes/66f21486-3bf1-4e23-bbaf-4e1176f91ad4</t>
  </si>
  <si>
    <t>BRNCI3CTF001</t>
  </si>
  <si>
    <t>https://www.xpi.com.br/investimentos/fundos-de-investimento/lista/#/detalhes/da5c302b-dd6b-4db1-9bf3-d8b50be5d4e4</t>
  </si>
  <si>
    <t>BR0LHXCTF009</t>
  </si>
  <si>
    <t>Vinci Impacto e Retorno Advisory FIP Multiestratégia IS</t>
  </si>
  <si>
    <t>VINCI IMPACTO E RETORNO ADVISORY IS FIP MULTIESTRATÉGIA</t>
  </si>
  <si>
    <t>https://www.xpi.com.br/investimentos/fundos-de-investimento/lista/#/detalhes/a1b5d181-389e-47b7-88e7-29642eb0b370</t>
  </si>
  <si>
    <t>BR0662CTF009</t>
  </si>
  <si>
    <t>Vinci Mosaico Advisory FIF CIA RL</t>
  </si>
  <si>
    <t>https://www.xpi.com.br/investimentos/fundos-de-investimento/lista/#/detalhes/520ae996-a9ed-43f8-a288-f0e7b55e6e44</t>
  </si>
  <si>
    <t>BR07ZYCTF002</t>
  </si>
  <si>
    <t>Vinci Multiestratégia FIM</t>
  </si>
  <si>
    <t>https://www.xpi.com.br/investimentos/fundos-de-investimento/lista/#/detalhes/c14ddbd7-942c-4471-b155-f1e6538cbb7f</t>
  </si>
  <si>
    <t>BRAPG4CTF001</t>
  </si>
  <si>
    <t>Vinci Premium Liquidez FIF CRF RL</t>
  </si>
  <si>
    <t>https://www.xpi.com.br/investimentos/fundos-de-investimento/lista/#/detalhes/616ac41f-9a85-4798-9bc1-558aa301816f</t>
  </si>
  <si>
    <t>BR06WBCTF009</t>
  </si>
  <si>
    <t>BRAPG6CTF006</t>
  </si>
  <si>
    <t>VINCI TOTAL RETURN RESP LIMITADA FIF CIC MULTIMERCADO</t>
  </si>
  <si>
    <t>https://www.xpi.com.br/investimentos/fundos-de-investimento/lista/#/detalhes/75cfed28-c395-4d40-bd6d-a4f885d72908</t>
  </si>
  <si>
    <t>BR03GVCTF007</t>
  </si>
  <si>
    <t>https://www.xpi.com.br/investimentos/fundos-de-investimento/lista/#/detalhes/46bc28c9-5a8e-4a38-8533-40036ddf3fc0</t>
  </si>
  <si>
    <t>BRVCLJCTF008</t>
  </si>
  <si>
    <t>Vinland 2 Ativo Debêntures de Infra FI RF</t>
  </si>
  <si>
    <t>Vinland Capital Management</t>
  </si>
  <si>
    <t>Junho / Julho</t>
  </si>
  <si>
    <t>Maio / Junho</t>
  </si>
  <si>
    <t>https://www.xpi.com.br/investimentos/fundos-de-investimento/lista/#/detalhes/5f9eb8da-f59f-4111-9365-e7e872681d9e</t>
  </si>
  <si>
    <t>BR0OO0CTF014</t>
  </si>
  <si>
    <t>Vinland Ativo Advisory FIF CIC RF LP - Resp Limitada</t>
  </si>
  <si>
    <t>VINLAND ATIVO ADVISORY RESP LIMITADA FIF CIC RENDA FIXA LP</t>
  </si>
  <si>
    <t>https://www.xpi.com.br/investimentos/fundos-de-investimento/lista/#/detalhes/16526a1c-8d7f-450d-8c83-869645715872</t>
  </si>
  <si>
    <t>BR07UWCTF007</t>
  </si>
  <si>
    <t>Vinland Crédito 10 FIC FIRF</t>
  </si>
  <si>
    <t>VINLAND CRÉDITO 10 FIC RENDA FIXA</t>
  </si>
  <si>
    <t>https://www.xpi.com.br/investimentos/fundos-de-investimento/lista/#/detalhes/97770ff9-154c-4984-89ec-11bdf5d7d2d8</t>
  </si>
  <si>
    <t>BR0I4GCTF000</t>
  </si>
  <si>
    <t>Vinland Crédito Estruturado FIDC RL</t>
  </si>
  <si>
    <t>VINLAND CRÉDITO ESTRUTURADO RESP LIMITADA FIDC 1</t>
  </si>
  <si>
    <t>https://www.xpi.com.br/investimentos/fundos-de-investimento/lista/#/detalhes/981daf5a-30fe-4510-92be-d736ca82af00</t>
  </si>
  <si>
    <t>BR0DHBCTF002</t>
  </si>
  <si>
    <t>Vinland Crédito Multimercado FIC FI CP</t>
  </si>
  <si>
    <t>VINLAND CRÉDITO RESP LIMITADA FIF CIC MULTIMERCADO CRÉDITO PRIVADO</t>
  </si>
  <si>
    <t>https://www.xpi.com.br/investimentos/fundos-de-investimento/lista/#/detalhes/8108ecb0-cce6-47e3-acc1-647cbdd38f4e</t>
  </si>
  <si>
    <t>BR0DGCCTF002</t>
  </si>
  <si>
    <t>Vinland Incentivado Debêntures Infra Ativo FIF RF CP LP RL - Subclasse I</t>
  </si>
  <si>
    <t>https://www.xpi.com.br/investimentos/fundos-de-investimento/lista/#/detalhes/4921953a-c091-4ae1-ab52-df6f14e5200a</t>
  </si>
  <si>
    <t>BR0FQQCTF006</t>
  </si>
  <si>
    <t>VINLAND LONG BIAS ADVISORY RESP LIMITADA FIF CIC MULTIMERCADO</t>
  </si>
  <si>
    <t>https://www.xpi.com.br/investimentos/fundos-de-investimento/lista/#/detalhes/79dde96c-8ba2-4ef1-a76c-dda62fd05d9f</t>
  </si>
  <si>
    <t>BRVLD6CTF008</t>
  </si>
  <si>
    <t>VINLAND LONG ONLY RESP LIMITADA FIF CIC AÇÕES</t>
  </si>
  <si>
    <t>https://www.xpi.com.br/investimentos/fundos-de-investimento/lista/#/detalhes/e2d127cf-9e8d-444e-9f37-2eea4307bf64</t>
  </si>
  <si>
    <t>BR0077CTF000</t>
  </si>
  <si>
    <t>Investidores institucionais</t>
  </si>
  <si>
    <t>VINLAND MACRO ADVISORY RESP LIMITADA FIF CIC MULTIMERCADO</t>
  </si>
  <si>
    <t>https://www.xpi.com.br/investimentos/fundos-de-investimento/lista/#/detalhes/fe9cc958-bae3-4555-9004-bfafad7a13ca</t>
  </si>
  <si>
    <t>BRVNL5CTF008</t>
  </si>
  <si>
    <t>VINLAND MACRO PLUS ADVISORY RESP LIMITADA FIF CIC MULTIMERCADO</t>
  </si>
  <si>
    <t>https://www.xpi.com.br/investimentos/fundos-de-investimento/lista/#/detalhes/c5642111-b73e-49ab-885a-518b3c7642a8</t>
  </si>
  <si>
    <t>BR082KCTF004</t>
  </si>
  <si>
    <t>VISTA HEDGE ADVISORY FIF CIC MULTIMERCADO</t>
  </si>
  <si>
    <t>https://www.xpi.com.br/investimentos/fundos-de-investimento/lista/#/detalhes/530a56cf-e4cb-430b-b292-d4d345636ecd</t>
  </si>
  <si>
    <t>BR0BRJCTF008</t>
  </si>
  <si>
    <t>Vista Hedge FIF em Cotas de FIM</t>
  </si>
  <si>
    <t>VISTA HEDGE FIF CIC MULTIMERCADO</t>
  </si>
  <si>
    <t>https://www.xpi.com.br/investimentos/fundos-de-investimento/lista/#/detalhes/83de82b1-6118-46c3-af6c-0398d971d53a</t>
  </si>
  <si>
    <t>BRVST3CTF000</t>
  </si>
  <si>
    <t>Vista Macro Absoluto FI Financeiro em Cotas de FIM</t>
  </si>
  <si>
    <t>VISTA MACRO ABSOLUTO FIF CIC MULTIMERCADO</t>
  </si>
  <si>
    <t>https://www.xpi.com.br/investimentos/fundos-de-investimento/lista/#/detalhes/e0d6088f-1073-4695-9515-50bc2dac883a</t>
  </si>
  <si>
    <t>BR0LWZCTF003</t>
  </si>
  <si>
    <t>Vista Multiestratégia Advisory FIF em Cotas FIM RL</t>
  </si>
  <si>
    <t>VISTA MULTIESTRATÉGIA ADVISORY FIF CIC MULTIMERCADO</t>
  </si>
  <si>
    <t>https://www.xpi.com.br/investimentos/fundos-de-investimento/lista/#/detalhes/27610cb7-6d93-41d1-aed7-3fae7854a1ad</t>
  </si>
  <si>
    <t>BR07R3CTF004</t>
  </si>
  <si>
    <t>Vixrax FIM CP</t>
  </si>
  <si>
    <t>Levante Investimentos</t>
  </si>
  <si>
    <t>https://www.xpi.com.br/investimentos/fundos-de-investimento/lista/#/detalhes/30b80e75-2861-4c83-9467-5b1e9fe1f010</t>
  </si>
  <si>
    <t>BRVIRXCTF003</t>
  </si>
  <si>
    <t>WHG Asset Management</t>
  </si>
  <si>
    <t>WHG ALPHA DINÂMICO INVESTIMENTO NO EXTERIOR RESP LIMITADA FIF CIC MULTIMERCADO</t>
  </si>
  <si>
    <t>https://www.xpi.com.br/investimentos/fundos-de-investimento/lista/#/detalhes/b1e308db-9dae-4d5b-8965-427be45cc86c</t>
  </si>
  <si>
    <t>BR0C4ICTF002</t>
  </si>
  <si>
    <t>D+25 (corridos)</t>
  </si>
  <si>
    <t>WHG GLOBAL LB BRL INVESTIMENTO NO EXTERIOR RESP LIMITADA FIF CIC AÇÕES</t>
  </si>
  <si>
    <t>https://www.xpi.com.br/investimentos/fundos-de-investimento/lista/#/detalhes/3c8a6210-79ea-4767-818b-d6dba175d1d8</t>
  </si>
  <si>
    <t>BR0DQUCTF003</t>
  </si>
  <si>
    <t>WHG Global Long Biased BRL FIC FIA IE</t>
  </si>
  <si>
    <t>WHG GLOBAL LONG BIASED BRL RESP LIMITADA FIF CIC AÇÕES</t>
  </si>
  <si>
    <t>BR0BWHCTF002</t>
  </si>
  <si>
    <t>WHG Global Long Biased USD FIC FIA IE</t>
  </si>
  <si>
    <t>WHG GLOBAL LONG BIASED USD RESP LIMITADA FIF CIC AÇÕES</t>
  </si>
  <si>
    <t>BR0BWECTF009</t>
  </si>
  <si>
    <t>WHG RF Dinâmico FIC FIM</t>
  </si>
  <si>
    <t>WHG RF DINÂMICO RESP LIMITADA FIF CIC MULTIMERCADO</t>
  </si>
  <si>
    <t>https://www.xpi.com.br/investimentos/fundos-de-investimento/lista/#/detalhes/9464565f-b0e5-4061-ac6e-d6f59a18302a</t>
  </si>
  <si>
    <t>BR09EJCTF004</t>
  </si>
  <si>
    <t>Welfare AM 2 FIA</t>
  </si>
  <si>
    <t>https://www.xpi.com.br/investimentos/fundos-de-investimento/lista/#/detalhes/83b66145-1bde-4c33-80b3-26f285fcd5b7</t>
  </si>
  <si>
    <t>BR0HF5CTF005</t>
  </si>
  <si>
    <t>Wellington Asia Technology Advisory FIA RL</t>
  </si>
  <si>
    <t>WELLINGTON ASIA TECHNOLOGY ADVISORY RP INVESTIMENTO NO EXTERIOR FI AÇÕES</t>
  </si>
  <si>
    <t>https://www.xpi.com.br/investimentos/fundos-de-investimento/lista/#/detalhes/71eb290c-3c98-434b-b512-1b9b5cb57ae0</t>
  </si>
  <si>
    <t>BR05NICTF005</t>
  </si>
  <si>
    <t>Wellington European Equity Advisory FIA RL</t>
  </si>
  <si>
    <t>https://www.xpi.com.br/investimentos/fundos-de-investimento/lista/#/detalhes/dc78378c-be3b-4070-b32c-79586035cc33</t>
  </si>
  <si>
    <t>BR05DDCTF007</t>
  </si>
  <si>
    <t>Wellington Schroder Gaia BRL FIC FIM RL</t>
  </si>
  <si>
    <t>WELLINGTON SCHRODER GAIA BRL INVESTIMENTO NO EXTERIOR RESP LIMITADA FIF CIC MULTIMERCADO</t>
  </si>
  <si>
    <t>https://www.xpi.com.br/investimentos/fundos-de-investimento/lista/#/detalhes/5556358f-e046-49d8-928f-a4520ec515e6</t>
  </si>
  <si>
    <t>BR04YECTF004</t>
  </si>
  <si>
    <t>Wellington US BDR Advisory FIC FIA BDR Nível I</t>
  </si>
  <si>
    <t>https://www.xpi.com.br/investimentos/fundos-de-investimento/lista/#/detalhes/f1eadd4b-0cfd-432b-8b0a-0b17bd393339</t>
  </si>
  <si>
    <t>BR095JCTF008</t>
  </si>
  <si>
    <t>Wellington Ventura Advisory CI Ações IE RL</t>
  </si>
  <si>
    <t>WELLINGTON VENTURA ADVISORY INVESTIMENTO NO EXTERIOR RESP LIMITADA FIF AÇÕES</t>
  </si>
  <si>
    <t>https://www.xpi.com.br/investimentos/fundos-de-investimento/lista/#/detalhes/9da950c1-f661-4b72-b518-ece0b1d959e1</t>
  </si>
  <si>
    <t>BR0404CTF006</t>
  </si>
  <si>
    <t>Wellington Ventura Dólar Advisory CI Ações IE RL</t>
  </si>
  <si>
    <t>WELLINGTON VENTURA DÓLAR ADVISORY INVESTIMENTO NO EXTERIOR RESP LIMITADA FIF CIC AÇÕES</t>
  </si>
  <si>
    <t>https://www.xpi.com.br/investimentos/fundos-de-investimento/lista/#/detalhes/4ab2a4d6-02b0-4559-a03c-e1051960a9a7</t>
  </si>
  <si>
    <t>BR040CCTF009</t>
  </si>
  <si>
    <t>Western Asset BDR FIF</t>
  </si>
  <si>
    <t>https://www.xpi.com.br/investimentos/fundos-de-investimento/lista/#/detalhes/024f0717-bd0f-43ff-8d11-1d75cd54dfd7</t>
  </si>
  <si>
    <t>BRWES6CTF009</t>
  </si>
  <si>
    <t>Western Asset Crédito Bancário Plus FIF RF CP RL</t>
  </si>
  <si>
    <t>https://www.xpi.com.br/investimentos/fundos-de-investimento/lista/#/detalhes/902a268a-630f-40a4-b815-cc453b5d24dd</t>
  </si>
  <si>
    <t>BR0G4ACTF005</t>
  </si>
  <si>
    <t>Western Asset Hedge Dólar FIF</t>
  </si>
  <si>
    <t>https://www.xpi.com.br/investimentos/fundos-de-investimento/lista/#/detalhes/d8a32e9d-6607-4c15-b54f-4cbeb31cc3ea</t>
  </si>
  <si>
    <t>BRHDGECTF006</t>
  </si>
  <si>
    <t>Western Asset IMA-B Ativo FIF RF</t>
  </si>
  <si>
    <t>BRIFL7CTF001</t>
  </si>
  <si>
    <t>Western Asset IMA-B5 FIF RF</t>
  </si>
  <si>
    <t>https://www.xpi.com.br/investimentos/fundos-de-investimento/lista/#/detalhes/8b462e9f-76d5-4c4d-931f-7a9271ad754c</t>
  </si>
  <si>
    <t>BRWAS6CTF003</t>
  </si>
  <si>
    <t>Western Asset LS FIF</t>
  </si>
  <si>
    <t>https://www.xpi.com.br/investimentos/fundos-de-investimento/lista/#/detalhes/d1d7f92b-43ed-4e6f-89db-f8d02f652b11</t>
  </si>
  <si>
    <t>BRLEG2CTF005</t>
  </si>
  <si>
    <t>https://www.xpi.com.br/investimentos/fundos-de-investimento/lista/#/detalhes/cefdca46-d7d3-4a25-89cb-ebe17dbd2e22</t>
  </si>
  <si>
    <t>BRCTMHCTF004</t>
  </si>
  <si>
    <t>Western Asset RF Ativo FI</t>
  </si>
  <si>
    <t>https://www.xpi.com.br/investimentos/fundos-de-investimento/lista/#/detalhes/5f6cec3b-da4e-4b80-b1ab-23af79a95de1</t>
  </si>
  <si>
    <t>BRWAD1CTF001</t>
  </si>
  <si>
    <t>Western Asset RF Ativo Max FIF</t>
  </si>
  <si>
    <t>https://www.xpi.com.br/investimentos/fundos-de-investimento/lista/#/detalhes/c53ada57-b034-43f4-bf6e-1d9bb38a17bc</t>
  </si>
  <si>
    <t>BRWAB1CTF003</t>
  </si>
  <si>
    <t>Western Asset Total Credit Advisory FIC de FIF RF CP</t>
  </si>
  <si>
    <t>https://www.xpi.com.br/investimentos/fundos-de-investimento/lista/#/detalhes/61020ec1-db36-4452-a34a-400a16c47a72</t>
  </si>
  <si>
    <t>BR00ZHCTF002</t>
  </si>
  <si>
    <t>Western Asset Total Credit Plus FIF</t>
  </si>
  <si>
    <t>https://www.xpi.com.br/investimentos/fundos-de-investimento/lista/#/detalhes/5f585b96-cf1c-42d7-a371-e48f71bf9d9d</t>
  </si>
  <si>
    <t>BR0G55CTF008</t>
  </si>
  <si>
    <t>Western Asset US Index 500 FIF</t>
  </si>
  <si>
    <t>https://www.xpi.com.br/investimentos/fundos-de-investimento/lista/#/detalhes/7d002e8e-becf-47cc-9afb-aa8aa092b069</t>
  </si>
  <si>
    <t>BRUSI1CTF008</t>
  </si>
  <si>
    <t>Western Asset Valuation FIF</t>
  </si>
  <si>
    <t>https://www.xpi.com.br/investimentos/fundos-de-investimento/lista/#/detalhes/1bfa0c13-0ce8-4030-8c34-c276a6aa0d68</t>
  </si>
  <si>
    <t>BRLMM6CTF008</t>
  </si>
  <si>
    <t>XP Balanceado Fundo Mútuo de Privatização - FGTS Carteira Livre RL</t>
  </si>
  <si>
    <t>https://www.xpi.com.br/investimentos/fundos-de-investimento/lista/#/detalhes/f496e53f-3a40-41db-ba06-fe411e791643</t>
  </si>
  <si>
    <t>BR0DBDCTF001</t>
  </si>
  <si>
    <t>XP Bancos FIC RF Referenciada DI CP RL</t>
  </si>
  <si>
    <t>XP BANCOS RESP LIMITADA FIC RENDA FIXA REFERENCIADO DI CRÉDITO PRIVADO</t>
  </si>
  <si>
    <t>https://www.xpi.com.br/investimentos/fundos-de-investimento/lista/#/detalhes/a6de5945-cfde-489a-a215-0f88adf5d837</t>
  </si>
  <si>
    <t>BR0F5CCTF009</t>
  </si>
  <si>
    <t>XP Bancos FIRF Referenciada DI CP RL</t>
  </si>
  <si>
    <t>https://www.xpi.com.br/investimentos/fundos-de-investimento/lista/#/detalhes/d9eef460-0168-4e0d-bc82-b73eb0bd7e94</t>
  </si>
  <si>
    <t>BR0365CTF009</t>
  </si>
  <si>
    <t>XP CDI 94 Julho 2026 FII</t>
  </si>
  <si>
    <t>https://www.xpi.com.br/investimentos/fundos-de-investimento/lista/#/detalhes/3ca8c178-c044-42dc-a0c6-e66ec37b9ef9</t>
  </si>
  <si>
    <t>BR0OEWCTF002</t>
  </si>
  <si>
    <t>XP Carnaúba FII - Classe A</t>
  </si>
  <si>
    <t>https://www.xpi.com.br/investimentos/fundos-de-investimento/lista/#/detalhes/0e87a43b-c491-4040-8687-8fff3e169ac7</t>
  </si>
  <si>
    <t>BRXPGCCTF001</t>
  </si>
  <si>
    <t>XP Carnaúba FII - Classe B</t>
  </si>
  <si>
    <t>https://www.xpi.com.br/investimentos/fundos-de-investimento/lista/#/detalhes/5f7d84b6-7d07-4013-8644-49bb4cb354da</t>
  </si>
  <si>
    <t>XP Carnaúba FII - Classe C</t>
  </si>
  <si>
    <t>https://www.xpi.com.br/investimentos/fundos-de-investimento/lista/#/detalhes/b9ebd765-fcbd-49d6-a254-58c9f550fd4f</t>
  </si>
  <si>
    <t>XP Corporate Light FIRF CP LP</t>
  </si>
  <si>
    <t>https://www.xpi.com.br/investimentos/fundos-de-investimento/lista/#/detalhes/7e3ba003-8b2e-48c0-bd96-b17e69499f3e</t>
  </si>
  <si>
    <t>BRXPI5CTF009</t>
  </si>
  <si>
    <t>XP Corporate Plus FIC FIF Multi CP RL</t>
  </si>
  <si>
    <t>XP CORPORATE PLUS RESP LIMITADA FIF CIC MULTIMERCADO CRÉDITO PRIVADO</t>
  </si>
  <si>
    <t>https://www.xpi.com.br/investimentos/fundos-de-investimento/lista/#/detalhes/f5c7e8f7-90ec-45f2-b2f3-40de33c8e6e0</t>
  </si>
  <si>
    <t>BROXP2CTF008</t>
  </si>
  <si>
    <t>XP Corporate Top CP FIF FIRF LP RL</t>
  </si>
  <si>
    <t>https://www.xpi.com.br/investimentos/fundos-de-investimento/lista/#/detalhes/c3e416fc-fc5b-4fe4-a115-545c21b15cb2</t>
  </si>
  <si>
    <t>BRMTTOCTF004</t>
  </si>
  <si>
    <t>XP Credit Opportunities FIDC - Modelo A</t>
  </si>
  <si>
    <t>https://www.xpi.com.br/investimentos/fundos-de-investimento/lista/#/detalhes/be706cf6-2370-481d-9274-1050f60141bd</t>
  </si>
  <si>
    <t>BR0I78CTF006</t>
  </si>
  <si>
    <t>XP Credit Opportunities FIDC - Modelo B</t>
  </si>
  <si>
    <t>https://www.xpi.com.br/investimentos/fundos-de-investimento/lista/#/detalhes/58e630ab-aed6-4752-987e-69d0c5cddb78</t>
  </si>
  <si>
    <t>XP Crédito Estruturado 120 FIC de FIF Multimercado CP RL</t>
  </si>
  <si>
    <t>https://www.xpi.com.br/investimentos/fundos-de-investimento/lista/#/detalhes/793e54e8-8b5b-4923-a58d-58520e30566b</t>
  </si>
  <si>
    <t>BRFXP9CTF004</t>
  </si>
  <si>
    <t>XP Crédito Estruturado 15 FIC de FIF RF CP LP RL</t>
  </si>
  <si>
    <t>https://www.xpi.com.br/investimentos/fundos-de-investimento/lista/#/detalhes/0cfae2b7-1b54-4aa2-ae97-12b60246d88d</t>
  </si>
  <si>
    <t>BR00E6CTF009</t>
  </si>
  <si>
    <t>XP Crédito Estruturado 360 FIDC RL</t>
  </si>
  <si>
    <t>XP CRÉDITO ESTRUTURADO 360 RESP LIMITADA FIDC 1</t>
  </si>
  <si>
    <t>https://www.xpi.com.br/investimentos/fundos-de-investimento/lista/#/detalhes/8a4a338f-5769-4c21-b58b-658f12f28390</t>
  </si>
  <si>
    <t>BRXPT5CTF006</t>
  </si>
  <si>
    <t>XP Crédito Estruturado 90 FIDC RL</t>
  </si>
  <si>
    <t>https://www.xpi.com.br/investimentos/fundos-de-investimento/lista/#/detalhes/d162e276-ee9c-43ab-8fae-9af3a1ad6a9a</t>
  </si>
  <si>
    <t>XP Debêntures Incentivadas CDI CP FIF Incentivado de Investimento em Infra RF RL</t>
  </si>
  <si>
    <t>https://www.xpi.com.br/investimentos/fundos-de-investimento/lista/#/detalhes/8cfe7ba5-fbba-4ee2-ae51-f4af0c972ee8</t>
  </si>
  <si>
    <t>BRXPS7CTF003</t>
  </si>
  <si>
    <t>XP Debêntures Incentivadas IMAB CP Incentivado Infra RF RL</t>
  </si>
  <si>
    <t>https://www.xpi.com.br/investimentos/fundos-de-investimento/lista/#/detalhes/3caf53f3-e61d-4586-b215-463d9e4c3304</t>
  </si>
  <si>
    <t>BRXPB2CTF003</t>
  </si>
  <si>
    <t>https://www.xpi.com.br/investimentos/fundos-de-investimento/lista/#/detalhes/6f7e965f-5550-4462-b7de-e8a9c1fc612b</t>
  </si>
  <si>
    <t>BRXPD2CTF001</t>
  </si>
  <si>
    <t>XP Fundo Mútuo de Privatização Eletrobrás RL</t>
  </si>
  <si>
    <t>https://www.xpi.com.br/investimentos/fundos-de-investimento/lista/#/detalhes/ed5875fd-11c3-4bf9-89e1-6933f95d299c</t>
  </si>
  <si>
    <t>BR0BW8CTF004</t>
  </si>
  <si>
    <t>XP IMAB5 Debêntures Incentivadas RL</t>
  </si>
  <si>
    <t>https://www.xpi.com.br/investimentos/fundos-de-investimento/lista/#/detalhes/7aa1e28f-9c04-491e-8ecd-d201765cdff9</t>
  </si>
  <si>
    <t>BR0L3ZCTF007</t>
  </si>
  <si>
    <t>XP IdeaZarvos - IDZB11</t>
  </si>
  <si>
    <t>https://www.xpi.com.br/investimentos/fundos-de-investimento/lista/#/detalhes/78055984-4c1a-4b9d-ad10-57c46331683e</t>
  </si>
  <si>
    <t>XP Inflação Referenciado IPCA FIRF LP RL</t>
  </si>
  <si>
    <t>https://www.xpi.com.br/investimentos/fundos-de-investimento/lista/#/detalhes/29cc318d-24ba-4f37-acff-6857a2218e41</t>
  </si>
  <si>
    <t>BRXPC2CTF002</t>
  </si>
  <si>
    <t>XP Infra III FIP</t>
  </si>
  <si>
    <t>FIP.IE</t>
  </si>
  <si>
    <t>https://www.xpi.com.br/investimentos/fundos-de-investimento/lista/#/detalhes/f7284b3f-f76d-41da-b5d8-c223924538bb</t>
  </si>
  <si>
    <t>BR03NUCTF005</t>
  </si>
  <si>
    <t>XP Infra IV FIP IE - Classe A</t>
  </si>
  <si>
    <t>FIP-IE</t>
  </si>
  <si>
    <t>Agosto / Setembro</t>
  </si>
  <si>
    <t>https://www.xpi.com.br/investimentos/fundos-de-investimento/lista/#/detalhes/672c6742-8c20-48a2-a08e-15204a3a6985</t>
  </si>
  <si>
    <t>BR0CDZCTF002</t>
  </si>
  <si>
    <t>XP Investor 30 FIC FIA RL</t>
  </si>
  <si>
    <t>XP INVESTOR 30 RESP LIMITADA FIC AÇÕES</t>
  </si>
  <si>
    <t>https://www.xpi.com.br/investimentos/fundos-de-investimento/lista/#/detalhes/c2753470-2d40-47dc-9697-e66c74e61f53</t>
  </si>
  <si>
    <t>BRXPV3CTF007</t>
  </si>
  <si>
    <t>XP Investor Equity Hedge FIC FIM RL</t>
  </si>
  <si>
    <t>XP INVESTOR EQUITY HEDGE RESP LIMITADA FIF CIC MULTIMERCADO</t>
  </si>
  <si>
    <t>https://www.xpi.com.br/investimentos/fundos-de-investimento/lista/#/detalhes/d8a48092-d5c0-4cc4-a01b-69ed318d29d6</t>
  </si>
  <si>
    <t>BR0AIWCTF002</t>
  </si>
  <si>
    <t>XP Investor Ibovespa Ativo FIC FIA RL</t>
  </si>
  <si>
    <t>XP INVESTOR IBOVESPA ATIVO RESP LIMITADA FIF CIC AÇÕES</t>
  </si>
  <si>
    <t>https://www.xpi.com.br/investimentos/fundos-de-investimento/lista/#/detalhes/f9e51830-0ccf-4793-8248-8cac942038e3</t>
  </si>
  <si>
    <t>BRXPA0CTF008</t>
  </si>
  <si>
    <t>XP Investor Long Biased II FIC FIA RL</t>
  </si>
  <si>
    <t>XP INVESTOR LONG BIASED II RESP LIMITADA FIF CIC AÇÕES</t>
  </si>
  <si>
    <t>https://www.xpi.com.br/investimentos/fundos-de-investimento/lista/#/detalhes/a21dc539-3bd3-4c7c-913e-ff53874b427e</t>
  </si>
  <si>
    <t>BR0BZBCTF008</t>
  </si>
  <si>
    <t>XP Investor Long Biased II FIC FIM RL</t>
  </si>
  <si>
    <t>XP INVESTOR LONG BIASED II RESP LIMITADA FIF CIC MULTIMERCADO</t>
  </si>
  <si>
    <t>https://www.xpi.com.br/investimentos/fundos-de-investimento/lista/#/detalhes/a59ccf66-dc17-4d67-be55-137a58d75353</t>
  </si>
  <si>
    <t>BR01VNCTF007</t>
  </si>
  <si>
    <t>XP Investor Mútuo Privatização FGTS Carteira Livre RL</t>
  </si>
  <si>
    <t>https://www.xpi.com.br/investimentos/fundos-de-investimento/lista/#/detalhes/0ffb1ba5-7dbe-4c15-9680-41cf40125ae2</t>
  </si>
  <si>
    <t>BR0D9XCTF009</t>
  </si>
  <si>
    <t>XP JHSF Real Estate US FIP Multiestratégia IE</t>
  </si>
  <si>
    <t>https://www.xpi.com.br/investimentos/fundos-de-investimento/lista/#/detalhes/8dd80e0f-51d7-479f-8e11-d40233d865fc</t>
  </si>
  <si>
    <t>BR09F7CTF007</t>
  </si>
  <si>
    <t>XP Juros Ativos CDI Debentures Incentivadas FI em Infra RF CP RL</t>
  </si>
  <si>
    <t>https://www.xpi.com.br/investimentos/fundos-de-investimento/lista/#/detalhes/3ae12c5b-4284-4f1a-8978-708d238b0fbb</t>
  </si>
  <si>
    <t>BR0K1ICTF008</t>
  </si>
  <si>
    <t>XP LB I Advisory FIC de FIF Multimercado RL</t>
  </si>
  <si>
    <t>XP LONG BIASED I ADVISORY RESP LIMITADA FIF CIC MULTIMERCADO</t>
  </si>
  <si>
    <t>https://www.xpi.com.br/investimentos/fundos-de-investimento/lista/#/detalhes/46d46f59-814f-4020-b347-585fda423232</t>
  </si>
  <si>
    <t>BR04G4CTF008</t>
  </si>
  <si>
    <t>XP Liquidez FIC RF REF DI CP RL</t>
  </si>
  <si>
    <t>XP LIQUIDEZ RESP LIMITADA FIC RENDA FIXA REFERENCIADO DI CRÉDITO PRIVADO</t>
  </si>
  <si>
    <t>https://www.xpi.com.br/investimentos/fundos-de-investimento/lista/#/detalhes/57656bc3-70f3-461a-a647-a0503e79d8af</t>
  </si>
  <si>
    <t>BR0GEHCTF009</t>
  </si>
  <si>
    <t>XP Litigation Fund FIC FIM CP LP</t>
  </si>
  <si>
    <t>https://www.xpi.com.br/investimentos/fundos-de-investimento/lista/#/detalhes/b723aeb3-c89f-47f2-8660-cfbeef6e287d</t>
  </si>
  <si>
    <t>BR05X7CTF009</t>
  </si>
  <si>
    <t>https://www.xpi.com.br/investimentos/fundos-de-investimento/lista/#/detalhes/47f520c6-9dbe-4583-9ff1-84ee15d85bcb</t>
  </si>
  <si>
    <t>BR0N40CTF006</t>
  </si>
  <si>
    <t>XP Long Biased 30 FIC FIM RL</t>
  </si>
  <si>
    <t>XP INVESTOR LONG BIASED 30 RESP LIMITADA FIF CIC MULTIMERCADO</t>
  </si>
  <si>
    <t>https://www.xpi.com.br/investimentos/fundos-de-investimento/lista/#/detalhes/e0d1af76-48bb-4aad-b1c6-2b0f344af9c2</t>
  </si>
  <si>
    <t>BRXPL6CTF002</t>
  </si>
  <si>
    <t>XP Long Biased FIC FIM RL</t>
  </si>
  <si>
    <t>D+3 (corridos)</t>
  </si>
  <si>
    <t>XP INVESTOR LONG BIASED RESP LIMITADA FIF CIC MULTIMERCADO</t>
  </si>
  <si>
    <t>https://www.xpi.com.br/investimentos/fundos-de-investimento/lista/#/detalhes/3c27015f-25d8-4614-b210-7cd568800bd0</t>
  </si>
  <si>
    <t>BRXPG6CTF009</t>
  </si>
  <si>
    <t>XP Macro FIM RL</t>
  </si>
  <si>
    <t>https://www.xpi.com.br/investimentos/fundos-de-investimento/lista/#/detalhes/21e31f16-aba3-43a1-9f95-95569aeb92af</t>
  </si>
  <si>
    <t>BR0CC1CTF002</t>
  </si>
  <si>
    <t>XP Macro Institucional FIC FIM RL</t>
  </si>
  <si>
    <t>XP MACRO INSTITUCIONAL RESP LIMITADA FIF CIC MULTIMERCADO</t>
  </si>
  <si>
    <t>https://www.xpi.com.br/investimentos/fundos-de-investimento/lista/#/detalhes/792caf7a-4146-45dc-a74f-42820e643f46</t>
  </si>
  <si>
    <t>BRXPM9CTF005</t>
  </si>
  <si>
    <t>XP Macro Juros Ativo FIC FIRF LP RL</t>
  </si>
  <si>
    <t>XP MACRO JUROS ATIVO RESP LIMITADA FIC RENDA FIXA LP</t>
  </si>
  <si>
    <t>https://www.xpi.com.br/investimentos/fundos-de-investimento/lista/#/detalhes/4e8f634c-bfe1-4f5f-a06b-b4058d71b7f3</t>
  </si>
  <si>
    <t>BR02VICTF005</t>
  </si>
  <si>
    <t>XP MACRO PLUS RESP LIMITADA FIF CIC MULTIMERCADO</t>
  </si>
  <si>
    <t>https://www.xpi.com.br/investimentos/fundos-de-investimento/lista/#/detalhes/4af91cd6-f763-4e10-aeec-f17b9d81d683</t>
  </si>
  <si>
    <t>BRXPF8CTF006</t>
  </si>
  <si>
    <t>XP Private Equity I FIP Multi - Classe A</t>
  </si>
  <si>
    <t>Apex Asset Management</t>
  </si>
  <si>
    <t>https://www.xpi.com.br/investimentos/fundos-de-investimento/lista/#/detalhes/7f062a9b-2cdf-4257-914f-3b7134f3e1ab</t>
  </si>
  <si>
    <t>BR03KICTF006</t>
  </si>
  <si>
    <t>XP Private Equity II - Classe A - FIP Multiestratégia</t>
  </si>
  <si>
    <t>https://www.xpi.com.br/investimentos/fundos-de-investimento/lista/#/detalhes/3d977c15-66ed-49db-a4de-a1d1f7691a07</t>
  </si>
  <si>
    <t>BR0E51CTF002</t>
  </si>
  <si>
    <t>XP Private Equity II - Classe D - FIP Multiestratégia</t>
  </si>
  <si>
    <t>https://www.xpi.com.br/investimentos/fundos-de-investimento/lista/#/detalhes/a6040ddb-ec88-4f40-bf44-9c0cb630ea75</t>
  </si>
  <si>
    <t>XP Private Equity II - Classe D1 - FIP Multiestratégia</t>
  </si>
  <si>
    <t>https://www.xpi.com.br/investimentos/fundos-de-investimento/lista/#/detalhes/3b8e488e-230d-49ca-b744-3cdaec04395a</t>
  </si>
  <si>
    <t>XP Private Equity Real Estate FII - Subclasse A</t>
  </si>
  <si>
    <t>https://www.xpi.com.br/investimentos/fundos-de-investimento/lista/#/detalhes/83e803a2-0f69-49f7-9fa6-19694c744e3b</t>
  </si>
  <si>
    <t>BR0MZZCTF004</t>
  </si>
  <si>
    <t>XP Referenciado FIF RF Referenciado DI CP RL</t>
  </si>
  <si>
    <t>https://www.xpi.com.br/investimentos/fundos-de-investimento/lista/#/detalhes/aef54b29-62f2-444d-8d12-99897d9c46ad</t>
  </si>
  <si>
    <t>BRXPR2CTF005</t>
  </si>
  <si>
    <t>XP SS 1 FIC FIDC RL-NP</t>
  </si>
  <si>
    <t>FIDC Agro Indústria e Comércio</t>
  </si>
  <si>
    <t>https://www.xpi.com.br/investimentos/fundos-de-investimento/lista/#/detalhes/536d5601-8fdf-4737-aaa0-bc62e331de08</t>
  </si>
  <si>
    <t>BR09CXCTF009</t>
  </si>
  <si>
    <t>XP Selection Alternativo FIP Multi - Classe A</t>
  </si>
  <si>
    <t>https://www.xpi.com.br/investimentos/fundos-de-investimento/lista/#/detalhes/37faa12f-6687-4bd4-8ba7-a3c4f7f454c6</t>
  </si>
  <si>
    <t>BR07FJCTF005</t>
  </si>
  <si>
    <t>XP Special Opportunities FIP Multi - Classe A</t>
  </si>
  <si>
    <t>https://www.xpi.com.br/investimentos/fundos-de-investimento/lista/#/detalhes/eb140b3e-78d0-49a9-a92d-2a28aa1c6a4a</t>
  </si>
  <si>
    <t>BR0B5XCTF009</t>
  </si>
  <si>
    <t>XP Special Situations FIC FIM CP LP IE</t>
  </si>
  <si>
    <t>Vórtx</t>
  </si>
  <si>
    <t>https://www.xpi.com.br/investimentos/fundos-de-investimento/lista/#/detalhes/83587964-99f5-4ac8-ae12-a3b4f473222c</t>
  </si>
  <si>
    <t>BR01ZXCTF007</t>
  </si>
  <si>
    <t>XP Termo FIC FIRF LP</t>
  </si>
  <si>
    <t>XP TERMO RESP LIMITADA FIC RENDA FIXA LP</t>
  </si>
  <si>
    <t>https://www.xpi.com.br/investimentos/fundos-de-investimento/lista/#/detalhes/c4a262f1-6a5b-4177-ab7c-e51cbf530169</t>
  </si>
  <si>
    <t>BR0905CTF002</t>
  </si>
  <si>
    <t>XPA Multimercado FIC FIM CP</t>
  </si>
  <si>
    <t>https://www.xpi.com.br/investimentos/fundos-de-investimento/lista/#/detalhes/7fcbef75-d857-48aa-b621-218ee1a6fad1</t>
  </si>
  <si>
    <t>BRXPF7CTF008</t>
  </si>
  <si>
    <t>XPA Portfolio Private FIC FIM CP</t>
  </si>
  <si>
    <t>D+62 (corridos)</t>
  </si>
  <si>
    <t>XP ADVISORY PORTFÓLIO PRIVATE FIC MULTIMERCADO CRÉDITO PRIVADO</t>
  </si>
  <si>
    <t>https://www.xpi.com.br/investimentos/fundos-de-investimento/lista/#/detalhes/67a03810-640b-44d3-b384-769a7119ab28</t>
  </si>
  <si>
    <t>BR02ZQCTF009</t>
  </si>
  <si>
    <t>XPA RV FIC FIA</t>
  </si>
  <si>
    <t>https://www.xpi.com.br/investimentos/fundos-de-investimento/lista/#/detalhes/38ffd650-77e5-42dc-a2a9-335cb49fb8a8</t>
  </si>
  <si>
    <t>BR1XPACTF003</t>
  </si>
  <si>
    <t>XPA Trafalgar EVN FIM</t>
  </si>
  <si>
    <t>https://www.xpi.com.br/investimentos/fundos-de-investimento/lista/#/detalhes/c4c50c1e-e749-4551-b3a4-2fa657f43dfc</t>
  </si>
  <si>
    <t>BR09K2CTF001</t>
  </si>
  <si>
    <t>XPA Tático FIM CP</t>
  </si>
  <si>
    <t>https://www.xpi.com.br/investimentos/fundos-de-investimento/lista/#/detalhes/428e7ee5-eb29-42f4-9b9d-002ab969e38d</t>
  </si>
  <si>
    <t>BR006TCTF004</t>
  </si>
  <si>
    <t>XPA Vértice Crédito FIM CP</t>
  </si>
  <si>
    <t>https://www.xpi.com.br/investimentos/fundos-de-investimento/lista/#/detalhes/9ef56604-6ab5-41a1-8ce0-8a95fc032089</t>
  </si>
  <si>
    <t>BRFIV0CTF004</t>
  </si>
  <si>
    <t>XPAG11 - XP Crédito Agro</t>
  </si>
  <si>
    <t>https://www.xpi.com.br/investimentos/fundos-de-investimento/lista/#/detalhes/f67e7f03-4258-49e4-8ae5-3c3238875b3d</t>
  </si>
  <si>
    <t>BRXPAGCTF005</t>
  </si>
  <si>
    <t>XPEX11 - XP Exeter II Desenvolvimento Log. - Classe A</t>
  </si>
  <si>
    <t>https://www.xpi.com.br/investimentos/fundos-de-investimento/lista/#/detalhes/b1700ab6-5f42-4db4-a269-1f4942df82bd</t>
  </si>
  <si>
    <t>BR09NMCTF009</t>
  </si>
  <si>
    <t>XPEX11 - XP Exeter II Desenvolvimento Log. - Classe B</t>
  </si>
  <si>
    <t>https://www.xpi.com.br/investimentos/fundos-de-investimento/lista/#/detalhes/babc27a1-b592-4f73-8959-14bc88bb65b6</t>
  </si>
  <si>
    <t>XPHB11 - XP Habitat FII</t>
  </si>
  <si>
    <t>https://www.xpi.com.br/investimentos/fundos-de-investimento/lista/#/detalhes/72976371-57a5-4d3c-bb38-3fbd23650301</t>
  </si>
  <si>
    <t>BRXPHBCTF001</t>
  </si>
  <si>
    <t>XPHF11 - XP Hedge Fund</t>
  </si>
  <si>
    <t>https://www.xpi.com.br/investimentos/fundos-de-investimento/lista/#/detalhes/9b0a2c62-a491-49b1-95eb-bb957a22a10c</t>
  </si>
  <si>
    <t>BRXPHFCTF002</t>
  </si>
  <si>
    <t>Zeno Global Dólar Advisory FIC de Ações RL</t>
  </si>
  <si>
    <t>ZENO GLOBAL DÓLAR ADVISORY RESP LIMITADA FIC AÇÕES</t>
  </si>
  <si>
    <t>https://www.xpi.com.br/investimentos/fundos-de-investimento/lista/#/detalhes/59c0d62e-3ead-4d04-9256-4f465dfb3278</t>
  </si>
  <si>
    <t>BR089ZCTF007</t>
  </si>
  <si>
    <t>Zeno Global Dólar Advisory II FIC Ações RL</t>
  </si>
  <si>
    <t>ZENO GLOBAL DÓLAR ADVISORY II RESP LIMITADA FIC AÇÕES</t>
  </si>
  <si>
    <t>https://www.xpi.com.br/investimentos/fundos-de-investimento/lista/#/detalhes/c6c38048-db47-42dc-b6c1-aa1ee77d77f0</t>
  </si>
  <si>
    <t>BR0LH1CTF006</t>
  </si>
  <si>
    <t>24 Horas FI RF Resp Limitada</t>
  </si>
  <si>
    <t>Xp Allocation</t>
  </si>
  <si>
    <t>3 Ilhas FIF - Cic de Ações - Resp Limitada</t>
  </si>
  <si>
    <t>3 Ilhas Investimentos - Gestão de Recurs</t>
  </si>
  <si>
    <t>20 % QUE EXCEDER 100 % DO IPCA</t>
  </si>
  <si>
    <t>3 Ilhas P FIF - Cic de Ações - Resp Limitada</t>
  </si>
  <si>
    <t>4um Bdr FIF - Classe de Investimento em Ações - Re</t>
  </si>
  <si>
    <t>4um Gestão de Recursos Ltda.</t>
  </si>
  <si>
    <t>4um Inflação Ima-B 5 FI Financeiro - Ci RF LP - Re</t>
  </si>
  <si>
    <t>4um Marlim Dividendos FIF - Classe de Investimento</t>
  </si>
  <si>
    <t>4um Small Caps FIF - Classe de Investimento em Açõ</t>
  </si>
  <si>
    <t>4um Valor Institucional FIF - Classe de Investimen</t>
  </si>
  <si>
    <t>20.0000% do que exceder 100.0000 do Ibovespa Fechamento, CDI</t>
  </si>
  <si>
    <t>A1 FIF Cic RF LP - Resp Limitada</t>
  </si>
  <si>
    <t>20.0000% que exceder 100.0000 do CDI</t>
  </si>
  <si>
    <t>A1 Incentivado FIF Cic de Fundo Incentivado em Inv</t>
  </si>
  <si>
    <t>D+022</t>
  </si>
  <si>
    <t>D+023</t>
  </si>
  <si>
    <t>A1 Pós Fixado Feeder 2 FIF Cic RF Créd Priv Resp L</t>
  </si>
  <si>
    <t>ARX Denali Advisory Fc FIF RF Créd Priv - Resp Lim</t>
  </si>
  <si>
    <t>ARX Investimentos Ltda.</t>
  </si>
  <si>
    <t>ARX Denali FIC FIF RF Cred Priv - Responsabilidade</t>
  </si>
  <si>
    <t>ARX Denali Previdência FIF RF Cred Priv - Resp Lim</t>
  </si>
  <si>
    <t>Previdência RF Duração Baixa Grau de Investimento</t>
  </si>
  <si>
    <t>D+002</t>
  </si>
  <si>
    <t>ARX Denali RF Créd Priv Iu FIF Cic Resp Limitada</t>
  </si>
  <si>
    <t>ARX Elbrus Advisory FIC de Fundos Incentivados de</t>
  </si>
  <si>
    <t>ARX Elbrus Fc FIF em Infra RF - Resp Limitada</t>
  </si>
  <si>
    <t>ARX Elbrus Pro Advisory I Fc F Inc Inv Financeiro</t>
  </si>
  <si>
    <t>ARX Elbrus Pro Fc Inc Inv Financeiro Infra RF - Re</t>
  </si>
  <si>
    <t>ARX Everest Advisory FIC de FIF RF Cred Priv - Res</t>
  </si>
  <si>
    <t>D+061</t>
  </si>
  <si>
    <t>ARX Everest Fc FIF RF Cred Priv - Resp Limitada</t>
  </si>
  <si>
    <t>ARX Fuji Fc FI RF Cred Priv</t>
  </si>
  <si>
    <t>ARX Hedge Fc Fundo Inc de Investimento Financeiro</t>
  </si>
  <si>
    <t>ARX Hedge II CDI Seleção Fundo Incentivado de Inv</t>
  </si>
  <si>
    <t>Itau Investment Solutions S.A</t>
  </si>
  <si>
    <t>ARX Income Fc FIF Ações - Resp Limitada</t>
  </si>
  <si>
    <t>ARX Infra Renda CDI FI Incentivado de Infra RF Cre</t>
  </si>
  <si>
    <t>ARX Long Term FIC FIF em Ações - Responsabilidade</t>
  </si>
  <si>
    <t>20 % QUE EXCEDER 100 % DO IGP-M</t>
  </si>
  <si>
    <t>ARX Prev S FIF RF Cred Priv - Resp Limitada</t>
  </si>
  <si>
    <t>D+006</t>
  </si>
  <si>
    <t>D+007</t>
  </si>
  <si>
    <t>ARX Soberano FIF RF Ref DI - Resp Limitada</t>
  </si>
  <si>
    <t>ARX Vinson Adv Fc FIF RF Cred Priv - Resp Limitada</t>
  </si>
  <si>
    <t>ARX Vinson FI Financeiro em Cotas de FI RF Access</t>
  </si>
  <si>
    <t>BTG Pactual Wm</t>
  </si>
  <si>
    <t>ARX Vinson Fc FIF RF Cred Priv - Resp Limitada</t>
  </si>
  <si>
    <t>ARX Vinson P Fc FIF RF Cred Priv - Resp Limitada</t>
  </si>
  <si>
    <t>ARX Vinson RF Créd Priv Iu FIF Cic Resp Limitada</t>
  </si>
  <si>
    <t>Absolute Atenas Adv Fc FIF RF Cred Priv - Resp Lim</t>
  </si>
  <si>
    <t>Absolute Crédito</t>
  </si>
  <si>
    <t>Absolute Atenas Fc FIF RF Ref DI Créd Priv - Resp</t>
  </si>
  <si>
    <t>Absolute Atenas P FIC de FIF RF Cred Priv - Respon</t>
  </si>
  <si>
    <t>Absolute Atenas Seleção FIF Cic RF Cred Priv Resp</t>
  </si>
  <si>
    <t>Absolute Creta Adv Fc FI RF Cred Priv</t>
  </si>
  <si>
    <t>Absolute Creta Seleção FIF Cic RF Créd Priv Resp L</t>
  </si>
  <si>
    <t>Absolute Hidra CDI Plus Seleção FIF em Infra da Ci</t>
  </si>
  <si>
    <t>Absolute Hidra IPCA Seleção FIF Incentivado em In</t>
  </si>
  <si>
    <t>Absolute Hidra Seleção CDI FIF Cic Incentivados de</t>
  </si>
  <si>
    <t>Absolute Hiker RF Infra Seleção FIF Incentivado em</t>
  </si>
  <si>
    <t>Absolute Hiker RF Seleção FIF Cic LP Resp Limitada</t>
  </si>
  <si>
    <t>Absolute Pace A Fc FIF Ações - Resp Limitada</t>
  </si>
  <si>
    <t>Absolute Gestão de Investimentos</t>
  </si>
  <si>
    <t>20,0000% que exceder 100,0000 do IPCA</t>
  </si>
  <si>
    <t>Absolute Pace Abs Fc FIF Ações</t>
  </si>
  <si>
    <t>D+045</t>
  </si>
  <si>
    <t>D+047</t>
  </si>
  <si>
    <t>Absolute Pace Long Biased Advisory Fc FIF Ações</t>
  </si>
  <si>
    <t>Absolute Pace Long Biased Fc FIF Ações - Resp Limi</t>
  </si>
  <si>
    <t>20 % QUE EXCEDER 100 % DO Outros</t>
  </si>
  <si>
    <t>Absolute Pace Long Biased Whg Fc FIF Ações</t>
  </si>
  <si>
    <t>Absolute Pace Seleção FIF da Classe de Investiment</t>
  </si>
  <si>
    <t>Absoluto Partners 2 Pvt FIF da Classe de Investime</t>
  </si>
  <si>
    <t>Absoluto Partners I.1 FI Financeiro da Cic em Açõe</t>
  </si>
  <si>
    <t>Absoluto Partners Gestão de Recursos Ltd</t>
  </si>
  <si>
    <t>Absoluto Partners I.2 FI Financeiro da Cic em Açõe</t>
  </si>
  <si>
    <t>Absoluto Partners Prev - FI Fin</t>
  </si>
  <si>
    <t>Previdência Ações Ativo</t>
  </si>
  <si>
    <t>D+044</t>
  </si>
  <si>
    <t>D+046</t>
  </si>
  <si>
    <t>Absoluto Partners Pvt FIF Cic em Ações Resp Limita</t>
  </si>
  <si>
    <t>Access Usa Companies FIA - Ie</t>
  </si>
  <si>
    <t>BNP Paribas Asset Ma</t>
  </si>
  <si>
    <t>Ace Capital Absoluto Instit Fc FIF Açoes - Resp Li</t>
  </si>
  <si>
    <t>Ace Capital Gestora de Recursos Ltda</t>
  </si>
  <si>
    <t>20 % QUE EXCEDER 100 % DO IBrX</t>
  </si>
  <si>
    <t>Ace Capital Vantage FIF Cic RF LP Resp Limitada</t>
  </si>
  <si>
    <t>20,0000% que exceder 100,0000 do CDI</t>
  </si>
  <si>
    <t>Ace Capital Vantage Institucional FI Financeiro RF</t>
  </si>
  <si>
    <t>Acesso Absolute Pace Long Biased Ações - Classe de</t>
  </si>
  <si>
    <t>Santander Brasil Gestão de Rec</t>
  </si>
  <si>
    <t>Acesso Patria Pipe Ações - Classe de Investimento</t>
  </si>
  <si>
    <t>D+425</t>
  </si>
  <si>
    <t>D+430</t>
  </si>
  <si>
    <t>Acesso Sharp Equity Value Ações - Cic FIF Resp Lim</t>
  </si>
  <si>
    <t>Acesso Sharp Long Biased Ações - Cic FIF Resp Limi</t>
  </si>
  <si>
    <t>D+092</t>
  </si>
  <si>
    <t>Acesso Tork Ações - Cic FIF Resp Limitada</t>
  </si>
  <si>
    <t>Acesso Truxt Long Bias Ações - Cic FIF Resp Limita</t>
  </si>
  <si>
    <t>Acesso Vinci Climate Change Compromisso RF</t>
  </si>
  <si>
    <t>Acumulação 157 FI Financeiro - Cic em Ações - Resp</t>
  </si>
  <si>
    <t>Banco Bradesco S/A</t>
  </si>
  <si>
    <t>Adam RF Ativa Advisory Fc FIF RF LP - Resp Limitad</t>
  </si>
  <si>
    <t>Adamcapital Gestão de Recursos Ltda.</t>
  </si>
  <si>
    <t>Af Global Bonds Ci RF Cred Priv - Resp Limitada</t>
  </si>
  <si>
    <t>Af Invest</t>
  </si>
  <si>
    <t>D+016</t>
  </si>
  <si>
    <t>20.0000% que exceder 100.0000  do CDI</t>
  </si>
  <si>
    <t>Alfa Gemini Cic de Investimento em Infrarutura Ren</t>
  </si>
  <si>
    <t>Safra Wealth Distribuidora de Títulos e</t>
  </si>
  <si>
    <t>Alfa I Fundo Mútuo de Privatização FGTS Petrobras</t>
  </si>
  <si>
    <t>Ações FMP-FGTS</t>
  </si>
  <si>
    <t>Alfa II Fundo Mútuo de Privatização - FGTS Vale do</t>
  </si>
  <si>
    <t>Alfa VII Fundo Mútuo de Privatização FGTS Petrobra</t>
  </si>
  <si>
    <t>Alfa VIII Fundo Mútuo de Privatização FGTS Petrobr</t>
  </si>
  <si>
    <t>Safra Asset Management Ltda</t>
  </si>
  <si>
    <t>Alocc Cambial FI Financeiro - C</t>
  </si>
  <si>
    <t>Alocc Gestão Patrimonial Ltda.</t>
  </si>
  <si>
    <t>Alocc FI Financeiro - Classe de</t>
  </si>
  <si>
    <t>Alocc Inflação FI Financeiro -</t>
  </si>
  <si>
    <t>Alocc Reserva FI Financeiro - C</t>
  </si>
  <si>
    <t>Alocc Tna Ac.Es IV FIF - Cic em Acoes - Responsabi</t>
  </si>
  <si>
    <t>Taboaço, Nieckele e Associados</t>
  </si>
  <si>
    <t>Alocc Tna Ações II FIF - Cic em Ações - Responsabi</t>
  </si>
  <si>
    <t>Alocc Tna Ações III Fc - Cic em Ações - Resp Limit</t>
  </si>
  <si>
    <t>Alocc Tna Cambial I Fc de FI Cambial</t>
  </si>
  <si>
    <t>Alocc Tna Cambial II Fc de FI Cambial</t>
  </si>
  <si>
    <t>Alocc Tna FI Financeiro - Cic em Ações - Resp Limi</t>
  </si>
  <si>
    <t>Alocc Tna Fc - Cic RF Cred Priv - Resp Limitada</t>
  </si>
  <si>
    <t>Alocc Tna II Fc - Cic RF Cred Priv - Resp Limitada</t>
  </si>
  <si>
    <t>Alocc Tna Inflação I Fc - Cic RF - Resp Limitada</t>
  </si>
  <si>
    <t>Alocc Tna Inflação II Fc - Cic RF - Resp Limitada</t>
  </si>
  <si>
    <t>Alocc Tna Reserva II Fc - Cic RF Referenciada DI -</t>
  </si>
  <si>
    <t>Alocc Tna Reserva Ref DI Fc - Cic RF Referenciada</t>
  </si>
  <si>
    <t>Alphakey CSHG FIC de Fundo FIF Ações - Responsabil</t>
  </si>
  <si>
    <t>Alpha Key Capital Management</t>
  </si>
  <si>
    <t>Amw Usa FIA</t>
  </si>
  <si>
    <t>Amw</t>
  </si>
  <si>
    <t>Andbank Performance Ações Fc FIF Ações - Resp Limi</t>
  </si>
  <si>
    <t>Andbank Gestão</t>
  </si>
  <si>
    <t>10% que exceder 100% do IBOVESPA FECHAMENTO</t>
  </si>
  <si>
    <t>Angá High Yield FI RF Créd Priv</t>
  </si>
  <si>
    <t>Angá Asset Management</t>
  </si>
  <si>
    <t>D+180</t>
  </si>
  <si>
    <t>D+181</t>
  </si>
  <si>
    <t>Apex 30 Bp FIF - Classe de Investimento em Cotas D</t>
  </si>
  <si>
    <t>Apex Ações 30 Fc FIF Ações - Resp Limitada</t>
  </si>
  <si>
    <t>20% que exceder 100% do IBOVESPA FECHAMENTO</t>
  </si>
  <si>
    <t>Apex Cash I FI Financeiro Renda</t>
  </si>
  <si>
    <t>Argucia Income FIF Ações - Resp Limitada</t>
  </si>
  <si>
    <t>Argucia Capital Gestão de Recu</t>
  </si>
  <si>
    <t>Artax Whg FIF da Cic RF LP Resp Limitada</t>
  </si>
  <si>
    <t>Artesanal FI RF</t>
  </si>
  <si>
    <t>Asa Allocation Ações Cic Cia - Resp Limitada</t>
  </si>
  <si>
    <t>Asa Investments</t>
  </si>
  <si>
    <t>Asa Alpha Nominal Rates Institucional Ci RF - Resp</t>
  </si>
  <si>
    <t>Asa Alpha Real Rates Institucional Ci RF - Resp Li</t>
  </si>
  <si>
    <t>Asa Ci Infra RF - Resp Limitada</t>
  </si>
  <si>
    <t>Asa High Grade D30 Ci RF Cred Priv - Resp Limitada</t>
  </si>
  <si>
    <t>Asa Liquidez D0 Ci RF - Resp Limitada</t>
  </si>
  <si>
    <t>Ashmore Emerging Markets Equity Advisory Classe de</t>
  </si>
  <si>
    <t>Athena I FI Financeiro Mult Cred Priv Responsabili</t>
  </si>
  <si>
    <t>UBS Brasil</t>
  </si>
  <si>
    <t>Atlas One FIF Cic em Ações Resp Limitada</t>
  </si>
  <si>
    <t>Atlas One Investimentos Gestão de Recurs</t>
  </si>
  <si>
    <t>Atlas One Long Bias FIF Cic em Ações Resp Limitada</t>
  </si>
  <si>
    <t>Atlântico 3 RF Ref DI FIF Cic Cré</t>
  </si>
  <si>
    <t>Atm II Whg Fc de Ações</t>
  </si>
  <si>
    <t>Wealth High Governance Capital Ltda.</t>
  </si>
  <si>
    <t>Atmos Atit Pvt A FIF Cic em Ações Resp Limitada</t>
  </si>
  <si>
    <t>Atmos Excellence Fc FIA</t>
  </si>
  <si>
    <t>Plural</t>
  </si>
  <si>
    <t>D+120</t>
  </si>
  <si>
    <t>D+122</t>
  </si>
  <si>
    <t>Augme 30 Advisory Cic Ci RF Cred Priv LP - Resp Li</t>
  </si>
  <si>
    <t>Augme 30 Cic Ci RF Cred Priv LP - Resp Limitada</t>
  </si>
  <si>
    <t>20.0000% do que exceder 100.0000 do CDI</t>
  </si>
  <si>
    <t>Augme 30 II Cic Ci RF Cred Priv LP - Resp Limitada</t>
  </si>
  <si>
    <t>Augme Ci RF Incentivado em Infra - Resp Limitada</t>
  </si>
  <si>
    <t>D+075</t>
  </si>
  <si>
    <t>D+076</t>
  </si>
  <si>
    <t>Augme Institucional Ci RF Cred Priv - Resp Limitad</t>
  </si>
  <si>
    <t>D+029</t>
  </si>
  <si>
    <t>Augme Vintage I Ci RF Cred Priv - Resp Limitada</t>
  </si>
  <si>
    <t>10.0000% que exceder 100.0000 do CDI</t>
  </si>
  <si>
    <t>Austro Ima B Ativo FICFI RF</t>
  </si>
  <si>
    <t>Renda Asset Management</t>
  </si>
  <si>
    <t>Awr Fc RF Cred Priv</t>
  </si>
  <si>
    <t>Awr Gestão de Recursos</t>
  </si>
  <si>
    <t>D+034</t>
  </si>
  <si>
    <t>Axa Wf Framlington Digital Economy Advisory Classe</t>
  </si>
  <si>
    <t>Axa Wf Framlington Robotech Advisory Classe de Fun</t>
  </si>
  <si>
    <t>Az Quest Azimut Equity Allocation Trend FIF Cic em</t>
  </si>
  <si>
    <t>Az Quest</t>
  </si>
  <si>
    <t>Az Quest Açoes FIF Cic em Ações Resp Limitada</t>
  </si>
  <si>
    <t>Az Quest Bayes Sistemático FI F</t>
  </si>
  <si>
    <t>D+014</t>
  </si>
  <si>
    <t>20.0000% do que exceder 100.0000 do IBOVESPA</t>
  </si>
  <si>
    <t>Az Quest Icatu Master Fife Conservador FIF RF Prev</t>
  </si>
  <si>
    <t>Az Quest Prev Ltda</t>
  </si>
  <si>
    <t>Previdência RF Duração Livre Grau de Investimento</t>
  </si>
  <si>
    <t>Az Quest Liquidez FIF RF Ref DI</t>
  </si>
  <si>
    <t>Az Quest Luce A FICFI Financeiro RF Créd Priv LP</t>
  </si>
  <si>
    <t>Az Quest Mzk Investimentos Macro e Crédi</t>
  </si>
  <si>
    <t>Az Quest Luce Advisory Fc FIF RF Cred Priv LP</t>
  </si>
  <si>
    <t>Az Quest Luce Advisory II Fc FIF RF Créd Priv LP</t>
  </si>
  <si>
    <t>Az Quest Luce Fc FIF RF Cred Priv LP</t>
  </si>
  <si>
    <t>Az Quest Luce II Fc FIF RF Cred Priv LP</t>
  </si>
  <si>
    <t>Az Quest Luce Inst Fc FIF RF Cred Priv LP</t>
  </si>
  <si>
    <t>Az Quest Small Mid Caps FIF Cic em Ações Resp Limi</t>
  </si>
  <si>
    <t>D+027</t>
  </si>
  <si>
    <t>Az Quest Small Mid Caps Institucional FIF Cic em A</t>
  </si>
  <si>
    <t>Az Quest Top Long Biased Fc FIF Ações</t>
  </si>
  <si>
    <t>Az Quest Valore FIF RF Cred Priv</t>
  </si>
  <si>
    <t>Az Quest Yield FIF Cic RF LP Resp Limitada</t>
  </si>
  <si>
    <t>Azbwm Quest Levante Fc FIF Incentivado em Infra RF</t>
  </si>
  <si>
    <t>20% que exceder 100% do IMA-B 5</t>
  </si>
  <si>
    <t>B3 Margem Garantia Ref DI FICFI</t>
  </si>
  <si>
    <t>Banco B3 S.A.</t>
  </si>
  <si>
    <t>BB Acoes Multigestor Private Fc FI</t>
  </si>
  <si>
    <t>BB Acoes Vale FI</t>
  </si>
  <si>
    <t>Fundos de Mono Ação</t>
  </si>
  <si>
    <t>BB Asset RF Ativa Plus LP FIC FIF Responsabilidade</t>
  </si>
  <si>
    <t>BB Asset RF Cred Priv LP FIC FIF Responsabilidade</t>
  </si>
  <si>
    <t>D+009</t>
  </si>
  <si>
    <t>D+010</t>
  </si>
  <si>
    <t>BB Atenas 10 FI Financeiro RF LP Responsabilidade</t>
  </si>
  <si>
    <t>BB Ações Agro FIC de Fu</t>
  </si>
  <si>
    <t>20% que exceder 100% do IBOVESPA</t>
  </si>
  <si>
    <t>BB Ações Alocação Etf FI Financ</t>
  </si>
  <si>
    <t>BB Ações Alocação Etf IE Fun</t>
  </si>
  <si>
    <t>BB Ações Alocação FI Financeiro</t>
  </si>
  <si>
    <t>BB Ações BB FI Financeiro Respo</t>
  </si>
  <si>
    <t>BB Ações BB Seguridade FI Finan</t>
  </si>
  <si>
    <t>BB Ações Bolsa Americana FI Fin</t>
  </si>
  <si>
    <t>10% que exceder 100% do S&amp;P 500</t>
  </si>
  <si>
    <t>BB Ações Bolsa Brasileira FI em</t>
  </si>
  <si>
    <t>BB Ações Bolsas Asiáticas Exjapão Fundo de Investi</t>
  </si>
  <si>
    <t>BB Ações Bolsas Europeias FI em</t>
  </si>
  <si>
    <t>BB Ações Bolsas Globais Ativo Fundo de Investiment</t>
  </si>
  <si>
    <t>10% que exceder 100% do Outros</t>
  </si>
  <si>
    <t>BB Ações Brl Equities Private Investimento no Exte</t>
  </si>
  <si>
    <t>BB Ações Brl Universal Brands Investimento no Exte</t>
  </si>
  <si>
    <t>BB Ações Construção Civil FI em</t>
  </si>
  <si>
    <t>Ações Setoriais</t>
  </si>
  <si>
    <t>BB Ações Consumo FIC de</t>
  </si>
  <si>
    <t>BB Ações Diversidade Is FI em C</t>
  </si>
  <si>
    <t>BB Ações Dividendos FIC</t>
  </si>
  <si>
    <t>BB Ações Dividendos Midcaps FI</t>
  </si>
  <si>
    <t>BB Ações Dual Strategy Private Fundo de Investimen</t>
  </si>
  <si>
    <t>D+011</t>
  </si>
  <si>
    <t>20.0000% que exceder 120.0000  do Ibovespa Fechamento+1:65536</t>
  </si>
  <si>
    <t>BB Ações Eletrobras FI Financei</t>
  </si>
  <si>
    <t>BB Ações Energia FI Financeiro</t>
  </si>
  <si>
    <t>BB Ações Equidade Is FI em Cota</t>
  </si>
  <si>
    <t>20.0000% que exceder 100.0000  do Ibovespa Fechamento+1:65536</t>
  </si>
  <si>
    <t>BB Ações Exportação FIC</t>
  </si>
  <si>
    <t>BB Ações Fx Equities IE Priv</t>
  </si>
  <si>
    <t>BB Ações Fx Global Select Equity Value Investiment</t>
  </si>
  <si>
    <t>BB Ações Fx Nordea Global Climate And Environment</t>
  </si>
  <si>
    <t>BB Ações Fx Nordea Global Disruption Esg Ie FICFI</t>
  </si>
  <si>
    <t>BB Ações Games FIC de F</t>
  </si>
  <si>
    <t>BB Ações Globais FIC de</t>
  </si>
  <si>
    <t>BB Ações Globais Institucional Fundo de Investimen</t>
  </si>
  <si>
    <t>BB Ações Governança Is FI Finan</t>
  </si>
  <si>
    <t>BB Ações Ibovespa Ativo FI em C</t>
  </si>
  <si>
    <t>BB Ações Ibovespa Indexado FI e</t>
  </si>
  <si>
    <t>BB Ações Infraestrutura FI em C</t>
  </si>
  <si>
    <t>BB Ações Long Bias Private FI e</t>
  </si>
  <si>
    <t>10.0000% que exceder 100.0000  do CDI</t>
  </si>
  <si>
    <t>BB Ações Nordea Global Climate And Environment Is</t>
  </si>
  <si>
    <t>BB Ações Petrobras FI Financeir</t>
  </si>
  <si>
    <t>BB Ações Petrobras I FI Finance</t>
  </si>
  <si>
    <t>BB Ações Seleção Fatorial FI em</t>
  </si>
  <si>
    <t>BB Ações Setor Financeiro FI em</t>
  </si>
  <si>
    <t>BB Ações Siderurgia FIC</t>
  </si>
  <si>
    <t>BB Ações Small Caps FIC</t>
  </si>
  <si>
    <t>BB Ações Sustentabilidade Is FI</t>
  </si>
  <si>
    <t>BB Ações Tecnologia FI Financei</t>
  </si>
  <si>
    <t>BB Ações Us Biotech FIC de FIF Responsabilidade Li</t>
  </si>
  <si>
    <t>BB Ações Vale I FI Financeiro R</t>
  </si>
  <si>
    <t>BB Ações Valor FIC de F</t>
  </si>
  <si>
    <t>BB Ações Valor Private FI em Co</t>
  </si>
  <si>
    <t>BB Besc RF Classe FI FI</t>
  </si>
  <si>
    <t>BB Besc RF Premium FI F</t>
  </si>
  <si>
    <t>BB Bpch FIC de Fundos D</t>
  </si>
  <si>
    <t>BB Cambial Dolar LP FI</t>
  </si>
  <si>
    <t>BB Cambial Euro LP FI</t>
  </si>
  <si>
    <t>BB Cash RF Simples FI e</t>
  </si>
  <si>
    <t>BB Espelho Ações Brasil Capital 30 Fundo de Invest</t>
  </si>
  <si>
    <t>BB Espelho Ações Constellation Fundo de Investimen</t>
  </si>
  <si>
    <t>BB Espelho Ações Oceana Valor 30 Private Fundo de</t>
  </si>
  <si>
    <t>BB Espelho Ações Trígono Parthenon Fundo de Invest</t>
  </si>
  <si>
    <t>BB Espelho Ações Verde Am Long Bias Fundo de Inves</t>
  </si>
  <si>
    <t>BB Espelho Guepardo Institucional Ações Fundo de I</t>
  </si>
  <si>
    <t>BB Espelho Régia Institucional Equilíbrio 30 Fundo</t>
  </si>
  <si>
    <t>BB Espelho Sulamérica Crédito Asg Fundo de Investi</t>
  </si>
  <si>
    <t>BB Fundo Mútuo de Privatização - FGTS Eletrobras R</t>
  </si>
  <si>
    <t>BB Institucional FI Financeiro RF Responsabilidade</t>
  </si>
  <si>
    <t>BB Milênio 10 FI Financeiro RF LP Responsabilidade</t>
  </si>
  <si>
    <t>BB Mútua FI Financeiro Renda FI</t>
  </si>
  <si>
    <t>BB PREV Fluxo RF Simples Fundo D</t>
  </si>
  <si>
    <t>BB PREV RF Alocação Ativa Retorn</t>
  </si>
  <si>
    <t>BB PREV RF Idka 2 Títulos Públic</t>
  </si>
  <si>
    <t>BB PREV RF Ima Geral Ex-C Título</t>
  </si>
  <si>
    <t>BB PREV RF Ima-B 5 LP F</t>
  </si>
  <si>
    <t>BB PREV RF Ima-B Fundo de Invest</t>
  </si>
  <si>
    <t>BB PREV RF Ima-B Títulos Público</t>
  </si>
  <si>
    <t>BB PREV RF Inflação Cred Priv</t>
  </si>
  <si>
    <t>BB PREV RF Irf-M 1+ Fundo de Inv</t>
  </si>
  <si>
    <t>BB PREV RF Ref DI Longo</t>
  </si>
  <si>
    <t>BB PREV RF Títulos Públicos IPCA</t>
  </si>
  <si>
    <t>BB PREV RF Títulos Públicos Vért</t>
  </si>
  <si>
    <t>BB PREV RF Títulos Públicos Xxi</t>
  </si>
  <si>
    <t>BB Parana IV RF CP Automático Fun</t>
  </si>
  <si>
    <t>BB Prev RF Ima-B5+ Títulos Públicos FIF Responsabi</t>
  </si>
  <si>
    <t>BB Prev RF Irf M FI</t>
  </si>
  <si>
    <t>BB Prev RF Títulos Públicos VII FI Financeiro Resp</t>
  </si>
  <si>
    <t>BB Previdência Atuarial FI Fina</t>
  </si>
  <si>
    <t>BB Previdência Atuarial FI Financeiro RF Responsab</t>
  </si>
  <si>
    <t>BB Previdência Ações FI Finance</t>
  </si>
  <si>
    <t>BB Previdência Inflação FI Fina</t>
  </si>
  <si>
    <t>BB Previdência Módulo Rv FI em</t>
  </si>
  <si>
    <t>BB Previdência Tp II FI Finance</t>
  </si>
  <si>
    <t>BB RF Ativa Plus LP Funci Fundo D</t>
  </si>
  <si>
    <t>BB RF Ativa Plus LP Fundo de Inve</t>
  </si>
  <si>
    <t>BB RF Ativa Plus Private LP Fundo</t>
  </si>
  <si>
    <t>BB RF Automático Empresa Simples Fundo de</t>
  </si>
  <si>
    <t>BB RF Automático Estilo Simples Fundo de I</t>
  </si>
  <si>
    <t>BB RF Bancos Cred Priv LP F</t>
  </si>
  <si>
    <t>BB RF CP Absoluto Fundo de Invest</t>
  </si>
  <si>
    <t>BB RF CP Automático Fundo de Inve</t>
  </si>
  <si>
    <t>BB RF CP Automático Setor Público</t>
  </si>
  <si>
    <t>BB RF CP Clássico Fundo de Invest</t>
  </si>
  <si>
    <t>BB RF CP Corporate Ágil Fundo de</t>
  </si>
  <si>
    <t>BB RF CP Diferenciado Fundo de In</t>
  </si>
  <si>
    <t>BB RF CP Empresa Ágil Fundo de In</t>
  </si>
  <si>
    <t>BB RF CP Grifo Fundo de Investime</t>
  </si>
  <si>
    <t>BB RF CP Pleno Fundo de Investime</t>
  </si>
  <si>
    <t>BB RF CP Super Fundo de Investime</t>
  </si>
  <si>
    <t>BB RF Corporate Bancos Cred Priv Lon</t>
  </si>
  <si>
    <t>BB RF Debêntures Incentivadas CDI Fundo de</t>
  </si>
  <si>
    <t>BB RF Debêntures Incentivadas CDI Plus Fun</t>
  </si>
  <si>
    <t>BB RF Debêntures Incentivadas CDI Plus Pri</t>
  </si>
  <si>
    <t>BB RF Debêntures Incentivadas CDI Private</t>
  </si>
  <si>
    <t>BB RF Dívida Externa Mil Fundo de Investim</t>
  </si>
  <si>
    <t>Renda Fixa Dívida Externa</t>
  </si>
  <si>
    <t>BB RF Fluxo Automático Simples Fundo de In</t>
  </si>
  <si>
    <t>BB RF Incentivado FI em</t>
  </si>
  <si>
    <t>BB RF Irf-M1 Corporate LP Fc Resp</t>
  </si>
  <si>
    <t>BB RF LP 90 Mil Fundo de Investim</t>
  </si>
  <si>
    <t>BB RF LP Ativo Multigestor Privat</t>
  </si>
  <si>
    <t>BB RF LP Automático Fundo de Inve</t>
  </si>
  <si>
    <t>BB RF LP Bancos Fundo de Investim</t>
  </si>
  <si>
    <t>BB RF LP Bonds Globais Brl Privat</t>
  </si>
  <si>
    <t>BB RF LP Bonds Globais Fx Private</t>
  </si>
  <si>
    <t>BB RF LP Brl Bonds Brasileiros Cr</t>
  </si>
  <si>
    <t>BB RF LP Corporate Bancos Fundo D</t>
  </si>
  <si>
    <t>BB RF LP Corporate Fundo de Inves</t>
  </si>
  <si>
    <t>BB RF LP Cred Priv Ar Priva</t>
  </si>
  <si>
    <t>BB RF LP Cred Priv Fundo de</t>
  </si>
  <si>
    <t>BB RF LP Cred Priv Plus Fun</t>
  </si>
  <si>
    <t>BB RF LP Cred Priv Private</t>
  </si>
  <si>
    <t>BB RF LP Dedicado Ans Fundo de In</t>
  </si>
  <si>
    <t>BB RF LP Empresa Fundo de Investi</t>
  </si>
  <si>
    <t>BB RF LP Estratégia Ativa Fundo D</t>
  </si>
  <si>
    <t>BB RF LP Global Cred Priv I</t>
  </si>
  <si>
    <t>BB RF LP High Fundo de Investimen</t>
  </si>
  <si>
    <t>BB RF LP Inflação Fundo de Invest</t>
  </si>
  <si>
    <t>BB RF LP Inflação Ima-B 5 Private</t>
  </si>
  <si>
    <t>BB RF LP Inflação Ima-B Private F</t>
  </si>
  <si>
    <t>BB RF LP Prefixado Fundo de Inves</t>
  </si>
  <si>
    <t>BB RF LP Private Fundo de Investi</t>
  </si>
  <si>
    <t>BB RF LP Pré 5 Anos Private Fundo</t>
  </si>
  <si>
    <t>BB RF LP Pré Irf-M Private Fundo</t>
  </si>
  <si>
    <t>BB RF LP Rural Fundo Privativo Cr</t>
  </si>
  <si>
    <t>BB RF LP Tesouro Inflação Curta F</t>
  </si>
  <si>
    <t>BB RF LP Tesouro Inflação Fundo D</t>
  </si>
  <si>
    <t>BB RF LP Tesouro Prefixado Fundo</t>
  </si>
  <si>
    <t>BB RF LP Tesouro Selic Fundo de I</t>
  </si>
  <si>
    <t>Renda Fixa Duração Média Soberano</t>
  </si>
  <si>
    <t>BB RF LP Índice de Preço Fundo de</t>
  </si>
  <si>
    <t>BB RF Mais Automático Simples FIC de FIF Resp Limi</t>
  </si>
  <si>
    <t>BB RF Ref DI 50 Fundo de Investim</t>
  </si>
  <si>
    <t>BB RF Ref DI Cash Private Fundo D</t>
  </si>
  <si>
    <t>BB RF Ref DI Coopcred Fundo de In</t>
  </si>
  <si>
    <t>BB RF Ref DI LP 90 Mil F</t>
  </si>
  <si>
    <t>BB RF Ref DI LP Classe 2</t>
  </si>
  <si>
    <t>BB RF Ref DI LP Mega Fun</t>
  </si>
  <si>
    <t>BB RF Ref DI LP Plus Fun</t>
  </si>
  <si>
    <t>BB RF Ref DI LP Premium</t>
  </si>
  <si>
    <t>BB RF Ref DI LP Private</t>
  </si>
  <si>
    <t>BB RF Ref DI LP Soberano</t>
  </si>
  <si>
    <t>BB RF Ref DI LP Vip Fund</t>
  </si>
  <si>
    <t>BB RF Ref DI Plus Ágil Fundo de I</t>
  </si>
  <si>
    <t>BB RF Ref DI Ágil Fundo de Invest</t>
  </si>
  <si>
    <t>BB RF Simples Automático Fluxo Mais Fundo</t>
  </si>
  <si>
    <t>BB RF Simples FI Financ</t>
  </si>
  <si>
    <t>BB RF Simples Solidez Absoluto Fundo Inves</t>
  </si>
  <si>
    <t>BB RF Simples Solidez Automatico FICFI</t>
  </si>
  <si>
    <t>BB RF Simples Solidez Clássico Fundo Inves</t>
  </si>
  <si>
    <t>BB RF Simples Solidez Diferenciado Fundo D</t>
  </si>
  <si>
    <t>BB RF Simples Solidez Pleno Fundo Investim</t>
  </si>
  <si>
    <t>BB RF Simples Solidez Super Fundo de Inves</t>
  </si>
  <si>
    <t>BB RF Simples Ágil FI e</t>
  </si>
  <si>
    <t>BB RF Ultra High FI em</t>
  </si>
  <si>
    <t>BB Top Ações Estratégia Multifatorial Exclusivo Fu</t>
  </si>
  <si>
    <t>BB Urano 7 RF CP Automatico Fundo</t>
  </si>
  <si>
    <t>BNB Automático Ci RF CP - Resp Limitada</t>
  </si>
  <si>
    <t>Banco do Nordeste</t>
  </si>
  <si>
    <t>BNB Classe Mútua de Privatização - FGTS Eletrobras</t>
  </si>
  <si>
    <t>BNB Clássico Cic Ci RF Ref DI - Resp Limitada</t>
  </si>
  <si>
    <t>BNB Conta Reserva FI RF Ref DI</t>
  </si>
  <si>
    <t>BNB Especial Cic de Classe de Investimento RF Ref</t>
  </si>
  <si>
    <t>BNB Essencial Ci RF Ref DI - Resp Limitada</t>
  </si>
  <si>
    <t>BNB Funcionário FI RF</t>
  </si>
  <si>
    <t>BNB Fácil FI RF Simples</t>
  </si>
  <si>
    <t>BNB Ima-B Ci RF - Resp Limitada</t>
  </si>
  <si>
    <t>BNB Institucional Ci RF - Resp Limitada</t>
  </si>
  <si>
    <t>BNB Irf-M 1 Títulos Públicos FI RF</t>
  </si>
  <si>
    <t>BNB Máximo Cic de Classe de Investimento RF LP - R</t>
  </si>
  <si>
    <t>BNB Plus Cic de Classe de Investimento RF LP - Res</t>
  </si>
  <si>
    <t>BNB Selecao FIA</t>
  </si>
  <si>
    <t>BNB Setor Público Ci RF CP - Resp Limitada</t>
  </si>
  <si>
    <t>BNB Soberano FI RF</t>
  </si>
  <si>
    <t>BNP Paribas Cambial Classe de Investimento Respons</t>
  </si>
  <si>
    <t>BNP Paribas Cash DI II Ref Classe de Inve</t>
  </si>
  <si>
    <t>BNP Paribas Dinamico RF FIF RF LP - Resp Limitada</t>
  </si>
  <si>
    <t>BNP Paribas Excellent DI Fc FIF RF Ref - Resp Limi</t>
  </si>
  <si>
    <t>BNP Paribas Inflacao Fc FI RF</t>
  </si>
  <si>
    <t>BNP Paribas Match DI FI Renda F</t>
  </si>
  <si>
    <t>BNP Paribas Mt P30 Ad Fc RF Cred Priv LP</t>
  </si>
  <si>
    <t>15.0000% que exceder 100.0000 do CDI</t>
  </si>
  <si>
    <t>BNP Paribas Plus 30 Institucional Classe de Invest</t>
  </si>
  <si>
    <t>BNP Paribas Premium Equities FI</t>
  </si>
  <si>
    <t>10.0000% que exceder 100.0000  do Ibovespa Fechamento+1:65536</t>
  </si>
  <si>
    <t>BNP Paribas RF FI RF</t>
  </si>
  <si>
    <t>BNP Paribas Rubi FIC D</t>
  </si>
  <si>
    <t>BNP Paribas Rubi Ágora FI Finan</t>
  </si>
  <si>
    <t>BNP Paribas Sigma Institucional FI RF LP</t>
  </si>
  <si>
    <t>BNP Paribas Sisprime do Brasil Ans Classe de Inves</t>
  </si>
  <si>
    <t>NÃO</t>
  </si>
  <si>
    <t>BNP Paribas Soberano II Fc FI RF Simples</t>
  </si>
  <si>
    <t>BNP Paribas Targus Fc FI RF Cred Priv</t>
  </si>
  <si>
    <t>BNY Mellon ARX Liq FIF RF Ref DI II - Resp Limitad</t>
  </si>
  <si>
    <t>BNY Mellon ARX Liq FIF RF Ref DI III - Resp Limita</t>
  </si>
  <si>
    <t>BNY Mellon ARX Liq FIF RF Ref DI IV - Resp Limitad</t>
  </si>
  <si>
    <t>BNY Mellon ARX Liq FIF RF Ref DI IX - Resp Limitad</t>
  </si>
  <si>
    <t>BNY Mellon ARX Liq FIF RF Ref DI VI - Resp Limitad</t>
  </si>
  <si>
    <t>BNY Mellon ARX Liq FIF RF Ref DI VIII - Resp Limit</t>
  </si>
  <si>
    <t>BNY Mellon ARX Liq FIF RF Ref DI X - Resp Limitada</t>
  </si>
  <si>
    <t>BNY Mellon ARX Liquidez FIF RF Ref DI - R</t>
  </si>
  <si>
    <t>BNY Mellon ARX Liquidez FIF RF Ref DI V - Resp Lim</t>
  </si>
  <si>
    <t>BNY Mellon ARX Liquidez FIF RF Ref DI VII</t>
  </si>
  <si>
    <t>BNY Mellon ARX Liquidez J FIF RF Ref DI -</t>
  </si>
  <si>
    <t>BNY Mellon ARX Over FIF RF CP - Resp Limi</t>
  </si>
  <si>
    <t>BRB Capital FICFI em Renda</t>
  </si>
  <si>
    <t>BRB Crédito Corporativo FI RF Créd Priv LP Respons</t>
  </si>
  <si>
    <t>BRB FI RF Ima-S LP Resp Limitada</t>
  </si>
  <si>
    <t>BRB Fc FI RF DI Cred Priv LP Hiper - Resp. Limitad</t>
  </si>
  <si>
    <t>BRB Fc FI RF DI LP Super Cred Priv - Resp. Limitad</t>
  </si>
  <si>
    <t>BRB Fc FI RF DI Mega Cred Priv LP - Resp. Limitada</t>
  </si>
  <si>
    <t>BRB Millenium FICFI em Ren</t>
  </si>
  <si>
    <t>BRB Rende Fácil FI RF CP Automático Rl</t>
  </si>
  <si>
    <t>BRB Rende Mais FIC de F</t>
  </si>
  <si>
    <t>BRB Simples Tesouro FICFI</t>
  </si>
  <si>
    <t>BRZ High Grade FI RF Créd Priv Resp Limitada</t>
  </si>
  <si>
    <t>BTG Pactual Absoluto FI Financeiro em Cotas de FI</t>
  </si>
  <si>
    <t>BTG Pactual Asset</t>
  </si>
  <si>
    <t>BTG Pactual Credito Corporativo Esg FI Financeiro</t>
  </si>
  <si>
    <t>20% que exceder 104% do CDI</t>
  </si>
  <si>
    <t>BTG Pactual Explorer RF Ativa Seleção FIF Cic LP R</t>
  </si>
  <si>
    <t>BTG Pactual FIA Oportunidades Listadas I</t>
  </si>
  <si>
    <t>BTG Gestora</t>
  </si>
  <si>
    <t>D+365</t>
  </si>
  <si>
    <t>D+367</t>
  </si>
  <si>
    <t>20,0000% que exceder 100,0000 do Ibovespa Fechamento</t>
  </si>
  <si>
    <t>BTG Pactual Master Cash Ie FI Financeiro RF</t>
  </si>
  <si>
    <t>BTG Pactual Mult Cdb FIF RF Ref DI Cred Priv - Re</t>
  </si>
  <si>
    <t>BV Crédito Ativo RF Cred Priv LP FI</t>
  </si>
  <si>
    <t>Bahia Am II FIF - Classe de Investimento em Ações</t>
  </si>
  <si>
    <t>Bahia Am Ref DI FIF - Classe de Investimento RF Re</t>
  </si>
  <si>
    <t>Bahia Am Valuation FIF - Classe de Investimento em</t>
  </si>
  <si>
    <t>Bahia Am Valuation Seleção Ações FIF Cic Resp Limi</t>
  </si>
  <si>
    <t>Banestes BTG Pactual Absoluto Institucional FIC de</t>
  </si>
  <si>
    <t>Banestes Dtvm</t>
  </si>
  <si>
    <t>D+035</t>
  </si>
  <si>
    <t>Banestes Estratégia FIC de FIF RF Responsabilidade</t>
  </si>
  <si>
    <t>Banestes FIC de FIF Incentivados de Investimento e</t>
  </si>
  <si>
    <t>Banestes Ima-B 5 Títulos Públicos FIF RF LP Respon</t>
  </si>
  <si>
    <t>Banestes Ima-B Títulos Públicos FIF RF Responsabil</t>
  </si>
  <si>
    <t>Banestes Institucional FIF RF Responsabilidade Lim</t>
  </si>
  <si>
    <t>Banestes Invest Money FIF RF Responsabilidade Limi</t>
  </si>
  <si>
    <t>Banestes Invest Public Automático FIF RF CP Respon</t>
  </si>
  <si>
    <t>Banestes Investidor Automático FIF RF CP Responsab</t>
  </si>
  <si>
    <t>Banestes Irf-M 1 Títulos Públicos FIF RF Responsab</t>
  </si>
  <si>
    <t>Banestes Liquidez FI RF Ref DI</t>
  </si>
  <si>
    <t>Banestes Selection FIF RF Cred Priv Responsabilida</t>
  </si>
  <si>
    <t>Banestes Valores FIC de FIF RF Ref DI Responsabili</t>
  </si>
  <si>
    <t>Banestes Vip DI FIC de FIF RF Ref DI Responsabilid</t>
  </si>
  <si>
    <t>Banrisul Absoluto Fifi RF LP Resp</t>
  </si>
  <si>
    <t>Banrisul S/A Cvmc</t>
  </si>
  <si>
    <t>Banrisul Automatico FI RF CP Resp Limitad</t>
  </si>
  <si>
    <t>Banrisul Dividendos FI Financeiro em Ações Respons</t>
  </si>
  <si>
    <t>Banrisul FIF em Ações Resp Limitada</t>
  </si>
  <si>
    <t>Banrisul Flex Cred Priv FI RF LP Responsabil</t>
  </si>
  <si>
    <t>Banrisul Foco Idka IPCA 2a FI F</t>
  </si>
  <si>
    <t>Banrisul Foco Ima G FIF RF LP Resp Limitada</t>
  </si>
  <si>
    <t>Banrisul Foco Ima-B FIF RF LP Res</t>
  </si>
  <si>
    <t>Banrisul Foco Irf-M 1 FIF RF Resp Limitada</t>
  </si>
  <si>
    <t>Banrisul Foco Irf-M FIF RF LP Resp Limitada</t>
  </si>
  <si>
    <t>Banrisul Inf FIF em Ações Responsabilidade Limitad</t>
  </si>
  <si>
    <t>Banrisul Master FIF RF Ref DI Lon</t>
  </si>
  <si>
    <t>Banrisul NTN-B 2032 FI Financei</t>
  </si>
  <si>
    <t>Banrisul Premium FI RF LP Responsabilidade</t>
  </si>
  <si>
    <t>Banrisul Previ IPCA 2030 FIF RF LP Resp Li</t>
  </si>
  <si>
    <t>Banrisul RF Simples FI</t>
  </si>
  <si>
    <t>Banrisul Rpps II FIF RF Resp Limitada</t>
  </si>
  <si>
    <t>Banrisul Rpps III FI RF Resp Limitada</t>
  </si>
  <si>
    <t>Banrisul Soberano FIF RF Simples Longo Pra</t>
  </si>
  <si>
    <t>Banrisul Super FI RF CP Resp Limitada</t>
  </si>
  <si>
    <t>Banrisul Vip Fifi RF LP Resp Limi</t>
  </si>
  <si>
    <t>Banrisul Índice FI Financeiro em Ações Responsabil</t>
  </si>
  <si>
    <t>Becsuper FI Financeiro - Classe</t>
  </si>
  <si>
    <t>Benevento FIA</t>
  </si>
  <si>
    <t>Lis Capital Administradora e G</t>
  </si>
  <si>
    <t>20% do que exceder 100% do IPCA + 6% a.a.</t>
  </si>
  <si>
    <t>Beyond Soberano Cic RF Ref DI Resp Limita</t>
  </si>
  <si>
    <t>Bluemetrix FIF Resp Limitada</t>
  </si>
  <si>
    <t>Bluemetrix Asset</t>
  </si>
  <si>
    <t>Bnpp Action Fc FIA</t>
  </si>
  <si>
    <t>Bnpp Credito Institucional Sustentavel Is Fc de FI</t>
  </si>
  <si>
    <t>20% que exceder 102% do CDI</t>
  </si>
  <si>
    <t>Bnpp Fc Fdos Incent Inv Infra RF Sustentavel Is</t>
  </si>
  <si>
    <t>Bnpp Soberano Fc de FI RF - Simples</t>
  </si>
  <si>
    <t>Bocom BBM Cash Enhanced FIF - Cic RF Créd</t>
  </si>
  <si>
    <t>Bocom BBM Corretora de Câmbio e Valores</t>
  </si>
  <si>
    <t>Bocom BBM Cash FIF - Cic Rfcred Priv Referenciada</t>
  </si>
  <si>
    <t>Bocom BBM Corporate Credit FIF - Cic RF Cred Priv</t>
  </si>
  <si>
    <t>Bocom BBM Infra CDI FI Financei</t>
  </si>
  <si>
    <t>Bocom BBM Infra IPCA FI Finance</t>
  </si>
  <si>
    <t>Bogari Value Advisory Fc FIF Ações - Resp Limitada</t>
  </si>
  <si>
    <t>Bogari Gestao de Investimentos</t>
  </si>
  <si>
    <t>Bogari Value Ações Pvt FIF Cic Resp Limitada</t>
  </si>
  <si>
    <t>Bogari Value D Fc FIF Ações - Resp Limitada</t>
  </si>
  <si>
    <t>Bogari Value Fc FIF Ações - Resp Limitada</t>
  </si>
  <si>
    <t>Bogari Value Master II FI Financeiro de Ações - Re</t>
  </si>
  <si>
    <t>Bogari Value Q FIF Ações Prev Fife - Resp Limitada</t>
  </si>
  <si>
    <t>Bogari Value Q Fc FIF Ações - Resp Limitada</t>
  </si>
  <si>
    <t>Bradesco Alocação Dinâmica FI Financeiro - Cic RF</t>
  </si>
  <si>
    <t>Bradesco Asset FI Financeiro -</t>
  </si>
  <si>
    <t>Bradesco Asset Small Caps FI Financeiro - Cic em A</t>
  </si>
  <si>
    <t>20.0000% do que exceder 100.0000 do SMLL   Small Cap</t>
  </si>
  <si>
    <t>Bradesco Az Quest Top Long Biased Fundo de Investi</t>
  </si>
  <si>
    <t>Bradesco BNP Paribas FI Finance</t>
  </si>
  <si>
    <t>Bradesco Ba FI Financeiro - Cla</t>
  </si>
  <si>
    <t>Bradesco Bancos II FI Financeiro - Cic RF Cred Pri</t>
  </si>
  <si>
    <t>Bradesco Bj 157 FI Financeiro -</t>
  </si>
  <si>
    <t>Bradesco Bond FI Financeiro - Ci RF - Resp Limitad</t>
  </si>
  <si>
    <t>Bradesco Brasil Capital 30 FI F</t>
  </si>
  <si>
    <t>Bradesco Cedro Long Biased FI F</t>
  </si>
  <si>
    <t>Bradesco Centurion Dividendos Fundo de Investiment</t>
  </si>
  <si>
    <t>20.0000% do que exceder 100.0000 do IDIV   Dividendos</t>
  </si>
  <si>
    <t>Bradesco Cic de Investimento RF Ref DI Federal - R</t>
  </si>
  <si>
    <t>Bradesco Cic de Investimento RF Ref DI Special - R</t>
  </si>
  <si>
    <t>Bradesco Classe de Cic de Investimento RF Referenc</t>
  </si>
  <si>
    <t>Bradesco Classe de Cotas de Investimento em Cotas</t>
  </si>
  <si>
    <t>Bradesco Classe de Investimento RF Referenciada DI</t>
  </si>
  <si>
    <t>Bradesco Classe de Investimento Rfs Dedicado Ao Se</t>
  </si>
  <si>
    <t>Bradesco Constellation FI Finan</t>
  </si>
  <si>
    <t>Bradesco Corporate Cic de Investimento RF Ref DI P</t>
  </si>
  <si>
    <t>Bradesco Corporate Classe de Cotas de Investimento</t>
  </si>
  <si>
    <t>Bradesco Corporate FI Financeir</t>
  </si>
  <si>
    <t>Pgto da Tx Perform: Semestral</t>
  </si>
  <si>
    <t>Bradesco Corporate FI Financeiro - Ci RF Cred Priv</t>
  </si>
  <si>
    <t>Bradesco Corporate FIF - Classe de Investimento em</t>
  </si>
  <si>
    <t>Bradesco Corporate Top FI Finan</t>
  </si>
  <si>
    <t>Bradesco Corporativo FI Finance</t>
  </si>
  <si>
    <t>Bradesco Deb Incent Infl Incent de Inv em Infra FI</t>
  </si>
  <si>
    <t>15,0000% que exceder 0,0000 do IMA-B 5</t>
  </si>
  <si>
    <t>Bradesco Debêntures Incentivadas CDI II Classe de</t>
  </si>
  <si>
    <t>Bradesco Debêntures Incentivadas CDI Infra FIF - C</t>
  </si>
  <si>
    <t>Bradesco Debêntures Incentivadas Inflação II Class</t>
  </si>
  <si>
    <t>20.0000% que exceder 100.0000 do IMA-B 5</t>
  </si>
  <si>
    <t>Bradesco Empresarial Plus FI FI</t>
  </si>
  <si>
    <t>20% que exceder 100% do CDI</t>
  </si>
  <si>
    <t>Bradesco Empresas H FIF - Classe de Investimento R</t>
  </si>
  <si>
    <t>20% que exceder 104.5% do CDI</t>
  </si>
  <si>
    <t>Bradesco Estratégia Dividendos Fundo de Investimen</t>
  </si>
  <si>
    <t>D+012</t>
  </si>
  <si>
    <t>Bradesco Estratégia Ibovespa Ativo FIF - Cic de Aç</t>
  </si>
  <si>
    <t>Bradesco Estratégia Small Caps Fundo de Investimen</t>
  </si>
  <si>
    <t>20% que exceder 100% do SMLL – Small Cap</t>
  </si>
  <si>
    <t>Bradesco Explorer Horizon FI Financeiro - Cic em A</t>
  </si>
  <si>
    <t>10,0000% que exceder 100,0000 do IPCA</t>
  </si>
  <si>
    <t>Bradesco FI - Classe de Investi</t>
  </si>
  <si>
    <t>Bradesco FI Financeiro - Cic RF</t>
  </si>
  <si>
    <t>Bradesco FI Financeiro - Classe</t>
  </si>
  <si>
    <t>20% que exceder 102.5% do CDI</t>
  </si>
  <si>
    <t>Bradesco FIC - Classe de Investimento em Cotas Ren</t>
  </si>
  <si>
    <t>Bradesco FIF - Cic RF Capitalização Rede - Resp Li</t>
  </si>
  <si>
    <t>Bradesco FIF - Cic RF Cred Priv LP Performance 22</t>
  </si>
  <si>
    <t>D+021</t>
  </si>
  <si>
    <t>Bradesco FIF - Cic RF Cred Priv Plus</t>
  </si>
  <si>
    <t>Bradesco FIF - Cic RF Inflação Longa - R</t>
  </si>
  <si>
    <t>Bradesco FIF - Cic RF LP Mult-Ín</t>
  </si>
  <si>
    <t>Bradesco FIF - Cic RF Ref DI Hiperfundo - Resp Lim</t>
  </si>
  <si>
    <t>Bradesco FIF - Cic RF Referenciada DI Max</t>
  </si>
  <si>
    <t>Bradesco FIF - Cic RF Simples Automático -</t>
  </si>
  <si>
    <t>Bradesco FIF - Classe de Investimento Ações Mult</t>
  </si>
  <si>
    <t>Bradesco FIF - Classe de Investimento RF Cred Pri</t>
  </si>
  <si>
    <t>Bradesco FIF - Classe de Investimento RF I</t>
  </si>
  <si>
    <t>Bradesco FIF - Classe de Investimento RF L</t>
  </si>
  <si>
    <t>Bradesco FIF - Classe de Investimento RF Maxi Pod</t>
  </si>
  <si>
    <t>Bradesco FIF - Classe de Investimento RF R</t>
  </si>
  <si>
    <t>Bradesco FIF - Classe de Investimento RF Referenci</t>
  </si>
  <si>
    <t>Bradesco FIF - Classe de Investimento em Ações - P</t>
  </si>
  <si>
    <t>Bradesco FIF - Classe de Investimento em Ações Bra</t>
  </si>
  <si>
    <t>Bradesco FIF - Classe de Investimento em Ações Pet</t>
  </si>
  <si>
    <t>Bradesco FIF - Classe de Investimento em Ações Val</t>
  </si>
  <si>
    <t>Bradesco FIF - Classe de Investimento em Cotas Ren</t>
  </si>
  <si>
    <t>20 % QUE EXCEDER 104 % DO CDI</t>
  </si>
  <si>
    <t>Bradesco FIF - Classe de Investimento em Cotas de</t>
  </si>
  <si>
    <t>Bradesco FIF- Classe de Investimento em Cotas RF C</t>
  </si>
  <si>
    <t>Bradesco Fundamental 2 Classe de Cotas de Investim</t>
  </si>
  <si>
    <t>20.0000% que exceder 100.0000 do IBOVESPA</t>
  </si>
  <si>
    <t>Bradesco Fundo Mútuo de Privatização - FGTS - Clas</t>
  </si>
  <si>
    <t>Bradesco Gestão FI Financeiro - Ci RF Cred Priv -</t>
  </si>
  <si>
    <t>Bradesco Global FI Financeiro -</t>
  </si>
  <si>
    <t>Bradesco Global FIF - Classe de Investimento em Co</t>
  </si>
  <si>
    <t>Bradesco Global Stock Index FI Financeiro - Cic Aç</t>
  </si>
  <si>
    <t>Bradesco Gov Pp FI Financeiro -</t>
  </si>
  <si>
    <t>Bradesco H 1.000 FI Financeiro</t>
  </si>
  <si>
    <t>Bradesco H Cic de Investimento RF Ref DI LP 50 - R</t>
  </si>
  <si>
    <t>Bradesco H Cic de Investimento RF Ref DI LP Funcio</t>
  </si>
  <si>
    <t>Bradesco H Classe de Investimento RF Ans - Resp L</t>
  </si>
  <si>
    <t>Bradesco H Dividendos FI Financ</t>
  </si>
  <si>
    <t>Bradesco H FI Financeiro - Cla</t>
  </si>
  <si>
    <t>Bradesco H FI Financeiro - Clas</t>
  </si>
  <si>
    <t>Bradesco H FIF - Classe de Investimento em Cotas</t>
  </si>
  <si>
    <t>Bradesco H FIF - Classe de Investimento em Cotas C</t>
  </si>
  <si>
    <t>Bradesco H FIF - Classe de Investimento em Cotas R</t>
  </si>
  <si>
    <t>Bradesco H Novo Executivo FI FI</t>
  </si>
  <si>
    <t>Bradesco H Performance Institucional FI Financeiro</t>
  </si>
  <si>
    <t>cobrada por periodo semestral, calculada e provisionada diariamente</t>
  </si>
  <si>
    <t>Bradesco IPCA Closed Fund Credit I Fundo de Invest</t>
  </si>
  <si>
    <t>Bradesco Ibovespa Plus FI Financeiro - Cia - Resp</t>
  </si>
  <si>
    <t>Bradesco Ibovespa Valuation FI Financeiro - Cic em</t>
  </si>
  <si>
    <t>sera cob por per semestral e cal e prov diar e sera pag ate o 5 dia util</t>
  </si>
  <si>
    <t>Bradesco Idka Pré 2 FI Financeiro - Ci RF - Resp L</t>
  </si>
  <si>
    <t>Bradesco Inflação FI Financeiro - Cic RF Cred Priv</t>
  </si>
  <si>
    <t>20,0000% que exceder 100,0000 do IMA-B 5</t>
  </si>
  <si>
    <t>Bradesco Institucional FI Finan</t>
  </si>
  <si>
    <t>Bradesco Institucional FI Financeiro - Cic RF Cred</t>
  </si>
  <si>
    <t>Bradesco Institucional Ibrx Alpha FI Financeiro -</t>
  </si>
  <si>
    <t>Bradesco Institucional Ima Geral FI Financeiro - C</t>
  </si>
  <si>
    <t>Bradesco Institucional Ima-B 5 FI Financeiro - Cic</t>
  </si>
  <si>
    <t>Bradesco Institucional Ima-B 5+ Fundo de Investime</t>
  </si>
  <si>
    <t>Bradesco Institucional Ima-B FI Financeiro - Cic R</t>
  </si>
  <si>
    <t>Bradesco Institucional Ima-B Títulos Públicos FI F</t>
  </si>
  <si>
    <t>Bradesco Investidores Não Residentes Fundo de Inve</t>
  </si>
  <si>
    <t>Bradesco Long Biased Apex Infinity FIF - Cic Ações</t>
  </si>
  <si>
    <t>Bradesco Multigestores Balanceado FI Financeiro -</t>
  </si>
  <si>
    <t>Bradesco Nível I FI Financeiro - Cia - Resp Limita</t>
  </si>
  <si>
    <t>Bradesco Omicron FI Financeiro - Ci RF - Resp Limi</t>
  </si>
  <si>
    <t>Bradesco Pibbs II FI Financeiro</t>
  </si>
  <si>
    <t>Bradesco Poder Público FI Finan</t>
  </si>
  <si>
    <t>Bradesco Poder Público FI Financeiro - Cic RF CP -</t>
  </si>
  <si>
    <t>Bradesco Portfolio Global Equities Brl FI Financei</t>
  </si>
  <si>
    <t>Bradesco Portfolio Global Equities Fundo de Invest</t>
  </si>
  <si>
    <t>Bradesco Portfolio Long Biased FI Financeiro - Cic</t>
  </si>
  <si>
    <t>Bradesco Portfólio Debêntures Incentivadas Fundo D</t>
  </si>
  <si>
    <t>Bradesco Portfólio High Grade FI Financeiro - Cic</t>
  </si>
  <si>
    <t>Bradesco Portfólio Inflação FI Financeiro - Cic RF</t>
  </si>
  <si>
    <t>Previdência RF Duração Livre Crédito Livre</t>
  </si>
  <si>
    <t>Bradesco Portfólio Long Only FI Financeiro - Cic e</t>
  </si>
  <si>
    <t>Bradesco Prime FI Financeiro -</t>
  </si>
  <si>
    <t>Bradesco Prime FIF - Cic de FI Cambial Dólar - Res</t>
  </si>
  <si>
    <t>Bradesco Prime FIF - Classe de Investimento em Cot</t>
  </si>
  <si>
    <t>Bradesco Prime H Cic de Investimento RF Ref DI LP</t>
  </si>
  <si>
    <t>Bradesco Prime H FI Financeiro</t>
  </si>
  <si>
    <t>Bradesco Prime Special FI Finan</t>
  </si>
  <si>
    <t>Bradesco Private Ativo FI Financeiro - Ci RF - Res</t>
  </si>
  <si>
    <t>Bradesco Private Classe de Cotas de Investimento e</t>
  </si>
  <si>
    <t>Bradesco Private FIC RF Cred Priv Rating</t>
  </si>
  <si>
    <t>Bradesco Private FIF - Classe de Investimento em C</t>
  </si>
  <si>
    <t>Bradesco Private Fund Of Funds Equities FI Finance</t>
  </si>
  <si>
    <t>D+024</t>
  </si>
  <si>
    <t>D+026</t>
  </si>
  <si>
    <t>Bradesco Private Fundo de Investimento Financeiro</t>
  </si>
  <si>
    <t>Bradesco Private Juro Real Ima-B 5 Fundo de Invest</t>
  </si>
  <si>
    <t>Bradesco Private Juro Real Ima-B Fundo de Investim</t>
  </si>
  <si>
    <t>Bradesco Private Liquidez FI Financeiro - Cic RF C</t>
  </si>
  <si>
    <t>Bradesco Private Long Only FI Financeiro - Cic em</t>
  </si>
  <si>
    <t>Bradesco Private Rating 30 FI Financeiro - Cic RF</t>
  </si>
  <si>
    <t>Bradesco Private Rating 90 FI Financeiro - Cic RF</t>
  </si>
  <si>
    <t>Bradesco Quant Institucional Global Usd Fundo de I</t>
  </si>
  <si>
    <t>Bradesco Referenciada DI Supremo Fundo de Investim</t>
  </si>
  <si>
    <t>Bradesco Selection FI Financeiro - Cic em Ações -</t>
  </si>
  <si>
    <t>Bradesco Sequoia Seleção FIF - Classe de Investime</t>
  </si>
  <si>
    <t>Bradesco Solaro FI Financeiro - Cic RF Cred Priv L</t>
  </si>
  <si>
    <t>Bradesco Target I FI Financeiro</t>
  </si>
  <si>
    <t>Bradesco Topázio FI Financeiro</t>
  </si>
  <si>
    <t>Bradesco Ultra FI Financeiro - Cic RF Cred Priv LP</t>
  </si>
  <si>
    <t>Bradesco Ultra II Classe de Cotas de Investimento</t>
  </si>
  <si>
    <t>Bradesco Vênus FIF - Cic RF - Resp Limitada</t>
  </si>
  <si>
    <t>Bradesco Zupo FI Financeiro - Cic RF Cred Priv LP</t>
  </si>
  <si>
    <t>Bradesco Ágora Bdr Nível I - FI</t>
  </si>
  <si>
    <t>Bram H Ibovespa Gestão FI Financeiro - Cia - Resp</t>
  </si>
  <si>
    <t>Brasil Capital 100 Prev Fc FIF Ações - Resp Limita</t>
  </si>
  <si>
    <t>Bc Gestão</t>
  </si>
  <si>
    <t>D+008</t>
  </si>
  <si>
    <t>Brasil Capital 30 Advisory Fc FIF Ações - Resp Lim</t>
  </si>
  <si>
    <t>Brasil Capital Fc FIF Ações - Resp Limitada</t>
  </si>
  <si>
    <t>Brasil Capital Instit 30 Fc FIF Ações - Resp Limit</t>
  </si>
  <si>
    <t>Brasil Capital Part FIC FIF Ações - Resp Limitada</t>
  </si>
  <si>
    <t>Brasil Corporate FIF RF Cred Priv LP - Responsabil</t>
  </si>
  <si>
    <t>20% que exceder 100% do CDI+1%</t>
  </si>
  <si>
    <t>Bresser Ações Fc FIF de Ações - Resp Limitada</t>
  </si>
  <si>
    <t>Bresser Adm. de Rec.</t>
  </si>
  <si>
    <t>Brp FIF Ações - Resp Limitada</t>
  </si>
  <si>
    <t>BR Partners Gestao de Recursos</t>
  </si>
  <si>
    <t>Buriti FIF RF Ref DI LP Resp Limitada</t>
  </si>
  <si>
    <t>Buriti Investimentos</t>
  </si>
  <si>
    <t>Bws Seleção Crédito FIF RF Cred Priv- Resp Limitad</t>
  </si>
  <si>
    <t>C6 Techinvest Brasil Dividendos FIF Ações - Resp L</t>
  </si>
  <si>
    <t>Carbon Asset Management</t>
  </si>
  <si>
    <t>CS Evolution DI BR Max Private Fc FIF RF Ref Resp</t>
  </si>
  <si>
    <t>Credit Suisse Hedging-Griffo Wealth Mana</t>
  </si>
  <si>
    <t>CS Evolution DI Fc FI RF Ref</t>
  </si>
  <si>
    <t>CS Evolution DI Max Private Fc FIF RF Ref Resp Lim</t>
  </si>
  <si>
    <t>CS Evolution DI Plus Private FIC de FIF RF Ref - R</t>
  </si>
  <si>
    <t>CS Evolution DI Private Fc FIF RF Ref Resp Limitad</t>
  </si>
  <si>
    <t>CS Evolution Portf Infra Cred Priv Fc FI Incentiva</t>
  </si>
  <si>
    <t>20.0000% do que exceder 100.0000 do OUTROS, 0</t>
  </si>
  <si>
    <t>CS Evolution Portfolio Infra Cred Priv CDI Fc FI I</t>
  </si>
  <si>
    <t>CS Evolution S&amp;P 500 Brl Fc FIF Ações Resp Limitad</t>
  </si>
  <si>
    <t>CSHG All Absolute Pace Long Biased Fc FIF Ações Re</t>
  </si>
  <si>
    <t>CSHG All Aster Fc FIF Ações - Resp Limitada</t>
  </si>
  <si>
    <t>CSHG All Norte II Long Bias Fc FIF Ações - Resp Li</t>
  </si>
  <si>
    <t>CSHG All Sharp Lb Fc FIF Ações - Resp Limitada</t>
  </si>
  <si>
    <t>CSHG Allocation Oceana Long Bias Fc FIF Ações - Re</t>
  </si>
  <si>
    <t>D+050</t>
  </si>
  <si>
    <t>D+052</t>
  </si>
  <si>
    <t>CSHG Allocation Sharp Long Biased CSHG Fc FIF Açõe</t>
  </si>
  <si>
    <t>CSHG Allocation Spx Falcon Fc FIF Ações - Resp Lim</t>
  </si>
  <si>
    <t>CSHG Allocation Spx Falcon II Fc FIF Ações - Resp</t>
  </si>
  <si>
    <t>CSHG Allocation Truxt Long Bias Fc FIF Ações Resp</t>
  </si>
  <si>
    <t>CSHG Allocation Verde Am Ações FI em Cotad de FIF</t>
  </si>
  <si>
    <t>CSHG FIF - Cambial Resp Limitada</t>
  </si>
  <si>
    <t>CSHG Fof Vc I Fc FIF RF Ref DI Resp Limitada</t>
  </si>
  <si>
    <t>CSHG Juro Real Curto RF Fc FIF Resp Limitada</t>
  </si>
  <si>
    <t>CSHG Juro Real RF Fc FIF Resp Limitada</t>
  </si>
  <si>
    <t>CSHG Kz I Fc FI RF Ref DI Resp Limitada</t>
  </si>
  <si>
    <t>CSHG Lcp X Fc FIF RF Ef DI Resp Limitada</t>
  </si>
  <si>
    <t>CSHG Legacy Capital Compound Deb Inc IPCA Fc FI In</t>
  </si>
  <si>
    <t>CSHG Lexington Secondaries Fc FI RF Ref DI Resp Li</t>
  </si>
  <si>
    <t>CSHG Master Direcional Ima-B 5+ FIF RF Resp Limita</t>
  </si>
  <si>
    <t>CSHG Patria Fc FIF RF Ref DI Resp Limitada</t>
  </si>
  <si>
    <t>CSHG Soberano Exclusivo Fc FIF RF Ref DI Resp Limi</t>
  </si>
  <si>
    <t>CSHG Soberano Private I Fc FIF RF Ref DI Resp Limi</t>
  </si>
  <si>
    <t>CSHG Sp500 Usd FIF Ações Resp Limitada</t>
  </si>
  <si>
    <t>CSHG Spx Seahawk Debentures Incentivadas Cic FI In</t>
  </si>
  <si>
    <t>CSHG Top Ações FIC de FIF em Ações Responsabilidad</t>
  </si>
  <si>
    <t>CSHG Top Long Bias Fc FIF Ações Resp Limitada</t>
  </si>
  <si>
    <t>CSHG Verde Am Beta 14 Fc FIF Ações Resp Limitada</t>
  </si>
  <si>
    <t>Verde Asset Management S.A.</t>
  </si>
  <si>
    <t>CSHG Verde Am Strategy II Fc FIF - Ações Resp Limi</t>
  </si>
  <si>
    <t>CSHG Wm Lb Fc FIF Ações Resp Limitada</t>
  </si>
  <si>
    <t>Caixa Absoluto Pré Cic de Classe de FIF RF LP - Re</t>
  </si>
  <si>
    <t>Caixa Dtvm</t>
  </si>
  <si>
    <t>Caixa Aliança Títulos Públicos Classe de FIF RF CP</t>
  </si>
  <si>
    <t>Caixa Ametista Corporativo Cic de Classe de FIF RF</t>
  </si>
  <si>
    <t>Caixa Ativa Cic de Classe de FIF RF LP - Resp Limi</t>
  </si>
  <si>
    <t>Caixa Automático Polis Cic de Classe de FIF RF CP</t>
  </si>
  <si>
    <t>Caixa Ações Livre Quantitativo Cic de Classe de FI</t>
  </si>
  <si>
    <t>D+013</t>
  </si>
  <si>
    <t>Caixa Ações Multigestor Cic de Classe de FIF em Aç</t>
  </si>
  <si>
    <t>D+025</t>
  </si>
  <si>
    <t>Caixa Banco do Brasil Plus Classe de FIF em Ações</t>
  </si>
  <si>
    <t>Caixa Bdr Nível I Classe de FIF em Ações - Resp Li</t>
  </si>
  <si>
    <t>Caixa Beta Cic de Classe de FIF RF Ref DI LP - Res</t>
  </si>
  <si>
    <t>Caixa Brasil 2027 Títulos Públicos Classe de FIF R</t>
  </si>
  <si>
    <t>Caixa Brasil 2027 X Títulos Públicos Classe de FIF</t>
  </si>
  <si>
    <t>Caixa Brasil 2028 X Títulos Públicos Classe de FIF</t>
  </si>
  <si>
    <t>Caixa Brasil 2030 I Títulos Públicos Classe de FIF</t>
  </si>
  <si>
    <t>Caixa Brasil 2030 II Títulos Públicos Classe de FI</t>
  </si>
  <si>
    <t>Caixa Brasil 2030 III Títulos Públicos Classe de F</t>
  </si>
  <si>
    <t>Caixa Brasil 2030 X Títulos Públicos Classe de FIF</t>
  </si>
  <si>
    <t>Caixa Brasil 2032 X Títulos Públicos Classe de FIF</t>
  </si>
  <si>
    <t>Caixa Brasil 2033 X Títulos Públicos Classe de FIF</t>
  </si>
  <si>
    <t>Caixa Brasil Ativa Cic de Classe de FIF RF LP - Re</t>
  </si>
  <si>
    <t>Caixa Brasil Ações Livre Quantitativo Cic de Class</t>
  </si>
  <si>
    <t>Caixa Brasil Classe de FIF RF Ref DI LP - Resp Lim</t>
  </si>
  <si>
    <t>Caixa Brasil Disponibilidades Cic de Classe de FIF</t>
  </si>
  <si>
    <t>Caixa Brasil Etf Ibovespa Classe de FIF em Ações -</t>
  </si>
  <si>
    <t>Caixa Brasil Gestão Estratégica Cic de Classe de F</t>
  </si>
  <si>
    <t>Caixa Brasil IPCA Xvi Classe de FIF RF Créd Priv -</t>
  </si>
  <si>
    <t>Caixa Brasil Ibx-50 Classe de FIF em Ações - Resp</t>
  </si>
  <si>
    <t>Caixa Brasil Idka IPCA 2a Títulos Públicos Classe</t>
  </si>
  <si>
    <t>Caixa Brasil Idka Pre 2a Cic de Classe de FIF RF L</t>
  </si>
  <si>
    <t>Caixa Brasil Ima B 5+ Titulos Públicos Classe de F</t>
  </si>
  <si>
    <t>Caixa Brasil Ima Geral Títulos Públicos Classe de</t>
  </si>
  <si>
    <t>Caixa Brasil Ima-B 5 Títulos Públicos Classe de FI</t>
  </si>
  <si>
    <t>Caixa Brasil Ima-B Títulos Públicos Classe de FIF</t>
  </si>
  <si>
    <t>Caixa Brasil Indexa Ibovespa Classe de FIF em Açõe</t>
  </si>
  <si>
    <t>Caixa Brasil Irf-M 1 Títulos Públicos Classe de FI</t>
  </si>
  <si>
    <t>Caixa Brasil Irf-M 1+ Titulos Públicos Classe de F</t>
  </si>
  <si>
    <t>Caixa Brasil Irf-M Títulos Públicos Classe de FIF</t>
  </si>
  <si>
    <t>Caixa Brasil Matriz Classe de FIF RF - Resp Limita</t>
  </si>
  <si>
    <t>Caixa Brasil Títulos Públicos Classe de FIF RF LP</t>
  </si>
  <si>
    <t>Caixa Capital Índice de Preços Cic de Classe de FI</t>
  </si>
  <si>
    <t>Caixa Cic de Classe de FIF RF CP - Resp Limitada</t>
  </si>
  <si>
    <t>Caixa Classe de FMP - FGTS - Eletrobrás - Resp Lim</t>
  </si>
  <si>
    <t>Caixa Clássico Cic de Classe de FIF RF LP - Resp L</t>
  </si>
  <si>
    <t>Caixa Construção Civil Classe de FIF em Ações - Re</t>
  </si>
  <si>
    <t>Caixa Consumo Classe de FIF em Ações - Resp Limita</t>
  </si>
  <si>
    <t>Caixa Diamante Corporativo Classe de FIF RF Créd P</t>
  </si>
  <si>
    <t>Caixa Dividendos Classe de FIF em Ações - Resp Lim</t>
  </si>
  <si>
    <t>Caixa Eletrobras Classe de FIF em Ações - Resp Lim</t>
  </si>
  <si>
    <t>Caixa Empreender Cic de Classe de FIF RF LP - Resp</t>
  </si>
  <si>
    <t>Caixa Equilibrio Mpe Cic de Classe de FIF RF LP -</t>
  </si>
  <si>
    <t>Caixa Esmeralda Corporativo Cic de Classe de FIF R</t>
  </si>
  <si>
    <t>Caixa Especial Cic de Classe de FIF RF LP - Resp L</t>
  </si>
  <si>
    <t>Caixa Exclusivo Funcionários Cic de Classe de FIF</t>
  </si>
  <si>
    <t>Caixa Executivo Cic de Classe de FIF RF LP - Resp</t>
  </si>
  <si>
    <t>Caixa Expert Absolute Creta Cic de Classe de FIF R</t>
  </si>
  <si>
    <t>Caixa Expert Sulamérica Crédito Ativo Cic de Class</t>
  </si>
  <si>
    <t>Caixa Expert Vinci Valor Dividendos Rpps Cic de Cl</t>
  </si>
  <si>
    <t>Caixa Expert Vinci Valor Rpps Cic de Classe de FIF</t>
  </si>
  <si>
    <t>Caixa Expertise Cic de Classe de FIF RF Créd Priv</t>
  </si>
  <si>
    <t>Caixa FIC Giro Empresas RF Ref DI LP</t>
  </si>
  <si>
    <t>Caixa FIC Giro Imediato RF Ref DI LP</t>
  </si>
  <si>
    <t>Caixa FIC Giro Mpe RF Ref DI LP</t>
  </si>
  <si>
    <t>Caixa FIC Indexa Dolar Cambial</t>
  </si>
  <si>
    <t>Caixa FIC Rubi RF Ref DI LP</t>
  </si>
  <si>
    <t>Caixa Fidelidade Private Classe de FIF RF LP - Res</t>
  </si>
  <si>
    <t>Caixa Fluxo Polis Cic de Classe de FIF RF CP - Res</t>
  </si>
  <si>
    <t>Caixa Foco Índice de Preços Cic de Classe de FIF R</t>
  </si>
  <si>
    <t>Caixa Fácil Cic de Classe de FIF RF Simples - Resp</t>
  </si>
  <si>
    <t>Caixa Gama Polis Cic de Classe de FIF RF CP - Resp</t>
  </si>
  <si>
    <t>Caixa Geração Jovem Cic de Classe de FIF RF Créd P</t>
  </si>
  <si>
    <t>Caixa Ibovespa Ativo Classe de FIF em Ações - Resp</t>
  </si>
  <si>
    <t>Caixa Ibovespa Cic de Classe de FIF em Ações - Res</t>
  </si>
  <si>
    <t>Caixa Ibrx Ativo Classe de FIF em Ações - Resp Lim</t>
  </si>
  <si>
    <t>Caixa Ideal Cic de Classe de FIF RF LP - Resp Limi</t>
  </si>
  <si>
    <t>Caixa Indexa Pibb Ibrx-50 Classe de FIF em Ações -</t>
  </si>
  <si>
    <t>Caixa Indexa Setor Financeiro Classe de FIF em Açõ</t>
  </si>
  <si>
    <t>Caixa Inflação Private 2027 Classe de FIF RF LP -</t>
  </si>
  <si>
    <t>Caixa Infraestrutura Classe de FIF em Ações - Resp</t>
  </si>
  <si>
    <t>Caixa Institucional Bdr Nível I Classe de FIF em A</t>
  </si>
  <si>
    <t>Caixa Investidor Cic de Classe de FIF RF LP - Resp</t>
  </si>
  <si>
    <t>Caixa Liquidez Polis Cic de Classe de FIF RF CP -</t>
  </si>
  <si>
    <t>Caixa Maxi Cic de Classe de FIF RF Créd Priv LP -</t>
  </si>
  <si>
    <t>Caixa Mega Classe de FIF RF Ref DI LP - Resp Limit</t>
  </si>
  <si>
    <t>Caixa Movimentações Automáticas Cic de Classe de F</t>
  </si>
  <si>
    <t>Caixa Novo Brasil Ima-B Cic de Classe de FIF RF LP</t>
  </si>
  <si>
    <t>Caixa Oab Cic de Classe de FIF RF Créd Priv LP - R</t>
  </si>
  <si>
    <t>Caixa Objetivo Pré Cic de Classe de FIF RF LP - Re</t>
  </si>
  <si>
    <t>Caixa Patrimônio Índice de Preços Cic de Classe de</t>
  </si>
  <si>
    <t>Caixa Performance Ima B Cic de Classe de FIF RF LP</t>
  </si>
  <si>
    <t>Caixa Personal Cic de Classe de FIF RF LP - Resp L</t>
  </si>
  <si>
    <t>Caixa Petrobras Classe de FIF em Ações - Resp Limi</t>
  </si>
  <si>
    <t>Caixa Petrobras Plus Classe de FIF em Ações - Resp</t>
  </si>
  <si>
    <t>Caixa Petrobras Pré-Sal Classe de FIF em Ações - R</t>
  </si>
  <si>
    <t>Caixa Pleno Cic de Classe de FIF RF Ref DI LP - Re</t>
  </si>
  <si>
    <t>Caixa Plus Qualificado Cic de Classe de FIF RF Cré</t>
  </si>
  <si>
    <t>Caixa Preferencial Cic de Classe de FIF RF Ref DI</t>
  </si>
  <si>
    <t>Caixa Prático Cic de Classe de FIF RF CP - Resp Li</t>
  </si>
  <si>
    <t>Caixa Qualificado Classe de FIF RF Créd Priv LP -</t>
  </si>
  <si>
    <t>Caixa Relacionamento Ideal Cic de Classe de FIF RF</t>
  </si>
  <si>
    <t>Caixa Relacionamento Personal Cic de Classe de FIF</t>
  </si>
  <si>
    <t>Caixa Rs Títulos Públicos Classe de FIF RF LP - Re</t>
  </si>
  <si>
    <t>Caixa Saúde Suplementar - Ans Classe de FIF RF LP</t>
  </si>
  <si>
    <t>Caixa Seguridade Classe de FIF em Ações - Resp Lim</t>
  </si>
  <si>
    <t>Caixa Seguridade II Classe de FIF Ações - Resp Lim</t>
  </si>
  <si>
    <t>Caixa Seleção Cic de Classe de FIF RF - Resp Limit</t>
  </si>
  <si>
    <t>Caixa Sigma Cic de Classe de FIF RF Ref DI LP - Re</t>
  </si>
  <si>
    <t>Caixa Small Caps Ativo Classe de FIF em Ações - Re</t>
  </si>
  <si>
    <t>Caixa Soberano Cic de Classe de FIF RF LP - Resp L</t>
  </si>
  <si>
    <t>Caixa Supremo Cic de Classe de FIF RF LP - Resp Li</t>
  </si>
  <si>
    <t>Caixa Top Private Cic de Classe de FIF RF Ref DI L</t>
  </si>
  <si>
    <t>Caixa Transferências Voluntárias Polis Cic de Clas</t>
  </si>
  <si>
    <t>Caixa Título Público Mpe Cic de Classe de FIF RF L</t>
  </si>
  <si>
    <t>Caixa Unique Private Cic de Classe de FIF RF Créd</t>
  </si>
  <si>
    <t>Caixa Vale do Rio Doce Classe de FIF em Ações - Re</t>
  </si>
  <si>
    <t>Caixa Xvi Classe de FIF RF Créd Priv LP - Resp Lim</t>
  </si>
  <si>
    <t>Caixa e-Fundo Cic de Classe de FIF RF LP - Resp Li</t>
  </si>
  <si>
    <t>Caixa e-Fundo Ibovespa Cic de Classe de FIF em Açõ</t>
  </si>
  <si>
    <t>Caixa e-Simples Classe de FIF RF LP - Resp Limitad</t>
  </si>
  <si>
    <t>Caixa Ômega Private Cic de Classe de FIF RF Ref DI</t>
  </si>
  <si>
    <t>Cambial Dólar FIF Cic Resp Limitada</t>
  </si>
  <si>
    <t>Capitania Infra Renda 90 Fundo Incentivado de Inve</t>
  </si>
  <si>
    <t>Capitania Capital</t>
  </si>
  <si>
    <t>D+089</t>
  </si>
  <si>
    <t>Capitânia Credprevidência Máster FIF RF Cred Priv</t>
  </si>
  <si>
    <t>Capitânia Prev</t>
  </si>
  <si>
    <t>Capitânia Premium 45 Fc FIF RF Cred Priv LP - Resp</t>
  </si>
  <si>
    <t>15 % QUE EXCEDER 100 % DO CDI</t>
  </si>
  <si>
    <t>Capitânia Top Cred Priv Fc FIF RF - Resp Limitada</t>
  </si>
  <si>
    <t>Capsigma Fc FIF Ações - Resp Limitada</t>
  </si>
  <si>
    <t>Capsigma</t>
  </si>
  <si>
    <t>16.0000% que exceder 100.0000 do Ibovespa Fechamento</t>
  </si>
  <si>
    <t>Cash Star FIF - Classe de Investimento RF Referenc</t>
  </si>
  <si>
    <t>BTG Pactual Gestao e Consultoria de Inve</t>
  </si>
  <si>
    <t>Cast Iron Debent Incent Infrae Ci RF Cred Priv</t>
  </si>
  <si>
    <t>Centauro do Pampa Cia - Resp Limitada</t>
  </si>
  <si>
    <t>Fundamenta Investimentos</t>
  </si>
  <si>
    <t>Cgi Falcon 2 FIF Cic em Ações Resp Limitada</t>
  </si>
  <si>
    <t>Spx Capital</t>
  </si>
  <si>
    <t>Cgi Falcon FIF Cic em Ações Resp Limitada</t>
  </si>
  <si>
    <t>20 % QUE EXCEDER 100 % DO IDA-IPCA</t>
  </si>
  <si>
    <t>Chiron II Fc FIF Ações - Resp Limitada</t>
  </si>
  <si>
    <t>Cic de FIF em Ações Resp Limitada - Clube do Valor</t>
  </si>
  <si>
    <t>Clube do Valor Gestora de Recursos</t>
  </si>
  <si>
    <t>Cl Unica Empiricus Inflação Curta FIF RF Resp Limi</t>
  </si>
  <si>
    <t>Empiricus Asset Management Ltda.</t>
  </si>
  <si>
    <t>Cl Unica Empiricus Tech FIF em Ações Resp Limitada</t>
  </si>
  <si>
    <t>Cl Unica Reach FIA Resp Limitada</t>
  </si>
  <si>
    <t>Reach Capital Investimentos Ltda.</t>
  </si>
  <si>
    <t>Cl Unica de Cotas Infinity Fc FI RF Resp Limitada</t>
  </si>
  <si>
    <t>Cl Unica de Cotas Reach Total Return Fc FIA Resp L</t>
  </si>
  <si>
    <t>20.0000% do que exceder 100.0000 do Outros, IMA-B INDEXADO PELO IPCA</t>
  </si>
  <si>
    <t>Cl Única do Artica Long Term FIA - Resp Limitada</t>
  </si>
  <si>
    <t>Artica Asset Management</t>
  </si>
  <si>
    <t>D+088</t>
  </si>
  <si>
    <t>Cl Única do G5 FI RF Referencia</t>
  </si>
  <si>
    <t>G5 Adm. de Recursos</t>
  </si>
  <si>
    <t>Cl Única do Market Makers FIA Resp Limitada</t>
  </si>
  <si>
    <t>Cl Única do Nasdaq 100 FIA</t>
  </si>
  <si>
    <t>3j Gestora de Recursos Ltda.</t>
  </si>
  <si>
    <t>Classe A do Vias FI Financeiro</t>
  </si>
  <si>
    <t>Vinci Soluções de Investimentos</t>
  </si>
  <si>
    <t>Classe Artemis FI RF Cr</t>
  </si>
  <si>
    <t>Sfi Investimentos Ltda.</t>
  </si>
  <si>
    <t>Classe Daycoval Bolsa Americana Usd Bdr-Ações FIA</t>
  </si>
  <si>
    <t>Daycoval Asset Manag</t>
  </si>
  <si>
    <t>Classe I Cic de FIA Resp Limitada</t>
  </si>
  <si>
    <t>Classe I FIA Resp Limitada - Clube do Valor Moment</t>
  </si>
  <si>
    <t>Classe I FIA Resp Limitada - Momentum Eua Master</t>
  </si>
  <si>
    <t>Classe I FIA Resp Limitada Veículo de Propósito Es</t>
  </si>
  <si>
    <t>Mos Capital</t>
  </si>
  <si>
    <t>Fechados de Ações</t>
  </si>
  <si>
    <t>Classe I FIF Ações Resp Limitada - Spcsix Pipe</t>
  </si>
  <si>
    <t>São Pedro Capital</t>
  </si>
  <si>
    <t>20.0000% que exceder 100.0000 do Outros</t>
  </si>
  <si>
    <t>Classe Meta 11 Small Cap FIA Resp Limitada</t>
  </si>
  <si>
    <t>Meta Asset</t>
  </si>
  <si>
    <t>20 % QUE EXCEDER 100 % DO SMLL – Small Cap</t>
  </si>
  <si>
    <t>Classe Meta Valor FIA Resp Limitada</t>
  </si>
  <si>
    <t>Classe Tarpon Gt Institucional FIC FIA Resp Limita</t>
  </si>
  <si>
    <t>Classe Top Juros Ativo FI RF Resp Limitada</t>
  </si>
  <si>
    <t>Classe Unica de Cotas do Jcw Inflacao II Fc de Fun</t>
  </si>
  <si>
    <t>Journey Capital Administração</t>
  </si>
  <si>
    <t>17.0000% que exceder 100.0000 do IMA-B 5</t>
  </si>
  <si>
    <t>Classe Unica de Cotas do Jcw Inflação III Fc Fundo</t>
  </si>
  <si>
    <t>Classe Unica de Cotas do Novus Fundo de Investimen</t>
  </si>
  <si>
    <t>Classe Unica de Cotas do Reach Fundo de Investimen</t>
  </si>
  <si>
    <t>Classe de Cotas do Icatu Vanguarda Incentivado em</t>
  </si>
  <si>
    <t>Classe de Investimento em Cotas Única do Perfin In</t>
  </si>
  <si>
    <t>Classe Úncia FIA Respon</t>
  </si>
  <si>
    <t>Classe Única - Resp Limitada Ações do Bússola 1 Fc</t>
  </si>
  <si>
    <t>Prisma Oil&amp;Gas Ltda</t>
  </si>
  <si>
    <t>12,0000% que exceder 100,0000 do CDI</t>
  </si>
  <si>
    <t>Classe Única FI RF Ref DI Créd Priv Resp</t>
  </si>
  <si>
    <t>Rb Investimentos Gestão de Recursos</t>
  </si>
  <si>
    <t>Classe Única Quartzo Cash FI RF Crd Priv LP Resp L</t>
  </si>
  <si>
    <t>Quartzo Asset</t>
  </si>
  <si>
    <t>Classe Única Quartzo Estratégia FIA Resp Limitada</t>
  </si>
  <si>
    <t>D+037</t>
  </si>
  <si>
    <t>D+040</t>
  </si>
  <si>
    <t>Classe Única Rwm Plus FIF Mult Cred Priv</t>
  </si>
  <si>
    <t>Reag Wm Gestora de Patrimônio Ltda</t>
  </si>
  <si>
    <t>Classe Única de Cotas Athena Total Return Fundo de</t>
  </si>
  <si>
    <t>20.0000% que exceder 100.0000  do Outros, 6%</t>
  </si>
  <si>
    <t>Classe Única de Cotas do 1618 Fundo de Investiment</t>
  </si>
  <si>
    <t>1618 Investimentos</t>
  </si>
  <si>
    <t>A taxa é paga semestralmente.</t>
  </si>
  <si>
    <t>Classe Única de Cotas do 1818 Fundo de Investiment</t>
  </si>
  <si>
    <t>Classe Única de Cotas do 3q FI</t>
  </si>
  <si>
    <t>3q Asset</t>
  </si>
  <si>
    <t>Classe Única de Cotas do 3q Maud Fundo de Investim</t>
  </si>
  <si>
    <t>Classe Única de Cotas do 3r Radix Fundo de Investi</t>
  </si>
  <si>
    <t>3r Investimentos</t>
  </si>
  <si>
    <t>Classe Única de Cotas do Absolute Atenas Previdênc</t>
  </si>
  <si>
    <t>Classe Única de Cotas do Absolute Creta Fundo de I</t>
  </si>
  <si>
    <t>Classe Única de Cotas do Absolute Creta P Fundo de</t>
  </si>
  <si>
    <t>Classe Única de Cotas do Absolute Delfos Fundo de</t>
  </si>
  <si>
    <t>Classe Única de Cotas do Absolute Endurance Fundo</t>
  </si>
  <si>
    <t>Classe Única de Cotas do Absolute Hidra CDI Fundo</t>
  </si>
  <si>
    <t>Dhama Capital Ltda</t>
  </si>
  <si>
    <t>Classe Única de Cotas do Absolute Hidra CDI Plus F</t>
  </si>
  <si>
    <t>Classe Única de Cotas do Absolute Hidra CDI Plus P</t>
  </si>
  <si>
    <t>Classe Única de Cotas do Absolute Hidra CDI Plus e</t>
  </si>
  <si>
    <t>Classe Única de Cotas do Absolute Hidra IPCA Fundo</t>
  </si>
  <si>
    <t>Classe Única de Cotas do Absoluto Partners Advisor</t>
  </si>
  <si>
    <t>20,0000% que exceder 100,0000% do OUTROS, IPCA+X + IMA-B 5+</t>
  </si>
  <si>
    <t>Classe Única de Cotas do Absoluto Partners Fundo D</t>
  </si>
  <si>
    <t>20.0000% que exceder 100.0000  do Outros, IPCA+X + IMA-B 5+</t>
  </si>
  <si>
    <t>Classe Única de Cotas do Absoluto Partners I Acces</t>
  </si>
  <si>
    <t>Classe Única de Cotas do Absoluto Partners II Acce</t>
  </si>
  <si>
    <t>Classe Única de Cotas do Absoluto Partners Institu</t>
  </si>
  <si>
    <t>Classe Única de Cotas do Absoluto Partners Oj Fund</t>
  </si>
  <si>
    <t>Classe Única de Cotas do Absoluto Partners P Fundo</t>
  </si>
  <si>
    <t>Classe Única de Cotas do Absoluto Partners Stb Fun</t>
  </si>
  <si>
    <t>Classe Única de Cotas do Absoluto Partners Tt Fund</t>
  </si>
  <si>
    <t>20 % QUE EXCEDER 100 % DO IMA-B 5+</t>
  </si>
  <si>
    <t>Classe Única de Cotas do Access China Advantage A2</t>
  </si>
  <si>
    <t>Classe Única de Cotas do Access China Advantage Fu</t>
  </si>
  <si>
    <t>Classe Única de Cotas do Access Multigestor Global</t>
  </si>
  <si>
    <t>Classe Única de Cotas do Acuto Fundo de Investimen</t>
  </si>
  <si>
    <t>Acuto Capital</t>
  </si>
  <si>
    <t>15.0000% que exceder 100.0000 do Outros</t>
  </si>
  <si>
    <t>Classe Única de Cotas do Af Invest Geraes 30 Fundo</t>
  </si>
  <si>
    <t>Classe Única de Cotas do Af Invest Geraes Fundo de</t>
  </si>
  <si>
    <t>Classe Única de Cotas do Af Minas Fundo de Investi</t>
  </si>
  <si>
    <t>15 % QUE EXCEDER 100 % DO Ibovespa Fechamento</t>
  </si>
  <si>
    <t>Classe Única de Cotas do Alaska Black Fundo de Inv</t>
  </si>
  <si>
    <t>Alaska Investimentos Ltda</t>
  </si>
  <si>
    <t>Classe Única de Cotas do Alaska Black II Fundo de</t>
  </si>
  <si>
    <t>20.0000% do que exceder 100.0000 do Ibovespa Fechamento</t>
  </si>
  <si>
    <t>Classe Única de Cotas do Alaska Institucional Long</t>
  </si>
  <si>
    <t>Classe Única de Cotas do Alerce Long Only Fundo de</t>
  </si>
  <si>
    <t>Alerce Gestao de Recursos de Terceiros</t>
  </si>
  <si>
    <t>Classe Única de Cotas do Alfa Horizon Fundo de Inv</t>
  </si>
  <si>
    <t>25,0000% que exceder 100,0000 do IBOVESPA</t>
  </si>
  <si>
    <t>Classe Única de Cotas do Alis Investimentos Fundo</t>
  </si>
  <si>
    <t>Alis Investimentos</t>
  </si>
  <si>
    <t>Classe Única de Cotas do Alpha Key Long Short Plus</t>
  </si>
  <si>
    <t>Classe Única de Cotas do Alphakey Ações Fundo de I</t>
  </si>
  <si>
    <t>Classe Única de Cotas do Alphakey Institucional Fu</t>
  </si>
  <si>
    <t>Classe Única de Cotas do Am Latitude Fundo de Inve</t>
  </si>
  <si>
    <t>Alphamar Investimentos</t>
  </si>
  <si>
    <t>20.0000% que exceder 100.0000 do Ibovespa Fechamento</t>
  </si>
  <si>
    <t>Classe Única de Cotas do Amb Isento Fundo Incentiv</t>
  </si>
  <si>
    <t>15.0000% que exceder 100.0000 do IMA-B 5</t>
  </si>
  <si>
    <t>Classe Única de Cotas do Amw Bancos Fundo de Inves</t>
  </si>
  <si>
    <t>Classe Única de Cotas do Amw Cash Clash Fundo de I</t>
  </si>
  <si>
    <t>Classe Única de Cotas do Angá High Yield Feeder Fu</t>
  </si>
  <si>
    <t>D+182</t>
  </si>
  <si>
    <t>Classe Única de Cotas do Ap FI</t>
  </si>
  <si>
    <t>Classe Única de Cotas do Aqr Long-Biased Equities</t>
  </si>
  <si>
    <t>Classe Única de Cotas do Arbor Fundo de Investimen</t>
  </si>
  <si>
    <t>20.0000% do que exceder 100.0000 do Outros, IPCA + 6%</t>
  </si>
  <si>
    <t>Classe Única de Cotas do Arbor Hedge Long Biased F</t>
  </si>
  <si>
    <t>10 % QUE EXCEDER 100 % DO Outros</t>
  </si>
  <si>
    <t>Classe Única de Cotas do Arbor II Fundo de Investi</t>
  </si>
  <si>
    <t>Classe Única de Cotas do Artemis Fundo de Investim</t>
  </si>
  <si>
    <t>Est</t>
  </si>
  <si>
    <t>10.0000% que exceder 100.0000 do IBOVESPA</t>
  </si>
  <si>
    <t>Classe Única de Cotas do Artica Polaris Fundo de I</t>
  </si>
  <si>
    <t>Classe Única de Cotas do Aster Fundo de Investimen</t>
  </si>
  <si>
    <t>Aster Capital</t>
  </si>
  <si>
    <t>Classe Única de Cotas do Aster Partners Fundo de I</t>
  </si>
  <si>
    <t>18,0000% que exceder 100,0000 do Outros</t>
  </si>
  <si>
    <t>Classe Única de Cotas do At Advisory Fundo de Inve</t>
  </si>
  <si>
    <t>Atmos Capital Gestão</t>
  </si>
  <si>
    <t>Classe Única de Cotas do Atbc Fundo de Investiment</t>
  </si>
  <si>
    <t>Classe Única de Cotas do Atena Infra 45 Hedge Ativ</t>
  </si>
  <si>
    <t>Classe Única de Cotas do Atena Tapyr Fundo de Inve</t>
  </si>
  <si>
    <t>Classe Única de Cotas do Atena Yield D30 Fundo de</t>
  </si>
  <si>
    <t>15% que exceder 100% do CDI</t>
  </si>
  <si>
    <t>Classe Única de Cotas do Atena Yield Master Fundo</t>
  </si>
  <si>
    <t>Classe Única de Cotas do Athena Total Return Insti</t>
  </si>
  <si>
    <t>Classe Única de Cotas do Atme Fundo de Investiment</t>
  </si>
  <si>
    <t>Classe Única de Cotas do Atmos Atit Fundo de Inves</t>
  </si>
  <si>
    <t>Classe Única de Cotas do Atmos Ações Fundo de Inve</t>
  </si>
  <si>
    <t>Classe Única de Cotas do Atmos Ações II Fundo de I</t>
  </si>
  <si>
    <t>Classe Única de Cotas do Atmos Institucional Fundo</t>
  </si>
  <si>
    <t>Classe Única de Cotas do Atmos Institucional S Fun</t>
  </si>
  <si>
    <t>Classe Única de Cotas do Atmos Jcw Fundo de Invest</t>
  </si>
  <si>
    <t>Classe Única de Cotas do Atmos Master Fundo de Inv</t>
  </si>
  <si>
    <t>Classe Única de Cotas do Atmos Match Fundo de Inve</t>
  </si>
  <si>
    <t>D+124</t>
  </si>
  <si>
    <t>Classe Única de Cotas do Atmos Previdência Qualifi</t>
  </si>
  <si>
    <t>Classe Única de Cotas do Atmos Prime Fundo de Inve</t>
  </si>
  <si>
    <t>Classe Única de Cotas do Atmos Pwm Fundo de Invest</t>
  </si>
  <si>
    <t>Classe Única de Cotas do Atmp Fundo de Investiment</t>
  </si>
  <si>
    <t>Classe Única de Cotas do Atmr Fundo de Investiment</t>
  </si>
  <si>
    <t>Classe Única de Cotas do Atmr II Fundo de Investim</t>
  </si>
  <si>
    <t>Classe Única de Cotas do Atmr III Fundo de Investi</t>
  </si>
  <si>
    <t>Classe Única de Cotas do Atmrt Fundo de Investimen</t>
  </si>
  <si>
    <t>Classe Única de Cotas do Avantgarde Multifatores F</t>
  </si>
  <si>
    <t>Avantgarde Asset Management</t>
  </si>
  <si>
    <t>vide Artigo 21 e parágrafos.</t>
  </si>
  <si>
    <t>Classe Única de Cotas do Az Quest Termo Fundo de I</t>
  </si>
  <si>
    <t>Classe Única de Cotas do BTG Pactual Absoluto Inst</t>
  </si>
  <si>
    <t>Classe Única de Cotas do BTG Pactual Absoluto LS F</t>
  </si>
  <si>
    <t>Classe Única de Cotas do BTG Pactual Ans RF Prev</t>
  </si>
  <si>
    <t>20.0000% do que exceder 104.0000 do CDI</t>
  </si>
  <si>
    <t>Classe Única de Cotas do BTG Pactual Capital Marke</t>
  </si>
  <si>
    <t>Classe Única de Cotas do BTG Pactual Cdb I Fundo D</t>
  </si>
  <si>
    <t>Classe Única de Cotas do BTG Pactual Cdb Plus Ans</t>
  </si>
  <si>
    <t>Classe Única de Cotas do BTG Pactual Cdb Plus Fund</t>
  </si>
  <si>
    <t>Classe Única de Cotas do BTG Pactual Crédito Corpo</t>
  </si>
  <si>
    <t>20.00% sobre 100.00% que exceda o índice CDI</t>
  </si>
  <si>
    <t>Classe Única de Cotas do BTG Pactual Debêntures In</t>
  </si>
  <si>
    <t>Classe Única de Cotas do BTG Pactual Diversificaçã</t>
  </si>
  <si>
    <t>Classe Única de Cotas do BTG Pactual Dividendos Fu</t>
  </si>
  <si>
    <t>Classe Única de Cotas do BTG Pactual Dívida Infra</t>
  </si>
  <si>
    <t>20% que exceder 100% do IMA-B</t>
  </si>
  <si>
    <t>Classe Única de Cotas do BTG Pactual Dólar Fundo D</t>
  </si>
  <si>
    <t>Classe Única de Cotas do BTG Pactual Empresarial L</t>
  </si>
  <si>
    <t>Classe Única de Cotas do BTG Pactual Explorer Inst</t>
  </si>
  <si>
    <t>Classe Única de Cotas do BTG Pactual Fundo de Inve</t>
  </si>
  <si>
    <t>Classe Única de Cotas do BTG Pactual Hedge Fundo I</t>
  </si>
  <si>
    <t>Classe Única de Cotas do BTG Pactual Hedge II Fund</t>
  </si>
  <si>
    <t>Classe Única de Cotas do BTG Pactual Multigestor G</t>
  </si>
  <si>
    <t>20.0000% que exceder 100.0000  do Outros, MSCI World</t>
  </si>
  <si>
    <t>Classe Única de Cotas do BTG Pactual Reference Dig</t>
  </si>
  <si>
    <t>Classe Única de Cotas do BTG Pactual Reference Fun</t>
  </si>
  <si>
    <t>Classe Única de Cotas do BTG Pactual Tesouro IPCA</t>
  </si>
  <si>
    <t>Classe Única de Cotas do BTG Pactual Tesouro Selic</t>
  </si>
  <si>
    <t>Classe Única de Cotas do BTG Pactual Total Fundo I</t>
  </si>
  <si>
    <t>Classe Única de Cotas do BTG Pactual Total Renda F</t>
  </si>
  <si>
    <t>Classe Única de Cotas do BTG Pactual Yield DI Fund</t>
  </si>
  <si>
    <t>Classe Única de Cotas do BTG Pactual Yield Plus Fu</t>
  </si>
  <si>
    <t>Classe Única de Cotas do BTG Patrimonial Fundo de</t>
  </si>
  <si>
    <t>Classe Única de Cotas do Bancários DI Fundo de Inv</t>
  </si>
  <si>
    <t>Euqueroinvestir Gestão de Recursos Ltda.</t>
  </si>
  <si>
    <t>Classe Única de Cotas do Best Ideas Fundo de Inves</t>
  </si>
  <si>
    <t>Classe Única de Cotas do Biguá Venture Value Fundo</t>
  </si>
  <si>
    <t>Biguá Capital</t>
  </si>
  <si>
    <t>Classe Única de Cotas do Black Swan Fundo Incentiv</t>
  </si>
  <si>
    <t>Black Swan Investimentos</t>
  </si>
  <si>
    <t>Classe Única de Cotas do Bocaina Infra - Fundo de</t>
  </si>
  <si>
    <t>Classe Única de Cotas do Bocaina Infra 60 CDI Fc D</t>
  </si>
  <si>
    <t>Classe Única de Cotas do Bocaina Infra 60 IPCA Fun</t>
  </si>
  <si>
    <t>10.0000% que exceder 100.0000 do IMA-B</t>
  </si>
  <si>
    <t>Classe Única de Cotas do Brave Iron Fundo de Inves</t>
  </si>
  <si>
    <t>Brave Gestora de Recursos Ltda.</t>
  </si>
  <si>
    <t>Classe Única de Cotas do Brave Previdência Fife Fu</t>
  </si>
  <si>
    <t>Classe Única de Cotas do Brdr Top Gestores Fundo D</t>
  </si>
  <si>
    <t>Brdr Asset</t>
  </si>
  <si>
    <t>Classe Única de Cotas do Bs2 Pg Fundo de Investime</t>
  </si>
  <si>
    <t>B.Side Wealth</t>
  </si>
  <si>
    <t>Classe Única de Cotas do Btgp Access Multigestor A</t>
  </si>
  <si>
    <t>10% do que exceder 100% do Ibovespa</t>
  </si>
  <si>
    <t>Classe Única de Cotas do Btgp Access Spx Falcon Fu</t>
  </si>
  <si>
    <t>Classe Única de Cotas do Btgp Aqr Long-Biased Equi</t>
  </si>
  <si>
    <t>Classe Única de Cotas do Butiá Debêntures Fundo In</t>
  </si>
  <si>
    <t>Butia Investimentos</t>
  </si>
  <si>
    <t>20.0000% do que exceder 100.0000 do IDA-IPCA</t>
  </si>
  <si>
    <t>Classe Única de Cotas do Butiá Fundamental Fundo D</t>
  </si>
  <si>
    <t>Classe Única de Cotas do Butiá Fundamental Long BI</t>
  </si>
  <si>
    <t>Classe Única de Cotas do Butiá Plus Fundo de Inves</t>
  </si>
  <si>
    <t>Classe Única de Cotas do Butiá Top Crédito Fundo D</t>
  </si>
  <si>
    <t>Classe Única de Cotas do Canuma Capital Usa Reits</t>
  </si>
  <si>
    <t>Canuma Capital Ltda</t>
  </si>
  <si>
    <t>Classe Única de Cotas do Capitânia Fundo de Invest</t>
  </si>
  <si>
    <t>Capitânia Invest</t>
  </si>
  <si>
    <t>Classe Única de Cotas do Capitânia Infra 90 Fundo</t>
  </si>
  <si>
    <t>Classe Única de Cotas do Capitânia Infra Yield Fun</t>
  </si>
  <si>
    <t>Capitânia Alternatives S/A</t>
  </si>
  <si>
    <t>Classe Única de Cotas do Cardinal Partners Fundo D</t>
  </si>
  <si>
    <t>Cardinal Partners Investimento</t>
  </si>
  <si>
    <t>20 % QUE EXCEDER 100 % DO IBrX-100</t>
  </si>
  <si>
    <t>Classe Única de Cotas do Cardinal Partners Renoir</t>
  </si>
  <si>
    <t>10 % QUE EXCEDER 100 % DO Ibovespa Fechamento</t>
  </si>
  <si>
    <t>Classe Única de Cotas do Cartor Insignia Fundo de</t>
  </si>
  <si>
    <t>Cartor Capital</t>
  </si>
  <si>
    <t>Classe Única de Cotas do Charles River Fundo de In</t>
  </si>
  <si>
    <t>Charles River Administradora D</t>
  </si>
  <si>
    <t>Classe Única de Cotas do Compass Ninety One Global</t>
  </si>
  <si>
    <t>Cg Investimentos Brazil Ltda</t>
  </si>
  <si>
    <t>Classe Única de Cotas do Concórdia Extra Fundo de</t>
  </si>
  <si>
    <t>Concordia Gestao de Recursos L</t>
  </si>
  <si>
    <t>Classe Única de Cotas do Constellation Compounders</t>
  </si>
  <si>
    <t>Constellation Invest</t>
  </si>
  <si>
    <t>15.0000% do que exceder 100.0000 do Outros, IPCA + X do IMA-B 5+</t>
  </si>
  <si>
    <t>Classe Única de Cotas do Constellation Inovação Fu</t>
  </si>
  <si>
    <t>20.0000% do que exceder 100.0000 do Outros, IPCA + X do IMA-B 5+</t>
  </si>
  <si>
    <t>Classe Única de Cotas do Constellation Institucion</t>
  </si>
  <si>
    <t>Classe Única de Cotas do Convexa Alocação Fundo de</t>
  </si>
  <si>
    <t>Classe Única de Cotas do Dahlia Ações Advisory Fun</t>
  </si>
  <si>
    <t>20% que exceder 100% do IBRX-100</t>
  </si>
  <si>
    <t>Classe Única de Cotas do Dahlia Ações Fundo de Inv</t>
  </si>
  <si>
    <t>Classe Única de Cotas do Dahlia Pax Global Equitie</t>
  </si>
  <si>
    <t>Classe Única de Cotas do Drys Fundo de Investiment</t>
  </si>
  <si>
    <t>Drýs Capital</t>
  </si>
  <si>
    <t>Classe Única de Cotas do Echos Debêntures Incentiv</t>
  </si>
  <si>
    <t>Classe Única de Cotas do Empirica Soberano Fundo D</t>
  </si>
  <si>
    <t>Reag Gestão de Crédito</t>
  </si>
  <si>
    <t>Classe Única de Cotas do Empiricus Atrium Ativo FI</t>
  </si>
  <si>
    <t>Classe Única de Cotas do Empiricus Cash Yield Fund</t>
  </si>
  <si>
    <t>Classe Única de Cotas do Empiricus Deep Value Bras</t>
  </si>
  <si>
    <t>Classe Única de Cotas do Empiricus Mab Fundo de In</t>
  </si>
  <si>
    <t>Classe Única de Cotas do Empiricus Microcap Alert</t>
  </si>
  <si>
    <t>Classe Única de Cotas do Empiricus Oportunidades D</t>
  </si>
  <si>
    <t>Classe Única de Cotas do Empiricus Tech Bets Fundo</t>
  </si>
  <si>
    <t>20.0000% que exceder 100.0000  do Outros</t>
  </si>
  <si>
    <t>Classe Única de Cotas do Empiricus Tech Select Acc</t>
  </si>
  <si>
    <t>20.0000% que exceder 100.0000 do S&amp;P 500</t>
  </si>
  <si>
    <t>Classe Única de Cotas do Empiricus Wb90 Fundo de I</t>
  </si>
  <si>
    <t>Classe Única de Cotas do Encore Ações Fc Fundo de</t>
  </si>
  <si>
    <t>15 % QUE EXCEDER 100 % DO IBOVESPA</t>
  </si>
  <si>
    <t>Classe Única de Cotas do Encore Ações Fundo de Inv</t>
  </si>
  <si>
    <t>Classe Única de Cotas do Encore Long Bias Fc Fundo</t>
  </si>
  <si>
    <t>15.0000% que exceder 100.0000 do IPCA</t>
  </si>
  <si>
    <t>Classe Única de Cotas do Eqi Liquidez Fundo de Inv</t>
  </si>
  <si>
    <t>Classe Única de Cotas do Evolve Fundo de Investime</t>
  </si>
  <si>
    <t>Evolve Capital Gestão de Recursos Ltda</t>
  </si>
  <si>
    <t>Classe Única de Cotas do Evolve Long Only Fundo de</t>
  </si>
  <si>
    <t>Classe Única de Cotas do Exa Cash I Fundo de Inves</t>
  </si>
  <si>
    <t>Exa Capital Asset</t>
  </si>
  <si>
    <t>Classe Única de Cotas do Exa RF Ativo Fundo de Inv</t>
  </si>
  <si>
    <t>Classe Única de Cotas do Exploritas Latam Fundo de</t>
  </si>
  <si>
    <t>Exploritas</t>
  </si>
  <si>
    <t>Classe Única de Cotas do Eze FI</t>
  </si>
  <si>
    <t>Classe Única de Cotas do FI Private Fundo de Inves</t>
  </si>
  <si>
    <t>Classe Única de Cotas do FI em</t>
  </si>
  <si>
    <t>Una Capital Ltda.</t>
  </si>
  <si>
    <t>10 % QUE EXCEDER 100 % DO IGP-M</t>
  </si>
  <si>
    <t>Classe Única de Cotas do Faria Lima Fundo de Inves</t>
  </si>
  <si>
    <t>Velt Partners Investimentos Ltda</t>
  </si>
  <si>
    <t>D+117</t>
  </si>
  <si>
    <t>D+119</t>
  </si>
  <si>
    <t>Classe Única de Cotas do Faria Lima II Fundo de In</t>
  </si>
  <si>
    <t>17.5 % QUE EXCEDER 100 % DO CDI</t>
  </si>
  <si>
    <t>Classe Única de Cotas do Fator Absoluto Fundo de I</t>
  </si>
  <si>
    <t>Far - Fator Administ</t>
  </si>
  <si>
    <t>Classe Única de Cotas do Fator Max DI Fundo de Inv</t>
  </si>
  <si>
    <t>Classe Única de Cotas do Ffg FI</t>
  </si>
  <si>
    <t>Gerval Investimentos</t>
  </si>
  <si>
    <t>Classe Única de Cotas do Fluxus Cash Fundo Incenti</t>
  </si>
  <si>
    <t>Altera Capital</t>
  </si>
  <si>
    <t>Classe Única de Cotas do Fo FI</t>
  </si>
  <si>
    <t>Classe Única de Cotas do Fox Value Long Biased Fun</t>
  </si>
  <si>
    <t>Fox Investimentos Ltda</t>
  </si>
  <si>
    <t>20 % QUE EXCEDER 100 % DO IMA-B</t>
  </si>
  <si>
    <t>Classe Única de Cotas do Fundsmith Global Equity B</t>
  </si>
  <si>
    <t>Classe Única de Cotas do Fw Capital Fc Fundo de In</t>
  </si>
  <si>
    <t>Fw Capital</t>
  </si>
  <si>
    <t>D+063</t>
  </si>
  <si>
    <t>D+065</t>
  </si>
  <si>
    <t>Classe Única de Cotas do Fyto Cash Bank Fundo de I</t>
  </si>
  <si>
    <t>Fyto Capital</t>
  </si>
  <si>
    <t>Classe Única de Cotas do G5 Allocation Equities D6</t>
  </si>
  <si>
    <t>Classe Única de Cotas do Galapagos Iguana Fundo de</t>
  </si>
  <si>
    <t>Galápagos</t>
  </si>
  <si>
    <t>Classe Única de Cotas do Galápagos Frontier Fundo</t>
  </si>
  <si>
    <t>Classe Única de Cotas do Ganimedes Global Equities</t>
  </si>
  <si>
    <t>Wise Asset Management Ltda</t>
  </si>
  <si>
    <t>Classe Única de Cotas do Ght4 Cash Fundo de Invest</t>
  </si>
  <si>
    <t>Expoente Capital</t>
  </si>
  <si>
    <t>Classe Única de Cotas do Global Insight Fund Dolar</t>
  </si>
  <si>
    <t>Classe Única de Cotas do Golden Slam Global Equiti</t>
  </si>
  <si>
    <t>20.0000% que exceder 100.0000  do Outros, MSCI ACWI</t>
  </si>
  <si>
    <t>Classe Única de Cotas do Goya Fundo de Investiment</t>
  </si>
  <si>
    <t>Classe Única de Cotas do Greenwich Prime Fundo de</t>
  </si>
  <si>
    <t>Greenwich Investimentos</t>
  </si>
  <si>
    <t>Classe Única de Cotas do Gti Haifa Fundo de Invest</t>
  </si>
  <si>
    <t>Gti</t>
  </si>
  <si>
    <t>Classe Única de Cotas do Guaxe Fundo de Investimen</t>
  </si>
  <si>
    <t>Trilha Investimentos Ltda.</t>
  </si>
  <si>
    <t>Classe Única de Cotas do Guepardo C Fundo de Inves</t>
  </si>
  <si>
    <t>Classe Única de Cotas do Guepardo Dividendos Fundo</t>
  </si>
  <si>
    <t>Classe Única de Cotas do Guepardo Fundo de Investi</t>
  </si>
  <si>
    <t>Classe Única de Cotas do Guepardo Institucional Fu</t>
  </si>
  <si>
    <t>Classe Única de Cotas do Harpia Value Investing Fu</t>
  </si>
  <si>
    <t>Harpia Gestora de Recursos Ltda</t>
  </si>
  <si>
    <t>20% sobre a rentabilidade que exceder 100% do IBOVESPA.</t>
  </si>
  <si>
    <t>Classe Única de Cotas do Hawk II Fundo de Investim</t>
  </si>
  <si>
    <t>Hix Investimentos Ltda.</t>
  </si>
  <si>
    <t>Classe Única de Cotas do Hix Capital Spo V Fundo D</t>
  </si>
  <si>
    <t>20.0000% que exceder 100.0000 do IPCA</t>
  </si>
  <si>
    <t>Classe Única de Cotas do Hix Capital Spo VI Fundo</t>
  </si>
  <si>
    <t>Classe Única de Cotas do Hix Seed Fundo de Investi</t>
  </si>
  <si>
    <t>Aferição da performance será feita no fechamento do fundo.</t>
  </si>
  <si>
    <t>Classe Única de Cotas do Ida Debêntures Incentivad</t>
  </si>
  <si>
    <t>Classe Única de Cotas do Indie Fundo de Investimen</t>
  </si>
  <si>
    <t>Indie Capital Investimentos Lt</t>
  </si>
  <si>
    <t>Classe Única de Cotas do Indie Teorema Fundo de In</t>
  </si>
  <si>
    <t>Classe Única de Cotas do Infrad Fundo de Investime</t>
  </si>
  <si>
    <t>Radar Gestora de Recursos</t>
  </si>
  <si>
    <t>10.0000% que exceder 100.0000 do Outros</t>
  </si>
  <si>
    <t>Classe Única de Cotas do Integral Cash Fundo de In</t>
  </si>
  <si>
    <t>Classe Única de Cotas do Integral Fundo de Investi</t>
  </si>
  <si>
    <t>Classe Única de Cotas do Janus Henderson Global Te</t>
  </si>
  <si>
    <t>Classe Única de Cotas do Jcw CDI Isento Fundo de I</t>
  </si>
  <si>
    <t>Classe Única de Cotas do Jcw Inflação I Fc de Fund</t>
  </si>
  <si>
    <t>Classe Única de Cotas do Jcw Inflação IV Fc de Fun</t>
  </si>
  <si>
    <t>Classe Única de Cotas do Journey Capital Endurance</t>
  </si>
  <si>
    <t>20.0000% do que exceder 100.0000 do IMA-B 5</t>
  </si>
  <si>
    <t>Classe Única de Cotas do Jwm Ações Fundo de Invest</t>
  </si>
  <si>
    <t>Jera Capital</t>
  </si>
  <si>
    <t>Classe Única de Cotas do Kadima Equities Fundo de</t>
  </si>
  <si>
    <t>Kadima Gestão</t>
  </si>
  <si>
    <t>Classe Única de Cotas do Kapitalo Nw3 Plus Fundo D</t>
  </si>
  <si>
    <t>Kapitalo Investimentos Ltda.</t>
  </si>
  <si>
    <t>Classe Única de Cotas do Kapitalo Tarkus Advisory</t>
  </si>
  <si>
    <t>20 % QUE EXCEDER 100 % DO IBOVESPA</t>
  </si>
  <si>
    <t>Classe Única de Cotas do Kinea IPCA Absoluto Fundo</t>
  </si>
  <si>
    <t>Classe Única de Cotas do Kokorikus Fundo de Invest</t>
  </si>
  <si>
    <t>Alphabot Investimentos S.A.</t>
  </si>
  <si>
    <t>1% do que exceder 100% do IBOVESPA</t>
  </si>
  <si>
    <t>Classe Única de Cotas do Kínitro Fundo de Investim</t>
  </si>
  <si>
    <t>Kínitro</t>
  </si>
  <si>
    <t>Classe Única de Cotas do Lasp Fund Fundo de Invest</t>
  </si>
  <si>
    <t>Quartz Gestao de Recursos Ltda</t>
  </si>
  <si>
    <t>Classe Única de Cotas do Legacy Capital Credit Hor</t>
  </si>
  <si>
    <t>Classe Única de Cotas do Lego Fundo de Investiment</t>
  </si>
  <si>
    <t>Lanx Capital</t>
  </si>
  <si>
    <t>15,0000% que exceder 100,0000 do IPCA</t>
  </si>
  <si>
    <t>Classe Única de Cotas do Lev Inv Ações Alpha Fundo</t>
  </si>
  <si>
    <t>Skopos Investimentos Ltda.</t>
  </si>
  <si>
    <t>Classe Única de Cotas do Luxor Mangalarga Fundo de</t>
  </si>
  <si>
    <t>Luxor Investimentos Ltda</t>
  </si>
  <si>
    <t>D+066</t>
  </si>
  <si>
    <t>Classe Única de Cotas do M Ações Fundo de Investim</t>
  </si>
  <si>
    <t>Mercury Gestão de Recursos Ltda.</t>
  </si>
  <si>
    <t>20.0000% do que exceder 100.0000 do Outros, IBX</t>
  </si>
  <si>
    <t>Classe Única de Cotas do M8 Capital Plus Fundo de</t>
  </si>
  <si>
    <t>M8 Partners</t>
  </si>
  <si>
    <t>A taxa será cobrada semestralmente.</t>
  </si>
  <si>
    <t>Classe Única de Cotas do M8 Capital Previdência FI</t>
  </si>
  <si>
    <t>6.0000% que exceder 100.0000 do CDI</t>
  </si>
  <si>
    <t>Classe Única de Cotas do M8 Liquidez Fundo de Inve</t>
  </si>
  <si>
    <t>Classe Única de Cotas do M8 Yield Fundo de Investi</t>
  </si>
  <si>
    <t>Classe Única de Cotas do Maam Fundo de Investiment</t>
  </si>
  <si>
    <t>N.A.</t>
  </si>
  <si>
    <t>Classe Única de Cotas do Mag Cash 10 Fundo de Inve</t>
  </si>
  <si>
    <t>Mag Investimentos</t>
  </si>
  <si>
    <t>Classe Única de Cotas do Mag Cash Fundo de Investi</t>
  </si>
  <si>
    <t>Classe Única de Cotas do Magnus Valor Fundo de Inv</t>
  </si>
  <si>
    <t>Magnus Gestora</t>
  </si>
  <si>
    <t>Classe Única de Cotas do Maitaca Ações Fundo de In</t>
  </si>
  <si>
    <t>Bwag Asset Management Ltda</t>
  </si>
  <si>
    <t>Classe Única de Cotas do Mantaro Ações Fundo de In</t>
  </si>
  <si>
    <t>Classe Única de Cotas do Maud Debêntures Fundo Inc</t>
  </si>
  <si>
    <t>Maud Capital</t>
  </si>
  <si>
    <t>Classe Única de Cotas do Mb Reserva Imediata Fundo</t>
  </si>
  <si>
    <t>Mb Assets</t>
  </si>
  <si>
    <t>Classe Única de Cotas do Mequi Fundo de Investimen</t>
  </si>
  <si>
    <t>Tarpon Gestora de Recursos</t>
  </si>
  <si>
    <t>15.0000% do que exceder 100.0000 do IPCA, + 6%</t>
  </si>
  <si>
    <t>Classe Única de Cotas do Meraki Brabus Fundo de In</t>
  </si>
  <si>
    <t>Classe Única de Cotas do Meraki Hórus Fundo de Inv</t>
  </si>
  <si>
    <t>Classe Única de Cotas do Mercado Pago Nikos Fundo</t>
  </si>
  <si>
    <t>Nikos Gestão</t>
  </si>
  <si>
    <t>Classe Única de Cotas do Mercado Pago Nikos Segura</t>
  </si>
  <si>
    <t>Classe Única de Cotas do Meridio Capital Debenture</t>
  </si>
  <si>
    <t>Classe Única de Cotas do Money Market Fundo de Inv</t>
  </si>
  <si>
    <t>Classe Única de Cotas do More Juro Real Institucio</t>
  </si>
  <si>
    <t>More Invest Gestora de Recursos Ltda</t>
  </si>
  <si>
    <t>Classe Única de Cotas do More Premium Crédito Corp</t>
  </si>
  <si>
    <t>Classe Única de Cotas do Multivalor Fundo de Inves</t>
  </si>
  <si>
    <t>15.0000% que exceder 100.0000 do Ibovespa Fechamento</t>
  </si>
  <si>
    <t>Classe Única de Cotas do Navi Fender A Fundo de In</t>
  </si>
  <si>
    <t>Navi Capital Administradora e Gestora de</t>
  </si>
  <si>
    <t>Classe Única de Cotas do Navi Fender Fundo de Inve</t>
  </si>
  <si>
    <t>20.0000% do que exceder 100.0000 do IMA-B</t>
  </si>
  <si>
    <t>Classe Única de Cotas do Nc Ipb Fundo de Investime</t>
  </si>
  <si>
    <t>Nucleo Capital Ltda</t>
  </si>
  <si>
    <t>15.0000% que exceder 100.0000  do CDI</t>
  </si>
  <si>
    <t>Classe Única de Cotas do Neuler Ações Fundo de Inv</t>
  </si>
  <si>
    <t>Neuler Capital</t>
  </si>
  <si>
    <t>15,0000% que exceder 100,0000 do Outros</t>
  </si>
  <si>
    <t>Classe Única de Cotas do Nikos Cash Fundo de Inves</t>
  </si>
  <si>
    <t>Classe Única de Cotas do Nikos DI Plus Referenciad</t>
  </si>
  <si>
    <t>10% do que exceder 100% do CDI</t>
  </si>
  <si>
    <t>Classe Única de Cotas do Nikos Debêntures Incentiv</t>
  </si>
  <si>
    <t>20.0000% do que exceder 100.0000 do IMA-GERAL</t>
  </si>
  <si>
    <t>Classe Única de Cotas do Nord 10x Fundo de Investi</t>
  </si>
  <si>
    <t>Nord Gestora de Recursos Ltda</t>
  </si>
  <si>
    <t>Classe Única de Cotas do Nord Wm At 30 Fundo de In</t>
  </si>
  <si>
    <t>10% que exceder 100% do Ibovespa Fechamento</t>
  </si>
  <si>
    <t>Classe Única de Cotas do Normandie Fundo de Invest</t>
  </si>
  <si>
    <t>20.0000% do que exceder 100.0000 do Outros</t>
  </si>
  <si>
    <t>Classe Única de Cotas do Nu CDI Dinamico Fundo de</t>
  </si>
  <si>
    <t>Nu Asset Management Ltda.</t>
  </si>
  <si>
    <t>Classe Única de Cotas do Nu IPCA Dinâmico Renda FI</t>
  </si>
  <si>
    <t>Classe Única de Cotas do Nu Infra Fundo Incentivad</t>
  </si>
  <si>
    <t>Classe Única de Cotas do Núcleo Ações Ff Fundo de</t>
  </si>
  <si>
    <t>Classe Única de Cotas do Núcleo Ações Fundo de Inv</t>
  </si>
  <si>
    <t>Classe Única de Cotas do Oceana Selection Fundo de</t>
  </si>
  <si>
    <t>Classe Única de Cotas do Oceana Valor 30 Fundo de</t>
  </si>
  <si>
    <t>Classe Única de Cotas do Oikos Top Gestores Ações</t>
  </si>
  <si>
    <t>Oikos Capital</t>
  </si>
  <si>
    <t>Classe Única de Cotas do Onyx Latam Equity Fundo D</t>
  </si>
  <si>
    <t>Onyx Equity Management Gestora</t>
  </si>
  <si>
    <t>D+273</t>
  </si>
  <si>
    <t>D+283</t>
  </si>
  <si>
    <t>Classe Única de Cotas do Organon Fundo de Investim</t>
  </si>
  <si>
    <t>15.0000% do que exceder 100.0000 do IPCA, IPCA + 5%</t>
  </si>
  <si>
    <t>Classe Única de Cotas do Organon Institucional Fun</t>
  </si>
  <si>
    <t>Classe Única de Cotas do Panamby High Grade D5 Fun</t>
  </si>
  <si>
    <t>Classe Única de Cotas do Panamby RF High G</t>
  </si>
  <si>
    <t>Classe Única de Cotas do Patria Pioneiro Long Only</t>
  </si>
  <si>
    <t>Pátria Investimentos Ltda.</t>
  </si>
  <si>
    <t>D+420</t>
  </si>
  <si>
    <t>D+422</t>
  </si>
  <si>
    <t>20.0000% do que exceder 100.0000 do Outros, 5%</t>
  </si>
  <si>
    <t>Classe Única de Cotas do Pava Fundo de Investiment</t>
  </si>
  <si>
    <t>Rafter Investimentos</t>
  </si>
  <si>
    <t>15 % QUE EXCEDER 100 % DO IBrX</t>
  </si>
  <si>
    <t>Classe Única de Cotas do Persevera Phoenix Fundo D</t>
  </si>
  <si>
    <t>Persevera Gestão de Recursos Ltda</t>
  </si>
  <si>
    <t>Classe Única de Cotas do Persevera Trinity Fundo D</t>
  </si>
  <si>
    <t>Classe Única de Cotas do Persevera Yield Fundo de</t>
  </si>
  <si>
    <t>Classe Única de Cotas do Pershing Square Capital M</t>
  </si>
  <si>
    <t>Classe Única de Cotas do Pilotis Fundo de Investim</t>
  </si>
  <si>
    <t>Classe Única de Cotas do Polo Crédito Corporativo</t>
  </si>
  <si>
    <t>Polo Capital Gestão de Recurso</t>
  </si>
  <si>
    <t>Classe Única de Cotas do Portfolio Rv Multigestore</t>
  </si>
  <si>
    <t>Carpa Family Office</t>
  </si>
  <si>
    <t>D+042</t>
  </si>
  <si>
    <t>Classe Única de Cotas do Porto Baobá Fundo de Inve</t>
  </si>
  <si>
    <t>Classe Única de Cotas do Porto Navegantes Fundo de</t>
  </si>
  <si>
    <t>Classe Única de Cotas do Porto Sfa Fundo de Invest</t>
  </si>
  <si>
    <t>Sfa Investimentos</t>
  </si>
  <si>
    <t>D+028</t>
  </si>
  <si>
    <t>Classe Única de Cotas do Principal Claritas Fundo</t>
  </si>
  <si>
    <t>Principal Asset Management Ltda.</t>
  </si>
  <si>
    <t>15.0000% do que exceder 100.0000 do CDI</t>
  </si>
  <si>
    <t>Classe Única de Cotas do Prosperidade Unique Fundo</t>
  </si>
  <si>
    <t>Classe Única de Cotas do Prumo Capital Fundo de In</t>
  </si>
  <si>
    <t>Prumo Capital</t>
  </si>
  <si>
    <t>Classe Única de Cotas do Prumo Capital Holdings Fu</t>
  </si>
  <si>
    <t>Classe Única de Cotas do Ps Equity Inflation Fundo</t>
  </si>
  <si>
    <t>15.0000% que exceder 100.0000 do IMA-B</t>
  </si>
  <si>
    <t>Classe Única de Cotas do Psi FI</t>
  </si>
  <si>
    <t>30.0000% que exceder 100.0000 do Ibovespa Fechamento</t>
  </si>
  <si>
    <t>Classe Única de Cotas do Pv FI</t>
  </si>
  <si>
    <t>Classe Única de Cotas do Pwm Selection Fundo de In</t>
  </si>
  <si>
    <t>Mont Capital Gestão e Administração</t>
  </si>
  <si>
    <t>Classe Única de Cotas do Pátria Crédito Infra Rend</t>
  </si>
  <si>
    <t>Classe Única de Cotas do Radar 1080 Fundo de Inves</t>
  </si>
  <si>
    <t>Classe Única de Cotas do Radar Fundo de Investimen</t>
  </si>
  <si>
    <t>Classe Única de Cotas do Reach Global Fundo de Inv</t>
  </si>
  <si>
    <t>Classe Única de Cotas do Reach Small Caps Bdr Fund</t>
  </si>
  <si>
    <t>Classe Única de Cotas do Regilo Fundo de Investime</t>
  </si>
  <si>
    <t>20% do que exceder 100% do IPCA+6%, vide Art. 21 do Regulamento</t>
  </si>
  <si>
    <t>Classe Única de Cotas do Rio Ações Fundo de Invest</t>
  </si>
  <si>
    <t>Rio Gestão de Recursos</t>
  </si>
  <si>
    <t>Classe Única de Cotas do Riza Lotus Fundo de Inves</t>
  </si>
  <si>
    <t>Riza Líquidos</t>
  </si>
  <si>
    <t>Classe Única de Cotas do Riza Lotus Plus Advisory</t>
  </si>
  <si>
    <t>Classe Única de Cotas do Riza Évora Debêntures Inc</t>
  </si>
  <si>
    <t>Classe Única de Cotas do Root Capital Ipê Fundo In</t>
  </si>
  <si>
    <t>D+179</t>
  </si>
  <si>
    <t>Classe Única de Cotas do Rps FI</t>
  </si>
  <si>
    <t>Rps Capital Administradora de</t>
  </si>
  <si>
    <t>20.0000% do que exceder 100.0000 do IBrX-100</t>
  </si>
  <si>
    <t>Classe Única de Cotas do Rps Long Bias Argentina F</t>
  </si>
  <si>
    <t>Classe Única de Cotas do Rps Long Bias Selection D</t>
  </si>
  <si>
    <t>20.0000% que exceder 100.0000  do Outros, IPCA + IMA-B</t>
  </si>
  <si>
    <t>Classe Única de Cotas do Rubik Bequest Fundo de In</t>
  </si>
  <si>
    <t>Rubik Capital</t>
  </si>
  <si>
    <t>20,0000% que exceder 100,0000 do IBOVESPA</t>
  </si>
  <si>
    <t>Classe Única de Cotas do Ryo Selection Fundo de In</t>
  </si>
  <si>
    <t>Ryo Asset</t>
  </si>
  <si>
    <t>Classe Única de Cotas do Seven Investors Fundo de</t>
  </si>
  <si>
    <t>Classe Única de Cotas do Sharp Equity Value A Fund</t>
  </si>
  <si>
    <t>Classe Única de Cotas do Sharp Equity Value Adviso</t>
  </si>
  <si>
    <t>20.0000% que exceder 100.0000  do Outros, IPCA + X do IMA-B 5+</t>
  </si>
  <si>
    <t>Classe Única de Cotas do Sharp Equity Value Feeder</t>
  </si>
  <si>
    <t>Classe Única de Cotas do Sharp Long Biased A Fundo</t>
  </si>
  <si>
    <t>Classe Única de Cotas do Sharp Long Biased Advisor</t>
  </si>
  <si>
    <t>Classe Única de Cotas do Sharp Long Biased Estraté</t>
  </si>
  <si>
    <t>Classe Única de Cotas do Sharp Long Biased Feeder</t>
  </si>
  <si>
    <t>Classe Única de Cotas do Sharp Long Biased Fundo D</t>
  </si>
  <si>
    <t>Classe Única de Cotas do Sharp Long Biased J Fundo</t>
  </si>
  <si>
    <t>Classe Única de Cotas do Sharp Long Biased K Fundo</t>
  </si>
  <si>
    <t>Classe Única de Cotas do Sharp Long Biased Leg Fun</t>
  </si>
  <si>
    <t>Classe Única de Cotas do Sharp Long Biased P Fundo</t>
  </si>
  <si>
    <t>Classe Única de Cotas do Sharp Long Biased Pwm Fun</t>
  </si>
  <si>
    <t>17.0000% que exceder 100.0000 do CDI</t>
  </si>
  <si>
    <t>Classe Única de Cotas do Sharp Long Biased Red Fun</t>
  </si>
  <si>
    <t>Classe Única de Cotas do Sharp Long Biased Tfo Fun</t>
  </si>
  <si>
    <t>Classe Única de Cotas do Sharp Long Biased Vc Fund</t>
  </si>
  <si>
    <t>Classe Única de Cotas do Sharp Long Biased Whg Fun</t>
  </si>
  <si>
    <t>Classe Única de Cotas do Simon Ações Fundo de Inve</t>
  </si>
  <si>
    <t>Simon Capital</t>
  </si>
  <si>
    <t>20% do que exceder 100% do Ibovespa</t>
  </si>
  <si>
    <t>Classe Única de Cotas do Solana Long And Short Fun</t>
  </si>
  <si>
    <t>Classe Única de Cotas do Solis Antares Previdência</t>
  </si>
  <si>
    <t>20,0000% que exceder 110,0000 do CDI</t>
  </si>
  <si>
    <t>Classe Única de Cotas do Solis Fundo de Investimen</t>
  </si>
  <si>
    <t>Tag Investimentos</t>
  </si>
  <si>
    <t>Classe Única de Cotas do Solis Vega Fundo de Inves</t>
  </si>
  <si>
    <t>Classe Única de Cotas do Solis Vertente Fundo de I</t>
  </si>
  <si>
    <t>Classe Única de Cotas do Solutions Debêntures Ince</t>
  </si>
  <si>
    <t>Solutions</t>
  </si>
  <si>
    <t>20.0000% que exceder 100.0000 do IMA-B</t>
  </si>
  <si>
    <t>Classe Única de Cotas do Somma Ans Fundo de Invest</t>
  </si>
  <si>
    <t>Somma Investimentos</t>
  </si>
  <si>
    <t>Classe Única de Cotas do Somma Verona Debêntures F</t>
  </si>
  <si>
    <t>Classe Única de Cotas do Sparta Ekho Fundo de Inve</t>
  </si>
  <si>
    <t>Ekho Family Office</t>
  </si>
  <si>
    <t>Classe Única de Cotas do Sparta Infra CDI Fundo de</t>
  </si>
  <si>
    <t>Classe Única de Cotas do Sparta Infra Fundo de Inv</t>
  </si>
  <si>
    <t>Classe Única de Cotas do Speciale Equity Fundo de</t>
  </si>
  <si>
    <t>Portofino Multi Family Office</t>
  </si>
  <si>
    <t>Classe Única de Cotas do Speciale Pós Fixado Fundo</t>
  </si>
  <si>
    <t>Classe Única de Cotas do Speciale Tático Juro Real</t>
  </si>
  <si>
    <t>Classe Única de Cotas do Spx Cash Tesouro Selic Si</t>
  </si>
  <si>
    <t>Classe Única de Cotas do Spx Seahawk Fundo de Inve</t>
  </si>
  <si>
    <t>Classe Única de Cotas do Squadra Azzurra Fundo de</t>
  </si>
  <si>
    <t>Squadra Investiments</t>
  </si>
  <si>
    <t>Classe Única de Cotas do Squadra Inst Fundo de Inv</t>
  </si>
  <si>
    <t>Classe Única de Cotas do Squadra Lb Advisory Xp Fu</t>
  </si>
  <si>
    <t>Classe Única de Cotas do Squadra Lb St Fundo de In</t>
  </si>
  <si>
    <t>Classe Única de Cotas do Squadra Lb Wm Fundo de In</t>
  </si>
  <si>
    <t>Classe Única de Cotas do Squadra Lo Advisory Xp Fu</t>
  </si>
  <si>
    <t>Classe Única de Cotas do Squadra Long Biased Pwm F</t>
  </si>
  <si>
    <t>Classe Única de Cotas do Squadra Long-Biased Fundo</t>
  </si>
  <si>
    <t>Classe Única de Cotas do Squadra Long-Biased Str F</t>
  </si>
  <si>
    <t>Classe Única de Cotas do Squadra Long-Only Fundo D</t>
  </si>
  <si>
    <t>Classe Única de Cotas do Squadra Long-Only Str Fun</t>
  </si>
  <si>
    <t>Classe Única de Cotas do Squadra Master Long-Biase</t>
  </si>
  <si>
    <t>Classe Única de Cotas do Squadra Private Fundo de</t>
  </si>
  <si>
    <t>Classe Única de Cotas do St Moritz Liquidez Fundo</t>
  </si>
  <si>
    <t>Patrimonial Gestão</t>
  </si>
  <si>
    <t>Classe Única de Cotas do Stoxos Fundo de Investime</t>
  </si>
  <si>
    <t>Classe Única de Cotas do Strix D1 Fundo de Investi</t>
  </si>
  <si>
    <t>Strix Capital</t>
  </si>
  <si>
    <t>Classe Única de Cotas do Strix Yield Fundo de Inve</t>
  </si>
  <si>
    <t>Classe Única de Cotas do Sulamérica Fundo Mútuo de</t>
  </si>
  <si>
    <t>Sul América Investimentos Gestora</t>
  </si>
  <si>
    <t>Classe Única de Cotas do Suno Fundo de Investiment</t>
  </si>
  <si>
    <t>Suno Asset Management</t>
  </si>
  <si>
    <t>Classe Única de Cotas do Suno Infra Debêntures Fun</t>
  </si>
  <si>
    <t>Classe Única de Cotas do Suno Zero Fundo de Invest</t>
  </si>
  <si>
    <t>5% que exceder 100% do Ibovespa Fechamento</t>
  </si>
  <si>
    <t>Classe Única de Cotas do T-Mako Fundo de Investime</t>
  </si>
  <si>
    <t>Classe Única de Cotas do Tagus Top II Fundo de Inv</t>
  </si>
  <si>
    <t>Tagus Investimentos Ltda.</t>
  </si>
  <si>
    <t>Classe Única de Cotas do Tarpon Gt Fundo de Invest</t>
  </si>
  <si>
    <t>Classe Única de Cotas do Tavola Absoluto Fundo de</t>
  </si>
  <si>
    <t>Classe Única de Cotas do Tb A Fundo de Investiment</t>
  </si>
  <si>
    <t>Tb Capital Gestão de Recursos Ltda.</t>
  </si>
  <si>
    <t>Classe Única de Cotas do Tb Advisory Fundo de Inve</t>
  </si>
  <si>
    <t>Classe Única de Cotas do Tb Advisory II Fundo de I</t>
  </si>
  <si>
    <t>Classe Única de Cotas do Tb FI</t>
  </si>
  <si>
    <t>Classe Única de Cotas do Tb Master Fundo de Invest</t>
  </si>
  <si>
    <t>Classe Única de Cotas do Tb P Fundo de Investiment</t>
  </si>
  <si>
    <t>Classe Única de Cotas do Tb Porto Selic Simples Fu</t>
  </si>
  <si>
    <t>Classe Única de Cotas do Tb Stb Fundo de Investime</t>
  </si>
  <si>
    <t>Classe Única de Cotas do Tfo Absoluto Partners Fun</t>
  </si>
  <si>
    <t>15.0000% que exceder 100.0000  do Outros, IPCA+X + IMA-B 5+</t>
  </si>
  <si>
    <t>Classe Única de Cotas do Titanium High Yield Fundo</t>
  </si>
  <si>
    <t>Lftm</t>
  </si>
  <si>
    <t>D+059</t>
  </si>
  <si>
    <t>Classe Única de Cotas do Tork 60 Fundo de Investim</t>
  </si>
  <si>
    <t>Tork Capital Gestão de Recursos Ltda</t>
  </si>
  <si>
    <t>Classe Única de Cotas do Tork Access Fundo de Inve</t>
  </si>
  <si>
    <t>Classe Única de Cotas do Tork Advisory 30 Fundo de</t>
  </si>
  <si>
    <t>Classe Única de Cotas do Tork Fundo de Investiment</t>
  </si>
  <si>
    <t>Classe Única de Cotas do Tork Icatu Fie Previdênci</t>
  </si>
  <si>
    <t>Classe Única de Cotas do Tork Long Only Feeder I F</t>
  </si>
  <si>
    <t>Classe Única de Cotas do Tork Long Only Institucio</t>
  </si>
  <si>
    <t>Classe Única de Cotas do Tork Prev Fie 3 Multiseg</t>
  </si>
  <si>
    <t>Classe Única de Cotas do Trancoso Ibovespa Fundos</t>
  </si>
  <si>
    <t>20,0000 que exceder 100,0000	do IBOVESPA</t>
  </si>
  <si>
    <t>Classe Única de Cotas do Triestor Ações Fundamenta</t>
  </si>
  <si>
    <t>Triestor Adm de Carteira de Val Mob Ltda</t>
  </si>
  <si>
    <t>D+038</t>
  </si>
  <si>
    <t>Classe Única de Cotas do Trigono Horizon Microcap</t>
  </si>
  <si>
    <t>Trígono Capital Ltda</t>
  </si>
  <si>
    <t>Classe Única de Cotas do Trigono Polaris Debenture</t>
  </si>
  <si>
    <t>Classe Única de Cotas do Trigono Power &amp; Yield 30</t>
  </si>
  <si>
    <t>A taxa será paga semestralmente.</t>
  </si>
  <si>
    <t>Classe Única de Cotas do Trilha Fundo de Investime</t>
  </si>
  <si>
    <t>Classe Única de Cotas do Tropico Cash Plus Fundo D</t>
  </si>
  <si>
    <t>Tropico Investimentos e Participações Lt</t>
  </si>
  <si>
    <t>Classe Única de Cotas do Trígono Flagship 60 Small</t>
  </si>
  <si>
    <t>Classe Única de Cotas do Trígono Flagship Small Ca</t>
  </si>
  <si>
    <t>Classe Única de Cotas do Trígono Sirius Flex 5 Fun</t>
  </si>
  <si>
    <t>Classe Única de Cotas do Trópico Ações Fundo de In</t>
  </si>
  <si>
    <t>20,0000% que exceder 100,0000 do IDIV – Dividendos</t>
  </si>
  <si>
    <t>Classe Única de Cotas do Tyton Ações Fundo de Inve</t>
  </si>
  <si>
    <t>Tyton Capital</t>
  </si>
  <si>
    <t>Classe Única de Cotas do Ujay Quantamental Fundo D</t>
  </si>
  <si>
    <t>Ujay Capital Investimentos Ltd</t>
  </si>
  <si>
    <t>Classe Única de Cotas do Unimed Investcoop Ans V F</t>
  </si>
  <si>
    <t>Classe Única de Cotas do Upon Capital Debêntures I</t>
  </si>
  <si>
    <t>10.0000% que exceder 100.0000 do IMA-B 5</t>
  </si>
  <si>
    <t>Classe Única de Cotas do Valora Master Fife Prev</t>
  </si>
  <si>
    <t>Valora Renda Fixa Ltda.</t>
  </si>
  <si>
    <t>20% que exceder 100% do CDI + 0,66%</t>
  </si>
  <si>
    <t>Classe Única de Cotas do Velt Fundo de Investiment</t>
  </si>
  <si>
    <t>Classe Única de Cotas do Velt III 90 Fundo de Inve</t>
  </si>
  <si>
    <t>20,0000 que exceder 100,0000 do OUTROS, IPCA + YIELD do IMA-B 5+</t>
  </si>
  <si>
    <t>Classe Única de Cotas do Velt Master Fundo de Inve</t>
  </si>
  <si>
    <t>Classe Única de Cotas do Veneto Real Rates Fundo D</t>
  </si>
  <si>
    <t>Vêneto Family Office</t>
  </si>
  <si>
    <t>Classe Única de Cotas do Venice Rc Murano Liquidez</t>
  </si>
  <si>
    <t>Matera Rc Gestão de Recursos Ltda.</t>
  </si>
  <si>
    <t>Classe Única de Cotas do Veritas Gaia Instituciona</t>
  </si>
  <si>
    <t>Veritas Capital Management</t>
  </si>
  <si>
    <t>Classe Única de Cotas do Veritas Premium Instituci</t>
  </si>
  <si>
    <t>Classe Única de Cotas do Vinci Crédito Fundo de In</t>
  </si>
  <si>
    <t>Vinci Gestora de Recursos Ltda</t>
  </si>
  <si>
    <t>Classe Única de Cotas do Vinci Institucional Fundo</t>
  </si>
  <si>
    <t>Classe Única de Cotas do Vinland Crédito Instituci</t>
  </si>
  <si>
    <t>Vinland Capital Management Credito Priva</t>
  </si>
  <si>
    <t>Classe Única de Cotas do Vireo Fundo de Investimen</t>
  </si>
  <si>
    <t>Classe Única de Cotas do Virtus Fundo Incentivado</t>
  </si>
  <si>
    <t>Classe Única de Cotas do Vox Desenvolvimento Suste</t>
  </si>
  <si>
    <t>Vox Capital</t>
  </si>
  <si>
    <t>Classe Única de Cotas do Vp Equities Fundo de Inve</t>
  </si>
  <si>
    <t>D+043</t>
  </si>
  <si>
    <t>Classe Única de Cotas do Warren Tesouro Selic Fund</t>
  </si>
  <si>
    <t>Classe Única de Cotas do Witpar Fundo de Investime</t>
  </si>
  <si>
    <t>Witpar Gestora de Recursos Ltda.</t>
  </si>
  <si>
    <t>Classe Única de Cotas do Yvy Capital II Fundo de I</t>
  </si>
  <si>
    <t>Yvy Capital Asset Management Ltda.</t>
  </si>
  <si>
    <t>Classe Única de Cotas do Zbn Ruby Bdr Nível I Fund</t>
  </si>
  <si>
    <t>Zamboni Asset &amp; Wealth Managem</t>
  </si>
  <si>
    <t>Classe Única de Cotas do Zenith Vitória Régia Fund</t>
  </si>
  <si>
    <t>Zenith Asset Management Ltda.</t>
  </si>
  <si>
    <t>A vigência da taxa de performance pelo método de cálculo pelo passivo é 01/07/2021.</t>
  </si>
  <si>
    <t>Classe Única de Investimento do BTG Pactual Dívida</t>
  </si>
  <si>
    <t>Classe Única de Investimento do Jgp Ecossistema Fc</t>
  </si>
  <si>
    <t>Jgp Gestão de Crédito Ltda.</t>
  </si>
  <si>
    <t>20.0000% que exceder 100.0000 do IMA-GERAL</t>
  </si>
  <si>
    <t>Classe Única de Investimento em Cotas do Valora de</t>
  </si>
  <si>
    <t>Classe Única do Daycoval Debentures Inc Hedge Clas</t>
  </si>
  <si>
    <t>Classe Única do Spectra VI FI F</t>
  </si>
  <si>
    <t>Spectra Investimentos Ltda.</t>
  </si>
  <si>
    <t>Classe Única do Western Asset Crédito Bancário Plu</t>
  </si>
  <si>
    <t>Western Asset Management Company Limitad</t>
  </si>
  <si>
    <t>Classe Única do Western Asset DI Max RF Re</t>
  </si>
  <si>
    <t>Classe Única do Western Asset Dividend Yield Fundo</t>
  </si>
  <si>
    <t>Classe Única do Western Asset Ima-B Ativo Fundo de</t>
  </si>
  <si>
    <t>Classe Única do Western Asset Ima-B5 Ativo Fundo D</t>
  </si>
  <si>
    <t>Classe Única do Western Asset RF Ativo Fun</t>
  </si>
  <si>
    <t>Clic FI Financeiro em Ações -</t>
  </si>
  <si>
    <t>Mercantil do Brasil Distribuidora S/A -</t>
  </si>
  <si>
    <t>Clube do Valor Ações Baratas FIF</t>
  </si>
  <si>
    <t>Compass Credit Selection Fc FIF RF Cred Priv LP -</t>
  </si>
  <si>
    <t>Compass Yield 30 FIF RF Cred Priv LP - Resp Limita</t>
  </si>
  <si>
    <t>Conexão Constellation Compounders Fundo de Investi</t>
  </si>
  <si>
    <t>5 % QUE EXCEDER 100 % DO CDI</t>
  </si>
  <si>
    <t>Conexão Real Investor Classe de Cotas de Investime</t>
  </si>
  <si>
    <t>4.5000% que exceder 100.0000 do IBOVESPA</t>
  </si>
  <si>
    <t>Conexão Tork 60 FI Financeiro -</t>
  </si>
  <si>
    <t>Conquista Fc FIF Ações - Resp Limitada</t>
  </si>
  <si>
    <t>Stk Capital</t>
  </si>
  <si>
    <t>Constellation IQ Pvt FIF Cic em Ações Resp Limitad</t>
  </si>
  <si>
    <t>Constellation IQ Seleção FIF Cic em Ações Resp Lim</t>
  </si>
  <si>
    <t>Constellation Inst Adv Fc de Ações Resp Limitada</t>
  </si>
  <si>
    <t>Constellation Institucional FI Financeiro em Cotas</t>
  </si>
  <si>
    <t>Constância Fundamento Classe de Investimento em Aç</t>
  </si>
  <si>
    <t>Constância Investimentos Ltda</t>
  </si>
  <si>
    <t>Coral Firf LP</t>
  </si>
  <si>
    <t>Arm Capital</t>
  </si>
  <si>
    <t>Cox Top Cia - Resp Limitada</t>
  </si>
  <si>
    <t>Credaluga Classe de Investimento Financeiro RF Sim</t>
  </si>
  <si>
    <t>Kanastra</t>
  </si>
  <si>
    <t>Csn Invest FI Financeiro em Açõ</t>
  </si>
  <si>
    <t>Fibra Asset</t>
  </si>
  <si>
    <t>Dahlia Total Return Ações Fc FIF Ações - Resp Limi</t>
  </si>
  <si>
    <t>Daycoval Alocação Dinâmica Classe de Investimento</t>
  </si>
  <si>
    <t>Daycoval Classic 30 FI Financeiro</t>
  </si>
  <si>
    <t>10.0000% do que exceder 110.0000 do CDI</t>
  </si>
  <si>
    <t>Daycoval Classic 90 FI Financeiro</t>
  </si>
  <si>
    <t>Daycoval Classic Advisory Fc FIF RF Cred Priv Resp</t>
  </si>
  <si>
    <t>Daycoval Classic Classe de Investimento em Cotas D</t>
  </si>
  <si>
    <t>Daycoval Classic Títulos Bancários FIF RF Resp Lim</t>
  </si>
  <si>
    <t>Daycoval Ibovespa Ativo Cia Resp Limitada</t>
  </si>
  <si>
    <t>Daycoval Irfm 1 FIF Resp Limitada</t>
  </si>
  <si>
    <t>Daycoval RF FIF</t>
  </si>
  <si>
    <t>Daycoval Titulos Publicos III FIF Resp Limitada</t>
  </si>
  <si>
    <t>Devant Audax Ci RF LP Cred Priv - Resp Limitada</t>
  </si>
  <si>
    <t>Devant Asset</t>
  </si>
  <si>
    <t>Devant Solidus Cash FI RF Créd Priv</t>
  </si>
  <si>
    <t>Diamante Ref DI Fc FI RF</t>
  </si>
  <si>
    <t>Asset Management</t>
  </si>
  <si>
    <t>Dourada FIC FIA FIF Resp Limitada</t>
  </si>
  <si>
    <t>Dracena FICFI Financeiro em Ações Responsabilidade</t>
  </si>
  <si>
    <t>Tempo Capital Gestão</t>
  </si>
  <si>
    <t>20% que exceder 100% do IBRX</t>
  </si>
  <si>
    <t>Drys Shelter Fc FIF RF Cred Priv LP - Resp Limitad</t>
  </si>
  <si>
    <t>Dyn Cou Pvt A FIF Cic em Ações Resp Limitada</t>
  </si>
  <si>
    <t>Dyn Cou Pvt FIF Cic em Ações Resp Limitada</t>
  </si>
  <si>
    <t>Dynamo Cougar Classe de Investimento em Ações - Re</t>
  </si>
  <si>
    <t>Dynamo Administração</t>
  </si>
  <si>
    <t>E2m Intrust FIA - Resp Limitada</t>
  </si>
  <si>
    <t>E2m</t>
  </si>
  <si>
    <t>Eagle Fc de Ações</t>
  </si>
  <si>
    <t>Efficax FIF Cic RF Créd Priv Resp Limitada</t>
  </si>
  <si>
    <t>Elizabetha Fc FIF Ações - Resp Limitada</t>
  </si>
  <si>
    <t>2 % QUE EXCEDER 100 % DO IBrX</t>
  </si>
  <si>
    <t>Encore Ações Advisory Fc FIA Resp Limitada</t>
  </si>
  <si>
    <t>Eqtprev Strategy Mag RF Créd Priv</t>
  </si>
  <si>
    <t>Equitas Selection Fc FI de Ações</t>
  </si>
  <si>
    <t>Equitas Selection Seleção FIF da Cic em Ações Resp</t>
  </si>
  <si>
    <t>Equitas Shelter Seleção FIF Cic RF Cred Priv LP -</t>
  </si>
  <si>
    <t>Eternia FI Financeiro em Cotas</t>
  </si>
  <si>
    <t>Eternia Gestora de Recursos Ltda.</t>
  </si>
  <si>
    <t>20% que exceder 100% do Ibovespa Fechamento</t>
  </si>
  <si>
    <t>Evolution Nautilus FI Infra RF Cred Priv Resp Limi</t>
  </si>
  <si>
    <t>Expresso IV FICFI de Ações</t>
  </si>
  <si>
    <t>Expresso Planejamento Gestão de Recursos</t>
  </si>
  <si>
    <t>Expresso Mult FICFI</t>
  </si>
  <si>
    <t>FI Financeiro - Classe de Inves</t>
  </si>
  <si>
    <t>FI Inter RF Ativa Respo</t>
  </si>
  <si>
    <t>Inter Asset</t>
  </si>
  <si>
    <t>FI Intra Black Liquidez RF</t>
  </si>
  <si>
    <t>Intrader Black Street Cap Ges D Rec Ltda</t>
  </si>
  <si>
    <t>FI RF Brl Ref DI LP</t>
  </si>
  <si>
    <t>Brl Trust Dtvm</t>
  </si>
  <si>
    <t>FI Security RF Referen DI LP Cred Priv</t>
  </si>
  <si>
    <t>Security Administrad</t>
  </si>
  <si>
    <t>D+455</t>
  </si>
  <si>
    <t>D+456</t>
  </si>
  <si>
    <t>15% que exceder 105% do CDI</t>
  </si>
  <si>
    <t>FI em RF BRB Mais Respo</t>
  </si>
  <si>
    <t>FIF RF Brl Soberano Ref DI LP</t>
  </si>
  <si>
    <t>Brl Trust Investimentos Ltda.</t>
  </si>
  <si>
    <t>Falcon Spx FIF Cic em Ações Resp Limitada</t>
  </si>
  <si>
    <t>20.0000% do que exceder 100.0000 do Outros, 6.0</t>
  </si>
  <si>
    <t>Fama Fc FIF Ações - Resp Limitada</t>
  </si>
  <si>
    <t>Fama Re.Capital</t>
  </si>
  <si>
    <t>D+057</t>
  </si>
  <si>
    <t>Fama Latam Climate Turnaround FIF Ações Is - Resp</t>
  </si>
  <si>
    <t>17.5000% que exceder 100.0000 do IPCA</t>
  </si>
  <si>
    <t>Faísca FIF Ações - Resp Limitada</t>
  </si>
  <si>
    <t>Fcl Opportunities FIA Ie Responsabilidade Limitada</t>
  </si>
  <si>
    <t>Fcl Capital Gest de Rec de Terc Ltda</t>
  </si>
  <si>
    <t>não</t>
  </si>
  <si>
    <t>Fdi 2 Cia</t>
  </si>
  <si>
    <t>Vokin Investimentos</t>
  </si>
  <si>
    <t>Feeder Atmos FI Financeiro - Cl</t>
  </si>
  <si>
    <t>Feeder Squadra Lb St FI Finance</t>
  </si>
  <si>
    <t>Fiduc FI Financeiro - Classe de</t>
  </si>
  <si>
    <t>Fiduc Gestão Fiduciária S.A.</t>
  </si>
  <si>
    <t>Fiduc FIC - Classe de I</t>
  </si>
  <si>
    <t>Fiduc Internacional FI Financei</t>
  </si>
  <si>
    <t>Finacap Mauritsstad FIF - Classe de Investimento e</t>
  </si>
  <si>
    <t>Finacap Investimentos Ltda</t>
  </si>
  <si>
    <t>Fof Mult Global Equities Ações Ie FIF Cic Resp Li</t>
  </si>
  <si>
    <t>20.0000% que exceder 100.0000  do Outros, 0,00</t>
  </si>
  <si>
    <t>Forpus Ações Fc FIF Ações - Resp Limitada</t>
  </si>
  <si>
    <t>Forpus Capital Gestão de Recur</t>
  </si>
  <si>
    <t>20% do que exceder 100% do IBOVESPA</t>
  </si>
  <si>
    <t>Forpus Koi FIF Ações - Resp Limitada</t>
  </si>
  <si>
    <t>Fp Fof Ações FI Financeiro - Cic em Ações - Resp L</t>
  </si>
  <si>
    <t>Franklin Clearbridge Ações Eua Growth Classe de In</t>
  </si>
  <si>
    <t>Franklin Valor e Liquidez Fvl FI Financeiro em Açõ</t>
  </si>
  <si>
    <t>Fundamenta FI Financeiro - Clas</t>
  </si>
  <si>
    <t>Fundsmith Global Equity BTG Pactual Usd Access FI</t>
  </si>
  <si>
    <t>G5 Allocation Equities II Fc de Ações</t>
  </si>
  <si>
    <t>Galp Fc de Ações</t>
  </si>
  <si>
    <t>Iridium Gestão de Recursos Ltda.</t>
  </si>
  <si>
    <t>15.0000% que exceder 100.0000 do IBOVESPA</t>
  </si>
  <si>
    <t>Galt FIF RF Cred Priv LP - Resp Limitada</t>
  </si>
  <si>
    <t>Galt Capital</t>
  </si>
  <si>
    <t>Galt Jacaranda Fc FIF Ações - Resp Limitada</t>
  </si>
  <si>
    <t>Galt Sequoia FIF Ações Resp Limitada</t>
  </si>
  <si>
    <t>Gauss Estratégia FIF RF Cred Priv - Resp Limitada</t>
  </si>
  <si>
    <t>Gauss Capital Gestora de Recursos Ltda.</t>
  </si>
  <si>
    <t>Gauss Income Fc FIF RF Cred Priv - Resp Limitada</t>
  </si>
  <si>
    <t>Genial Alocação Rv Fc FIA</t>
  </si>
  <si>
    <t>Genial FMP - FGTS Eletrobras</t>
  </si>
  <si>
    <t>Genial Ms Global Brands Classe de Investimento em</t>
  </si>
  <si>
    <t>Genial Ms Us Growth Classe de Investimento em Cota</t>
  </si>
  <si>
    <t>Genoa Capital Arpa Advisory Cic Cia - Resp Limitad</t>
  </si>
  <si>
    <t>Genoa Capital Gestora de Recursos Ltda.</t>
  </si>
  <si>
    <t>20% que exceder 100% do IPCA</t>
  </si>
  <si>
    <t>Genoa Capital Arpa Cic Cia - Resp Limitada</t>
  </si>
  <si>
    <t>Geo Empresas Globais em Dolares Fc FIF Ações Ie -</t>
  </si>
  <si>
    <t>Geo Capital Gestora de Recurso</t>
  </si>
  <si>
    <t>Geo Sistemático de Qualidade Fc FIF Ações Ie - Res</t>
  </si>
  <si>
    <t>Geracao L Par Fc FIA</t>
  </si>
  <si>
    <t>Geral Asset Long Term FI de Ações - Responsabilida</t>
  </si>
  <si>
    <t>Geral Investimentos Gestao de Recursos</t>
  </si>
  <si>
    <t>Gestão Inflação FI Financeiro -</t>
  </si>
  <si>
    <t>Giant Cash FI RF LP</t>
  </si>
  <si>
    <t>Dao Capital</t>
  </si>
  <si>
    <t>Ground Equity Fc FIF Ações - Resp Limitada</t>
  </si>
  <si>
    <t>Singular Capital</t>
  </si>
  <si>
    <t>20% sobre o que exceder 100% do Ibovespa</t>
  </si>
  <si>
    <t>Grão Cic Ci RF Cred Priv - Resp Limitada</t>
  </si>
  <si>
    <t>Grão Gestão de Recursos Ltda.</t>
  </si>
  <si>
    <t>Gti Dimona Brasil FI Financeiro em Ações - Respons</t>
  </si>
  <si>
    <t>15% que exceder 100% do IBOVESPA</t>
  </si>
  <si>
    <t>Gti Nimrod FIF Ações - Resp Limitada</t>
  </si>
  <si>
    <t>Guepardo CSHG FIC de FIF em Ações - Responsabilida</t>
  </si>
  <si>
    <t>20,0000% que exceder 100,0000 do IGP-M</t>
  </si>
  <si>
    <t>Guepardo Valor Institucional FIF Resp Limitada</t>
  </si>
  <si>
    <t>Gv Cash RF Ref DI LP FI - Resp Limitada</t>
  </si>
  <si>
    <t>Gv Atacama Capital Ltda.</t>
  </si>
  <si>
    <t>Harbour Iat FI Financeiro em Ações - Responsabilid</t>
  </si>
  <si>
    <t>Harbour Capital</t>
  </si>
  <si>
    <t>Hermeu FI Financeiro em Ações -</t>
  </si>
  <si>
    <t>Hix Capital Advisory FICFIA</t>
  </si>
  <si>
    <t>D+085</t>
  </si>
  <si>
    <t>D+087</t>
  </si>
  <si>
    <t>20.0000% do que exceder 100.0000 do IPCA, 6</t>
  </si>
  <si>
    <t>Hix Capital Fc FIA</t>
  </si>
  <si>
    <t>Hix Capital Institucional FI Financeiro em Cotas D</t>
  </si>
  <si>
    <t>Hix Capital Long Term Advisory FIA</t>
  </si>
  <si>
    <t>Hix Capital Long Term FIF Ações - Resp Limitada</t>
  </si>
  <si>
    <t>D+270</t>
  </si>
  <si>
    <t>D+272</t>
  </si>
  <si>
    <t>Honor Ações FIF Resp Limitada</t>
  </si>
  <si>
    <t>Pragma Gestão de Patrimônio Lt</t>
  </si>
  <si>
    <t>Honor Master FIF em Ações Resp Limitada</t>
  </si>
  <si>
    <t>Hossegor FIA - Responsa</t>
  </si>
  <si>
    <t>Hossegor</t>
  </si>
  <si>
    <t>Ibiuna Equities FI Financeiro -</t>
  </si>
  <si>
    <t>Ibiuna Ações Gestão de Recursos Ltda.</t>
  </si>
  <si>
    <t>Ibiuna Total Return Classe de Investimento em Açõe</t>
  </si>
  <si>
    <t>Ibovespa 157 FI Financeiro - Cia - Resp Limitada</t>
  </si>
  <si>
    <t>Icatu Vanguarda Absoluto Fife FI RF Cred Priv Prev</t>
  </si>
  <si>
    <t>Icatu Vanguarda Absoluto Plus Fife FIF - Classe de</t>
  </si>
  <si>
    <t>Icatu Vanguarda Cred Priv Institucional FIF</t>
  </si>
  <si>
    <t>Icatu Vanguarda Cred Priv LP Iu FIF da Cic RF Resp</t>
  </si>
  <si>
    <t>Icatu Vanguarda Credit Plus FIF - Classe de Invest</t>
  </si>
  <si>
    <t>Icatu Vanguarda Créd Priv Liquidez Seleção FIF Cic</t>
  </si>
  <si>
    <t>Icatu Vanguarda Dividendos FI F</t>
  </si>
  <si>
    <t>Icatu Vanguarda Fof Classe de Investimento Renda F</t>
  </si>
  <si>
    <t>Icatu Vanguarda Gold FIF - Classe de Investimento</t>
  </si>
  <si>
    <t>Icatu Vanguarda Ibx FIF - Classe de Investimento e</t>
  </si>
  <si>
    <t>Icatu Vanguarda Igaraté Long Biased Classe de Inve</t>
  </si>
  <si>
    <t>Icatu Vanguarda Inflação Cred Priv Fundo de</t>
  </si>
  <si>
    <t>Icatu Vanguarda Inflação Curta FIF - Classe de Inv</t>
  </si>
  <si>
    <t>Icatu Vanguarda Inflação Curta Fundo de Investimen</t>
  </si>
  <si>
    <t>Icatu Vanguarda Inflação Longa FIF - Classe de Inv</t>
  </si>
  <si>
    <t>Icatu Vanguarda Inflação Longa Fundo de Investimen</t>
  </si>
  <si>
    <t>Icatu Vanguarda Plus FIF RF LP - Resp</t>
  </si>
  <si>
    <t>Icatu Vanguarda Pré Fixado FI RF LP</t>
  </si>
  <si>
    <t>20 % QUE EXCEDER 100 % DO IRF-M</t>
  </si>
  <si>
    <t>Icatu Vanguarda Seleção FIF Cic de Fundos Incentiv</t>
  </si>
  <si>
    <t>Icatu Vanguarda Simples Soberano FIF - Classe de I</t>
  </si>
  <si>
    <t>Impacto Valuation Classe de Investimento em Ações</t>
  </si>
  <si>
    <t>Impacto Investimentos</t>
  </si>
  <si>
    <t>Indie Focus FIC FIA</t>
  </si>
  <si>
    <t>20.0000% do que exceder 100.0000 do IPCA, IPCA + 6%</t>
  </si>
  <si>
    <t>Infra Juro Real Kinea FIF Fundo Incentivado em Inv</t>
  </si>
  <si>
    <t>D+121</t>
  </si>
  <si>
    <t>Infra Plus RF Classe Incentivada de Investimento e</t>
  </si>
  <si>
    <t>Inter Access Arbor FIC</t>
  </si>
  <si>
    <t>Inter Access Atmos FIC</t>
  </si>
  <si>
    <t>Inter BB FIC de Fundo D</t>
  </si>
  <si>
    <t>Inter Conservador FI Financeiro</t>
  </si>
  <si>
    <t>Inter Conservador Plus FI Finan</t>
  </si>
  <si>
    <t>Inter Corporate FI Financeiro R</t>
  </si>
  <si>
    <t>Inter Dividendos FI Financeiro</t>
  </si>
  <si>
    <t>Inter Hedge FI Financeiro Incen</t>
  </si>
  <si>
    <t>Inter Infra FIC de Fund</t>
  </si>
  <si>
    <t>Inter Institucional FI Financei</t>
  </si>
  <si>
    <t>Inter Instituições Financeiras Fundo de Investimen</t>
  </si>
  <si>
    <t>Inter Premium FI RF Cred Priv LP</t>
  </si>
  <si>
    <t>Inter Resgate 24h FIC D</t>
  </si>
  <si>
    <t>Inter Selection Ações FI Financ</t>
  </si>
  <si>
    <t>Inter Selection Debentures Incentivadas Fundo de I</t>
  </si>
  <si>
    <t>Inter Simples FI RF Res</t>
  </si>
  <si>
    <t>Investo Mega Trends FIA</t>
  </si>
  <si>
    <t>Investo Gestão de Recursos Ltda.</t>
  </si>
  <si>
    <t>Ip Atlas Brl Fc FIA - Resp Limitada</t>
  </si>
  <si>
    <t>Ip Capital Partners</t>
  </si>
  <si>
    <t>Ip Atlas Usd Fc FIF Ações - Resp Limitada</t>
  </si>
  <si>
    <t>Ip Participações Fc FIF Ações - Resp Limitada</t>
  </si>
  <si>
    <t>Ip Participações Ipg Fc FIF Ações - Resp Limitada</t>
  </si>
  <si>
    <t>Ip Value Hedge Bdr Nível I Seleção FIF Cic em Açõe</t>
  </si>
  <si>
    <t>Ip-Pro Fc FIF Ações - Resp Limitada</t>
  </si>
  <si>
    <t>16 % QUE EXCEDER 100 % DO CDI</t>
  </si>
  <si>
    <t>Iridium Apollo Fc FIF RF Cred Priv LP - Resp Limit</t>
  </si>
  <si>
    <t>Iridium Pioneer Deb Incent Fundo Incentivado de In</t>
  </si>
  <si>
    <t>Iridium Rhino Fc FIF Ações - Resp Limitada</t>
  </si>
  <si>
    <t>Iridium Titan Advisory Fc FIF RF Cred Priv ? Resp</t>
  </si>
  <si>
    <t>Itau Acoes Index Ibov Fc</t>
  </si>
  <si>
    <t>Itau Acoes S&amp;P500 ® FIF Cic Resp Limitada</t>
  </si>
  <si>
    <t>Itau Acoes Strategy Fc</t>
  </si>
  <si>
    <t>Itau Ações Ibrx Ativo FICFI</t>
  </si>
  <si>
    <t>Itau Deb Incentivadas Pre Target 2028 FIF Infra Ci</t>
  </si>
  <si>
    <t>Itau Empresa RF Ref DI FIF Cic Resp Limitada</t>
  </si>
  <si>
    <t>Itau Prêmio RF FIF Cic Resp Limitada</t>
  </si>
  <si>
    <t>Itau RF Plus FIF Cic Resp Limitada</t>
  </si>
  <si>
    <t>Itau Ultra RF FIF Cic Resp Limitada</t>
  </si>
  <si>
    <t>Itauvest RF CP Plus FIF Cic Resp Limitada</t>
  </si>
  <si>
    <t>Itaú A Ref DI FIF Cic RF Resp Limitada</t>
  </si>
  <si>
    <t>Itaú Ace Dividendos Ações FIF da Cic Resp Limitada</t>
  </si>
  <si>
    <t>Itaú Action Deb Incentivadas Dist FIF Cic de Fundo</t>
  </si>
  <si>
    <t>Itaú Action Deb Incentivadas FIF Incentivado em In</t>
  </si>
  <si>
    <t>Itaú Active Fix 5 RF Cred Priv FIF Cic - Resp Limi</t>
  </si>
  <si>
    <t>Itaú Active Fix All Empresas FIF da Cic RF Créd Pr</t>
  </si>
  <si>
    <t>Itaú Active Fix All RF Créd Priv LP FIF Cic Resp L</t>
  </si>
  <si>
    <t>Itaú Artax Infra Fundo Incentivado de Investimento</t>
  </si>
  <si>
    <t>Itaú Artax RF LP FIF Cic Resp Limitada</t>
  </si>
  <si>
    <t>Itaú Asset NTN B 2027 RF FIF Resp Limitada</t>
  </si>
  <si>
    <t>Itaú Ações Asgard FI Financeiro</t>
  </si>
  <si>
    <t>Itaú Ações Asgard Institucional FIF Cic Resp Limit</t>
  </si>
  <si>
    <t>Itaú Ações Bdr Nível I FIF Cic Resp Limitada</t>
  </si>
  <si>
    <t>Itaú Ações Blue FIF Cic Resp Limitada</t>
  </si>
  <si>
    <t>Itaú Ações Dividendos FIF Resp Limitada</t>
  </si>
  <si>
    <t>Itaú Ações Dunamis FIF da Cic Resp Limitada</t>
  </si>
  <si>
    <t>Itaú Ações Dunamis Institucional FIF Cic Resp Limi</t>
  </si>
  <si>
    <t>Itaú Ações Estratégia Sp500 FIF Cic Resp Limitada</t>
  </si>
  <si>
    <t>Itaú Ações Globais Esg Ie FIF Cic Sustentável Resp</t>
  </si>
  <si>
    <t>Itaú Ações Governança Corporativa FIF Cic Sustentá</t>
  </si>
  <si>
    <t>Itaú Ações Ibovespa Ativo FIF Cic Resp Limitada</t>
  </si>
  <si>
    <t>Itaú Ações Japão Ie FIF Cic Resp Limitada</t>
  </si>
  <si>
    <t>Itaú Ações Mercados Emergentes Ie Fundo de Investi</t>
  </si>
  <si>
    <t>Itaú Ações Momento 30 FIF Cic Resp Limitada</t>
  </si>
  <si>
    <t>Itaú Ações Petrobras FIF Resp Limitada</t>
  </si>
  <si>
    <t>Itaú Ações Petrobras I FIF Resp Limitada</t>
  </si>
  <si>
    <t>Itaú Ações Phoenix FIF Cic Resp Limitada</t>
  </si>
  <si>
    <t>Itaú Ações Seleção Multifundos FIF Cic Resp Limita</t>
  </si>
  <si>
    <t>Itaú Ações Small Cap Index FIF Cic Resp Limitada</t>
  </si>
  <si>
    <t>Itaú Ações Sp500 Brl FIF Cic Resp Limitada</t>
  </si>
  <si>
    <t>Itaú Ações Vale FIF Cic Resp Limitada</t>
  </si>
  <si>
    <t>Itaú Ações Valor FIF Cic Resp Limitada</t>
  </si>
  <si>
    <t>Itaú B Cambial FIF Cic Resp Limitada</t>
  </si>
  <si>
    <t>Itaú BBA RF Cred Priv Active Fix 5 FIF Cic - Resp</t>
  </si>
  <si>
    <t>Itaú BBA RF FIF Cic Resp Limitada</t>
  </si>
  <si>
    <t>Itaú BBA Ícarus RF CP FIF Cic Resp Limitada</t>
  </si>
  <si>
    <t>Itaú BTG Pactual Hedge FIF Cic RF Créd Priv Resp L</t>
  </si>
  <si>
    <t>Itaú Balanceado Ativo FMP FGTS Carteira Livre Resp</t>
  </si>
  <si>
    <t>Itaú Bdr Nível 1 Ações FIF Cic Resp Limitada</t>
  </si>
  <si>
    <t>Itaú Cambial Dólar FIF Cic Resp Limitada</t>
  </si>
  <si>
    <t>Itaú Cambial FIF Cic Resp Limitada</t>
  </si>
  <si>
    <t>Itaú Cash DI FIF da Cic RF Ref Resp Limit</t>
  </si>
  <si>
    <t>Itaú Clássico RF Ref DI FIF Cic Resp Limitada</t>
  </si>
  <si>
    <t>Itaú Consult Deb Inc IPCA FIF Incentivado Cic RF C</t>
  </si>
  <si>
    <t>10 % QUE EXCEDER 100 % DO IMA-B</t>
  </si>
  <si>
    <t>Itaú Consult Deb Incentivadas CDI FIF Incentivado</t>
  </si>
  <si>
    <t>Itaú Consult Deb Incentivadas IPCA 2035 Fundo Ince</t>
  </si>
  <si>
    <t>Itaú Consult Deb Incentivadas Pré Target 2029 Fund</t>
  </si>
  <si>
    <t>Itaú Consult Deb Incentivadas Pré Target 2029 II F</t>
  </si>
  <si>
    <t>Itaú Corp Federal Plus RF CP FIF Cic Resp Limitada</t>
  </si>
  <si>
    <t>Itaú Corp Plus RF Ref DI FIF Cic Resp Limitada</t>
  </si>
  <si>
    <t>Itaú Corp RF Ref DI FIF Cic Resp Limitada</t>
  </si>
  <si>
    <t>Itaú Corporate Créd Priv Diferenciado IQ RF FIF Ci</t>
  </si>
  <si>
    <t>Itaú Corporate Créd Priv Diferenciado RF LP FIF Ci</t>
  </si>
  <si>
    <t>Itaú Crédito Bancário Empresas FIF Cic RF Cred Pri</t>
  </si>
  <si>
    <t>Itaú Crédito Bancário RF Cred Priv FIF Cic Resp Li</t>
  </si>
  <si>
    <t>Itaú Crédito High Yield Americano RF Ie FIF Cic Re</t>
  </si>
  <si>
    <t>Itaú Custódia Cash RF Créd Priv FIF Resp Limitada</t>
  </si>
  <si>
    <t>Itaú Custódia RF CP Caixa FIF Resp Limita</t>
  </si>
  <si>
    <t>Itaú Custódia Soberano RF Simples FIF Cic Resp Lim</t>
  </si>
  <si>
    <t>Itaú Daily RF CP FIF Cic Resp Limitada</t>
  </si>
  <si>
    <t>Itaú Deb Incentivadas CDI Mix Fundo Incentivado de</t>
  </si>
  <si>
    <t>Itaú Deb Incentivadas CDI Pvt Mix Fundo Incentivad</t>
  </si>
  <si>
    <t>Itaú Deb Incentivadas FIF Cic FI Incentivado em</t>
  </si>
  <si>
    <t>Itaú Deb Incentivadas Ima-B FIF Infra Cic RF Cred</t>
  </si>
  <si>
    <t>Itaú Deb Incentivadas Imab 5 Mix Fundo Incentivado</t>
  </si>
  <si>
    <t>Itaú Deb Incentivadas Pré II Target 2027 FIF Incen</t>
  </si>
  <si>
    <t>Itaú Deb Incentivadas Pré Target 2028 II Fiif em I</t>
  </si>
  <si>
    <t>Itaú Deb Incentivadas Pré Target 2028 III FIF Ince</t>
  </si>
  <si>
    <t>Itaú Deb Incentivadas Pré Target 2028 IV FIF Incen</t>
  </si>
  <si>
    <t>Itaú Deb Incentivadas Pré Target 2029 Fundo Incent</t>
  </si>
  <si>
    <t>Itaú Deb Incentivadas Pré Target 2029 II Fundo Inc</t>
  </si>
  <si>
    <t>Itaú Deb Incentivadas Pós-Fixado Fundo Incentivado</t>
  </si>
  <si>
    <t>Itaú Debêntures Incentivadas CDI FIF Cic FI Incent</t>
  </si>
  <si>
    <t>Itaú Debêntures Incentivadas CDI Fundo Incentivado</t>
  </si>
  <si>
    <t>Itaú Debêntures Incentivadas Pré III Target 2027 F</t>
  </si>
  <si>
    <t>Itaú Debêntures Incentivadas Pós Fixado Distribuid</t>
  </si>
  <si>
    <t>Itaú Dif IQ RF Créd Priv FIF Cic Resp Limitada</t>
  </si>
  <si>
    <t>Itaú Diferenciado Empresas FI F</t>
  </si>
  <si>
    <t>Itaú Empresa RF Mix Cred Priv FIF Cic Resp Limitad</t>
  </si>
  <si>
    <t>Itaú Empresa RF Ref DI Vip FIF Cic Resp Limitada</t>
  </si>
  <si>
    <t>Itaú Empresa Trust RF Ref DI FIF Cic Resp Limitada</t>
  </si>
  <si>
    <t>Itaú Empresas Active Fix 5 RF Cred Priv FIF Cic -</t>
  </si>
  <si>
    <t>Itaú Empresas RF Pré LP FIF Cic Resp Limitada</t>
  </si>
  <si>
    <t>Itaú Especial RF CP FIF Cic Resp Limitada</t>
  </si>
  <si>
    <t>Itaú Especial RF FIF Cic Resp Limitada</t>
  </si>
  <si>
    <t>Itaú Especial RF Ref DI FIF Cic Resp Limitada</t>
  </si>
  <si>
    <t>Itaú Estratégia Macro RF LP FIF Cic Resp Limitada</t>
  </si>
  <si>
    <t>30 % QUE EXCEDER 100 % DO CDI</t>
  </si>
  <si>
    <t>Itaú Excellence RF Ref DI FIF Cic Resp Limitada</t>
  </si>
  <si>
    <t>Itaú Excelência Social Ações FIF Cic Sustentável R</t>
  </si>
  <si>
    <t>Itaú FIF Cic RF Resp Limitada</t>
  </si>
  <si>
    <t>Itaú FIF Cic de FIF Incentivados em Infra RF Cred</t>
  </si>
  <si>
    <t>Itaú FIF em Pibbs Ações Resp Limitada</t>
  </si>
  <si>
    <t>Itaú Fc de Fiif Infra CDI RF Cred Priv - Resp Limi</t>
  </si>
  <si>
    <t>Itaú Federal Dynamic RF CP FIF Cic Resp Limitada</t>
  </si>
  <si>
    <t>Itaú Federal Provision RF CP FIF Cic Resp Limitada</t>
  </si>
  <si>
    <t>Itaú Fof Long Bias FIF Cic em Ações Resp Limitada</t>
  </si>
  <si>
    <t>Itaú Fof Rpi Ações Ibovespa Ativo FIF Cic Resp Lim</t>
  </si>
  <si>
    <t>Itaú Fundo Mut de Privat FGTS Eletrobras</t>
  </si>
  <si>
    <t>Itaú Gca Estratégia SP 500 FIF Cic em Ações Resp L</t>
  </si>
  <si>
    <t>Itaú Global Dinâmico Distribuidores FIF Cic RF LP</t>
  </si>
  <si>
    <t>Itaú Global Dinâmico RF LP FIF Cic Resp Limitada</t>
  </si>
  <si>
    <t>Itaú Gold Corporate Cred Priv RF FIF Cic Resp Limi</t>
  </si>
  <si>
    <t>Itaú Gov MG FIF RF Resp Limitada</t>
  </si>
  <si>
    <t>Itaú High Grade RF Cred Priv FIF Cic Resp Limitada</t>
  </si>
  <si>
    <t>Itaú High Yield RF Cred Priv LP FIF Cic Resp Limit</t>
  </si>
  <si>
    <t>Itaú Hunter Long Only II Fc Ações</t>
  </si>
  <si>
    <t>Itaú IPCA Action RF LP FIF Cic Resp Limitada</t>
  </si>
  <si>
    <t>Itaú Ibovespa Select Ações FIF Cic Resp Limitada</t>
  </si>
  <si>
    <t>Itaú Idka 2 IPCA FIF Cic RF Resp Limitada</t>
  </si>
  <si>
    <t>Itaú Index Ações Emergentes Fx Ie FIF Cic Resp Lim</t>
  </si>
  <si>
    <t>Itaú Index Ações Estratégia Sp500 FIF da Cic Resp</t>
  </si>
  <si>
    <t>Itaú Index Ações Europa Eur Ie FIF Cic Resp Limita</t>
  </si>
  <si>
    <t>Itaú Index Ações Globais Fx FIF Cic em Ações Ie Re</t>
  </si>
  <si>
    <t>Itaú Index Ações Ibovespa FIF da Cic Resp Limitada</t>
  </si>
  <si>
    <t>Itaú Index Bitcoin Usd FIF Cic Mult Resp Limitada</t>
  </si>
  <si>
    <t>Itaú Index Blockchain Ações Fx Ie FIF da Cic Resp</t>
  </si>
  <si>
    <t>Itaú Index Cambial Dólar FIF Cic Resp Limitada</t>
  </si>
  <si>
    <t>Itaú Index China Tech Ações Cny Hkd Ie FIF da Cic</t>
  </si>
  <si>
    <t>Itaú Index Ibovespa 1 FIF em Ações Resp Limitada</t>
  </si>
  <si>
    <t>Itaú Index Itaú Unibanco Ações FIF Cic Resp Limita</t>
  </si>
  <si>
    <t>Itaú Index Juros Reais B5+ RF FIF Cic Resp Limitad</t>
  </si>
  <si>
    <t>Itaú Index Juros Reais RF FIF Cic Resp Limitada</t>
  </si>
  <si>
    <t>Itaú Index Petrobrás Ações FIF Cic Resp Limitada</t>
  </si>
  <si>
    <t>Itaú Index Pré Irfm 1+ RF FIF Cic Resp Limitada</t>
  </si>
  <si>
    <t>Itaú Index Pré LP RF FIF Cic Resp Limitada</t>
  </si>
  <si>
    <t>Itaú Index Simples Selic Emp RF FIF Cic Resp Limit</t>
  </si>
  <si>
    <t>Itaú Index Simples Selic RF FIF Cic - Resp Limitad</t>
  </si>
  <si>
    <t>Itaú Index Us Tech FIF Cic em Ações Resp Limitada</t>
  </si>
  <si>
    <t>Itaú Index Vale Ações FIF Cic Resp Limitada</t>
  </si>
  <si>
    <t>Itaú Inflation Equity Opportunities Ações FIF Cic</t>
  </si>
  <si>
    <t>Itaú Inflação Americana RF Ie FIF Cic Resp Limitad</t>
  </si>
  <si>
    <t>Itaú Institucionais Legend RF LP FIF Cic Resp Limi</t>
  </si>
  <si>
    <t>Itaú Institucional Alocação Dinâmica RF FIF Cic Re</t>
  </si>
  <si>
    <t>Itaú Institucional Ações Fund Of Funds Genesis FIF</t>
  </si>
  <si>
    <t>10% que exceder 100% do IBOVESPA</t>
  </si>
  <si>
    <t>Itaú Institucional Ações Phoenix FIF Cic Resp Limi</t>
  </si>
  <si>
    <t>Itaú Institucional Global Dinâmico RF LP FIF Cic R</t>
  </si>
  <si>
    <t>Itaú Institucional Global Equity Solution FIF Cic</t>
  </si>
  <si>
    <t>Itaú Institucional Janeiro RF LP FIF Cic Resp Limi</t>
  </si>
  <si>
    <t>Itaú Institucional Lumina Plus RF LP FIF Cic Resp</t>
  </si>
  <si>
    <t>Itaú Institucional Optimus RF LP FIF Cic Resp Limi</t>
  </si>
  <si>
    <t>Itaú Institucional RF Ima B FIF Cic Resp Limitada</t>
  </si>
  <si>
    <t>Itaú Institucional RF Imab 5 FIF Cic Resp Limitada</t>
  </si>
  <si>
    <t>Itaú Institucional RF Irf M 1 FIF Resp Limitada</t>
  </si>
  <si>
    <t>Itaú Institucional RF Irf M FIF Cic Resp Limitada</t>
  </si>
  <si>
    <t>Itaú Institucional RF Ref DI FIF Res Limitada</t>
  </si>
  <si>
    <t>Itaú Institucional Saúde RF Fundo de Inves</t>
  </si>
  <si>
    <t>Itaú Institucional Smart Ações Brasil 50 FIF Cic e</t>
  </si>
  <si>
    <t>Itaú Isento Março 28 FI em Cota</t>
  </si>
  <si>
    <t>Itaú Isento Março 29 FI em Cota</t>
  </si>
  <si>
    <t>Itaú Isento Setembro 28 FI em C</t>
  </si>
  <si>
    <t>Itaú Itubers Ações Dunamis FIF da Cic Resp Limitad</t>
  </si>
  <si>
    <t>Itaú Itubers Deb Incentivadas CDI Fundo Incentivad</t>
  </si>
  <si>
    <t>Itaú Itubers Global Dinâmico RF LP FIF Cic Resp Li</t>
  </si>
  <si>
    <t>Itaú Itubers Kinea IPCA Dinâmico II FIF Cic RF Res</t>
  </si>
  <si>
    <t>Itaú Itubers RF Ref DI FIF Cic Resp Limitada</t>
  </si>
  <si>
    <t>Itaú Janeiro Distribuidores FIF da Cic RF LP - Res</t>
  </si>
  <si>
    <t>Itaú Janeiro Infra Fiif em Infra Cic RF Cred Priv</t>
  </si>
  <si>
    <t>Itaú Janeiro RF LP FIF Cic Resp Limitada</t>
  </si>
  <si>
    <t>Itaú Kinea Andes RF Créd Priv FIF Cic LP Resp Limi</t>
  </si>
  <si>
    <t>Itaú Kinea Dakar RF FIF Cic LP Resp Limitada</t>
  </si>
  <si>
    <t>Itaú Kinea Deb Incentivadas FIF Incentivado em Inf</t>
  </si>
  <si>
    <t>Itaú Kinea Gama FIF Cic em Ações Resp Limitada</t>
  </si>
  <si>
    <t>Itaú Kinea IPCA Dinâmico II RF FIF Cic Resp Limita</t>
  </si>
  <si>
    <t>Itaú Kinea Oportunidade RF Créd Priv FIF Cic Resp</t>
  </si>
  <si>
    <t>Itaú Kinea RF Absoluto LP FIF Cic Resp Limitada</t>
  </si>
  <si>
    <t>Itaú Legend Distribuidores FIF Cic RF LP - Resp Li</t>
  </si>
  <si>
    <t>Itaú Legend Infra FIF Cic Infra RF Cred Priv LP Re</t>
  </si>
  <si>
    <t>Itaú Legend RF LP FIF Cic Resp Limitada</t>
  </si>
  <si>
    <t>Itaú Long Term Maxi Fix RF LP FIF Cic Resp Limitad</t>
  </si>
  <si>
    <t>Itaú Lumina Platinum FIF Cic RF LP - Resp Limitada</t>
  </si>
  <si>
    <t>Itaú Lumina Plus Deb Incentivadas FIF Incentivadas</t>
  </si>
  <si>
    <t>Itaú Lumina Soberano RF LP FIF Cic Resp Limitada</t>
  </si>
  <si>
    <t>Itaú Max RF FIF Cic Resp Limitada</t>
  </si>
  <si>
    <t>Itaú Max RF Ref DI FIF Cic Resp Limitada</t>
  </si>
  <si>
    <t>Itaú Maxi RF FIF Cic Resp Limitada</t>
  </si>
  <si>
    <t>Itaú Maxi RF Ref DI FIF Cic Resp Limitada</t>
  </si>
  <si>
    <t>Itaú Medium Term Capital Fix RF Ref DI FIF Cic Res</t>
  </si>
  <si>
    <t>Itaú Mega RF FIF Cic Resp Limitada</t>
  </si>
  <si>
    <t>Itaú Mega RF Ref DI FIF Cic Resp Limitada</t>
  </si>
  <si>
    <t>Itaú Money Market RF FIF Cic Resp Limitada</t>
  </si>
  <si>
    <t>Itaú Nobre RF Ref DI FIF Cic Resp Limitada</t>
  </si>
  <si>
    <t>Itaú Olimpo FIF Cic em Ações Resp Limitada</t>
  </si>
  <si>
    <t>Itaú Optimus Distribuidores FIF Cic RF LP - Resp L</t>
  </si>
  <si>
    <t>Itaú Optimus RF LP FIF Cic Resp Limitada</t>
  </si>
  <si>
    <t>Itaú Ot Títulos Públicos FIF Cic RF Ref DI Resp Li</t>
  </si>
  <si>
    <t>Itaú Personnalité Ações Ibrx Ativo FIF Cic Resp Li</t>
  </si>
  <si>
    <t>Itaú Personnalité Cambial Dólar Plus FIF Cic Resp</t>
  </si>
  <si>
    <t>Itaú Personnalité Prêmio RF Ref DI FIF Cic Resp Li</t>
  </si>
  <si>
    <t>Itaú Personnalité RF Plus FIF Cic Resp Limitada</t>
  </si>
  <si>
    <t>Itaú Pirineus Distribuidores FIF - Cic FI Incentiv</t>
  </si>
  <si>
    <t>Itaú Pirineus FIF Cic de FII em Infra RF Créd Priv</t>
  </si>
  <si>
    <t>Itaú Pirineus II Distribuidores FIF Cic de Fundo I</t>
  </si>
  <si>
    <t>Itaú Pirineus II FIF Infra Incentivado Cic RF Cred</t>
  </si>
  <si>
    <t>Itaú Plus RF CP FIF Cic Resp Limitada</t>
  </si>
  <si>
    <t>Itaú Pp RF CP FIF Cic Resp Limitada</t>
  </si>
  <si>
    <t>Itaú Pp Super RF Simples FIF Cic Resp Limitada</t>
  </si>
  <si>
    <t>Itaú Pp Top RF Simples FIF Cic Resp Limitada</t>
  </si>
  <si>
    <t>Itaú Premium RF FIF Cic Resp Limitada</t>
  </si>
  <si>
    <t>Itaú Premium RF Ref DI - FIF Cic Resp Limitada</t>
  </si>
  <si>
    <t>Itaú Premium RF Ref DI FIF Cic Resp Limitada</t>
  </si>
  <si>
    <t>Itaú Prestígio RF Ref DI FIF Cic Resp Limitada</t>
  </si>
  <si>
    <t>Itaú Private Active Fix 5 RF Créd Priv FIF Cic Res</t>
  </si>
  <si>
    <t>Itaú Private Aquila Ações FIF Cic Resp Limitada</t>
  </si>
  <si>
    <t>D+064</t>
  </si>
  <si>
    <t>Itaú Private Ações Asgard FIF Cic Resp Limitada</t>
  </si>
  <si>
    <t>Itaú Private Ações Ibrx Ativo Dunamis FIF Cic Resp</t>
  </si>
  <si>
    <t>Itaú Private Ações Ibrx Ativo FIF Cic Resp Limitad</t>
  </si>
  <si>
    <t>Itaú Private Ações Ibrx Ativo Mix FIF Cic Resp Lim</t>
  </si>
  <si>
    <t>Itaú Private Ações Index Ibovespa FIF Cic Resp Lim</t>
  </si>
  <si>
    <t>Itaú Private Ações Petrobrás FIF Resp Limitada</t>
  </si>
  <si>
    <t>Itaú Private Ações SP 500 Brl II FIF Cic em Ações</t>
  </si>
  <si>
    <t>Itaú Private Conservador FIF Cic RF Resp Limitada</t>
  </si>
  <si>
    <t>Itaú Private Créd Diferenciado RF Créd Priv FIF Ci</t>
  </si>
  <si>
    <t>Itaú Private Deb Incentivadas Pré FIF Incentivado</t>
  </si>
  <si>
    <t>Itaú Private Genesis Ações FIF Cic Resp Limitada</t>
  </si>
  <si>
    <t>Itaú Private Janeiro RF LP FIF Cic Resp Limitada</t>
  </si>
  <si>
    <t>Itaú Private Mult Ações FIF Cic Resp Limitada</t>
  </si>
  <si>
    <t>Itaú Private Pegasus Mult Ações FIF Cic Resp Limi</t>
  </si>
  <si>
    <t>Itaú Private Premium Aquila FIF Cic Ações Resp Lim</t>
  </si>
  <si>
    <t>Itaú Private Pré Idka 3 FI Fina</t>
  </si>
  <si>
    <t>Itaú Private RF Cred Priv Active Fix FIF Cic - Res</t>
  </si>
  <si>
    <t>20% do que exceder 100% do CDI</t>
  </si>
  <si>
    <t>Itaú Private RF Excellence FIF Cic Resp Limitada</t>
  </si>
  <si>
    <t>Itaú Private RF Ima B 5 FIF Cic Resp Limit</t>
  </si>
  <si>
    <t>Itaú Private RF Ima B FIF Cic Resp Limitada</t>
  </si>
  <si>
    <t>Itaú Private RF Ref DI Exclusive FIF Cic Resp Limi</t>
  </si>
  <si>
    <t>Itaú Private Soberano RF Simples FIF Cic Resp Limi</t>
  </si>
  <si>
    <t>Itaú Private Wealth IQ RF FIF Cic Resp Limitada</t>
  </si>
  <si>
    <t>Itaú Private Wealth RF Ref DI FIF Cic Resp Limitad</t>
  </si>
  <si>
    <t>Itaú Privilège RF Ref DI FIF Cic Resp Limitada</t>
  </si>
  <si>
    <t>Itaú Privilège Ref DI Distribuidores FIF Cic RF -</t>
  </si>
  <si>
    <t>Itaú Prêmio RF Ref DI FIF Cic Resp Limitada</t>
  </si>
  <si>
    <t>Itaú Pvt Deb Incentivadas CDI FIF Incentivado Infr</t>
  </si>
  <si>
    <t>Itaú Pvt Deb Incentivadas Ima-B FIF Incentivado em</t>
  </si>
  <si>
    <t>Itaú Pvt Deb Incentivadas Pós Fixado Fiif Cic em I</t>
  </si>
  <si>
    <t>Itaú Pvt Pj Deb Incentivadas Pós Fixado Fiif Cic e</t>
  </si>
  <si>
    <t>Itaú RF Cred Priv Active Fix FIF da</t>
  </si>
  <si>
    <t>Itaú RF Diferenciado Cred Priv FIF Cic Resp Limita</t>
  </si>
  <si>
    <t>Itaú RF Excellence FIF Cic Resp Limitada</t>
  </si>
  <si>
    <t>Itaú RF FIF Cic Resp Limitada</t>
  </si>
  <si>
    <t>Itaú RF Ima B Ativo FIF Cic Resp Limitada</t>
  </si>
  <si>
    <t>Itaú RF Ima-B 5 FIF Cic Resp Limitada</t>
  </si>
  <si>
    <t>Itaú RF Imab5 FIF Cic Resp Limitada</t>
  </si>
  <si>
    <t>Itaú RF Juros Reais B5+ FIF Cic Resp Limitada</t>
  </si>
  <si>
    <t>Itaú RF Juros Reais FIF Cic Resp Limitada</t>
  </si>
  <si>
    <t>Itaú RF LP Cred Priv High Yield 30 FICFI</t>
  </si>
  <si>
    <t>Itaú RF Master FIF Cic Resp Limitada</t>
  </si>
  <si>
    <t>Itaú RF Maxime FIF Cic Resp Limitada</t>
  </si>
  <si>
    <t>Itaú RF Mix Cred Priv FIF Cic Resp Limitada</t>
  </si>
  <si>
    <t>Itaú RF Mult Índices LP FIF Cic Resp Limitada</t>
  </si>
  <si>
    <t>Itaú RF Pré LP FIF Cic Resp Limitada</t>
  </si>
  <si>
    <t>Itaú RF Ref DI Custódia Soberano FIF Cic R</t>
  </si>
  <si>
    <t>Itaú RF Ref DI FIF Cic Resp Limitada</t>
  </si>
  <si>
    <t>Itaú RF Ref DI Grau de Investimento de FI</t>
  </si>
  <si>
    <t>Itaú RF Ref DI Maxime Fc FI</t>
  </si>
  <si>
    <t>Itaú RF Ref DI Plus FIF Cic Resp Limitada</t>
  </si>
  <si>
    <t>Itaú RF Ref DI Premium FIF Cic Resp Limitada</t>
  </si>
  <si>
    <t>Itaú RF Ref DI Super FIF Cic Resp Limitada</t>
  </si>
  <si>
    <t>Itaú RF Ref DI Vip FIF Cic Resp Limitada</t>
  </si>
  <si>
    <t>Itaú RF Simples FICFI</t>
  </si>
  <si>
    <t>Itaú Ref DI RF Evolução FIF Cic Resp Limitada</t>
  </si>
  <si>
    <t>Itaú Reserva Técnica Essential FIF RF - Resp Limit</t>
  </si>
  <si>
    <t>Itaú Restec Tp RF FIF Resp Limitada</t>
  </si>
  <si>
    <t>Itaú Sabesp FIF em Ações Resp Limitada</t>
  </si>
  <si>
    <t>Itaú Saúde RF Cred Priv FIF Cic Resp Limitada</t>
  </si>
  <si>
    <t>Itaú Seleção Ações FIF Cic Resp Limitada</t>
  </si>
  <si>
    <t>Itaú Seleção Blackrock Global Unconstrained Ações</t>
  </si>
  <si>
    <t>Itaú Seleção Brasil Capital 30 FIC Cic em Ações Re</t>
  </si>
  <si>
    <t>Itaú Seleção M Global Franchise Ações Usd Ie FIF C</t>
  </si>
  <si>
    <t>Itaú Seleção Multfundos Aquila Ações FIF Cic Resp</t>
  </si>
  <si>
    <t>10 % QUE EXCEDER 100 % DO IBOVESPA</t>
  </si>
  <si>
    <t>Itaú Seleção Multfundos Plus Ações FIF Cic Resp Li</t>
  </si>
  <si>
    <t>10.0000% do que exceder 100.0000 do Ibovespa Fechamento</t>
  </si>
  <si>
    <t>Itaú Seleção Multifundos Genesis FIF Cic em Ações</t>
  </si>
  <si>
    <t>10.0000% do que exceder 100.0000 do IBOVESPA</t>
  </si>
  <si>
    <t>Itaú Seleção Multifundos Global Equities Usd Ie FI</t>
  </si>
  <si>
    <t>Itaú Seleção Multifundos Long Bias Ações FIF Cic R</t>
  </si>
  <si>
    <t>Itaú Seleção Multifundos RF LP FIF Cic Resp Limita</t>
  </si>
  <si>
    <t>Itaú Sl RF Ref DI FIF Cic Resp Limitada</t>
  </si>
  <si>
    <t>Itaú Small Cap Valuation FIF Cic em Ações Resp Lim</t>
  </si>
  <si>
    <t>Itaú Smart Ações Brasil 50 FIF Cic em Ações Respon</t>
  </si>
  <si>
    <t>0.0000% que exceder 0.0000 do , 0,0</t>
  </si>
  <si>
    <t>Itaú Smart Ações Low Vol FI Fin</t>
  </si>
  <si>
    <t>Itaú Soberano RF Ref DI LP FIF Cic Resp Limitada</t>
  </si>
  <si>
    <t>Itaú Soberano RF Simples FIF Cic Resp Limi</t>
  </si>
  <si>
    <t>Itaú Super Premium RF Prs FIF Cic Resp Limitada</t>
  </si>
  <si>
    <t>Itaú Super RF FIF Cic Resp Limitada</t>
  </si>
  <si>
    <t>Itaú Top RF Ref DI FIF Cic Resp Limitada</t>
  </si>
  <si>
    <t>Itaú Trustee Soberano RF Ref DI FIF Cic Resp Limit</t>
  </si>
  <si>
    <t>Itaú Ultra RF Ref DI FIF Cic Resp Limitada</t>
  </si>
  <si>
    <t>Itaú Unibanco Ações FIF Cic Resp Limitada</t>
  </si>
  <si>
    <t>Itaú Unibanco Ações Holding FIF Cic Resp Limitada</t>
  </si>
  <si>
    <t>Itaú Unibanco Empresas RF FIF Cic Resp Limitada</t>
  </si>
  <si>
    <t>Itaú Uniclass RF Mix Cred Priv FIF Cic Resp Limita</t>
  </si>
  <si>
    <t>Itaú Uniclass RF Premium FIF Cic Resp Limitada</t>
  </si>
  <si>
    <t>Itaú Unimed FIF RF Resp Limitada</t>
  </si>
  <si>
    <t>Itaú Us Tech Distribuidores FIF Cic em Ações Resp</t>
  </si>
  <si>
    <t>Itaú Us Tech FIF Cic em Ações Resp Limitada</t>
  </si>
  <si>
    <t>Itaú Us Treasury RF Ie FIF Cic Resp Limitada</t>
  </si>
  <si>
    <t>Itaú Valor Ações FIF Resp Limitada</t>
  </si>
  <si>
    <t>Itaú Vértice Compromisso RF Ref DI FIF Cic Resp Li</t>
  </si>
  <si>
    <t>Itaú Vértice Ibovespa Index FIF Cic em Ações Resp</t>
  </si>
  <si>
    <t>Itaú Vértice RF Cred Priv Active Fix 5 FIF Cic Res</t>
  </si>
  <si>
    <t>Itaú Vértice RF Cred Priv FIF Cic Resp Limitada</t>
  </si>
  <si>
    <t>Itaú Vértice RF Ref DI FIF Cic Resp Limitada</t>
  </si>
  <si>
    <t>Itaú Vértice Soberano Z Ref Ref DI FIF Cic Resp L</t>
  </si>
  <si>
    <t>Itaú World Equities FIF Cic em Ações Ie Resp Limit</t>
  </si>
  <si>
    <t>Itaú Índice Ações Ibovespa FIF Cic Resp Limitada</t>
  </si>
  <si>
    <t>Itaúna Value FIF Ações - Resp Limitada</t>
  </si>
  <si>
    <t>Itaúna Capital Ltda.</t>
  </si>
  <si>
    <t>Ititaú Ações Momento 30 II FIF da Cic Resp Limitad</t>
  </si>
  <si>
    <t>J China Equity Advisory Classe de Investimento em</t>
  </si>
  <si>
    <t>J China Equity Dólar Advisory Classe de Investimen</t>
  </si>
  <si>
    <t>Janeiro Whg FIF Cic RF LP Resp Limitada</t>
  </si>
  <si>
    <t>Jb Alocação Long Only Classe de Investimento em Aç</t>
  </si>
  <si>
    <t>Jbfo Inflação Longa FI Financei</t>
  </si>
  <si>
    <t>Jbfo Lb FIF - Cic de Ações - Resp Limitada</t>
  </si>
  <si>
    <t>Jbfo Rv Lb Fc FIA Bdr Nível I</t>
  </si>
  <si>
    <t>Jgp Cor Fc FIF RF Cred Priv LP Feeder VII Resp Lim</t>
  </si>
  <si>
    <t>20,0000% que exceder 104,0000 do CDI</t>
  </si>
  <si>
    <t>Jgp Corporate Fc FIF RF Cred Priv LP - Resp Limita</t>
  </si>
  <si>
    <t>Jgp Corporate Fc FIF RF Créd Priv LP - Feeder III</t>
  </si>
  <si>
    <t>20.0000% que exceder 104.0000  do CDI</t>
  </si>
  <si>
    <t>Jgp Cred PREV Tipo 2 Icatu Alocadores Fc</t>
  </si>
  <si>
    <t>Jgp Cred Prev Tipo 2 Adv Xp Seg Fc FIF RF Cred Pri</t>
  </si>
  <si>
    <t>Jgp Debêntures Incentivadas Juros Reais 60 FIF RF</t>
  </si>
  <si>
    <t>Jgp Debêntures Incentivadas Juros Reais Cic FIF In</t>
  </si>
  <si>
    <t>Jgp Ecossistema FIC de Fundos Incentivados de Inve</t>
  </si>
  <si>
    <t>20% do que exceder 100% do IMA-B.</t>
  </si>
  <si>
    <t>Jgp Equity Explorer 30 Seleção FIF Cic em Ações Re</t>
  </si>
  <si>
    <t>Jgp Equity Fc FIF Ações - Resp Limitada</t>
  </si>
  <si>
    <t>Jgp Gestao de Recurs</t>
  </si>
  <si>
    <t>20% que exceder 100% de IPCA+6%</t>
  </si>
  <si>
    <t>Jgp Long Only Fc FIF Ações - Resp Limitada</t>
  </si>
  <si>
    <t>Jgp Long Only Seleção FIF Cic em Ações Resp Limita</t>
  </si>
  <si>
    <t>Jgp Svp Cred Prev Tipo 2 Fc FIF RF Cred Priv LP -</t>
  </si>
  <si>
    <t>Jivemauá Bossanova FIC</t>
  </si>
  <si>
    <t>Jive High Yield Gestão de Recursos Ltda</t>
  </si>
  <si>
    <t>Joule Value Classic Fc de FIA - Resp Limitada</t>
  </si>
  <si>
    <t>Jpmorgan Global Research Enhanced Index Equity Cla</t>
  </si>
  <si>
    <t>Jpmorgan Asset Management</t>
  </si>
  <si>
    <t>Julius Baer Gestão Infra 90 FI</t>
  </si>
  <si>
    <t>Julius Baer Gestão Supra 90 FIF Incentivado de Inv</t>
  </si>
  <si>
    <t>Kad Imab Fc FIF RF LP - Resp Limitada</t>
  </si>
  <si>
    <t>20,0000% que exceder 100,0000 do IMA-B</t>
  </si>
  <si>
    <t>Kadima Long Short Plus Fc FIF Ações - Resp Limita</t>
  </si>
  <si>
    <t>Kadima Long Short Plus Ágora FI</t>
  </si>
  <si>
    <t>Kapitalo Tarkus Bp FI Financeir</t>
  </si>
  <si>
    <t>Kapitalo Tarkus Seleção FIF Cic em Ações Resp Limi</t>
  </si>
  <si>
    <t>Kilima Bancos FI em RF Cred Priv</t>
  </si>
  <si>
    <t>Kilima Asset Management</t>
  </si>
  <si>
    <t>Kilima Maji FI RF</t>
  </si>
  <si>
    <t>Kilima Moto FI em RF Cred Priv</t>
  </si>
  <si>
    <t>Kilima Soberano DI FI RF</t>
  </si>
  <si>
    <t>Kinea Alpes Prev RF Créd Priv FIF Resp Limitada</t>
  </si>
  <si>
    <t>Kinea Incentivado Colaboradores FIF - Fundo Incen</t>
  </si>
  <si>
    <t>Kinea Infra FIF Cic Incentivados de Investimento e</t>
  </si>
  <si>
    <t>Kinea Infra Pvt FIF - FI Incentivado Debêntures In</t>
  </si>
  <si>
    <t>Kiron Fc FIF Ações - Resp Limitada</t>
  </si>
  <si>
    <t>Kiron Institucional FIF Ações - Resp Limitada</t>
  </si>
  <si>
    <t>Kp Bz Equities FIA</t>
  </si>
  <si>
    <t>Kp Gestão de Recursos Ltda</t>
  </si>
  <si>
    <t>Krathus FI Financeiro - Classe</t>
  </si>
  <si>
    <t>Krathus Wealth Management</t>
  </si>
  <si>
    <t>20,0000% que exceder 100,0000 do S&amp;P 500</t>
  </si>
  <si>
    <t>Laser Soberano Ref DI LP FI Financeiro</t>
  </si>
  <si>
    <t>Antharus Gestora de Recursos Ltda</t>
  </si>
  <si>
    <t>Leblon Ações Cic FIF Ações - Resp Limitada</t>
  </si>
  <si>
    <t>Leblon Ações II Inst Classe de Investimento em Cot</t>
  </si>
  <si>
    <t>Legacy Capital Compound Advisory FIF Cic de Fundo</t>
  </si>
  <si>
    <t>Legacy Capital Compound FIF Cic de Fundo Incentiva</t>
  </si>
  <si>
    <t>Legacy Capital Portfolio Renda Mais Fundo Incenti</t>
  </si>
  <si>
    <t>Legacy Capital RF Infra Seleção Fc de FIF em Deb D</t>
  </si>
  <si>
    <t>Legacy Capital Seleção FIF Incentivado Deb Infra C</t>
  </si>
  <si>
    <t>Legacy RF Seleção FIF Cic LP Resp Limitada</t>
  </si>
  <si>
    <t>Legato Liquidez Ci RF Ref DI - Resp Limitada</t>
  </si>
  <si>
    <t>Lis Value FIF Ações - Resp Limitada</t>
  </si>
  <si>
    <t>sobre o que exceder 100% do IBRX</t>
  </si>
  <si>
    <t>Logos Long Biased Fc FIA</t>
  </si>
  <si>
    <t>20.0000% que exceder 100.0000  do Outros, IPCA + Yield do IMA-B</t>
  </si>
  <si>
    <t>Longevitate Investiments FIF em Ações Resp Limitad</t>
  </si>
  <si>
    <t>Lov10 FIA</t>
  </si>
  <si>
    <t>M Global Bdr Advisory Dólar Classe de Investimento</t>
  </si>
  <si>
    <t>M Global Opportunity Advisory Classe de Fundo de I</t>
  </si>
  <si>
    <t>M Us Advantage Advisory Classe de Investimento em</t>
  </si>
  <si>
    <t>Mag FIF - Classe de Investimento RF Ativo Longo P</t>
  </si>
  <si>
    <t>Mag FIF - Classe de Investimento RF Referenciada D</t>
  </si>
  <si>
    <t>Mag High Grade FIF Classe de Investimento RF Cr</t>
  </si>
  <si>
    <t>Mag High Grade Plus 30 FIF RF Cred Priv LP - Resp</t>
  </si>
  <si>
    <t>Mag Inflação Ref Ima-B Fundo de Investime</t>
  </si>
  <si>
    <t>Mag RF FIF - Classe de Investimento - Resp Limit</t>
  </si>
  <si>
    <t>Mag Selection FIF Classe de Investimento em Ações</t>
  </si>
  <si>
    <t>Mongeral Aegon Renda Variavel Ltda.</t>
  </si>
  <si>
    <t>Makcemiuk Ações - FIF</t>
  </si>
  <si>
    <t>Santander Dtvm</t>
  </si>
  <si>
    <t>Mam Berlim FI RF LP Cred Priv</t>
  </si>
  <si>
    <t>Mam Asset Management</t>
  </si>
  <si>
    <t>Mam Zc Tesouro Selic FI RF Simples DI Soberano de</t>
  </si>
  <si>
    <t>Manager ARX Denali Cic RF Cred Priv Resp Limitada</t>
  </si>
  <si>
    <t>Manager ARX Vinson Cic RF Cred Priv Resp Limitada</t>
  </si>
  <si>
    <t>Manager Absolute Pace Long Biased Cic em Ações Res</t>
  </si>
  <si>
    <t>Manager Atmos II Cic em Ações Resp Limitada</t>
  </si>
  <si>
    <t>Manager Az Quest Luce S Cic RF Cred Priv LP</t>
  </si>
  <si>
    <t>Manager Brasil Capital Cic em Ações Resp Limitada</t>
  </si>
  <si>
    <t>Manager Dyn Cic em Ações Resp Limitada</t>
  </si>
  <si>
    <t>Guide Gestão</t>
  </si>
  <si>
    <t>Manager Kinea RF Absoluto Cic RF LP Resp Limitada</t>
  </si>
  <si>
    <t>Manager Spx Falcon Cic em Ações Resp Limitada</t>
  </si>
  <si>
    <t>Manager Spx Falcon II Cic em Ações Resp Limitada</t>
  </si>
  <si>
    <t>Manager Spx Seahawk Cic RF Cred Priv LP Resp Limit</t>
  </si>
  <si>
    <t>Manager Sulamérica Excellence Cic RF Cred Priv Res</t>
  </si>
  <si>
    <t>Manager Tork Cic em Ações Resp Limitada</t>
  </si>
  <si>
    <t>Mapfre Confianza FIF RF Ref DI Cred Priv - Resp Li</t>
  </si>
  <si>
    <t>Mapfre FIF Ações Small - Resp Limitada</t>
  </si>
  <si>
    <t>Mapfre FIF Cambial - Resp Limitada</t>
  </si>
  <si>
    <t>Mapfre FIF RF - Resp Limitada</t>
  </si>
  <si>
    <t>Mapfre FIF RF Ref DI - Resp Limitada</t>
  </si>
  <si>
    <t>Master FIF da Cic RF Ref DI Resp Limitada</t>
  </si>
  <si>
    <t>Master Viena FIF RF Resp Limitada</t>
  </si>
  <si>
    <t>Maxi DI Ib RF Ref DI FIF Cic Resp Limitada</t>
  </si>
  <si>
    <t>Maxi Premium RF Ref DI FIF Cic Resp Limitada</t>
  </si>
  <si>
    <t>Mb Ações Mercantil do Brasil FI</t>
  </si>
  <si>
    <t>Mb FI Financeiro em Ações Inst</t>
  </si>
  <si>
    <t>Mb Master RF Ref DI LP F</t>
  </si>
  <si>
    <t>NE</t>
  </si>
  <si>
    <t>Mc Itapicura FIF Cic em Ações Resp Limitada</t>
  </si>
  <si>
    <t>Moat Capital Investimentos</t>
  </si>
  <si>
    <t>Mira Trad FI RF Cred Priv</t>
  </si>
  <si>
    <t>Mirabaud Investimentos</t>
  </si>
  <si>
    <t>Mirabaud Conviction FI Financei</t>
  </si>
  <si>
    <t>Mirabaud Debêntures Incentivadas Fundo de Investim</t>
  </si>
  <si>
    <t>Mirante FIA</t>
  </si>
  <si>
    <t>Mirante Investimentos</t>
  </si>
  <si>
    <t>Apurada e provisionada por dia útil e paga semestralmente.</t>
  </si>
  <si>
    <t>Moat Capital Advisory FIF Cic em Ações Resp Limita</t>
  </si>
  <si>
    <t>Moat Capital FIF Cic em Ações Resp Limitada</t>
  </si>
  <si>
    <t>Moat Capital Seleção FIF Cic em Ações Resp Limitad</t>
  </si>
  <si>
    <t>Moat Capital Total Return FIF - Classe de Investim</t>
  </si>
  <si>
    <t>Monte Azul Aloc Infra IPCA Classe de Cotas de Inve</t>
  </si>
  <si>
    <t>Monte Azul Gestão de Recursos</t>
  </si>
  <si>
    <t>Morada FIF em Ações Resp Limitada</t>
  </si>
  <si>
    <t>Morada Capital Ltda.</t>
  </si>
  <si>
    <t>Morgan Stanley Global Brands Advisory Classe de Fu</t>
  </si>
  <si>
    <t>Morgan Stanley Global Brands Dólar Advisory Classe</t>
  </si>
  <si>
    <t>Mos FIF - Classe de Investimento em Ações - Resp L</t>
  </si>
  <si>
    <t>Mos Institucional FI Financeiro</t>
  </si>
  <si>
    <t>Ms Global Opportunities Dólar Advisory Classe de F</t>
  </si>
  <si>
    <t>Ms Global Opportunities Dólar Advisory Máster Clas</t>
  </si>
  <si>
    <t>Multigestor Ações Fc FIF Ações - Resp Limitada</t>
  </si>
  <si>
    <t>Arbitral Gestão de Recursos Lt</t>
  </si>
  <si>
    <t>Módulo Core FI Financeiro em Ações Responsabilidad</t>
  </si>
  <si>
    <t>Módulo Capital Gestão de Recur</t>
  </si>
  <si>
    <t>20 % QUE EXCEDER 100 % DO FGV</t>
  </si>
  <si>
    <t>Módulo I FICFI Financeiro em Ações Resp Ltda</t>
  </si>
  <si>
    <t>N V Fc - Cic em Ações - Resp Limitada</t>
  </si>
  <si>
    <t>17% que exceder 100% do IBOVESPA</t>
  </si>
  <si>
    <t>Navi Cruise A FI Financeiro - C</t>
  </si>
  <si>
    <t>Navi Institucional FI Financeiro - Cic em Ações -</t>
  </si>
  <si>
    <t>Navi Institucional II FI Financeiro - Cic em Ações</t>
  </si>
  <si>
    <t>Nc Exclusive FIF Cic RF LP Responsabilidade Limita</t>
  </si>
  <si>
    <t>Nebraska Atlas FI Financeiro em</t>
  </si>
  <si>
    <t>Nebraska Capital</t>
  </si>
  <si>
    <t>20.0000% do que exceder 100.0000 do Outros, IPCA + YIELD do IMA-B</t>
  </si>
  <si>
    <t>Nebraska Capital Bdr Nível I FI Financeiro em Açõe</t>
  </si>
  <si>
    <t>25 % QUE EXCEDER 100 % DO CDI</t>
  </si>
  <si>
    <t>Nebraska Itaú Deb Incentivadas FIF Incentivado Inf</t>
  </si>
  <si>
    <t>Neo Future FIF da Classe de Investimento em Cotas</t>
  </si>
  <si>
    <t>Neo Future Gestao de Recursos Ltda</t>
  </si>
  <si>
    <t>D+184</t>
  </si>
  <si>
    <t>30.0000% do que exceder 100.0000 do Outros, 6%</t>
  </si>
  <si>
    <t>Neo Navitas Fc em Ações</t>
  </si>
  <si>
    <t>Neo Equities</t>
  </si>
  <si>
    <t>Neo Navitas Seleção FIF Cic em Ações Resp Limitada</t>
  </si>
  <si>
    <t>Nest Adjust Albatroz FIF Ações - Resp Limitada</t>
  </si>
  <si>
    <t>New Cash Star FI Financeiro - C</t>
  </si>
  <si>
    <t>Nextep Global Equities Long Only FIF Ações Ie - Re</t>
  </si>
  <si>
    <t>Nextep Investimentos</t>
  </si>
  <si>
    <t>Nikos Cic de Ci em Infra RF - Resp Limitada</t>
  </si>
  <si>
    <t>Norte Institucional Cic Cia - Resp Limitada</t>
  </si>
  <si>
    <t>Norte Asset Management Gestão de Recurso</t>
  </si>
  <si>
    <t>Norte Long Bias Cic Cia - Resp Limitada</t>
  </si>
  <si>
    <t>Novo Ciclo FIF - Fundo Incentivado em Investimento</t>
  </si>
  <si>
    <t>Novus Institucional FIF RF LP Resp Limitada</t>
  </si>
  <si>
    <t>Novus RF Exclusive Seleção FIF Cic LP Resp</t>
  </si>
  <si>
    <t>Nu Performance FIF RF Ref DI Resp Limitad</t>
  </si>
  <si>
    <t>Nu Reserva Imediata FIF Cic RF Ref DI Resp Limitad</t>
  </si>
  <si>
    <t>Nu Reserva Planejada Fc RF Cred Priv</t>
  </si>
  <si>
    <t>Nu Selic Simples FIF Cic RF Resp Limitada</t>
  </si>
  <si>
    <t>Nu Soberano FIF Cic RF Ref DI Resp Limitada</t>
  </si>
  <si>
    <t>Nucleo CSHG Ações Fc FIF Ações - Resp Limitada</t>
  </si>
  <si>
    <t>O Icatu Vanguarda Credit Plus Vc FIF - Classe de</t>
  </si>
  <si>
    <t>Oby Agil FI RF Resp Limitada</t>
  </si>
  <si>
    <t>Occam Ativo 30 Fc FIF RF Inv em Infra Créd Priv -</t>
  </si>
  <si>
    <t>Nova Occam Brasil Gestão de Recursos Ltd</t>
  </si>
  <si>
    <t>Occam Crédito Corporativo 30 Fc FIF RF Cred Priv L</t>
  </si>
  <si>
    <t>Occam FI Financeiro - Cic em Ações - Resp Limitada</t>
  </si>
  <si>
    <t>Occam Brasil Gestão de Recursos Ltda</t>
  </si>
  <si>
    <t>Occam FIF Cambial - Resp Limitada</t>
  </si>
  <si>
    <t>Occam FIF RF Invest em Infra CDI 30 Créd Priv Resp</t>
  </si>
  <si>
    <t>Occam Liquidez Baixa Vol Fc FIF RF Cred Priv - Res</t>
  </si>
  <si>
    <t>Occam Liquidez Fc FIF RF Cred Priv - Resp Limitada</t>
  </si>
  <si>
    <t>Oceana Bwm Fc FIF Ações - Resp Limitada</t>
  </si>
  <si>
    <t>Oceana Equity Hedge Fc FIF Ações - Resp Limitada</t>
  </si>
  <si>
    <t>Oceana Long Biased C Fc FIF Ações - Resp Limitada</t>
  </si>
  <si>
    <t>15.0000% do que exceder 100.0000 do Outros, Yield do IMA-B5+</t>
  </si>
  <si>
    <t>Oceana Long Biased FI Financeir</t>
  </si>
  <si>
    <t>Oceana Long Biased Fc FIF Ações - Resp Limitada</t>
  </si>
  <si>
    <t>Oceana Long Biased Feeder I Fc FIF Ações - Resp Li</t>
  </si>
  <si>
    <t>15% que exceder 100% do IPCA+6%</t>
  </si>
  <si>
    <t>Oceana Long Biased J Fuc FIF Ações - Resp Limitada</t>
  </si>
  <si>
    <t>Oceana Long Biased Opp Wm Fc FIF Ações - Resp Limi</t>
  </si>
  <si>
    <t>Oceana Long Biased P Fc FIF Ações - Resp Limitada</t>
  </si>
  <si>
    <t>Oceana Long Biased Stb 60 Fc FIF Ações - Resp Limi</t>
  </si>
  <si>
    <t>15 % QUE EXCEDER 100 % DO IPCA</t>
  </si>
  <si>
    <t>Oceana Long Biased T Fc FIF Ações - Resp Limitada</t>
  </si>
  <si>
    <t>Oceana Long Biased Vtr Fc FIF Ações - Resp Limitad</t>
  </si>
  <si>
    <t>Oceana Long Biased Ágora FI Fin</t>
  </si>
  <si>
    <t>Oceana Pwm Fc FIF Ações - Resp Limitada</t>
  </si>
  <si>
    <t>Oceana Selection 30 e Fc FIF Ações - Resp Limitada</t>
  </si>
  <si>
    <t>Oceana Selection Fc FIF Ações - Resp Limitada</t>
  </si>
  <si>
    <t>Oceana Selection P Fc FIF Ações - Resp Limitada</t>
  </si>
  <si>
    <t>Oceana Valor A3 Fc FIF Ações - Resp Limitada</t>
  </si>
  <si>
    <t>Oceana Valor Fc FIF Ações - Resp Limitada</t>
  </si>
  <si>
    <t>Opp A Global Eq Real Fc FIF Ações Ie - Resp Limita</t>
  </si>
  <si>
    <t>Opportunity Asset Ad</t>
  </si>
  <si>
    <t>15.0000% do que exceder 100.0000 do S&amp;P 500</t>
  </si>
  <si>
    <t>Opp A Global Equity em Dólar Fc FIF Ações Ie - Res</t>
  </si>
  <si>
    <t>15,0000% que exceder 100,0000 do S&amp;P 500 TR</t>
  </si>
  <si>
    <t>Opp A Logica Fc FIF Açoes - Resp Limitada</t>
  </si>
  <si>
    <t>Opportunity Hdf</t>
  </si>
  <si>
    <t>Opportunity FIF RF Investimento em Infra Cred Priv</t>
  </si>
  <si>
    <t>Opportunity Gl e D Inst Fc FIF Ações Ie - Resp Lim</t>
  </si>
  <si>
    <t>Opportunity Global Equity em Real Institucional FI</t>
  </si>
  <si>
    <t>Opportunity Income Fc FIF RF LP - Resp Limitada</t>
  </si>
  <si>
    <t>Opportunity Gestão de Investimentos</t>
  </si>
  <si>
    <t>Opportunity Log FIF Ações - Resp Limitada</t>
  </si>
  <si>
    <t>Opportunity Lógica II Fc FIF Ações - Resp Limitada</t>
  </si>
  <si>
    <t>Opportunity Selection Fc FIF Ações - Resp Limitada</t>
  </si>
  <si>
    <t>Opportunity Wm Lógica II Fc FIF Ações - Resp Limit</t>
  </si>
  <si>
    <t>Organon 60 FI Financeiro em Cot</t>
  </si>
  <si>
    <t>Ori Capital I FI Financeiro - Cic em Ações - Resp</t>
  </si>
  <si>
    <t>Ori Capital Ltda.</t>
  </si>
  <si>
    <t>Orram Cash Classe de Investimento RF LP - Resp Lim</t>
  </si>
  <si>
    <t>Orram Gestão de Recursos</t>
  </si>
  <si>
    <t>Ot Soberano FI em RF Si</t>
  </si>
  <si>
    <t>Oliveira Trust Servicer</t>
  </si>
  <si>
    <t>Ouro Preto Real Fc FI RF LP</t>
  </si>
  <si>
    <t>Pack Feeder FI Financeiro em Cotas de FI em Ações</t>
  </si>
  <si>
    <t>Paiva Nível I FI Financeiro - Cia - Resp Limitada</t>
  </si>
  <si>
    <t>Sao Joao Gestora de Recursos L</t>
  </si>
  <si>
    <t>Pangea Internacional FIF Ações - Resp Limitada</t>
  </si>
  <si>
    <t>Investport Gestão e Consultori</t>
  </si>
  <si>
    <t>D+018</t>
  </si>
  <si>
    <t>Cobrado sobre a valorização  que exceder 100% da MSCI World All Country Index</t>
  </si>
  <si>
    <t>Pedra Negra Ci Incentivada RF Cred Priv Infra - Re</t>
  </si>
  <si>
    <t>Perfin Foresight FI Financeiro</t>
  </si>
  <si>
    <t>Perfin Equities Administração de Recurso</t>
  </si>
  <si>
    <t>20.0000% do que exceder 100.0000 do IPCA, Yield do IMA-B</t>
  </si>
  <si>
    <t>Perfin Foresight Institucional FIF - Classe de Inv</t>
  </si>
  <si>
    <t>Perfin Infra Equity Alocadores Fundo de Investimen</t>
  </si>
  <si>
    <t>8 % QUE EXCEDER 100 % DO IPCA</t>
  </si>
  <si>
    <t>Perolas Classe de Investimento Incentivado em Infr</t>
  </si>
  <si>
    <t>Petra Liquidez FI RF Re</t>
  </si>
  <si>
    <t>Petra Capital</t>
  </si>
  <si>
    <t>Phi Alpha FIF Resp Limitada</t>
  </si>
  <si>
    <t>Phi Global</t>
  </si>
  <si>
    <t>Pipa FI em RF Longo Pra</t>
  </si>
  <si>
    <t>20.0000% do que exceder 102.0000 do CDI</t>
  </si>
  <si>
    <t>Planner Redwood FI RF LP</t>
  </si>
  <si>
    <t>Planner Cv</t>
  </si>
  <si>
    <t>Sempre que a var da quota execeder a var do CDI</t>
  </si>
  <si>
    <t>Plural Cred Corp Prev Fife FIF RF Cred Priv - Resp</t>
  </si>
  <si>
    <t>Plural Cred Corporativo II Fc FIF RF Cred Priv LP</t>
  </si>
  <si>
    <t>Plural Debentures Incentivadas Hedge 30 Fc FIF R</t>
  </si>
  <si>
    <t>Plural Dividendos FI Financeiro</t>
  </si>
  <si>
    <t>Plural FI Financeiro - Cia - Resp Limitada</t>
  </si>
  <si>
    <t>Plural High Grade FIF RF Cred Priv - Responsabilid</t>
  </si>
  <si>
    <t>Plural Yield FIF RF Ref DI - Resp</t>
  </si>
  <si>
    <t>Polo Crédito Corporativo Advisory FIC de FIF RF CP</t>
  </si>
  <si>
    <t>Polo I FIF Cic em Ações - Resp Limitada</t>
  </si>
  <si>
    <t>Polo II Cic Cia - Resp Limitada</t>
  </si>
  <si>
    <t>Portfolio Balanceado Cia - Resp Limitada</t>
  </si>
  <si>
    <t>Turim 21 Investimentos Ltda</t>
  </si>
  <si>
    <t>Porto Manaca Bancários FIF Cic RF Refer DI Cred Pr</t>
  </si>
  <si>
    <t>Porto Seguro Clássico FIF Cic RF LP Resp Limitada</t>
  </si>
  <si>
    <t>Porto Seguro Empresarial RF FIF Cred Priv Resp Lim</t>
  </si>
  <si>
    <t>Porto Seguro Gestora de Recursos Ltda.</t>
  </si>
  <si>
    <t>Porto Seguro FIF RF Ref DI Créd Priv Resp Limitada</t>
  </si>
  <si>
    <t>Porto Seguro Ima-B5 FIF RF LP Resp Limitada</t>
  </si>
  <si>
    <t>Porto Seguro Ipê FIF da Cic RF Créd Priv LP Resp L</t>
  </si>
  <si>
    <t>Porto Seguro Ipê RF Seleção FIF Cic Créd Priv Long</t>
  </si>
  <si>
    <t>Porto Seguro Soberano Ref DI FIF RF Resp Limitada</t>
  </si>
  <si>
    <t>Prinz Cash Plus FI RF Créd Priv</t>
  </si>
  <si>
    <t>Prinz Capital</t>
  </si>
  <si>
    <t>Prinz Endurance FIA</t>
  </si>
  <si>
    <t>Prinz Liquidez FI em RF Cred Priv</t>
  </si>
  <si>
    <t>Prowler 2 FIF da Cic de Ações Resp Limitada</t>
  </si>
  <si>
    <t>Prowler FIF Cic de Ações Resp Limitada</t>
  </si>
  <si>
    <t>Próprio Capital FIA Resp Limitada - Classe Única</t>
  </si>
  <si>
    <t>Proprio Capital</t>
  </si>
  <si>
    <t>Vide parágrafos 4º a 6º do art. 30 do Regulamento.</t>
  </si>
  <si>
    <t>Pwm D FI Financeiro - Classe de</t>
  </si>
  <si>
    <t>Perfin Wealth Management Ltda</t>
  </si>
  <si>
    <t>Pwm FI Financeiro - Classe de I</t>
  </si>
  <si>
    <t>Pégasus Kinea FIF Fundo Inc em Inv Deb Infra RF Cr</t>
  </si>
  <si>
    <t>Píer Ci RF Resp Limitada</t>
  </si>
  <si>
    <t>Pier Gestao de Recursos Financeiros Ltda</t>
  </si>
  <si>
    <t>Qi Cash FI RF Ref DI</t>
  </si>
  <si>
    <t>Qi Gestao de Recursos Ltda</t>
  </si>
  <si>
    <t>Qlz Classe de Investimento RF LP</t>
  </si>
  <si>
    <t>Queluz Asset</t>
  </si>
  <si>
    <t>Quantitas FIF em Ações Montecristo Bdr Nível I Res</t>
  </si>
  <si>
    <t>Quantitas Asset</t>
  </si>
  <si>
    <t>Quasar Advantage FIF RF Cred Priv LP - Resp Limita</t>
  </si>
  <si>
    <t>Reag Specialty Finance</t>
  </si>
  <si>
    <t>Quasar Advantage Plus FIF RF Cred Priv LP - Resp L</t>
  </si>
  <si>
    <t>Quatá Rwm Plus FI RF Cred Priv</t>
  </si>
  <si>
    <t>Quatá Investimentos</t>
  </si>
  <si>
    <t>D+359</t>
  </si>
  <si>
    <t>10.0000% que exceder 105.0000  do CDI</t>
  </si>
  <si>
    <t>RF LP FIF Cic Resp Limitada</t>
  </si>
  <si>
    <t>RF Port Inc FI Inc em Infra RF Cred Priv</t>
  </si>
  <si>
    <t>15% sobre 100% que exceda um benchmark misto, composto pela variação de 70% do ÍMAB-5 e 30% do CDI.</t>
  </si>
  <si>
    <t>RF Portfolio Incentivado FI Infra Créd Priv</t>
  </si>
  <si>
    <t>Xp Advisory Gestao de Recursos</t>
  </si>
  <si>
    <t>Radar 360 FI Financeiro em Cotas de FI em Ações</t>
  </si>
  <si>
    <t>Radar 60 II FI Financeiro em Cotas de FI em Ações</t>
  </si>
  <si>
    <t>20.0000% que exceder 100.0000  do Outros, IPCA + YIELD do IMA-B 5+</t>
  </si>
  <si>
    <t>Radar C 60 FI Financeiro em Cotas de FI em Ações</t>
  </si>
  <si>
    <t>Rafter FI Financeiro - Ci RF Cred Priv - Resp Limi</t>
  </si>
  <si>
    <t>Ram Cash Ci RF - Resp Limitada</t>
  </si>
  <si>
    <t>Ram Gestão de Recursos</t>
  </si>
  <si>
    <t>Rational Investor FIF em Ações - Resp Limitada</t>
  </si>
  <si>
    <t>Real Investor Asset Management</t>
  </si>
  <si>
    <t>15.0000% que exceder 100.0000  do Ibovespa Fechamento+1:65536</t>
  </si>
  <si>
    <t>Rb Capital Fc FIF em Infra RF - Resp Limitada</t>
  </si>
  <si>
    <t>Rb Asset</t>
  </si>
  <si>
    <t>Rb Capital Vitória Fc Fundo Inc Inv Financeiro Inf</t>
  </si>
  <si>
    <t>Rbr Infra Crédito FIC de Fundos Incentivados de In</t>
  </si>
  <si>
    <t>Rbr Infra</t>
  </si>
  <si>
    <t>Rbr Infra DI Renda Mais Fundo Incentivado de Inves</t>
  </si>
  <si>
    <t>Reag Ref DI Cash II Firf</t>
  </si>
  <si>
    <t>Real Investor 100 Prev Master FI Financeiro em Açõ</t>
  </si>
  <si>
    <t>15% que exceder 100% do Ibovespa Fechamento</t>
  </si>
  <si>
    <t>Real Investor Fc FIF Açoes - Resp Limitada</t>
  </si>
  <si>
    <t>15% que exceder 100% do IBOVESPA FECHAMENTO</t>
  </si>
  <si>
    <t>Real Investor Global Fc FIF Ações Ie - Resp Limita</t>
  </si>
  <si>
    <t>Real Investor Institucional Fc FIF Ações - Resp Li</t>
  </si>
  <si>
    <t>Rft Danubio Debentures Incentivadas Classe de Inve</t>
  </si>
  <si>
    <t>Rft Limay FIF - Classe de Investimento Incentivada</t>
  </si>
  <si>
    <t>10% que exceder 100% do IMA-B 5</t>
  </si>
  <si>
    <t>Rft Upano Classe de Investimento em Ações - Respon</t>
  </si>
  <si>
    <t>Rft Volga Infra FI Financeiro - Ci Incentivada de</t>
  </si>
  <si>
    <t>Riff Cic Ci Incent Infra RF Resp Limitada</t>
  </si>
  <si>
    <t>Rio Bravo Cred Priv Essencial Qualificado Fu</t>
  </si>
  <si>
    <t>Rio Bravo Esg Is FIF Resp Limitada</t>
  </si>
  <si>
    <t>Rio Bravo FI Financeiro - Ci RF Cred Priv - Resp L</t>
  </si>
  <si>
    <t>Rio Bravo Infra CDI Incentivado Fundo de Investime</t>
  </si>
  <si>
    <t>Rio Verde Small Caps FI Finance</t>
  </si>
  <si>
    <t>Rio Verde Investimentos</t>
  </si>
  <si>
    <t>Riza Lotus Plus FI Financeiro e</t>
  </si>
  <si>
    <t>Root Capital Crédito HG Previdência II FIC de FIF</t>
  </si>
  <si>
    <t>Régia Health Care Fc FIF Ações Ie - Resp Limitada</t>
  </si>
  <si>
    <t>Régia Capital Ltda</t>
  </si>
  <si>
    <t>Safra Agilité Ci RF Cred Priv Resp Limitada</t>
  </si>
  <si>
    <t>Safra Ans Capital Market Cic RF Cred Priv Resp Lim</t>
  </si>
  <si>
    <t>Safra Ans RF Ci Ri Resp Limitada</t>
  </si>
  <si>
    <t>Safra Ações Infraestrutura FIF Classe de Investime</t>
  </si>
  <si>
    <t>Safra Bdr-Ações FI Financeiro Cic em Ações Respons</t>
  </si>
  <si>
    <t>Safra Bdr-Ações Pb Cia Resp Limitada</t>
  </si>
  <si>
    <t>Safra Capital Market Ci RF Cred Priv Resp Limitada</t>
  </si>
  <si>
    <t>Safra Capital Market Corporate Cic RF Ref DI Cred</t>
  </si>
  <si>
    <t>Safra Capital Market Infra Premium Cic de Investim</t>
  </si>
  <si>
    <t>Safra Capital Market Infra Premium II Cic de Inves</t>
  </si>
  <si>
    <t>20% SOBRE O QUE EXCEDER A 100% DO CDI</t>
  </si>
  <si>
    <t>Safra Capital Market Infra Profit II Cic de Invest</t>
  </si>
  <si>
    <t>Safra Capital Market Infra Vip Cic de Investimento</t>
  </si>
  <si>
    <t>Safra Capital Market Infra Vip II Cic de Investime</t>
  </si>
  <si>
    <t>Safra Capital Market Max Cic RF Ref DI Créd Priv R</t>
  </si>
  <si>
    <t>Safra Capital Market Profit Cic RF Ref DI Cred Pri</t>
  </si>
  <si>
    <t>Safra Capital Market Special Cic RF Referenciada D</t>
  </si>
  <si>
    <t>Safra Capital Market Vip Cic RF Ref DI Cré Priv Re</t>
  </si>
  <si>
    <t>Safra Carteira Cambial Ci Cambial Resp Limitada</t>
  </si>
  <si>
    <t>Safra Cash Bancos Ci RF Referenciada DI Resp Limit</t>
  </si>
  <si>
    <t>Safra Cash Ci RF Ref DI Cred Priv Resp Limitada</t>
  </si>
  <si>
    <t>Safra Cash Exclusive FIF Classe de Invest RF Refer</t>
  </si>
  <si>
    <t>Safra Consumo Americano Bdr-Ações Cic em Ações Res</t>
  </si>
  <si>
    <t>Safra Consumo Americano Pb Bdr-Ações Ci em Ações R</t>
  </si>
  <si>
    <t>Safra Consumo Americano Reais Bdr-Ações Cic em Açõ</t>
  </si>
  <si>
    <t>Safra Consumo Americano Reais Pb Bdrs-Ações Cia Re</t>
  </si>
  <si>
    <t>Banco J. Safra S/A</t>
  </si>
  <si>
    <t>Safra DI Master Ci RF Referenciada DI Resp Limitad</t>
  </si>
  <si>
    <t>Safra DI Premiere Cic RF Referenciada DI LP Resp L</t>
  </si>
  <si>
    <t>Safra Debêntures Incentivadas Cred Priv Cic RF em</t>
  </si>
  <si>
    <t>Safra Debêntures Plus Ci em Infra RF Cred Priv Res</t>
  </si>
  <si>
    <t>20% sobre a valorização diária da cota do fundo que exceder 100% da variação diária do CDI.</t>
  </si>
  <si>
    <t>Safra Equity Portfolio Cic em Ações Resp Limitada</t>
  </si>
  <si>
    <t>20% do que exceder o IPC-A + 6% ao ano.</t>
  </si>
  <si>
    <t>Safra Equity Portfolio Pb Cic em Ações Resp Limita</t>
  </si>
  <si>
    <t>Safra Executive 2 Ci RF Resp Limitada</t>
  </si>
  <si>
    <t>Safra Executive Cic RF Resp Limitada</t>
  </si>
  <si>
    <t>Safra Executive Institucional Cic RF Resp Limitada</t>
  </si>
  <si>
    <t>Safra Executive Max Cic RF Resp Limitada</t>
  </si>
  <si>
    <t>Safra Executive Premium Cic RF Resp Limitada</t>
  </si>
  <si>
    <t>Safra Executive Special FIF Classe de Investimento</t>
  </si>
  <si>
    <t>Safra Executive Special II Cic RF Resp Limitada</t>
  </si>
  <si>
    <t>Safra Extra Bancos Cic RF Cred Priv Resp Limitada</t>
  </si>
  <si>
    <t>Safra Extra Bancos Special Cic RF Cred Priv Resp L</t>
  </si>
  <si>
    <t>Safra Fundo Mútuo de Privatização FGTS Eletrobras</t>
  </si>
  <si>
    <t>Safra Fundo Mútuo de Privatização FGTS Petrobras C</t>
  </si>
  <si>
    <t>Safra Fundo Mútuo de Privatização FGTS Vale do Rio</t>
  </si>
  <si>
    <t>Safra Grand Vitesse FI Financeiro Ci RF Cred Priv</t>
  </si>
  <si>
    <t>Safra Ima RF FI Financeiro Classe de Inv em Cotas</t>
  </si>
  <si>
    <t>Safra Ima-B5 Alocação Cic RF Resp Limitada</t>
  </si>
  <si>
    <t>Safra Ima-B5+ Alocação FIF Classe de Investimento</t>
  </si>
  <si>
    <t>Safra Index Alocação Cic em Ações Resp Limitada</t>
  </si>
  <si>
    <t>Safra Inflation FI Financeiro Classe de Invest em</t>
  </si>
  <si>
    <t>Safra Inflation Max FI Financeiro Classe de Inv em</t>
  </si>
  <si>
    <t>Safra Infra Max III Cic de Investimento em Infra R</t>
  </si>
  <si>
    <t>Safra Infra Premium Profissional II Ci em Infra RF</t>
  </si>
  <si>
    <t>20% sobre o que exceder 100% do CDI.</t>
  </si>
  <si>
    <t>Safra Infra Selection Ci em Infra RF Cred Priv Res</t>
  </si>
  <si>
    <t>Safra Infra Selection II Ci em Infra RF Cred Priv</t>
  </si>
  <si>
    <t>Safra Infra Vip III Cic de Investimento em Infra R</t>
  </si>
  <si>
    <t>Safra Infraestrutura Premium Profissional Ci em In</t>
  </si>
  <si>
    <t>20% (vinte por cento) sobre o que exceder a 100% (cem por cento) da variação IMA B5.</t>
  </si>
  <si>
    <t>Safra Infraestrutura Profit Cic de Investimento em</t>
  </si>
  <si>
    <t>Safra Infraestrutura Vip Cic de Investimento em In</t>
  </si>
  <si>
    <t>Safra Irf-M1+ Alocação FIF Classe de Investimento</t>
  </si>
  <si>
    <t>Safra Long Bias Bdr-Ações Cic em Ações Resp Limita</t>
  </si>
  <si>
    <t>Método do passivo.</t>
  </si>
  <si>
    <t>Safra Multidividendos Pb FIF Classe de Investiment</t>
  </si>
  <si>
    <t>Safra Nvidia Plus Ci em Ações Resp Limitada</t>
  </si>
  <si>
    <t>Safra Petrobras Cic em Ações Resp Limitada</t>
  </si>
  <si>
    <t>Safra Petrobras FI Financeiro Classe de Investimen</t>
  </si>
  <si>
    <t>Safra Polaris FIF Classe de Investimento RF Cred P</t>
  </si>
  <si>
    <t>Safra Prev Capital Market Ci RF Cred Priv Previden</t>
  </si>
  <si>
    <t>Safra RF Global Ci RF LP Resp Limitada</t>
  </si>
  <si>
    <t>20% do que exceder a 100% do CDI.</t>
  </si>
  <si>
    <t>Safra Selection FIF Classe de Investimento em Cota</t>
  </si>
  <si>
    <t>Safra Setorial Bancos Cic em Ações Resp Limitada</t>
  </si>
  <si>
    <t>Safra Small Cap Cic em Ações Resp Limitada</t>
  </si>
  <si>
    <t>Safra Small Cap Pb Cic em Ações Resp Limitada</t>
  </si>
  <si>
    <t>Safra Soberano Institucional Cic RF Simples Resp L</t>
  </si>
  <si>
    <t>Safra Soberano Special Cic RF Simples Resp Limitad</t>
  </si>
  <si>
    <t>Safra Termo Ci RF LP Resp Limitada</t>
  </si>
  <si>
    <t>10,0000% que exceder 100,0000 do CDI</t>
  </si>
  <si>
    <t>Safra Top Fundo de Inv Financeiro Classe de Inv em</t>
  </si>
  <si>
    <t>Safra Top Max FIF Classe de Investimento em Cotas</t>
  </si>
  <si>
    <t>Safra Top Premium Cic RF LP Resp Limitada</t>
  </si>
  <si>
    <t>Safra Vale do Rio Doce FI Financeiro Classe de Inv</t>
  </si>
  <si>
    <t>Safra Vale do Rio Doce Fundo de Invest Financeiro</t>
  </si>
  <si>
    <t>Safra Vitesse Ci RF Cred Priv Resp Limitada</t>
  </si>
  <si>
    <t>San RF Ref DI Títulos Púb Premium Fc FI</t>
  </si>
  <si>
    <t>Sant Alocação Long Biased Ações Fc FI</t>
  </si>
  <si>
    <t>10.0000% do que exceder 100.0000 do Outros, 6</t>
  </si>
  <si>
    <t>Sant RF Ref DI Inst Prem Fc FI</t>
  </si>
  <si>
    <t>Santander Advanced RF Ref DI - Ci</t>
  </si>
  <si>
    <t>Santander Advanced RF Ref DI Títu</t>
  </si>
  <si>
    <t>Santander Alocação Ações - FIF Resp Limitada</t>
  </si>
  <si>
    <t>Santander Ans BR RF - FIF Resp Limitada</t>
  </si>
  <si>
    <t>Santander Ans II RF Cred Priv - FIF</t>
  </si>
  <si>
    <t>Santander Ativo RF - Cic FIF Resp Limitada</t>
  </si>
  <si>
    <t>Santander Ações Globais Reais Bdr Etf Ações - Cic</t>
  </si>
  <si>
    <t>Santander Bancos RF Cred Priv - Cic</t>
  </si>
  <si>
    <t>Santander Cambial Master - Cic FIF Resp Limitada</t>
  </si>
  <si>
    <t>Santander Cash Black Ci RF Ref DI - Resp Limitada</t>
  </si>
  <si>
    <t>Santander Cash Blue Ci RF Ref DI Resp Limitada</t>
  </si>
  <si>
    <t>Santander Cash Orange Ci RF Ref DI - Resp Limitada</t>
  </si>
  <si>
    <t>Santander Cash Red Ci RF Ref DI Resp Limitada</t>
  </si>
  <si>
    <t>Santander Centrum RF Ref DI - Cic</t>
  </si>
  <si>
    <t>Santander Crescimento Centrum RF - Cic FIF</t>
  </si>
  <si>
    <t>Santander Crescimento Institucional Advanced Renda</t>
  </si>
  <si>
    <t>Santander Crescimento Institucional RF Cré</t>
  </si>
  <si>
    <t>20 % QUE EXCEDER 102 % DO CDI</t>
  </si>
  <si>
    <t>Santander Crescimento Master RF Crédito Pr</t>
  </si>
  <si>
    <t>Santander Crescimento Mega RF Cred Priv</t>
  </si>
  <si>
    <t>Santander Crescimento Top RF - Cic FIF Res</t>
  </si>
  <si>
    <t>Santander Crescimento Vip RF - Classe de I</t>
  </si>
  <si>
    <t>Santander Dedicado Ao Setor de Saúde Suplementar A</t>
  </si>
  <si>
    <t>Santander Dinâmico Vip RF Cred Priv</t>
  </si>
  <si>
    <t>Santander Dividendos Ações - Cic FIF Resp Limitada</t>
  </si>
  <si>
    <t>Santander Equilibrio Advanced RF Referenci</t>
  </si>
  <si>
    <t>Santander Equilíbrio Top RF Ref DI Cred Priv - Cic</t>
  </si>
  <si>
    <t>Santander Equilíbrio Ultra RF Ref DI Cred Priv - C</t>
  </si>
  <si>
    <t>Santander Ethical Sustentabilidade Is Ações - FIF</t>
  </si>
  <si>
    <t>Santander Ethical Sustentabilidade Special Is Açõe</t>
  </si>
  <si>
    <t>Santander Fgh RF Ref DI - Fundo D</t>
  </si>
  <si>
    <t>Santander Fixa Ima-B Premium RF Longo Praz</t>
  </si>
  <si>
    <t>Santander Flexível Master RF LP -</t>
  </si>
  <si>
    <t>Santander Flexível Ultra RF LP -</t>
  </si>
  <si>
    <t>Santander Fo Fof Ações - FI Fin</t>
  </si>
  <si>
    <t>Santander Fundo Incentivado CDI Investimento em In</t>
  </si>
  <si>
    <t>Santander Fundo Incentivado Inflação Investimento</t>
  </si>
  <si>
    <t>Santander Fundo Incentivado de Investimento em Inf</t>
  </si>
  <si>
    <t>Santander Global RF LP - Cic FIF</t>
  </si>
  <si>
    <t>Santander Ibovespa Ativo Institucional Ações - FIF</t>
  </si>
  <si>
    <t>Santander Ibovespa Ativo Senior Ações - Cic de FIF</t>
  </si>
  <si>
    <t>Santander Ibovespa Passivo Ações - FIF Resp Limita</t>
  </si>
  <si>
    <t>Santander Ima-B 5 Top RF LP - FIF</t>
  </si>
  <si>
    <t>Santander Ima-B 5+ RF - Cic FIF Responsabilidade L</t>
  </si>
  <si>
    <t>Santander Inflação Curta Max RF - Cic FIF Responsa</t>
  </si>
  <si>
    <t>Santander Inflação Vip RF - Cic FIF Resp Limitada</t>
  </si>
  <si>
    <t>Santander Investimento em Infraestrutura CDI 3 Ren</t>
  </si>
  <si>
    <t>Santander Investimento em Infraestrutura Multiestr</t>
  </si>
  <si>
    <t>Santander Irf-M 1 Pro RF - Cic FIF Resp Li</t>
  </si>
  <si>
    <t>Santander Irf-M 1 RF - FIF Resp Limitada</t>
  </si>
  <si>
    <t>Santander Irf-M Títulos Públicos RF - FIF</t>
  </si>
  <si>
    <t>Santander Jud RF Ref DI - Cic FIF</t>
  </si>
  <si>
    <t>Santander Kia Motors RF Ref DI -</t>
  </si>
  <si>
    <t>Santander Mais 2 RF Ref DI - Cic</t>
  </si>
  <si>
    <t>Santander Mais RF Ref DI - Cic FIF Resp Limitada</t>
  </si>
  <si>
    <t>Santander Master Funcesp RF Ref D</t>
  </si>
  <si>
    <t>Santander Master RF Ref DI - Cic</t>
  </si>
  <si>
    <t>Santander Max RF CP - Cic FIF Res</t>
  </si>
  <si>
    <t>Santander Max RF Ref DI - Cic FI</t>
  </si>
  <si>
    <t>Santander Mega RF Ref DI - Cic FIF Resp Limitada</t>
  </si>
  <si>
    <t>Santander Multiestrategia RF Cred Priv LP - Cic F</t>
  </si>
  <si>
    <t>Santander Pamplona RF Cred Priv Multiestratégia -</t>
  </si>
  <si>
    <t>Santander Pb Alocação RF Cred Priv -</t>
  </si>
  <si>
    <t>Santander Pb Ima-B 5 RF LP - Cic</t>
  </si>
  <si>
    <t>Santander Pb Perfil Ações - Cic FIF Resp Limitada</t>
  </si>
  <si>
    <t>Santander Pb Vokin Aspen RF Ref D</t>
  </si>
  <si>
    <t>Santander Petrobras Ações - FIF Resp Limitada</t>
  </si>
  <si>
    <t>Santander Petrobrás 2 Ações - Classe de Investimen</t>
  </si>
  <si>
    <t>Santander Pibb Ações - FIF Resp Limitada</t>
  </si>
  <si>
    <t>Santander Premium RF Ref DI - Cic</t>
  </si>
  <si>
    <t>Santander Prev Pb Alocação RF Cred Priv</t>
  </si>
  <si>
    <t>Santander Pro RF Cred Priv Longo Pra</t>
  </si>
  <si>
    <t>Santander Pré Master RF - Cic FIF Resp Lim</t>
  </si>
  <si>
    <t>Santander RF Ref DI - Cic FIF Res</t>
  </si>
  <si>
    <t>Santander Sapphire RF Ref DI - Ci</t>
  </si>
  <si>
    <t>Santander Seleção Crescimento Ações - Cic FIF Resp</t>
  </si>
  <si>
    <t>20.0000% do que exceder 100.0000 do Ibovespa Medio</t>
  </si>
  <si>
    <t>Santander Seleção Crescimento Senior Ações - Cic F</t>
  </si>
  <si>
    <t>Santander Simples RF - Cic FIF Resp Limita</t>
  </si>
  <si>
    <t>Santander Sl RF Ref DI - Cic FIF</t>
  </si>
  <si>
    <t>Santander Soberano RF CP - Cic FI</t>
  </si>
  <si>
    <t>Santander Sovereign Cic Ci RF Ref DI - Resp Limita</t>
  </si>
  <si>
    <t>Santander Top RF Cred Priv Longo Pra</t>
  </si>
  <si>
    <t>Santander Top RF Ref DI - Cic FIF</t>
  </si>
  <si>
    <t>Santander Vale 4 Ações - FIF Resp Limitada</t>
  </si>
  <si>
    <t>Santander Vale Ações - FIF Resp Limitada</t>
  </si>
  <si>
    <t>Santander Vale Plus Ações - Classe de Investimento</t>
  </si>
  <si>
    <t>Santander Vintage RF Cred Priv Longo</t>
  </si>
  <si>
    <t>Santander Vip 2 RF Ref DI - Cic FIF Resp Limitada</t>
  </si>
  <si>
    <t>Santander Vip Cambial - FIF Resp Limitada</t>
  </si>
  <si>
    <t>Santander Vip RF Ref DI - Cic FIF</t>
  </si>
  <si>
    <t>Santander Índice Bovespa Ações - Cic FIF Resp Limi</t>
  </si>
  <si>
    <t>Santander Ônix Ações - Classe de Investimento em C</t>
  </si>
  <si>
    <t>Schroder Best Ideas FIF em Ações Resp Limitada</t>
  </si>
  <si>
    <t>Schroder Investment</t>
  </si>
  <si>
    <t>Schroder Core Plus Fc FIF Ações - Resp Limitada</t>
  </si>
  <si>
    <t>Schroder High Grade Advisory FIF RF Cred Priv Resp</t>
  </si>
  <si>
    <t>Schroder High Grade Vintage A FIF Classe de Invest</t>
  </si>
  <si>
    <t>Schroder Premium 30 Advisory FIF RF Créd Priv LP R</t>
  </si>
  <si>
    <t>Schroder Premium Vintage A Fc FIF RF Cred Priv LP</t>
  </si>
  <si>
    <t>Schroder Sustentabilidade Ações Globais Usd FIF Aç</t>
  </si>
  <si>
    <t>Schroder Sustentabilidade Ações Globais Usd FIF Ci</t>
  </si>
  <si>
    <t>Selection Ações Fc de Ações</t>
  </si>
  <si>
    <t>Selection RF Light Fc RF Cred Priv LP</t>
  </si>
  <si>
    <t>Set FI Financeiro em Ações Resp</t>
  </si>
  <si>
    <t>Set Investimentos</t>
  </si>
  <si>
    <t>20% Do Que Exceder O Ibovespa.</t>
  </si>
  <si>
    <t>Setta Consolidador I FIF Cic Mult Créd Priv Resp</t>
  </si>
  <si>
    <t>Setta</t>
  </si>
  <si>
    <t>Setta Consolidador Renda Variável FIF Classe de In</t>
  </si>
  <si>
    <t>Sharp Equity Value Institucional FIF Ações - Resp</t>
  </si>
  <si>
    <t>Sharp Equity Value Prev A FIF Cic em Ações Resp Li</t>
  </si>
  <si>
    <t>Sharp Equity Value Seleção FIF Cic em Ações Resp L</t>
  </si>
  <si>
    <t>Sharp Ibovespa Ativo Feeder Fc FIF Ações - Resp Li</t>
  </si>
  <si>
    <t>Sharp Long Biased Pvt FIF Cic em Ações Resp Limita</t>
  </si>
  <si>
    <t>Sharp Long Biased Seleção FIF Cic em Ações Resp Li</t>
  </si>
  <si>
    <t>Sicoob Ans FI Financeiro RF Cred Priv</t>
  </si>
  <si>
    <t>Sicoob Dtvm</t>
  </si>
  <si>
    <t>Sicoob Ans FI RF</t>
  </si>
  <si>
    <t>Sicoob Ações FI</t>
  </si>
  <si>
    <t>Sicoob Cecresp FI Financeiro Re</t>
  </si>
  <si>
    <t>Sicoob DI FI RF Ref DI</t>
  </si>
  <si>
    <t>Sicoob Inflação FI Financeiro RF Ima-B</t>
  </si>
  <si>
    <t>Sicoob Institucional FI Finance</t>
  </si>
  <si>
    <t>Sicoob Liquidez Master FI Finan</t>
  </si>
  <si>
    <t>Sicredi - Estratégia Conservadora Fundo de Investi</t>
  </si>
  <si>
    <t>Confederacao Interestadual Das Cooperati</t>
  </si>
  <si>
    <t>Sicredi - FI Financeiro Institu</t>
  </si>
  <si>
    <t>Sicredi - FI Financeiro Renda F</t>
  </si>
  <si>
    <t>Sicredi - FI Financeiro em Açõe</t>
  </si>
  <si>
    <t>Sicredi - FI Financeiro em Clas</t>
  </si>
  <si>
    <t>Sicredi FI Financeiro em Classe</t>
  </si>
  <si>
    <t>Sicredi FIF RF Cred Priv Corporativo LP - Resp Lim</t>
  </si>
  <si>
    <t>Sicredi Schroders Ibovespa - FI</t>
  </si>
  <si>
    <t>Sicredi Sulamérica Valor - FI F</t>
  </si>
  <si>
    <t>Signal Capital III FI Financeir</t>
  </si>
  <si>
    <t>Skade Fc FIF Ações</t>
  </si>
  <si>
    <t>Skade Capital</t>
  </si>
  <si>
    <t>20.0000% do que exceder 100.0000 do IBOVESPA, N o</t>
  </si>
  <si>
    <t>Somma Cloud Computing Usd FIF - Cic em Ações - Res</t>
  </si>
  <si>
    <t>Somma Firenze FI Financeiro - Ci RF Cred Priv LP -</t>
  </si>
  <si>
    <t>Somma Fundamental FI Financeiro</t>
  </si>
  <si>
    <t>Somma Genebra FI Financeiro - Ci RF Referenciada D</t>
  </si>
  <si>
    <t>Somma Torino FIF - Ci RF Cred Priv LP - Resp Limit</t>
  </si>
  <si>
    <t>Sonata Maestria Cic Cia - Resp Limitada</t>
  </si>
  <si>
    <t>Sonata Gestora de Recursos Ltda.</t>
  </si>
  <si>
    <t>Sparta Bwm FIF RF Cred Priv - Resp Limitada</t>
  </si>
  <si>
    <t>Sparta Deb Inc Est Fc Fundos Inc de Investimento F</t>
  </si>
  <si>
    <t>Sparta Deb Inc Inf Fc FI Inc de Invest Financeiro</t>
  </si>
  <si>
    <t>Sparta Debêntures Incentivadas 45 Fc Fundos Incent</t>
  </si>
  <si>
    <t>Sparta Debêntures Incentivadas Fc Fundos Incentiva</t>
  </si>
  <si>
    <t>Sparta Infra Inflação Longa Fc FI Infra RF - Resp</t>
  </si>
  <si>
    <t>Sparta Max 60 Fc FIF RF Cred Priv LP - Resp Limita</t>
  </si>
  <si>
    <t>Sparta Max A 60 Fc FIF RF Cred Priv LP - Resp Limi</t>
  </si>
  <si>
    <t>Sparta Max Advisory Fc FIF RF Cred Priv LP - Resp</t>
  </si>
  <si>
    <t>Sparta Max Fc FIF RF Cred Priv LP- Resp Limitada</t>
  </si>
  <si>
    <t>Sparta Premium FIC FIF RF - Responsabilidade Limit</t>
  </si>
  <si>
    <t>Sparta Prev Fife FIF RF Cred Priv - Resp Limitada</t>
  </si>
  <si>
    <t>Previdência RF Duração Média Grau de Investimento</t>
  </si>
  <si>
    <t>Sparta Previdencia Fife D45 FIF RF Cred Priv - Res</t>
  </si>
  <si>
    <t>20% que exceder 100% do CDI+0,4%</t>
  </si>
  <si>
    <t>Sparta Pré 2028 FI em Infraestr</t>
  </si>
  <si>
    <t>Sparta Renda FIF Incentivado em Infraestrutura RF</t>
  </si>
  <si>
    <t>Sparta Top Adv Fc FI RF Cred Priv LP - Resp Limita</t>
  </si>
  <si>
    <t>Sparta Top Fc FIF RF Cred Priv LP - Resp Limitada</t>
  </si>
  <si>
    <t>Sparta Top Inflação Fc FIF RF Cred Priv LP - Resp</t>
  </si>
  <si>
    <t>Spcfour Pipe FI Financeiro em Ações</t>
  </si>
  <si>
    <t>20% do que exceder 100% do IPCA + 6%, cf. artigo 7° do Regulamento</t>
  </si>
  <si>
    <t>Spinelli Alfa FI Financeiro em Ações</t>
  </si>
  <si>
    <t>Spx Falcon 2 FIF Cic em Ações Resp Limitada</t>
  </si>
  <si>
    <t>Spx Falcon 2 Pvt FIF da Cic em Ações Resp Limitada</t>
  </si>
  <si>
    <t>Spx Falcon 2 Seleção FI Finance</t>
  </si>
  <si>
    <t>Spx Falcon Armata Advisory FIF Cic em Ações Resp L</t>
  </si>
  <si>
    <t>20.0000% do que exceder 100.0000 do IDA-IPCA, 6.0</t>
  </si>
  <si>
    <t>Spx Falcon FIF Cic em Ações Resp Limitada</t>
  </si>
  <si>
    <t>Spx Falcon Master FI Financeiro em Ações Responsab</t>
  </si>
  <si>
    <t>Spx Falcon Pvt FIF Cic em Ações Resp Limitada</t>
  </si>
  <si>
    <t>Spx Falcon Pwm FIF Cic em Ações Resp Limitada</t>
  </si>
  <si>
    <t>Spx Falcon Seleção Ações FIF Cic Resp Limitada</t>
  </si>
  <si>
    <t>Spx Falcon Whg 2 FIF Cic em Ações Resp Limitada</t>
  </si>
  <si>
    <t>Spx Falcon Whg FIF Cic em Ações Resp Limitada</t>
  </si>
  <si>
    <t>Spx Falcon e FIF Cic em Ações Resp Limitada</t>
  </si>
  <si>
    <t>Spx Patriot FIF Cic em Ações Resp Limitada</t>
  </si>
  <si>
    <t>Spx Patriot Itaú FIF Cic em Ações Resp Limitada</t>
  </si>
  <si>
    <t>Spx Seahawk Advisory FI Financeiro da Cic RF Créd</t>
  </si>
  <si>
    <t>Spx Seahawk Deb Inc Adv FIF Cic - Inc Infra RF Cre</t>
  </si>
  <si>
    <t>Spx Seahawk Deb Incentivadas D45 FIF Inv em Infra</t>
  </si>
  <si>
    <t>Spx Seahawk Deb Incentivadas D45 Seleção Fundo Inc</t>
  </si>
  <si>
    <t>Spx Seahawk Debêntures Incentivadas FIF Cic - Inve</t>
  </si>
  <si>
    <t>Spx Seahawk FIF Cic RF Cred Priv LP Resp Limitada</t>
  </si>
  <si>
    <t>Spx Seahawk RF Créd Priv LP Seleção FIF Cic Resp L</t>
  </si>
  <si>
    <t>Spx Seahwk Seleção Fundo Incentivado de Investimen</t>
  </si>
  <si>
    <t>Squadra Fof PREV IQ FIF Cic em Ações Res</t>
  </si>
  <si>
    <t>Squadra Long Only Pvt FIF Cic em Ações Resp Limita</t>
  </si>
  <si>
    <t>Sta Energia FIF RF Ref DI Resp Limitada</t>
  </si>
  <si>
    <t>Stk Long Biased Fc FIF Ações - Resp Limitada</t>
  </si>
  <si>
    <t>Stk Long Only FIF Ações - Resp Limitada</t>
  </si>
  <si>
    <t>Stonex Ágata Cash FIF - Ci RF - Responsabilidade L</t>
  </si>
  <si>
    <t>Stonex Investimentos</t>
  </si>
  <si>
    <t>Studio 30 Fc FIF Ações - Resp Limitada</t>
  </si>
  <si>
    <t>15.0000% do que exceder 100.0000 do IMA-GERAL</t>
  </si>
  <si>
    <t>Studio Institucional FI Financeiro - Cic em Ações</t>
  </si>
  <si>
    <t>Subclasse I Kinea Oportunidade Fundo de Investimen</t>
  </si>
  <si>
    <t>Sul America Excellence FI RF Cred Priv</t>
  </si>
  <si>
    <t>Sul América Ativo FI Financeiro</t>
  </si>
  <si>
    <t>Sul América Crédito Ativo FI FI</t>
  </si>
  <si>
    <t>provisionada diariamente após a dedução de todas as despesas</t>
  </si>
  <si>
    <t>Sul América Equities FI Finance</t>
  </si>
  <si>
    <t>20 % QUE EXCEDER 100 % DO IBrX-50</t>
  </si>
  <si>
    <t>Sul América Fv FI Financeiro de</t>
  </si>
  <si>
    <t>Sul América Inflatie FI Finance</t>
  </si>
  <si>
    <t>Sul América Premium FI Financei</t>
  </si>
  <si>
    <t>Sulamérica Crédito Esg FIF RF Cred Priv LP</t>
  </si>
  <si>
    <t>Sulamérica Crédito Institucional Esg Classe de Inv</t>
  </si>
  <si>
    <t>Sulamérica Exclusive FI Finance</t>
  </si>
  <si>
    <t>Sulamérica Income FI Financeiro</t>
  </si>
  <si>
    <t>Sulamérica Infra FI Financeiro</t>
  </si>
  <si>
    <t>Sulamérica Premium Plus FI Fina</t>
  </si>
  <si>
    <t>Sulamérica Prev Crédito Esg Fife Alocação FIF RF C</t>
  </si>
  <si>
    <t>Sulamérica Retorno Total FI Fin</t>
  </si>
  <si>
    <t>Sulamérica Selection FI Finance</t>
  </si>
  <si>
    <t>Svn FI RF Cred Priv Resp Limitada</t>
  </si>
  <si>
    <t>Svn Gestora de Recursos Ltda.</t>
  </si>
  <si>
    <t>Symbiosis Economia Real FIA</t>
  </si>
  <si>
    <t>Tarpon CSHG Fc FIF Ações - Resp Limitada</t>
  </si>
  <si>
    <t>Tarpon Gt 90 Fc FIA</t>
  </si>
  <si>
    <t>Tarpon Gt Institucional I Fc FIA</t>
  </si>
  <si>
    <t>Tarpon Intersection FIF Resp Limitada</t>
  </si>
  <si>
    <t>Tarpon Intersection I FIF Resp Limitada</t>
  </si>
  <si>
    <t>Tarpon Us Equities I FIF Resp Limitada</t>
  </si>
  <si>
    <t>Tarpon Us Equities Institucional FIF Resp Limitada</t>
  </si>
  <si>
    <t>20.0000% do que exceder 100.0000 do S&amp;P 500</t>
  </si>
  <si>
    <t>Tatica Research Classe de Investimento em Ações Re</t>
  </si>
  <si>
    <t>Tática Asset Managem</t>
  </si>
  <si>
    <t>Tempo Capital Manacá FICFI Financeiro em Ações Res</t>
  </si>
  <si>
    <t>Tempo Capital Sapucaia FICFI Financeiro em Ações R</t>
  </si>
  <si>
    <t>Tenax Infra Seleção FIF Incentivado em Deb de Infr</t>
  </si>
  <si>
    <t>7.6500% que exceder 100.0000 do CDI</t>
  </si>
  <si>
    <t>Tenax Rfa Incentivado FIF - Cic de Fundo Incentiva</t>
  </si>
  <si>
    <t>Tenax Capital Ltda.</t>
  </si>
  <si>
    <t>7.5000% que exceder 100.0000 do CDI</t>
  </si>
  <si>
    <t>Terra Caixa FIF RF de Responsabilidade Limitada</t>
  </si>
  <si>
    <t>Terra Asset Management</t>
  </si>
  <si>
    <t>Tfo Ações Cic Cia - Resp Limitada</t>
  </si>
  <si>
    <t>15 % QUE EXCEDER 100 % DO IGP-M</t>
  </si>
  <si>
    <t>Tfo Cic Ci Títulos Públicos RF Ref DI Resp Limitad</t>
  </si>
  <si>
    <t>Tfo DI Deb Cic Ci RF Incentivado em Infra - Resp L</t>
  </si>
  <si>
    <t>Tfo IPCA Deb RF Cic Ci RF Incentivado em Infra - R</t>
  </si>
  <si>
    <t>Tfo Infra RF Cic Ci RF Incentivado em Infra - Resp</t>
  </si>
  <si>
    <t>Tfo Rv Cic Cia - Resp Limitada</t>
  </si>
  <si>
    <t>Tg Liquidez I FI RF</t>
  </si>
  <si>
    <t>Tg Core Asset</t>
  </si>
  <si>
    <t>Tivio Alocação Inflação FI Financeiro - Ci RF - Re</t>
  </si>
  <si>
    <t>Tivio Ativo FI Financeiro - Ci RF LP - Resp Limita</t>
  </si>
  <si>
    <t>Tivio Banks Classe de Investimento RF Cred Priv -</t>
  </si>
  <si>
    <t>Tivio Dólar Cambial FIF - Classe de Investimento e</t>
  </si>
  <si>
    <t>Tivio FI Financeiro - Ci RF Cred Priv - Resp Limit</t>
  </si>
  <si>
    <t>Tivio Inflation FI Financeiro - Cic RF - Resp Limi</t>
  </si>
  <si>
    <t>Tivio Institucional Classe de Investimento RF Cred</t>
  </si>
  <si>
    <t>Tivio Irf-M 1+ FIF - Classe de Investimento em Cot</t>
  </si>
  <si>
    <t>Tivio Irf-M1+ Fundo de Investimento Financeiro -</t>
  </si>
  <si>
    <t>Tivio Plus RF Fundo Incentivado de Invest</t>
  </si>
  <si>
    <t>Tivio Soberano FI Financeiro - Ci RF - Resp Limita</t>
  </si>
  <si>
    <t>Tizard FI Financeiro em Cotas de FI em Ações</t>
  </si>
  <si>
    <t>15.0000% que exceder 100.0000  do Outros, IPCA + YIELD do IMA-B5+</t>
  </si>
  <si>
    <t>Tmj Ima B Firf</t>
  </si>
  <si>
    <t>Tnb Institucional Inflação Curta Ativa Cic de Ci R</t>
  </si>
  <si>
    <t>Top Gestor Long Only Fc - Cic em Ações - Resp Limi</t>
  </si>
  <si>
    <t>Top Renda Mista Corp RF Cred Priv LP FIF Cic Resp</t>
  </si>
  <si>
    <t>Tork 60 Pvt FIF em Ações Resp Limitada</t>
  </si>
  <si>
    <t>Tower II RF FI Ima-B 5</t>
  </si>
  <si>
    <t>Genial Gestão Ltda.</t>
  </si>
  <si>
    <t>D+1470</t>
  </si>
  <si>
    <t>D+1471</t>
  </si>
  <si>
    <t>Tower RF FI Ima-B 5</t>
  </si>
  <si>
    <t>D+999</t>
  </si>
  <si>
    <t>Trafalgar Orion FI RF</t>
  </si>
  <si>
    <t>10.0000% do que exceder 100.0000 do CDI</t>
  </si>
  <si>
    <t>Trend Bolsa Americana Alavancado FIF em Ações - Re</t>
  </si>
  <si>
    <t>Trend Bolsa Americana Dolar FIF Ações - Resp Limit</t>
  </si>
  <si>
    <t>Trend Bolsa Americana FIA Resp Limitada</t>
  </si>
  <si>
    <t>Trend Bolsa Chinesa FIA Resp Limitada</t>
  </si>
  <si>
    <t>Trend Cash Classe de Investimento em Cotas de Clas</t>
  </si>
  <si>
    <t>Trend Dolar FIF Cambial - Resp Limitada</t>
  </si>
  <si>
    <t>Trend Ibovespa Alavancado FIF Ações - Resp Limitad</t>
  </si>
  <si>
    <t>Trend Ibovespa FIA Resp Limitada</t>
  </si>
  <si>
    <t>Trend Inflação Curta FI RF Resp Limitada</t>
  </si>
  <si>
    <t>Trend Inflação Geral FI RF Resp Limitada</t>
  </si>
  <si>
    <t>Trend Inflação Longa FIF RF - Resp Limitad</t>
  </si>
  <si>
    <t>Trend Metaverso Classe de Investimento em Ações Bd</t>
  </si>
  <si>
    <t>Trend Pre-Fixado FI RF LP Resp Limitada</t>
  </si>
  <si>
    <t>Trend Pós-Fixado Fc RF Simples Resp Limitada</t>
  </si>
  <si>
    <t>Trend Qualidade Brasil FIA Resp Limitada</t>
  </si>
  <si>
    <t>Trend Valor Brasil FIA Resp Limitada</t>
  </si>
  <si>
    <t>Truxt Cgi Long Bias FIF da Classe de Investimento</t>
  </si>
  <si>
    <t>Truxt Investimentos Ltda.</t>
  </si>
  <si>
    <t>Truxt I Valor FIF Cic em Ações Resp Limitada</t>
  </si>
  <si>
    <t>Truxt I Valor Institucional FIF Cic em Ações Resp</t>
  </si>
  <si>
    <t>Truxt Long Bias Access FI Finan</t>
  </si>
  <si>
    <t>Truxt Retorno Real I FIF Cic em Ações Resp Limitad</t>
  </si>
  <si>
    <t>Truxt Valor Pvt FIF Cic em Ações Resp Limitada</t>
  </si>
  <si>
    <t>Truxt Valor Seleção FIF da Cic em Ações Resp Limit</t>
  </si>
  <si>
    <t>Trígono Delphos Income FI Financeiro em Cotas de F</t>
  </si>
  <si>
    <t>Trígono Verbier Fc FIA</t>
  </si>
  <si>
    <t>UBS Consenso Access Multimanager Long Biased FIF C</t>
  </si>
  <si>
    <t>UBS Consenso Juro Real Ci RF Cred Priv - Resp Limi</t>
  </si>
  <si>
    <t>UBS Consenso Multimanager Long Only Cic Cia - Resp</t>
  </si>
  <si>
    <t>UBS Consenso Pós Fixado FIF de RF Cred Priv Respon</t>
  </si>
  <si>
    <t>UBS Evolution Debentures Incetivadas CDI Infra Cre</t>
  </si>
  <si>
    <t>Ujay Long Biased FI Financeiro em Ações</t>
  </si>
  <si>
    <t>Unibanco Ans FIF RF Dedicado Ao Setor de Saúde Sup</t>
  </si>
  <si>
    <t>Uniclass Conservador FIF Cic RF Resp Limitada</t>
  </si>
  <si>
    <t>Uniclass RF Ref DI FIF Cic Resp Limitada</t>
  </si>
  <si>
    <t>Unifinance Avior Fc FIF Ações - Resp Limitada</t>
  </si>
  <si>
    <t>Uf Investimentos</t>
  </si>
  <si>
    <t>Performance: 10% sobre o que exceder 100% Ibovespa + 2% a.a.</t>
  </si>
  <si>
    <t>Unimed Investcoop Ans I Soberano FIF RF LP Resp Li</t>
  </si>
  <si>
    <t>Investcoop Asset Management Ltda</t>
  </si>
  <si>
    <t>Unimed Investcoop Ans III FIF RF Créd Priv Resp Li</t>
  </si>
  <si>
    <t>15.0000% do que exceder 104.0000 do CDI</t>
  </si>
  <si>
    <t>Unimed Investcoop Livre I FIF RF Créd Priv LP Resp</t>
  </si>
  <si>
    <t>20 % QUE EXCEDER 106 % DO CDI</t>
  </si>
  <si>
    <t>V8 Carrera Termo Ci RF - Resp Limitada</t>
  </si>
  <si>
    <t>V8 Cash Cic Ci RF - Resp Limitada</t>
  </si>
  <si>
    <t>V8 Cash II Fc FIF RF - Resp Limitada</t>
  </si>
  <si>
    <t>V8 Cash Platinum 2 Fc FIF RF Cred Priv - Resp Limi</t>
  </si>
  <si>
    <t>V8 Cash Platinum Cic Ci RF Cred Priv - Resp Limita</t>
  </si>
  <si>
    <t>V8 Gti Master Ci RF Cred Priv - Resp Limitada</t>
  </si>
  <si>
    <t>V8 Institucional Ci RF - Resp Limitada</t>
  </si>
  <si>
    <t>V8 Mercury Ci RF Cred Priv LP - Resp Limitada</t>
  </si>
  <si>
    <t>V8 Shelby Long Short Fc FIF Ações</t>
  </si>
  <si>
    <t>V8 Soberano Ci RF Simples - Resp Limitada</t>
  </si>
  <si>
    <t>V8 Vanquish Termo Ci RF - Resp Limitada</t>
  </si>
  <si>
    <t>Valora Absolute FIF RF Créd Priv LP - Responsabili</t>
  </si>
  <si>
    <t>Vc Rv FI Financeiro - Classe de</t>
  </si>
  <si>
    <t>Vitra Capital</t>
  </si>
  <si>
    <t>Vedelago FIA</t>
  </si>
  <si>
    <t>Supermarine Investimentos</t>
  </si>
  <si>
    <t>Ventor Ações FI Financeiro em Ações Responsabilida</t>
  </si>
  <si>
    <t>Ventor Investimentos Ltda</t>
  </si>
  <si>
    <t>Ventor Retorno Absoluto FIF em Ações Resp Limitada</t>
  </si>
  <si>
    <t>10 % QUE EXCEDER 100 % DO IPCA</t>
  </si>
  <si>
    <t>Verde Am Ações FIC FIF Ações - Resp Limitada</t>
  </si>
  <si>
    <t>Verde Am Long Bias Seleção FIF Cic em Ações Resp L</t>
  </si>
  <si>
    <t>Verde Am Mundi Ações Globais Brl FIF Cic de Ações</t>
  </si>
  <si>
    <t>Verde Am Mundi Ações Globais FIF Cic de Ações Resp</t>
  </si>
  <si>
    <t>Verde Am Performance FIF Ações - Resp Limitada</t>
  </si>
  <si>
    <t>25% que exceder 100% do IBOVESPA</t>
  </si>
  <si>
    <t>Verde Am Vic FIF da Cic RF Resp Limitada</t>
  </si>
  <si>
    <t>Versa Genesis FIF Ações - Resp Limitada</t>
  </si>
  <si>
    <t>Versa Gestora de Recursos Ltda.</t>
  </si>
  <si>
    <t>20.0000% do que exceder 100.0000 do IPCA, X</t>
  </si>
  <si>
    <t>Vic Gas FIF- Classe de Investimento em Cotas de A</t>
  </si>
  <si>
    <t>Vic Long Biased FIF - Classe de Investimento em Aç</t>
  </si>
  <si>
    <t>Vic Mc FIF Cic em Ações Resp Limitada</t>
  </si>
  <si>
    <t>16.0000% do que exceder 100.0000 do IBOVESPA</t>
  </si>
  <si>
    <t>Vinci Cred Inf In FI Inc de I e Infra RF</t>
  </si>
  <si>
    <t>Vinci Gas Dividendos FIF - Classe de Investimento</t>
  </si>
  <si>
    <t>Vinci Equities</t>
  </si>
  <si>
    <t>Vinci Imobiliário FIF - Ci RF Cred Priv</t>
  </si>
  <si>
    <t>Vinci Mosaico FIF - Classe de Investimento em Açõe</t>
  </si>
  <si>
    <t>Vinci Mosaico Institucional FIF - Classe de Invest</t>
  </si>
  <si>
    <t>Vinci Selection Equities FIF - Classe de Investime</t>
  </si>
  <si>
    <t>Vinci Seleção FIF - Classe de Investimento em Açõe</t>
  </si>
  <si>
    <t>Vinci Total Return Institucional FIF - Classe de I</t>
  </si>
  <si>
    <t>Vinland Ativo Advisory FIF Cic RF LP - Resp Limita</t>
  </si>
  <si>
    <t>Vinland Capital Management Gestora de Re</t>
  </si>
  <si>
    <t>Vinland Ativo FIF Cic RF LP - Resp Limitada</t>
  </si>
  <si>
    <t>Vinland RF Ativo Seleção FIF Cic LP Resp Limitada</t>
  </si>
  <si>
    <t>Vinland RF Infra Seleção Fc de Fiif em Deb de Infr</t>
  </si>
  <si>
    <t>Vivace Cic Ci RF Infra Resp Limitada</t>
  </si>
  <si>
    <t>Vlgi Asset DI FI RF Cred Priv</t>
  </si>
  <si>
    <t>Vlgi Asset</t>
  </si>
  <si>
    <t>Vlgi Asset FIA</t>
  </si>
  <si>
    <t>Vokin Gbv Aconcágua 30 Cic Cia - Resp Limitada</t>
  </si>
  <si>
    <t>Vokin Gbv Aconcágua Cic Cia - Resp Limitada</t>
  </si>
  <si>
    <t>20% do que exceder 100% do Ibovespa Fechamento</t>
  </si>
  <si>
    <t>Vokin K2 Long Biased Cia - Resp Limitada</t>
  </si>
  <si>
    <t>Vrb FIF Cic em Ações Resp Limitada</t>
  </si>
  <si>
    <t>Vrb Liquidez Fc RF Créd Priv</t>
  </si>
  <si>
    <t>Vértice Ind Americanas Brl Ações - FIF Resp Limita</t>
  </si>
  <si>
    <t>Wa Alpha Credit RF FI Cred Priv</t>
  </si>
  <si>
    <t>Wa DI Master FIC FIF RF Ref Resp</t>
  </si>
  <si>
    <t>Wa DI Max Excellent FIC FIF RF Referenciad</t>
  </si>
  <si>
    <t>Wa DI Max Master FIC FIF RF Ref R</t>
  </si>
  <si>
    <t>Wa DI Max Premium RF Ref FIC FIF</t>
  </si>
  <si>
    <t>Wa DI Max Top RF Ref Fc de FIF Resp Limit</t>
  </si>
  <si>
    <t>Wa Fundo Inc Inv Deb Infra RF Cred Priv</t>
  </si>
  <si>
    <t>Wa Global Equities II FIF Acoes Resp Limitada</t>
  </si>
  <si>
    <t>Wa Soberano II FI RF Ref Selic</t>
  </si>
  <si>
    <t>Wa Total Credit Adv Fc FI RF Cred Priv</t>
  </si>
  <si>
    <t>Wellington Asia Technology Advisory Classe de Inve</t>
  </si>
  <si>
    <t>Wellington European Equity Advisory Classe de Inv</t>
  </si>
  <si>
    <t>Wellington Us Bdr Advisory Bdr Nível I Classe de I</t>
  </si>
  <si>
    <t>Wellington Ventura Advisory Classe de Investimento</t>
  </si>
  <si>
    <t>Wellington Ventura Dolar Advisory Classe de FIC de</t>
  </si>
  <si>
    <t>Wellington Ventura Dolar Advisory Master Classe de</t>
  </si>
  <si>
    <t>Western Asset Ações Dividendos Fc FIF - Resp Limit</t>
  </si>
  <si>
    <t>Western Asset Cambio Dolar Prime Fc FIF Cambial -</t>
  </si>
  <si>
    <t>Western Asset Credit Excellent Fc FIF RF Cred Priv</t>
  </si>
  <si>
    <t>Western Asset DI Excellent Fc FIF RF Ref</t>
  </si>
  <si>
    <t>Western Asset FIA Bdr Nível I</t>
  </si>
  <si>
    <t>Western Asset Hedge Dolar FI Cambial</t>
  </si>
  <si>
    <t>Western Asset Inflation Gold Fc FIF RF- Resp Limit</t>
  </si>
  <si>
    <t>Western Asset Mult RF Top Fc FIF RF - Resp Limita</t>
  </si>
  <si>
    <t>Western Asset RF Ativo Top Fc FIF RF - Resp Limita</t>
  </si>
  <si>
    <t>Western Asset Selic Soberano RF Ref Fc FIF - Resp</t>
  </si>
  <si>
    <t>Western Asset Total Credit Plus Classe de Investim</t>
  </si>
  <si>
    <t>Western Asset Ágora FI Financei</t>
  </si>
  <si>
    <t>Whg Exclusive Long Bias Fc de Ações</t>
  </si>
  <si>
    <t>Acrescido do Yield do IMA-B</t>
  </si>
  <si>
    <t>Whg Global Allocation Fc Ações</t>
  </si>
  <si>
    <t>Wealth High Governance Asset Management</t>
  </si>
  <si>
    <t>Whg Global Lb Brl FIF Cic em Ações Ie Resp Limitad</t>
  </si>
  <si>
    <t>Whg Global Long Biased Brl FIF Cic em Ações Resp L</t>
  </si>
  <si>
    <t>20.0000% do que exceder 100.0000 do IPCA, 0.0</t>
  </si>
  <si>
    <t>Whg Global Long Biased Usd FI F</t>
  </si>
  <si>
    <t>Whg Investment Long Bias Fc de Ações</t>
  </si>
  <si>
    <t>Whg Investment Long Bias Master FIA</t>
  </si>
  <si>
    <t>Wise Cash FI Financeiro RF</t>
  </si>
  <si>
    <t>Wm RF Fc FIF RF Cred Priv - Resp Limitada</t>
  </si>
  <si>
    <t>Wnt RF Ref DI LP FI</t>
  </si>
  <si>
    <t>Wnt Gestora de Recursos Ltda.</t>
  </si>
  <si>
    <t>Xp Ans Classe de Investimento RF Crédito P</t>
  </si>
  <si>
    <t>Vista Real Estate</t>
  </si>
  <si>
    <t>Xp Ans Tesouro Soberano Classe de Investimento Ren</t>
  </si>
  <si>
    <t>Xp Bancos FI RF Ref DI Cred Priv Resp Limitada</t>
  </si>
  <si>
    <t>Xp Bancos Fc RF Ref DI Cred Priv Resp Limitada</t>
  </si>
  <si>
    <t>Xp Cash B1 Classe de Investimento em Cotas de Clas</t>
  </si>
  <si>
    <t>Xp Cash I FIF RF Simples - Resp Limitada</t>
  </si>
  <si>
    <t>Xp Cash II FIF RF Simples - Resp Limitada</t>
  </si>
  <si>
    <t>Xp Cash III FIF RF Simples - Resp Limitada</t>
  </si>
  <si>
    <t>Xp Cash IV FIF RF Simples - Resp Limitada</t>
  </si>
  <si>
    <t>Xp Cash IX FIF RF Simples - Resp Limitada</t>
  </si>
  <si>
    <t>Xp Cash O1 FI em RF Sim</t>
  </si>
  <si>
    <t>Xp Cash S1 Ci RF Ref DI - Resp Limitada</t>
  </si>
  <si>
    <t>Xp Cash V FIF RF Simples - Resp Limitada</t>
  </si>
  <si>
    <t>Xp Cash VI FIF RF Fixa Simples - Resp Limitada</t>
  </si>
  <si>
    <t>Xp Cash VII FIF RF Simples - Resp Limitada</t>
  </si>
  <si>
    <t>Xp Cash VIII FIF RF Simples - Resp Limitada</t>
  </si>
  <si>
    <t>Xp Cash X FIF RF Simples - Resp Limitada</t>
  </si>
  <si>
    <t>Xp Corporate Light Fc FIF RF Cred Priv LP - Resp L</t>
  </si>
  <si>
    <t>Xp Corporate Top Cred Priv FIF RF LP - Resp Limita</t>
  </si>
  <si>
    <t>Xp Credito Est 15 Fc FIF RF Cred Priv LP - Resp Li</t>
  </si>
  <si>
    <t>Xp Debentures Incentivadas Imab5 Cred Priv FIF RF</t>
  </si>
  <si>
    <t>Xp FMP - FGTS Eletrobrás Resp Limitada</t>
  </si>
  <si>
    <t>Xp Inflação FI RF LP Resp Limitada</t>
  </si>
  <si>
    <t>Xp Investor 30 Dominus Fc FIF Ações - Resp Limitad</t>
  </si>
  <si>
    <t>Xp Gestão de Recurso</t>
  </si>
  <si>
    <t>Xp Investor 30 Fc de Ações Resp Limitada</t>
  </si>
  <si>
    <t>Xp Investor Cia - Resp Limitada</t>
  </si>
  <si>
    <t>Xp Investor Dividendos Cia - Resp Limitada</t>
  </si>
  <si>
    <t>Xp Investor Ibovespa Ativo Fc FIF Ações - Resp Lim</t>
  </si>
  <si>
    <t>Xp Investor Long Biased II Fc FIF Ações - Resp Lim</t>
  </si>
  <si>
    <t>Xp Juros Ativos CDI Debentures Incentivadas FI em</t>
  </si>
  <si>
    <t>Xp Liquidez Fc RF Ref DI Créd Priv Resp Limitada</t>
  </si>
  <si>
    <t>Xp Macro Juros Ativo Fc RF LP Resp Limitada</t>
  </si>
  <si>
    <t>Xp Ref FIF RF Ref DI Cred Priv - Resp Lim</t>
  </si>
  <si>
    <t>Xp Reserva Técnica FI RF Resp Limitada</t>
  </si>
  <si>
    <t>Xp Termo Fc RF LP Resp Limitada</t>
  </si>
  <si>
    <t>Xpa Rv Fc de Ações</t>
  </si>
  <si>
    <t>Xvi Capital Ações Cia Resp Limitada</t>
  </si>
  <si>
    <t>Xvi Capital</t>
  </si>
  <si>
    <t>Xvi Capital Ci RF Cred Priv Resp Limitada</t>
  </si>
  <si>
    <t>Zbn Fortuno FI Financeiro RF</t>
  </si>
  <si>
    <t>Zenith Hayp FI Financeiro em Ações</t>
  </si>
  <si>
    <t>A vigência da taxa de performance pelo método de cálculo passivo é dia 01/07/2021.</t>
  </si>
  <si>
    <t>Zeno Global Dólar Advisory Fc de Ações Resp Limita</t>
  </si>
  <si>
    <t>D+098</t>
  </si>
  <si>
    <t>Ágora Arrojada Index FIF - Classe de Investimento</t>
  </si>
  <si>
    <t>Ágora Dividendos Index FI Finan</t>
  </si>
  <si>
    <t>Ágora Top 10 Index FIF - Classe de Investimento Aç</t>
  </si>
  <si>
    <t>Álgido FIA</t>
  </si>
  <si>
    <t>20.0000% do que exceder 100.0000 do IPCA, 6% a.a.</t>
  </si>
  <si>
    <t>Éxes FICFI Infra RF Cred Priv LP - Resp Limitada</t>
  </si>
  <si>
    <t>Éxes</t>
  </si>
  <si>
    <t>Única Cic Cia Resp Limitada do Amw Global FIF</t>
  </si>
  <si>
    <t>fundo</t>
  </si>
  <si>
    <t>PAGINA_FUNDO_PLATAFORMA_XP</t>
  </si>
  <si>
    <t>No cenário internacional, a economia americana mostra resiliência, mesmo com incertezas sobre tarifas. O Fed mantém foco no mercado de trabalho e, diante da desaceleração, abriu espaço para cortes de juros. A redução das taxas, aliada à busca por diversificação e instrumentos de hedge, enfraquece o dólar e favorece mercados emergentes. O forte ciclo de investimentos em IA sustenta a atividade e valoriza ativos de risco. A inflação em queda reforça esse ambiente. No Brasil, o dólar fraco ajuda, mas a política monetária contracionista já mostra efeitos na atividade. A bolsa segue em linha com emergentes, sem destaques locais. A inflação acima da meta adia cortes e mantém o BC cauteloso.</t>
  </si>
  <si>
    <t>No mês o IV Dividendos FIA rendeu 4,03%, contra 3,47% do IBX. Nos últimos 12 meses, o fundo acumula retorno de 9,79%, contra 10,95% do IBX. O fundo tem como principais participações CPLE3 - Copel (7,18%), VALE3 - Vale (7,13%) e PETR4 - Petrobrás (6,90%).</t>
  </si>
  <si>
    <t>https://institucional.xpi.com.br/downloads/xpgestao/Caracteristica/Caracteristica_08279304000141_v295.pdf</t>
  </si>
  <si>
    <t>https://institucional.xpi.com.br/downloads/xpgestao/Caracteristica/Caracteristica_41423887000108_v37.pdf</t>
  </si>
  <si>
    <t>Os principais ganhos do fundo foram proporcionados por ações globais nos setor de Telecomunicações &amp;amp; Tecnologia; Plataformas Digitais e Setor Financeiro. As posições em Consumo &amp;amp; Varejo e no Serviços foram os principais detratores de performance.</t>
  </si>
  <si>
    <t>O fundo inicia o mês com uma exposição a ações globais de aproximadamente 100%, com foco nos setores de Consumo &amp;amp; Varejo; Finanças e; Plataformas Digitais.</t>
  </si>
  <si>
    <t>https://institucional.xpi.com.br/downloads/xpgestao/Caracteristica/Caracteristica_46351969000108_v33.pdf</t>
  </si>
  <si>
    <t>Em setembro, o principal destaque positivo da indústria de crédito foram as debêntures incentivadas, em que os gestores mantiveram a pressão compradora, contribuindo para a queda dos prêmios de crédito. Por outro lado, entre as debêntures não isentas, o destaque negativo foram os eventos marcados por Braskem e Ambipar. No geral, a postura dos gestores de crédito segue conservadora, mantendo a geração do excesso de retorno sobre o CDI. O Selection RF Light teve retorno de 1,23% no mês, contra 1,22% do CDI. Nos últimos 12 meses, o retorno acumulado foi de 13,63%, contra 13,30% do CDI no mesmo período. No mês, destaque para a performance dos fundos: Icatu Vanguarda Credit Plus (1,57%), ARX Everest (1,46%) e Polo Credito Corporativo (1,41%).</t>
  </si>
  <si>
    <t>As maiores exposições individuais da carteira estão nos fundos: XP Corporate Light, JGP Corporate Feeder III, Polo Credito Corporativo, SPX Seahawk, SulAmérica Crédito Ativo e Icatu Vanguarda Credit Plus.</t>
  </si>
  <si>
    <t>https://institucional.xpi.com.br/downloads/xpgestao/Caracteristica/Caracteristica_24572219000123_v242.pdf</t>
  </si>
  <si>
    <t>Os mercados de ações globais mantiveram sua trajetória positiva em setembro. A combinação de dados de emprego mais fracos e inflação estável levou o Fed a cortar os juros pela primeira vez desde dezembro de 2024. O mercado agora estima mais 2 cortes até o final do ano. O alívio nas condições financeiras beneficiou o setor de Tecnologia, e, historicamente, ciclos de cortes nas taxas tendem a favorecer ações de pequena e média capitalização. A estratégia Robotech teve resultado positivo no mês, embora a exposição ao setor de Saúde tenha pressionado os resultados. Ações ligadas à infraestrutura de IA seguiram em alta, com destaque para Nvidia, Broadcom (Design de Chips), TSMC (Fabricação de Chips), Teradyne (Testes de Semicondutores) e Schneider Electric (Infraestrutura para Data Centers). O mercado ainda questiona a sustentabilidade do volume de investimentos, mas o comprometimento de empresas como OpenAI, que planeja implantar 10 gigawatts em data centers com apoio da Nvidia, reforça nossa convicção no tema. Por outro lado, nomes em Saúde, como Procept Biorobotics, Dexcom e Intuitive Surgical seguem com resultados aquém, influenciados por desafios políticos na indústria de Saúde americana.</t>
  </si>
  <si>
    <t>Em setembro, vendemos nossa posição na AMD, após período de forte valorização, e encerramos nossa posição na ON Semiconductor. Utilizamos os recursos para aumentar nossa posição na Monolithic Power (Semicondutores IA e Mercado analógico) e na Alphabet, que teve sinais de ganho de mercado com seu modelo de IA, Gemini. Em software, saímos de nossa posição na Procore (Software para Construção) e aumentamos nossa exposição na PTC (Software de Design). Reduzimos na Synopsys, após fraco resultado em sua divisão de Propriedade Intelectual e desafios na China. Em Automação Logística, aumentamos posições na Cognex, Zebra e Impinj, refletindo nossa visão otimista com a retomada de crescimento do setor. Em Saúde, reduzimos ainda mais nossa posição na Intuitive Surgical por acreditarmos que existam melhores oportunidades no curto prazo. Por fim, adicionamos à Alibaba, líder em Computação em Nuvem com IA na China, e iniciamos posição na AXON, empresa de Soluções Tecnológicas para Segurança Pública, cuja proposta baseada em IA tem gerado ganhos expressivos de produtividade com autoridades policiais. O ambiente de mercado se estabilizou após volatilidade gerada por anúncios tarifários nos EUA. O forte CAPEX de grandes empresas de Tecnologia em IA nos EUA deve se manter em 2026, impulsionado por incentivos fiscais do “One Big Beautiful Bill Act”. Na Europa, iniciativas como o plano de €500 bi da Alemanha e compromissos privados também reforçam o cenário construtivo para investimentos locais.</t>
  </si>
  <si>
    <t>https://institucional.xpi.com.br/downloads/xpgestao/Caracteristica/Caracteristica_35002463000177_v117.pdf</t>
  </si>
  <si>
    <t>O carrego bruto do portfólio, considerando os dados de fechamento do mês, ficou em CDI+5,0% ao ano. A carteira do Fundo chegou a 28 operações, que representam 92% do patrimônio líquido, enquanto os 8% remanescentes estão alocados em instrumentos de caixa. Essa parcela pode variar de acordo com novas aplicações, resgates e pagamentos de juros ou amortizações dos ativos. A rentabilidade do fundo no mês foi de 1,51%, o que equivale a um retorno anualizado de CDI+3,3% ao ano (ou 124% do CDI). No ano de 2025, o fundo acumula uma rentabilidade de 13,03% desde o início do ano, equivalente a CDI+3,3% ao ano (ou 126% do CDI). Por fim, considerando a janela dos últimos 12 meses, o fundo entregou uma rentabilidade de 17,05%, equivalente a CDI+3,3% ao ano, ou (128% do CDI).</t>
  </si>
  <si>
    <t>O Fundo realizou uma nova operação de securitização, equivalente a 3,2% do patrimônio do Fundo. A operação envolveu a aquisição de uma debênture emitida por uma securitizadora, lastreada em recebíveis de pequenas e médias empresas. Essa estrutura apresenta subordinação de 11% e oferece uma remuneração de CDI+7,8% ao ano. A composição atual da carteira mostra que 86% (26 operações) estão concentradas em instrumentos de securitização, enquanto outros 6% (2 operações) estão alocados em dívidas corporativas. Diante do cenário de juros elevados, o time de gestão tem priorizado investimentos em operações de securitização, por entender que esse tipo de estrutura oferece maior resiliência frente cenário atual.</t>
  </si>
  <si>
    <t>https://institucional.xpi.com.br/downloads/xpgestao/Caracteristica/Caracteristica_49983891000132_v35.pdf</t>
  </si>
  <si>
    <t>A discussão da nova MP 1.303/2025 (que, de forma simples, passa a tributar em 5% os rendimentos de ativos e cotas de fundos incentivados emitidos a partir de 2026) impulsionou a procura pelo estoque disponível de debêntures totalmente isentas. Soma-se se a isso captação ainda forte para esta classe em fundos novos, que gera uma demanda contratada para fins de enquadramento. Setembro renovou recordes de ganho com marcação a mercado no ano, refletindo esse cenário aquecido descrito. A demanda segue firme, ainda que em patamares inferiores a 2024, e poderemos ver alguma aceleração nos próximos meses. O mesmo vale para a oferta, já que as empresas se beneficiam de spreads potencialmente menores caso emitam ainda em 2025. Cabe destacar que o benefício fiscal da isenção, associado ao quadro de juros elevados, preserva a atratividade dos títulos isentos em relação aos tributados. Um cenário de fechamento de curva de juros mais acentuado poderia alterar essa dinâmica no futuro.</t>
  </si>
  <si>
    <t>Atualmente o fundo tem uma duration de 3,1 anos e um carrego de CDI-0,1%. Na comparação mensal, houve compressão do spread. Seguimos com duration controlada, com a carteira mais líquida e mais seletivos no mercado primário. Diante da possibilidade de aprovação da MP 1.303/2025 e de um elevado benefício fiscal associado à isenção de IR às pessoas físcias, este fundo foi reaberto para captação, sem capacity definido. O fundo será fechado após 31/12/2025 ou em caso de intensificação relevante da captação até este dia.</t>
  </si>
  <si>
    <t>https://institucional.xpi.com.br/downloads/xpgestao/Caracteristica/Caracteristica_36352361000144_v50.pdf</t>
  </si>
  <si>
    <t>Diante desse cenário, a gestão tem promovido realocações pontuais, reduzindo a exposição em papéis mais longos - cujos spreads não se mostram atrativos sob a ótica de risco-retorno - e direcionando recursos para ativos de prazo mais curto, que tenderiam a sofrer menor impacto em um eventual movimento de reversão. A carteira segue saudável, com posições relevantes que oferecem bom carrego ou potencial de ganho adicional via fechamento de spreads, dado que a gestão entende que as taxas atuais não refletem adequadamente os fundamentos desses ativos. Carrego líquido atual do fundo: CDI - 1,24%a.a. (90,99% do CDI). Duration da carteira de crédito: 4,04 anos.</t>
  </si>
  <si>
    <t>No mês de setembro, o fundo obteve um retorno de +2,21% (180,90% do CDI), líquido de imposto para investidores PF, ficando acima do seu objetivo de desempenho. No ano, o fundo apresenta uma rentabilidade de +11,02% (106,44% do CDI), líquido de imposto para investidores PF, ficando também acima do seu objetivo de desempenho. O fundo apresentou um ótimo desempenho no mês, impulsionado principalmente pela continuidade do movimento de fechamento dos spreads de crédito. No período, a curva de juros registrou alta nas taxas, impacto que foi parcialmente compensado pela posição de hedge. Ainda assim, o fechamento das taxas das debêntures contribuiu de forma relevante para a rentabilidade. Segue a atribuição de performance: Títulos Públicos: +0,11%; Debêntures Lei 12.431: +1,83%; Outras Debêntures: 0,00%; Títulos Bancários: +0,03%; Outros Ativos: 0,00%; Hedge: +0,28%; e Custos: -0,05%.</t>
  </si>
  <si>
    <t>https://institucional.xpi.com.br/downloads/xpgestao/Caracteristica/Caracteristica_28259415000101_v182.pdf</t>
  </si>
  <si>
    <t>Em setembro, o fundo apresentou um desempenho abaixo do CDI. No livro de Juros Locais, a carteira manteve posições aplicadas nos vértices mais curtos da curva, mais sensíveis à política monetária, com destaque para DI jul/26 e DI jan/27. A estratégia buscou se beneficiar do fechamento esperado da curva no médio prazo, embora tenha sido impactada de forma negativa pela comunicação mais firme do Copom, que afastou a expectativa de cortes em dezembro. Mantemos a abordagem, considerando o arrefecimento gradual da atividade econômica e da inflação. A exposição à Bolsa Brasileira contribuiu positivamente, impulsionada principalmente pelo ETF EWZ, que se beneficiou tanto da valorização do real frente ao dólar quanto da valorização das ações. Algumas posições de stock picking foram encerradas ao longo do mês, mantendo a gestão seletiva e disciplinada. No mercado internacional, a atuação foi limitada a posições táticas no S&amp;amp;P-500, com menor nível de risco do que em meses anteriores nos mercados de juros e moedas. No exterior, o fundo não manteve exposição relevante em juros internacionais, enquanto no mercado de moedas adotou viés positivo para o real e pequena posição vendida no peso mexicano, refletindo a gestão prudente diante do cenário local e internacional.</t>
  </si>
  <si>
    <t>Nos EUA, o destaque foi o corte de juros de 4,50% para 4,25%. A decisão contou com a dissidência de um novo membro do Fed, que votou por um corte maior, de 0,50 p.p. As projeções foram revisadas, indicando mais dois cortes em 2025 e um adicional em 2026, com maior crescimento e inflação, além de queda esperada no desemprego. A comunicação destacou riscos concentrados no mercado de trabalho, justificando a flexibilização. Em agosto, os dados mostraram desaceleração, com criação de vagas em ritmo fraco e desemprego em 4,3%. A inflação segue acima da meta, em 2,7%, enquanto a atividade permanece resiliente: o PIB do 2º tri cresceu 3,8% anualizado, sustentado pelo consumo. Na Europa, o PIB da Zona do Euro cresceu 0,1% no 2º tri. O BCE manteve juros em 2% e revisou projeções, com maior crescimento e inflação mais baixa. No Reino Unido, o Banco da Inglaterra manteve a taxa em 4%, reforçando ajuste gradual, em meio à desaceleração da inflação de serviços. Na Ásia, o Japão cresceu 0,5% no 2º tri, com inflação núcleo em 3,3%. Na China, dados de crédito e atividade melhoraram, com PMIs em território expansionista. No Brasil, o BC manteve a Selic em 15%, reforçando postura cautelosa. O IPCA-15 veio abaixo do consenso, enquanto emprego, confiança e atividade sugerem acomodação no 3º tri. Projetamos PIB de 2,0% em 2025 e 1,5% em 2026, com inflação em 4,6% este ano e 4,0% no próximo. Vemos espaço para Selic em 10,50% ao fim de 2026.</t>
  </si>
  <si>
    <t>https://institucional.xpi.com.br/downloads/xpgestao/Caracteristica/Caracteristica_26323079000185_v199.pdf</t>
  </si>
  <si>
    <t>https://institucional.xpi.com.br/downloads/xpgestao/Caracteristica/Caracteristica_26759909000111_v179.pdf</t>
  </si>
  <si>
    <t>O Absoluto LS terminou o mês de Setembro subindo 1.75%, enquanto o Ibovespa subiu 3.40%. Os principais destaques positivos do mês foram: (i) posições compradas em Tecnologia e Semicondutores nos Estados Unidos; (ii) posições compradas em Industriais no Brasil. O principal destaque negativo foi: (iii) posições compradas em Financials na Argentina.</t>
  </si>
  <si>
    <t>Durante o mês zeramos a posição vendida em OIL, reduzimos a exposição à rates e aumentamos os hedges na bolsa local.</t>
  </si>
  <si>
    <t>https://institucional.xpi.com.br/downloads/xpgestao/Caracteristica/Caracteristica_14799785000119_v199.pdf</t>
  </si>
  <si>
    <t>O mês de setembro foi um mês atípico para o mercado de crédito privado. Até a última semana do mês tivemos o fechamento dos spreads de crédito, com valorização de diversos ativos, principalmente puxados por uma volta dos spreads de Cosan. Os prêmios de risco desta companhia abriram no mês de agosto puxados pelo resultado pior da sua subsidiária Raizen, mas voltaram no mês de setembro principalmente com a notícia da grande capitalização da companhia. Nos mantivemos os créditos de Cosan em carteira, nos beneficiando deste fechamento. Por outro lado, na última semana do mês, o mercado penalizou muito os papeis de Ambipar, após pedido de medida cautelar para não execução de dívidas, e Braskem, após notícias de contratação de assessoria jurídico-financeira para reestruturação da estrutura de capital. Não temos qualquer exposição em Ambipar e Braskem neste fundo.</t>
  </si>
  <si>
    <t>Aproveitamos o final do mês para reduzir posições mais longas com taxas mais amassadas, ficando um pouco mais conservadores. No entanto, ainda não vemos um movimento de grande abertura por conta de resgates em fundos de crédito. Estamos líquidos e preparados para poder aproveitar oportunidades que possam surgir ao longo do mês. O fundo encerrou o mês com alocação de 83,9% em crédito privado, sendo 34,8% em ativos financeiros, 45,3% em ativos corporativos e 3,8% em estruturados.</t>
  </si>
  <si>
    <t>https://institucional.xpi.com.br/downloads/xpgestao/Caracteristica/Caracteristica_33701828000126_v144.pdf</t>
  </si>
  <si>
    <t>Sem comentário</t>
  </si>
  <si>
    <t>O fundo Trend Short Dolar FI Cambial tem exposição inversa à contratos futuros de dólar em relação ao real e portanto à taxa de câmbio USD/BRL -- i.e., se o Dólar desvaloriza (Real aprecia, a taxa cambial R$/US$ "cai"), este fundo se valoriza.</t>
  </si>
  <si>
    <t>https://institucional.xpi.com.br/downloads/xpgestao/Caracteristica/Caracteristica_32246789000151_v206.pdf</t>
  </si>
  <si>
    <t>Newave Energia I</t>
  </si>
  <si>
    <t>O 1T25 foi marcado pela reavaliação positiva da cota do fundo para R$ 1.279,18 no dia 31/03/2025 e encerramento do efeito conhecido como Curva J. A valorização é fruto de um de-risking do investimento na Newave Energia, tendo como principais fatores: (i) Projeto Arinos-MG 100% operacional e com energia de longo prazo 100% contratada, sendo rankeado como um dos projetos solares mais eficientes do Brasil; (ii) avanço da implantação do Projeto Barro Alto-GO; e (iii) desembolso de financiamentos de longo prazo para ambos os projetos. Importante comunicar que a usina de Arinos-MG sofreu com Curtailment cada vez maior ao longo do 1T25, porém em níveis ainda controlados. Esse é um dos principais riscos do setor atualmente e caso se intensifique pode afetar retornos do fundo e dos cotistas.</t>
  </si>
  <si>
    <t>O resultado favorável das posições aplicadas em juros, vendidas em USD e compradas em commodities foram parcialmente contrabalançados por perdas em posições de bolsa externa. Nos EUA, a variação do PIB estimada no 2T passou de 3.3% para 3.8%, tendo o crescimento no consumo sido revisado de 1.7% para 2.5%. O investimento também foi revisado para cima em suas principais linhas. Além disso, os dados relativos a consumo em julho e agosto também superaram as expectativas. O quadro sugere que apenas no 1T o crescimento dos EUA experimentou fraqueza, tendo se recuperado e mantido um ritmo mais forte após o mês de março. Combinado à redução observada na criação de empregos, o cenário aponta para um ganho importante na produtividade da economia dos EUA. No Brasil, a inflação segue mais comportada, ainda que a derivada de melhora tenha se reduzido. A postura hawkish do BC tende a induzir um deslize lento das expectativas de inflação em direção à meta, queda adicional da inflação e do ritmo de atividade econômica, dinâmica que deverá permitir o início da flexibilização monetária a partir do 1T 26. Projetamos inflação de 4,4% em 2025 e 3,9% em 2026.</t>
  </si>
  <si>
    <t>Na bolsa externa, seguimos com posições compradas em ações de tecnologia contra índices mais amplos, tendo em vista o prosseguimento da perspectiva positiva para o setor. Permanecemos com posição vendida em USD contra uma cesta de moedas. Mantemos a exposição em ativos brasileiros – aplicados em juros reais e nominais, e mirando a continuidade do cenário externo favorável, dos sinais de desaceleração da atividade econômica doméstica, e de um quadro de popularidade adverso para o governo, à frente.</t>
  </si>
  <si>
    <t>https://institucional.xpi.com.br/downloads/xpgestao/Caracteristica/Caracteristica_54087357000188_v20.pdf</t>
  </si>
  <si>
    <t>Em setembro, o AZ Quest Yield registrou retorno de 1,07%, ante 1,22% do CDI. O fundo concentrou suas posições na parte curta da curva de juros, buscando aproveitar oportunidades de retorno em contratos mais sensíveis às decisões de política monetária. Essa estratégia reflete a percepção da gestão de que o ciclo de alta de juros está mais intenso do que o mercado atualmente precifica, permitindo que o fundo capture ganhos mesmo em um cenário de taxas elevadas.</t>
  </si>
  <si>
    <t>No Brasil, o Banco Central manteve a Selic em 15%, reforçando uma postura conservadora diante das pressões inflacionárias e afastando a possibilidade de cortes prematuros. A decisão reflete tanto a preocupação com a ancoragem das expectativas quanto a necessidade de consolidar o processo de desinflação. O IPCA-15 de setembro surpreendeu positivamente ao vir abaixo do consenso, sinalizando menor persistência inflacionária no curto prazo. Ainda assim, os indicadores de emprego, confiança e atividade apontam para acomodação da produção no 3º trimestre, em linha com o efeito defasado da política monetária restritiva. Em termos de crescimento, projetamos PIB de 2,0% para este ano, seguido de 1,5% em 2026, refletindo o impacto cumulativo dos juros elevados sobre consumo e investimento. Apesar da desaceleração esperada, a atividade ainda encontra suporte em segmentos específicos, como serviços e agro, mas com tendência de arrefecimento. Do lado da inflação, projetamos IPCA de 4,6% em 2025 e 4,0% em 2026, sustentados por menor pressão de bens industriais e expectativa de desaceleração nos serviços. Nesse cenário, enxergamos espaço para que o Banco Central conduza uma calibragem gradual do grau de aperto monetário, permitindo reduções ao longo do horizonte relevante. Projetamos a Selic em 10,50% ao final de 2026, o que deve apoiar a retomada da atividade, sem comprometer a convergência da inflação à meta.</t>
  </si>
  <si>
    <t>https://institucional.xpi.com.br/downloads/xpgestao/Caracteristica/Caracteristica_16599968000116_v218.pdf</t>
  </si>
  <si>
    <t>O setor bancário segue se destacando como opção segura em um cenário de juros elevados, justificando a preferência por alocações conservadoras, com aplicações de baixo risco de crédito e alta liquidez no mercado secundário. Em nossa análise, o principal fator de atenção reside na precificação dos títulos de longo prazo, especialmente os subordinados, cujos prêmios aparentam estar excessivamente comprimidos.</t>
  </si>
  <si>
    <t>O risco de crédito bancário teve impacto neutro em setembro. Os prêmios de risco ficaram estáveis no mês, porém houve pequenas marcações a mercado pontuais em determinados ativos que levaram o fundo a performar um pouco abaixo do benchmark.</t>
  </si>
  <si>
    <t>https://institucional.xpi.com.br/downloads/xpgestao/Caracteristica/Caracteristica_52286231000107_v28.pdf</t>
  </si>
  <si>
    <t>O Fundo apresentou um retorno líquido de +0,54 % em dólares, com os principais contribuintes relativos por setor sendo Industriais (+0,36 %), Energia (+0,13%) e Financeiro (+0,07%), enquanto os principais detratores relativos foram Materiais (-0,62%), Bens de Consumo Básico (-0,12%) e Serviços de Comunicação (-0,08%). Quando incluído o retorno do hedge para reais e as despesas do veículo local, chegamos a uma performance mensal de 1,01% em setembro. Em 2025, o fundo apresenta um retorno anualizado equivalente a CDI+1,69%. Do ponto de vista geográfico, Colômbia (+0,10% ), Chile (+0,06%) e El Salvador (+0,02%) foram os principais contribuintes relativos, enquanto Brasil (-0,18%), México (-0,09%) e Peru (-0,06%) foram os que mais prejudicaram em relação ao Benchmark. Por fim, ao final de setembro, o Fundo apresentou um yield de 8,0% em dolares, consistindo em um spread de 437 bps sobre os títulos do Tesouro dos EUA, uma duration de 4,7 anos e um rating internacional médio de BB. Quando incluído o hedge cambial de dólares para reais (BRL), chegamos a um yield bruto de 17,5%.</t>
  </si>
  <si>
    <t>A carteira permanece bem diversificada, composta por 210 títulos de 144 emissores, enquanto o active share está em 56,5%. As maiores exposições geográficas continuam sendo Brasil e México, com os setores de Energia e Financeiro representando as alocações mais significativas.</t>
  </si>
  <si>
    <t>https://institucional.xpi.com.br/downloads/xpgestao/Caracteristica/Caracteristica_36046327000141_v73.pdf</t>
  </si>
  <si>
    <t>No mês de setembro, o fundo apresentou rentabilidade de 0,96%, o equivalente a CDI - 0,26%. No acumulado dos últimos 12 meses, o retorno foi de 13,43% (CDI + 0,10%). Conforme comentado nos últimos meses, diante do fechamento dos spreads das debêntures corporativas, seguimos ampliando gradualmente a alocação do fundo em ativos bancários que se encontram com uma melhor relação risco-retorno. Nesse contexto, a estratégia que mais contribuiu para o retorno no fundo no mês foram os títulos de instituições financeiras. Já as emissores corporativas, ainda que apresentam retorno positivo, o rendimento ficou abaixo dos meses anteriores.</t>
  </si>
  <si>
    <t>O Riza Lotus mantém uma carteira diversificada, composta por 132 emissores distribuídos entre 16 setores da economia, com foco em segmentos menos sujeitos à volatilidade econômica. As maiores alocações seguem concentradas nos setores de financials, utilities e bens industriais. Atualmente, 48% da carteira está alocada em emissões corporativas, 42% em títulos bancários e 6,3% está exposta a ativos estruturados, predominantemente via cotas sêniores de FIDCs. Esse posicionamento, resulta em um portfólio com spread médio de CDI + 0,8% e duration média de 1,1 ano, patamar consistente com a estratégia do fundo de preservar liquidez e estabilidade no carrego, mesmo em cenários de maior incerteza.</t>
  </si>
  <si>
    <t>https://institucional.xpi.com.br/downloads/xpgestao/Caracteristica/Caracteristica_36498670000127_v115.pdf</t>
  </si>
  <si>
    <t>Os mercados globais mostraram desempenho misto, influenciados por dados econômicos e política monetária. O fundo acompanhou de perto o desempenho do índice de referência (SMLLBV Index), que encerrou o mês com 1,58%. No período, o fundo registrou rentabilidade de 1,57%.</t>
  </si>
  <si>
    <t>O fundo tem como objetivo acompanhar o SMLL, índice da B3 que mede o desempenho médio das empresas de menor capitalização da bolsa.</t>
  </si>
  <si>
    <t>https://institucional.xpi.com.br/downloads/xpgestao/Caracteristica/Caracteristica_35956046000163_v133.pdf</t>
  </si>
  <si>
    <t>A principal contribuição positiva para o fundo em setembro veio de Alphabet. Suas ações reagiram à decisão favorável do juiz responsável pelo seu caso mais importante de antitruste, envolvendo acordos de distribuição de Search pelo Safari da Apple e o Android. No Brasil, GPS e Localiza também contribuíram positivamente. As maiores atribuições negativas vieram de Constellation Software e Topicus, por essencialmente a narrativa de que inteligência artificial prejudicará seus negócios no futuro – o que achamos pouco provável.</t>
  </si>
  <si>
    <t>Em setembro, reduzimos pontualmente nossos investimentos no Brasil em bancos e utilities, depois de forte valorização destes ativos em 2025. No exterior, aumentamos a posição em Alphabet, depois da decisão de antitrust - sobre os acordos de distribuição de search - ter vindo melhor do que o esperávamos. Também, aproveitamos para aumentar investimento em Constellation Software, devido ao fato da ação ter sofrido uma queda de 16% no mês - influenciado por ruídos que consideramos descolados de seus fundamentos e vantagem competitiva do negócio.</t>
  </si>
  <si>
    <t>https://institucional.xpi.com.br/downloads/xpgestao/Caracteristica/Caracteristica_12082452000149_v147.pdf</t>
  </si>
  <si>
    <t>Após um primeiro semestre marcado por fluxos marginais para a indústria de fundos de crédito privado, os fundos registraram captações expressivas de aproximadamente R$ 20 bilhões mensais. Esse movimento reforça a preferência dos investidores pela classe de renda fixa diante do elevado nível da taxa básica de juros e das incertezas políticas e econômicas no Brasil. Em suma, o investidor segue na defensiva. Entretanto, depois de anos de fluxos para renda fixa e ativos de crédito, tornou-se difícil sustentar que o atual patamar de preços dos créditos high grade reflita adequadamente os riscos de um cenário tão desafiador para bancos e empresas brasileiras. Em outras palavras, tem sido o fluxo — e não os fundamentos — o principal determinante do preço. Alocar em crédito privado high grade nesse contexto passou a demandar atenção redobrada e, sobretudo, disciplina. Entendemos que o momento requer maior foco na preservação de capital e liquidez, em vez de buscar otimizar carrego e pequenos ganhos de capital.</t>
  </si>
  <si>
    <t>O risco de crédito trouxe contribuições positivas no mês. Embora os spreads tenham apresentado volatilidade devido aos eventos relacionados à Ambipar e à Braskem (aos quais não estamos expostos), as posições em Cosan e no grupo Simpar contribuíram positivamente no período. Os alocadores devem seguir cautelosos nas alocações em crédito privado e o equilíbrio atual de preços nos parece frágil. Acreditamos que qualquer deterioração nas expectativas macroeconômicas pode se traduzir em volatilidade nos prêmios de crédito, como observamos no final de 2024. Entendemos que há pouca visibilidade sobre o próximo ciclo político no Brasil e quais serão seus reflexos em termos de política econômica. Esse fator, somado a um ambiente macroeconômico bastante desafiador para empresas brasileiras no curto prazo, requer uma abordagem ainda mais cautelosa para risco de crédito.</t>
  </si>
  <si>
    <t>https://institucional.xpi.com.br/downloads/xpgestao/Caracteristica/Caracteristica_35789436000196_v130.pdf</t>
  </si>
  <si>
    <t>Em setembro os fundos registraram ganhos no crédito privado local e em posições offshore, enquanto créditos em alto estresse pressionaram parte do mercado. Localmente, a performance foi impulsionada por movimentos em emissores seletos (fechamentos relevantes de spreads em alguns nomes) e, excluindo esses eventos extremos, os spreads permaneceram próximos da estabilidade. No crédito internacional houve fechamento de spreads (aproximadamente 12bps) e nossa parcela offshore entregou ganhos moderados. Não tínhamos exposição aos emissores mais estressados (Ambipar/Braskem). Perspectiva: vigilância a potenciais vendas forçadas que podem abrir janelas de compra em papéis de qualidade; cenário externo benigno favorece ativos de risco, mas monitoramos riscos fiscais locais e trajetória de cortes nos EUA para ajustar alocação.</t>
  </si>
  <si>
    <t>Mantemos portfólios com foco em crédito de qualidade e liquidez: prêmio médio sobre CDI dos fundos citados varia entre 1,2% e 1,9% a.a. e duration média próxima a 2,4 e 2,7 anos. A exposição offshore segue reduzida e concentrada em poucos emissores; aumentamos gradualmente posições em bancos (Bradesco, Banco Mercantil e BTG) onde vemos valor. Perfil tático: disciplina na seleção de crédito, controle de duration e manutenção de caixa para aproveitar oportunidades pontuais.</t>
  </si>
  <si>
    <t>https://institucional.xpi.com.br/downloads/xpgestao/Caracteristica/Caracteristica_41993797000152_v19.pdf</t>
  </si>
  <si>
    <t>O Bradesco Bancos II, fundo especializado em crédito privado bancário que segue uma estratégia focada em papéis de alta qualidade, registrou um mês acima do CDI. Os destaques deste resultado incluem as letras financeiras sênior, subordinadas e perpétuas de grandes instituições financeiras como BTG, Stone, Santander e Bradesco Apesar da redução do ritmo de compras de papéis de crédito, a gestão continua a procurar boas oportunidades nos mercados primários e secundários.</t>
  </si>
  <si>
    <t>Os ativos bancários mantiveram a tendência de compressão de spreads em setembro, com destaque para as Letras Financeiras do Banco RCI Brasil e do Banco XP, que registraram forte demanda e eficiência nas taxas. Mesmo com os spreads em patamares historicamente baixos, o apetite por crédito bancário segue elevado, impulsionado pela busca por nomes sólidos e liquidez. Diante desse cenário, mantemos uma postura conservadora na aprovação de novos emissores, priorizando instituições com perfil robusto e histórico consistente, como Bradesco, Itaú, BTG, ABC, Caixa, Safra, Santander e Votorantim. A seletividade continua sendo essencial na construção dos portfólios, especialmente em um ambiente de compressão de spreads e maior sensibilidade a riscos específicos. Atualmente o fundo encontra-se com a concentração de 79,1% de crédito bancário na carteira.</t>
  </si>
  <si>
    <t>https://institucional.xpi.com.br/downloads/xpgestao/Caracteristica/Caracteristica_51293148000100_v34.pdf</t>
  </si>
  <si>
    <t>https://institucional.xpi.com.br/downloads/xpgestao/Caracteristica/Caracteristica_35372771000194_v60.pdf</t>
  </si>
  <si>
    <t>Os dados econômicos divulgados ao longo de setembro nos EUA mostraram uma dicotomia interessante. Enquanto a atividade tem sido revisada para cima, os dados de emprego têm mostrado um mercado de trabalho cada vez mais fraco. Ainda não sabemos por quanto tempo essa dicotomia continuará, tampouco qual será o resultado, mas como o FED está preocupado com o mercado de trabalho, decidimos zerar a aposta na alta das taxas de juros americanas. Mesmo assim, mantemos nosso viés de venda para os índices de ações americanos, o que normalmente tem sido expressado por meio de opções. Nas moedas, seguimos apostando na valorização do BRL contra ao euro e ao franco suíço, em função do diferencial de juros. No Brasil, seguimos comprados em NTNBs, mantivemos as estratégias de valor relativo e a carteira de ações. No entanto, a piora do cenário político nos últimos meses demanda atenção. O cenário externo continua dando suporte aos ativos de países emergentes, mas o quadro fiscal brasileiro, aliado à incerteza eleitoral, deixa o Brasil muito exposto a uma possível piora na conjuntura internacional</t>
  </si>
  <si>
    <t>No mês de setembro, as cotas do fundo Kinitro 30 se valorizaram 0,75%, 0,47 p.p. abaixo do retorno do CDI (seu benchmark), que rendeu 1,22%. Tivemos perdas no mercado de juros, apenas parcialmente compensadas pelos resultados em commodities e câmbio. Começando pelos juros, registramos perdas no mercado externo com a aposta na alta das taxas de juros americanas e com as posições em juros na Europa. Todas essas posições foram zeradas. No mercado de juros local, houve perda com posição aplicada em NTNBs na parte média e longa da curva, mas ainda mantemos essas posições. No mercado de renda variável, o resultado foi próximo de zero, com perdas nos mercados externos e ganhos no mercado local — estes divididos entre as estratégias de valor relativo e direcional. No mercado de câmbio, tivemos resultado levemente positivo com a estratégia de carry, em que apostamos na valorização do real frente ao euro e ao franco suíço. Por fim, no mercado de commodities, obtivemos pequenos ganhos com as apostas na valorização do ouro e na queda dos preços do boi gordo e do milho.</t>
  </si>
  <si>
    <t>https://institucional.xpi.com.br/downloads/xpgestao/Caracteristica/Caracteristica_42731202000153_v51.pdf</t>
  </si>
  <si>
    <t>O fundo ganhou com as posições tomadas em juros nominais local e internacional, e vendido em libra. Por outro lado, teve perdas vendido em real e nos juros reais. Em setembro, o cenário brasileiro combinou desafios internos e externos. No front econômico, o PIB mostrou desaceleração e a inflação permaneceu acima da meta, levando o BC, em seu Relatório de Política Monetária, a reforçar o compromisso com a estabilidade de preços, ainda que o aperto monetário limite o ritmo da atividade. No campo fiscal, o governo buscou avançar em uma reforma do Imposto de Renda para aliviar a carga sobre a classe média, compensando com maior tributação sobre altas rendas e dividendos, em sinal de preocupação com justiça tributária. No ambiente externo, as tensões tarifárias com os EUA, com sobretaxa de 50% a produtos brasileiros, pressionaram setores exportadores estratégicos e aumentaram a incerteza nas relações comerciais. O país segue diante do dilema de conciliar crescimento, equilíbrio fiscal e estabilidade institucional em meio a um cenário político polarizado e de desconfiança internacional, em conjunto com um governo populista que expande gastos e melhora a cada dia seu posicionamento eleitoral</t>
  </si>
  <si>
    <t>https://institucional.xpi.com.br/downloads/xpgestao/Caracteristica/Caracteristica_13396703000122_v213.pdf</t>
  </si>
  <si>
    <t>https://institucional.xpi.com.br/downloads/xpgestao/Caracteristica/Caracteristica_57976525000184_v4.pdf</t>
  </si>
  <si>
    <t>Em setembro, o fundo registrou retorno de 3,92%, frente a 3,40% do Ibovespa. No acumulado do ano, o desempenho é de 23,07%, ante 21,58% do índice. A principal contribuição positiva no mês veio da Eletrobras, que se beneficia de uma perspectiva cada vez mais construtiva para os preços de energia no longo prazo — cenário que valoriza seus ativos hidrelétricos. Com a expansão de fontes intermitentes, como solar e eólica, a capacidade da companhia de gerar energia de forma flexível em momentos de pico de demanda se torna um diferencial estratégico altamente valorizado pelos investidores. Além disso, a forte geração de caixa e a expectativa de distribuição de dividendos robustos reforçam a visão de que a empresa vive um ponto de inflexão positivo. Por outro lado, setembro foi desafiador para a Lojas Renner, refletindo a postura mais cautelosa de parte do mercado em relação ao momento da companhia. A expectativa de crescimento mais moderado no curto prazo, somada à percepção de que o negócio alcançou um estágio de maior maturidade, levou à preferência dos investidores por outras oportunidades dentro do setor.</t>
  </si>
  <si>
    <t>Apesar das recentes mudanças no cenário de juros nos Estados Unidos e no Brasil, mantivemos nossa estratégia inalterada, com foco em empresas e setores mais conservadores, bons pagadores de dividendos e com maior liquidez. Atualmente, as maiores exposições da carteira estão nos setores de Bancos, Utilities e Petróleo &amp;amp; Gás.</t>
  </si>
  <si>
    <t>https://institucional.xpi.com.br/downloads/xpgestao/Caracteristica/Caracteristica_12287682000144_v210.pdf</t>
  </si>
  <si>
    <t>https://institucional.xpi.com.br/downloads/xpgestao/Caracteristica/Caracteristica_31132386000119_v205.pdf</t>
  </si>
  <si>
    <t>Em setembro, o fundo Absolute Hidra IPCA apurou resultado de IMA-B5 + 1,25%. O segmento de debêntures incentivadas manteve a trajetória de fechamento de prêmios. No mercado primário, as ofertas seguiram um padrão semelhante: demanda muito superior à oferta, compressão acentuada de taxas e emissores testando – e muitas vezes conseguindo – novos pisos de prêmio e alongamento de prazos. No mercado secundário, observou-se negociação de ativos longos, até então com baixa liquidez, sobretudo de emissores AAA.</t>
  </si>
  <si>
    <t>Em termos de posicionamento, seguimos cautelosos diante dos movimentos recentes, mantendo exposição limitada ao risco de duration, de modo a reduzir a vulnerabilidade a eventuais aberturas de prêmio. Mantemos uma postura conservadora, optando por manter a duration a mais baixa possível, considerando os níveis historicamente reduzidos dos spreads. Seguimos com postura conservadora e altamente seletiva na alocação de capital, priorizando ativos de elevada qualidade de crédito — como instrumentos bancários emitidos por instituições de primeira linha de vencimentos mais curtos — e participações em emissões corporativas primárias que apresentaram prêmios relevantes em relação a pares comparáveis. Dentro do possível, mantivemos níveis mais elevados de caixa, próximos ao limite superior das bandas de alocação. Essa posição segue estratégica, conferindo flexibilidade para capturar oportunidades com melhor relação risco-retorno e possibilitando atuação como compradores marginais em cenários adversos. Atualmente, o fundo está com duration de 5 anos e com 96% no livro de Debêntures de Infraestrutura e 4% no livro de FIDCs.</t>
  </si>
  <si>
    <t>As ações chinesas apresentaram um desempenho positivo no mês de setembro, impulsionado pela melhora contínua da liquidez onshore, que está promovendo a expansão dos múltiplos de valuation das A-shares. Isso é evidenciado pelo aumento do volume de mercado, rapidez com que as ações estão sendo negociadas, compras a margem como porcentagem do volume total e novas emissões de fundos mútuos. Investidores onshore indicam que a realocação de ativos domésticos para ações e notícias sobre estímulos adicionais de política do lado da demanda podem apoiar o mercado nos próximos meses. No entanto, as negociações comerciais entre EUA e China permanecem como a principal incerteza para o quarto trimestre de 2025. Em relação ao desempenho do mês, a estratégia offshore performou 8,07%, superando a performance do benchmark no período em 5,11%. Os setores de tecnologia da informação, materiais e consumo discricionário foram os que mais se destacaram na performance.</t>
  </si>
  <si>
    <t>https://institucional.xpi.com.br/downloads/xpgestao/Caracteristica/Caracteristica_38428156000140_v95.pdf</t>
  </si>
  <si>
    <t>Em Setembro, a principal contribuição positiva veio do book offshore, em especial os modelos em commodities e em moedas. Adicionalmente, o modelo de contratendência em futuro de índice também apresentou ganhos no mês. No lado negativo, os principais detratores de performance foram as operações em DI, através dos modelos seguidores de tendências de curto e de longo prazo. Além disso, o modelo de alocação sistemática, que teve perdas concentradas em NTNBs, assim como modelo de fatores long-short em bolsa Brasil, apresentaram resultados negativos no mês.</t>
  </si>
  <si>
    <t>Acreditamos no potencial da estratégia do fundo, composta por uma combinação de modelos matemáticos e estatísticos. Nossa área de pesquisa vem empenhando-se em desenvolver novos modelos e melhorias que contribuam para termos confiança na capacidade do fundo de gerar bons resultados no longo prazo.</t>
  </si>
  <si>
    <t>https://institucional.xpi.com.br/downloads/xpgestao/Caracteristica/Caracteristica_09441308000147_v219.pdf</t>
  </si>
  <si>
    <t>Os esforços de análise concentraram-se em emissores com perfil mais robusto de geração de caixa e níveis de alavancagem controlados, com foco em ativos high grade, tanto tradicionais quanto estruturados. Atualmente, mais de 91% da carteira está alocada em ativos com rating igual ou superior a AA- pelas principais agências classificadoras de risco, refletindo a manutenção de um perfil conservador nas decisões de crédito. No mês, foram realizadas alocações em seis novas operações: quatro bancárias e duas de crédito privado, sendo uma a troca de papéis do mesmo emissor e outra, participação via mercado primário. O portfólio atual conta com aproximadamente 85 emissores, reforçando a diversificação e a aderência à estratégia do fundo, que busca mitigar riscos de concentração por emissor ou setor. Mantemos uma visão construtiva para a classe e para o desempenho do fundo ao longo do ano, considerando o prolongado período de taxas de juros elevadas, mas seguimos atentos aos desafios do ambiente macroeconômico e aos possíveis impactos sobre os resultados corporativos.</t>
  </si>
  <si>
    <t>Em setembro, o fundo Geraes apresentou rentabilidade de 1,31% no mês, equivalente a 107,1% do CDI, resultado superior ao seu benchmark. No acumulado do ano, o fundo registra desempenho de 106,2% do CDI, evidenciando a consistência da estratégia adotada. O mercado de fundos manteve captação líquida positiva, porém com leve retração de volume em relação ao mês anterior. As emissões primárias cresceram frente ao mês anterior, somando mais de R$ 50 bilhões, com destaque para ofertas superiores a R$ 2 bilhões de Rede D'Or, Aegea, Rod Noroeste Paulista e Energisa. Ao longo de 2025, o fundo manteve postura mais conservadora, com alocação em caixa acima da média histórica, priorizando liquidez e preservação de capital. O carrego atual da carteira está em CDI + 0,80%, levemente acima da meta do fundo, com duration média de 1,14 anos. No final do mês, o indicativo de revisão na estrutura de capital da Braskem e o pedido de proteção contra credores da Ambipar impactaram o mercado de crédito. Em Ambipar não temos exposição ao risco e, em Braskem, mantemos leve exposição de 0,13% do PL no fechamento do mês. O papel está marcado a 40% do PAR e, no atual nível de preço dos papéis, e dada a baixa representatividade no fundo, optamos por manter a posição.</t>
  </si>
  <si>
    <t>https://institucional.xpi.com.br/downloads/xpgestao/Caracteristica/Caracteristica_09720734000110_v203.pdf</t>
  </si>
  <si>
    <t>Xp Private Equity I Fip Multiestratégia</t>
  </si>
  <si>
    <t>O Fundo I concluiu a venda da totalidade da participação societária em três empresas do portfólio: Will Bank e Alife Nino e AZ Quest. Com isso, realizou o pagamento aos cotistas de R$325 milhões, representando 24% do capital investido pelos cotistas, com retenção de um valor residual para eventuais contingências em função dos termos das transações, prática usual da natureza deste tipo de transação. As três transações em conjunto resultaram em uma multiplicação do capital investido de 1,5x, ou seja, um ganho de 50%, e uma TIR (Taxa Interna de Retorno) anual de 15%.</t>
  </si>
  <si>
    <t>Os mercados globais mostraram desempenho misto, influenciados por dados econômicos e política monetária. O fundo superou o desempenho do índice de referência (QQQ US Equity), que avançou 5,38% no mês. No período, o fundo registrou rentabilidade de 6,03%.</t>
  </si>
  <si>
    <t>O fundo busca replicar o índice “Nasdaq-100”, que acompanha cem companhias, de diversos setores, que adotam a inovação para desenvolver vantagens competitivas. Além de incorporar algumas das maiores empresas de tecnologia do mundo, como Apple, Microsoft, Tesla e Netflix.</t>
  </si>
  <si>
    <t>https://institucional.xpi.com.br/downloads/xpgestao/Caracteristica/Caracteristica_40212883000118_v88.pdf</t>
  </si>
  <si>
    <t>https://institucional.xpi.com.br/downloads/xpgestao/Caracteristica/Caracteristica_10447046000107_v84.pdf</t>
  </si>
  <si>
    <t>Em setembro, entre as contribuições positivas, no mercado de moedas, com ganhos em posições compradas em euro contra o dólar norte-americano e a libra esterlina. Já no mercado de juros internacional, houve ganho em posições aplicadas em juros nominais no México. Entre as contribuições negativas, cabe mencionar a estratégia de juros local, que apresentou pequenas perdas em posição aplicada em juros nominais de curto prazo.</t>
  </si>
  <si>
    <t>Para outubro, em juros local, aumentamos posição em inclinação de curva de juros nominais. Em juros internacional, permanecemos, de forma tática, com posições aplicadas, em países que tendem a se beneficiar de um ambiente de juros mais baixos nos EUA. Em relação às moedas, mantemos posição vendida no dólar norte-americano frente a uma cesta de moedas, porém em escala reduzida.</t>
  </si>
  <si>
    <t>https://institucional.xpi.com.br/downloads/xpgestao/Caracteristica/Caracteristica_32892819000105_v22.pdf</t>
  </si>
  <si>
    <t>Eb Fibra Fip Multiestratégia</t>
  </si>
  <si>
    <t>No primeiro trimestre do ano, o EBITDA da Alloha teve crescimento em ritmo menor no comparativo trimestral, em função de maiores custos com pessoal como percentual da receita. A companhia apresentou crescimento de 5,5%, refletindo a expansão da base de usuários (+1,9%), impulsionada principalmente pela aquisição da Atex, além do crescimento do ARPU (+1%). A companhia segue focada na busca por excelência operacional, por meio de iniciativas de eficiência que abrangem tanto a integração dos M&amp;As já em andamento quanto a otimização de outras estruturas operacionais e corporativas. Para apoiar esse processo, a companhia está em contato com consultorias que devem auxiliar na condução das iniciativas, com foco nas principais linhas de Opex e Capex.</t>
  </si>
  <si>
    <t>O fundo apresentou um retorno negativo em setembro apesar da performance positiva do Ibovespa e das bolsas americanas. Os principais detratores de performance foram as posições compradas em Argentina e em Méliuz, ação que temos adquirido ao longo dos últimos 3 meses e seguimos bastante animados com a tese e principalmente com a margem de segurança que o investimento apresenta nos atuais patamares de preço. Do lado positivo, as posições compradas em empresas de energia elétrica e consumo ajudaram a mitigar parte das perdas</t>
  </si>
  <si>
    <t>1. Méliuz: Uma Bitcoin Treasury Company precificada a 1x MNAV – o que implicitamente precifica seu business legado a zero – um business que cresce em termos de receita e rentabilidade e gera em torno de 12% de caixa livre em relação ao seu market cap por ano; 2. Setor elétrico (Eletrobras e Eneva): Vemos um cenário de alta estrutural no preço de energia e valuations atrativos; 3. Proteínas (Minerva): Oferta global de carne bovina restrita e melhora na utilização de plantas adquiridas; 4. Saúde (Fleury): Dinâmica positiva de resultados com recuperação de rentabilidade e volta da expansão orgânica; 5. Consumo e Real Estate (SBF e HBRE): Empresas com momentum operacional positivo e valuation, mesmo em um cenário de PIB mais fraco.</t>
  </si>
  <si>
    <t>https://institucional.xpi.com.br/downloads/xpgestao/Caracteristica/Caracteristica_34706586000126_v95.pdf</t>
  </si>
  <si>
    <t>O Guepardo Institucional encerrou setembro com valorização de 4,8%, superando o Ibovespa, que avançou 3,4%, o que resultou em um alpha de 1,4 ponto percentual no mês. No acumulado do ano, o fundo soma 21,5%, em linha com o índice, enquanto nos últimos 12 meses a rentabilidade foi de 9,1%, abaixo dos 10,9% do Ibovespa. Entre os destaques positivos, a Ultrapar (UGPA3) contribuiu de forma relevante após a divulgação de resultados robustos e em meio à repercussão da operação Carbono Oculto, que atingiu concorrentes suspeitos de fraudes no setor de combustíveis. O episódio acabou reforçando a solidez da companhia e seu posicionamento de mercado. A Allos (ALOS3) também teve desempenho expressivo, beneficiada pela melhora na percepção de juros de longo prazo e pela consistência operacional. Outro ponto importante foi a Rumo (RAIL3), onde aproveitamos as quedas recentes para aumentar consideravelmente nossa posição, decisão que já começou a se refletir em ganhos para o portfólio. Por outro lado, Klabin (KLBN11) foi pressionada pela valorização do real frente ao dólar, o que pesa no curto prazo para empresas exportadoras, mas não altera em nada nossa visão estrutural positiva de longo prazo para a companhia. Vulcabras (VULC3) também teve desempenho negativo marginal, embora continue sendo uma posição que se destaca pela forte geração de caixa e por sua política consistente de dividendos, que sustentam nossa convicção na tese.</t>
  </si>
  <si>
    <t>Em um mês marcado por forte volatilidade setorial, a carteira demonstrou resiliência e eficiência ao capturar oportunidades relevantes, especialmente em Ultrapar. O resultado reflete nossa abordagem ativa e fundamentada em eventos estruturais.</t>
  </si>
  <si>
    <t>https://institucional.xpi.com.br/downloads/xpgestao/Caracteristica/Caracteristica_08830947000131_v152.pdf</t>
  </si>
  <si>
    <t>O Novus Renda Fixa apresentou resultado de 0,69% no mês, com perdas em juros nominais no Brasil. No cenário internacional, os dados americanos de mercado de trabalho e de inflação indicaram desaceleração, apesar da surpresa positiva com a atividade. O Fed, demonstrando maior preocupação com o lado de emprego do seu mandato, reduziu os juros em 0,25%. No Canadá, o mesmo movimento ocorreu; e na Europa, na Inglaterra e no Japão os juros foram mantidos inalterados, com tom hawkish. As tensões geopolíticas se elevaram com novos ataques entre Rússia, Ucrânia e Polônia. No Brasil, os dados sinalizaram atividade mais fraca, mas mercado de trabalho ainda resiliente e inflação melhor. O Copom manteve a Selic em 15%, com projeção de inflação inalterada e preocupação com a desancoragem das expectativas. No cenário político, ocorreu a condenação do ex-presidente Bolsonaro, articulação por sua anistia e muitos rumores a respeito da possível candidatura do governador Tarcísio de Freitas. Foi apresentado o Orçamento de 2026 – em linha com o esperado, mas difícil de ser cumprido; e seguem em andamento as agendas de isenção de IR e tributação de produtos isentos. No mercado de crédito, a atenção ficou voltada para a repercussão dos casos de Ambipar e Braskem.</t>
  </si>
  <si>
    <t>No exterior, seguimos aplicados em juros curtos nos EUA. No Brasil, também seguimos aplicados em juros, agora em vértices mais longos.</t>
  </si>
  <si>
    <t>https://institucional.xpi.com.br/downloads/xpgestao/Caracteristica/Caracteristica_31932715000106_v46.pdf</t>
  </si>
  <si>
    <t>O mês de setembro foi marcado pela renovação da máxima histórica da bolsa brasileira, dando continuidade à trajetória positiva do ano. O movimento refletiu tanto a expectativa de novos cortes de juros nos Estados Unidos, quanto a desvalorização global do dolar e fluxo de capital para mercados emergentes. Nesse contexto, o Ibovespa avançou +3,40%. No mesmo sentido, o EEM, índice de mercados emergentes, registrou alta de +0,57 enquanto o S&amp;amp;P 500, principal índice acionário americano, avançou +3,53, ambos em dólar. Nesse contexto, o Truxt Valor obteve performance positiva. Entre os principais investimentos que geraram alfa, destacamos aqueles relacionados a serviços financeiros e concessões. Por outro lado, investimentos relacionados a saúde e varejo resiliente foram detratores e performance.</t>
  </si>
  <si>
    <t>No fim do mês, as principais posições do fundo eram relacionadas a utilidades públicas e serviços financeiros.</t>
  </si>
  <si>
    <t>https://institucional.xpi.com.br/downloads/xpgestao/Caracteristica/Caracteristica_26277595000110_v159.pdf</t>
  </si>
  <si>
    <t>Reconhecemos o elevado nível de incerteza em relação aos ciclos econômicos das principais economias. A agenda da nova administração americana provavelmente ocasionará um rearranjo nas cadeias de suprimentos globais. No Brasil, mantivemos posições aplicadas em juros nominais, e abrimos posição tomada na inclinação de juros reais. Em commodities, temos posições compradas em ouro e vendidas em petróleo. No mercado internacional, temos posições aplicadas em países desenvolvidos e emergentes. Na mesa de moedas, encerramos nossas posições vendidas no dólar americano.</t>
  </si>
  <si>
    <t>No mês, os principais ganhos vieram de posições aplicadas em juros nominais e reais e compradas em inflação no Brasil, compradas em ouro, vendidas em petróleo e posições aplicadas em países emergentes. Na mesa de moedas, os ganhos vieram de posições compradas em euro contra o dólar americano e posições compradas no peso mexicano contra o dólar canadense e dólar americano. As perdas vieram de posições vendidas em bolsa no Brasil. Diante da polarização política, o Congresso dos Estados Unidos não conseguiu aprovar o orçamento para o ano de 2026, o que levou a um shutdown no início do mês de outubro. Essa situação, dependendo da sua duração, pode ter impactos econômicos relevantes, além de atrasar a divulgação de dados econômicos importantes. Na geopolítica, o presidente americano, Donald Trump, adotou uma postura mais pró-Ucrânia, enquanto a OTAN derrubou drones russos em território polonês. Estes eventos evidenciam que a guerra entre Rússia e Ucrânia permanece longe de uma resolução. No Brasil, o COPOM decidiu manter a taxa de juros em 15% e reafirmou a intenção de manter o atual nível de juros por mais tempo.</t>
  </si>
  <si>
    <t>https://institucional.xpi.com.br/downloads/xpgestao/Caracteristica/Caracteristica_41333093000153_v66.pdf</t>
  </si>
  <si>
    <t>O XP Corporate Plus rendeu 1,35% em Setembro versus 1,22% do CDI, alcançando performance de 110,41% do CDI. A carteira de crédito do fundo inicia o mês de Outubro com um carrego de CDI+ 1,83% a.a. (antes de taxas), com duration de 2,3 ano.</t>
  </si>
  <si>
    <t>Os setores de Instituições financeiras, Elétrico, Rodovias e Saneamento, considerados setores defensivos, compõe 41,2% da alocação de crédito do fundo. A carteira de crédito é composta por 131 ativos de 80 emissores distintos, com exposição média de 1,2% por emissor. 70,6% do patrimônio do fundo possui rating entre AAA e A-.</t>
  </si>
  <si>
    <t>https://institucional.xpi.com.br/downloads/xpgestao/Caracteristica/Caracteristica_23999611000190_v233.pdf</t>
  </si>
  <si>
    <t>Em setembro, os mercados seguiram em alta, renovando topos históricos, com companhias de IA impulsionando ganhos. O sentimento do consumidor foi fortalecido pela expectativa de cortes de juros e maior estabilidade nas relações EUA-China. Os yields das treasuries de 10 anos recuaram de forma expressiva, próximos das mínimas do ano, favorecendo ativos de crédito e tornando a exposição a duration um importante motor de retorno em títulos de taxa fixa. Após ligeira alta no início do mês, os yields cederam diante de dados fracos do mercado de trabalho americano. O segmento de HY teve sólida performance, sustentado pela queda nos yields de títulos públicos dos EUA. No ano, retornos de bonds BB-, B- e CCC estão em 7,4%, 6,7% e 6,5%, com títulos de melhor rating superando pares de menor qualidade em função da duration maior. HY segue atrativo ao oferecer yields sólidos mesmo com spreads mais comprimidos, com apenas alguns nomes ainda negociados a prêmios relevantes. A estratégia segue subponderada em setores cíclicos, mais suscetíveis a sofrer em um ambiente de recessão, atravessando cenários de default ou reestruturação no curto prazo. Na Europa, observa-se que os fundamentos técnicos permanecem sólidos, com yields próximos a 7,2% quando hedgeados para USD. Houve uma melhora fundamental na atratividade de títulos europeus, com investidores buscando alternativas de crédito fora dos EUA em meio a temores relacionados a volatilidade política e possível fim do excepcionalismo americano.</t>
  </si>
  <si>
    <t>Em seu último comitê, a equipe de investimentos da Oaktree não realizou mudanças nas alocações-alvo da estratégia. Para a Oaktree, papéis de duration mais curta, com yields elevados, seguem oferecendo receitas atrativas e volatilidade inferior à dos mercados acionários. ob a luz de potenciais mudanças de políticas e desenvolvimentos macroeconômicos que possam reacender a volatilidade dos mercados, a gestão acredita que limitar o risco de taxas de juros e focar em yields atrativos permaneça como uma abordagem razoável e prudente, oferecendo aos investidores o potencial de retornos atrativos e mitigando o downside risk. Obter uma renda sólida enquanto protege-se contra perdas em créditos permanece como a principal prioridade da Oaktree, que atua disciplinadamente na análise de possíveis créditos frágeis e que possam impactar negativamente os retornos. Além disso, na visão do Fundo-alvo, a renda contratual de cupons ajuda o portfólio a se proteger de possíveis volatilidades macroeconômicas. A estratégia permanece amplamente diversificada em ativos e geografias, mantendo caixa para oportunidades. No período, foram realizadas alocações em dívidas corporativas europeias e de real estate, aproveitando o elevado volume de emissões.</t>
  </si>
  <si>
    <t>https://institucional.xpi.com.br/downloads/xpgestao/Caracteristica/Caracteristica_29853005000149_v123.pdf</t>
  </si>
  <si>
    <t>O Valora Horizon obteve uma rentabilidade de 1,11% em setembro, equivalente a 90,9% do CDI. Em relação ao portfólio do Horizon, tivemos alguns ativos detratores ao longo do mês que fizeram com que a rentabilidade do fundo fosse abaixo do CDI. Os principais ativos foram: (1) Cota subordinada de um FIDC clientes que teve uma provisão mais forte no mês de setembro e que se encontra subalocado em direitos creditórios, (ii) Cota mezanino de um FIDC de Consignado Público que tinha um kicker de performance e, por conta da rentabilidade negativa da subordinada, “devolveu” essa performance que estava sendo accruada ao longo dos últimos anos, (iii) Ambipar e (iv) Braskem. Importante mencionar, que continuamos com uma visão construtiva para os FIDCs e entendemos como cenário base recuperarmos essa perda no médio e longo prazo. Em relação aos créditos corporativos de Ambipar e Braskem, temos feito avaliações diárias a respeito da relação de preço e valor desses papéis, avaliando uma possível saída de risco ou a manutenção dessas debêntures (já marcadas a 40% e 15% do par, respectivamente).</t>
  </si>
  <si>
    <t>Continuamos acompanhando as discussões envolvendo a bitributação de FIDCs no mercado primário, algo que tem impacto, de certa forma, a oferta dessa classe de ativos. Esperamos que haja, ao longo de outubro, alguma resolução no sentido de isentar a cobrança de IOF nos cenários onde FIDCs comprando cotas de outros FIDCs. Além disso, seguimos monitorando a situação envolvendo a paralização dos repasses dos consignados de MT referente aos produtos da Capital Consig. Observamos uma queda na rentabilidade da cota subordinada desses produtos, ainda sem impactar os cotistas mezaninos. De qualquer forma, continuamos confiantes de que essa situação deva se reverter em algum momento.</t>
  </si>
  <si>
    <t>https://institucional.xpi.com.br/downloads/xpgestao/Caracteristica/Caracteristica_17313316000136_v67.pdf</t>
  </si>
  <si>
    <t>O Fundo teve desempenho abaixo do CDI, impactado pela abertura dos papéis de Braskem, notadamente no dia 29/set. A administração da companhia contratou assessores financeiros e legais para avaliar alternativas de otimização da estrutura de capital – evento que gerou posterior downgrade de rating pela agência Moody’s. Pela Sparta, o grupo Braskem é avaliado com rating A-, refletindo uma visão mais cautelosa. A reação do mercado à reivsão do rating gerou pressão vendedora no secundário, levando os títulos ao patamar de 39%. Acreditamos que o novo preço já reflete a conjuntura atual da empresa e seguimos atentos aos desdobramentos do caso. Vemos uma demanda positiva no ano, com destaque para fundos bancários. A oferta de debêntures segue bem próxima do observado em 2024, com diversos movimentos alongamento de passivo - recompra de dívidas curtas e reemissão de longas. Os spreads mostraram leve compressão e negociam levemente abaixo do patamar de nov/24. A dinâmica atual sugere certo equilíbrio de preços, mas com maior dispersão entre os ratings e maior oscilação nos ratings inferiores. Reforçando o que temos alertado em nossas comunicações anteriores, estamos atentos às possíveis oscilações dos spreads de crédito, que devem ser mais relevantes em empresas mais cíclicas e alavancadas.</t>
  </si>
  <si>
    <t>Seguimos com duration controlada, mais seletivos no mercado primário, priorizando alocar em papéis com prazos mais curtos. É importante lembrar que temos um mecanismo que dá um desconto na taxa de administração sobre a parcela de caixa. Atualmente o fundo tem uma duration de 1,6 anos e um carrego de CDI+1,7%. Este fundo está fechado para captação, mas você pode acessar essa mesma estratégia pelo Sparta Max 60, seu feeder com 60 dias para resgate.</t>
  </si>
  <si>
    <t>https://institucional.xpi.com.br/downloads/xpgestao/Caracteristica/Caracteristica_32757330000112_v140.pdf</t>
  </si>
  <si>
    <t>https://institucional.xpi.com.br/downloads/xpgestao/Caracteristica/Caracteristica_44315932000107_v24.pdf</t>
  </si>
  <si>
    <t>O Fundo Osmosis Global Equity Dólar Advisory FIC FIA teve desempenho inferior ao MSCI World durante o mês. O Fundo busca máxima exposição a empresas Eficientes em Recursos, ao mesmo tempo em que replica as características comuns do índice de referência subjacente. A exposição a fatores comuns contribuiu de forma negligenciável no mês, e as empresas mais eficientes em recursos tiveram desempenho ligeiramente inferior em relação aos seus pares em setembro, com o Fundo apresentando melhor desempenho quando os mercados subiram e pior quando os mercados caíram. Do ponto de vista regional, o Fundo apresentou desempenho inferior ao índice de referência na região APAC, EMEA e América do Norte. Os setores com melhor desempenho foram bens de consumo discricionário e materiais, porém, os setores industrial e de tecnologia da informação prejudicaram a performance. A posição com melhor resultado foi a da Glencore (EUA), mas a da Micron Technology (EUA) foi a maior detratora de performance.</t>
  </si>
  <si>
    <t>O Fundo Osmosis Global Equity Dólar Advisory FIC FIA mantém sua posição em eficiência de recursos, reduzindo as intensidades de carbono, água e resíduos em relação ao MSCI World entre 60% e 70% em todos os setores da economia. O ano de 2025 trouxe desafios relevantes, já que o cenário político global tem gerado muita volatilidade e ruído nos mercados. No entanto, os mercados continuaram a subir e setembro manteve essa tendência. As economias desenvolvidas têm se mostrado mais resilientes do que o esperado em 2025 até agora, e o Federal Reserve (Fed) está adotando um tom mais agressivo em relação à política monetária. A Osmosis acredita que permanece a oportunidade para empresas com equipes de gestão de qualidade, menor alavancagem e que sejam eficientes no uso de recursos naturais em relação ao valor econômico criado, sendo mais propensas a ter desempenho superior ao de seus pares mais intensivos em recursos.</t>
  </si>
  <si>
    <t>https://institucional.xpi.com.br/downloads/xpgestao/Caracteristica/Caracteristica_39819658000165_v62.pdf</t>
  </si>
  <si>
    <t>Setembro registrou boa performance da bolsa e da moeda brasileira em ambiente risk‑on global, impulsionado pelo enfraquecimento do mercado de trabalho nos EUA e sem pressão inflacionária das tarifas de Trump. O Fed cortou 25 bps, para 4,0‑4,25 % a.a., e sinaliza novos cortes se o emprego permanecer fraco. No Brasil, o BC manteve a taxa básica, adotou discurso rígido contra a inflação e postergou o início do afrouxamento, reduzindo os cortes esperados para 230 bps nos próximos 18 meses. O prêmio da curva real subiu ~15 bps nos vértices curtos, estável nos longos; a inflação implícita de curto prazo aumentou, afetando o IMAB5. Mantivemos duration alinhada ao benchmark, neutra na curva intermediária e under‑weight na ponta curta, gerando rentabilidade positiva, porém ligeiramente abaixo do IMA‑B.</t>
  </si>
  <si>
    <t>Mantivemos a duration do fundo sem diferença com relação ao benchmark, mantendo nossa inclinação intermediária e posição under no prazo curtíssimo. Por enquanto manteremos sem diferenciação de duration contra o benchmark por acreditar na boa performance dos ativos de juros reais</t>
  </si>
  <si>
    <t>https://institucional.xpi.com.br/downloads/xpgestao/Caracteristica/Caracteristica_05104498000156_v233.pdf</t>
  </si>
  <si>
    <t>O desempenho positivo em juros caixa foi explicado pela compressão de prêmios em títulos prefixados longos, em um contexto de demanda por prêmio nessa classe. No período, diminuímos nossas posições em LFTs e aumentamos em NTNFs casadas longas. Crédito local se beneficiou de fechamento de spreads em emissores relevantes, enquanto episódios pontuais de estresse aumentaram a volatilidade do setor. Renda fixa internacional teve contribuição positiva, devido ao crescimento econômico debilitado em países emergentes como México e África do Sul. Para o horizonte, projetamos desaceleração da atividade no segundo semestre, inflação mais baixa nos meses próximos por pressões baixistas em alimentos e commodities e juros reais ainda elevados.</t>
  </si>
  <si>
    <t>Posicionamento atual: adotamos trades relativos na curva doméstica — vendidos no diferencial 2029 vs 2030 e comprados no trecho longo entre 2031–2035. Ajustamos a composição entre classes de caixa, com redução de duration curta e realocação para perfil mais balanceado; no fechamento do mês estamos comprados em LFTs com vencimentos intermediários, com exposição relevante em títulos indexados ao IPCA. Mantemos alocação em IPCA próxima de 99% do patrimônio, com taxa próxima a 9,6% a.a. Em crédito, priorizamos seleção de emissores locais de qualidade, com gestão ativa buscando oportunidades geradas por volatilidade. No exterior, mantemos posicionamentos táticos em duração e moedas em mercados emergentes.</t>
  </si>
  <si>
    <t>https://institucional.xpi.com.br/downloads/xpgestao/Caracteristica/Caracteristica_27945264000174_v140.pdf</t>
  </si>
  <si>
    <t>https://institucional.xpi.com.br/downloads/xpgestao/Caracteristica/Caracteristica_04455632000109_v228.pdf</t>
  </si>
  <si>
    <t>O AZ Quest Supra teve um rendimento de 1,37% no mês de setembro, resultado um pouco abaixo da rentabilidade-alvo de longo prazo pensada para o fundo. O resultado da parcela offshore foi positivo, com ganhos nas posições de bonds. No mercado local, as diversas estratégias apresentaram bons resultados, com destaque para as carteiras de debênture CDI e Estratégia Yield.</t>
  </si>
  <si>
    <t>A carteira está 85% alocada, sendo 50% em debêntures. Os setores de maior alocação incluem Elétricas, Bancos e Telecomunicações.</t>
  </si>
  <si>
    <t>https://institucional.xpi.com.br/downloads/xpgestao/Caracteristica/Caracteristica_36352498000107_v100.pdf</t>
  </si>
  <si>
    <t>Durante o mês de agosto o LCP Renda + distribuiu R$0,78 por cota, valor equivalente ao cupom de 9,50% ao ano, proporcional ao número de dias úteis do período. A performance total registrada foi de 1,00%, composta pela variação do IPCA de junho (M-2) somada ao rendimento distribuído. Para efeito comparativo, o CDI líquido no período alcançou 0,99%.</t>
  </si>
  <si>
    <t>O Fundo Master encerrou o mês com um portfólio composto por 18 operações ativas, refletindo a manutenção de uma carteira diversificada e alinhada ao perfil de risco e retorno esperado. No período, foi integralizada 1 nova operação, estruturada em conformidade com os padrões de atratividade e garantias exigidas pelo fundo. Com portfólio consolidado, o resultado do fundo em agosto foi de R$ 3,6 milhões, enquanto a distribuição para a cota sênior foi de R$2,3 milhões.</t>
  </si>
  <si>
    <t>https://institucional.xpi.com.br/downloads/xpgestao/Caracteristica/Caracteristica_34774642000160_v130.pdf</t>
  </si>
  <si>
    <t>O Wellington's Global Quality Growth Fund avançou em termos absolutos em setembro de 2025, mas ficou aquém de seu índice de referência, o MSCI All Country World Index (bruto de taxas). Apesar da contínua incerteza macroeconômica, as ações globais avançaram durante setembro de 2025, apoiadas pelo entusiasmo persistente em torno da inteligência artificial e pela decisão do Federal Reserve dos EUA de cortar as taxas de juros pela primeira vez em nove meses.</t>
  </si>
  <si>
    <t>O desempenho das ações foi forte em todas as regiões, especialmente em mercados emergentes e na China, e as ações de crescimento superaram as de valor tanto nos EUA quanto globalmente. De forma geral, o ambiente macroeconômico continuou a se flexibilizar, à medida que o Fed reduziu taxas, estímulos fiscais surgem globalmente e os mercados ganham maior clareza em relação às negociações tarifárias. Contudo, permanece certo grau de incerteza, já que os níveis de desemprego subiram modestamente e os dados de crédito e consumo apresentaram leve enfraquecimento. Diante da contínua divergência nos mercados acionários e da melhora no sentimento dos investidores, acreditamos que a perspectiva para o mercado global de ações é, em grande medida, positiva. Monitoramos indicadores macroeconômicos no contexto de nosso Global Cycle Index para compreender nossa posição dentro do ciclo econômico global. Continuamos a esperar que o ambiente macroeconômico à frente seja caracterizado por ciclos mais curtos e voláteis, menor liquidez de mercado e uma priorização alternada dos bancos centrais entre crescimento e inflação. Dito isso, nossa visão melhorou, já que boa parte da incerteza gerada por políticas foi eliminada e a política fiscal global continua a ser favorável.</t>
  </si>
  <si>
    <t>https://institucional.xpi.com.br/downloads/xpgestao/Caracteristica/Caracteristica_35578709000153_v131.pdf</t>
  </si>
  <si>
    <t>https://institucional.xpi.com.br/downloads/xpgestao/Caracteristica/Caracteristica_45521716000172_v30.pdf</t>
  </si>
  <si>
    <t>O ambiente favorável para a bolsa brasileira no mês refletiu altas generalizadas também entre os gestores de ações. Em setembro, houve uma dispersão de retornos, com estratégias de retorno tanto acima quanto abaixo do índice Ibovespa. No geral, o posicionamento dos gestores segue mais representado pelas empresas domésticas cíclicas e utilidades públicas. O Selection Long Biased teve retorno de 2,25% no mês, contra 1,21% do IPCA + Yield IMA-B. Nos últimos 12 meses, o retorno acumulado foi de 12,42%, contra 13,06% do IPCA + Yield IMA-B no mesmo período. No mesmo período, o índice CDI rendeu 13,30%. No mês, destaque para a performance dos fundos: Absolute Pace Long Biased (4,98%), Norte Long Bias (4,73%) e Dahlia Total Return (3,60%).</t>
  </si>
  <si>
    <t>As maiores exposições individuais da carteira estão nos fundos: Oceana Long Biased, XP Investor Long Biased 30, Encore Long Bias, Trend Valor Brasil, Trend Momentum Brasil e Trend Qualidade Brasil.</t>
  </si>
  <si>
    <t>https://institucional.xpi.com.br/downloads/xpgestao/Caracteristica/Caracteristica_24582422000180_v244.pdf</t>
  </si>
  <si>
    <t>O mês de setembro foi marcado por sinais de arrefecimento no mercado de trabalho norte-americano, com números fracos do JOLTs e do payroll. Esse movimento abriu espaço para o aguardado início do ciclo de cortes de juros pelo Federal Reserve, que reduziu a taxa em 25 bps na metade do mês. Houve dissenso no comitê, com um dirigente indicado por Donald Trump defendendo corte de 50 bps. O mercado projeta agora mais dois cortes ainda em 2025 e uma taxa terminal próxima de 2,75% ao final de 2026. Entretanto, a sucessão de Jerome Powell adiciona incerteza à credibilidade do Fed. Na atividade, a segunda revisão do PIB do 2º trimestre surpreendeu positivamente, com crescimento de 3,8% anualizado, sustentado pela demanda doméstica. As estimativas para o 3º trimestre também seguem fortes, com o GDPNow apontando expansão de 3,8%. Esse desempenho, aliado à desaceleração da inflação de serviços (ex-habitação), indica menor pressão inflacionária à frente, em linha com um mercado de trabalho menos apertado. No Brasil, os indicadores sugerem perda de fôlego da atividade. O IBC-Br recuou 0,5% em julho, terceira queda consecutiva após o impulso fiscal do início do ano. O mercado de trabalho mostra acomodação, com desemprego em torno de 5,5%. A arrecadação veio acima do esperado e o déficit primário de R$ 17 bilhões em agosto ficou abaixo das projeções, ajudado por desembolsos extraordinários do BNDES. A inflação cedeu, em parte por fatores pontuais como o bônus de Itaipu.</t>
  </si>
  <si>
    <t>Aumento na exposição geral do fundo tendo maior concentração nos setores de utilidades publicas e setor bancário.</t>
  </si>
  <si>
    <t>https://institucional.xpi.com.br/downloads/xpgestao/Caracteristica/Caracteristica_20468028000165_v96.pdf</t>
  </si>
  <si>
    <t>Os setores de telecomunicações e de utilidade pública foram os principais destaques positivos do mês, beneficiados pelo ambiente de menor aversão a risco global e pelo fluxo para ativos defensivos com resiliência operacional. O setor de infraestrutura também contribuiu positivamente, sustentado pela forte demanda por debêntures incentivadas e pelo fechamento adicional de spreads, reforçando o apetite por ativos de longo prazo. Por outro lado, eventos idiossincráticos em empresas de crédito corporativo, como Ambipar e Braskem, impactaram negativamente alguns papéis, o que reforçou nossa postura mais cautelosa no mercado local tradicional de crédito, mantendo níveis elevados de caixa e prazos curtos.</t>
  </si>
  <si>
    <t>Setembro confirmou a guinada do Fed, com início do ciclo de cortes (0,25 p.p.) e expectativa de mais dois ou três, levando juros a ~3%. Apesar de não haver sinais claros de recessão, o cenário segue construtivo para ativos de risco: o S&amp;amp;P 500 atingiu máxima histórica (6.688 pontos, +3% no mês), a Treasury de 10 anos recuou a 4,15% e emergentes se beneficiaram da desvalorização do dólar e estabilidade das commodities. Bonds de EM subiram até 2%, exceto o CEMBI Brasil (-1%) afetado por Braskem e Ambipar. Diante da valorização e compressão de prêmios, reduzimos exposição a bonds da América Latina de 18% para 14,5%, ainda preferindo bonds em dólar ao crédito local. No Brasil, a condenação de Bolsonaro pelo STF aumentou especulações sobre 2026, mas sem efeito relevante nos preços; Lula e Trump sinalizaram aproximação na ONU. Segue em pauta a tributação de produtos incentivados, mas a expectativa é de manutenção da isenção para debêntures de infraestrutura, CRIs e CRAs. O crédito local teve forte captação e compressão de spreads em CDI, mas eventos idiossincráticos (Ambipar pedindo proteção a credores e Braskem avaliando reestruturação) pressionaram papéis e podem gerar riscos de contágio, sobretudo em fundos de resgate rápido. Em contrapartida, debêntures incentivadas mantiveram demanda elevada, com fechamento adicional de ~30 bps nos spreads.</t>
  </si>
  <si>
    <t>https://institucional.xpi.com.br/downloads/xpgestao/Caracteristica/Caracteristica_37310657000165_v95.pdf</t>
  </si>
  <si>
    <t>O fundo acompanha o CDI, com uma carteira composta por grandes fundos Referenciados DI do mercado.</t>
  </si>
  <si>
    <t>O Sparta Premium busca acompanhar a variação do CDI, com 100% de seus recursos com liquidez imediata e apresentando rendimento acumulado de 95% do CDI. Esse produto busca atender a parcela do portfólio do investidor com necessidade de liquidez no curto prazo, já que apresenta resgate imediato e baixa aplicação inicial.</t>
  </si>
  <si>
    <t>https://institucional.xpi.com.br/downloads/xpgestao/Caracteristica/Caracteristica_12923387000137_v215.pdf</t>
  </si>
  <si>
    <t>https://institucional.xpi.com.br/downloads/xpgestao/Caracteristica/Caracteristica_41409831000107_v62.pdf</t>
  </si>
  <si>
    <t>A atividade de M&amp;amp;A se manteve aquecida durante o mês de setembro, com o anúncio de 13 transações com valor superior a USD 1 bi nos Estados Unidos. O terceiro trimestre do ano registrou a maior atividade dos últimos 5 anos, contabilizando 40 operações envolvendo empresas públicas (&amp;gt; USD 1 bi) e volume financeiro de USD 310 bi. No mês, destacamos as aquisições da Electronic Arts por um consórcio formado pela PIF, Silver Lake e Affinity Partners (USD 50 bi), da Merus NV pela Genmab A/S (USD 7 bi) e da Air Lease Corp por um consórcio formado pela Sumitomo SMBC Aviation Capital, Apollo e Brookfield (USD 7 bi). No Canadá, destacamos a aquisição da Teck Resources Ltd pela Anglo American PLC (USD 21 bi). Os destaques do mês foram a conclusão da OPA de Santos Brasil, a aprovação pela CVM do edital da OPA de Wilson Sons (23/10) e a audiência pública do Minnesota Public Utilities Commission, que indicou boas chances de a operação ser aprovada. O fundo teve ganhos com as posições de Santos Brasil, Wilson Sons, Kellanova e Serena Energia.</t>
  </si>
  <si>
    <t>O fundo possui atualmente um portfólio diversificado em 18 posições com riscos individuais limitados, duration de ~1,5 meses e exposição de ~0,7x o PL. Nossas principais posições são em Wilson Sons (OPA pela MSC), Serena Energia (OPA pelos controladores), Kellanova (que está sendo comprada pela Mars) e Interpublic Group (que está sendo comprada pela Omnicom Group).</t>
  </si>
  <si>
    <t>https://institucional.xpi.com.br/downloads/xpgestao/Caracteristica/Caracteristica_26396708000105_v53.pdf</t>
  </si>
  <si>
    <t>O Riza Meyenii 360 rendeu 0,72% no mês. As maiores contribuições de performance do fundo no mês vieram dos núcleos de gestão de Allocation (+0,80%), Securitização e Carteiras (+0,40%), e Real Estate (+0,30%). O fundo teve uma detração de performance no núcleo de Renda Fixa (-0,80%).</t>
  </si>
  <si>
    <t>O fundo encontra-se com duration de 1,6. Em termos de diversificação de carteira, estamos com 89 ativos, de cerca de 58 emissores em 18 diferentes setores. O fundo está bem diversificado em indexadores e com objetivo de aumentarmos nossas alocações em ativos indexados a Inflação+. Composição por indexador: IPCA+ (47%), CDI+ (22,9%), INCC+ (7,2%) e Pré (6,1%).</t>
  </si>
  <si>
    <t>https://institucional.xpi.com.br/downloads/xpgestao/Caracteristica/Caracteristica_43508091000183_v48.pdf</t>
  </si>
  <si>
    <t>O JGP Cred Ecossistema Master registrou, em setembro, retorno líquido equivalente a 1,16%. O fundo foi impactado positivamente no mês pelos ganhos de marcação a mercado do Bond de Braskem 2031s (contribuição efetiva 2,14%) e do Bond Ambipar 2031s (contribuição efetiva 0,28%). O fundo foi impactado negativamente no mês pelas perdas de marcação a mercado da debênture de Braskem - BRKMA8 (contribuição efetiva -1,37%) e da debênture de Braskem - BRKMA6 (contribuição efetiva -0,67%).</t>
  </si>
  <si>
    <t>O fundo encerrou o mês com 94% de seu PL alocado, 104 ativos em carteira de 63 emissores distintos (incluindo emissores corporativos, financeiros e títulos estruturados), taxa de carrego do fundo (antes de custos) equivalente a DI +5,04% e prazo médio de 1,7 anos.</t>
  </si>
  <si>
    <t>https://institucional.xpi.com.br/downloads/xpgestao/Caracteristica/Caracteristica_45683300000150_v27.pdf</t>
  </si>
  <si>
    <t>O corte de juros do Fed em setembro foi impulsionado por inflação abaixo do esperado, mercado de trabalho enfraquecido e atividade em desaceleração. A criação de empregos em junho foi negativa e o payroll de março foi revisado com 900 mil vagas a menos. Apesar disso, o Fed de Atlanta projeta crescimento de 3,8% no 3º tri. No Brasil, a atividade segue fraca e o crédito deteriorado, com inflação e núcleos pressionados. O BC reforçou o compromisso com a meta de 3%, dificultando cortes em 2025. No campo político, houve melhora na aprovação do governo e nas relações com os EUA, enquanto ruídos cercam a candidatura de Tarcísio. O mercado local reagiu bem, com alta da bolsa e valorização do real.</t>
  </si>
  <si>
    <t>O fundo encerrou o mês de setembro com yield real médio de 7,43% e duration de 9,87 anos. A contribuição do IPCA para a rentabilidade das NTN-Bs foi de 0,22% no mês e 3,68% no ano.</t>
  </si>
  <si>
    <t>https://institucional.xpi.com.br/downloads/xpgestao/Caracteristica/Caracteristica_07400556000114_v252.pdf</t>
  </si>
  <si>
    <t>Nesse mês, percebemos um fechamento importante nos spreads de Cosan, que acabou se refletindo positivamente na performance mensal do portfólio. Nos últimos dias do mês, notamos uma pequena abertura nos spreads em geral como reflexo dos eventos de crédito de Ambipar e Braskem (ambas não presentes em nosso portfólio), que geraram boas oportunidades de compra. Do lado dos FIDCs, seguimos vendo poucas ofertas no mercado. Continuamos com uma abordagem bem seletiva na alocação, tanto em debêntures quanto no segmento de estruturados, buscando manter um portfólio com baixo risco de crédito.</t>
  </si>
  <si>
    <t>- A carteira está alocada em 59 ativos (riscos), sendo atualmente 30% do PL alocado em FIDCs, com o restante distribuído entre Debêntures, LFs e caixa. - O carrego bruto da carteira de FIDCs está em CDI + 3,84%.</t>
  </si>
  <si>
    <t>https://institucional.xpi.com.br/downloads/xpgestao/Caracteristica/Caracteristica_42405028000159_v43.pdf</t>
  </si>
  <si>
    <t>O fundo teve uma rentabilidade de 1.66% no mês. Os ativos que mais contribuíram positivamente foram: ATMR II FIC FIA (4.39%), ATMR III FIC FIA (3.94%), TERA DC FIC FIA (3.25%).</t>
  </si>
  <si>
    <t>As maiores posições do fundo são em: NTNB 15/05/2035 (17.49%), CAPSTONE MACR FF FIM (9.54%), SPX RAPTOR FEEDER (8.81%).</t>
  </si>
  <si>
    <t>https://institucional.xpi.com.br/downloads/xpgestao/Caracteristica/Caracteristica_24140275000199_v170.pdf</t>
  </si>
  <si>
    <t>Alibaba foi o destaque positivo do mês, com um retorno acumulando +100% YTD. Durante uma Conferência, o CEO indicou que o capex de US$ 53 bi para IA e nuvem nos próximos 3 anos será superado e apresentou o Qwen3-Max (+1 tri de parâmetros), reforçando sua posição entre os líderes globais de IA. Capital One foi o destaque negativo do mês, pressionada por sinais de fragilidade do consumidor de baixa renda e por dados mais fracos que foram saindo ao longo do mês. O papel segue sensível a mudanças no sentimento do consumidor, mas acreditamos que os fundamentos seguem sólidos, sustentados por provisões robustas, excesso de capital e aceleração de EPS nos próximos anos.</t>
  </si>
  <si>
    <t>Em setembro, o S&amp;amp;P 500 registrou o melhor desempenho para o mês desde 2010, renovando máximas históricas, impulsionado pelo otimismo em relação à IA e pela expectativa de cortes de juros nos EUA. A inflação segue em desaceleração gradual, o mercado de trabalho mostrou um pequeno sinal de fraqueza, e a atividade econômica apresentou sinais de moderação — cenário que reforçou a leitura de flexibilização monetária pelo Fed. No micro, a Nvidia anunciou um investimento de US$ 100 bi na OpenAI, enquanto a Oracle surpreendeu com resultado excepcional, levando suas ações a dispararem 40% após divulgar backlog recorde de US$ 455 bi (+359% YoY) com o fechamento de quatro mega contratos de cloud.</t>
  </si>
  <si>
    <t>https://institucional.xpi.com.br/downloads/xpgestao/Caracteristica/Caracteristica_34831155000191_v99.pdf</t>
  </si>
  <si>
    <t>Em setembro, observamos fechamento relevante dos spreads de crédito em todas as categorias que o Legacy Credit tem exposição, como bonds offshore, debêntures corporativas (CDI+), debêntures incentivadas e papéis bancários (letras financeiras). Enquanto o fechamento de spreads dos bonds é explicado pelo início do ciclo de corte de juros nos EUA, os ativos locais seguem a dinâmica que temos comentado nos meses anteriores: elevado fluxo para a classe de renda fixa, aquecendo a demanda por ativos de crédito privado. Apesar do bom desempenho dos spreads, em setembro, o Legacy Credit foi negativamente impactado pela marcação de um emissor, do setor petroquímico. Na nossa visão, o preço atual reflete um cenário extremo desta companhia, minimizando sua posição de liderança no setor, operação global e elevada qualidade de seus ativos. Ainda, a companhia conta com elevada posição de liquidez (aprox. R$10bi), capaz de suportar um cenário negativo da indústria petroquímica por um prazo elevado, segundo as nossas estimativas.</t>
  </si>
  <si>
    <t>O Legacy Credit possui uma alocação em diversas categorias de crédito privado, com o objetivo de capturar as melhores ideias em cada uma delas. Assim, suas posições incluem: debêntures corporativas (CDI+), bonds offshore (sem exposição cambial), crédito estruturado (como FIDCs), debêntures incentivadas, entre outros. Ao todo, são mais de 165 posições, sendo que nenhum grupo econômico representa individualmente mais de 4% do patrimônio. O Legacy Credit tem acumulado um histórico de resiliência e consistência. Desde sua criação, em setembro de 2021, o fundo superou o CDI (seu benchmark) em todos os anos, e nunca apresentou um mês com retornos negativos.</t>
  </si>
  <si>
    <t>O cenário de dólar se enfraquecendo no mundo, especialmente contra pares emergentes, continuou a ditar o comportamento dos ativos de risco do mundo. O Brasil não foi diferente e os índices de ações tiveram ganhos significativos, além da boa performance do BRL. Foi um mês mais de Beta, sem grandes diferenciações entre os setores, com performance positiva em todos eles - nosso portfólio seguiu esta linha e teve atribuição positiva em todos os setores da carteira.</t>
  </si>
  <si>
    <t>O fundo Dahlia Ações tem como objetivo investir nas melhores empresas do Brasil, através de um portfólio balanceado, alavancando os conhecimentos do time na análise macro e fundamentalista das ações. Estamos posicionados, principalmente, em 3 setores: Bancos, Utilities e Cíclicos domésticos.</t>
  </si>
  <si>
    <t>https://institucional.xpi.com.br/downloads/xpgestao/Caracteristica/Caracteristica_33755672000166_v125.pdf</t>
  </si>
  <si>
    <t>Diante dos níveis de preço e de sinais de moderação da atividade, reduzimos a exposição a varejo e realocamos parte do capital para empresas de commodities. Por ora, seguimos entendendo que o vento global seguirá determinante.</t>
  </si>
  <si>
    <t>O mercado acionário manteve dinâmica favorável. A carteira avançou, ainda que em ritmo mais comedido que o Ibovespa, influenciada pela maior participação em commodities e pelo comportamento idiossincrático de alguns nomes. As principais contribuições positivas vieram de Magalu, Localiza e Rumo; entre os detratores, destacaram-se Brava, Natura e Ecorodovias.</t>
  </si>
  <si>
    <t>https://institucional.xpi.com.br/downloads/xpgestao/Caracteristica/Caracteristica_35354967000156_v92.pdf</t>
  </si>
  <si>
    <t>https://institucional.xpi.com.br/downloads/xpgestao/Caracteristica/Caracteristica_45081757000195_v34.pdf</t>
  </si>
  <si>
    <t>As commodities apresentaram leve alta no mês, com destaque para o petróleo e metais industriais. O fundo superou o desempenho do índice de referência (DBC US Equity), que avançou 1,44% no mês. No período, o fundo registrou rentabilidade de 1,94%.</t>
  </si>
  <si>
    <t>O Trend Commodities replica o desempenho do ETF DBC – Invesco DB Commodity Index Tracking Fund – e apresenta exposição a commodities de energéticas, agrícolas e metálicas, incluindo metais industriais e preciosos. O fundo não apresenta exposição cambial.</t>
  </si>
  <si>
    <t>https://institucional.xpi.com.br/downloads/xpgestao/Caracteristica/Caracteristica_40212817000148_v82.pdf</t>
  </si>
  <si>
    <t>Em setembro, os sinais de atividade global reforçaram a perspectiva de afrouxamento monetário nas principais economias, ainda que com incertezas sobre ritmo e intensidade. Nos EUA, a fraqueza no emprego e o PCE abaixo do esperado levaram o Fed a cortar os juros em 25bps, sinalizando reduções adicionais neste ano, embora o comitê siga dividido sobre 2026. Na Europa, o BCE manteve os juros inalterados, mas Lagarde adotou tom mais hawkish, ressaltando resiliência do crescimento e redução das incertezas ligadas ao comércio e às tarifas. Na China, a atividade arrefeceu; o setor externo ainda contribui para o PIB e a meta de 5% de crescimento segue no radar. A “anti-involução”, que combate a deflação, pode frear o curto prazo. No Brasil, a atividade e a arrecadação mostraram desaceleração, enquanto a inflação corrente surpreendeu para baixo. O Copom manteve a SELIC em 15%, reforçando o tom conservador diante de expectativas ainda desancoradas. Na performance, posições em commodities e moedas contribuíram positivamente; posições em juros e bolsa contribuíram negativamente.</t>
  </si>
  <si>
    <t>Em juros, aumentamos posições aplicadas em juros nominais na Suécia e nos EUA e em juros reais no Brasil. Reduzimos posição aplicada na Zona do Euro e no Canadá. Em bolsa, reduzimos posições compradas em ações globais. Em moedas, aumentamos posição comprada no real e na rúpia indiana e posição vendida no peso chileno. Reduzimos posições compradas no iene japonês e no peso mexicano e posições vendidas no franco suíço e no dólar australiano. Zeramos posição comprada no euro. Em commodities, aumentamos posição vendida no milho e reduzimos posição comprada no ouro e posições vendidas na soja e no petróleo.</t>
  </si>
  <si>
    <t>https://institucional.xpi.com.br/downloads/xpgestao/Caracteristica/Caracteristica_28849694000155_v162.pdf</t>
  </si>
  <si>
    <t>O carry (CDI mais spread dos papéis) foi a contribuição mais positiva para o mês de setembro, com um resultado de 95,5% do CDI, seguido pelo fechamento do spread de crédito (+0,60%). O restante dos fatores de risco (movimentação da curva de juros reais, efeito de basis e trading) tiveram contribuições irrelevantes. Ao longo do mês, os vencimentos de Energisa e Alupar foram recompostos através da compra de Engie, Rotas das Bandeiras e Neoenergia curtos.</t>
  </si>
  <si>
    <t>A carteira de papéis tem duration de 1,7 anos e taxa nominal média de 8,26% mais IPCA e está totalmente hedgeada para o CDI.</t>
  </si>
  <si>
    <t>https://institucional.xpi.com.br/downloads/xpgestao/Caracteristica/Caracteristica_31120420000135_v138.pdf</t>
  </si>
  <si>
    <t>O Novus Crédito apresentou resultado de 1,29% no mês, com ganhos em debêntures e FIDC. Em setembro, o mercado de crédito apresentou comportamento misto. O índice DI Core, que acompanha emissores de alta qualidade, teve leve abertura de spreads de 1 bp, mas acumula compressão de 54 bps em 2025, encerrando em CDI + 1,76%. Já o índice Low Rated, focado em emissores de menor classificação, fechou 3 bps no mês, em CDI + 3,17%, refletindo maior dispersão entre os diferentes perfis de risco. A liquidez no secundário permaneceu robusta, com média diária de R$3,53 bilhões (+16% vs. agosto e +35% sobre a média de 12 meses), embora tenha diminuído pela metade após os eventos de Ambipar e Braskem. O mercado primário retomou força, com R$41 bilhões em novas emissões, concentradas em debêntures tradicionais (R$24 bilhões). O pipeline para outubro também é expressivo, com operações de empresas como Rede D’Or, Argo, Eldorado e Enel. No fluxo de fundos, o mês manteve captações positivas, com destaque para as estratégias de Crédito Infraestrutura (+ R$3,45 bi), Cash Enhanced (+ R$2,13 bi) e High Grade (+ R$860 mi).</t>
  </si>
  <si>
    <t>Na carteira do fundo, os spreads apresentaram movimentos díspares. Empresas de varejo e locação, como Magazine Luiza (fechamento de 197 bps) e Movida (mais de 130 bps), foram destaques positivos, enquanto emissores defensivos como Equatorial e Rede D’Or mostraram leve abertura. O saldo líquido trouxe retorno de 106% do CDI no mês. Diante dos eventos de Ambipar e Braskem — sem exposição em nossos fundos — reforçamos a postura defensiva. Reduzimos a duration para 0,9 ano, com carrego de CDI + 1,33%. A carteira segue leve, com 49% em debêntures, 35% em caixa e 16% em FIDCs, concentrando 82% em emissores AA ou superiores, principalmente nos setores de energia, petróleo e saúde.</t>
  </si>
  <si>
    <t>https://institucional.xpi.com.br/downloads/xpgestao/Caracteristica/Caracteristica_45443993000104_v15.pdf</t>
  </si>
  <si>
    <t>Nossas alocações estão distribuídas em posições aplicadas em vértices de curto, médio e longo prazo no mercado de juros reais, bem como posições aplicadas de médio prazo no mercado de juros nominais. No book do caixa possuímos LFTs de médio e longo prazo.</t>
  </si>
  <si>
    <t>As principais contribuições vieram dos juros reais, bem como do carrego do caixa.</t>
  </si>
  <si>
    <t>https://institucional.xpi.com.br/downloads/xpgestao/Caracteristica/Caracteristica_48899234000149_v33.pdf</t>
  </si>
  <si>
    <t>Nossa posição de termos tem, agora, aproximadamente 32,5% do PL, leve aumento do nível, mas ainda não entendemos que seja momento de ampliar o volume mais do que isso, pois a bolsa segue incerta. Na carteira de Créditos bancários mantivemos 42%.</t>
  </si>
  <si>
    <t>O mês foi neutro no que concerne ao desempenho das LF’s sendo que os ganhos acabaram sendo equilibrados pelas remarcações negativas. Nos termos tivemos mais um mês sem resultados expressivos, com a carteira rodando na faixa de 100% do CDI.</t>
  </si>
  <si>
    <t>https://institucional.xpi.com.br/downloads/xpgestao/Caracteristica/Caracteristica_17899612000160_v38.pdf</t>
  </si>
  <si>
    <t>Após um primeiro semestre marcado por fluxos marginais para a indústria de fundos de crédito privado, os fundos registraram captações expressivas de aproximadamente R$ 20 bilhões mensais. Esse movimento reforça a preferência dos investidores pela classe de renda fixa diante do elevado nível da taxa básica de juros e das incertezas políticas e econômicas no Brasil. Em suma, o investidor segue na defensiva. Nos últimos meses, argumentamos que, apesar dos prêmios de risco comprimidos, as debêntures incentivadas continuavam atrativas, pois o benefício tributário decorrente do elevado nível de juros ainda gerava prêmio de risco, mesmo após o ajuste de gross-up. No entanto, ao longo de setembro, mesmo com a confirmação de que a MP 1303 não alterará a isenção desses títulos, os spreads se comprimiram ainda mais, alcançando, em muitos casos, níveis que nos parecem irracionais e insustentáveis. Entendemos que o momento requer maior foco na preservação de capital e liquidez, em vez de buscar otimizar carrego e pequenos ganhos de capital.</t>
  </si>
  <si>
    <t>O risco de crédito apresentou resultados positivos em setembro. Mesmo diante da confirmação de que a MP 1303 não tributará as debentures incentivadas, a demanda seguiu muito forte e os prêmios de risco fecharam de forma generalizada. O risco de mercado registrou resultados marginalmente negativos. Dado o atual patamar de juros da economia brasileira e a exposição a setores defensivos, acreditamos que as debêntures incentivadas seguirão com elevada demanda por investidores mesmo no ambiente atual. Porém, nos atuais patamares de preço entendemos que muitos spreads já estão excessivamente comprimidos e não refletem adequadamente o risco de crédito e, sobretudo, prazo dos ativos subjacentes. Mantivemos a duration do portfólio em 3,3 anos.</t>
  </si>
  <si>
    <t>https://institucional.xpi.com.br/downloads/xpgestao/Caracteristica/Caracteristica_32319627000104_v153.pdf</t>
  </si>
  <si>
    <t>O fundo busca ganhos de capital no longo prazo por meio de estratégias de investimento baseadas em modelos macroeconômicos sistemáticos de curto e médio prazo que buscam capturar prêmios nos ciclos econômicos das economias globais.</t>
  </si>
  <si>
    <t>https://institucional.xpi.com.br/downloads/xpgestao/Caracteristica/Caracteristica_48997077000104_v23.pdf</t>
  </si>
  <si>
    <t>Nesse contexto, a estratégia macro detém como principais posições: Renda Fixa: NoBrasil, posições aplicadas em juros nominais e trades de valor relativo nas curvas reais eimplícitas. No exterior, foco em posições aplicadas curtas de juros de economiasdesenvolvidas e emergentes selecionados e algum hedge via posição tomada nos EUA.Moedas: Exposição ao dólar fraco via euro, moedas latino americanas e trades táticosexplorando alavancagem via opções de curto prazo. Renda Variável: Exposição táticacomprada em bolsas no Brasil e nos EUA e exposição a ações brasileiras buscando alfapuro via posições long-short não direcionais. Crédito: Mantemos a baixa alocação apapéis corporativos brasileiros devido aos spreads apertados. Commodities: posiçãotática comprada em ouro.</t>
  </si>
  <si>
    <t>Setembro marcou a retomada dos cortes de juros pelo Fed após nove meses de pausa, reduzindo a taxa em 25 pontos-base para 4,0%. A decisão refletiu sinais de desaquecimento do mercado de trabalho e impacto inflacionário menor do que o esperado das tarifas comerciais. Além disso, a pressão do governo Trump por juros mais baixos parece ter influenciado parte da diretoria. O mercado precifica até quatro cortes adicionais, levando a taxa próxima de 3,0% até 2026. A queda dos juros nos EUA, referência global, tem grande efeito sobre ativos financeiros, estimulando bolsas, moedas e títulos emergentes, enfraquecendo o dólar e valorizando commodities como o ouro. Esse movimento vem reduzindo a volatilidade global e sustentando tendência positiva nos mercados. Ainda assim, permanece o risco de que juros terminais abaixo de 3,0% sejam insustentáveis diante de inflação projetada acima da meta, mercado de trabalho apertado e condições financeiras já muito relaxadas. No Brasil, os ventos externos favoráveis têm sustentado ativos locais e mantido volatilidade baixa, apesar dos fundamentos frágeis: desaceleração da atividade, inflação acima da meta, déficit externo em alta, pressão sobre o real e deterioração fiscal. O elevado diferencial de juros ajuda a compensar esses riscos. Enquanto a eleição de 2026 segue indefinida, por ora, o que guia os preços locais continua sendo o Fed.</t>
  </si>
  <si>
    <t>https://institucional.xpi.com.br/downloads/xpgestao/Caracteristica/Caracteristica_12154412000165_v221.pdf</t>
  </si>
  <si>
    <t>No mês de setembro o livro de America do Norte apresentou um desempenho levemente negativo. Nos estados unidos, o FED voltou a cortar o juros depois de sinais mais claras de desaceleração no mercado de trabalho. A frente estamos menos confiantes no ciclo que o mercado precifica, com terminal por volta de 3%, já que as condições financeiras afrouxaram de forma relevante e as revisões do PIB do segundo trimestre mostraram um consumo forte com aceleração na ponta. Com inflação rodando entre 2.5-3% no horizonte relevante, não vemos assimetria para posições aplicadas nestes níveis. No momento estamos sem posição relevante, aguardando sinais mais claros da trajetória da economia a frente.</t>
  </si>
  <si>
    <t>Olhando para o mercado brasileiro, o COPOM manteve a taxa Selic inalterada em 15% e adotou uma postura cautelosa, afastando a possibilidade de alguma mudança na taxa de juros no curto prazo. Embora o comitê tenha reconhecido a recente queda das expectativas de inflação e a desaceleração da atividade econômica, ele ainda tem demonstrado incomodo com o nível ainda elevado das expectativas e com o aquecimento do mercado de trabalho. Essa combinação de externo mais favorável para o Real contra o dólar; dados de atividade moderados na margem; e um BC com uma postura conservadora, tem beneficiado nossa aposta aplicada na inclinação da curva e indo de encontro à nossa visão de um ciclo de afrouxamento monetário mais profundo que o precificado na curva, porém tendo início apenas no ano que vem.</t>
  </si>
  <si>
    <t>https://institucional.xpi.com.br/downloads/xpgestao/Caracteristica/Caracteristica_11952873000110_v198.pdf</t>
  </si>
  <si>
    <t>https://institucional.xpi.com.br/downloads/xpgestao/Caracteristica/Caracteristica_53678015000170_v15.pdf</t>
  </si>
  <si>
    <t>No mês de setembro, as principais atribuições negativas vieram do book de moedas, principalmente em operações de BRL, MXN e JPY contra o USD. Além disso, a compra de ações individuais no Brasil contribuiu negativamente no período.</t>
  </si>
  <si>
    <t>Em setembro, o destaque no cenário externo foi a reunião do FOMC, que cortou a taxa de “fed funds” em 0,25% e sinalizou mais dois cortes até o fim do ano, movimento que impulsionou o apetite por risco. O S&amp;amp;P 500 subiu 3,5%, o ouro avançou 11,8% e moedas emergentes se valorizaram, enquanto os juros globais recuaram nos prazos longos. A Europa acompanhou o desempenho positivo, apesar de tensões geopolíticas e novas tarifas dos EUA, com o mercado focado na força das empresas de tecnologia, na resiliência da atividade global e em uma inflação controlada. No Brasil, os ativos também performaram bem: o Ibovespa subiu 3,4% e o real ganhou 2,1% frente ao dólar, com juros estáveis. A economia, porém, mostra desaceleração, com PIB próximo de zero no 3º trimestre, apesar do mercado de trabalho ainda robusto. A inflação segue em linha com o esperado, mas pressionada pelos serviços. O Copom manteve a Selic em 15% e indicou estabilidade prolongada, com o mercado dividindo apostas de corte entre janeiro e março de 2026. No campo político, Lula recupera apoio, a direita segue fragmentada e Bolsonaro permanece sem posição clara, enquanto cresce o debate sobre o impacto das eleições nos ativos locais.</t>
  </si>
  <si>
    <t>https://institucional.xpi.com.br/downloads/xpgestao/Caracteristica/Caracteristica_30190210000150_v127.pdf</t>
  </si>
  <si>
    <t>O fundo teve rentabilidade de 3,1% no mês de setembro, puxado pelo BTC em 5,6% . Influenciado negativamente principalmente pelo Dólar em -1,9%.</t>
  </si>
  <si>
    <t>Setembro de 2025 sinalizou amadurecimento dos criptoativos, com dispersão extrema entre desempenhos individuais. O NCI subiu 2,60%, mas Solana ganhou 16,85%, Bitcoin 5,03%, enquanto Ethereum caiu 6,77% e DeFi recuou 13,94%. O Fed cortou juros em 25 bps, primeiro afrouxamento do ano, e a SEC aprovou padrões genéricos de listagem de ETFs cripto. Bitcoin manteve força relativa com ETFs spot atingindo $219 bi, enquanto entradas em ETFs de Ethereum colapsaram 92%. Solana brilhou com TVL de $12,2 bi e receita de $1,25 bi, superando Ethereum e fortalecendo probabilidade de ETF. Índices temáticos mostraram quedas, com destaque para DeFi (-13,94%), apesar do TVL próximo da máxima histórica. A assimetria de ETFs revelou preferência institucional por Bitcoin, reforçando sua posição como ouro digital. Catalisadores do 4T incluem cortes adicionais do Fed, aprovação de ETFs de altcoins e a atualização Fusaka do Ethereum.</t>
  </si>
  <si>
    <t>https://institucional.xpi.com.br/downloads/xpgestao/Caracteristica/Caracteristica_36986672000165_v138.pdf</t>
  </si>
  <si>
    <t>Em agosto, o Alpha 10 MA Fund (HBI-USD) apresentou desempenho inferior aos seu índice de referência oficial, EURIBOR 1M. No lado positivo, a Super Estratégia de Balanceamento de Risco Estratégico foi a maior contribuidora devido ao componente de Renda Fixa, que se beneficiou da sua exposição longa aos yields americanos, assim como o componente de Ações e Crédito, que foi impulsionado pelo resultado positivo dos mercados de ações. A Super Estratégia Cross Asset e Momentum também contribuiu positivamente durante o mês, principalmente devido à subestratégia de Risk Momentum, que está long em ativos mais arriscados, os quais tiveram um desempenho positivo durante o mês. Do lado negativo, a Super Estratégia de Anomalia de Baixo Risco foi a maior detratora, impulsionada pelo componente Quality &amp;amp; Growth. A Super Estratégia de Renda Fixa também contribuiu negativamente, impulsionada principalmente pelo componente de Duration, onde o maior detrator foi o fato de que as curvas de yields mais inclinadas tiveram underperformance em relação às curvas relativamente mais planas (Alemanha vs EUA). As outras Super Estratégias registraram resultados de ligeiramente negativos a levemente positivos.</t>
  </si>
  <si>
    <t>Entrando em setembro, a equipe de investimentos mantem a alta convicção em suas Super Estratégias de Ações Long/Short e Balanceamento de Risco Estratégico, uma convicção média em suas Super Estratégias de Anomalia de Baixo Risco e Renda Fixa, e mantém um risco relativamente menor alocado às Super Estratégias de Moedas e Cross Assets &amp;amp; Momentum.</t>
  </si>
  <si>
    <t>https://institucional.xpi.com.br/downloads/xpgestao/Caracteristica/Caracteristica_39818102000154_v70.pdf</t>
  </si>
  <si>
    <t>Setembro foi marcado por estresse em alguns ativos de crédito, com destaque para Ambipar e Braskem, empresas às quais não temos exposição. Na contramão de muitos fundos do mercado, nossa carteira nos permitiu capturar o fechamento dos spreads de alguns ativos, em especial Movida e Cosan, que somados ao carrego da carteira, sustentaram um bom desempenho. Ademais, seguimos observando um mercado com spreads ainda bastante comprimidos e, diante disso, mantemos nossa estratégia focada em ativos de alta qualidade que ofereçam prêmio em relação ao risco esperado, com preferência por papéis de baixa duration. Em bases constantes, o carrego da carteira permanece saudável, sustentando boas perspectivas para os próximos meses.</t>
  </si>
  <si>
    <t>O Atena Yield D30 apresentou uma rentabilidade de 1,37% no mês, correspondente a 111,86% do CDI no período.</t>
  </si>
  <si>
    <t>https://institucional.xpi.com.br/downloads/xpgestao/Caracteristica/Caracteristica_31340838000158_v46.pdf</t>
  </si>
  <si>
    <t>No mês, o AZ Quest Bayes Long Short registrou performance positiva de +2,34%. O fundo mantém exposição comprada de 102% e vendida de 77,9%, distribuída em mais de 160 posições, combinando estratégias para capturar oportunidades em diferentes cenários de mercado. As famílias de Fatores Long Short (LS) seguiram em recuperação no mês, com destaque para LS Técnico e LS Baixo Risco, ambas acima de +2%, consolidando a recuperação iniciada em junho e acelerada em agosto. O fundo opera atualmente com a quinta versão do modelo de Fatores, F2022, desenvolvido a partir de estudos iniciados em 2012. A Bayes segue aprimorando a estratégia Long Short, com pesquisas focadas no tratamento de correlação entre famílias LS e em formas de otimizar o modelo, aproveitando avanços anteriores que já haviam melhorado sua eficiência. Além disso, projetos de desenvolvimento de novos indicadores, incluindo o uso de dados não estruturados, continuam a integrar o processo de melhoria contínua, reforçando a capacidade do fundo de identificar oportunidades e gerir riscos de forma sistemática e consistente.</t>
  </si>
  <si>
    <t>Em setembro, os mercados globais registraram desempenho positivo, impulsionados pelo início dos cortes de juros do FED. O S&amp;amp;P 500 subiu 3,5% e o Nasdaq 5,6%, alcançando a melhor performance de setembro desde 2010, enquanto o Russell 2.000 avançou 3%, beneficiando ações menores e de valor. Famílias de fatores de risco mais defensivas, como Qualidade e Baixo Risco, tiveram altas mais moderadas, enquanto Momentum e Crescimento lideraram os ganhos nos EUA. No Brasil, a dinâmica positiva das ações locais se manteve, com novas máximas e destaque para fatores Momentum, Crescimento e Valor. A desvalorização do dólar favoreceu moedas como o real, enquanto o ouro se destacou como proteção, subindo 11,7% no mês e 47,2% no ano. Papéis públicos de maior duration, como NTN-Bs, permaneceram mais contidos, refletindo risco fiscal. Para o segundo semestre, o ciclo de cortes nos EUA pode acelerar a queda do dólar e melhorar ativos de risco globalmente. A desaceleração econômica e a queda no emprego no Brasil podem favorecer a convergência da inflação para a meta e antecipar cortes de juros a partir de 2026. Riscos fiscais e políticos seguem presentes, mas setores cíclicos ainda descontados, assim como fatores de Valor e Crescimento, podem continuar oferecendo oportunidades de retorno consistente até o fim de 2025.</t>
  </si>
  <si>
    <t>https://institucional.xpi.com.br/downloads/xpgestao/Caracteristica/Caracteristica_46929688000190_v23.pdf</t>
  </si>
  <si>
    <t>Após um intenso e positivo início de mês para o crédito corporativo, vimos uma última semana de setembro lateral, com pontuais casos contribuindo negativamente, após um noticiário corporativo turbulento recente e que provocou substancial correção em tais companhias envolvidas. Entre elas, destaque para Cosan, que teve ótima contribuição ao longo do mês e, em contrapartida, Braskem, que apresentou ajuste relevante negativo após a contratação de assessores financeiros pela companhia. Demais casos mencionados em notícias sensíveis ao longo do mês não faziam parte das posições de nossa estratégia, de modo que não tivemos impactos diretos. Com isso, chegamos ao final do terceiro trimestre com um resultado acumulado atrativo no ano, reflexo de um bom primeiro semestre e um segundo semestre que em parte vem se mostrando desafiador. Adiante, esperamos um cenário de maior conservadorismo pelos participantes, consequência dos impactos na performance e potenciais correções adicionais de mercado.</t>
  </si>
  <si>
    <t>Ainda que o cenário macroeconômico beneficie crédito e não tenhamos perspectivas de um movimento relevante de resgates na indústria, vemos os participantes do mercado com nível maior de caixa atualmente, mantendo a classe de ativos mais segura para eventual cenário. Nos conforta o fato de também carregarmos maior caixa há algum tempo, além de menor alocação e duration. Em momentos assim, ainda mais pela nossa posição atual, passamos a observar com bons olhos novas oportunidades, capturando melhor carrego em ótimos créditos e seguimos positivos com a classe adiante.</t>
  </si>
  <si>
    <t>https://institucional.xpi.com.br/downloads/xpgestao/Caracteristica/Caracteristica_14171644000157_v193.pdf</t>
  </si>
  <si>
    <t>Em setembro, entre as contribuições positivas, destaque para a estratégia de renda variável com ganhos em posições compradas no setor de utilidade pública e vendidas em consumo básico. Adicionalmente, no mercado de moedas, com ganhos em posições compradas em euro contra o dólar norte-americano e a libra esterlina. Já no mercado de juros internacional, houve ganho em posições aplicadas em juros nominais no México. Entre as contribuições negativas, cabe mencionar a estratégia de juros local, que apresentou pequenas perdas em posição aplicada em juros nominais de curto prazo.</t>
  </si>
  <si>
    <t>Para outubro, em juros local, aumentamos posição em inclinação de curva de juros nominais. Em juros internacional, permanecemos, de forma tática, com posições aplicadas, em países que tendem a se beneficiar de um ambiente de juros mais baixos nos EUA. Em relação às moedas, mantemos posição vendida no dólar norte-americano frente a uma cesta de moedas, porém em escala reduzida. Em renda variável, sem posições direcionais relevantes e explorando posições relativas. Na carteira de ações, as principais alocações encontram-se nos setores de utilidade pública, distribuição de combustível e saúde.</t>
  </si>
  <si>
    <t>https://institucional.xpi.com.br/downloads/xpgestao/Caracteristica/Caracteristica_35727276000150_v23.pdf</t>
  </si>
  <si>
    <t>O Ibovespa fechou o mês de setembro em alta de 3,4%, aos 146.237 pontos. O dólar encerrou cotado a R$ 5,32, com queda de 2% no mês. O movimento refletiu forte fluxo externo, favorecido pelo início do ciclo de cortes de juros nos EUA, que elevou o apetite global por risco e impulsionou emergentes. Historicamente, reduções de juros americanos geram retornos acima da média para ações brasileiras, sobretudo nos setores domésticos. Apesar do ambiente externo favorável, os dados internos mostraram sinais de desaceleração em função do efeito dos juros na política monetária, com crédito restritivo, endividamento elevado e expectativa de crescimento fraco no segundo semestre do ano. Já a inflação de serviços surpreendeu para cima, sustentada por desemprego baixo em 5,6%. Nesse contexto, o Copom manteve a Selic em 15% e sinalizou juros altos por mais tempo, frustrando apostas em cortes ainda em 2025. O mercado agora projeta início da flexibilização apenas em 2026, com a Selic encerrando 2026 em torno de 12%. Esse quadro mantém cautela, mas reforça o potencial de realocação doméstica: apenas 6% do patrimônio financeiro das famílias está em ações, contra 75% em renda fixa, sugerindo espaço para fluxos significativos quando a queda de juros começar. No cenário externo, o destaque foi a volta do ciclo de afrouxamento monetário do Fed, cortando a taxa americana em 0,25% e levando o S&amp;amp;P 500 e o Nasdaq a recordes.</t>
  </si>
  <si>
    <t>Com relação às posições do portfólio, tivemos várias mudanças. No lado das compras, montamos posição nova em Ecorodovias S.A. (ECOR3), Minerva S.A. (BEEF3) e Allos S.A. (ALOS3), e aproveitamos momentos de exagero do mercado para aumentar as posições em Azzas 2154 S.A. (AZZA3), Localiza S.A. (RENT3) e Companhia Paranaense de Energia (CPLE6). No campo das reduções, diminuímos marginalmente Equatorial Energia S.A. (EQTL3) e zeramos Iguatemi S.A. (IGTI11), Sendas Distribuidoras S.A. (ASAI3), Mercado Libre Inc (MELI34) e Suzano S.A. (SUZB3). Após mais um bom mês para os mercados locais e offshore, reduzimos taticamente a exposição em posições que acreditamos estar com upside um pouco menor para o curto prazo e também via opções no mercado local. Atualmente, estamos com aproximadamente 90% de posição líquida comprada (net long) nos fundos Long Only.</t>
  </si>
  <si>
    <t>https://institucional.xpi.com.br/downloads/xpgestao/Caracteristica/Caracteristica_50493115000133_v29.pdf</t>
  </si>
  <si>
    <t>A América Latina manteve o bom momento, com recuperação ampla. A região registrou mais um mês forte, com o índice MSCI LatAm subindo 6,4%, sustentado pela valorização cambial na maioria dos países e revisão positiva de lucros. O real brasileiro (+2,0%) e o peso colombiano (+2,5%) lideraram os ganhos, enquanto o peso argentino teve desvalorização de 12,2%.</t>
  </si>
  <si>
    <t>Setembro foi um mês positivo para os mercados globais, com destaque para os mercados de ações de países emergentes. O índice MSCI Emerging Markets (EM) avançou 7,0% no mês e acumulou alta de 10,1% no 3º trimestre, superando amplamente os mercados desenvolvidos (MSCI DM +3,1%) e os Estados Unidos (MSCI US +3,5%). Esse desempenho marca o terceiro trimestre consecutivo de outperformance de EM sobre DM, algo não visto desde 2017. O movimento foi impulsionado principalmente pela decisão do US Federal Reserve de cortar os juros em 25 bps, com uma votação quase unânime (11-1), o que reforçou a confiança institucional e sinalizou espaço para novos estímulos. A queda dos yields dos treasuries e a estabilidade do dólar contribuíram para o apetite por risco. A valorização dos metais preciosos também se destacou, com o ouro renovando máximas históricas (+11,9% no mês) e a prata subindo 16%.</t>
  </si>
  <si>
    <t>https://institucional.xpi.com.br/downloads/xpgestao/Caracteristica/Caracteristica_39723347000106_v61.pdf</t>
  </si>
  <si>
    <t>https://institucional.xpi.com.br/downloads/xpgestao/Caracteristica/Caracteristica_49998656000134_v39.pdf</t>
  </si>
  <si>
    <t>No mês, o fundo teve um retorno de 1,06%, impulsionado pelos ganhos no juros nominal e pela nossa posição vendida em dólar contra o real. O principal detrator foi a posição em juros real, que foi zerada durante o mês. Setembro foi marcado pelo início de mais um ciclo de cortes do Fed, após um ano de pausa. Em seu discurso, Powell destacou o frágil equilíbrio do mercado de trabalho, justificando, assim, um corte preventivo de juros. O final do mês foi marcado pelo debate em torno do orçamento federal, cuja indefinição resultou no shutdown do governo americano, atrasando a divulgação de indicadores econômicos. No Brasil, o mês foi marcado pela condenação do ex-presidente Jair Bolsonaro. As discussões agora se concentram em torno de quem será seu sucessor político. Apesar da reaproximação de Tarcísio de Freitas com a família Bolsonaro, o governador manteve um discurso mais cauteloso, indicando que, por ora, deve perseguir a reeleição em SP. O governo, por sua vez, recuperou popularidade e se beneficiou do aceno de Trump em seu discurso na ONU. Enquanto os dois líderes planejam uma reunião, os impactos das tarifas impostas ainda não se mostram significativos para a economia brasileira.</t>
  </si>
  <si>
    <t>Ao longo do mês, mantivemos nossas posições vendidas em dólar contra o real, aplicadas em juro nominal e tomadas em cupom cambial.</t>
  </si>
  <si>
    <t>https://institucional.xpi.com.br/downloads/xpgestao/Caracteristica/Caracteristica_12440825000106_v99.pdf</t>
  </si>
  <si>
    <t>Em setembro, o fundo teve um retorno de 2,6% contra 3,4% do Ibovespa. As principais contribuições positivas foram Priner (+1,5 p.p), Rede D'Or (+0,5 p.p) e Bemobi (+0,4 p.p). Os detratores foram Mills (-0,7 p.p), Hypera (-0,3 p.p) e Lojas Renner (-0,2 p.p).</t>
  </si>
  <si>
    <t>Em setembro, incluímos a Fleury em nosso portfólio.</t>
  </si>
  <si>
    <t>https://institucional.xpi.com.br/downloads/xpgestao/Caracteristica/Caracteristica_26768800000140_v64.pdf</t>
  </si>
  <si>
    <t>O HIX Institucional FIA encerrou setembro com retorno de +5,17%, enquanto o Ibovespa subiu +3,40%, o índice Small 1,58% e o Icon +1,49%. No acumulado do ano, o Fundo registra alta de +37,94%, frente a 21,58% do Ibovespa, +27,31% do Small e +22,69% do Icon. As maiores contribuições de performance no mês vieram de ENEV (+1,85%), PLPL (+1,31%) e OPCT (+0,93%). Já os principais detratores foram HAPV (-1,18%), INTB (-0,26%) e SUZB (-0,24%). Eneva se destacou com a publicação da Portaria do leilão de capacidade, que surpreendeu ao permitir a recontratação de térmicas a carvão, medida positiva que pode adicionar cerca de R$ 1/ação em valor, além da boa leitura dos resultados do 2T25. Plano&amp;amp;Plano foi beneficiada pelo ambiente mais construtivo para crédito habitacional, enquanto OceanPact teve desempenho positivo, refletindo perspectivas de novos contratos e o julgamento favorável do caso Coral no STJ. Entre os detratores, Hapvida foi pressionada por preocupações com custos assistenciais; Intelbras recuou após apresentar crescimento mais fraco no ano, em linha com nossas projeções, mas aquém do consenso de mercado; e Suzano foi impactada pelo dólar mais fraco.</t>
  </si>
  <si>
    <t>O último trimestre de 2025 começa com a bolsa brasileira em níveis recordes. O Ibovespa acumula valorização de 21,6% nos nove primeiros meses do ano, mesmo com a Selic em 15% a.a., maior nível desde 2006. Foi o melhor desempenho para o período desde 2017, quando o índice avançou 22,3%. Esse movimento foi impulsionado por três fatores principais: a queda dos juros nos EUA e a consequente desvalorização do dólar, após o Federal Reserve reduzir a taxa em setembro e sinalizar novos cortes; a expectativa de início do ciclo de flexibilização da Selic em 2026, que historicamente estimula maior alocação em renda variável; e os múltiplos ainda abaixo da média histórica, reforçando a atratividade do mercado acionário. Esse contexto tem levado muitos investidores a questionarem se não seria tarde demais para entrar ou se a bolsa já teria "andado demais". Nossa visão é diferente: fora dos EUA, as alternativas de investimento são escassas, e a rotação natural dos fluxos globais tem beneficiado especialmente os emergentes, gerando forte fluxo positivo e melhorando o preço dos ativos, em particular no Brasil, México, Chile e Peru. A combinação de juros elevados e câmbio favorável torna o Brasil especialmente atrativo. Mesmo após sucessivas máximas, o Ibovespa segue descontado em perspectiva histórica, cenário reforçado pelas incertezas políticas ligadas às eleições de 2026 e pelo quadro fiscal, o que, paradoxalmente, amplia o espaço para novas altas.</t>
  </si>
  <si>
    <t>https://institucional.xpi.com.br/downloads/xpgestao/Caracteristica/Caracteristica_22662135000155_v66.pdf</t>
  </si>
  <si>
    <t>O carry (IPCA mais spread dos papéis) foi a contribuição mais positiva para o mês de setembro, carregando em 0,86% no mês, seguido pelo fechamento do spread de crédito (0,58%). Por outro lado, a abertura da curva de juros reais detraiu a rentabilidade em 0,27%. O restante dos fatores de risco (efeito de basis e trading) não contribuiram de forma relevante para o resultado. Ao longo do mês, os vencimentos de Energisa e Alupar foram recompostos através da compra de Engie e Rotas das Bandeiras curtos.</t>
  </si>
  <si>
    <t>O duration da carteira de papéis é 1,8 anos e taxa média de 8,33%. O duration da carteira total, incluindo derivativos é de 1,9 anos e 8,50% de retorno acima do IPCA, para um nocional ajustado. O fundo está com a exposição final encostada ao de seu benchmark, o IMAB-5.</t>
  </si>
  <si>
    <t>https://institucional.xpi.com.br/downloads/xpgestao/Caracteristica/Caracteristica_34580935000106_v108.pdf</t>
  </si>
  <si>
    <t>Em Setembro, a principal contribuição positiva veio do book offshore, em especial os modelos em commodities e em moedas. Adicionalmente, o modelo de contratendência em futuro de índice também apresentou ganhos no mês. No lado negativo, o principal detrator de performance foi o modelo de fatores long-short em bolsa Brasil, prejudicado pela ponta short em futuro de Ibov. Por fim, os modelos seguidores de tendência, tanto de curto, como de longo prazo, apresentaram perdas nos DIs.</t>
  </si>
  <si>
    <t>O Kadima Long Short Plus FIA é um fundo long short. O modelo de fatores na versão long-short é o principal responsável por gerar essa alocação. Adicionalmente, também estão presentes no fundo outros modelos operando diversas classes de ativos no Brasil e no exterior, com a finalidade de aumentar a geração de resultados. Finalmente, alguns modelos podem aproveitar oscilações na bolsa para capturar oportunidades de curto prazo, fazendo a exposição net do fundo na bolsa oscilar de -20% a +50%. Seguimos confiantes na capacidade do fundo de gerar bons resultados através da combinação entre uma exposição a fatores de risco e os demais modelos, beneficiando os investidores no longo prazo através da geração de alfa.</t>
  </si>
  <si>
    <t>https://institucional.xpi.com.br/downloads/xpgestao/Caracteristica/Caracteristica_31455960000170_v73.pdf</t>
  </si>
  <si>
    <t>No mês de Setembro de 2025, o fundo Apex Ações 30 apresentou retorno de 4,66% contra um Ibovespa de 3,40%. Em termos absolutos, os principais destaques positivos foram Consumo Cíclico, Utilidade Pública, Serviços Financeiros e Energia. Não tivemos setores detratores no período. Em termos relativos ao Índice Bovespa, as maiores contribuições foram Consumo Cíclico, Serviços Financeiros e Saúde. Os detratores relativos ao Índice foram Utilidade Pública, Indústria e Consumo não Cíclico.</t>
  </si>
  <si>
    <t>O fundo terminou o mês com uma exposição líquida de 83,7%, bruta de 96,3% e setorial bruta de 33,6% em Consumo Cíclico, 27,5% em Serviços Financeiros, 22,1% em Utilidade Pública, 7,6% em Indústria, 2,3% em Saúde, 1,4% em Consumo não Cíclico, 1,0% em Materiais Básicos e 0,8% em Energia.</t>
  </si>
  <si>
    <t>https://institucional.xpi.com.br/downloads/xpgestao/Caracteristica/Caracteristica_15862830000103_v223.pdf</t>
  </si>
  <si>
    <t>O fundo encerrou o mês com um retorno nominal de 1,21% (equivalente a 98,88% do CDI). No acumulado do ano, o DI MASTER obteve um retorno de 10,39% (equivalente a 100,35%).</t>
  </si>
  <si>
    <t>Setembro foi marcado por eventos específicos envolvendo grandes companhias, que geraram ajustes de preço e aumentaram a volatilidade no mercado de crédito privado. Casos como Raízen/Cosan, Ambipar e Braskem pressionaram as curvas no fim do mês, resultando em retornos ligeiramente abaixo do CDI para parte da indústria. Apesar disso, entendemos que esses episódios são isolados, sem impacto estrutural relevante para o mercado como um todo, e não representam risco de crédito significativo no curto prazo. O ambiente de crédito continua caracterizado por forte demanda, o que tem levado ao fechamento dos prêmios, especialmente entre emissores de maior qualidade. Diante disso, mantivemos uma posição de caixa confortável, que nos permitiu aproveitar oportunidades em nomes sólidos e prazos curtos — garantindo diversificação e incremento de carrego sem alterar o perfil de risco. Continuamos atentos ao comportamento dos spreads no mercado secundário. Por isso, mantemos carteiras com duration reduzida e elevada seletividade, o que nos permite absorver eventuais ajustes de forma eficiente. De forma geral, seguimos com uma visão construtiva para a classe de ativos. Acreditamos que a melhor estratégia neste momento é preservar o perfil das carteiras, mantendo flexibilidade para capturar boas oportunidades conforme surgem, sempre priorizando a consistência de longo prazo para os investidores.</t>
  </si>
  <si>
    <t>https://institucional.xpi.com.br/downloads/xpgestao/Caracteristica/Caracteristica_02536364000116_v207.pdf</t>
  </si>
  <si>
    <t>A política de investimento do FUNDO consiste em investir em mercados de risco variados com nível de exposição acima do patrimônio líquido, inclusive por meio da utilização de instrumentos negociados no mercado de derivativos e de liquidação futura, tanto para efeito de proteção da carteira (hedge).</t>
  </si>
  <si>
    <t>https://institucional.xpi.com.br/downloads/xpgestao/Caracteristica/Caracteristica_44835930000130_v39.pdf</t>
  </si>
  <si>
    <t>O Fed iniciou um ciclo de flexibilização monetária, mesmo diante de uma inflação acima da meta e em aceleração, priorizando o mandato de pleno emprego. Na China, o governo adotou novos estímulos para sustentar o crescimento do país. No Brasil, o BC seguiu com uma comunicação conservadora, indicando que a evolução do cenário está compatível com sua expectativa, e manteve as projeções de inflação considerando a trajetória de Selic do Relatório Focus em patamar similar àquelas apresentadas no Relatório de inflação de junho. O Ibov manteve sua trajetória positiva e subiu 3,4% em setembro. As bolsas americanas tiveram desempenho similar (S&amp;amp;P +3,5% e Nasdaq +5,4%).</t>
  </si>
  <si>
    <t>Em juros, aumentamos a posição aplicada na curva nominal do BR. Seguimos com posições aplicadas em juros nominais no México e iniciamos uma posição aplicada na parte curta da curva americana. Em câmbio, seguimos operando de forma mais tática, porém com viés de queda para o dólar. A dinâmica para RV permanece favorável neste cenário de economia resiliente e queda de juros. Não foram realizadas alterações relevantes na carteira. Destaque para nossa carteira comprada em saneamento, energia elétrica, bancos digitais e semicondutores (externo) e nas posições vendidas em consumo, proteínas, energia e bens industriais. Os setores financeiro e elétrico permanecem como nossas principais posições.</t>
  </si>
  <si>
    <t>https://institucional.xpi.com.br/downloads/xpgestao/Caracteristica/Caracteristica_38267707000131_v30.pdf</t>
  </si>
  <si>
    <t>O grande motor dos mercados em setembro continuou sendo o FED e o tão aguardado início do ciclo de corte de juros. As bolsas americanas tiveram um desempenho forte com o S&amp;amp;P e o Nasdaq subindo 3,5% e 5,4%, respectivamente. O MSCI EM também teve uma ótima performance subindo 7%. O dólar, medido pelo DXY, ficou estável em 97,7 e o Treasury 10y teve um fechamento marginal de 8 bps para 4,15%. No Brasil os ativos de risco continuaram a tendência de agosto impulsionados pelo FED, com o Ibovespa subindo 3,4% (acumula 21,6% no ano) e o Small +1,6% (27,3% no ano). O BRL se apreciou 2% para R$ 5,32 e o juro futuro abriu marginalmente (+5bps) no vértice jan/29. O AlphaKey Institucional subiu 3,2% no mês e acumula em 2025 uma alta de 37,6%, mais de 16% à frente do Ibov. Os destaques do portfólio foram os setores de energia elétrica, vestuário, educação e bancos. Os detratores foram os setores de varejo de alimentos e petróleo &amp;amp; gás.</t>
  </si>
  <si>
    <t>Não fizemos alterações relevantes na carteira do fundo, mantivemos a exposição líquida próxima a 95%. Ainda acreditamos que os fatores externos foram os maiores responsáveis pela alta dos mercados locais em 2025, visto que outros países também apresentam desempenhos similares ao Brasil. Continuamos com um portfolio equilibrado e moderadamente cauteloso, principalmente em função das eleições de 2026. Temos sido bastante seletivos no stockpicking, privilegiando empresas com claras vantagens competitivas, crescimento robusto, retorno sobre o capital investido alto, balanço robusto e desalavancado e múltiplos atrativos.</t>
  </si>
  <si>
    <t>https://institucional.xpi.com.br/downloads/xpgestao/Caracteristica/Caracteristica_36352721000108_v86.pdf</t>
  </si>
  <si>
    <t>O Novus Plus apresentou resultado de -0,75% no mês, com perdas em renda variável e renda fixa local. No cenário internacional, os dados americanos de mercado de trabalho e de inflação indicaram desaceleração, apesar da surpresa positiva com a atividade. O Fed, demonstrando maior preocupação com o lado de emprego do seu mandato, reduziu os juros em 0,25%. No Canadá, o mesmo movimento ocorreu; e na Europa, na Inglaterra e no Japão os juros foram mantidos inalterados, com tom hawkish. As tensões geopolíticas se elevaram com novos ataques entre Rússia, Ucrânia e Polônia. No Brasil, os dados sinalizaram atividade mais fraca, mas mercado de trabalho ainda resiliente e inflação melhor. O Copom manteve a Selic em 15%, com projeção de inflação inalterada e preocupação com a desancoragem das expectativas. No cenário político, ocorreu a condenação do ex-presidente Bolsonaro, articulação por sua anistia e muitos rumores a respeito da possível candidatura do governador Tarcísio de Freitas. Foi apresentado o Orçamento de 2026 – em linha com o esperado, mas difícil de ser cumprido; e seguem em andamento as agendas de isenção de IR e tributação de produtos isentos. No mercado de crédito, a atenção ficou voltada para a repercussão dos casos de Ambipar e Braskem.</t>
  </si>
  <si>
    <t>No exterior, seguimos aplicados em juros curtos nos EUA, e com pequena compra de bolsa. No Brasil, também seguimos aplicados em juros, agora em vértices mais longos, além de estarmos comprados em EWZ (via opção) e alguns papéis domésticos.</t>
  </si>
  <si>
    <t>https://institucional.xpi.com.br/downloads/xpgestao/Caracteristica/Caracteristica_51102761000195_v24.pdf</t>
  </si>
  <si>
    <t>No mês em que o mercado mundial celebrou o primeiro corte de juros pelo FED em 2025 – e prenúncio de outros mais que virão – os ativos tiveram uma valorização razoável: ações subiram 3%, títulos da dívida corporativa ganharam 0,8% e fundos imobiliários globais subiram 0,7%. As taxas de dez anos do Tesouro americano caíram de 4,23% para 4,15%. Nesse mês de relativa calma, o Brasil desempenhou bem: o Ibovespa subiu 3,4% e o real valorizou 2% contra o dólar, fazendo a bolsa brasileira voltar à liderança mundial de rentabilidade no ano, nada menos que 40% em dólares. O índice IFIX de fundos imobiliários subiu 3,3% no mês e já rende 147% do CDI no ano, superando o IMA-B e o índice de debêntures IDA. Essa apreciação dos ativos brasileiros acontece sem o tão esperado “fechadão” de juros: o DI para janeiro de 2028 subiu de 13,27% para 13,37% e a NTNB de dez anos subiu de 7,43% para 7,50%, suportada pelas necessidades de colocação de dívida pública. Com o TIPS americano de mesmo prazo a 1,8% e o congênere mexicano a 4,6%, a NTNB dá um show de atraso que, por si só, é como uma febre constante a alertar sobre a saúde econômica do país.</t>
  </si>
  <si>
    <t>O mês de setembro foi marcado pelo estresse no mercado de crédito envolvendo duas grandes companhias de capital aberto. A Braskem, em meio a um cenário desafiador no setor petroquímico, enfrenta uma situação financeira delicada; já a Ambipar teve sua governança questionada e buscou proteção judicial contra seus credores. A equipe de gestão entende que o momento requer cautela e, por isso, tem priorizado o posicionamento dos fundos em teses colateralizadas, visando maximizar o carrego e mitigar a exposição a riscos cíclicos.</t>
  </si>
  <si>
    <t>https://institucional.xpi.com.br/downloads/xpgestao/Caracteristica/Caracteristica_20146294000171_v202.pdf</t>
  </si>
  <si>
    <t>O risco de crédito apresentou resultados positivos em setembro. Mesmo diante da confirmação de que a MP 1303 não tributará as debentures incentivadas, a demanda seguiu muito forte e os prêmios de risco fecharam de forma generalizada. Dado o atual patamar de juros da economia brasileira e a exposição a setores defensivos, acreditamos que as debêntures incentivadas seguirão com elevada demanda por investidores mesmo no ambiente atual. Porém, nos atuais patamares de preço entendemos que muitos spreads já estão excessivamente comprimidos e não refletem adequadamente o risco de crédito e, sobretudo, prazo dos ativos subjacentes.</t>
  </si>
  <si>
    <t>https://institucional.xpi.com.br/downloads/xpgestao/Caracteristica/Caracteristica_57134507000155_v7.pdf</t>
  </si>
  <si>
    <t>Acreditamos que o US Multi Cap Opportunities Fund está favoravelmente posicionado para se beneficiar do crescimento econômico e de lucros contínuo, juntamente com uma maior clareza sobre as políticas comerciais e de taxas de juros.</t>
  </si>
  <si>
    <t>As ações dos EUA obtiveram retornos positivos durante o mês. Os mercados de ações foram apoiados pelo forte crescimento dos lucros corporativos, pela decisão do Federal Reserve dos EUA de reduzir sua taxa de juros de referência e pelo potencial de reduções adicionais nas taxas de juros. O crescimento econômico resiliente, a normalização dos dados de inflação e a melhoria da visibilidade da política comercial beneficiaram ainda mais o sentimento. Prevê-se que o crescimento dos lucros do S&amp;amp;P 500 para 2025 seja de aproximadamente 10%.</t>
  </si>
  <si>
    <t>https://institucional.xpi.com.br/downloads/xpgestao/Caracteristica/Caracteristica_20485402000130_v107.pdf</t>
  </si>
  <si>
    <t>Mantivemos as posições core e, na margem, ampliamos e introduzimos algumas teses no portfólio, preservando a disciplina de risco. Por ora, entendemos que o ambiente global segue determinante para o comportamento dos ativos, e mantemos o portfólio posicionado para capturar esse pano de fundo.</t>
  </si>
  <si>
    <t>O fundo apresentou retorno em linha com o Ibovespa no mês, sustentado por uma carteira alinhada à nossa leitura de assimetria favorável para o mercado acionário brasileiro. A exposição líquida permaneceu em patamares historicamente elevados para a estratégia, em torno de 90%, com maior peso em setores domésticos. Entre as contribuições positivas destacaram-se Localiza, Copel e Tenda; do lado negativo, a principal detratora foi Hypera.</t>
  </si>
  <si>
    <t>https://institucional.xpi.com.br/downloads/xpgestao/Caracteristica/Caracteristica_31392336000170_v126.pdf</t>
  </si>
  <si>
    <t>No mês de Setembro, o fundo entregou o retorno de 1.35%. No ano, o fundo entrega retorno de 11.15% e 14.58% em 12 meses. No mês de Setembro a performance está relacionada aos books da seguinte forma: book de crédito Imobiliário com 1.60% no mês; Infraestrutura com 1.51% no mês; Crédito Corporativo High Yield com 2.13% no mês; Special Situations com 1.69% no mês; Securitização com 0.78% no mês; e Crédito Agro com 1.62% no mês. Desde o início, o fundo entrega retorno de 121.80% (equivalente a CDI + 2.16% a.a.)</t>
  </si>
  <si>
    <t>No mês de Setembro, o fundo ficou alocado da seguinte forma: 6.0% em ativos de Crédito Estruturado, 9.1% em ativos Special Situations, 35.6% em ativos Imobiliários &amp; Crédito Agro, 32.6% em ativos de Infraestrutura, 16.7% em Liquidez.</t>
  </si>
  <si>
    <t>https://institucional.xpi.com.br/downloads/xpgestao/Caracteristica/Caracteristica_27227796000176_v227.pdf</t>
  </si>
  <si>
    <t>O fundo fechou o mês com retorno de 0,19%, acumulando -0,22% nos últimos 12 meses. O portfólio terminou o mês com 23 ativos, com destaque para setores de Serviços Financeiros, Tecnologia, Mídia e Aviação &amp;amp; Viagens. As 10 maiores posições do fundo representam 51% do patrimônio. Atribuição de performance: Alphabet, ASML, Aura Minerals, Inditex e LVMH.</t>
  </si>
  <si>
    <t>A estratégia Geo Flagship encerrou setembro com +2,1%, acumulando +7,4% no ano. Os principais destaques positivos foram Alphabet (+14%), ASML (+31%) e Aura Minerals (+27%), cada uma contribuindo com aproximadamente +0,9 p.p. de rentabilidade para a cota. Vale destacar o desfecho do processo antitruste envolvendo o Google. O mercado interpretou positivamente a sentença, que não exigiu o desinvestimento do Chrome nem proibiu pagamentos de incentivos para a Apple, resultando em alta de +9% na ação no dia do anúncio. Os principais detratores do mês foram Nike (-10%), Airbnb (-7%) e Zoetis (-6%), impactando a cota entre -0,3 e -0,2 p.p. individualmente. A Nike continua em processo de reestruturação, reconstruindo parte de sua distribuição de atacado e reformulando seu portfólio de produtos. Acreditamos que essas iniciativas devam promover tanto uma retomada do crescimento quanto expansão de margens, porém, enquanto o timing permanecer incerto, a ação da empresa seguirá mais volátil. Ao longo do mês, reduzimos exposição a posições que apreciaram significativamente, como Alphabet, ASML e Aura, para adequar o tamanho da posição ao potencial de valorização. Paralelamente, aumentamos marginalmente nossa alocação em empresas onde identificamos uma relação risco-retorno atrativa, como Adobe e Zoetis.</t>
  </si>
  <si>
    <t>https://institucional.xpi.com.br/downloads/xpgestao/Caracteristica/Caracteristica_28075532000107_v247.pdf</t>
  </si>
  <si>
    <t>O desempenho do S&amp;amp;P 500 foi impulsionado por vários fatores, incluindo o crescimento robusto do PIB dos EUA, taxas de juros baixas mantidas pelo Federal Reserve, uma taxa de desemprego em queda, aumento nos lucros corporativos e expectativas de políticas fiscais favoráveis. Esses elementos criaram um ambiente propício para a valorização do índice, refletindo a confiança do mercado na economia americana. A exposição cambial impactou negativamente tanto o indice quanto o fundo. O fundo apresentou desempenho abaixo do parâmetro de referência no mês, impactado principalmente pela exposição a Synopsis INC (-20,0%), S&amp;amp;P Global Inc (-12,9%) e Marsh &amp;amp; Mclennan (-10,3%).</t>
  </si>
  <si>
    <t>O fundo mantém exposição ao desempenho do mercado acionário americano, com exposição à variação cambial através de uma carteira concentrada em BDRs de empresas americanas de grande porte com potencial de crescimento. A estratégia segue diversificada do ponto de vista setorial sendo suas maiores exposições nos setores de Tecnologia, Saúde e Industrial.</t>
  </si>
  <si>
    <t>https://institucional.xpi.com.br/downloads/xpgestao/Caracteristica/Caracteristica_19831126000136_v222.pdf</t>
  </si>
  <si>
    <t>O Pioneiro fechou o mês de setembro com patrimônio de R$ 584 milhões, aumento de 8,1% com relação ao mês anterior. Esse volume está investido em 35 FIDCs diferentes, em 62 séries. No período, foram alocados R$ 54 milhões em cotas de 15 FIDCs diferentes, com uma remuneração média de CDI+3,66%, um nível de preço que julgamos interessante dado que o fundo só adquire cotas seniores de FIDC, grande parte deles para o público geral. O fundo fechou o mês com 19,8% de caixa, apresentando redução do volume observado ao final do mês anterior. Ainda vemos espaço para uma maior otimização do caixa, o que deve contribuir positivamente para o desempenho do fundo nos próximos meses.</t>
  </si>
  <si>
    <t>As aquisições recentes foram focadas nas oportunidades em consignados públicos e multicedentes-multissacados, incrementando nossa exposição nesses segmentos. Hoje, o Pioneiro tem 32,8% de sua carteira nos consignados públicos e 36,8% nos multicedentes-multissacados. Sendo esse último segmento a maior posição do fundo. Entendemos que essas classes de FIDCs mantêm alguns atributos interessantes para navegar por períodos de maior incerteza como o que atravessamos nesse momento. Com carteiras pulverizadas e de baixa inadimplência, esses FIDCs conseguem entregar uma rentabilidade ajustada pelo risco interessante para fundo.</t>
  </si>
  <si>
    <t>https://institucional.xpi.com.br/downloads/xpgestao/Caracteristica/Caracteristica_55318040000178_v15.pdf</t>
  </si>
  <si>
    <t>O mês de setembro foi um mês atípico para o mercado de crédito privado. Até a última semana do mês tivemos o fechamento dos spreads de crédito, com valorização de diversos ativos, principalmente puxados por uma volta dos spreads de Cosan. Os prêmios de risco desta companhia abriram no mês de agosto puxados pelo resultado pior da sua subsidiária Raizen, mas voltaram no mês de setembro principalmente com a notícia da grande capitalização da companhia. Nos mantivemos os créditos de Cosan em carteira, nos beneficiando deste fechamento. Por outro lado, na última semana do mês, o mercado penalizou muito os papeis de Ambipar, após pedido de medida cautelar para não execução de dívidas, e Braskem, após notícias de contratação de assessoria jurídico-financeira para reestruturação da estrutura de capital. Não temos qualquer exposição em Ambipar. Já Braskem temos uma exposição baixa, pois já vinhamos reduzindo gradualmente as posições. Houve impacto negativo nas cotas do fundo devido à grande variação de preço do ativo.</t>
  </si>
  <si>
    <t>Aproveitamos o final do mês para reduzir posições mais longas com taxas mais amassadas, ficando um pouco mais conservadores. No entanto, ainda não vemos um movimento de grande abertura por conta de resgates em fundos de crédito. Estamos líquidos e preparados para poder aproveitar oportunidades que possam surgir ao longo do mês. O fundo encerrou o mês com alocação de 70,5% em crédito privado, sendo 21,5% em ativos financeiros, 41,9% em ativos corporativos e 7,1% em estruturados.</t>
  </si>
  <si>
    <t>https://institucional.xpi.com.br/downloads/xpgestao/Caracteristica/Caracteristica_13823084000105_v321.pdf</t>
  </si>
  <si>
    <t>No mês de Setembro, a principal contribuição positiva veio do bloco de beta do fundo, com alocações em NTNBs. O principal detrator foi o modelo seguidor de tendências de longo prazo nos DIs.</t>
  </si>
  <si>
    <t>O Kad IMA-B é um fundo de renda fixa composto por dois principais blocos de modelos. No primeiro, o chamado modelo de alocação busca construir uma carteira de NTN-B cujo objetivo é aproximar a sua duration do IMA-B, enquanto simultaneamente otimiza custos de transação e outras características desejáveis (yield, sharpe, etc). O segundo bloco, responsável pela geração de alfa do fundo, é composto pelos modelos seguidores de tendência de longo prazo utilizados há muitos anos em diversos outros fundos da gestora. Seguimos confiantes na capacidade do fundo gerar bons resultados através da combinação entre uma exposição ao índice IMA-B e os modelos seguidores de tendência de longo prazo, beneficiando os investidores no longo prazo através da geração de alfa.</t>
  </si>
  <si>
    <t>https://institucional.xpi.com.br/downloads/xpgestao/Caracteristica/Caracteristica_43778868000120_v40.pdf</t>
  </si>
  <si>
    <t>https://institucional.xpi.com.br/downloads/xpgestao/Caracteristica/Caracteristica_34475592000110_v98.pdf</t>
  </si>
  <si>
    <t>https://institucional.xpi.com.br/downloads/xpgestao/Caracteristica/Caracteristica_37108062000121_v112.pdf</t>
  </si>
  <si>
    <t>As ações chinesas apresentaram um desempenho positivo no mês de setembro, impulsionado pela melhora contínua da liquidez onshore, que está promovendo a expansão dos múltiplos de valuation das A-shares. Isso é evidenciado pelo aumento do volume de mercado, rapidez com que as ações estão sendo negociadas, compras a margem como porcentagem do volume total e novas emissões de fundos mútuos. Investidores onshore indicam que a realocação de ativos domésticos para ações e notícias sobre estímulos adicionais de política do lado da demanda podem apoiar o mercado nos próximos meses. No entanto, as negociações comerciais entre EUA e China permanecem como a principal incerteza para o quarto trimestre de 2025. Em relação ao desempenho do mês, mesmo com a variação negativa do dólar, a estratégia offshore performou 8,07%, superando a performance do benchmark no período em 5,11%. Os setores de tecnologia da informação, materiais e consumo discricionário foram os que mais se destacaram na performance.</t>
  </si>
  <si>
    <t>https://institucional.xpi.com.br/downloads/xpgestao/Caracteristica/Caracteristica_38421502000169_v94.pdf</t>
  </si>
  <si>
    <t>O JGP Corporate registrou, em setembro, retorno líquido equivalente a 0,89%. O fundo foi impactado positivamente no mês pelos ganhos de marcação a mercado da debênture de Igua do Rio de Janeiro – IRJS15 (contribuição efetiva 0,06%) e da debênture de Cosan - CSANA1 (contribuição efetiva 0,04%). O fundo foi impactado negativamente no mês pelas perdas de marcação a mercado da debênture de Braskem - BRKMA8 (contribuição efetiva -0,46%) e da debênture de Braskem - BRKMA6 (contribuição efetiva -0,13%).</t>
  </si>
  <si>
    <t>O fundo encerrou o mês com 93% de seu PL alocado, 279 ativos em carteira de 135 emissores distintos (incluindo emissores corporativos, financeiros e títulos estruturados), taxa de carrego do fundo (antes de custos) equivalente a DI +1,44% e prazo médio de 2,9 anos.</t>
  </si>
  <si>
    <t>https://institucional.xpi.com.br/downloads/xpgestao/Caracteristica/Caracteristica_23956069000199_v129.pdf</t>
  </si>
  <si>
    <t>https://institucional.xpi.com.br/downloads/xpgestao/Caracteristica/Caracteristica_28648924000118_v127.pdf</t>
  </si>
  <si>
    <t>O XP Debêntures Incentivadas rendeu 1,61% em Setembro versus 0,54% do IMA-B. A carteira de crédito do fundo inicia o mês de Outubro com um spread de -0,31% a.a. (antes de taxas), com duration de 4,8 ano.</t>
  </si>
  <si>
    <t>Os setores de Instituições financeiras, Elétrico, Rodovias e Saneamento, considerados setores defensivos, compõe 78,7% da alocação de crédito do fundo. A carteira de crédito é composta por 142 ativos de 91 emissores distintos, com exposição média de 1,0% por emissor. 98,0% do patrimônio do fundo possui rating entre AAA e A-.</t>
  </si>
  <si>
    <t>https://institucional.xpi.com.br/downloads/xpgestao/Caracteristica/Caracteristica_19657463000159_v250.pdf</t>
  </si>
  <si>
    <t>No mês de Setembro de 2025, o fundo Apex Equity Hedge Advisory apresentou retorno de 2,48% contra um CDI de 1,22%, equivalente a 203% do CDI. Em termos absolutos, os principais destaques positivos foram Consumo Cíclico, Utilidade Pública, Energia e Renda Fixa. Os destaques negativos foram Indústria e Materiais Básicos.</t>
  </si>
  <si>
    <t>O fundo terminou o mês com uma exposição líquida de 2,4%, bruta de 132,6% e setorial bruta de 29,2% em Serviços Financeiros, 27,1% em Utilidade Pública, 24,5% em Consumo Cíclico, 11,2% em Indústria, 10,7% em Materiais Básicos, 9,6% em Consumo não Cíclico, 8,8% em Energia, 7,3% em ETF's, 3,0% em Saúde e 0,8% em Telecom.</t>
  </si>
  <si>
    <t>https://institucional.xpi.com.br/downloads/xpgestao/Caracteristica/Caracteristica_40634864000180_v69.pdf</t>
  </si>
  <si>
    <t>O fundo apresentou um retorno em bastante positivo em setembro e acima de seu benchmark. Os principais contribuidores positivos para o alpha no mês foram nossas posições em consumo (SBF), proteína (Minerva), construtoras (Plano&amp;amp;Plano), e setor elétrico (Eneva). Em contrapartida, destaque negativo para nossas posições em Cosan e Hapvida.</t>
  </si>
  <si>
    <t>1. Setor elétrico (Equatorial, Eletrobras, Eneva e Neoenergia): Vemos um cenário de alta estrutural no preço de energia e valuations atrativos; 2. Proteínas (Minerva): Oferta global de carne bovina restrita e melhora na utilização de plantas adquiridas; 3. Saúde (Rede D’Or, Hapvida e Fleury): Dinâmica positiva de resultados com recuperação de rentabilidade e volta da expansão orgânica; 4. Consumo (SBF, Track&amp;amp;Field, Smartfit e Vivara): Empresas com momentum operacional positivo e valuation, mesmo em um cenário de PIB mais fraco; 5. Construção Civil (Plano&amp;amp;Plano e Cyrela): Excelente momento operacional em função de melhoras do programa Minha Casa Minha Vida com custos sob controle.</t>
  </si>
  <si>
    <t>https://institucional.xpi.com.br/downloads/xpgestao/Caracteristica/Caracteristica_27783868000161_v110.pdf</t>
  </si>
  <si>
    <t>A curva de juros acomodou-se em setembro, com o mercado reduzindo suas apostas em um início mais próximo do ciclo de cortes de juros por parte do BC. Consequentemente, as partes curta e intermediária da curva de juros subiram, prejudicando a performance do fundo, que está posicionado neste setor da curva. A posição em crédito privado contribuiu positivamente para o desempenho do fundo apesar dos sinais de acomodação dos spreads dos papéis de crédito, compensando em parte as perdas no posicionamento em risco de mercado.</t>
  </si>
  <si>
    <t>Mantivemos posicionamento cauteloso com baixa utilização do orçamento de risco do portfolio em função de nossa leitura de que o mercado pode continuar volátil por conta das incertezas tanto no ambiente externo quanto interno. Mantivemos posições prefixadas e em juros reais de médio prazo como forma de capturarmos um ciclo de cortes de juros eventualmente mais demorado. No que se refere à parcela de crédito privado, avaliamos que os níveis atuais dos spreads ainda estão atrativos.</t>
  </si>
  <si>
    <t>https://institucional.xpi.com.br/downloads/xpgestao/Caracteristica/Caracteristica_03499367000190_v235.pdf</t>
  </si>
  <si>
    <t>O Amundi Bridgewater Core Global Macro Fund (“Fundo-alvo”) encerrou o mês em território positivo. O resultado foi beneficiado principalmente por suas posições compradas em ações, com a Ásia sendo a região de melhor desempenho. As exposições em commodities também contribuíram positivamente, apoiadas pela melhora nas perspectivas de inflação. As posições em Renda Fixa contribuíram levemente, à medida que as condições de spreads mais estreitos sustentaram os retornos. Já as estratégias em moedas pesaram na performance, pois a volatilidade nos mercados de câmbio se mostrou desafiadora.</t>
  </si>
  <si>
    <t>Os mercados acionários registraram uma recuperação, em virtude do bom desempenho de equities americanas em agosto, impulsionadas pelos fortes ganhos do setor de tecnologia e pelos sinais expansionistas (dovish) do presidente do Fed, Jerome Powell, em Jackson Hole, que aumentaram as expectativas de que cortes estejam próximos. As ações europeias e chinesas também avançaram em meio ao arrefecimento das tensões comerciais e a um otimismo cauteloso em relação aos desdobramentos geopolíticos. Por outro lado, os mercados do Reino Unido enfrentaram pressões mistas decorrentes da incerteza política e dos dados econômicos. Commodities, incluindo ouro e energia, avançaram modestamente em razão da diminuição das preocupações com a inflação e da melhora nas perspectivas comerciais. Os mercados de Renda Fixa permaneceram contidos, com os yields se comprimindo ligeiramente, já que a maioria dos bancos centrais ainda mantiveram uma postura cautelosa e os investidores ponderaram os riscos de crescimento frente às expectativas de política monetária. No geral, a narrativa de mercado foi dominada pela recuperação das ações nos EUA e pela postura equilibrada do Federal Reserve na condução da inflação. Os mercados cambiais experimentaram volatilidade, refletindo condições econômicas globais divergentes.</t>
  </si>
  <si>
    <t>https://institucional.xpi.com.br/downloads/xpgestao/Caracteristica/Caracteristica_40753313000135_v62.pdf</t>
  </si>
  <si>
    <t>Os mercados acionários globais registraram avanço no mês, refletindo melhora no sentimento de risco. O fundo superou o desempenho do índice de referência (EEM US Equity), que avançou 7,10% no mês. No período, o fundo registrou rentabilidade de 7,57%.</t>
  </si>
  <si>
    <t>O Trend Bolsas Européias é um fundo da família XP Trend focado em investimentos internacionais. O fundo oferece exposição ao desempenho do IEUR US Equity (EURP11) e consequentemente ao iShares Core MSCI Europe IEUR US Equity (IEUR), referenciado ao índice MSCI Europe IMI que é composto por ações de empresas majoritariamente de grande porte (large caps) listadas em 15 países desenvolvidos da Europa tais como Nestle, Roche, Siemens e LVMH Moet Hennessy Louis Vuitton. Com mais de 1,000 mil constituintes, o índice cobre aproximadamente 99% de todo o mercado acionário europeu. Este fundo tem proteção cambi</t>
  </si>
  <si>
    <t>https://institucional.xpi.com.br/downloads/xpgestao/Caracteristica/Caracteristica_39227204000103_v113.pdf</t>
  </si>
  <si>
    <t>Do ponto de vista macro destaque para bolsas e commodities. O ouro teve alta relevante, enquanto o dólar se desvalorizou frente às principais moedas, apesar da volatilidade. Nos EUA, o PIB do segundo trimestre foi revisado para cima, mostrando crescimento sólido, mesmo com a criação de empregos desacelerando. A Zona do Euro também apresenta sinais de atividade mais firme. O Fed cortou juros em setembro e o mercado segue apostando na sequência de cortes apoiado por um mercado de trabalho mais fraco e postura dovish. O governo americano entrou em shutdown no fim do mês, o que deve causar impacto temporário na divulgação de dados e na atividade econômica. No Brasil, a economia desacelera, com concessões de crédito em queda e aumento da inadimplência. A confiança de empresários e consumidores diminuiu, e o mercado de trabalho começa a mostrar sinais de arrefecimento, com desaceleração nas contratações e alta do desemprego. A inflação mantém uma dinâmica benigna, e a postura firme do Banco Central tem ajudado a ancorar expectativas e a desacelerar a atividade, abrindo caminho para cortes de juros a partir do primeiro trimestre de 2026.</t>
  </si>
  <si>
    <t>Em setembro, nossos portfólios apresentaram retornos alinhados ao espectro de tomada de risco. Todos os perfis de risco tiveram retornos positivos, impulsionados pela boa performance das classes de maior risco, como a renda fixa pré-fixada com duration longa, e a renda variável local e global. Em nosso último comitê de alocação mensal, fizemos mais um movimento tático e reduzimos em 2.5% a exposição na classe de renda fixa atrelada a inflação para incremento da posição em renda fixa pré-fixada na mesma magnitude, concentrada na LTN 2035, para o perfil moderado. Na renda fixa pós-fixada, registramos novamente ganhos nas posições de crédito, favorecidos pela seleção de ativos high grade e pelo carrego dos fundos high yield. Já na renda fixa pré-fixada, nossa seleção se beneficiou do achatamento da curva de juros nominais, capturando o fechamento da parte longa da curva e entregando performance superior ao benchmark e ao CDI. A renda fixa indexada à inflação teve desempenho abaixo do CDI, impactada pela leve abertura da curva e pelo carrego desfavorável. A classe multimercados manteve um mês positivo, embora nossa seleção tenha ficado abaixo do IHFA, com os fundos Long Short apresentando retorno inferior aos Macro/ME.</t>
  </si>
  <si>
    <t>https://institucional.xpi.com.br/downloads/xpgestao/Caracteristica/Caracteristica_35956056000107_v95.pdf</t>
  </si>
  <si>
    <t>O desempenho do fundo foi impactado positivamente pela posição em Juros Emergentes. A posição em Juros Brasil, por sua vez, foi o principal detrator de performance.</t>
  </si>
  <si>
    <t>Mantivemos as posições aplicadas em juros no Brasil – em NTN-B longa e na parte intermediária da curva de juros nominal –, na África do Sul e no México, assim como a posição tomada em juros na República Tcheca. Encerramos a posição tática aplicada nos EUA. Diante de fatores como recuperação cíclica, final de ciclo de corte de juros, ambiente de investimentos e nível histórico depreciado, introduzimos posições compradas em CLP (contra o USD) e no EUR (contra o GBP).</t>
  </si>
  <si>
    <t>https://institucional.xpi.com.br/downloads/xpgestao/Caracteristica/Caracteristica_54307808000145_v6.pdf</t>
  </si>
  <si>
    <t>Os mercados acionários globais registraram avanço no mês, refletindo melhora no sentimento de risco. O fundo superou o desempenho do índice de referência (VV US Equity), que avançou 3,54% no mês. No período, o fundo registrou rentabilidade de 4,26%.</t>
  </si>
  <si>
    <t>O Trend Bolsa Chinesa é um fundo da família XP Trend focado em investimentos internacionais. O fundo tem exposição ao MCHI US Equity (XINA11) e consequentemente ao iShares MSCI China MCHI US Equity (MCHI), referenciado ao índice MSCI China Index composto por ações de mais de 600 empresas de grande e médio porte (large caps e mid caps) da China. Este fundo tem proteção cambial (BRL/USD).</t>
  </si>
  <si>
    <t>https://institucional.xpi.com.br/downloads/xpgestao/Caracteristica/Caracteristica_35717740000128_v117.pdf</t>
  </si>
  <si>
    <t>As principais contribuições setoriais positivas vieram de transportes e infraestrutura, enquanto as negativas vieram dos setores agrícolas e saúde.</t>
  </si>
  <si>
    <t>Permanecemos investidos em um portfólio bastante equilibrado, com investimentos específicos em companhias líderes e geradoras de caixa, gestão alinhada e competente, e com boa margem de segurança. Historicamente, a disciplina nos investimentos e a paciência em momentos turbulentos são instrumentos fundamentais para bons retornos ao longo dos ciclos macroeconômicos em nosso país. Alongando o horizonte de investimentos, identificamos claramente retornos potenciais muito acima da média nas nossas companhias, mesmo com a utilização de premissas conservadoras.</t>
  </si>
  <si>
    <t>https://institucional.xpi.com.br/downloads/xpgestao/Caracteristica/Caracteristica_34430477000129_v130.pdf</t>
  </si>
  <si>
    <t>O risco de crédito apresentou resultados positivos em setembro. Mesmo diante da confirmação de que a MP 1303 não tributará as debentures incentivadas, a demanda seguiu muito forte e os prêmios de risco fecharam de forma generalizada. O risco de mercado registrou resultados marginalmente negativos. Dado o atual patamar de juros da economia brasileira e a exposição a setores defensivos, acreditamos que as debêntures incentivadas seguirão com elevada demanda por investidores mesmo no ambiente atual. Porém, nos atuais patamares de preço entendemos que muitos spreads já estão excessivamente comprimidos e não refletem adequadamente o risco de crédito e, sobretudo, prazo dos ativos subjacentes. Mantivemos a duration do portfólio em 7,2 anos.</t>
  </si>
  <si>
    <t>https://institucional.xpi.com.br/downloads/xpgestao/Caracteristica/Caracteristica_39959156000130_v77.pdf</t>
  </si>
  <si>
    <t>Crescera Growth Capital Master Fundo De Investimento Em Participações - Multiestratégia</t>
  </si>
  <si>
    <t>No fim de julho, o Fundo completará cinco anos e encerrará seu período de investimentos. Até o momento, cerca de 84% do capital já foi investido ou comprometido em oportunidades alinhadas aos setores estratégicos da Crescera. Dois novos investimentos estão em avaliação, e ao menos um deve ser concluído até o fim do prazo, reforçando a construção de um portfólio sólido e diversificado. Ao final do 1T25, a Selic atingiu seu maior nível desde 2016, criando um cenário desafiador para empresas, especialmente as com dívidas atreladas ao CDI. O ambiente de juros altos aumenta o custo de capital e exige cautela, foco em caixa e rentabilidade. Apesar do contexto adverso, o Fundo manteve uma postura ativa na busca por liquidez e retorno, especialmente em ativos mais maduros e rentáveis, como Alura, Nelogica e Grupo Zelo. Por fim, esperamos concluir mais um ou 2 investimentos adicionais nos próximos meses.</t>
  </si>
  <si>
    <t>No mês de setembro/2025 a estratégia ADAM MACRO apresentou resultado positivo para os portfólios de bolsa offshore, juros local, e commodities, e negativo para bolsa local, juros offshore e moedas.</t>
  </si>
  <si>
    <t>Para a estratégia ADAM MACRO, terminamos o mês de setembro/2025 com posição net aplicada em juros locais e em treasuries e tomada em GILT, posição vendida em bolsa local e comprada em bolsa offshore, ouro e petroleo. Para o portfólio de moedas, posição comprada em dólar contra real, euro e yen.</t>
  </si>
  <si>
    <t>https://institucional.xpi.com.br/downloads/xpgestao/Caracteristica/Caracteristica_24078037000109_v174.pdf</t>
  </si>
  <si>
    <t>https://institucional.xpi.com.br/downloads/xpgestao/Caracteristica/Caracteristica_39602877000198_v66.pdf</t>
  </si>
  <si>
    <t>O M8 Credit Opportunities fechou com rentabilidade de +1,41% (116% do CDI) no mês, com carrego anualizado de CDI + 2,83%. Com R$ 645 milhões em patrimônio, seguimos com alocação pulverizada em 62 fundos, priorizando diversificação e controle de risco. A maior exposição está em cotas seniores, que representam 84,54% do portfólio, seguida pela classe mezanino com 10,44%, buscando sempre a melhor relação entre risco e retorno.</t>
  </si>
  <si>
    <t>O cenário de crédito permanece deteriorado, com juros elevados mantidos pelo Copom em sua última reunião e sem expectativa de cortes neste ano. As incertezas políticas e fiscais adicionam volatilidade ao cenário, pressionando a saúde financeira das empresas e elevando a inadimplência. Nesse ambiente, a estratégia de alocação pulverizada em fundos multicedente e multisacado, aliada ao acompanhamento próximo da equipe de crédito, tem mantido o nível médio de PDD praticamente estável e abaixo de 4%. Seguimos cautelosos, atentos a sinais de melhora no último trimestre.</t>
  </si>
  <si>
    <t>https://institucional.xpi.com.br/downloads/xpgestao/Caracteristica/Caracteristica_26841302000186_v33.pdf</t>
  </si>
  <si>
    <t>O XP Referenciado FIRF DI CP rendeu 1,23% em Setembro versus 1,22% do CDI, alcançando performance de 100,62% do CDI. A carteira de crédito do fundo inicia o mês de Outubro com um carrego de CDI+ 0,34% a.a. (antes de taxas), com duration de 0,8 ano.</t>
  </si>
  <si>
    <t>O patrimônio do fundo está alocado em LFTs (15,8%), Debêntures (11,6%), Letras Financeiras (44,4%), CDBs (27,0%) e NPs (1,2%). Os setores de Instituições financeiras, Elétrico, Rodovias e Saneamento, considerados setores defensivos, compõe 97,0% da alocação de crédito do fundo. A carteira de crédito é composta por 277 ativos de 68 emissores distintos, com exposição média de 1,2% por emissor. 95,2% do patrimônio do fundo possui rating entre AAA e A-.</t>
  </si>
  <si>
    <t>https://institucional.xpi.com.br/downloads/xpgestao/Caracteristica/Caracteristica_10843445000197_v253.pdf</t>
  </si>
  <si>
    <t>Setembro foi marcado por estresse em alguns ativos de crédito, com destaque para Ambipar e Braskem, empresas às quais não temos exposição. Na contramão de muitos fundos do mercado, nossa carteira nos permitiu capturar o fechamento dos spreads de alguns ativos, em especial Movida e Cosan, que somados ao carrego da carteira, sustentaram um bom desempenho. Apesar desse cenário, o carrego da carteira seguiu contribuindo positivamente, ajudando a mitigar os efeitos adversos. Continuamos a observar um mercado com spreads ainda comprimidos e, nesse contexto, mantemos nossa estratégia focada em ativos de alta qualidade, com prêmio adequado em relação ao risco assumido e priorizando papéis de menor duration. Em bases constantes, o carrego da carteira segue saudável, o que sustenta boas perspectivas para os próximos meses.</t>
  </si>
  <si>
    <t>O Atena Tapyr apresentou uma rentabilidade de 1,36% no mês, correspondente a 111,17% do CDI no período.</t>
  </si>
  <si>
    <t>https://institucional.xpi.com.br/downloads/xpgestao/Caracteristica/Caracteristica_17627210000107_v42.pdf</t>
  </si>
  <si>
    <t>O fundo teve rentabilidade de 1,2% no mês de setembro. O fundo teve contribuição positiva em BTC de 1.6% e em Renda Fixa de 0,7%. Em contrapartida teve contribuição negativa do Dólar de -0,8%. O Nasdaq Crypto Index teve performance positiva de 2,6% em setembro e acumula performance de 80,0% na janela de 12 meses. No NCI Solana disparou 16,85%, Bitcoin ganhou 5,03%, mas Ethereum caiu 6,77% e os índices DeFi recuaram 13,94%.</t>
  </si>
  <si>
    <t>Setembro de 2025 sinalizou amadurecimento dos criptoativos, com dispersão extrema entre desempenhos individuais. O NCI subiu 2,60%, mas Solana ganhou 16,85%, Bitcoin 5,03%, enquanto Ethereum caiu 6,77% e DeFi recuou 13,94%. O Fed cortou juros em 25 bps, primeiro afrouxamento do ano, e a SEC aprovou padrões genéricos de listagem de ETFs cripto. Bitcoin manteve força relativa com ETFs spot atingindo $219 bi, enquanto entradas em ETFs de Ethereum colapsaram 92%. Solana brilhou com TVL de $12,2 bi e receita de $1,25 bi, superando Ethereum e fortalecendo probabilidade de ETF. Índices temáticos mostraram quedas, com destaque para DeFi (-13,94%), apesar do TVL próximo da máxima histórica. A assimetria de ETFs revelou preferência institucional por Bitcoin, reforçando sua posição como ouro digital. Catalisadores do 4T incluem cortes adicionais do Fed, aprovação de ETFs de altcoins e a atualização Fusaka do Ethereum.O fundo segue alocando 40% do seu portfólio em criptoativos com rebalanceamento constante de modo a comprar e recompor sua posição em momentos de queda e reduzir parte da posição em momentos de alta.</t>
  </si>
  <si>
    <t>https://institucional.xpi.com.br/downloads/xpgestao/Caracteristica/Caracteristica_35088108000162_v213.pdf</t>
  </si>
  <si>
    <t>https://institucional.xpi.com.br/downloads/xpgestao/Caracteristica/Caracteristica_49998473000119_v39.pdf</t>
  </si>
  <si>
    <t>O fundo começa outubro comprado em equities de países desenvolvidos e bolsa local. O fundo segue aplicado em juros offshore e comprado em dólar contra uma cesta de moedas, com exceção do Euro. No book de commodities, destaque para as posições compradas em ouro.</t>
  </si>
  <si>
    <t>O fundo terminou o mês de setembro com resultado positivo, porém abaixo do CDI. Os principais ganhos vieram das posições compradas em commodities metálicas, com destaque para ouro, além de posições compradas em equities locais e offshore. As principais detratoras foram as posições compradas em real, aplicadas em juros locais e compradas em inflação local.</t>
  </si>
  <si>
    <t>https://institucional.xpi.com.br/downloads/xpgestao/Caracteristica/Caracteristica_34186116000189_v110.pdf</t>
  </si>
  <si>
    <t>O fundo apresenta uma estratégia de renda fixa que busca replicar o IMA-B 5, índice que acompanha títulos públicos brasileiros atrelados à inflação, através do investimento em NTN-Bs com prazo inferior a 5 anos.</t>
  </si>
  <si>
    <t>https://institucional.xpi.com.br/downloads/xpgestao/Caracteristica/Caracteristica_31145833000174_v202.pdf</t>
  </si>
  <si>
    <t>Os mercados acionários globais registraram avanço no mês, refletindo melhora no sentimento de risco. O fundo superou o desempenho do índice de referência (ACWI US Equity), que avançou 3,60% no mês. No período, o fundo registrou rentabilidade de 4,34%.</t>
  </si>
  <si>
    <t>https://institucional.xpi.com.br/downloads/xpgestao/Caracteristica/Caracteristica_45823918000179_v45.pdf</t>
  </si>
  <si>
    <t>Eb Futuro Sustentável Fip Multiestratégia</t>
  </si>
  <si>
    <t>A Cirklo encerrou o 1T25 com um volume de vendas de 11,6 kton2, a receita Líquida, por sua vez, manteve-se praticamente estável (+0,4% YoY), sustentada pelos preços significativamente mais altos da sucata PET, repassados nos contratos. A concentração para o próximo trimestre será em executar o projeto de integração das companhias e captura de sinergias fiscais e operacionais, avançar o acesso a formuladores de políticas públicas via associações para fomentar o mercado de reciclagem, assegurar o atendimento do volume de vendas da carteira de clientes existentes, sob condições competitivas, enquanto se continua avançando no desenvolvimento do pipeline de novos potenciais contratos e instalar e escalar a expansão de capacidade contratada até se atingir o run-rate projetado, além de continuar suportando e acompanhando de perto a execução da estratégia de verticalização. A Blue Health, a receita líquida cresceu +18% vs 1T25, impulsionada pela (i) forte expansão da vertical de locação, que avançou 63% em relação ao 1T24, e (ii) crescimento da vertical de distribuição. Lucro bruto aumentou 3% vs.1T24, impulsionado pelo crescimento da receita, mas negativamente impactado, de forma concentrada, pela queda na margem da vertical de distribuição (-24 p.p. YoY) – justificada por um efeito do mix de vendas no estoque passado, mas com previsão de normalização no curto prazo.</t>
  </si>
  <si>
    <t>O mês de setembro foi marcado por um mês de fechamento das taxas dos papéis corporativos atrelados ao IPCA e por um mês bastante aquecido na demanda por fundos de crédito de debêntures incentivadas. As taxas das NTN-Bs, que servem como referência para a marcação a mercado das debêntures incentivadas, ficaram estáveis, enquanto o prêmio de crédito sobre as NTN-Bs fechou, fazendo com que o fundo performance acima do CDI no mês. A carteira do fundo, composto basicamente por empresas ligadas a serviços mais essenciais, portanto mais seguras, como fornecimento de energia, gás, transporte rodoviário e ferroviário continuam sendo uma opção atrativa ao investidor com uma alta taxa nominal. Com o mercado nesses patamares de taxa com juros reais próximos a níveis máximos históricos, a tendência é que o retorno do fundo seja atrativo e continue sendo uma boa opção de produto isento de IR ao investidor com maior tolerância de risco.</t>
  </si>
  <si>
    <t>O fundo terminou o mês com 93% do PL em debêntures incentivadas. A diversificação da carteira em ativos de alta liquidez permite reduzir ao máximo os riscos específicos e inesperados que podem surgir sem afetar os resultados do fundo no longo prazo. As taxas das debêntures estão em níveis muito atrativos, e assim continuamos aumentando gradativamente a posição em títulos mais longos com os recursos que vão entrando no caixa do fundo. Como resultado dessa estratégia a taxa média do portfolio de debêntures situa-se em torno de 7,58% (taxa isenta de imposto), bem premiada em relação ao título público.</t>
  </si>
  <si>
    <t>https://institucional.xpi.com.br/downloads/xpgestao/Caracteristica/Caracteristica_26142614000100_v45.pdf</t>
  </si>
  <si>
    <t>No mês, o fundo rendeu abaixo de seu benchmark (CDI), com retorno de +0,69% (57% CDI), acumulando +13,18% (99% CDI) em 12 meses e +10,69% (103% do CDI) no ano. O mercado em setembro foi marcado por cenários antagônicos. O mês começou com notícias positivas de Cosan e Movida, que geraram ganhos relevantes para o fundo, além do fechamento das taxas em geral. Porém, os anúncios sobre o pedido de tutela cautelar da Ambipar e a possível reestruturação de dívida da Braskem preocuparam o mercado, levando a uma ligeira abertura ao final do mês. Embora o fundo não tenha exposição direta a esses ativos, observamos reflexos desses eventos no mercado como um todo. Ainda assim, em outubro já notamos uma acomodação dos spreads, com o fluxo da indústria e a escassez de papéis sustentando os níveis atuais. O fundo foi impactado por pequenas posições em Ambipar (de 0,6% para 0,2% do fundo) e Braskem (de 0,8% para 0,5% do fundo), que foram remarcadas após notícias negativas e que, ao nosso ver, já têm o risco devidamente precificado. Apesar dessas turbulências pontuais, o portfólio demonstrou resiliência, sustentado pela diversificação e por posições concentradas em setores defensivos e empresas sólidas.</t>
  </si>
  <si>
    <t>Continuamos com um posicionando conservador, procurando oportunidades de assimetria de risco em meio a esse cenário repleto de incertezas, esse posicionamento defensivo deverá prosseguir caso não enxerguemos mudanças macroeconômicas relevantes. Manteremos também a concentração em setores defensivos e companhias resilientes, mais imunes ao impacto do alto nível de juros a sua operação. O fundo encerrou o mês com um carrego bruto de CDI + 2,15% a.a. e duration de 1,7 anos.</t>
  </si>
  <si>
    <t>https://institucional.xpi.com.br/downloads/xpgestao/Caracteristica/Caracteristica_36318479000156_v39.pdf</t>
  </si>
  <si>
    <t>Os esforços de análise concentraram-se em emissores com perfil mais robusto de geração de caixa e níveis de alavancagem controlados, com foco em ativos high grade, tanto tradicionais quanto estruturados. Atualmente, mais de 86% da carteira está alocada em ativos com rating igual ou superior a AA- pelas principais agências classificadoras de risco, refletindo a manutenção de um perfil conservador nas decisões de crédito. No mês, foram realizadas alocações em seis novas operações: quatro bancárias e duas de crédito privado, sendo uma a troca de papéis do mesmo emissor e outra, participação via mercado primário. O portfólio atual conta com aproximadamente 85 emissores, reforçando a diversificação e a aderência à estratégia do fundo, que busca mitigar riscos de concentração por emissor ou setor. Mantemos uma visão construtiva para a classe e para o desempenho do fundo ao longo do ano, considerando o prolongado período de taxas de juros elevadas, mas seguimos atentos aos desafios do ambiente macroeconômico e aos possíveis impactos sobre os resultados corporativos.</t>
  </si>
  <si>
    <t>Em setembro, o fundo Geraes 30 apresentou rentabilidade de 1,21% no mês, equivalente a 98,96% do CDI, resultado inferior ao seu benchmark. No acumulado do ano, o fundo registra desempenho de 111,53% do CDI, evidenciando a consistência da estratégia adotada. O mercado de fundos manteve captação líquida positiva, porém com leve retração de volume em relação ao mês anterior. As emissões primárias cresceram frente ao mês anterior, somando mais de R$ 50 bilhões, com destaque para ofertas superiores a R$ 2 bilhões de Rede D'Or, Aegea, Rod Noroeste Paulista e Energisa. Ao longo do ano, o fundo manteve postura mais conservadora, com alocação em caixa acima da média histórica, priorizando liquidez e preservação de capital. O carrego atual da carteira está em CDI + 1,14%, levemente acima da meta do fundo, com duration média de 1,14 anos. No final do mês, o indicativo de revisão na estrutura de capital da Braskem e o pedido de proteção contra credores da Ambipar impactaram o mercado de crédito. Em Ambipar não temos exposição ao risco e, em Braskem, mantemos leve exposição de 0,22% do PL no fechamento do mês. O papel está marcado a 40% do PAR e, no atual nível de preço dos papéis e dada a baixa representatividade no fundo, optamos por manter a posição.</t>
  </si>
  <si>
    <t>https://institucional.xpi.com.br/downloads/xpgestao/Caracteristica/Caracteristica_29044189000104_v92.pdf</t>
  </si>
  <si>
    <t>O resultado do mês é explicado por ganhos nas posições compradas em bolsas globais – com destaque para economias emergentes, inclusive o Brasil – e uma posição comprada em ouro. O livro de juros apresentou contribuição negativa, especialmente através de posições aplicadas em juros americanos –, bem como o livro de moedas, onde a perda na compra de euro se destacou.</t>
  </si>
  <si>
    <t>Em termos de posicionamento, o fundo adicionou risco ao longo de setembro. Foram ampliadas as posições compradas em bolsas globais, com destaque para emergentes – especialmente o Brasil –, além de exposições em Europa e Estados Unidos. No mercado de moedas, mantivemos a posição estrutural vendida em dólar, com alocações compradas em peso mexicano, euro, franco suíço e real. Em juros, zeramos a exposição aplicada em taxas americanas e adicionamos posições aplicadas em taxas no Brasil, refletindo nossa visão de que o ambiente doméstico deve em breve permitir uma flexibilização monetária mais ampla.</t>
  </si>
  <si>
    <t>https://institucional.xpi.com.br/downloads/xpgestao/Caracteristica/Caracteristica_18860059000115_v191.pdf</t>
  </si>
  <si>
    <t>Vinci Capital Partners Iv Advisory Fundo De Investimento Em Participações Multiestratégia</t>
  </si>
  <si>
    <t>No 1T25, o fundo VCP IV manteve uma performance sólida, com avanços relevantes em seus principais ativos e um extenso pipeline de oportunidades. A Arklok apresentou resultados robustos: sua Receita Líquida e o EBITDA cresceram +26,9% A/A +12,2% A/A respectivamente. Já o backlog de receitas registrou alta de 23,0% em relação ao mesmo trimestre do ano anterior. O 1T25 marcou também o primeiro trimestre completo da Bold sob gestão do VCP IV, após a conclusão da aquisição no 4T24 de participação majoritária na operação da rede Outback no Brasil. A nova fase da companhia conta com avanços em governança, com destaque para o retorno de Pierre Berenstein como CEO, a contratação de um novo CFO e a aprovação do orçamento e formação de comitês estratégicos. Desde o início do ano, foram inauguradas 9 novas unidades, ultrapassando o marco de 200 lojas no país. Por fim, o signing do Project Hermes, um integrador logístico, foi concluído anteriormente e seu closing está previsto para o segundo trimestre de 2025. O fundo segue com uma abordagem ativa para aproveitar os valuations atrativos proporcionados pelo atual cenário macroeconômico brasileiro, com um pipeline robusto com 45 oportunidades ativas, muitas com potencial para co-investimento.</t>
  </si>
  <si>
    <t>O XP Bancos FIC FIRF DI CP rendeu 1,22% em Setembro versus 1,22% do CDI, alcançando performance de 100,02% do CDI. A carteira de crédito do fundo inicia o mês de Outubro com um carrego de CDI+ 0,16% a.a. (antes de taxas), com duration de 0,8 ano.</t>
  </si>
  <si>
    <t>O patrimônio do fundo está alocado em LFTs (14,8%), Debêntures (0,0%), Letras Financeiras (51,5%) e CDBs (33,7%). O setor de Instituições financeiras compõe 100,0% da alocação de crédito do fundo. A carteira de crédito é composta por 355 ativos de 43 emissores distintos, com exposição média de 2,0% por emissor. 100,0% do patrimônio do fundo possui rating entre AAA e A-.</t>
  </si>
  <si>
    <t>https://institucional.xpi.com.br/downloads/xpgestao/Caracteristica/Caracteristica_50088190000119_v28.pdf</t>
  </si>
  <si>
    <t>Fundo veio em linha com o CDI, dentro da expectativa de retorno do produto. As antecipações de operações de termo impactaram positivamente, e contribuíram com rentabilidade acima do CDI no período.</t>
  </si>
  <si>
    <t>O Giant CASH mantém uma posição estrutural em operações de crédito (Termo) a taxas atrativas, podendo gerir uma parcela de liquidez com crédito bancário, notas do tesouro e compromissadas de baixo risco. Atualmente o fundo conta com aproximadamente 70% da carteira alocada em Termo, que é o instrumento de maior rentabilidade.</t>
  </si>
  <si>
    <t>https://institucional.xpi.com.br/downloads/xpgestao/Caracteristica/Caracteristica_58943835000165_v2.pdf</t>
  </si>
  <si>
    <t>No mês de setembro o fundo Absoluta Pace Long Biased apurou resultado de 5,0%. Destacaram-se positivamente posições compradas no setor elétrico e de saneamento. Já os destaques negativos foram posições no setor de Varejo Discricionário e NTN-B.</t>
  </si>
  <si>
    <t>O fundo está com posição líquida comprada de 82% e posição bruta de 181%, com elevada diversificação entre empresas e setores. Adicionalmente, há exposição de 5% vendido em petróleo, 1PL comprado em NTN-B e 1,5% comprado em crédito privado. No livro Long, destacam-se posições nos setores de utilidades públicas, varejo discricionário e em óleo&amp;amp;gás. No livro Short, destacam-se posições em varejo básico. No livro Long&amp;amp;Short, destaques para a estratégia de arbitragem entre classes.</t>
  </si>
  <si>
    <t>https://institucional.xpi.com.br/downloads/xpgestao/Caracteristica/Caracteristica_32892827000143_v128.pdf</t>
  </si>
  <si>
    <t>Kinea Private Equity V Feeder Advisory Fip Multiestratégia</t>
  </si>
  <si>
    <t>O Fundo Kinea V nasceu em 2021 com a mesma estratégia de investir em companhias líderes do setor e/ou região onde atuam. Com 50,5% do Capital Comprometido investidos em projetos, o portfólio conta com 4 investidas. Cobasi que está fusionando com Petz. Blue Health, companhia que está com um forte crescimento e já está sendo assediada por fundos soberanos. Alvorada, que é a empresa que tem tido maior dificuldade de performance do portfólio dos fundos 5, obteve uma melhora de performance no 1tri 2025, com crescimento de +23,7% em outubro e novembro versus mesmos meses de 2023. Empresa segue com excelente nível de capitalização, com caixa líquido de +R$300m. SEB Alta Performance, iniciando a tese de investimentos em linha com o ritmo aprovado no Comitê de Investimentos. O Fundo Kinea V ainda está sob efeito da Curva J que deve ser superada a partir do próximo ano, quando o período de investimento se encerra. A estratégia está com um pipeline de + R$2bi e estima formar um portfólio de 6 a 9 empresas até o final de 2025.</t>
  </si>
  <si>
    <t>O fundo terminou o mês de setembro com resultado positivo. Os principais ganhos vieram do book local de equities long short e do book direcional de juros offshore, com destaque para posições relativas na Europa e Canadá. O principal detrator de performance foi o book direcionais de juros locais que iniciou o mês aplicado e sofreu com reversões na curva a termo, e o book de commodities, com destaque para posições vendidas em energéticas.</t>
  </si>
  <si>
    <t>O fundo começa outubro tomado em juros locais e viés tomado no offshore, com destaque para Zona do Euro. No book de FX, viés comprado em dólar contra uma cesta de moedas. O fundo segue vendido em commodities energéticas e, no book de equities, neutro no offshore e posições long-short não direcionais na bolsa local.</t>
  </si>
  <si>
    <t>https://institucional.xpi.com.br/downloads/xpgestao/Caracteristica/Caracteristica_41075713000100_v48.pdf</t>
  </si>
  <si>
    <t>O desempenho do fundo foi impactado positivamente por posições em Juros G10, Juros Emergentes e Bolsa G10. A posição em Juros Brasil, por sua vez, foi o principal detrator de performance.</t>
  </si>
  <si>
    <t>No Brasil, mantemos posição comprada em NTN-Bs, principalmente em vencimentos longos da curva, além de pequena exposição em ações domésticas que se beneficiam do fechamento de juros e de carrego favorável. Nos Estados Unidos, seguimos com a estratégia de risk parity, mantendo posição comprada em S&amp;amp;P e aplicada em juros. Em termos mais cíclicos, aumentamos a posição aplicada no México e zeramos a posição no Canadá.</t>
  </si>
  <si>
    <t>https://institucional.xpi.com.br/downloads/xpgestao/Caracteristica/Caracteristica_05448587000110_v226.pdf</t>
  </si>
  <si>
    <t>O fundo teve um desempenho superior ao benchmark IMA-B5 no mês. Os spreads de crédito das debêntures incentivadas se mantiveram em níveis baixos e próximos às NTN-Bs de referência. Houve um leve fechamento nos vértices mais curtos da curva de juros real e uma estabilidade nos vértices longos. O carrego da carteira de crédito do fundo segue com um nível atrativo, de IPCA + 8,12% e com uma duration de aproximadamente 3,86 anos.</t>
  </si>
  <si>
    <t>Manteremos a nossa carteira bem diversificada nos setores e nas empresas, com uma alocação em risco IPCA próxima de 90% e duration superior ao IMA-B5. Aproveitaremos oportunidades para alocar em papéis de empresas com boa relação risco x retorno.</t>
  </si>
  <si>
    <t>https://institucional.xpi.com.br/downloads/xpgestao/Caracteristica/Caracteristica_38443033000189_v103.pdf</t>
  </si>
  <si>
    <t>Ao longo do mês, implementamos ajustes táticos no portfólio de crédito, reduzindo pontualmente a exposição a duration para alguns emissores, em contrapartida ampliamos seletivamente posições em Bancários, Saneamento, Energia e Transporte &amp;amp; Logística. Essas movimentações refletem nossa leitura dos fundamentos setoriais e das condições de mercado. A estratégia reforça a preservação da qualidade e estabilidade da carteira, ao mesmo tempo em que captura oportunidades pontuais de retorno ajustado ao risco. Mantemos nosso compromisso com uma alocação diversificada e centrada em emissores de alta qualidade (high grade), reforçando os pilares de resiliência e consistência na gestão de crédito. Essa abordagem disciplinada está alinhada à nossa prioridade de proteger o capital dos investidores e assegurar uma trajetória sustentável de performance no médio e longo prazo.</t>
  </si>
  <si>
    <t>As principais contribuições vieram do carrego do caixa, crédito corporativo e bancário, bem como de juros reais.</t>
  </si>
  <si>
    <t>https://institucional.xpi.com.br/downloads/xpgestao/Caracteristica/Caracteristica_11435287000107_v187.pdf</t>
  </si>
  <si>
    <t>Aproveitamos o final do mês para reduzir posições mais longas com taxas mais amassadas, ficando um pouco mais conservadores. No entanto, ainda não vemos um movimento de grande abertura por conta de resgates em fundos de crédito. Estamos líquidos e preparados para poder aproveitar oportunidades que possam surgir ao longo do mês. O fundo encerrou o mês com alocação de 71,4% em crédito privado bancário.</t>
  </si>
  <si>
    <t>https://institucional.xpi.com.br/downloads/xpgestao/Caracteristica/Caracteristica_24325096000126_v105.pdf</t>
  </si>
  <si>
    <t>https://institucional.xpi.com.br/downloads/xpgestao/Caracteristica/Caracteristica_23272391000107_v61.pdf</t>
  </si>
  <si>
    <t>Reforçamos nossa visão de recuperação para a China, impulsionada pela melhora no sentimento do investidor e maior liquidez. A Ásia-Pacífico, excluindo China, segue em recuperação, beneficiada pelo ciclo tecnológico que favorece Coreia e Taiwan, além de dados mais sólidos vindos do Japão. Assim, mantivemos uma exposição moderada em ações e diversificamos nossa alocação em renda variável, adicionando empresas de tecnologia e indústria chinesa. Mantivemos posição comprada em duration em países de crescimento mais moderado, como o Reino Unido, e seguimos com exposição defensiva em ativos como ouro, que tem sido a principal estratégia de contribuição no ano. Também mantivemos uma relevante posição vendida em dólar.</t>
  </si>
  <si>
    <t>No mês de setembro, o Global Macro Opportunities Fund FIC registrou uma performance de 2,76%. Os mercados globais apresentaram sinais de desaceleração, com o ambiente macroeconômico caminhando para uma convergência regional. Com o crescimento dos EUA abaixo do esperado, o Fed iniciou o processo de flexibilização da política monetária, alinhando-se ao movimento global, mas ainda enfrentando desafios relacionados à credibilidade institucional. Em contrapartida, a Europa demonstrou recuperação, com dados positivos indicando que o ciclo de cortes de juros pelo Banco Central Europeu provavelmente chegou ao fim.</t>
  </si>
  <si>
    <t>https://institucional.xpi.com.br/downloads/xpgestao/Caracteristica/Caracteristica_19821469000110_v165.pdf</t>
  </si>
  <si>
    <t>O duration da carteira de papéis é 1,8 anos e taxa média de 8,33%. O duration da carteira total, incluindo derivativos é de 1,9 anos e 8,50% de retorno acima do IPCA, para um nocional ajustado. O fundo está com a exposição final encostada ao do IMAB-5.</t>
  </si>
  <si>
    <t>https://institucional.xpi.com.br/downloads/xpgestao/Caracteristica/Caracteristica_33150386000177_v121.pdf</t>
  </si>
  <si>
    <t>O XP Liquidez FIC rendeu 1,22% em Setembro versus 1,22% do CDI, alcançando performance de 98,97% do CDI. A carteira de crédito do fundo inicia o mês de Outubro com um carrego de CDI+ 0,16% a.a. (antes de taxas), com duration de 0,8 ano.</t>
  </si>
  <si>
    <t>https://institucional.xpi.com.br/downloads/xpgestao/Caracteristica/Caracteristica_51488342000133_v12.pdf</t>
  </si>
  <si>
    <t>O M8 Credit Advanced encerrou o mês com rentabilidade de +1,37% (112% do CDI), que representa um carrego anualizado líquido de CDI + 2,36%. O fundo encerrou o período com uma captação de R$ 69 milhões, atingindo a marca de aproximadamente R$ 1,3 bilhão em patrimônio e 6.954 cotistas. Mesmo com a manutenção da cobrança de IOF, a captação segue em ritmo forte, evidenciando que apesar do custo adicional a estratégia continua atrativa para os investidores.</t>
  </si>
  <si>
    <t>https://institucional.xpi.com.br/downloads/xpgestao/Caracteristica/Caracteristica_50716952000184_v18.pdf</t>
  </si>
  <si>
    <t>O IMA-B 5, indexador da carteira, entregou 0,7% de retorno no mês, auferindo ganhos com o IPCA e com o carrego, além de uma leve perda com abertura de curva de juros. A discussão da nova MP 1.303/2025 (que, de forma simples, passa a tributar em 5% os rendimentos de ativos e cotas de fundos incentivados emitidos a partir de 2026) impulsionou a procura pelo estoque disponível de debêntures totalmente isentas. Soma-se se a isso captação ainda forte para esta classe em fundos novos, que gera uma demanda contratada para fins de enquadramento. Setembro renovou recordes de ganho com marcação a mercado no ano, refletindo esse cenário aquecido descrito. A demanda segue firme, ainda que em patamares inferiores a 2024, e poderemos ver alguma aceleração nos próximos meses. O mesmo vale para a oferta, já que as empresas se beneficiam de spreads potencialmente menores caso emitam ainda em 2025. Cabe destacar que o benefício fiscal da isenção, associado ao quadro de juros elevados, preserva a atratividade dos títulos isentos em relação aos tributados. Um cenário de fechamento de curva de juros mais acentuado poderia alterar essa dinâmica no futuro.</t>
  </si>
  <si>
    <t>Atualmente, tem uma duration de 4,0 anos e um carrego de IMA-B 5+0,0%, equivalente a cerca de IPCA+8,3%. Na comparação mensal, houve alguma compressão de spread e estabilidade do carrego do IMA-B 5. Este patamar segue bem acima dos níveis históricos. Por esse motivo, optamos por reduzir o hedge parcial do fundo, para aproveitar eventual fechamento da curva de juros. Seguimos com duration controlada, com a carteira mais líquida e mais seletivos no mercado primário. Este fundo foi reaberto para captação no mês de abril, a fim de aproveitar o momento atrativo para os juros reais e elevado benefício fiscal da isenção. Diante da possibilidade de aprovação da MP 1.303/2025, removemos o teto de capacity. O fundo será fechado após 31/12/2025 ou em caso de intensificação relevante da captação até este dia.</t>
  </si>
  <si>
    <t>https://institucional.xpi.com.br/downloads/xpgestao/Caracteristica/Caracteristica_39959025000152_v49.pdf</t>
  </si>
  <si>
    <t>A dinâmica para RV permanece favorável neste cenário de economia resiliente e queda de juros. Não foram realizadas alterações relevantes na carteira. Destaque para nossa carteira comprada em saneamento, energia elétrica, bancos digitais e semicondutores (externo) e nas posições vendidas em consumo, proteínas, energia e bens industriais. Os setores financeiro e elétrico permanecem como nossas principais posições.</t>
  </si>
  <si>
    <t>As principais contribuições positivas para a rentabilidade do mês vieram das posições na moeda local e em renda variável. As apostas em moedas globais também contribuíram positivamente, em menor magnitude. As posições em juros não trouxeram contribuições relevantes, em um cenário global que combina resiliência da economia americana com cortes de juros pelo Fed, e a desaceleração mais aguda da economia chinesa.</t>
  </si>
  <si>
    <t>No Brasil, nossas posições refletem a expectativa de moderação do crescimento econômico, acompanhada de uma melhora das expectativas de inflação. Nos mercados internacionais, mantemos predominantemente posições em juros nominais, diante de um cenário de desaceleração suavizada pela ação dos Bancos Centrais e uma economia americana sustentada. Em renda variável, seguimos com exposição modesta e bem equilibrada globalmente.</t>
  </si>
  <si>
    <t>https://institucional.xpi.com.br/downloads/xpgestao/Caracteristica/Caracteristica_36017731000197_v87.pdf</t>
  </si>
  <si>
    <t>O Claritas Long Bias subiu 2,89% em setembro, enquanto seu benchmark (IPCA Yield IMA-B) teve alta de 0,89%. No acumulado do ano, o fundo cresceu 27,53%, superando seu benchmark, que subiu 9,61%. As principais perdas do mês foram as ações da Suzano, que tiveram um desempenho negativo, apesar de um anúncio de aumento de preço. Isso se deveu à desvalorização do dólar e a um movimento de investidores em busca de ativos arriscados. A Hapvida também enfrentou dificuldades, com uma queda nas ações devido a dados fracos de crescimento e preocupações sobre sinistralidade. Por outro lado, a Localiza teve um desempenho positivo, com a discussão sobre imposto seletivo beneficiando sua estratégia de venda de seminovos. A expectativa é que os preços de carros seminovos caiam menos, o que pode aumentar suas margens nos próximos trimestres.</t>
  </si>
  <si>
    <t>Estamos adotando uma postura cautelosa e estratégica, concentrando nossas alocações em exportadoras e empresas resilientes, com foco em fluxo de caixa robusto e gestão controlada de riscos, enquanto permanecemos atentos aos desafios políticos e econômicos do Brasil. Nossos 5 principais setores são: Finanças - Bancos (16.87%), elétricas - Disco/Integradas (12,78%), varejo (9,69%), Construção (8,97%), Healthcare (7,59%).</t>
  </si>
  <si>
    <t>https://institucional.xpi.com.br/downloads/xpgestao/Caracteristica/Caracteristica_34286544000183_v31.pdf</t>
  </si>
  <si>
    <t>O ambiente favorável para a bolsa brasileira no mês refletiu altas generalizadas também entre os gestores de ações. Em setembro, houve uma dispersão de retornos, com estratégias de retorno tanto acima quanto abaixo do índice Ibovespa. No geral, o posicionamento dos gestores segue mais representado pelas empresas domésticas cíclicas e utilidades públicas. O Selection Ações teve retorno de 2,90% no mês, contra 3,40% do Ibovespa. Nos últimos 12 meses, o retorno acumulado foi de 13,83%, contra 10,94% do Ibovespa no mesmo período. No mês, destaque para a performance dos fundos: Absolute Endurance (5,13%), TB (3,82%) e TB II BDR Nível I (3,76%).</t>
  </si>
  <si>
    <t>As maiores exposições individuais da carteira estão nos fundos: Trend Ibovespa, Absolute Endurance, Trend Momentum, Trend Qualidade, Real Investor BDR Nível I e TB.</t>
  </si>
  <si>
    <t>https://institucional.xpi.com.br/downloads/xpgestao/Caracteristica/Caracteristica_31403572000145_v203.pdf</t>
  </si>
  <si>
    <t>A inflação de setembro reforçou nossa convicção de que há desalinhamento na precificação dos juros longos. Mantemos preferência por prefixados longos e reduzimos exposição em NTN-Bs. Braskem e Cosan, precisaram buscar reestruturações financeiras. No setor bancário, as instituições reportaram aumento de operações de curto prazo emergencial em paralelo à queda dos financiamentos de longo prazo, uma dinâmica de restrição da capacidade de pagamento das famílias. Implementamos redução substancial de exposição e duration de spreads de crédito. Seguimos favorecendo posições defensivas. O real manteve resiliência superando a maioria dos emergentes. Mantemos posição vendida em dólar contra o real. A bolsa brasileira apresentou dinâmica peculiar, com a alta concentrada em ações de menor qualidade, indicando um movimento de "fim de festa" especulativo. O Bitcoin seguiu em tendência de fraqueza, com queda no volume negociado. Achamos que o sistema financeiro internacional caminha para uma fase de menor liquidez. Mantivemos postura defensiva em renda variável e, em Bitcoin, reduzimos taticamente a alocação. Ampliamos exposições em ouro, mineradoras, e em outras commodities como prata e lítio, que oferecem proteção em um ambiente de incerteza. No mercado internacional, retomamos nossa exposição à bolsa chinesa e permanecemos defensivos em bolsa americana, atentos à evolução da liquidez global e ao posicionamento dos investidores</t>
  </si>
  <si>
    <t>Em setembro o Fed cortou 25 pontos-base e o presidente do Fed, passou a enfatizar a necessidade de equilibrar riscos: a perda de força do mercado de trabalho versus inflação ainda acima da meta. O S&amp;amp;P 500 manteve-se próximo das máximas históricas, sustentado por expectativas de novos cortes, buybacks e lucros. A curva de juros americana apresentou taxas mais baixas ao longo de toda a estrutura e o dólar seguiu enfraquecendo. No Brasil o mês começou com a discussão da anistia e a PEC da Blindagem, rejeitada pelo Senado. As sanções americanas sob a Lei Magnitsky continuaram escalando, incluindo familiares do ministro Alexandre de Moraes, embora Trump tenha sinalizado abertura para eventual diálogo com Lula. As negociações para a reforma do Imposto de Renda e a possível caducidade da MP 1303, que altera a tributação de investimentos, adicionaram novas camadas de incerteza. A divulgação dos dados de inflação trouxe algum alívio. Ainda assim, o Banco Central manteve tom duro. A Selic foi mantida em 15%, praticamente eliminando apostas de cortes em 2025. Nos indicadores de atividade, os dados apontaram para uma desaceleração mais pronunciada da economia. O mercado de crédito mostrou sinais de deterioração, com aumento das operações de curto prazo emergencial em contraste com a queda nos financiamentos de longo prazo — dinâmica típica de restrição de capacidade de pagamento. Em contrapartida, o desemprego permaneceu próximo das mínimas históricas, em torno de 5,7%</t>
  </si>
  <si>
    <t>https://institucional.xpi.com.br/downloads/xpgestao/Caracteristica/Caracteristica_51693641000100_v19.pdf</t>
  </si>
  <si>
    <t>https://institucional.xpi.com.br/downloads/xpgestao/Caracteristica/Caracteristica_57976053000160_v2.pdf</t>
  </si>
  <si>
    <t>https://institucional.xpi.com.br/downloads/xpgestao/Caracteristica/Caracteristica_34687633000131_v28.pdf</t>
  </si>
  <si>
    <t>No mês de setembro, observaram-se acontecimentos relevantes para o mercado de renda fixa brasileiro, especialmente no que se refere à política monetária e ao comportamento da curva de juros nominal. O Comitê de Política Monetária (Copom) manteve a taxa Selic em 15% ao ano pela segunda reunião consecutiva, enfatizando que a política monetária permanecerá em nível contracionista por período prolongado, em consonância com o compromisso de reconduzir a inflação à meta contínua de 3%. O Relatório de Política Monetária (RPM) divulgado na ocasião incluiu nota sobre o descumprimento da meta de inflação, detalhando as causas do desvio, como a inércia inflacionária, expectativas parcialmente desancoradas e pressões de custos, além de reafirmar a necessidade de manutenção de juros elevados para assegurar a ancoragem das expectativas. No âmbito da atividade econômica, o Índice de Atividade Econômica do Banco Central (IBC-Br) referente a julho apresentou retração de 0,5% em relação ao mês anterior, caracterizando a terceira queda consecutiva e evidenciando desaceleração mais consistente da economia, fator que reforçou, entre os agentes de mercado, a expectativa de início de cortes da Selic apenas a partir de 2026.</t>
  </si>
  <si>
    <t>O fundo possui 99,5% do PL comprado em NTNB-s com vencimento em até 5 anos.</t>
  </si>
  <si>
    <t>https://institucional.xpi.com.br/downloads/xpgestao/Caracteristica/Caracteristica_09344799000108_v215.pdf</t>
  </si>
  <si>
    <t>No mês de Setembro de 2025, o fundo Apex Long Biased Advisory apresentou retorno de 4,37% contra um CDI de 1,22% e o Ibovespa de 3,40%. Em termos absolutos, os principais destaques positivos foram Consumo Cíclico, Utilidade Pública, Serviços Financeiros e Energia. Os destaques negativos foram Materiais Básicos e Indústria.</t>
  </si>
  <si>
    <t>O fundo terminou o mês com uma exposição líquida de 62,7%, bruta de 128,9% e setorial bruta de 40,8% em Consumo Cíclico, 31,2% em Utilidade Pública, 29,0% em Serviços Financeiros, 9,5% em Consumo não Cíclico, 8,7% em Indústria, 3,6% em Saúde, 3,0% em ETF's, 2,0% em Materiais Básicos e 0,8% em Energia.</t>
  </si>
  <si>
    <t>https://institucional.xpi.com.br/downloads/xpgestao/Caracteristica/Caracteristica_33345956000184_v123.pdf</t>
  </si>
  <si>
    <t>A performance recente da Sabesp reflete o impacto positivo das mudanças estruturais e operacionais iniciadas com a privatização e da dinâmica macroeconômica favorável. Do ponto de vista interno, os ganhos de eficiência decorrentes da redução de aproximadamente 20% nos custos de Pessoal, Material e Serviços ampliaram a rentabilidade e criaram espaço para a execução acelerada do plano de investimentos de R$ 70 bilhões, destinado à universalização de água e esgoto. Esses aportes, realizados em ritmo acima do previsto, reforçam a capacidade de entrega da companhia e sustentam a expectativa de expansão dos resultados. Do ponto de vista externo, o cenário macro também contribuiu para a valorização. Nos Estados Unidos, o Federal Reserve iniciou um ciclo de corte de juros, com uma redução inicial de 0,25% e perspectiva de mais dois cortes de igual magnitude nas próximas reuniões. No Brasil, ainda que as taxas de juros permaneçam em patamares elevados, os dados de inflação mostram melhora e a discussão se concentra no momento ideal para o início da flexibilização monetária. Essa combinação de expectativas de juros menores no Brasil e no exterior tem favorecido o desempenho das bolsas globais e impulsionado os preços dos ativos. Nesse contexto, a Sabesp se beneficia de seu valuation atrativo, negociando a 1,15x o RAB, patamar que evidencia significativa assimetria de valor.</t>
  </si>
  <si>
    <t>A Sabesp segue em trajetória de transformação após sua privatização, consolidando ganhos de eficiência e reforçando seu papel estratégico no setor de saneamento. A companhia obteve redução relevante em custos de Pessoal, Material e Serviços e, simultaneamente, acelerou o ritmo de investimentos robustos, estimados em R$ 70 bilhões, direcionados à universalização de água e esgoto. Esses aportes vêm sendo executados em velocidade superior à inicialmente projetada, antecipando a curva de execução planejada. Paralelamente, a empresa atua como agente de consolidação, favorecida pelo novo marco regulatório, ampliando sua relevância setorial. No Estado de São Paulo, o destaque é o programa Universaliza SP, que já atraiu 218 municípios interessados, além dos 317 atualmente atendidos, representando uma oportunidade de investimentos adicionais de até R$ 20 bilhões. Em nível nacional, a Sabesp acompanha ativamente processos de expansão e privatização, como o da Copasa, em Minas Gerais, e leilões previstos em estados como Pernambuco e Pará. Sua sólida estrutura de capital a coloca em posição privilegiada para disputar essas novas concessões e ampliar sua presença em um mercado que passa por intensa reconfiguração. Esse conjunto de fatores reforça o posicionamento atual da companhia como a maior empresa de saneamento da América Latina, preparada para sustentar sua expansão, consolidar mercado e entregar resultados consistentes em um ambiente de forte transformação regulatória e setorial.</t>
  </si>
  <si>
    <t>https://institucional.xpi.com.br/downloads/xpgestao/Caracteristica/Caracteristica_29054793000103_v57.pdf</t>
  </si>
  <si>
    <t>https://institucional.xpi.com.br/downloads/xpgestao/Caracteristica/Caracteristica_41710472000115_v37.pdf</t>
  </si>
  <si>
    <t>O fundo Solana Long &amp;amp; Short FIC FIM apresentou rentabilidade de + 3,89% no mês de setembro. No ano a rentabilidade acumulada é de + 13,17% (127% do CDI). Ao longo do mês as principais contribuições vieram: Hedge -0,04% Intersetorial 1,40% NU x MELI 0,21% PLPL3 x CURY3 0,21% TOTS3 x HYPE3 0,19% MOTV3 x ALOS3 -0,08% ODPV3 x BBSE3 -0,08% HAPV3 x IBOV -0,09% Intracompany 0,01% Intrasetorial 1,76% TKO CN x COPX 0,34% CSMG3 x CMIG4 0,24% RENT3 x VAMO3 0,23% AGI CN x GDX -0,05% CEAB3 x LREN3 -0,05% EQTL3 x TAEE11 -0,07% Caixa | Custos 0,76% Resultado Fundo 3,89% CDI 1,22% Ibovespa 3,40%</t>
  </si>
  <si>
    <t>O fundo encerrou o mês com exposição bruta de aproximadamente 120% (posições compradas mais vendidas) e aproximadamente 44 pares, sendo aproximadamente 55% do gross em pares intrasetoriais, 8% do gross em pares intracompany, 54% do gross em pares intersetoriais e 3% do gross em hedge; (ii) destaque para a exposição gross nos setores: Mineração e Siderurgia, Consumo Cíclico, Serviços Financeiros, Utilidade Pública e Imobiliário.</t>
  </si>
  <si>
    <t>https://institucional.xpi.com.br/downloads/xpgestao/Caracteristica/Caracteristica_18772290000157_v188.pdf</t>
  </si>
  <si>
    <t>No período de um mês encerrado em 31 de agosto de 2025, a classe Z do Fundo retornou -0,06% (líquido de taxas). O desempenho do mercado em agosto foi amplamente positivo. O mês apresentou uma fraqueza notável nos dados de empregos dos EUA, ruídos contínuos na política comercial e um impulso mais fraco no crescimento da inteligência artificial (IA). No entanto, o sentimento foi impulsionado pelas crescentes expectativas de um corte de juros em setembro pelo Federal Reserve (Fed) e pelos resultados corporativos geralmente positivos. Os movimentos nos rendimentos de títulos globais de longo prazo variaram durante o mês, com as taxas do Tesouro dos EUA caindo em antecipação a um corte de juros do Fed, enquanto as taxas alemãs permaneceram praticamente inalteradas e as taxas do Reino Unido subiram. Nos mercados de commodities, os preços do ouro subiram enquanto os preços do petróleo caíram. Nossas alocações no MS INVF Global Bond Fund (Hedged EUR), iShares USD Treasury Bond 7-10 Years UCITS ETF (Hedged EUR) e MS INVF Global Fixed Income Opportunities Fund foram os principais contribuintes para o desempenho, enquanto nossas alocações no Invesco S&amp;amp;P 500 UCITS ETF, MS INVF Global Opportunity Fund e Vontobel U.S. Equity Fund foram os principais detratores ao longo do mês de agosto</t>
  </si>
  <si>
    <t>Em agosto, encerramos nossa posição na Índia e utilizamos os recursos para aumentar as exposições em ações de mercados emergentes principais por meio do Amundi MSCI Emerging Markets I UCITS ETF. Embora os ventos contrários nos fatores de curto prazo nos tenham levado a revisitar a posição na Índia, a confiança reduzida nos aspectos estruturais positivos de longo prazo nos levou a encerrar a posição. A demografia continua sendo um fator estrutural positivo, mas estamos menos convencidos de que os motores de crescimento passados continuarão, particularmente o investimento de capital do governo e o consumo, ambos impulsionados pelo aumento da alavancagem. A exposição efetiva a ações do portfólio no final do mês era de 50,0%.</t>
  </si>
  <si>
    <t>https://institucional.xpi.com.br/downloads/xpgestao/Caracteristica/Caracteristica_32386581000138_v152.pdf</t>
  </si>
  <si>
    <t>O mercado de debêntures de infra passou por um teste importante no mês e demonstrou força impressionante. Os títulos tinham apresentado um fechamento expressivo de spreads quando o governo fez uma MP prevendo tributação de tais papéis a partir de Jan/26. A novidade foi que o congresso sinalizou que irá manter a isenção ao transformá-la em lei. O mercado temeu isso pudesse trazer impacto negativo nos preços, mas o que vimos foi a continuidade do fechamento de taxas. Com a tributação majorada de títulos públicos e manutenção da isenção das debêntures, o benefício de carregar ativos de infra aumentou. Também, o mercado para esses ativos está mais líquido e ganhando eficiência.</t>
  </si>
  <si>
    <t>É importante aguardar a redação final da lei referente à isenção desses ativos a ser votada ainda em outubro, mas o sinal de força dos títulos de infraestrutura em setembro foi inequívoco. Nós estamos com bastante liquidez nos fundos e buscando ativamente investimentos com boa relação risco x retorno. Em juros, aumentamos a posição aplicada na curva nominal do BR. Seguimos com posições aplicadas em juros nominais no México e iniciamos uma posição aplicada na parte curta da curva americana. Em câmbio, seguimos operando de forma mais tática, porém com viés de queda para o dólar.</t>
  </si>
  <si>
    <t>https://institucional.xpi.com.br/downloads/xpgestao/Caracteristica/Caracteristica_54344616000109_v15.pdf</t>
  </si>
  <si>
    <t>Em setembro, o cenário externo foi marcado pelo corte de juros pelo FED e pela expectativa de novos cortes à frente, beneficiando os ativos de risco. No Brasil, destacou-se a manutenção da Selic em 15% e novamente a mensagem de cautela do Copom acerca dos passos futuros. Embora os dados continuem mostrando desaquecimento da economia, a desancoragem das expectativas de inflação segue como fator de preocupação, limitando as apostas de um corte mais próximo dos juros (esperamos para o 1º trimestre/26). Como destaque no mês, cabe ainda mencionar o quadro político, seja pelo julgamento do ex-presidente Bolsonaro no STF, seja pela incerteza em torno do nome de oposição ao presidente Lula nas eleições de 2026. Nesse contexto, os mercados locais tiveram comportamento misto. A dinâmica externa favoreceu o real e a bolsa, mas os juros — nominais e reais — registraram performance desfavorável, dados os temas domésticos. Quanto à atribuição de performance no mês, prevaleceu o efeito do cenário local. Em setembro, o Fundo teve perda concentrada nas posições em juros reais (principal fator de risco da carteira), que acabaram sendo prejudicadas pela abertura das taxas locais no período. As posições táticas em moedas e ações tiveram resultados mistos e de menor impacto.</t>
  </si>
  <si>
    <t>Apesar do cenário desfavorável no último mês, não houve alterações relevantes no perfil de posicionamento do Fundo, que mantém seu foco nos mercados locais com posições aplicadas em juros nominais e em papéis atrelados à inflação (principalmente, em ambos os casos, na parte intermediária da curva), compradas em bolsa, tanto via índice quanto em ações específicas, e vendida no real via futuros.</t>
  </si>
  <si>
    <t>https://institucional.xpi.com.br/downloads/xpgestao/Caracteristica/Caracteristica_41075440000195_v57.pdf</t>
  </si>
  <si>
    <t>A estratégia Referenciado DI alcançou um resultado positivo no mês, levemente do CDI. Dentro da carteira de títulos privados, tivemos contribuições positivas tanto na parcela de ativos corporativos quanto bancários, com destaque para as Letras Financeiras Subordinadas e perpétuas de grandes bancos como Bradesco, BTG e Santander, e empresas Cosan, Transportadora Associada de Gás (TAG) e Auren. O foco da estratégia é manter uma alocação maior em ativos bancários em comparação aos corporativos, proporcionando um equilíbrio entre taxas, qualidade e liquidez, ao mesmo tempo em que preserva a natureza conservadora do fundo.</t>
  </si>
  <si>
    <t>O mês de setembro foi marcado por uma compressão marginal nos spreads das debêntures corporativas, que atingiram mínimas históricas mesmo diante de eventos idiossincráticos relevantes no mercado de crédito privado. A forte demanda, especialmente por fundos de infraestrutura e previdência, contrastou com o volume reduzido de emissões no mercado primário, tornando o processo de alocação mais desafiador. Diante desse cenário, reforçamos nossa abordagem ativa e criteriosa, priorizando emissores sólidos, estruturas robustas e precificação adequada ao risco, sem abrir mão da qualidade e da resiliência das carteiras. A seletividade permanece como pilar central da nossa estratégia, especialmente frente à maior aversão ao risco observada entre investidores diante das recentes reestruturações no mercado. Continuamos buscando oportunidades de crédito, seja do mercado primário ou secundário, com a alocação em aproximadamente 40,2% do portfólio, sendo maior parte bancários.</t>
  </si>
  <si>
    <t>https://institucional.xpi.com.br/downloads/xpgestao/Caracteristica/Caracteristica_04831907000153_v40.pdf</t>
  </si>
  <si>
    <t>Xp Special Opportunities Fip Multiestratégia</t>
  </si>
  <si>
    <t>Em termos de originação, estamos engajados na análise de 4 transações, com potencial de investimento de mais de R$ 350 milhões, cujos retornos esperados vão de 20% a.a. até 35% a.a. Os setores das oportunidades em que estamos engajados são: construção civil, papel e celulose, logística, tecnologia e agro – este último, com uma perspectiva bastante oportunística dada a deterioração da qualidade de crédito de algumas empresas. Frente a essas oportunidades, em termos de investimentos para o XPSO, estimamos chamar 100% do saldo de capital ainda não integralizado até o final do período de investimento. Além da manutenção de uma robusta agenda de originação junto a emissores potenciais, abrimos frentes importantes junto a casas especializadas em Fusões e Aquisições e gestores de Private Equity e Venture Capital, os quais acreditamos serem uma fonte potencial de boas oportunidades, dentro de uma tese de que movimentos de saída de ativos, mesmo que parcial, precisarão ocorrer para alguns investidores nos próximos 6 meses. Adicionalmente, o time foi reforçado com dois analistas financeiros, de maneira a aumentar nossa capacidade de análise de novos negócios.</t>
  </si>
  <si>
    <t>https://institucional.xpi.com.br/downloads/xpgestao/Caracteristica/Caracteristica_43120744000152_v7.pdf</t>
  </si>
  <si>
    <t>Tivemos fechamento de spread relevante em alguns nomes, como Cosan e Movida. Tal movimento pode ser explicado tanto por expectativas relativas a aumento de capital, como por melhores perspectivas quanto à captação de dívida no futuro. A indústria passou por dois eventos negativos no mês: Braskem e Ambipar, que por motivos de alavancagem e governança, acabaram perdendo valor em seus títulos de forma relevante. Nós nunca tivemos títulos de Braskem e nossa posição em Ambipar era residual. Estávamos diminuindo exposição há bastante tempo em virtude da piora de governança na companhia. Como a posição era muito pequena e tivemos ganhos em outros ativos, o impacto no mês foi bastante limitado.</t>
  </si>
  <si>
    <t>A demanda por títulos de crédito atrelados ao CDI continua muito elevada e, em nossa visão, as melhores oportunidades estão concentradas em FIDCs e operações estruturadas. Nós estamos com bastante liquidez nos fundos e buscando ativamente investimentos com boa relação risco x retorno.</t>
  </si>
  <si>
    <t>https://institucional.xpi.com.br/downloads/xpgestao/Caracteristica/Caracteristica_47586648000155_v18.pdf</t>
  </si>
  <si>
    <t>FX EM 0,65% FX DM 0,62% CMDTY OFFSHORE 0,51% VOL BRASIL 0,48% BOLSA BRASIL 0,33% RATES BRASIL NOMINAL 0,25% ALTERNATIVOS 0,10% RATES EM 0,08% FX BRASIL 0,05% OUTROS -0,04% BOLSAS EM -0,08% BOLSAS DM -0,09% RATES BRASIL REAL -0,21% RATES DM -0,47% VOL DM -0,61% VOL EM -0,81% CAIXA 1,04</t>
  </si>
  <si>
    <t>No mês de agosto, o Gauss Panorama registrou ganhos de 1.79%. O mês começou com um movimento de aversão ao risco com a aproximação do prazo final das tarifas em 1º de agosto, que foi seguido por um relatório de emprego nos EUA abaixo do esperado, revivendo temores de uma desaceleração. Contudo, os mercados logo se recuperaram com bolsas renovando máximas após uma mudança de postura do banco central norte americano, aumentando a probabilidade de um corte de juros em setembro. Concomitantemente a isso, houveram alguns obstaculos, incluindo a preocupação com a independência do Fed, que levou a maiores expectativas de inflação e curvas de juros mais inclinadas. No Brasil, o mês marcou a volta do otimismo com os ativos de risco no país. Com uma sólida temporada de resultados corporativos somado a uma melhora nos indicadores econômicos, o capital estrangeiro voltou a fazer preço nos ativos domésticos, culminando em ganhos expressivos na bolsa, valorização do câmbio e queda nos juros longos. Nesse sentido, os índices globais tiveram um desempenho misto (S&amp;amp;P 500: +1.9%, DAX: -0.7%, Topix: +4.5%). O dólar se enfraqueceu (DXY: -2.2%) e os juros fecharam (UST 10Yr: -14bps). No local, os ativos tiveram performance positiva (IBOV: +6.3%, USDBRL: -3.0%, DI jan27: -38bps). O fundo registrou ganhos em moeda local, bolsas local e commodities. Do lado negativo, foram registradas perdas em juros de países desenvolvidos e bolsas internacionais.</t>
  </si>
  <si>
    <t>https://institucional.xpi.com.br/downloads/xpgestao/Caracteristica/Caracteristica_31608422000178_v49.pdf</t>
  </si>
  <si>
    <t>A carteira apresenta duration inferior a 2 anos e um nível de caixa de 19%, um pouco acima da média histórica. Ao longo do mês, parte do caixa foi alocada em operações com bom prêmio relativo, concentradas principalmente em ativos bancários. Esses ativos apresentam boa liquidez, contribuindo para manter o perfil líquido da carteira e caracterizando-a como de baixo risco. Para os próximos meses, espera-se a continuidade do uso do mercado primário e dos prêmios relativos oferecidos. Encerramos o mês com 19% em caixa e 81% em crédito, sendo 90% dos ativos investidos de rating AAA e AA, e um carrego da carteira de CDI+1,7%. Neste contexto, o fundo fechou o mês com performance absoluta de 0,0%, acumulado em 2025 de 7,8% (75% do CDI), em 12 meses 10,3% (78% do CDI), em 24 meses 24,1% (93% do CDI), e em 36 meses 39,2% (92% do CDI).</t>
  </si>
  <si>
    <t>No mês de Setembro, o IDA-DI, índice que reflete uma cesta de debêntures da ANBIMA, teve retorno de +1,19%, retorno equivalente a 97,5% do CDI. O movimento dos spreads segue sendo marginal. Considerando o tamanho das emissões, a mediana dos spreads dos ativos com rating AAA permaneceu estável, enquanto os ativos AA fecharam 8 bps e os com rating menor ou igual a A abriram 6 bps. Do ponto de vista dos fundamentos, as empresas continuam apresentando bons resultados, mesmo em um ambiente de taxas de juros elevadas. O encerramento do ciclo de alta melhora o cenário prospectivo; entretanto, é necessário cautela devido ao elevado nível atual de juros, que segue pressionando as empresas mais alavancadas. Em relação ao valuation, os prêmios permanecem baixos para nomes e setores de maior qualidade, havendo grande dispersão entre setores e emissores. Por fim, do lado técnico, setembro apresentou captação positiva por parte dos fundos do mercado. Durante o mês, houve forte impacto negativo das debêntures de Ambipar. Após a empresa entrar com medida cautelar suspendendo o pagamento a credores, a incerteza sobre a posição de caixa e a real situação financeira da empresa se intensificou, afetando intensamente o preço de seus ativos.</t>
  </si>
  <si>
    <t>https://institucional.xpi.com.br/downloads/xpgestao/Caracteristica/Caracteristica_31961612000174_v135.pdf</t>
  </si>
  <si>
    <t>Jive Distressed &amp; Special Sits Iv Advisory (Qualificado) Ii Fi Em Cotas De Fi Multimercado Cp</t>
  </si>
  <si>
    <t>No 1º trimestre, o Fundo apresentou desempenho positivo, com destaque para a estratégia de Single Names, cujo carrego compensou a desvalorização de uma empresa listada em bolsa. As demais estratégias permaneceram estáveis, sem eventos relevantes de remarcação, e entregaram resultados alinhados às expectativas da gestão. Para o próximo trimestre, seguimos atentos ao cenário macroeconômico global, em especial aos efeitos das medidas adotadas pelos EUA. Mantemos foco em operações de crédito estruturado e precatórios, com pipeline robusto e retornos atrativos. Parte dos recursos já está disponível em caixa, e o restante poderá ser viabilizado via chamada de capital.</t>
  </si>
  <si>
    <t>https://institucional.xpi.com.br/downloads/xpgestao/Caracteristica/Caracteristica_48658548000150_v3.pdf</t>
  </si>
  <si>
    <t>Os mercados globais mostraram desempenho misto, influenciados por dados econômicos e política monetária. O fundo acompanhou de perto o desempenho do índice de referência (BRVFT Index), que encerrou o mês com 2,18%. No período, o fundo registrou rentabilidade de 2,02%.</t>
  </si>
  <si>
    <t>O fundo posiciona-se baseado na tendência de ativos relativamente baratos terem performance superior aos ativos relativamente caros no longo prazo. O fator valor é tido como “pró-cíclico”, o que significa que tende a se beneficiar em períodos de expansão econômica. O boom pós-recessão é tradicionalmente o período em que as ações brilham mais, já que as indústrias cíclicas são geralmente as primeiras a se recuperar. Por outro lado, quando o mercado está em baixa, os investidores pagam múltiplos mais altos por ações que consideram relativamente “seguras”.</t>
  </si>
  <si>
    <t>https://institucional.xpi.com.br/downloads/xpgestao/Caracteristica/Caracteristica_47033388000190_v34.pdf</t>
  </si>
  <si>
    <t>Em setembro o prêmio dos ativos CDI de títulos privados corporativos fecharam. Os fundos de crédito tiveram captação positiva. A safra de resultados das empresas do 2T25 se encerrou e as empresas seguem tendo resultados positivos para os emissores investidos mesmo com efeito das altas de juros no período. As empresas emissoras seguem cautelosas em seus projetos de expansão e investimento e muitas estão com os passivos mais equalizados após rolarem dívidas a taxas mais baixas e mais longas, colocando-as em uma posição mais confortável para um momento de SELIC alta. O mercado de crédito privado continua aquecido e com a carteira do fundo rentável e atrativa para o investidor, principalmente em um cenário de juros mais altos por mais tempo e performance ainda ruim em janelas mais longas para demais classes de ativos de risco. A rentabilidade do fundo cumpre o seu objetivo em todas as janelas e é capaz de navegar de forma consistente por períodos de mais volatilidade, graças a gestão ativa e diversificação da carteira.</t>
  </si>
  <si>
    <t>Alocação em operações de crédito situando-se na faixa de 78% do portfólio, sendo 39% em debêntures, 17% em FIDCs, 22% em crédito bancário entre LFs, e uma posição confortável em títulos públicos com liquidez diária. Um dos princípios dos nossos fundos é a diversificação dos ativos da carteira, só assim é possível reduzir ao máximo os riscos específicos e inesperados que podem surgir sem afetar os resultados dos fundos no longo prazo. Com a alta dos prêmios dos papéis CDI, vemos melhores oportunidades no crédito corporativo. O fundo segue disciplinado e cauteloso em seu processo, alocando em dívidas mais curtas e com preferência em alocações de baixo risco.</t>
  </si>
  <si>
    <t>https://institucional.xpi.com.br/downloads/xpgestao/Caracteristica/Caracteristica_29250121000173_v44.pdf</t>
  </si>
  <si>
    <t>https://institucional.xpi.com.br/downloads/xpgestao/Caracteristica/Caracteristica_32397723000162_v31.pdf</t>
  </si>
  <si>
    <t>https://institucional.xpi.com.br/downloads/xpgestao/Caracteristica/Caracteristica_25213366000170_v119.pdf</t>
  </si>
  <si>
    <t>Em setembro, o Augme 180 entregou 0,93% nominal (76% do CDI). Na performance por estratégia, nosso book ilíquido entregou 124% do CDI com uma alocação média de 37%, o book líquido entregou 106% do CDI com uma alocação média de 27% e o caixa entregou 89% do CDI com alocação média de 36%. O fundo gerou alfa no período de R$ 138 mil por conta do desempenho dos seguintes ativos: FIDC Openco Mez, LD Celulose (LNZAV32) e Oncoclínicas (ONCO29 e ONCOA1). Destaque negativo para esse mês para Braskem (BRKMA8).</t>
  </si>
  <si>
    <t>O Augme 180 encerrou o mês com 36,72% alocados no book ilíquido, 26,65% no book líquido e 36,89% em caixa. Em comparação ao mês anterior, observamos redução de 7,35% no book ilíquido, aumento de 0,29% no book líquido, e um aumento de 3,04% no caixa. O carrego fechou o mês em CDI + 2,34% a.a. (ante 3,25% a.a. no mês anterior) e a duration fechou em 1,15 anos (ante 1,50 ao fechamento do mês anterior). O maior emissor risco encerrou o mês em 3,75% (FIDC ACR Fast), com o índice HHI do portfolio em 3,07%.</t>
  </si>
  <si>
    <t>https://institucional.xpi.com.br/downloads/xpgestao/Caracteristica/Caracteristica_34218678000167_v129.pdf</t>
  </si>
  <si>
    <t>Resultado Mensal de 2,88%. Os setores que mais contribuíram para performance foram Financeiro, Utilities e Consumo.</t>
  </si>
  <si>
    <t>Setembro encerrou o terceiro trimestre com mais um mês positivo para os ativos de renda variável no Brasil, apesar do ambiente de forte ruído no noticiário, sobretudo político. No mês, o Ibovespa valorizou +3,4% e o índice SMLL +1,7%. No acumulado do trimestre, os destaques de contribuição para nossos fundos vieram das posições em Eneva, Stone e Itaú. Após a relevante valorização de algumas empresas da carteira, realizamos reduções mais expressivas em setembro, principalmente nos setores Financeiro e de Utilities. Assim, mesmo com algumas adições pontuais, reduzimos a exposição líquida dos fundos, notadamente nos mandatos Long Biased. Seguimos acreditando em um ciclo gradual de recuperação dos resultados das companhias, após um período mais longo de disciplina na alocação de capital por parte das companhias. Esse ajuste estrutural tem feito diferença, ainda que o impacto da desaceleração econômica — já perceptível em indicadores e nas falas das próprias empresas — pese de maneira desigual entre setores. Embora continuemos a ver retornos prospectivos atrativos, o fechamento limitado do juro real no período reduziu parte desse spread. Aproveitamos o movimento para ampliar marginalmente nossa posição em NTN-Bs longas. O cenário político manteve-se conturbado, mas até o momento com pouco reflexo nos preços dos ativos.</t>
  </si>
  <si>
    <t>https://institucional.xpi.com.br/downloads/xpgestao/Caracteristica/Caracteristica_09143318000104_v157.pdf</t>
  </si>
  <si>
    <t>Seguimos otimistas com a nossa carteira long versus nossa carteira vendida (majoritariamente Ibovespa), com exposição direcional próximo a 5%. Reforçamos que temos um portfólio adequadamente diversificado, com posições compradas em empresas que possuem bons fundamentos, perspectivas favoráveis a médio e longo prazo e, principalmente, preços muito atrativos. Isso deve nos permitir seguir alcançando resultados diferenciados e consistentemente superiores à nossa carteira short no longo prazo. Além de contar com o carrego da renda fixa.</t>
  </si>
  <si>
    <t>O fundo subiu 0,33% no mês, versus 1,22% do CDI e acumula +14,81% no ano, frente a +10,36% do CDI. Desde o início (2018) acumula +189,2%, versus 88,1% do CDI (215% do CDI), sendo destaque na indústria de fundos multimercado no Brasil. Principais contribuições positivas no mês: Imobiliário (+0,9%) e carrego da renda fixa (+1,1%). Do lado negativo: Autopeças (-0,3%), Petróleo (-0,2%) e Saneamento (-0,2%). Dentre as principais contribuições no mês, destacamos Allos: empresa tem feito uma boa alocação de capital, com venda de ativos a cap rate de 8% e recompra de ações a cap rate acima de 15%. Vemos boas perspectivas para a empresa, com ativos de qualidade, boa rentabilidade e valuation atrativo.</t>
  </si>
  <si>
    <t>https://institucional.xpi.com.br/downloads/xpgestao/Caracteristica/Caracteristica_28911549000157_v86.pdf</t>
  </si>
  <si>
    <t>A contribuição positiva para a performance do fundo no mês veio das alocações em ações, moedas e commodities, enquanto as alocações em juros e crédito apresentaram contribuições negativas no mês.</t>
  </si>
  <si>
    <t>No mercado de juros desenvolvidos, nossa alocação está mais concentrada em posições de curva, com alguma exposição direcional aplicada em países onde acreditamos ainda haver espaço para cortes. No book de juros Brasil, estamos com uma posição aplicada. Nos mercados de moedas, temos posições relativas entre moedas de países desenvolvidos e moedas de países emergentes. No book de ações, estamos com posições relativas. Nas commodities, estamos sem posições relevantes. Nos mercados de crédito emergente soberano, mantemos pequenas posições idiossincráticas.</t>
  </si>
  <si>
    <t>https://institucional.xpi.com.br/downloads/xpgestao/Caracteristica/Caracteristica_41342497000103_v64.pdf</t>
  </si>
  <si>
    <t>O fundo teve rentabilidade de -11,2% no mês de setembro, puxado por UNI em -4,3% e por Outras Criptos 3,0%. Em contrapartida teve contribuição positiva em Custos e Caixa 1,8%.</t>
  </si>
  <si>
    <t>https://institucional.xpi.com.br/downloads/xpgestao/Caracteristica/Caracteristica_44417355000156_v147.pdf</t>
  </si>
  <si>
    <t>A curva de juros acomodou-se em setembro, com o mercado reduzindo suas apostas em um início mais próximo do ciclo de cortes de juros por parte do BC. Consequentemente, as partes curta e intermediária da curva de juros subiram, prejudicando a performance do fundo, que está posicionado neste setor da curva.</t>
  </si>
  <si>
    <t>Mantivemos posicionamento cauteloso com baixa utilização do orçamento de risco do portfolio em função de nossa leitura de que o mercado pode continuar volátil por conta das incertezas tanto no ambiente externo quanto interno. Mantivemos posições pré-fixadas e em juros reais de médio prazo como forma de capturarmos um ciclo de cortes de juros eventualmente mais demorado.</t>
  </si>
  <si>
    <t>https://institucional.xpi.com.br/downloads/xpgestao/Caracteristica/Caracteristica_04192419000143_v98.pdf</t>
  </si>
  <si>
    <t>O fundo teve uma rentabilidade de 3.58% no mês. Os ativos que mais contribuíram positivamente foram: ABSOLUTO PARTNERS TT FIC FIA (5.52%), SHARP EQUITY VALUE FEEDER FIC FIA (5.01%), ATMR II FIC FIA (4.39%).</t>
  </si>
  <si>
    <t>As maiores posições do fundo são em: TERA DC FIC FIA (31.99%), ATMR III FIC FIA (22.09%), SQUADRA LO ST FIC FIA (16.38%).</t>
  </si>
  <si>
    <t>https://institucional.xpi.com.br/downloads/xpgestao/Caracteristica/Caracteristica_41681126000156_v76.pdf</t>
  </si>
  <si>
    <t>O fundo teve rentabilidade de 0,95% em setembro. Perdemos 0,03% em ações brasileiras, sendo perda de 0,07% em compra de ações e ganho de 0,04% em operações long-short. Na estratégia de juros local ganhamos 0,09%, principalmente em operações de venda de inclinação na parte intermediária da curva. Na parcela de operações internacionais perdemos 0,16%, com o principal resultado negativo vindo de operação de curva de juros na Noruega. A economia americana ainda não mostra sinais evidentes de um enfraquecimento causado pelas mudanças em políticas comerciais e de imigração, além de déficits fiscais que poderiam trazer mais incertezas sobre cenários de longo prazo. Esta situação deve contribuir momentaneamente para reduzir as pressões por desvalorização do dólar americano e também dificultar toda a redução de juros precificada pelo mercado. O mercado brasileiro deve continuar dependendo predominantemente do cenário externo. Eventos pontuais com potencial de impacto na política fiscal podem gerar ruídos. É exemplo disso a discussão sobre como será compensada a isenção de impostos para quem ganha até R$ 5.000, que deve ser decidida durante o mês de outubro.</t>
  </si>
  <si>
    <t>Temos 1% do portfólio comprado em ações, distribuído entre os setores de saúde e consumo. Em long-short, as maiores posições estão nos setores industrial, financeiro e consumo. Na estratégia de juros no Brasil, temos posição de compra de inclinação na parte longa da curva e venda de inclinação no trecho intermediário. As posições em ações e juros locais representam a maior parte do risco do fundo. Em moedas, as principais posições são de compra da moeda da Noruega e Japão contra Suécia e Suiça. Em juros internacional, a principal exposição está em uma compra de inclinação de curva na Noruega. A estratégia de ações internacionais está com posições long/short e carteira no tamanho neutro. Em volatilidade, as maiores posições se encontram em moedas de G10, CEEMEA e metais preciosos.</t>
  </si>
  <si>
    <t>https://institucional.xpi.com.br/downloads/xpgestao/Caracteristica/Caracteristica_08771538000101_v206.pdf</t>
  </si>
  <si>
    <t>Seguimos com estratégias oportunísticas na carteira para capturar algumas assimetrias existentes na curva de juros, bem como posições táticas nos juros nominais, via mercado de opção e inclinação nos juros futuros.</t>
  </si>
  <si>
    <t>Mantivemos nossa exposição em nível igual à do benchmark, com algumas posições relativas e, também posicionamento em juros nominais.</t>
  </si>
  <si>
    <t>https://institucional.xpi.com.br/downloads/xpgestao/Caracteristica/Caracteristica_14115118000170_v67.pdf</t>
  </si>
  <si>
    <t>Xp Selection Alternativo Fip Multiestratégia</t>
  </si>
  <si>
    <t>O XP SELECTION ALTERNATIVO FIP MULTIESTRATÉGIA encerrou o 1º trimestre de 2025 com aproximadamente 92%1,2 do capital disponível para investimento comprometido (cerca de R$970 milhões), distribuídos em 22 compromissos: onze alocações no mercado primário, oito co-investimentos e três secundários. Com isso, o fundo encontra-se em fase final de alocação de investimentos, com espaço para duas ou três transações, que estão em fase de negociação. Até o fim do primeiro trimestre, 67% do capital comprometido foi efetivamente investido (ou chamado). Essa diferença reflete a natureza dos compromissos primários, em que os gestores têm um prazo de alguns anos para realizar as aquisições das empresas e implementar os investimentos planejados. Em maio de 2025, o Fundo realizou uma distribuição (amortização de cotas) no total de R$3,7 milhões referente à amortizações recebidas dos fundos Kaszek Ventures Opportunity II e Carlyle Partners VIII, e do co-investimento na Medline. Até o momento, o Fundo já distribuiu um total de R$ 14,4 milhões (1,2% do capital comprometido), além dos valores distribuídos pelo fundo DI apenas para os cotistas da subclasse A.</t>
  </si>
  <si>
    <t>Em setembro, o Augme Infra entregou 1,84% nominal, equivalente ao IMAB-5 + 14,31% (isento de IR para PF). Na performance por estratégia, nosso book líquido entregou 2,10% de retorno nominal, com uma alocação média de 69%, enquanto o book ilíquido entregou 1,05% de retorno nominal, com uma alocação média de 13% e o caixa entregou 0,46% nominal, com alocação média de 18%. As principais contribuições positivas foram: Mata de Santa Genebra (MSGT33) e Barreiras Holdings (BHSA11). Sem destaques negativos esse mês.</t>
  </si>
  <si>
    <t>O Augme Infra encerrou o mês com 77,41% alocados no book líquido, 12,10% no book ilíquido e 11,01% em caixa. O carrego fechou o mês com 0,91% de spread acima da NTN-B de referência, a duration do portfolio fechou em 5,10 anos e dado o cenário de tendência de queda do retorno nominal retiramos o redutor de duration por enquanto. O maior emissor-risco está em 5,18% (Mata de Santa Genebra), o HHI em 3,75% e a mediana das posições em 0,94%.</t>
  </si>
  <si>
    <t>https://institucional.xpi.com.br/downloads/xpgestao/Caracteristica/Caracteristica_49598896000141_v28.pdf</t>
  </si>
  <si>
    <t>https://institucional.xpi.com.br/downloads/xpgestao/Caracteristica/Caracteristica_57021822000176_v6.pdf</t>
  </si>
  <si>
    <t>Em setembro, os sinais de atividade global reforçaram a perspectiva de afrouxamento monetário nas principais economias, ainda que com incertezas sobre ritmo e intensidade. Nos EUA, a fraqueza no emprego e o PCE abaixo do esperado levaram o Fed a cortar os juros em 25bps, sinalizando reduções adicionais neste ano, embora o comitê siga dividido sobre 2026. Na Europa, o BCE manteve os juros inalterados, mas Lagarde adotou tom mais hawkish, ressaltando resiliência do crescimento e redução das incertezas ligadas ao comércio e às tarifas. Na China, a atividade arrefeceu; o setor externo ainda contribui para o PIB e a meta de 5% de crescimento segue no radar. A “anti-involução”, que combate a deflação, pode frear o curto prazo. No Brasil, a atividade e a arrecadação mostraram desaceleração, enquanto a inflação corrente surpreendeu para baixo. O Copom manteve a SELIC em 15%, reforçando o tom conservador diante de expectativas ainda desancoradas. Na performance, posições em commodities e moedas contribuíram positivamente; posições em bolsa e juros contribuíram negativamente.</t>
  </si>
  <si>
    <t>Em juros, aumentamos posições aplicadas em juros nominais na Suécia e nos EUA e em juros reais no Brasil. Reduzimos posição aplicada na Zona do Euro e no Canadá. Em bolsa, mantivemos posições compradas e de valor relativo em ações brasileiras e reduzimos posições compradas em ações globais. Em moedas, aumentamos posição comprada no real e na rúpia indiana e posição vendida no peso chileno. Reduzimos posições compradas no iene japonês e no peso mexicano e posições vendidas no franco suíço e no dólar australiano. Zeramos posição comprada no euro. Em commodities, aumentamos posição vendida no milho e reduzimos posição comprada no ouro e posições vendidas na soja e no petróleo.</t>
  </si>
  <si>
    <t>https://institucional.xpi.com.br/downloads/xpgestao/Caracteristica/Caracteristica_26978199000110_v170.pdf</t>
  </si>
  <si>
    <t>No período de um mês encerrado em 31 de agosto de 2025, a classe I do Fundo retornou -0,86% (líquido de taxas), enquanto o índice de referência retornou 2,61%. No acumulado do ano, o portfólio retornou +5,11%, em comparação com +13,78% do índice. Durante o mês, os maiores contribuintes para o desempenho absoluto foram impulsionados por fatores específicos de ações. Alphabet (+34 bps), L’Oréal (+23 bps), AJ Gallagher (+19 bps), AutoZone (+17 bps) e Zoetis (+17 bps). Em agosto, houve um espasmo de medo no mercado, preocupado que a inteligência artificial generativa (GenAI) pudesse interromper severamente vários negócios lucrativos, especialmente em software, que caiu 5% (USD) no mês. Como resultado, o software foi responsável por três dos cinco maiores detratores absolutos, a saber, SAP (-44 bps), Microsoft (-43 bps) e Roper Technologies (-15 bps), embora todos os três tenham apresentado um desempenho geralmente forte em 2025. Os outros dois principais detratores foram RELX (-40 bps) e Intercontinental Exchange (-14 bps).</t>
  </si>
  <si>
    <t>Parece haver um crescente descompasso entre os mercados financeiros e as realidades econômicas subjacentes. O impacto econômico total da primeira rodada de tarifas pode ainda não ter se manifestado completamente, e em julho vimos o anúncio de novas tarifas, aumentando a incerteza. A perspectiva macroeconômica permanece modesta, com o crescimento dos EUA esperado em torno de 1,5% e os mercados EAFE (Europa, Australásia, Extremo Oriente) mais próximos de 1%. No entanto, as avaliações de ações parecem esticadas em comparação com as normas históricas, com o Índice MSCI World pairando perto de 20 vezes os lucros futuros e o Índice S&amp;amp;P 500 excedendo 22 vezes, ambos parecendo ainda mais caros em relação aos rendimentos do Tesouro dos EUA. Nesse contexto, acreditamos que portfólios globais com uma ênfase equilibrada em qualidade e avaliação estão posicionados para oferecer lucros resilientes a preços relativos razoáveis. Esses portfólios tendem a favorecer negócios orientados para serviços, onde altas margens brutas, poder de precificação e receitas recorrentes podem amortecer os efeitos das tarifas e de quaisquer desacelerações econômicas relacionadas. A atratividade de tal portfólio é ainda mais fortalecida por oferecer um crescimento de lucro por ação mais credível do que o do mercado, em nossa opinião, dado que é impulsionado mais pelo crescimento da receita do que pela melhoria de margem, com apenas um leve prêmio em relação ao índice em termos de fluxo de caixa livre.</t>
  </si>
  <si>
    <t>https://institucional.xpi.com.br/downloads/xpgestao/Caracteristica/Caracteristica_37331214000150_v91.pdf</t>
  </si>
  <si>
    <t>O fundo apresentou retorno ligeiramente superior ao CDI no mês. Os ativos de crédito bancário continuaram a performar bem em setembro, em função da demanda ainda alta por estes papeis, e pelo fim do ciclo de aperto monetário por parte do BC, o que é positivo para o risco de crédito de maneira geral.</t>
  </si>
  <si>
    <t>Dados os níveis atuais de spreds ainda atrativos, acreditamos que a manutenção de uma carteira de crédito bancário diversificada deverá prover retornos positivos ao longo dos próximos meses. Não antevemos uma deterioração sistêmica do mercado de crédito bancário, mesmo com a desaceleração prevista para a atividade econômica, dada a baixa alavancagem dos bancos que fazem parte da nossa carteira e um cenário de crédito ainda propício.</t>
  </si>
  <si>
    <t>https://institucional.xpi.com.br/downloads/xpgestao/Caracteristica/Caracteristica_49983964000196_v18.pdf</t>
  </si>
  <si>
    <t>No mês, os setores de petróleo &amp;amp; gás e de consumo não cíclico foram os principais destaques positivos para a performance do fundo. Enquanto o setor de materiais básicos foi o principal detrator.</t>
  </si>
  <si>
    <t>Analisamos um volume de aproximadamente R$8 bilhões em emissões incentivadas ao longo do mês, mas sem alocações no mercado primário. Contudo, alocamos em diversos setores no mercado secundário. Com a maturidade do fundo e o fator enquadramento exigindo maior exposição a ativos incentivados, temos adotado uma estratégia de alocação gradativa, buscando equilibrar a parcela incentivada com a institucional. Nosso foco tem sido construir um portfólio priorizando ativos com perfil de risco-retorno atrativo.</t>
  </si>
  <si>
    <t>https://institucional.xpi.com.br/downloads/xpgestao/Caracteristica/Caracteristica_53110230000170_v14.pdf</t>
  </si>
  <si>
    <t>No mês de setembro/2025 a estratégia ADAM RENDA FIXA ATIVA apresentou resultado positivo para os portfólios de juros nominal e real.</t>
  </si>
  <si>
    <t>Para a estratégia RENDA FIXA terminamos o mês de setembro/2025 com posição aplicada em NTN-B 2027 e tomada em DIF29</t>
  </si>
  <si>
    <t>https://institucional.xpi.com.br/downloads/xpgestao/Caracteristica/Caracteristica_52297687000172_v24.pdf</t>
  </si>
  <si>
    <t>Seguimos com nosso portfólio focado em crédito privado, que hoje representa 65% do patrimônio líquido , com alta diversificação em 96 emissores distintos . A carteira de crédito possui um spread médio de CDI + 0,64% (64 bps) e um prazo médio de 1,5 anos , distribuída da seguinte forma: Crédito Corporativo: 18% do PL (40 emissores) Crédito Financeiro: 44% do PL (38 emissores) FIDCs: 4% do PL (18 fundos)</t>
  </si>
  <si>
    <t>O principal destaque positivo em nossa carteira foi a expressiva recuperação dos títulos da Cosan. O movimento ocorreu após a companhia concluir com sucesso uma capitalização de R$ 10 bilhões, um evento que validou nossa tese de investimento na empresa e contribuiu para o desempenho do fundo. No restante do portfólio, os spreads de crédito mantiveram-se estáveis, com movimentações menos relevantes. O mês também foi marcado por eventos negativos em outros emissores do mercado, dos quais nossa gestão prudente nos manteve afastados. Casos como o da Ambipar, que buscou proteção contra credores e viu suas debêntures desvalorizarem cerca de 70%, e o da Braskem, cujos títulos caíram mais de 40% após o anúncio de uma reestruturação financeira, reforçam a importância de uma análise de risco criteriosa. Analisando o cenário de crédito, observamos uma dinâmica dupla. Por um lado, a liquidez nos mercados brasileiro e global segue abundante, permitindo que a maioria das empresas alongue seus passivos com sucesso. Por outro, os juros em patamares historicamente altos começam a pressionar a alavancagem de companhias mais frágeis. Nesses casos, a solução natural seria um aporte de capital pelos acionistas, mas isso depende de uma boa governança corporativa e de um modelo de negócios sustentável. Diante deste quadro, seguimos atentos ao comportamento da captação da indústria de fundos, que pode alterar o cenário de liquidez.</t>
  </si>
  <si>
    <t>https://institucional.xpi.com.br/downloads/xpgestao/Caracteristica/Caracteristica_02603461000184_v211.pdf</t>
  </si>
  <si>
    <t>O mercado local apresentou mais um mês de valorização, acompanhando o bom desempenho dos mercados globais. Os fundos obtiveram desempenho acima de seus benchmarks. Os principais destaques positivos e negativos do fundo, por Estratégia, foram: (1) Carteira Long + Proteções - P: Serviços Não Financeiros, Bancos - Outros e Varejo - Outros / N: Supermercado; (2) Carteira Valor Relativo - P: Alimentos / N: Sem destaques.</t>
  </si>
  <si>
    <t>Não houve mudanças no cenário local, que segue atento à dinâmica de juros, inflação e atividade econômica, no curto-prazo, e dinâmica eleitoral, no médio-prazo. Nos EUA, a expectativa de corte de juros do Fed foi sendo incorporada nos preços dos ativos, o que gerou efeito favorável nos mercados globais. Seguimos com uma carteira equilibrada, realizando pequenos desinvestimentos para refletir o nível de preços mais avançado de algumas ações. Exposição atual -- Bruta: 189,3% / Líquida: 54,4% / Comprada: 121,9% / Vendida: -67,5%.</t>
  </si>
  <si>
    <t>https://institucional.xpi.com.br/downloads/xpgestao/Caracteristica/Caracteristica_33497084000170_v121.pdf</t>
  </si>
  <si>
    <t>O fundo encerrou o mês com um retorno nominal de 1,22% (equivalente a 99,97% do CDI). No acumulado do ano, o GRAND VITESSE obteve um retorno de 10,89% (equivalente a 105,25%).</t>
  </si>
  <si>
    <t>https://institucional.xpi.com.br/downloads/xpgestao/Caracteristica/Caracteristica_23714047000112_v151.pdf</t>
  </si>
  <si>
    <t>Em setembro, o fundo teve um retorno de 5,5% contra 3,4% do Ibovespa. As principais contribuições positivas foram TSMC (+1,2 p.p), Priner (+0,9 p.p) e Micron (+0,8 p.p). Os detratores foram Mills (-0,4 p.p), Lojas Renner (-0,2 p.p) e Lopes Brasil (-0,2 p.p). Desde o início, em setembro de 2008, o fundo acumula retorno de 514,1%, o que equivale a um retorno anualizado de 11,3% (Ibov 6,6%).</t>
  </si>
  <si>
    <t>https://institucional.xpi.com.br/downloads/xpgestao/Caracteristica/Caracteristica_10320151000180_v218.pdf</t>
  </si>
  <si>
    <t>https://institucional.xpi.com.br/downloads/xpgestao/Caracteristica/Caracteristica_30566221000192_v157.pdf</t>
  </si>
  <si>
    <t>De maneira geral, o cenário continuou se desenvolvendo como nos últimos meses. A economia americana continua mostrando sinais de arrefecimento na margem, e o Fed cortou o juro - além de sinalizar mais 2 cortes neste ano, e mais no ano que vem. Os impactos nos ativos americanos foram dentro do esperado, com a curva de Treasuries fechando, o dólar se enfraquecendo no mundo (especialmente contra pares emergentes) e os índices de ações performaram bem - em uma combinação de corte de juros em uma economia que desacelera apenas na margem. Neste mês, tivemos ganhos nas posições compradas em ações americanas e internacionais, que compuseram praticamente toda a performance do mês.</t>
  </si>
  <si>
    <t>O fundo Dahlia Global é um fundo multimercado macro, que tem como objetivo construir um portfólio balanceado, englobando principalmente ações, moedas, juros e commodities. Essa combinação visa reduzir o nível de risco do fundo, focando também na preservação de capital. Mantemos posições ativas em ações internacionais, incluindo Estados Unidos, Brasil e China.</t>
  </si>
  <si>
    <t>https://institucional.xpi.com.br/downloads/xpgestao/Caracteristica/Caracteristica_35432385000140_v98.pdf</t>
  </si>
  <si>
    <t>O fundo encontra-se atualmente alocado em 93,01% em ativos de crédito privado indexados ao IPCA (87,02% em debêntures incentivadas e 5,99% em debêntures) e 6,99% em caixa. A parcela em IPCA está no momento com 109,04% de hedge, nos DAPs com vencimento em 2026, 27, 28, 29, 30, 32, 33 e 35, diminuindo o risco de mercado dessa exposição. A duration do portfólio é de 3,50 anos e da parcela alocada em crédito privado é de 3,77 anos.</t>
  </si>
  <si>
    <t>No mês de setembro, a performance ficou acima do CDI. No ano e na janela de 12 meses, o resultado também está acima do índice. Esse resultado é justificado por um movimento comprador contínuo no mercado secundário, que comprimiram os spreads de crédito. Mantemos a crença de que a isenção, taxa nominal alta e as incertezas quanto ao debate da MP 1.303/25 são os principais drivers para o persistente fechamento das taxas. Seguimos construtivos com o cenário de crédito privado e permanecemos com expectativa de uma estabilização nas taxas. No Brasil, permanecemos cautelosos com os dados de atividade econômica – em especial as taxas de desemprego - e inflação, que segue convergindo para meta mas ainda acima. O PIB do segundo trimestre mostrou perda de fôlego na margem, coerente com os efeitos defasados da política monetária restritiva. Nesse contexto, o Copom manteve a Selic em 15% a.a. e indicou estabilidade por “período prolongado”, mesmo com a recente valorização do real ao longo de 2025. Do lado do fiscal, as incertezas permanecem. Com eleições em vista, entendemos que uma expansão fiscal para estimular a popularidade do governo atual é nocivo para o mercado. No cenário externo, importante mencionar o início do ciclo de corte de juros nos EUA. Tal alteração traz à tona novamente a teoria do Soft Landing e tende a influenciar positivamente o fluxo de capital para países como o Brasil, que atualmente tem umas das maiores taxa de juros real do mundo.</t>
  </si>
  <si>
    <t>https://institucional.xpi.com.br/downloads/xpgestao/Caracteristica/Caracteristica_30178843000143_v29.pdf</t>
  </si>
  <si>
    <t>No mês, o fundo rendeu abaixo de seu benchmark (CDI), com retorno de +1,42% (111% do CDI), acumulando nos últimos 12 meses um retorno de +13,90% (104% CDI) e de 11,36% (110% do CDI) no ano. O mercado em setembro foi marcado por cenários antagônicos. O mês começou com notícias positivas de Cosan e Movida, que geraram ganhos relevantes para o fundo, além do fechamento das taxas em geral. Porém, os anúncios sobre o pedido de tutela cautelar da Ambipar e a possível reestruturação de dívida da Braskem preocuparam o mercado, levando a uma ligeira abertura ao final do mês. Embora o fundo não tenha exposição direta a esses ativos, observamos reflexos desses eventos no mercado como um todo. Ainda assim, em outubro já notamos uma acomodação dos spreads, com o fluxo da indústria e a escassez de papéis sustentando os níveis atuais.</t>
  </si>
  <si>
    <t>Continuamos com um posicionando conservador, procurando oportunidades de assimetria de risco em meio a esse cenário repleto de incertezas, esse posicionamento defensivo deverá prosseguir caso não enxerguemos mudanças macroeconômicas relevantes. Manteremos também a concentração em setores defensivos e companhias resilientes, mais imunes ao impacto do alto nível de juros a sua operação. O fundo encerrou o mês com um carrego bruto de CDI + 0,9% a.a. e duration de 1,5 anos.</t>
  </si>
  <si>
    <t>https://institucional.xpi.com.br/downloads/xpgestao/Caracteristica/Caracteristica_35408329000170_v108.pdf</t>
  </si>
  <si>
    <t>Aqua Capital Private Equity Agro 7 Fip Multiestratégia</t>
  </si>
  <si>
    <t>As companhias continuaram marcadas ao custo, com exceção a SoluBio, que continua com uma marcação acima do valor de aquisição (data base dez-24). Não houve novos investimentos no 1º Tri. O valor de marcação das cotas continua abaixo do capital integralizado dado que a maioria dos ativos ainda não teve seu valor atualizado para o “valor justo”, portanto, o Fundo é impactado pelas taxas e despesas incorridas (a chamada “curva J”). Espera-se que essa situação se altere à medida que o restante do portfólio entregue o seu plano de criação de valor e seja reavaliado para o valor justo. No início de 2025, o cenário agrícola global passou por uma reconfiguração comercial causada por tarifas dos EUA e represálias internacionais. Isso restringiu as exportações americanas e favoreceu o Brasil, que bateu recordes nas exportações de soja e carne, impulsionado pela demanda chinesa. Mesmo com grande oferta, os preços se mantiveram firmes, e as exportadoras tiveram bom desempenho. Apesar de avanços no macro brasileiro, o ambiente continua desafiador, com incertezas em crédito, insumos e capital. No entanto, o Brasil se consolida como fornecedor estratégico global. A combinação de bons spreads e um pipeline ativo cria uma janela de investimento favorável, com foco necessário em execução disciplinada e resiliência operacional.</t>
  </si>
  <si>
    <t>Os mercados acionários globais registraram avanço no mês, refletindo melhora no sentimento de risco. O fundo superou o desempenho do índice de referência (IEUR US Equity), que avançou 2,07% no mês. No período, o fundo registrou rentabilidade de 2,87%.</t>
  </si>
  <si>
    <t>O Trend Bolsas Globais é um fundo da família XP Trend focado em investimentos internacionais. O fundo oferece exposição ao desempenho do ACWI US Equity (ACWI11) e consequentemente ao iShares MSCI ACWI ACWI US Equity (ACWI), referenciado ao índice MSCI All Country World Index que é composto por ações de empreas de grande e médio porte (large caps e mid caps) de 50 países (26 desenvolvidos + 23 emergentes). Com mais de 2,3 mil constituintes, o índice cobre aproximadamente 85% de todo o mercado acionário do mundo. Este fundo tem proteção cambial (hedged BRL/USD).</t>
  </si>
  <si>
    <t>https://institucional.xpi.com.br/downloads/xpgestao/Caracteristica/Caracteristica_37553464000135_v95.pdf</t>
  </si>
  <si>
    <t>Setembro seguiu sendo um mês de fortes resultados para o Legacy Compound IPCA, com um retorno de 2.39%, ou um diferencial de 1.83% do seu benchmark, o IMA-B (IMA-B é um índice da Anbima composto por títulos públicos ligados ao IPCA). No ano, o fundo registra retorno de 13.04%, 3.25% superior ao IMA-B. O principal motor do resultado foi o fechamento dos spreads de crédito, o que, na nossa visão, é resultado da combinação dos níveis atrativos dos preços dos ativos em termos nominais e elevado fluxo comprador para a classe. Vale comentar que a potencial tributação de ativos isentos também elevou a atratividade das debêntures incentivadas. Se aprovado, entendemos que tal mudança tributária pode sustentar o bom momento das debêntures incentivadas. O cenário macroeconômico do nosso país aponta para um potencial início do ciclo de corte de juros. Neste cenário, vemos potencial de retornos expressivos para o Legacy Compound IPCA, já que o fundo é indexado ao IPCA. Ainda, por ser isento de IR, o retorno advindo de um fechamento de juros é significativamente maior em relação a outros ativos</t>
  </si>
  <si>
    <t>O Legacy Compound IPCA conclui o mês de setembro com 84 ativos em sua carteira, representando 92% do seu patrimônio. São companhias de infraestrutura de mais de 9 setores, sem grandes concentrações em um setor ou grupo econômico específico. Consideramos a carteira defensiva, dado seu peso relevante em setores regulados, que oferecem maior previsibilidade (ex.: energia, saneamento, rodovias), e em contratos de longo prazo (concessões, PPAs, autorizações etc.). No fechamento do mês, o fundo mantinha caixa equivalente a 8% do PL, nível que consideramos adequado para potenciais compras no mercado secundário e para honrar obrigações do passivo</t>
  </si>
  <si>
    <t>https://institucional.xpi.com.br/downloads/xpgestao/Caracteristica/Caracteristica_54699979000167_v19.pdf</t>
  </si>
  <si>
    <t>Os mercados globais mostraram desempenho misto, influenciados por dados econômicos e política monetária. O fundo acompanhou de perto o desempenho do índice de referência (HASH11 BZ Equity), que encerrou o mês com 1,31%. No período, o fundo registrou rentabilidade de 1,27%.</t>
  </si>
  <si>
    <t>O fundo tem exposição ao ETF Hashdex Nasdaq Crypto Index FI, referenciado ao índice Nasdaq Crypto Index que acompanha o desempenho de uma cesta diversificada de cripto-ativos: Bitcoin, Ethereum, Litecoin, Bitcoin Cash, Unisawp, Stellar Lumnes e Filecoin.</t>
  </si>
  <si>
    <t>https://institucional.xpi.com.br/downloads/xpgestao/Caracteristica/Caracteristica_43105341000134_v34.pdf</t>
  </si>
  <si>
    <t>https://institucional.xpi.com.br/downloads/xpgestao/Caracteristica/Caracteristica_47684408000193_v19.pdf</t>
  </si>
  <si>
    <t>"No mês o IV CP Liquidez FIRF LP rendeu 1,30%, contra 1,22% do CDI. Nos últimos 12 meses, o fundo acumula retorno de 13,67%, contra 13,30% do CDI. O produto é destinado ao Público Geral e tem por objetivo entregar retornos superiores ao CDI através da alocação em ativos de crédito privado. A carteira de crédito, que representa 65,65% do patrimônio do fundo, possui um spread de 1,25% acima do CDI e duration de 2,22 anos."</t>
  </si>
  <si>
    <t>https://institucional.xpi.com.br/downloads/xpgestao/Caracteristica/Caracteristica_44917374000141_v51.pdf</t>
  </si>
  <si>
    <t>O Brave 30 é um Fundo de Investimento em Direitos Creditórios(FIDC) que investe exclusivamente em classe Sênior. O Fundo rendeu 1,30% no mês ou 106%CDI, o que representa CDI+ 0,88% a.a.. Buscando incrementar a rentabilidade do Fundo, aplicou-se R$ 6.700.000 em 3 ativos, cuja rentabilidade média ponderada é de CDI+ 3,16% a.a. A carteira fechou o mês com 75 ativos e com uma posição mantida em caixa em 32,51% e o índice de liquidez (%PL em até 30 dias úteis) em 45,2%.</t>
  </si>
  <si>
    <t>O Brave 30 superou o seu benchmark (100% do CDI) em todos os meses desde o seu início, acumulando uma rentabilidade nominal de 71,09% (116% do CDI). No ano o fundo já acumula alta de 11,08% (107% do CDI). O Patrimônio Líquido (PL) diminuiu no mês R$ 2.895.178, fechando com R$ 963.865.011.</t>
  </si>
  <si>
    <t>https://institucional.xpi.com.br/downloads/xpgestao/Caracteristica/Caracteristica_41196241000135_v73.pdf</t>
  </si>
  <si>
    <t>https://institucional.xpi.com.br/downloads/xpgestao/Caracteristica/Caracteristica_42831231000197_v34.pdf</t>
  </si>
  <si>
    <t>A postura do Fundo-alvo permanece proativa e atenta ao desenrolar das dinâmicas de mercado, sempre priorizando créditos de qualidade e performance ajustada ao risco. No fechamento do mês, o portfólio era composto por aproximadamente 216 posições diferentes e apresentava alocação de caixa próxima a 96,4%. A abordagem de investimentos da Pearl Diver segue ancorada em créditos de altíssima qualidade e gestão ativa de portfólio, posicionando o Fundo-alvo de forma favorável para lidar com eventual volatilidade e capitalizar sobre oportunidades de mercado. A estratégia mantém um carrego atrativo, de aproximadamente 20,69% a.a. em BRL e 11,3% a.a. em USD. Além disso, o portfólio apresenta duration médio de 2,48 anos, rating médio BB- e spread sobre a SOFR de 6,7%.</t>
  </si>
  <si>
    <t>Os mercados atingiram topos históricos em um mês tradicionalmente mais neutro, com o S&amp;amp;P 500 avançando +1,9% em agosto. O mercado de trabalho permaneceu resiliente, com dados de desemprego em linha com as expectativas. As revisões econômicas foram construtivas: o crescimento do PIB americano no 2T25 foi reajustado para 3,3% (de 3%), enquanto o PCE core foi revisado para baixo, para 2,47% (de 2,54%). Nesse cenário, o tom dovish de Powell, combinado com sinais de enfraquecimento no mercado de trabalho, ancorou expectativas para taxas terminais de 3%. A performance dos ativos de crédito foi mista: títulos HY corporativos avançaram +1,2%, IG registraram +0,7%, enquanto leveraged loans caíram -0,2%. CLOs AAA foram neutros no período, com compressão nos spreads próxima de 1,5bps, ao passo que CLOs BB avançaram +0,1%, com spreads se estreitando em 6,8bps. Os volumes de operações desaceleraram consideravelmente no mês, em meio a circunstâncias sazonais: o mercado secundário registrou números inferiores à média anual na maioria das tranches. AAAs movimentaram US$1,4bi, abaixo da média de US$2,4bi, enquanto BBs registraram US$211mm, contra US$594mm de média. A tranche de equity foi o outlier, superando a média mensal, com US$783mm, acima da média de US$600mm. Na Europa, também houve desaceleração, com tranches AAA e BB registrando US$376mm e US$131mm, contra médias de US$472mm e US$162mm, respectivamente. A tranche de equity foi neutra.</t>
  </si>
  <si>
    <t>https://institucional.xpi.com.br/downloads/xpgestao/Caracteristica/Caracteristica_51835937000118_v22.pdf</t>
  </si>
  <si>
    <t>A economia global segue apresentando atividade resiliente e inflação contida. Os BCs de países desenvolvidos seguem em ciclo de corte de juros, o que deve prolongar o ciclo econômico global. As taxas de juros caíram e os ativos de risco performaram bem no mês Nos EUA, o mercado de trabalho segue dando sinais de afrouxamento e a inflação continua contida e com pouco impacto das tarifas. O Fed cortou a taxa de juros em 0,25% e indicou 2 cortes adicionais de mesma magnitude este ano. Na Europa, a atividade vem surpreendendo para cima, mas inflação segue bem comportada. O ECB manteve a taxa de juros e sinalizou que os próximos passos dependem da evolução do cenário. Na China, a atividade vem apresentando fraqueza na margem e a inflação subiu para próximo à meta por conta das “políticas anti-involução”. O PBoC sinalizou que pode adotar novos estímulos. No Brasil, a atividade vem desacelerando, há sinais de estabilização no mercado de trabalho e a inflação tem vindo em linha. O BCB manteve a taxa de juros inalterada mas mostrou projeções altas, reduzindo a probabilidade de corte de juros no curto prazo O livro de commodities foi positivo. Os livros de juros, câmbio e bolsa foram negativos</t>
  </si>
  <si>
    <t>Seguimos comprados em JPY, TRY e INR contra o USD. Zeramos a compra no EUR. Mantivemos a venda de café, soja, zinco, petróleo e a compra de ouro e gás natural. Seguimos comprados na bolsa norte-americana e na bolsa da China. Zeramos a compra na bolsa da Argentina. Adicionamos venda de bolsa Brasil. Seguimos com posições aplicadas no Brasil, na Europa e na Suécia. Zeramos as posições aplicadas em Colômbia e Canadá e a tomada na parte longa de EUA.</t>
  </si>
  <si>
    <t>https://institucional.xpi.com.br/downloads/xpgestao/Caracteristica/Caracteristica_33520968000106_v130.pdf</t>
  </si>
  <si>
    <t>Setembro trouxe consigo o tão esperado retorno de corte de juros do FED, num momento em que economia ainda mostra-se forte (com nowcasts de PIB indicando crescimento superior a 3% no tri) apesar de dados de emprego preocuparem. Nessa conjuntura, vimos a demanda crescente por ativos reais, com ouro e bolsas renovando máximas. Ainda, vimos queda da curva longa de juros americana – agora também com a preocupação sobre o shutdown do governo. No Brasil o cenário econômico não teve grandes alterações: a desinflação contínua, concentrada em bens sensíveis a câmbio e alimentos enquanto serviços segue em patamar elevado, dado que emprego continua forte apesar de alguma desaceleração na atividade. O BCB, que começa a ver alguma reancoragem nas expectativas de inflação, segue com discurso firme, postergando o debate do ciclo de corte de juros para 2026. Assim, com risk on global do FED, vimos bolsa e Real se destacarem enquanto a RF local teve retornos mais baixos dada postura do BCB. Desse modo, numa janela de reduzida alocação de risco, dada sinalização de baixa margem de segurança nos ativos que víamos, o retorno foi próximo ao benchmark.</t>
  </si>
  <si>
    <t>Adiante, nos EUA, apesar da pressão política por cortes rápidos e intensos de juros, ainda não vemos os dados econômicos corroborarem tamanho movimento. Fiscal ao redor do mundo, França e geopolítica também seguem no radar. O Brasil seguirá navegando sob os ventos globais, quem tem sido principal fator para performance dos ativos domésticos num momento de poucas surpresas do lado econômico. Por ora mantemos esse entendimento mas cada vez mais vislumbramos as eleições ganhando espaço nos debates e preços dos ativos. Em relação ao posicionamento, adotamos uma postura cautelosa e tática, mas com viés aplicado na curva de juros nominais. NTN-Bs intermediárias também estão em patamar atrativo. Nos níveis de preços atuais temos evitado posições construtivas no Real e Bolsa.</t>
  </si>
  <si>
    <t>https://institucional.xpi.com.br/downloads/xpgestao/Caracteristica/Caracteristica_12839769000187_v303.pdf</t>
  </si>
  <si>
    <t>O fundo teve um retorno de 0,68% no mês, com a principal contribuição positiva vinda de uma posição tática em Ouro, seguida por FX em Egito e Turquia. O principal detrator no período foi uma posição em Argentina. Setembro foi marcado pelo início de mais um ciclo de cortes do Fed, após um ano de pausa. Em seu discurso, Powell destacou o frágil equilíbrio do mercado de trabalho, justificando, assim, um corte preventivo de juros. O final do mês foi marcado pelo debate em torno do orçamento federal, cuja indefinição resultou no shutdown do governo americano, atrasando a divulgação de indicadores econômicos. No Brasil, o mês foi marcado pela condenação do ex-presidente Jair Bolsonaro. As discussões agora se concentram em torno de quem será seu sucessor político. Apesar da reaproximação de Tarcísio de Freitas com a família Bolsonaro, o governador manteve um discurso mais cauteloso, indicando que, por ora, deve perseguir a reeleição em SP. O governo, por sua vez, recuperou popularidade e se beneficiou do aceno de Trump em seu discurso na ONU. Enquanto os dois líderes planejam uma reunião, os impactos das tarifas impostas ainda não se mostram significativos para a economia brasileira.</t>
  </si>
  <si>
    <t>Iniciamos uma posição tática em Argentina, devido à expectativa de auxílio norte-americano, que acabou não se refletindo em melhoras de preços dos ativos. Mantivemos nossa posição em lira turca e nossas estratégias no Egito e cortamos a exposição a juros reais, atrelados ao IGP-M.</t>
  </si>
  <si>
    <t>https://institucional.xpi.com.br/downloads/xpgestao/Caracteristica/Caracteristica_24572582000149_v199.pdf</t>
  </si>
  <si>
    <t>Diante desse cenário, o fundo apresentou resultado positivo, superando o CDI no mês. As principais contribuições vieram do book de juros, com ganhos nas posições aplicadas no México, Colômbia e África do Sul – esta última por meio de venda de inclinação de curva. Apesar do viés dovish do FED, nossas posições aplicadas nos Estados Unidos na parte curta da curva trouxeram perdas. No mercado local, a posição vendida em inflação implícita continuou agregando resultado, refletindo o bom desempenho do IPCA nas últimas divulgações.</t>
  </si>
  <si>
    <t>No portfólio internacional, ajustamos nossa estratégia para capturar o ciclo de cortes promovido pelo FED, adotando posições de inclinação de curva nos EUA e mantendo expectativa de depreciação do dólar. Seguimos com exposição relevante em juros no Reino Unido, projetando desinflação gradual, enquanto reduzimos risco em Canadá e Europa devido à convergência das precificações. Nos mercados emergentes, permanecemos aplicados em títulos colombianos, antecipando cortes de juros em 2026 e a possibilidade de um governo mais centrista. Na África do Sul, mantemos posição de desinclinação na curva curta, aguardando flexibilização apenas após convergência das expectativas para a nova meta do SARB. No México, retomamos posições em juros curtos, diante da postura dovish do Banxico e sinais de desaceleração na atividade. No Chile, fortalecemos posições tomadas (compradas em taxa) na curva intermediária e na moeda, diante da aceleração da demanda doméstica e cenário político favorável, mas seguimos cautelosos em relação à inflação de núcleo. Por fim, no Brasil, mantemos visão otimista para renda fixa, com posições vendidas em inflação implícita e aplicadas em juros nominais e reais. Seguimos comprados no real contra o dólar.</t>
  </si>
  <si>
    <t>https://institucional.xpi.com.br/downloads/xpgestao/Caracteristica/Caracteristica_52342951000142_v5.pdf</t>
  </si>
  <si>
    <t>O Tork Long Only registrou alta de 2,7% em setembro, levemente abaixo da valorização de 3,4% do Ibovespa, acumulando 31,3% no ano, superando o índice que avança 21,6%. O resultado foi impulsionado principalmente por SMFT, TEND e ENEV, além de contribuições relevantes de RENT, BRFS, MBRF e PLPL. Entre os detratores, pesaram HAPV, TTEN e SPY, bem como a relação AMZN x QQQ, MRFG e VALE. O fundo mantém postura seletiva após forte rali recente, reforçando disciplina no balanceamento entre setores cíclicos e defensivos, priorizando companhias com fundamentos sólidos e boa assimetria de risco/retorno.</t>
  </si>
  <si>
    <t>O ambiente global segue marcado pela dicotomia nos EUA: atividade ainda robusta, mas com mercado de trabalho mais fraco e inflação acima da meta. O FED iniciou cortes de juros e sinaliza continuidade, favorecendo ativos de risco e emergentes. No Brasil, commodities em reais mais fracas, juros reais elevados e sinais de moderação da atividade reforçam cautela. O governo fortalecido contrasta com uma oposição fragilizada, aumentando a incerteza em torno do ciclo eleitoral de 2026. Diante desse cenário ainda mantemos visão construtiva para a bolsa no médio prazo, embora o rali recente demande maior seletividade. A carteira segue concentrada em setores como consumo, utilities e real estate, balanceada com posições defensivas. A exposição líquida foi ajustada para níveis mais conservadores em relação ao bimestre anterior, refletindo disciplina em um ambiente de juros reais elevados, sinais de moderação doméstica e incertezas políticas. No exterior, cortes do FED sustentam ativos emergentes, criando janelas de oportunidade, mas seguimos priorizando companhias com fundamentos sólidos e resiliência para atravessar diferentes cenários.</t>
  </si>
  <si>
    <t>https://institucional.xpi.com.br/downloads/xpgestao/Caracteristica/Caracteristica_35957054000124_v50.pdf</t>
  </si>
  <si>
    <t>Aproveitamos o final do mês para reduzir posições mais longas com taxas mais amassadas, ficando um pouco mais conservadores. No entanto, ainda não vemos um movimento de grande abertura por conta de resgates em fundos de crédito. Estamos líquidos e preparados para poder aproveitar oportunidades que possam surgir ao longo do mês. O fundo encerrou o mês com alocação de 71,8% em crédito privado, sendo 48,4% em ativos financeiros, 20,0% em ativos corporativos e 3,4% em estruturados.</t>
  </si>
  <si>
    <t>https://institucional.xpi.com.br/downloads/xpgestao/Caracteristica/Caracteristica_04899128000190_v318.pdf</t>
  </si>
  <si>
    <t>O Tork LO Institucional encerrou setembro com valorização de 2,9%, próximo à alta de 3,4% do Ibovespa, acumulando expressivos 31,1% no ano, contra +21,6% do índice. A performance do mês foi impulsionada principalmente por SMFT, TEND e ENEV, além de RENT, PLPL, ENGI e ABCB, que também contribuíram positivamente. Entre os detratores, destacaram-se HAPV, TTEN e GMAT, além de pequenas pressões negativas de VIVA, SMLL, CASH e do próprio índice. O resultado reflete a consistência do processo de seleção de ativos, que privilegia companhias com fundamentos sólidos e boa assimetria de retorno, mantendo o fundo bem posicionado para capturar oportunidades em um ambiente ainda volátil.</t>
  </si>
  <si>
    <t>O ambiente global segue marcado pela dicotomia nos EUA: atividade ainda robusta, mas com mercado de trabalho mais fraco e inflação acima da meta. O FED iniciou cortes de juros e sinaliza continuidade, favorecendo ativos de risco e emergentes. No Brasil, commodities em reais mais fracas, juros reais elevados e sinais de moderação da atividade reforçam cautela. O governo fortalecido contrasta com uma oposição fragilizada, aumentando a incerteza em torno do ciclo eleitoral de 2026. Sendo assim mantemos visão construtiva para a bolsa no médio prazo, embora o rali recente demande maior seletividade. A carteira segue concentrada em setores como consumo, utilities e real estate, balanceada com posições defensivas. A exposição líquida foi ajustada para níveis mais conservadores em relação ao bimestre anterior, refletindo disciplina em um ambiente de juros reais elevados, sinais de moderação doméstica e incertezas políticas. No exterior, cortes do FED sustentam ativos emergentes, criando janelas de oportunidade, mas seguimos priorizando companhias com fundamentos sólidos e resiliência para atravessar diferentes cenários.</t>
  </si>
  <si>
    <t>https://institucional.xpi.com.br/downloads/xpgestao/Caracteristica/Caracteristica_31533145000181_v101.pdf</t>
  </si>
  <si>
    <t>No mês de setembro/2025, o fundo Oceana Valor 30 FIC FIA obteve performance de +3,54%. Os setores de Industriais (+1,03%), Utilities (+0,95%) e Serviços Financeiros (+0,85%) foram os destaques positivos.</t>
  </si>
  <si>
    <t>O portfólio permanece investido em ações de empresas com bastante margem de segurança, forte geradoras de caixa e pouco endividadas. As principais exposições do fundo no fechamento de setembro foram aos setores de Serviços Financeiros (24,63%), Materials (15,66%), Utilities (14,95%), Energia (13,91%).</t>
  </si>
  <si>
    <t>https://institucional.xpi.com.br/downloads/xpgestao/Caracteristica/Caracteristica_26956042000194_v34.pdf</t>
  </si>
  <si>
    <t>O fundo teve retorno de +4,83% no mês. As maiores contribuições positivas vieram de Localiza e Eletrobrás. Na ponta oposta Azzas 2154, e Grupo Mateus atuaram como detratores do desempenho.</t>
  </si>
  <si>
    <t>A perspectiva de cortes de juros nos EUA e no Brasil nos faz mais otimista com o cenário de curto prazo. Além disso, o valuation da bolsa doméstica se encontra muito descontado, proporcionando boa assimetria de retornos. Adicionamos mais Localiza na carteira com hedge em opções e reduzimos significativamente Azzas 2154.</t>
  </si>
  <si>
    <t>https://institucional.xpi.com.br/downloads/xpgestao/Caracteristica/Caracteristica_02895694000106_v196.pdf</t>
  </si>
  <si>
    <t>O fundo teve rentabilidade de -2,5% no mês de setembro, puxado por ETFs de Criptoativos em -1,1% e por Custos e Caixa em -1,0%. O fundo teve contribuição positiva de Plataforma de Contratos Inteligentes em 1,6%. O fundo fechou o mês com maior alocação em Plataforma de Contratos Inteligentes (48,5%) e em Criptomoeda/Meio de Pagamento (32,5%).</t>
  </si>
  <si>
    <t>Setembro de 2025 sinalizou amadurecimento dos criptoativos, com dispersão extrema entre desempenhos individuais. O NCI subiu 2,60%, mas Solana ganhou 16,85%, Bitcoin 5,03%, enquanto Ethereum caiu 6,77% e DeFi recuou 13,94%. O Fed cortou juros em 25 bps, primeiro afrouxamento do ano, e a SEC aprovou padrões genéricos de listagem de ETFs cripto. Bitcoin manteve força relativa com ETFs spot atingindo $219 bi, enquanto entradas em ETFs de Ethereum colapsaram 92%. Solana brilhou com TVL de $12,2 bi e receita de $1,25 bi, superando Ethereum e fortalecendo probabilidade de ETF. Índices temáticos mostraram quedas, com destaque para DeFi (-13,94%), apesar do TVL próximo da máxima histórica. A assimetria de ETFs revelou preferência institucional por Bitcoin, reforçando sua posição como ouro digital. Catalisadores do 4T incluem cortes adicionais do Fed, aprovação de ETFs de altcoins e a atualização Fusaka do Ethereum. O fundo segue alocando 100% do seu portfólio em criptoativos, ponderando sua carteira de acordo com os critérios da metodologia proprietária da Hashdex que busca capturar o retorno dos ativos que apresentam maior momentum recente.</t>
  </si>
  <si>
    <t>https://institucional.xpi.com.br/downloads/xpgestao/Caracteristica/Caracteristica_40212940000169_v95.pdf</t>
  </si>
  <si>
    <t>Setembro foi um mês de poucas surpresas e, como evidenciado pela força dos mercados, estamos em modo “ausência de notícias é boa notícia”. Vemos sinais graduais de enfraquecimento da atividade ao redor do mundo, onde damos particular destaque às revisões negativas do Payroll nos EUA. O Fed nesse contexto retomou seu processo de corte de juros, impulsionando o S&amp;amp;P para nova máxima, além de bolsas ao redor do mundo. Reconhecermos que os preços estão mais esticados, mas ainda enxergamos como pano de fundo global um soft landing e não vemos bolhas relevantes, o que deveria ser um ambiente benigno para risco. No Brasil também vemos sinais de desaceleração, porém nossa inflação segue relativamente persistente. Isso deve retardar o início do ciclo de cortes pelo BC para o início de 2026, o que foi de certa forma referendado pelo COPOM na última reunião. Nesse contexto, os principais impactos positivos vieram de SMFT, ELET, GGPS, RENT e ALOS, enquanto as contribuições negativas: HAPV, SUZB, TAEE, NATU e VIVA.</t>
  </si>
  <si>
    <t>O atraso do ciclo monetário brasileiro vem ajudando a gerar uma dicotomia: de um lado a bolsa largou na frete, subindo a reboque dos fluxos globais mencionados; de outro, os juros vêm se mantendo bastante elevados ao longo da curva, em parte pela política monetária, em parte pelo fiscal e questões técnicas. A conclusão é que a “gordura” da bolsa (isto é, o equity premium) diminuiu e comanda alguma cautela. Em nosso portfólio isso se traduziu em algumas trocas entre posições, além da busca de proteções. De toda forma seguimos construtivos com renda variável a médio-prazo, até porque achamos que o juro terá bastante espaço para cair mais à frente. Também vemos assimetria positiva nas eleições, que não consideramos serem a explicação da alta recente (vide desempenho similar de outras bolsas, como a do México) e devem fazer mais preço em 2026. Encerramos o mês com uma exposição líquida de 94% em torno de 2,6% acima ao anterior. As principais posições da carteira são Smartfit, Equatorial, Energisa, Alos. e GPS com as 10 maiores representando cerca de 60% da exposição do portfólio. Os principais setores são: Energia Elétrica, Financeiro, Consumo e Serviços.</t>
  </si>
  <si>
    <t>https://institucional.xpi.com.br/downloads/xpgestao/Caracteristica/Caracteristica_17301119000105_v221.pdf</t>
  </si>
  <si>
    <t>O fundo teve rentabilidade de 1,3% no mês de setembro, puxado por BTC 4,0% e por SOL em 0,1%. Em contrapartida, teve contribuição negativa em Dólar de -1,9%. O Nasdaq Crypto Index teve performance positiva de 2,6% em setembro e acumula performance de 80,0% na janela de 12 meses. No NCI Solana disparou 16,85%, Bitcoin ganhou 5,03%, mas Ethereum caiu 6,77% e os índices DeFi recuaram 13,94%.</t>
  </si>
  <si>
    <t>https://institucional.xpi.com.br/downloads/xpgestao/Caracteristica/Caracteristica_33736845000107_v130.pdf</t>
  </si>
  <si>
    <t>O mês de setembro foi marcado pela renovação da máxima histórica da bolsa brasileira, dando continuidade à trajetória positiva do ano. O movimento refletiu tanto a expectativa de novos cortes de juros nos Estados Unidos, quanto a desvalorização global do dolar e fluxo de capital para mercados emergentes. Nesse contexto, o Ibovespa avançou +3,40%. No mesmo sentido, o EEM, índice de mercados emergentes, registrou alta de +0,57 enquanto o S&amp;amp;P 500, principal índice acionário americano, avançou +3,53, ambos em dólar. Nesse contexto, o Truxt Long Short obteve performance positiva e superior ao benchmark, influenciada principalmente por investimentos relacionados a mineração e utilidades públicas. Por outro lado, posições relacionadas aos setores imobiliário e varejo discricionário foram detratores de performance.</t>
  </si>
  <si>
    <t>No fim do mês, as principais posições do fundo eram relacionadas a utilidades públicas e setor financeiro</t>
  </si>
  <si>
    <t>https://institucional.xpi.com.br/downloads/xpgestao/Caracteristica/Caracteristica_26262363000199_v154.pdf</t>
  </si>
  <si>
    <t>Em setembro, o fundo obteve retorno de 1,26%, o equivalente a 103,1% do CDI. No ano de 2025, o retorno está em 11,05%, o equivalente a 107% do CDI. Nos últimos 12 meses, o retorno acumulado foi de 13,79%, o equivalente a 104% do CDI. O resultado do mês pode ser explicado objetivamente pelos ganhos de carrego e fechamento de spread dos ativos locais. O mercado de crédito privado continuou amplamente funcional, com volume elevado de negociações no mercado secundário. Encerramos o mês com 14,92% de caixa no fundo, 106 ativos em carteira de 69 emissores distintos, taxa de carrego da carteira (antes de custos) equivalente a CDI+ 1,05% e duration de 1,27 anos.</t>
  </si>
  <si>
    <t>No mercado local, mantemos o direcionamento dos nossos portfólios para nomes com elevada qualidade de resultados, prazos mais curtos, risco-retorno ajustados e em setores defensivos da economia.</t>
  </si>
  <si>
    <t>https://institucional.xpi.com.br/downloads/xpgestao/Caracteristica/Caracteristica_49996302000150_v33.pdf</t>
  </si>
  <si>
    <t>O fundo teve rentabilidade de 1,44% no mês, frente a 1,22% do CDI. Setembro foi mais um mês positivo para os ativos de economias emergentes, incluindo os brasileiros. O bom desempenho foi impulsionado principalmente pela retomada do ciclo de cortes de juros pelo Federal Reserve, diante da perda de fôlego do mercado de trabalho norte-americano e do impacto limitado das tarifas sobre a inflação. Apesar do menor ritmo de contratações, a economia dos EUA ainda mostra consumo resiliente, o que reduz a chance de uma desaceleração acentuada. Esse ambiente de juros mais baixos e atividade firme favoreceu os mercados globais e beneficiou diretamente os ativos brasileiros. No cenário doméstico, o Copom mantém discurso firme contra a inflação e ainda não sinaliza claramente o início de cortes na Selic. Contudo, a combinação de inflação local mais benigna, ambiente externo favorável e sinais de desaceleração da economia sugerem que um corte pode estar próximo — ainda que não necessariamente em 2025.</t>
  </si>
  <si>
    <t>Seguimos com um portfolio long balanceado em relação aos fatores de riscos e setores. No direcional, ajustaremos o risco do fundo de acordo com o cenário, através do nível de hedge. As maiores posições se concentram nos setores de Energia, Utilities e Financials.</t>
  </si>
  <si>
    <t>https://institucional.xpi.com.br/downloads/xpgestao/Caracteristica/Caracteristica_12430199000177_v224.pdf</t>
  </si>
  <si>
    <t>De maneira geral, o cenário continuou se desenvolvendo como nos últimos meses. A economia americana continua mostrando sinais de arrefecimento na margem, e o Fed cortou o juro - além de sinalizar mais 2 cortes neste ano, e mais no ano que vem. Os impactos nos ativos americanos foram dentro do esperado, com a curva de Treasuries fechando, o dólar se enfraquecendo no mundo (especialmente contra pares emergentes) e os índices de ações performaram bem - em uma combinação de corte de juros em uma economia que desacelera apenas na margem. O cenário de dólar se enfraquecendo no mundo, especialmente contra pares emergentes, continuou a ditar o comportamento dos ativos de risco do mundo. O Brasil não foi diferente e os índices de ações tiveram ganhos significativos, além da boa performance do BRL. Foi um mês mais de Beta, sem grandes diferenciações entre os setores, com performance positiva em todos eles - nosso portfólio seguiu esta linha e teve atribuição positiva em todos os setores da carteira.</t>
  </si>
  <si>
    <t>O fundo tem como objetivo ter uma carteira balanceada, com foco em ações no Brasil, mas também com posições em ações no exterior, renda fixa, moedas e commodities. Brasil segue representando quase todo o risco do fundo, com posições ativas em ações, principalmente nos setores de bancos, utilities e cíclicos domésticos, além de posição aplicada em juro nominal de 5 anos e comprada no Real.</t>
  </si>
  <si>
    <t>https://institucional.xpi.com.br/downloads/xpgestao/Caracteristica/Caracteristica_34309551000153_v119.pdf</t>
  </si>
  <si>
    <t>https://institucional.xpi.com.br/downloads/xpgestao/Caracteristica/Caracteristica_30521581000178_v146.pdf</t>
  </si>
  <si>
    <t>Em setembro, a bolsa americana renovou as máximas históricas, impulsionado pelo otimismo em relação à IA e pela expectativa de cortes de juros nos EUA. A inflação segue em desaceleração, o mercado de trabalho mostrou sinal de fraqueza, e a atividade econômica apresentou sinais de moderação, reforçando a leitura de flexibilização monetária. No Brasil, tivemos uma comunicação mais hawkish do BC, com um cenário de inflação mais persistente, reduzindo as chances de cortes esse ano. As pesquisas eleitorais mostraram melhora do governo, uma notícia ruim do ponto de vista do mercado. O fundo teve ganhos em quase todas as estratégias, exceto nos juros reais brasileiros e americanos.</t>
  </si>
  <si>
    <t>Ao longo do mês aumentamos marginalmente a parcela alocada em bolsa brasileira com os principais cases sendo Copel, Energisa, Equatorial, Itaú e Eletrobras. Na carteira global, continuamos mantendo a posição em torno de 5% alocado, com uma maior exposição ao setor de tecnologia e cíclicos. Na parcela de renda fixa, mantivemos a posição aplicada nos juros reais na parte longa da curva brasileira. No livro global, reduzimos marginalmente a posição de juros reais americanos e mantivemos a posição em inflação implícita. Estamos comprados em Real, no Euro, no Renminbi, no ouro e em criptomoedas. Os livros de crédito não sofreram alterações significativas.</t>
  </si>
  <si>
    <t>https://institucional.xpi.com.br/downloads/xpgestao/Caracteristica/Caracteristica_31403590000127_v131.pdf</t>
  </si>
  <si>
    <t>O Mantaro Equity Hedge teve rentabilidade de 0,4% no mês e acumula alta de 11,7% no ano. Com destaque positivo no mês para ações do setor financeiro.</t>
  </si>
  <si>
    <t>Aproveitamos o movimento de preços para realizar ajustes táticos nas carteiras e iniciamos estratégia internacional no fundo. A exposição líquida do Mantaro Equity Hedge fechou o período com 25% de exposição líquida e 33% de exposição bruta. Suas principais posições são B3 e BTG.</t>
  </si>
  <si>
    <t>https://institucional.xpi.com.br/downloads/xpgestao/Caracteristica/Caracteristica_45653398000101_v33.pdf</t>
  </si>
  <si>
    <t>Em termos de performance, os principais ganhos vieram de estratégias em moedas na Ásia e Oceania, além de posições a favor da queda dos juros nos EUA. Em contrapartida, as posições em Brasil geraram perdas.</t>
  </si>
  <si>
    <t>Em Setembro observamos dados mais fracos de emprego e consumo nos EUA, reforçando a perspectiva de corte de juros no curto prazo. A inflação segue acima da meta, mas com sinais de acomodação. Na Europa, os impactos das tarifas e do risco geopolítico persistem, mas estímulos fiscal e monetário estão a caminho. No Brasil, apesar do crescimento mais fraco, os juros reais futuros subiram. No portfólio, seguimos alocados nos temas de Dólar fraco e afrouxamento monetário global. Ajustamos posicionamento em juros, reduzindo parcela dos EUA e aumentando na Europa. No Brasil, seguimos com posições a favor da queda do juro real, com proteção comprada no Dólar. Em bolsa, mantivemos estratégia de exposição líquida praticamente zerada.</t>
  </si>
  <si>
    <t>https://institucional.xpi.com.br/downloads/xpgestao/Caracteristica/Caracteristica_32240637000141_v113.pdf</t>
  </si>
  <si>
    <t>O Polo Total Credit teve um retorno de 1.48% (122% do CDI) no mês. No segmento de bonds, tivemos como destaque positivo Oceânica, Yinson e Globo. No segmento de debênture, os destaques foram Movida (com o pré-pagamento de uma das emissões), e Cosan em que fizemos um trade oportunístico no papel e já não possuímos mais exposição ao nome. Do lado de contribuições negativas, tivemos o bond de Unigel como principal detrator. Vale ressaltar que o fundo não possui exposição à Braskem e a Ambipar, papéis que apresentaram grande variação negativa de preço recente.</t>
  </si>
  <si>
    <t>Neste mês, a alocação no fundo encontra-se com 53% em debêntures, 22% em LFs, 17% em Bonds, 2% em Caixa, 2% em FIDC e 4% em outros instrumentos de crédito.</t>
  </si>
  <si>
    <t>https://institucional.xpi.com.br/downloads/xpgestao/Caracteristica/Caracteristica_23601467000192_v182.pdf</t>
  </si>
  <si>
    <t>Por se tratar de um fundo de factor investing de fator qualidade, direciona seus recursos em ações baseadas na tendência de empresas de alta qualidade e lucrativas superarem as de menor qualidade e menos lucrativas. O fator qualidade é conhecido por ser uma estratégia defensiva durante as retrações do mercado, pois as empresas lucrativas tendem a se sair melhor do que as não lucrativas em tempos ruins. Nesse sentido, espera-se que qualidade seja menos suscetível a condições macroeconômicas negativas e supere durante períodos de desaceleração e contração, em detrimento de um desempenho mais fraco durante as fases de expansão e recuperação.</t>
  </si>
  <si>
    <t>https://institucional.xpi.com.br/downloads/xpgestao/Caracteristica/Caracteristica_47033348000149_v27.pdf</t>
  </si>
  <si>
    <t>Em setembro, o fundo Absolute Hidra CDI Plus apurou resultado de 158% do CDI. O mercado de crédito privado institucional manteve trajetória positiva ao longo de setembro. Observamos compressão dos spreads, com menor volume de ofertas primárias e liquidez reduzida no mercado secundário. A compressão dos prêmios persistiu ao longo do mês, em especial entre debêntures de emissores de maior qualidade — notadamente papéis AAA, que compõem a maior parte das nossas carteiras. Em setembro, participamos de três novas emissões de FIDCs compatíveis com o perfil de crédito buscado, com destaque para operações caracterizadas por ampla diversificação de garantias e prazos mais curtos. Na parcela offshore, as contribuições positivas vieram principalmente de posições direcionais em empresas no Brasil e México, enquanto as proteções via derivativos de crédito atuaram como detratores. O segmento de debêntures incentivadas manteve a trajetória de fechamento de prêmios. No mercado primário, as ofertas seguiram um padrão semelhante: demanda muito superior à oferta, compressão acentuada de taxas e emissores testando – e muitas vezes conseguindo – novos pisos de prêmio e alongamento de prazos. No mercado secundário, observou-se negociação de ativos longos, até então com baixa liquidez, sobretudo de emissores AAA.</t>
  </si>
  <si>
    <t>O fundo manteve o nível de caixa estável, em torno de 7%. A carteira de ativos estruturados manteve alocação neutra, em linha com a estratégia adotada nos meses anteriores. Na parcela offshore, mantemos alocações em títulos de crédito com vencimentos entre dois e cinco anos, além de exposições vendidas em emissores específicos, nos quais identificamos prêmios excessivamente comprimidos diante da dinâmica operacional. Em termos de posicionamento, seguimos cautelosos diante dos movimentos recentes, mantendo exposição limitada ao risco de duration, de modo a reduzir a vulnerabilidade a eventuais aberturas de prêmio. Mantemos uma postura conservadora, optando por manter a duration a mais baixa possível, considerando os níveis historicamente reduzidos dos spreads. Seguimos com postura conservadora e altamente seletiva na alocação de capital, priorizando ativos de elevada qualidade de crédito — como instrumentos bancários emitidos por instituições de primeira linha de vencimentos mais curtos — e participações em emissões corporativas primárias que apresentaram prêmios relevantes em relação a pares comparáveis. Mantivemos níveis elevados de caixa, próximos ao limite superior das bandas de alocação. Essa posição segue estratégica, conferindo flexibilidade para capturar oportunidades com melhor relação risco-retorno e possibilitando atuação como compradores marginais em cenários adversos.</t>
  </si>
  <si>
    <t>O fundo encerrou o mês de setembro com yield real médio de 8,66% e duration de 2,38 anos. A contribuição do IPCA para a rentabilidade das NTN-Bs foi de 0,22% no mês e 3,68% no ano.</t>
  </si>
  <si>
    <t>https://institucional.xpi.com.br/downloads/xpgestao/Caracteristica/Caracteristica_12682783000110_v257.pdf</t>
  </si>
  <si>
    <t>Em setembro, o Legacy Compound CDI Ativo novamente apresentou retornos fortes, na ordem de 2.28%, CDI+1.04% ou 187% do CDI. No ano, o fundo acumula ganhos na ordem de 13.73% (CDI+3.01% ou 133% do CDI). A gestão do Legacy Compound CDI Ativo é composta por uma carteira de crédito e uma carteira de renda fixa ativa, sendo que ambas contribuíram positivamente para a cota do fundo de setembro. Em setembro, o principal motor do desempenho foi a carteira de crédito, devido ao fechamento dos spreads de crédito dos ativos de debêntures incentivadas e debêntures não incentivadas. Vemos o movimento como o resultado do elevado fluxo para a classe, devido aos atrativos níveis dos ativos em termos nominais, como também pela potencial tributação dos demais ativos isentos (ex.: LCI e LCA). Para frente, seguimos otimistas com as debêntures incentivadas. Do lado da demanda, a potencial manutenção da isenção de imposto de renda para esta classe de ativo deve sustentar o bom fluxo de recursos. E do lado da oferta, 2025 caminha para ser mais um ano de volume recorde de emissões de debêntures incentivadas, oferecendo novas oportunidades de investimento e elevando a diversificação dos fundos.</t>
  </si>
  <si>
    <t>O Legacy Compound Ativo CDI tem como objetivo entregar retornos isentos de imposto renda, investindo em uma carteira de empresas do setor de infraestrutura. São mais de 175 posições de 14 setores distintos, sem concentração expressiva em algum segmento ou grupo econômico. Apesar das debêntures incentivadas (Lei 12.431) serem em sua maioria em IPCA, o fundo conta com hedges para indexar suas posições para CDI, mitigando sua exposição a juros reais e, assim, reduzindo significativamente sua volatilidade. Por fim, o fundo também conta com uma gestão ativa de renda fixa, gerida pelo experiente time de renda fixa da Legacy, atuando no mercado de juros e buscando assimetrias em diversos trades (ex.: inflação implícita, formato e inclinação das curvas, alavancagem, entre outros).</t>
  </si>
  <si>
    <t>https://institucional.xpi.com.br/downloads/xpgestao/Caracteristica/Caracteristica_50891130000130_v21.pdf</t>
  </si>
  <si>
    <t>Em setembro, vimos a continuidade do ambiente positivo para ativos de risco, com destaque para a valorização do real e da bolsa brasileira. Nesse contexto, o posicionamento dos gestores de multimercados tem convergido a favor do kit Brasil, e as estratégias têm sustentado a janela positiva de alpha no ano. Tanto os fundos de estratégia macro quanto os fundos long short têm apresentado fortes altas em 2025. O Selection Multimercado teve retorno de 1,51% no mês, contra 1,22% do CDI. Nos últimos 12 meses, o retorno acumulado foi de 12,61%, contra 13,30% do CDI no mesmo período. No mês, destaque para a performance dos fundos: Sharp Long Short 2X (3,15%), Genoa Capital Radar (1,67%) e Kapitalo K10 (1,65%).</t>
  </si>
  <si>
    <t>As maiores exposições individuais da carteira estão nos fundos: Genoa Capital Radar, Absolute Vertex, Kapitalo K10, Real Investor, Kapitalo K10 e Gripen.</t>
  </si>
  <si>
    <t>https://institucional.xpi.com.br/downloads/xpgestao/Caracteristica/Caracteristica_24582449000173_v240.pdf</t>
  </si>
  <si>
    <t>https://institucional.xpi.com.br/downloads/xpgestao/Caracteristica/Caracteristica_41888492000180_v58.pdf</t>
  </si>
  <si>
    <t>No período de um mês encerrado em 31 de agosto de 2025, a classe Z do Fundo retornou 1,35% (líquido de taxas). O desempenho de agosto foi liderado por decisões macroeconômicas, impulsionadas por uma mudança dovish na comunicação do Federal Reserve (Fed) dos EUA e por um relatório fraco de empregos nos EUA, que levou a uma reprecificação das expectativas de corte de juros e a um rali em toda a curva de rendimentos. O posicionamento dentro dos spreads setoriais também contribuiu, impulsionado pelo forte desempenho dos títulos lastreados em hipotecas residenciais (RMBS). Duration nos EUA: O maior contribuinte, principalmente nossa posição na curva de rendimentos dos EUA Duration na Zona do Euro: Contribuiu positivamente, com o acentuamento da curva à medida que as taxas de curto prazo da zona do euro caíram com base em dados de inflação fracos. Duration na Nova Zelândia: Contribuiu positivamente Dívida de Moeda Forte de Mercados Emergentes (EM): Continuou a adicionar ao desempenho em meio a um sentimento de risco favorável. Posicionamento em Câmbio (FX): A posição vendida do Fundo em dólar americano contribuiu As posições longas em títulos corporativos de grau de investimento e de high yield tiveram um bom desempenho, apoiadas por um apetite de risco resiliente. Um tema semelhante em ativos securitizados viu ganhos de exposições a RMBS de agência, RMBS não-agência, títulos lastreados em ativos (ABS) e títulos lastreados em hipotecas comerciais (CMBS)</t>
  </si>
  <si>
    <t>Em agosto, o Fundo reduziu proativamente a exposição ao risco, particularmente entre alguns dos nomes de crédito de grau de investimento mais restritos em financeiros e industriais em euros. Também aumentou a exposição em alguns nomes de crédito de alto rendimento de alta convicção. No geral, esse movimento reflete nossa abordagem disciplinada de gestão de risco em segmentos altamente valorizados e a busca ativa por nomes com melhor ajuste de risco. Continuamos otimistas em relação aos mercados globais de renda fixa. O cenário é atraente: uma economia global resiliente, fundamentos corporativos e de consumo ainda robustos e rendimentos reais atraentes em toda a classe de ativos. Essas dinâmicas continuam a apoiar nossa convicção na capacidade do Fundo de potencialmente oferecer retornos ajustados ao risco atraentes no futuro, e permanecemos confiantes com o posicionamento do Fundo. Dadas as avaliações, acreditamos que a seleção de títulos de baixo para cima é fundamental para gerar alfa no futuro, pois não esperamos que os spreads se estreitem significativamente a partir daqui.</t>
  </si>
  <si>
    <t>https://institucional.xpi.com.br/downloads/xpgestao/Caracteristica/Caracteristica_32756019000159_v149.pdf</t>
  </si>
  <si>
    <t>No cenário externo, o principal desenvolvimento do mês de setembro foi a retomada do ciclo de queda de juros do Federal Reserve, que, buscando prevenir deterioração adicional no mercado de trabalho, cortou a taxa básica em 25bps. Seguimos antecipando que o cenário econômico segue sendo desfavorável para um ciclo prolongado/extenso de cortes nos próximos meses, e, em linha com nossa tese, os dados de atividade já apontam um crescimento do PIB mais forte no 3º e 4º tri de 2025. No Brasil, o mês foi marcado pela continuidade da apreciação do BRL, amparado pela manutenção de uma postura conservadora do BCB, que, tanto em termos de projeções quanto de discurso, gerou uma postergação do início das quedas precificadas na parte curta da curva de juros brasileira.</t>
  </si>
  <si>
    <t>Nos mercados locais, mantivemos viés direcional aplicado, tanto em juros nominais quanto em juros reais, ainda que em tamanho reduzido como apontado no mês anterior, e pequena posição de flattening na curva nominal. Além disso, mantivemos um viés otimista tanto no BRL quanto na bolsa brasileira, e posições tomadas em juros americanos como hedge para o portfolio.</t>
  </si>
  <si>
    <t>https://institucional.xpi.com.br/downloads/xpgestao/Caracteristica/Caracteristica_34867766000190_v166.pdf</t>
  </si>
  <si>
    <t>O fundo apresentou rentabilidade de +3,04% no mês, -36 bps versus o benchmark. As posições que mais agregaram para o desempenho relativo foram: na ponta positiva, ELET3, ABEV3 e CPLE6. Na ponta negativa, HAPV3, CSAN3 e ALPA4. O evento mais importante do mês foi o início do ciclo de cortes de juros do FED. A redução foi de 0,25 p.p. A decisão já era esperada pelo mercado. O movimento de dólar fraco e corte de juros tem levado à saída de recursos das economias desenvolvidas para os mercados emergentes. O Brasil tem "surfado" nesse movimento global e, mesmo com os nossos desafios internos. O mercado de ações permanece com múltiplos atrativos. O Preço/Lucro da bolsa está em 8.5x. O investidor estrangeiro voltou a comprar ações. Um ativo de nosso interesse é a Eletrobras (+17%). Após toda a polêmica no início do atual governo sobre a tentativa de reverter a capitalização da empresa, o mercado voltou a se focar nos dados operacionais, que têm melhorado trimestre a trimestre. Destaca-se também a exposição da companhia à geração hidrelétrica e à energia não contratada, que se beneficiam da maior volatilidade e tendencia de alta nos preços spot (à vista).</t>
  </si>
  <si>
    <t>As maiores posições setoriais relativas ao benchmark são: Elétricas &amp;amp; Saneamento, Varejo e Bancos. Ao compararmos com a carteira de agosto/2025, aumentamos a exposição em Petroquímicos (VBBR3), Varejo (GUAR3) e Bens de Capital (PRNR3); e diminuímos a exposição em Shopping &amp;amp; Properties (MULT3), Consumo Básico (GMAT3) e Siderurgia (GGBR4).</t>
  </si>
  <si>
    <t>https://institucional.xpi.com.br/downloads/xpgestao/Caracteristica/Caracteristica_11458144000102_v319.pdf</t>
  </si>
  <si>
    <t>O fundo está passando por um processo de transição estratégica, com o encerramento da gestão macro e a reestruturação de sua carteira. O fundo será incorporado e a nova proposta concentra-se em uma alocação conservadora, composta majoritariamente por ativos de crédito privado de alta qualidade e títulos soberanos. Essa mudança visa oferecer maior previsibilidade e resiliência ao portfólio, alinhando-se ao atual cenário de mercado e à nova diretriz de gestão da casa.</t>
  </si>
  <si>
    <t>A performance do período reflete, majoritariamente, o período de transição. Já iniciamos as alocações dentro do novo mandato, com foco em crédito privado de alta qualidade e títulos soberanos, conforme a nova diretriz da estratégia - hoje o fundo se encontra com 80% títulos soberano e 20% crédito high grade.</t>
  </si>
  <si>
    <t>https://institucional.xpi.com.br/downloads/xpgestao/Caracteristica/Caracteristica_43761750000199_v44.pdf</t>
  </si>
  <si>
    <t>No período de um mês encerrado em 31 de agosto de 2025, a classe Z do Fundo retornou 0,09% (líquido de taxas), enquanto o índice de referência retornou 2,47%. No acumulado do ano (YTD), a classe Z do Fundo retornou 13,54% e o índice de referência retornou 14,30%. O desempenho inferior do Fundo no acumulado do ano foi impulsionado pela seleção de ações nos setores financeiro e de tecnologia da informação, e por uma alocação acima do peso no setor de consumo discricionário. A seleção de ações em consumo discricionário e serviços de comunicação, e uma alocação abaixo do peso no setor de saúde contribuíram positivamente para o desempenho relativo. Os principais detratores incluíram: - Super aplicativo de consumo chinês Meituan - Plataforma de software em nuvem ServiceNow - Empresa de tecnologia financeira Block, Inc. - Plataforma de software em nuvem Salesforce - Marca suíça de calçados ON Holding AG Os principais contribuintes incluíram: - Plataforma global de mobilidade Uber Technologies - Plataforma sueca de streaming de áudio Spotify Technology SA - Plataforma de comércio eletrônico da América Latina MercadoLibre - Plataforma de entrega de alimentos DoorDash - Rede social Meta Platforms</t>
  </si>
  <si>
    <t>Como equipe, continuamos a focar na seleção de ações de baixo para cima (bottom-up) e na perspectiva de longo prazo para as empresas presentes no portfólio. Avaliamos as perspectivas das empresas em um horizonte de cinco a dez anos e mantemos um portfólio do que acreditamos serem empresas subvalorizadas e de alta qualidade, com motores de negócios diversificados que não estão vinculados a nenhum ambiente de mercado específico.</t>
  </si>
  <si>
    <t>https://institucional.xpi.com.br/downloads/xpgestao/Caracteristica/Caracteristica_40755318000105_v55.pdf</t>
  </si>
  <si>
    <t>https://institucional.xpi.com.br/downloads/xpgestao/Caracteristica/Caracteristica_39959828000107_v67.pdf</t>
  </si>
  <si>
    <t>O Fundo Flagship apresentou o retorno de -3,86% em setembro, enquanto o índice referencial SMLL fez 1,58% no mês. A volatilidade anual, de 16,82%, ficou abaixo do SMLL, de 20,37%. O principal retorno positivo veio do setor de Energia (2,83%). Já o principal retorno negativo veio do setor de Agricultura e Agropecuária (-1,82%). Nosso fundo, com apenas 12 empresas e menor liquidez, deveria ter uma maior volatilidade. No entanto, menor volatilidade e maior retorno no longo prazo contrariam a tese dos acadêmicos e teóricos. Como a menor volatilidade de nosso fundo ocorre desde seu lançamento e sempre concentrada em poucas empresas e setores, evidencia que não é uma mera casualidade, e sim reflete o processo de seleção das empresas e gestão.</t>
  </si>
  <si>
    <t>Na frente internacional, o presidente do Banco Central americano, Jerome Powell, iniciou o processo de redução de taxas mencionando os riscos no mercado de trabalho, mesmo com a inflação americana permanecendo acima da meta (a meta do FED é chegar em 2%), mas devem terminar o ano com uma inflação de 3%. O FED cortou os juros em 0.25% em setembro, estacionando-os na banda de 4% e 4.25% A economia americana parece ainda precisar de mais dados para verificar o impacto das tarifas na inflação dos bens que começarão a chegar de agora em diante. Em termos domésticos, destacamos que em setembro houve a manutenção da taxa de juros em 15% ao ano na reunião realizada em 17 de setembro, justificada pela elevada incerteza no ambiente americano. Além disso, o Copom mencionou a robustez do mercado de trabalho doméstico que por sua vez faz com que a inflação permaneça ainda acima da meta. As expectativas seguem desancoradas, com a inflação situando-se perto de 4,5% nas projeções FOCUS, enquanto a meta é de 3,4%. Como mencionado acima, as incertezas internacionais e a forte dinâmica da economia brasileira tem sido um suporte para uma inflação alta e por consequência juros elevados. Nossos fundos continuaram posicionados em ativos menos correlacionados com a economia doméstica como o ouro que tem sido um altivo alternativo, em meio às incertezas na maior economia do mundo.</t>
  </si>
  <si>
    <t>https://institucional.xpi.com.br/downloads/xpgestao/Caracteristica/Caracteristica_35471498000155_v66.pdf</t>
  </si>
  <si>
    <t>Em setembro, o Inter Conservador apresentou rendimento de 1,27%, equivalente a 104% do CDI do período. No ano, o fundo apresenta performance de 104,8% do CDI. O principal destaque do mês foi a recuperação dos ativos da Cosan. Após a abertura de taxas observada no final de agosto, o fechamento começou no início de setembro e se intensificou após o anúncio de aumento de capital de R$10 bilhões na Companhia, valor equivalente a 57% da sua dívida. Aproveitamos a janela de aumento dos spreads para aumentar nossa exposição ao ativo, capturando maior ganho com o fechamento. Essa decisão foi sustentada não apenas pelo porte e relevância dos ativos da Cosan, mas principalmente na sinalização de suporte e evidência de alinhamento do acionista com seus credores, após a venda das ações da Vale. O restante da carteira de crédito performou em linha com seu carrego. A qualidade da carteira de crédito está preservada e não possuímos exposição aos emissores que se desvalorizaram de forma relevante no último mês (Braskem e Ambipar).</t>
  </si>
  <si>
    <t>Atualmente, 75% da carteira está alocada em AAA, 11,5% em AA+ e 4% em AA. O carrego encerrou o mês em CDI + 0,72% a.a. e a duration em 1,6 ano. Mantemos alta exposição a ativos bancários (mais de 40% do patrimônio do fundo), majoritariamente líquidos e sêniores, sem exposição a LFSCs. O caixa encerrou o mês em 25,3%.</t>
  </si>
  <si>
    <t>https://institucional.xpi.com.br/downloads/xpgestao/Caracteristica/Caracteristica_20879578000177_v193.pdf</t>
  </si>
  <si>
    <t>Em setembro, o FED voltou a cortar os juros após nove meses, devido ao aumento do risco ao mandato de emprego, mesmo com a inflação permanecendo acima da meta por alguns anos. A visão majoritária do FOMC é que o choque atual causado pelas tarifas será temporário. Os dados de atividade mostraram uma continuidade na recuperação dos gastos dos consumidores, mesmo com a piora nos índices de confiança e a maior fraqueza no mercado de trabalho. Além disso, o ciclo de investimento em AI continua impactando positivamente o PIB. A inflação segue mostrando impacto ainda limitado das tarifas sobre bens, com a desaceleração em alguns serviços evitando um aumento maior dos índices de preços. A falta de acordo entre democratas e republicanos levou a um shutdown da máquina pública, que, caso se prolongue, pode atrasar a divulgação de dados econômicos relevantes. No Brasil, o destaque permaneceu no campo político. Em relação à oposição, segue indefinida a escolha do sucessor de Jair Bolsonaro para as próximas eleições, com Eduardo Bolsonaro demonstrando forte resistência ao nome de Tarcísio Freitas, o preferido da centro-direita. A maioria das pesquisas continuou mostrando uma nova melhora na popularidade do Lula, assim como uma piora na avaliação da família Bolsonaro. Os dados econômicos continuam apontando para uma desaceleração gradual da atividade, agora também nos indicadores de emprego. Já a inflação teve uma piora em sua composição nas divulgações do mês.</t>
  </si>
  <si>
    <t>No cenário externo, o FED deve realizar outro corte de juros de 25 bps na reunião de outubro, devido ao aumento do risco ao mandato de emprego. A duração e a magnitude desse ciclo de cortes serão determinadas pela fragilidade do mercado de trabalho, bem como pelas expectativas e pela inflação corrente. Quanto à inflação, a principal dúvida é sobre o timing do impacto das tarifas sobre os bens, assim como o quanto itens relacionados aos serviços, em especial housing, vão compensar esse aumento vindo por conta das tarifas. Já quanto à atividade, a principal dúvida fica se vamos ter alguma retomada das contratações por parte das empresas com o afrouxamento das condições financeiras, ou se os gastos do consumidor irão desacelerar diante da piora no mercado de trabalho. No Brasil, o foco permanece no ambiente político, especialmente na evolução da aprovação do Lula e nas novas medidas populistas que o governo pretende implementar com vistas às eleições de 2026. Além disso, outro ponto de interesse é observar se a centro-direita vai conseguir se reorganizar, pondo fim às brigas internas e voltando a fazer uma oposição efetiva ao governo.</t>
  </si>
  <si>
    <t>https://institucional.xpi.com.br/downloads/xpgestao/Caracteristica/Caracteristica_40575693000165_v85.pdf</t>
  </si>
  <si>
    <t>No mês, as principais contribuições positivas para a performance do fundo vieram dos setores de Utilities e Shopping &amp;amp; Properties, enquanto as principais contribuições negativas vieram dos setores de Saúde e Transporte &amp;amp; Logística.</t>
  </si>
  <si>
    <t>Durante o mês de setembro rodamos com exposição direcional à bolsa brasileira em nível um pouco abaixo do neutro. Os principais aumentos foram nos setores de Celulose, Consumo e Saúde. As principais reduções foram nos setores de Utilities, Distribuição de Combustíveis, e Bancos. Continuamos com exposição comprada no exterior. Nesse book internacional temos posições compradas em empresas na América Latina e vendidas na bolsa americana.</t>
  </si>
  <si>
    <t>https://institucional.xpi.com.br/downloads/xpgestao/Caracteristica/Caracteristica_24215286000190_v143.pdf</t>
  </si>
  <si>
    <t>O fundo encerrou o mês com um retorno nominal de 1,22% (equivalente a 96,99% do CDI). No acumulado do ano, o EXTRA BANCOS SPECIAL obteve um retorno de 10,09% (equivalente a 97,51%).</t>
  </si>
  <si>
    <t>Setembro foi marcado por eventos específicos envolvendo grandes companhias, que geraram ajustes de preço e aumentaram a volatilidade no mercado de crédito privado. Casos como Raízen/Cosan, Ambipar e Braskem pressionaram as curvas no fim do mês, resultando em retornos ligeiramente abaixo do CDI para parte da indústria. Apesar disso, entendemos que esses episódios são isolados, sem impacto estrutural relevante para o mercado como um todo, e não representam risco de crédito significativo no curto prazo. O ambiente de crédito continua caracterizado por forte demanda, o que tem levado ao fechamento dos prêmios, especialmente entre emissores de maior qualidade. Diante disso, mantivemos uma posição de caixa confortável, que nos permitiu aproveitar oportunidades em nomes sólidos e prazos curtos — garantindo diversificação e incremento de carrego sem alterar o perfil de risco. Nesse contexto, a carteira tem se beneficiado do fechamento dos spreads, entregando rentabilidade acima do CDI no ano. Permanecemos com uma postura mais conservadora em nossas alocações, privilegiando proteção e liquidez, por acreditarmos que essa é a estratégia mais adequada diante da atual assimetria de risco.</t>
  </si>
  <si>
    <t>https://institucional.xpi.com.br/downloads/xpgestao/Caracteristica/Caracteristica_52242738000169_v15.pdf</t>
  </si>
  <si>
    <t>O JGP Deb Inc JR registrou, em setembro, retorno líquido equivalente a 1,73%. O fundo foi impactado positivamente no mês pelos ganhos de marcação a mercado da debênture de Novo Norte Aeroportos - NNAE12 (contribuição efetiva 0,26%) e da debênture de Ecorodovias – CRNP13 (contribuição efetiva 0,21%). O fundo foi impactado negativamente no mês pelas perdas de marcação a mercado da debênture de Braskem - BRKMA8 (contribuição efetiva -0,51%) e da debênture de BBM Logística - BBML13 (contribuição efetiva -0,04%).</t>
  </si>
  <si>
    <t>O fundo encerrou o mês com 94% de seu PL alocado, 104 ativos em carteira de 67 emissores distintos (incluindo emissores corporativos, financeiros e títulos estruturados), taxa de carrego do fundo (antes de custos) equivalente a IPCA +9,46% e prazo médio de 4,9 anos.</t>
  </si>
  <si>
    <t>https://institucional.xpi.com.br/downloads/xpgestao/Caracteristica/Caracteristica_41594333000173_v43.pdf</t>
  </si>
  <si>
    <t>O fundo teve rentabilidade de 2,66% no mês, frente a 0,54% do IMA-B. No ano, acumula 14,01%, com alpha de 4,53 p.p. Setembro foi mais um mês positivo para os ativos de economias emergentes, incluindo os brasileiros. O bom desempenho foi impulsionado principalmente pela retomada do ciclo de cortes de juros pelo Federal Reserve, diante da perda de fôlego do mercado de trabalho norte-americano e do impacto limitado das tarifas sobre a inflação. Apesar do menor ritmo de contratações, a economia dos EUA ainda mostra consumo resiliente, o que reduz a chance de uma desaceleração acentuada. Esse ambiente de juros mais baixos e atividade firme favoreceu os mercados globais e beneficiou diretamente os ativos brasileiros. No cenário doméstico, o Copom mantém discurso firme contra a inflação e ainda não sinaliza claramente o início de cortes na Selic. Contudo, a combinação de inflação local mais benigna, ambiente externo favorável e sinais de desaceleração da economia sugerem que um corte pode estar próximo — ainda que não necessariamente em 2025.</t>
  </si>
  <si>
    <t>https://institucional.xpi.com.br/downloads/xpgestao/Caracteristica/Caracteristica_26680221000141_v61.pdf</t>
  </si>
  <si>
    <t>O fundo rendeu 1,17% no mês, atribuído a operações à termo em renda variável feita por terceiros (fundo é doador de recursos). O fundo possui limite gerencial de 70% do seus recursos financiando operações a termo.</t>
  </si>
  <si>
    <t>O fundo consiste em investir em títulos de Renda Fixa sem risco de crédito e Operações a Termo, com o objetivo de superar o certificado de depósito interfinanceiro (CDI) no longo prazo.</t>
  </si>
  <si>
    <t>https://institucional.xpi.com.br/downloads/xpgestao/Caracteristica/Caracteristica_41888464000163_v41.pdf</t>
  </si>
  <si>
    <t>https://institucional.xpi.com.br/downloads/xpgestao/Caracteristica/Caracteristica_50862124000154_v19.pdf</t>
  </si>
  <si>
    <t>Dentre as maiores exposições da carteira destacamos os setores: Financeiro (Bancos e Seguros), Imobiliário, Commodities e Utilities. Realizamos mudanças marginais na carteira, aumentando exposição ao setor de Tecnologia e Seguros, enquanto reduzimos exposição ao setor de Saúde e Construção civil. Continuamos confiantes nos fundamentos das empresas que somos sócios. Reforçamos que possuímos um portfólio adequadamente diversificado, investido em empresas com bons fundamentos, perspectivas favoráveis no médio a longo prazo e, principalmente, preços muito atrativos.</t>
  </si>
  <si>
    <t>O fundo subiu 2,08% no mês, contra 3,40% do Ibovespa, e acumula 27,30% no ano, frente a 21,58% do Ibovespa. Desde o início (2012), acumula 587,0%, versus 122,2% do Ibovespa, sendo destaque na indústria de fundos de ações no Brasil. As principais contribuições positivas no mês foram: Imobiliário (+1,3%), Energia elétrica (+1,0%) e Bancos (+0,5%). E as negativas: Autopeças (-0,4%) e Petróleo (-0,2%). Dentre as principais contribuições no mês, destacamos Allos: empresa tem feito uma boa alocação de capital, com venda de ativos a cap rate de 8% e recompra de ações a cap rate acima de 15%. Vemos boas perspectivas para a empresa, com ativos de qualidade, boa rentabilidade e valuation atrativo.</t>
  </si>
  <si>
    <t>https://institucional.xpi.com.br/downloads/xpgestao/Caracteristica/Caracteristica_10500884000105_v186.pdf</t>
  </si>
  <si>
    <t>O fundo voltou a apresentar desempenho acima do CDI no mês, seguindo uma sequencia de meses positivos de retornos para a classe de crédito privado. Apesar da estabilização dos níveis de prêmios, o carregamento da carteira de crédito foi positivo para o fundo.</t>
  </si>
  <si>
    <t>Avaliamos que os níveis atuais dos spreads de crédito ainda estão atrativos apesar do ciclo de fechamento de prêmios que temos observado. Assim, acreditamos que a manutenção de uma carteira de crédito diversificada deverá apresentar retornos satisfatórios ao longo dos próximos meses.</t>
  </si>
  <si>
    <t>https://institucional.xpi.com.br/downloads/xpgestao/Caracteristica/Caracteristica_49984055000172_v10.pdf</t>
  </si>
  <si>
    <t>O Antares fechou setembro com patrimônio estável em R$ 2,06 bilhões. O destaque do período mais uma vez foi o volume relevante de ativos comprados. Foram R$ 204 milhões em compras de cotas de 41 FIDCs diferentes com um carrego médio de CDI+4,08%. Das cotas investidas, 81% foram de cotas sêniores e 19% em cotas mezanino. Apesar do bom volume alocado e da boa rentabilidade das cotas adquiridas, o Antares continua com uma posição de caixa acima do que consideramos ideal, o que vem interferindo em sua performance. Com o desempenho de crédito do portfólio dentro da normalidade, nosso foco continua em manter um bom pipeline de novas emissões para trazer o caixa do fundo a uma posição mais otimizada nos próximos meses.</t>
  </si>
  <si>
    <t>A carteira do Solis Antares fechou o mês com 130 FIDCs investidos, 2 a mais que o verificado no final do mês anterior. O total de séries chegou a 332, 9 a mais do que aquelas que tínhamos anteriormente. Sob a ótica dos ativos lastro, os multicedentes-multissacados mantiveram-se como a maior posição, com 58 FIDCs investidos e uma participação de 29,7% na carteira do Antares. Os fundos de consignado público seguiram como segunda maior alocação, com 18 FIDCs investidos e uma alocação de 20,3%. As cotas seniores representavam 62,5% dos FIDCs investidos e as mezaninos 28,0%, leve queda com relação ao mês anterior. Já a posição de liquidez, medida pelos ativos liquidáveis até o prazo de resgate do Antares, somava 40,3% do portfólio, dando conforto para fazermos frente a dinâmica de resgates do fundo.</t>
  </si>
  <si>
    <t>https://institucional.xpi.com.br/downloads/xpgestao/Caracteristica/Caracteristica_34583819000140_v98.pdf</t>
  </si>
  <si>
    <t>https://institucional.xpi.com.br/downloads/xpgestao/Caracteristica/Caracteristica_31145826000172_v203.pdf</t>
  </si>
  <si>
    <t>Em setembro, o fundo registrou uma performance anualizada de CDI-0,18% (98,7% do CDI), acumulando, em 2025, uma performance de CDI+0,06% (100,7% do CDI). Destacamos as alocações feitas durante o mês nos bancos ABC e XP.</t>
  </si>
  <si>
    <t>Mantemos uma alocação elevada em caixa, LFTs e títulos bancários de curto prazo, e seguimos reduzindo a duration da carteira, considerando nossa visão de que os spreads de crédito apresentam um risco-retorno menos atrativo na grande maioria dos papéis high grade.</t>
  </si>
  <si>
    <t>https://institucional.xpi.com.br/downloads/xpgestao/Caracteristica/Caracteristica_54022134000132_v14.pdf</t>
  </si>
  <si>
    <t>https://institucional.xpi.com.br/downloads/xpgestao/Caracteristica/Caracteristica_39487197000170_v52.pdf</t>
  </si>
  <si>
    <t>Os mercados globais mostraram desempenho misto, influenciados por dados econômicos e política monetária. O fundo acompanhou de perto o desempenho do índice de referência (GOLD11 BZ Equity), que encerrou o mês com 9,60%. No período, o fundo registrou rentabilidade de 9,55%.</t>
  </si>
  <si>
    <t>https://institucional.xpi.com.br/downloads/xpgestao/Caracteristica/Caracteristica_35609786000123_v156.pdf</t>
  </si>
  <si>
    <t>Em setembro, vimos a continuidade do ambiente positivo para ativos de risco, com destaque para a valorização do real e da bolsa brasileira. Nesse contexto, o posicionamento dos gestores de multimercados tem convergido a favor do kit Brasil, e as estratégias têm sustentado a janela positiva de alpha no ano. Tanto os fundos de estratégia macro quanto os fundos long short têm apresentado fortes altas em 2025. O Selection Multimercado Plus teve retorno de 1,41% no mês, contra 1,22% do CDI. Nos últimos 12 meses, o retorno acumulado foi de 15,45%, contra 13,30% do CDI no mesmo período. No mês, destaque para a performance dos fundos: Sharp Long Biased (5,12%), VIsta Multiestrategia (3,74%) e Genoa Capital Vestas V (2,27%).</t>
  </si>
  <si>
    <t>As maiores exposições individuais da carteira estão nos fundos: Capstone Macro, Genoa Capital Vestas V, Gripen, Absolute Vertex, Real Investor e Oceana Equity Hedge.</t>
  </si>
  <si>
    <t>https://institucional.xpi.com.br/downloads/xpgestao/Caracteristica/Caracteristica_30518346000147_v214.pdf</t>
  </si>
  <si>
    <t>Aproveitamos o final do mês para reduzir posições mais longas com taxas mais amassadas, ficando um pouco mais conservadores. No entanto, ainda não vemos um movimento de grande abertura por conta de resgates em fundos de crédito. Estamos líquidos e preparados para poder aproveitar oportunidades que possam surgir ao longo do mês. O fundo encerrou o mês com alocação de 77,2% em crédito privado bancário.</t>
  </si>
  <si>
    <t>https://institucional.xpi.com.br/downloads/xpgestao/Caracteristica/Caracteristica_47715703000160_v51.pdf</t>
  </si>
  <si>
    <t>O Novus Renda Fixa Isento apresentou resultado de 1,50% no mês, com ganhos em crédito e perdas em juros nominais no Brasil. No cenário internacional, os dados americanos de mercado de trabalho e de inflação indicaram desaceleração, apesar da surpresa positiva com a atividade. O Fed, demonstrando maior preocupação com o lado de emprego do seu mandato, reduziu os juros em 0,25%. No Canadá, o mesmo movimento ocorreu; e na Europa, na Inglaterra e no Japão os juros foram mantidos inalterados, com tom hawkish. As tensões geopolíticas se elevaram com novos ataques entre Rússia, Ucrânia e Polônia. No Brasil, os dados sinalizaram atividade mais fraca, mas mercado de trabalho ainda resiliente e inflação melhor. O Copom manteve a Selic em 15%, com projeção de inflação inalterada e preocupação com a desancoragem das expectativas. No cenário político, ocorreu a condenação do ex-presidente Bolsonaro, articulação por sua anistia e muitos rumores a respeito da possível candidatura do governador Tarcísio de Freitas. Foi apresentado o Orçamento de 2026 – em linha com o esperado, mas difícil de ser cumprido; e seguem em andamento as agendas de isenção de IR e tributação de produtos isentos. No mercado de crédito, a atenção ficou voltada para a repercussão dos casos de Ambipar e Braskem.</t>
  </si>
  <si>
    <t>No exterior, estamos sem posição no momento. No Brasil, seguimos aplicados em juros, agora em vértices mais longos. No book de crédito, seguimos com postura mais conservadora, com maior concentração em empresas de perfil mais resiliente e duration mais curta.</t>
  </si>
  <si>
    <t>https://institucional.xpi.com.br/downloads/xpgestao/Caracteristica/Caracteristica_54484843000130_v6.pdf</t>
  </si>
  <si>
    <t>Em setembro, o fundo Absolute Atenas apurou resultado de 107% do CDI. O mercado de crédito privado institucional manteve trajetória positiva ao longo de setembro. Observamos compressão dos spreads, com menor volume de ofertas primárias e liquidez reduzida no mercado secundário. A compressão dos prêmios persistiu ao longo do mês, em especial entre debêntures de emissores de maior qualidade — notadamente papéis AAA, que compõem a maior parte das nossas carteiras. Em setembro, participamos de três novas emissões de FIDCs compatíveis com o perfil de crédito buscado, com destaque para operações caracterizadas por ampla diversificação de garantias e prazos mais curtos.</t>
  </si>
  <si>
    <t>O fundo manteve o nível de caixa estável, em torno de 43%. Seguimos com postura conservadora e altamente seletiva na alocação de capital, priorizando ativos de elevada qualidade de crédito — como instrumentos bancários emitidos por instituições de primeira linha de vencimentos mais curtos — e participações em emissões corporativas primárias que apresentaram prêmios relevantes em relação a pares comparáveis. A carteira de ativos estruturados manteve alocação neutra, em linha com a estratégia adotada nos meses anteriores. Mantivemos níveis elevados de caixa, próximos ao limite superior das bandas de alocação. Essa posição segue estratégica, conferindo flexibilidade para capturar oportunidades com melhor relação risco-retorno e possibilitando atuação como compradores marginais em cenários adversos. Atualmente, o fundo está com duration de 1,6 anos e com 52% no livro de Debêntures CDI/Bancários e 5% no livro de FIDCs.</t>
  </si>
  <si>
    <t>https://institucional.xpi.com.br/downloads/xpgestao/Caracteristica/Caracteristica_48096589000108_v34.pdf</t>
  </si>
  <si>
    <t>Setembro trouxe consigo o tão esperado retorno de corte de juros do FED, num momento em que economia ainda mostra-se forte (com nowcasts de PIB indicando crescimento superior a 3% no tri) apesar de dados de emprego preocuparem. Nessa conjuntura, vimos a demanda crescente por ativos reais, com ouro e bolsas renovando máximas. Ainda, vimos queda da curva longa de juros americana – agora também com a preocupação sobre o shutdown do governo. No Brasil o cenário econômico não teve grandes alterações: a desinflação contínua, concentrada em bens sensíveis a câmbio e alimentos enquanto serviços segue em patamar elevado, dado que emprego continua forte apesar de alguma desaceleração na atividade. O BCB, que começa a ver alguma reancoragem nas expectativas de inflação, segue com discurso firme, postergando o debate do ciclo de corte de juros para 2026. Assim, com risk on global do FED, vimos bolsa e Real se destacarem enquanto a RF local teve retornos mais baixos dada postura do BCB. Desse modo, numa janela de reduzida alocação de risco, dada sinalização de baixa margem de segurança nos ativos que víamos, o retorno foi próximo ao bench. No ano temos retorno de 11,49% ou 111% do CDI.</t>
  </si>
  <si>
    <t>Nos EUA, apesar da pressão política por cortes rápidos e intensos de juros, ainda não vemos os dados econômicos corroborarem tamanho movimento. Caso a economia siga forte, podemos ver juros maiores ao longo da curva americana e avanço do dólar – o que não é nosso cenário-base. Fiscal ao redor do mundo, França e geopolítica também seguem no radar. O Brasil seguirá navegando sob os ventos globais, quem tem sido principal fator para performance dos ativos num momento de poucas surpresas econômicas. Por ora mantemos esse entendimento mas cada vez mais vemos as eleições ganhando espaço nos debates e preços dos ativos. Em relação ao posicionamento, adotamos uma postura cautelosa e tática, mas com viés aplicado na curva de juros nominais. NTN-Bs intermediárias também estão em patamar atrativo.</t>
  </si>
  <si>
    <t>https://institucional.xpi.com.br/downloads/xpgestao/Caracteristica/Caracteristica_23502654000119_v67.pdf</t>
  </si>
  <si>
    <t>"Em setembro o efeito da variação das debêntures precificadas pela ANBIMA foi positiva. Observamos um fechamento dos spreads de crédito nos papéis indexados ao CDI, sendo que a taxa média está em aproximadamente CDI+ 1,17% a.a. (CDI+ 1,25% no mês anterior) e a duration média é de 2,81 anos (2,68 anos no mês anterior). Após o breve movimento de abertura dos spreads em meados de dezembro de 2024, o mercado continuou com boa demanda para ativos high grade. O nível atual da taxa de juros encarece a estrutura de capital das empresas e por isso seguimos cautelosos com eventuais impactos nos resultados dos próximos trimestres Os ativos bancários apresentaram fechamentos expressivos dos spreads de crédito e uma boa valorização durante os últimos meses. Os destaques positivos do fundo no mês foram os ativos de Banco Bradesco e Banco ABC Em emissores corporativos os destaques positivos do fundo foram ativos de Energisa e Rede DOR. Em contrapartida, os ativos de COMPANHIA ESTADUAL DE DISTRIBUICAO DE ENERGIA ELETRICA apresentaram os piores retornos "</t>
  </si>
  <si>
    <t>O Fundo Tivio Institucional 15 obteve um retorno de 1,29% (106,12% do CDI) no mês e acumula 11,04% (106,56% do CDI) em 2025. A alocação em ativos de crédito era de 87%, divididos em títulos corporativos (46%), ativos bancários (28%) e alternativos (13%). O carrego bruto atual é de CDI + 1,09% a.a. e a duration está próxima de 2,91 ano.</t>
  </si>
  <si>
    <t>https://institucional.xpi.com.br/downloads/xpgestao/Caracteristica/Caracteristica_04240128000183_v210.pdf</t>
  </si>
  <si>
    <t>As principais contribuições positivas no mercado local vieram dos setores de petróleo &amp;amp; gás e de consumo não cíclico. No mercado internacional, as principais contribuições positivas foram nos setores de petróleo e gás e materiais básicos. Por outro lado, alocações em soberanos foram os maiores detratores.</t>
  </si>
  <si>
    <t>Em setembro, nossa amostra de fundos de crédito registrou captação líquida positiva de aproximadamente R$26 bilhões, dando continuidade ao movimento iniciado em junho. O mercado secundário aqueceu no mês, com turnover avançando para 2%. O spread do IDA-DI encerrou o período com fechamento de cerca de 20 bps. Ao final do mês, observou-se maior cautela em nomes como Ambipar e Braskem, refletindo riscos específicos, e que ainda dependerão de um processo de reestruturação. O mercado de crédito emergente apresentou bom desempenho, com o EMB subindo +1,62%, distribuído entre +0,71% em spreads e +0,90% em juros. A retomada do movimento de cortes de juros pelo FED reforçou um cenário favorável para ativos de risco. O apetite por ativos EM se manteve, com forte atividade no mercado primário.</t>
  </si>
  <si>
    <t>https://institucional.xpi.com.br/downloads/xpgestao/Caracteristica/Caracteristica_37069872000116_v52.pdf</t>
  </si>
  <si>
    <t>https://institucional.xpi.com.br/downloads/xpgestao/Caracteristica/Caracteristica_40753759000160_v62.pdf</t>
  </si>
  <si>
    <t>O mercado de juros nominal teve desempenho positivo em setembro, com fechamento de até 20 pontos base nos vértices intermediários para longo da curva e já o desempenho do juros real foi neutro permanecendo a curva de juros reais em torno do mesmo patamar. Passamos o mês somente com estratégias de trades relativos e arbitragem para capturar o prêmio que estava embutido na curva em sua recente correção, o que com fluxo e distorção do mês, gerou resultado negativo para carteira. Além disso, o book de crédito privado apresentou performance positiva no período e compensou as perdas do book de arbitragem.</t>
  </si>
  <si>
    <t>Para outubro, continuamos o mês com o risco bem controlado no book de juros, seguimos com posições ativas em operações de trades relativos com alocação estrutural e tática, principalmente em arbitragem de curvatura de FRA DI e relativo entre Juro real e inflação implícita. O fundo possui ativos de crédito privado bancários de primeira linha, sendo uma pequena parte desses ativos alocados em DPGEs. O restante são recursos destinados a liquidez, como LFTs e compromissadas.</t>
  </si>
  <si>
    <t>https://institucional.xpi.com.br/downloads/xpgestao/Caracteristica/Caracteristica_08610270000126_v165.pdf</t>
  </si>
  <si>
    <t>O Ibovespa fechou setembro com alta de +3,4%, nos 146k pontos. Nos EUA, o S&amp;P também subiu +3,5%. O mês novamente foi positivo para os mercados globais, dado que o ciclo de afrouxamento monetário do FED começou, com o FOMC cortando 25bps e precificando na curva mais 2 cortes ainda este ano. Tal movimento fez com que o fluxo positivo para os mercados emergentes que vimos este ano continuasse. Em setembro, os dados da B3 apontam para cerca de 10bn de inflow de estrangeiros no Brasil, totalizando 20bn no ano. No cenário local, as tensões eleitorais seguem dominando o noticiário, mas ainda achamos que é cedo para discutir isso.</t>
  </si>
  <si>
    <t>No micro, tivemos mais um mês de forte performance dos papéis da Eletrobras. Além do mood positivo causado pelo anúncio de dividendos relevantes, o mercado começou a se preocupar mais intensamente com o tema de preço de energia, passando a incorporar preços mais altos nos modelos, fazendo com que o momentum da ação seguisse positivo. Seguimos construtivos com a tese. As principais contribuições positivas foram as ações da ELET e ENEV. HAPV e HYPE foram os destaques negativos. Ao longo do mês, diminuímos SBSP, zeramos SUZB/B3 e aumentamos ENEV. Fechamos 54% net long.</t>
  </si>
  <si>
    <t>https://institucional.xpi.com.br/downloads/xpgestao/Caracteristica/Caracteristica_25224843000100_v234.pdf</t>
  </si>
  <si>
    <t>As discussões tributárias promovidas pela equipe econômica do governo causaram uma nova onda de compressões de spread no mercado de debêntures de infraestrutura. Esse movimento fez com que os fundos tenham tido uma boa performance no mês, mas também acendem um alerta sobre a capacidade deles de entregar retornos acima do CDI. A equipe de gestão entende que o momento requer cautela e, por isso, tem priorizado o posicionamento dos fundos em teses colateralizadas, visando maximizar o carrego e mitigar a exposição a riscos cíclicos.</t>
  </si>
  <si>
    <t>https://institucional.xpi.com.br/downloads/xpgestao/Caracteristica/Caracteristica_26605199000175_v61.pdf</t>
  </si>
  <si>
    <t>Em agosto, a rentabilidade do ASA Renda Fixa Ativo foi positiva em 1,18%. O resultado positivo é majoritariamente oriundo das posições aplicadas em juros nominais e de valor relativo aplicadas em juros reais e tomadas em inflação implícita na mesma proporção.</t>
  </si>
  <si>
    <t>Em termos de posicionamento, o fundo manteve em determinado período posições aplicadas em juros real com proteção em inflação implícita comprada; e em vértice mais curto, aplicada em juros nominal.</t>
  </si>
  <si>
    <t>https://institucional.xpi.com.br/downloads/xpgestao/Caracteristica/Caracteristica_50518609000125_v7.pdf</t>
  </si>
  <si>
    <t>O Polo Crédito Corporativo teve um retorno de +1.41% (116% do CDI) no mês. Os principais destaques positivos foram as debêntures de Aegea, BTG (Holding) e Equatorial e as LFs de Itaú, Bradesco e Banrisul. Do lado negativo, tivemos as LFs de Banco do Brasil. Vale ressaltar que o fundo não possui exposição à Braskem e a Ambipar, papéis que apresentaram grande variação negativa de preço recente.</t>
  </si>
  <si>
    <t>A alocação no fundo encontra-se com 47% em debêntures, 21% em caixa, 22% em LF, 3% em CDB e 7% em outros instrumentos de crédito.</t>
  </si>
  <si>
    <t>https://institucional.xpi.com.br/downloads/xpgestao/Caracteristica/Caracteristica_31455879000190_v141.pdf</t>
  </si>
  <si>
    <t>Sports Media Futebol Brasileiro</t>
  </si>
  <si>
    <t>Através de um processo competitivo com negociação coletiva, o primeiro ciclo de vendas dos direitos de transmissão dos Clubes da LFU da Série A comprovou o potencial de crescimento do futebol brasileiro, aumentando em 55% as receitas dos Clubes. Os direitos de transmissão da Série A foram vendidos para a Globo e Amazon por 5 anos (2025-2029) e para Record e Youtube por 3 anos (2025-2027). Com a conclusão dessas negociações, a LFU alcançou uma receita inédita, totalizando R$ 1,7 bilhão anuais provenientes dos direitos de mídia da Série A do Campeonato Brasileiro, consolidando-se como um dos contratos mais robustos da história do futebol nacional. O Condomínio já está operacional e recebendo os resultados econômicos, sendo que a Sports Media permanece no controle administrativo e comercial. Além disso, 100% dos direitos comprados pela Sports Media juntos aos clubes está quitado. Os próximos passos incluem a conclusão do processo de venda dos direitos de transmissão da Série B; a conclusão do processo de venda dos direitos internacional e betting; o suporte aos clubes na discussão de melhorias no campeonato (calendário, arbitragem, infraestrutura dos estádios, etc.) e o trabalho em conjunto com a Libra para unificação das Ligas. Em dezembro de 2024, o investimento na Sports Media S.A. teve uma reavaliação positiva de 22%. O Fundo encerrou o ano com um TVPI de 1,14x.</t>
  </si>
  <si>
    <t>https://institucional.xpi.com.br/downloads/xpgestao/Caracteristica/Caracteristica_30493349000173_v89.pdf</t>
  </si>
  <si>
    <t>Em setembro, o Augme 30 Advisory entregou 1,36% de retorno nominal (112% do CDI). O book líquido performou 134% do CDI com alocação média de 40% no período, o book ilíquido entregou 127% do CDI com alocação média de 20% e o caixa 92% do CDI com alocação média de 41%. O fundo gerou alfa de R$ 307 mil no período por conta do desempenho de Tecpar (TEPA11) e Novo Norte (NNAE12), principalmente. E como destaque negativo para o FII XPID11 esse mês.</t>
  </si>
  <si>
    <t>O Augme 30 Advisory encerrou o mês com 41,64% alocados no book líquido, 16,83% no book ilíquido e 41,74% em caixa. Em comparação ao mês anterior, o book líquido aumentou 2,24%, o book ilíquido reduziu 0,62% e o caixa reduziu 1,52%. O carrego fechou em CDI + 1,40% a.a. (frente a 1,64% do mês anterior) e a duration fechou em 1,30 anos (frente a 1,36 do mês anterior). O maior emissor risco encerrou o mês com 4,22% (FIDC ACR Fast), com o HHI do portfólio em 2,30%.</t>
  </si>
  <si>
    <t>https://institucional.xpi.com.br/downloads/xpgestao/Caracteristica/Caracteristica_30568495000110_v138.pdf</t>
  </si>
  <si>
    <t>O setor Financeiro foi o principal destaque positivo do mês com contribuição de 1,71%.</t>
  </si>
  <si>
    <t>O fundo encerrou o mês com 91% de exposição em equities, sendo 54% em ações globais e 37% no mercado brasileiro, e 12% em renda fixa, especificamente em títulos longos de juro real (NTN-B). No Brasil, o investimento em empresas do setor Financeiro segue como a principal alocação, representando 23% da exposição. Já no mercado internacional, o segmento de Consumo Discricionário concentra 19% da alocação. O somatório das 10 maiores posições representa cerca de 73% do patrimônio líquido.</t>
  </si>
  <si>
    <t>https://institucional.xpi.com.br/downloads/xpgestao/Caracteristica/Caracteristica_56936565000130_v10.pdf</t>
  </si>
  <si>
    <t>Em setembro de 2025, o fundo Perfin Foresight apresentou desempenho positivo, superando a valorização do Ibovespa. A performance foi impulsionada principalmente por duas de suas maiores posições: Eletrobras (ELET3) e Copasa (CSMG3). No caso da Eletrobras, destacamos dois fatores que sustentaram a valorização: (i) uma visão mais construtiva do mercado para os preços de energia no longo prazo, amparada pela sustentação dos preços de mercado em patamares altos e (ii) a percepção do mercado de maior disposição da companhia para pagar dividendos mais relevantes. Já a Copasa manteve trajetória positiva diante do avanço das expectativas em torno de seu processo de privatização, movimento respaldado pelo progresso da PEC 24/2023 (“PEC do Referendo”) na Assembleia Legislativa de Minas Gerais. O tema segue como importante opcionalidade para geração de valor, ao ampliar perspectivas de melhora em governança e eficiência.</t>
  </si>
  <si>
    <t>Uma temática forte no nosso portfólio é a seleção de empresas que repassam inflação no preço dos seus produtos pela característica de seus contrato ou o crescimento do seu negócio e que hoje soma aprox. 70% da carteira. Neste contexto, alguns exemplos são os setores regulados, ou seja, empresas elétricas e de saneamento que são caracterizadas por contratos de concessão reajustados a IPCA ou IGP-M. Outra parcela relevante do portfólio são as teses de crescimento (ciclo doméstico) e commodities.</t>
  </si>
  <si>
    <t>https://institucional.xpi.com.br/downloads/xpgestao/Caracteristica/Caracteristica_10608762000129_v173.pdf</t>
  </si>
  <si>
    <t>Seguimos com duration controlada, mais seletivos no mercado primário, priorizando alocar em papéis com prazos mais curtos. É importante lembrar que temos um mecanismo que dá um desconto na taxa de administração sobre a parcela de caixa. Atualmente o fundo tem uma duration de 1,6 anos e um carrego de CDI+1,7%. Este fundo segue aberto para captação.</t>
  </si>
  <si>
    <t>https://institucional.xpi.com.br/downloads/xpgestao/Caracteristica/Caracteristica_36352376000102_v42.pdf</t>
  </si>
  <si>
    <t>O fundo apresenta uma estratégia de renda fixa e busca replicar o IMA-B, índice calculado pela Anbima que acompanha os títulos públicos brasileiros atrelados à inflação.</t>
  </si>
  <si>
    <t>https://institucional.xpi.com.br/downloads/xpgestao/Caracteristica/Caracteristica_34475424000124_v141.pdf</t>
  </si>
  <si>
    <t>No micro, tivemos mais um mês de forte performance dos papéis da Eletrobras. Além do mood positivo causado pelo anúncio de dividendos relevantes, o mercado começou a se preocupar mais intensamente com o tema de preço de energia, passando a incorporar preços mais altos nos modelos, fazendo com que o momentum da ação seguisse positivo. Seguimos construtivos com a tese. As principais contribuições positivas foram as ações da ELET e ENEV. HAPV e HYPE foram os destaques negativos. Ao longo do mês, diminuímos SBSP, zeramos SUZB/B3 e aumentamos ENEV. Fechamos 6% net short.</t>
  </si>
  <si>
    <t>https://institucional.xpi.com.br/downloads/xpgestao/Caracteristica/Caracteristica_43761934000159_v29.pdf</t>
  </si>
  <si>
    <t>Diante desse cenário, o fundo apresentou resultado positivo, superando o CDI no mês. As principais contribuições vieram do book de juros, com ganhos nas posições aplicadas no México, Colômbia e África do Sul – esta última por meio de venda de inclinação de curva. Apesar do viés dovish do FED, nossas posições aplicadas nos Estados Unidos na parte curta da curva trouxeram perdas. No mercado local, a posição vendida em inflação implícita continuou agregando resultado, refletindo o bom desempenho do IPCA nas últimas divulgações. Por fim, as posições direcionais compradas na bolsa brasileira também contribuíram positivamente, aproveitando a performance favorável dos ativos de risco globais.</t>
  </si>
  <si>
    <t>No portfólio internacional, ajustamos nossa estratégia para capturar o ciclo de cortes promovido pelo FED, adotando posições de inclinação de curva nos EUA e mantendo expectativa de depreciação do dólar. Seguimos com exposição relevante em juros no Reino Unido, projetando desinflação gradual, enquanto reduzimos risco em Canadá e Europa devido à convergência das precificações. Nos mercados emergentes, permanecemos aplicados em títulos colombianos, antecipando cortes de juros em 2026 e a possibilidade de um governo mais centrista. Na África do Sul, mantemos posição de desinclinação na curva curta, aguardando flexibilização apenas após convergência das expectativas para a nova meta do SARB. No México, retomamos posições em juros curtos, diante da postura dovish do Banxico e sinais de desaceleração na atividade. No Chile, fortalecemos posições tomadas (compradas em taxa) na curva intermediária e na moeda, diante da aceleração da demanda doméstica e cenário político favorável, mas seguimos cautelosos em relação à inflação de núcleo. Por fim, no Brasil, mantemos visão otimista para renda fixa, com posições vendidas em inflação implícita e aplicadas em juros nominais e reais. Seguimos comprados no real contra o dólar e reduzimos substancialmente nossa exposição direcional na Bolsa local, em função do cenário global e dos riscos políticos domésticos.</t>
  </si>
  <si>
    <t>https://institucional.xpi.com.br/downloads/xpgestao/Caracteristica/Caracteristica_52285727000166_v6.pdf</t>
  </si>
  <si>
    <t>Em setembro a performance do fundo ficou abaixo do benchmark. Muito porque mantivemos uma carteira estrategicamente descorrelacionada do índice, focada em ativos menos óbvios e fora do radar. Por sua natureza, esses papéis costumam levar mais tempo para valorizar em comparação com os de maior liquidez, porém, quando reagem, o potencial de alta tende a ser bem mais expressivo. Tal característica nos favorece em um ambiente de corte de juros e reforça nossa visão de que o verdadeiro potencial da carteira ainda não foi refletido. Já vivenciamos um cenário semelhante em 2018, que foi seguido por uma performance significativamente superior, como pode ser observado na lâmina em anexo. Entre as posições individuais, destacamos uma posição relevante do fundo que teve uma queda expressiva em setembro, em um ajuste de carteira de acionistas relevantes. Enxergamos o movimento como uma oportunidade e aumentamos nossa posição, pois os fundamentos da companhia seguem sólidos. Além disso, a empresa se mostra resiliente ao cenário eleitoral do próximo ano, ao mesmo tempo em que segue crescendo resultados e elevando o pagamento de dividendos.</t>
  </si>
  <si>
    <t>A carteira deve se beneficiar do ciclo de queda de juros no Brasil e de maior previsibilidade fiscal, diante da possível alternância de governo nas próximas eleições, dada sua majoritária exposição a empresas domésticas que seguem muito descontadas, vêm entregando resultados consistentes e devem se beneficiar de um ambiente macroeconômico mais favorável. Em paralelo, mantivemos parte minoritária da alocação internacional, o que nos permite capturar oportunidades fora do Brasil e, ao mesmo tempo, manter alternativas em caso de deterioração do cenário local com a aproximação do ciclo eleitoral. O fundo continua com elevada exposição em ações, concentrado nas teses que enxergamos como mais assimétricas, e segue protegido contra eventos extremos por meio de opções.</t>
  </si>
  <si>
    <t>https://institucional.xpi.com.br/downloads/xpgestao/Caracteristica/Caracteristica_24325422000103_v55.pdf</t>
  </si>
  <si>
    <t>Em setembro, nossos multimercados registraram ganhos em ações, commodities e moedas, e perdas em juros e inflação. O desempenho favorável veio de posições em ativos de risco — com destaque para segmentos tecnológicos, mercados locais e emergentes, além de contribuição relevante de mercados asiáticos e financeiros europeus. Em commodities, o ouro liderou a valorização, parcialmente compensada por perdas em café; a pressão sobre petróleo refletiu aumento de oferta. As estratégias orientadas a juros e inflação tiveram resultado negativo, já que posições construídas para capturar cortes não se concretizaram no mês. Perspectiva: esperamos desaceleração da atividade no Brasil no segundo semestre de 2025 (juros reais elevados, menor impulso fiscal e efeitos de tarifas), inflação abaixo do consenso nos próximos meses e espaço para redução gradual da Selic; globalmente, projetamos crescimento moderado com maior espaço para afrouxamento monetário e possibilidade de cortes em alguns emergentes, enquanto o excesso de oferta pode manter pressão descendente sobre o petróleo no quarto trimestre.</t>
  </si>
  <si>
    <t>Em juros, adotamos exposição orientada para uma redução gradual da taxa básica, com ajustes na duration para capturar o potencial de queda. Internacionalmente, estamos com posições selecionadas em mercados emergentes sensíveis a cortes. Em commodities, o posicionamento é vendido no algodão e comprados no gás natural. Em moedas, estamos comprados no Real, devido ao alto nível de juros, e no dólar australiano, devido às boas perspectivas para o crescimento do país.</t>
  </si>
  <si>
    <t>https://institucional.xpi.com.br/downloads/xpgestao/Caracteristica/Caracteristica_21624757000126_v189.pdf</t>
  </si>
  <si>
    <t>Os mercados globais mostraram desempenho misto, influenciados por dados econômicos e política monetária. O fundo acompanhou de perto o desempenho do índice de referência (BRMFT Index), que encerrou o mês com 1,61%. No período, o fundo registrou rentabilidade de 1,49%.</t>
  </si>
  <si>
    <t>O fundo aloca em ativos que tiveram um bom desempenho no passado recente continuarem a ter um desempenho relativamente bom no futuro, pelo menos por um curto período de tempo. O oposto também é válido, com ativos que tiveram um mau desempenho continuando a entregarem retornos inferiores no futuro de curto prazo.</t>
  </si>
  <si>
    <t>https://institucional.xpi.com.br/downloads/xpgestao/Caracteristica/Caracteristica_47033461000124_v31.pdf</t>
  </si>
  <si>
    <t>Em setembro, o grande destaque no mercado global foi a retomada de corte de juros pelo banco central americano, já antecipada pelo mercado. O evento contribuiu para o movimento a favor de ativos de risco no mundo, com destaque positivo para as bolsas de mercados emergentes, principalmente China. No geral, porém, os prêmios de risco nos EUA seguem em patamares apertados, e os investidores favorecem as teses ligadas a inteligência artificial. O Selection Ações Globais teve retorno de 2,34% no mês, contra 3,49% do MSCI ACWI (Moeda Original). Nos últimos 12 meses, o retorno acumulado foi de 20,32%, contra 15,61% do MSCI ACWI (Moeda Original) no mesmo período. No mês, destaque para a performance dos fundos: AXA Wf Framlington DIgital Economy IE (4,52%), Trend Bolsa Americana (4,26%) e Arbor (3,23%).</t>
  </si>
  <si>
    <t>As maiores exposições individuais da carteira estão nos fundos: MS Global Opportunity, Wellington Ventura, MS Global Brands, Ashmore Emerging Markets Equity Master IE, Arbor e Trend Bolsa Americana.</t>
  </si>
  <si>
    <t>https://institucional.xpi.com.br/downloads/xpgestao/Caracteristica/Caracteristica_38221605000185_v65.pdf</t>
  </si>
  <si>
    <t>https://institucional.xpi.com.br/downloads/xpgestao/Caracteristica/Caracteristica_46352768000125_v34.pdf</t>
  </si>
  <si>
    <t>https://institucional.xpi.com.br/downloads/xpgestao/Caracteristica/Caracteristica_17517577000178_v101.pdf</t>
  </si>
  <si>
    <t>O fundo obteve um retorno positivo de 1,15% durante o mês de Agosto. Acumulando um retorno de 12,78% durante o ano de 2025.</t>
  </si>
  <si>
    <t>Ações dos EUA (+2,0%) registraram o quarto mês consecutivo de alta, acumulando um expressivo ganho de 10,8% no ano. Os avanços foram amplos, embora o índice Russell 2000, de small caps, tenha superado significativamente o mercado mais amplo, especialmente no setor de tecnologia. As ações foram sustentadas pelo forte crescimento dos lucros corporativos e pelo consumo resiliente, enquanto a menor incerteza em relação à política comercial impulsionou ainda mais o sentimento dos investidores. A economia continuou a mostrar resiliência em meio a amplas mudanças nas políticas econômica, fiscal e comercial. Apesar do risco de uma inflação persistentemente mais alta devido às tarifas, o presidente do Fed, Jerome Powell, sinalizou a possibilidade de um corte de juros em setembro, após o crescimento do emprego em julho vir abaixo do esperado e revisões significativas para baixo nos dados de maio e junho destacarem os riscos crescentes de uma deterioração adicional no mercado de trabalho. Os lucros corporativos do segundo trimestre vieram muito acima do esperado. Segundo a FactSet, com 98% das empresas do índice S&amp;amp;P 500 já tendo divulgado seus resultados, a taxa combinada de crescimento anual dos lucros é de 11,9%, bem acima da projeção de 4,8% feita em 30 de junho. O índice preço/lucro projetado para os próximos 12 meses ficou em 22,4, acima das médias de cinco e dez anos, de 19,9 e 18,5, respectivamente.</t>
  </si>
  <si>
    <t>https://institucional.xpi.com.br/downloads/xpgestao/Caracteristica/Caracteristica_42101954000130_v38.pdf</t>
  </si>
  <si>
    <t>Os spreads de crédito em nível de índice permaneceram praticamente inalterados ao longo do mês, encerrando 1 ponto-base mais estreitos em 298 pontos-base, com os spreads de grau de investimento estáveis em 104 pontos-base e os spreads de alto rendimento se estreitando modestamente em 8 pontos-base, para 524 pontos-base. A alocação principal para dívida externa foi positiva (21 pontos-base), a exposição à dívida corporativa fora da taxa de referência contribuiu para o retorno da carteira (3 pontos-base), enquanto a alocação em moeda local fora da taxa de referência também foi levemente negativa (-4 pontos-base). Por país, o maior contribuidor foi a Venezuela (48 pontos-base), enquanto a posição na China (-7 pontos-base) foi o maior detrator.</t>
  </si>
  <si>
    <t>O Ashmore SICAV Emerging Markets Debt Fund superou sua taxa de referência em agosto, com um retorno de 2% (bruto, com base em números internos preliminares) contra um retorno de taxa de referência de 1,6%.</t>
  </si>
  <si>
    <t>https://institucional.xpi.com.br/downloads/xpgestao/Caracteristica/Caracteristica_35557650000117_v94.pdf</t>
  </si>
  <si>
    <t>O Artesanal CP FIC FIM encerrou o mês de julho com uma rentabilidade de 1,47%, equivalente a 120,6% do CDI, ou CDI + 2,90%. A carteira atual é diversificada, incluindo 55 cotas de 30 FIDCs distintos, sendo composta exclusivamente por cotas sênior e mezanino com alto grau de subordinação. O nível médio de subordinação das cotas sênior é de 49,5%, enquanto o das cotas mezanino é de 19,1%. As cotas sêniores representam 47% da alocação total em FIDC, com um rendimento médio de 1,73% no mês (149% do CDI), contribuindo em 0,74% no resultado bruto do fundo. As cotas mezanino representam 53%, com um rendimento médio de 1,91% no mês (164% do CDI), contribuindo em 0,94% no resultado bruto do fundo. Atualmente, o fundo está exposto aos seguintes setores da economia: Fomento Mercantil (47%), Imobiliário (10%), Financeiro (29%), Poder Público (4%) e Agro, Indústria e Comércio (10%).</t>
  </si>
  <si>
    <t>https://institucional.xpi.com.br/downloads/xpgestao/Caracteristica/Caracteristica_20441301000168_v41.pdf</t>
  </si>
  <si>
    <t>O Valora Absolute obteve uma rentabilidade de 0,82% em setembro, equivalente a 67,4% do CDI. Em relação ao book de líquidos, tivemos um impacto negativo no mês referente a reprecificação dos papéis de Ambipar e Braskem, o que fez com que o fundo performasse abaixo do CDI. A despeito desse movimento, os outros papéis em CDI+ tiveram uma rentabilidade comportada e aderente ao carrego de suas estruturas. Os principais promotores do fundo foram: Aegea, Elfa e Simpar, enquanto os principais detratores foram Ambipar e Braskem. Ademais, em outubro teremos o início da divulgação dos resultados das companhias referentes ao terceiro trimestre de 2025. Continuamos otimistas haja vista o atual nível de atividade, que continua saudável. Entretanto, seguimos acompanhando de perto alguns segmentos e empresas que se encontram em um nível de liquidez e alavancagem mais apertados.</t>
  </si>
  <si>
    <t>Conforme comentado nos materiais anteriores, já estávamos seguindo um movimento de diminuição de risco da carteira através da diminuição da duration do portfólio via compra de bancários curtos e do aumento de caixa de nossas estruturas. Intensificamos esse movimento ao longo de setembro, visando mitigar uma eventual abertura das debêntures caso haja algum fluxo de venda mais forte no mercado secundário. Além disso, importante mencionar que continuamos com o movimento de venda de alguns papéis, em especial, os high grade, que estão em um nível de spread muito baixo e com uma duration elevada.</t>
  </si>
  <si>
    <t>https://institucional.xpi.com.br/downloads/xpgestao/Caracteristica/Caracteristica_10326625000100_v211.pdf</t>
  </si>
  <si>
    <t>A América Latina manteve o bom momento, com recuperação ampla. A região registrou mais um mês forte, com o índice MSCI LatAm subindo 6,4%, sustentado pela valorização cambial na maioria dos países e revisão positiva de lucros. O real brasileiro (+2,0%) e o peso colombiano (+2,5%) lideraram os ganhos, enquanto o peso argentino teve desvalorização de 12,2%. No Brasil a performance foi positiva, apesar de sinais macroeconômicos mistos. O índice MSCI Brazil subiu +5,2% em setembro, ficando abaixo tanto da média da região (+6,4%) quanto de mercados emergentes (+7,0%). O real valorizou +2,0% no mês, contribuindo para o desempenho em dólar. No cenário macroeconômico, o mês trouxe indicadores variados: a produção industrial recuou 0,2% em julho, com queda na manufatura, apontando para desaceleração da atividade. A prévia da inflação (IPCA-15) de setembro mostrou alívio nos núcleos, reacendendo as apostas na continuidade do ciclo de cortes de juros. O mercado de trabalho segue apertado, com taxa de desemprego em 5,6%, mas a geração de empregos perdeu força. O crédito continua desacelerando, especialmente para empresas. No setor externo, o déficit em conta corrente caiu em agosto para US$ 4,7 bilhões, mas ainda permanece elevado.</t>
  </si>
  <si>
    <t>https://institucional.xpi.com.br/downloads/xpgestao/Caracteristica/Caracteristica_37405108000174_v76.pdf</t>
  </si>
  <si>
    <t>Setembro foi mais um mês positivo para os ativos de risco locais, com o Ibovespa e o Índice Small Caps avançando 3,4% e 1,6%, respectivamente. O dólar se desvalorizou 1,9% frente ao Real, encerrando o mês cotado a R$ 5,32. O Indie FIC FIA teve retorno de 3,6% no mês, frente a 3,5% do IBX. No acumulado do ano, o fundo sobe 29,8%, contra 21,4% do índice. Os principais destaques positivos vieram dos setores imobiliário, com investimentos em empresas de construção civil voltadas à baixa renda, e de utilidades públicas, com teses de geração e distribuição de energia elétrica e saneamento. O setor de saúde foi o principal detrator de performance.</t>
  </si>
  <si>
    <t>Durante o mês, aumentamos a exposição ao setor de utilidades públicas com a adição de Energisa e Sanepar ao portfólio. No caso da Energisa, enxergamos retornos prospectivos atrativos com baixo risco nos fluxos de caixa projetados. Já na Sanepar, vemos um bom carrego, com TIR real atrativa, possibilidade de captura de um valor acima das expectativas no tratamento regulatório sobre os precatórios recebidos e a opcionalidade de uma eventual privatização A principal redução do período foi a venda da posição de Suzano. Apesar da tese para o preço da celulose estar evoluindo conforme o esperado, com anúncios recentes de aumentos para agosto, setembro e outubro, a desvalorização do dólar frente ao Real tem impacto relevante nos resultados, já que cerca de 80% da receita da companhia é em dólares, enquanto a maior parte de seus custos está em reais. Atualmente, a parcela do portfólio exposta ao mercado externo é representada pelo investimento em Prio. As principais exposições setoriais estão em utilidades públicas, consumo e imobiliário. Encerramos o mês com 3,4% de caixa.</t>
  </si>
  <si>
    <t>https://institucional.xpi.com.br/downloads/xpgestao/Caracteristica/Caracteristica_17335646000122_v217.pdf</t>
  </si>
  <si>
    <t>https://institucional.xpi.com.br/downloads/xpgestao/Caracteristica/Caracteristica_37487500000100_v79.pdf</t>
  </si>
  <si>
    <t>O Polo Norte I FIC FIM encerrou Setembro com um resultado de -0.82%. A principal contribuição positiva veio do setor de Energia, com nossa posição comprada em Eletrobras. O setor de Car Rentals também se destacou, impulsionado pelo bom desempenho da posição comprada em Movida. No setor de Mineração, obtivemos ganhos relevantes, fruto da posição offshore comprada em Teck Resources. Entre as contribuições negativas, destacaram-se as perdas na posição comprada em Brava, no setor de Óleo e Gás, comprada em Hapvida no setor de Saúde e comprada em Iochpe Maxion e vendida em outra companhia do setor industrial.</t>
  </si>
  <si>
    <t>Iniciamos o mês com exposição bruta de 141% e líquida de 26%. As principais alocações estão nos setores de Óleo e Gás, com Brava Energia; Construção Civil, com as posições comprada em Tenda e vendida em outras duas companhias do setor e comprada em Eztec e vendida em outra companhia do setor; Energia, com posição comprada em Eletrobras.</t>
  </si>
  <si>
    <t>https://institucional.xpi.com.br/downloads/xpgestao/Caracteristica/Caracteristica_07013315000112_v202.pdf</t>
  </si>
  <si>
    <t>O JGP Crédito Advisory registrou, em setembro, retorno líquido equivalente a 1,33%. O fundo foi impactado positivamente no mês pelos ganhos de marcação a mercado do Bond de Braskem 2031s (contribuição efetiva 0,23%) e do Bond de Braskem 2033s (contribuição efetiva 0,10%). O fundo foi impactado negativamente no mês pelas perdas de marcação a mercado da debênture de Braskem - BRKMA8 (contribuição efetiva -0,37%) e da debênture de Braskem - BRKMA6 (contribuição efetiva -0,19%).</t>
  </si>
  <si>
    <t>O fundo encerrou o mês com 93% de seu PL alocado, 312 ativos em carteira de 182 emissores distintos (incluindo emissores corporativos, financeiros e títulos estruturados), taxa de carrego do fundo (antes de custos) equivalente a DI +2,04% e prazo médio de 2,9 anos.</t>
  </si>
  <si>
    <t>https://institucional.xpi.com.br/downloads/xpgestao/Caracteristica/Caracteristica_28767162000179_v123.pdf</t>
  </si>
  <si>
    <t>Em termos setoriais, as principais contribuições positivas vieram dos setores Elétrico/Saneamento e Tecnologia. Do lado negativo, os únicos detratores foram os setores de Insumos Básicos e Saúde. O STK Long Biased FIC FIA teve um desempenho de 4.24% contra 3.40% do Ibovespa. As principais contribuições positivas para a carteira no mês foram: Localiza e Google. Do lado negativo, os destaques foram: Amazon e Suzano</t>
  </si>
  <si>
    <t>O fundo fechou o mês com uma exposição bruta de 110.4% e líquida de 89.3%. Por estratégia fechamos o mês com a seguinte composição: Long Brasil: 62.0%, Long Global: 29.8%, Short: 2.7%, Hedge: 0.0% e Valor Relativo: 16.0%. Do ponto de vista setorial, os maiores destaques na alocação são: Consumo Cíclico 27.8%, Elétrico / Saneamento 19.6% e Tecnologia 15.9%.</t>
  </si>
  <si>
    <t>https://institucional.xpi.com.br/downloads/xpgestao/Caracteristica/Caracteristica_12282747000169_v86.pdf</t>
  </si>
  <si>
    <t>O mercado local apresentou mais um mês de valorização, acompanhando o bom desempenho dos mercados globais. Os fundos obtiveram desempenho acima de seus benchmarks. Os destaques positivos e negativos do fundo, por Estratégia, foram: (1) Pares - P: Adquirentes e Energia Elétrica / N: Sem destaques; (2) Double Alpha - P: Alimentos / N: Sem destaques; (3) Carteira vs Índice - P: Sem destaques / N: Supermercado; (4) Bond vs Equity - Sem destaques.</t>
  </si>
  <si>
    <t>Não houve mudanças no cenário local, que segue atento à dinâmica de juros, inflação e atividade econômica, no curto-prazo, e dinâmica eleitoral, no médio-prazo. Nos EUA, a expectativa de corte de juros do Fed foi sendo incorporada nos preços dos ativos, o que gerou efeito favorável nos mercados globais. Seguimos com uma carteira equilibrada, realizando pequenos desinvestimentos para refletir o nível de preços mais avançado de algumas ações. Exposição atual -- Bruta: 164,6% / Líquida: -7,6% / Comprada: 78,5% / Vendida: -86,1%.</t>
  </si>
  <si>
    <t>https://institucional.xpi.com.br/downloads/xpgestao/Caracteristica/Caracteristica_36326889000149_v64.pdf</t>
  </si>
  <si>
    <t>O fundo teve rentabilidade de 0,90% em setembro. Perdemos 0,04% em ações brasileiras, sendo perda de 0,10% em compra de ações e ganho de 0,05% em operações long-short. Na estratégia de juros local ganhamos 0,09%, principalmente em operações de venda de inclinação na parte intermediária da curva. Na parcela de operações internacionais perdemos 0,24%, com o principal resultado negativo vindo de operação de curva de juros na Noruega. A economia americana ainda não mostra sinais evidentes de um enfraquecimento causado pelas mudanças em políticas comerciais e de imigração, além de déficits fiscais que poderiam trazer mais incertezas sobre cenários de longo prazo. Esta situação deve contribuir momentaneamente para reduzir as pressões por desvalorização do dólar americano e também dificultar toda a redução de juros precificada pelo mercado. O mercado brasileiro deve continuar dependendo predominantemente do cenário externo. Eventos pontuais com potencial de impacto na política fiscal podem gerar ruídos. É exemplo disso a discussão sobre como será compensada a isenção de impostos para quem ganha até R$ 5.000, que deve ser decidida durante o mês de outubro.</t>
  </si>
  <si>
    <t>https://institucional.xpi.com.br/downloads/xpgestao/Caracteristica/Caracteristica_26324209000102_v66.pdf</t>
  </si>
  <si>
    <t>Em setembro, o fundo obteve retorno de 1,30%, o equivalente a 107% do CDI. No ano de 2025, o retorno está em 11,35%, o equivalente a 110% do CDI. Nos últimos 12 meses, o retorno acumulado foi de 14,20%, o equivalente a 107% do CDI. O resultado do mês pode ser explicado objetivamente pelos ganhos de carrego e fechamento de spread dos ativos locais. O mercado de crédito privado continuou amplamente funcional, com volume elevado de negociações no mercado secundário. Encerramos o mês com 16,21% de caixa no fundo, 123 ativos em carteira e 79 emissores distintos, taxa de carrego da carteira (antes de custos) equivalente a CDI+ 2,20% e duration de 1,30 anos.</t>
  </si>
  <si>
    <t>https://institucional.xpi.com.br/downloads/xpgestao/Caracteristica/Caracteristica_34799129000123_v13.pdf</t>
  </si>
  <si>
    <t>O AZ Quest Small Mid Caps encerrou setembro com um retorno expressivo de 3,16%, superando a alta de 1,58% do Índice de Small Caps no mesmo período. No acumulado de 24 meses, enquanto o benchmark registra valorização modesta de 6,40%, o fundo apresenta ganho de 31,47%, superando o índice em 25,1 pontos percentuais. O desempenho do mês foi impulsionado principalmente pelas posições nos setores de Elétricas, Utilidade Pública e Construção Civil, que lideraram as contribuições positivas. Em contrapartida, os segmentos de Petróleo e Petroquímica, Varejo e Bens de Capital tiveram efeito negativo sobre a performance. Os demais setores também trouxeram retornos positivos, embora em menor magnitude. Mantemos alocação relevante em segmentos que acreditamos estar bem posicionados para gerar valor no cenário atual, com destaque para Elétricas, Construção Civil e Varejo. A estratégia segue orientada para a geração consistente de alfa, com disciplina na alocação de capital e foco na preservação de valor no longo prazo.</t>
  </si>
  <si>
    <t>Em setembro, os mercados globais tiveram desempenho positivo, com destaque para as bolsas americanas. O Federal Reserve reduziu os juros em 0,25 p.p. e sinalizou a possibilidade de mais dois cortes ao longo de 2025, reforçando a expectativa de um ciclo de flexibilização. O PCE, principal medida de inflação do consumo nos EUA, veio em linha com as projeções, o que não trouxe obstáculos adicionais à trajetória de afrouxamento monetário. Apesar das incertezas relacionadas a um possível shutdown do governo americano, o ambiente de política monetária mais acomodatícia foi determinante para o avanço das ações. No período, o S&amp;amp;P 500 subiu +3,53%, o Nasdaq +5,40% e o Dow Jones +1,87%. No Brasil, o Ibovespa acompanhou o otimismo externo e encerrou setembro com alta de +3,40%. O índice Small Caps avançou +1,58%, enquanto o dólar se desvalorizou -1,98% frente ao real, mesmo diante do ruído fiscal doméstico e da instabilidade externa. A leitura do IPCA-15 abaixo do consenso reforçou a percepção de queda da inflação, aumentando as apostas de que o Banco Central possa iniciar em breve um ciclo de redução da Selic. Por ora, a taxa foi mantida em 15,00% na reunião de setembro. Esse conjunto de fatores contribuiu para um cenário mais construtivo em ativos de risco locais.</t>
  </si>
  <si>
    <t>https://institucional.xpi.com.br/downloads/xpgestao/Caracteristica/Caracteristica_11392165000172_v219.pdf</t>
  </si>
  <si>
    <t>Os mercados globais mostraram desempenho misto, influenciados por dados econômicos e política monetária. O fundo manteve resultado alinhado à sua estratégia conservadora e à dinâmica dos juros locais. No período, o fundo registrou rentabilidade de 1,22%.</t>
  </si>
  <si>
    <t>O fundo Trend Pré Fixado FIRF LP replica o IRF-M. Sua carteira é composta por LTNs e NTN Fs, sendo uma alternativa mais líquida do que o Tesouro Direto e trazendo vantagem ao investidor que necessita de liquidez.</t>
  </si>
  <si>
    <t>https://institucional.xpi.com.br/downloads/xpgestao/Caracteristica/Caracteristica_31145851000156_v202.pdf</t>
  </si>
  <si>
    <t>No mês, as principais contribuições positivas para a performance do fundo vieram dos setores de Utilities e do book de ações no exterior, enquanto as principais contribuições negativas vieram dos setores de Commodities e Saúde.</t>
  </si>
  <si>
    <t>https://institucional.xpi.com.br/downloads/xpgestao/Caracteristica/Caracteristica_15334585000153_v146.pdf</t>
  </si>
  <si>
    <t>Taticamente, reduzimos marginalmente um par global no setor financeiro e ampliamos a utilização de pares no segmento de tecnologia (estratégias relativas/long-short).</t>
  </si>
  <si>
    <t>O fundo encerrou o mês com exposição bruta de 155% e líquida comprada de +5%. As maiores alocações seguiram concentradas em tecnologia, financeiro e serviços públicos (utilities). No recorte setorial, os destaques positivos vieram de mineração &amp;amp; metalurgia, utilities e infraestrutura, enquanto varejo, tecnologia e o financeiro global contribuíram negativamente.</t>
  </si>
  <si>
    <t>https://institucional.xpi.com.br/downloads/xpgestao/Caracteristica/Caracteristica_41326095000115_v49.pdf</t>
  </si>
  <si>
    <t>A carteira segue saudável, com uma alta posição em caixa e em ativos de crédito com vencimento curto e que oferecem bom carrego ou potencial de ganho adicional via fechamento de spreads. Carrego líquido atual do fundo: CDI + 0,18%a.a. (101,33% do CDI). Duration da carteira de crédito: 1,18 anos.</t>
  </si>
  <si>
    <t>No mês de setembro, o fundo obteve um retorno de +1,30% (106,76% do CDI), ficando acima do seu objetivo de desempenho. No ano, o fundo apresenta uma rentabilidade de +10,95% (105,75% do CDI), ficando também acima do seu objetivo de desempenho. Apesar de um mês marcado pelos eventos envolvendo Ambipar e Braskem - ativos que não integram e nunca integraram a carteira do fundo -, o Iridium Apollo apresentou um desempenho positivo e robusto. Esse resultado foi obtido mesmo com a manutenção de um nível elevado de caixa, medida que a gestão considera prudente diante do atual cenário de spreads de crédito comprimidos e da taxa Selic ainda em patamar elevado. Contribuíram para a rentabilidade alguns ativos negociados a taxas acima do que a gestão avalia como justo, com destaque para as debêntures da Movida, que registraram forte fechamento de spread no período. Segue a atribuição de performance: Títulos Públicos: +0,76%; Debêntures: +0,34%; FIDCs: +0,06%; Títulos Bancários: +0,18%; Outros Ativos: 0,01%; Hedge: 0,00%; e Custos: -0,04%.</t>
  </si>
  <si>
    <t>https://institucional.xpi.com.br/downloads/xpgestao/Caracteristica/Caracteristica_26978438000132_v183.pdf</t>
  </si>
  <si>
    <t>O mercado local apresentou mais um mês de valorização, acompanhando o bom desempenho dos mercados globais. O fundo apresentou destaques positivos nos seguintes setores: Energia Elétrica, Serviços Não Financeiros e Bancos - Outros, e destaques negativos nos seguintes setores: Supermercado.</t>
  </si>
  <si>
    <t>Não houve mudanças no cenário local, que segue atento à dinâmica de juros, inflação e atividade econômica, no curto-prazo, e dinâmica eleitoral, no médio-prazo. Nos EUA, a expectativa de corte de juros do Fed foi sendo incorporada nos preços dos ativos, o que gerou efeito favorável nos mercados globais. Seguimos com uma carteira equilibrada, realizando pequenos desinvestimentos para refletir o nível de preços mais avançado de algumas ações. Os principais setores na carteira do fundo são os de Energia Elétrica, Bancos e Petróleo.</t>
  </si>
  <si>
    <t>https://institucional.xpi.com.br/downloads/xpgestao/Caracteristica/Caracteristica_08912569000135_v193.pdf</t>
  </si>
  <si>
    <t>https://institucional.xpi.com.br/downloads/xpgestao/Caracteristica/Caracteristica_41888219000156_v55.pdf</t>
  </si>
  <si>
    <t>Em setembro, os ganhos dos fundos se concentraram nas estratégias de commodities e nos mercados domésticos de renda variável e câmbio. Esses resultados positivos foram parcialmente compensados pelas perdas nos mercados internacionais de renda variável e câmbio.</t>
  </si>
  <si>
    <t>O portfólio é atualmente composto principalmente por estratégias compradas em Brasil, Argentina, China, ouro e urânio, além de uma posição vendida na bolsa americana, com venda adicional de empresas de petróleo.</t>
  </si>
  <si>
    <t>https://institucional.xpi.com.br/downloads/xpgestao/Caracteristica/Caracteristica_40920005000157_v75.pdf</t>
  </si>
  <si>
    <t>O fundo inicia o mês com aproximadamente 60% de exposição a ações brasileiras e 40% de exposição a ações internacionais. Suas principais alocações no Brasil encontram-se nos setores de Utilidades Públicas; Petróleo &amp;amp; Gás e; Finanças.</t>
  </si>
  <si>
    <t>https://institucional.xpi.com.br/downloads/xpgestao/Caracteristica/Caracteristica_13106983000197_v211.pdf</t>
  </si>
  <si>
    <t>Setembro trouxe consigo o tão esperado retorno de corte de juros do FED, num momento em que economia ainda mostra-se forte (com nowcasts de PIB indicando crescimento superior a 3% no tri) apesar de dados de emprego preocuparem. Nessa conjuntura, vimos a demanda crescente por ativos reais, com ouro e bolsas renovando máximas. Ainda, vimos queda da curva longa de juros americana – agora também com a preocupação sobre o shutdown do governo. No Brasil o cenário econômico não teve grandes alterações: a desinflação contínua, concentrada em bens sensíveis a câmbio e alimentos enquanto serviços segue em patamar elevado, dado que emprego continua forte apesar de alguma desaceleração na atividade. O BCB, que começa a ver alguma reancoragem nas expectativas de inflação, segue com discurso firme, postergando o debate do ciclo de corte de juros para 2026. Assim, com risk on global do FED, vimos bolsa e Real se destacarem enquanto a RF local teve retornos mais baixos dada postura do BCB. Desse modo, numa janela de reduzida alocação de risco, dada sinalização de baixa margem de segurança nos ativos que víamos, o retorno foi próximo ao benchmark. No ano o retorno supera o CDI.</t>
  </si>
  <si>
    <t>https://institucional.xpi.com.br/downloads/xpgestao/Caracteristica/Caracteristica_07381653000107_v319.pdf</t>
  </si>
  <si>
    <t>Os setores de utilidade pública, financeiro e imobiliário foram os principais destaques do mês, com posições em geradoras de energia, bancos e construtoras, respectivamente. O setor de consumo também contribuiu positivamente, com destaque para empresas de alimentos, que apresentaram sólida performance diante do ambiente de custos ainda elevados, mas com demanda resiliente. Em paralelo, nossas alocações em shoppings e incorporadoras se beneficiaram da perspectiva de flexibilização monetária futura e do fluxo crescente de capital estrangeiro para ativos brasileiros. Já no segmento financeiro, os bancos mantiveram bons resultados operacionais e valuations atrativos, reforçando sua contribuição positiva. A performance em utilidades refletiu a resiliência do setor em cenários de volatilidade, favorecida pela previsibilidade de geração de caixa e pela demanda estrutural estável.</t>
  </si>
  <si>
    <t>Em setembro, a bolsa brasileira atingiu novo recorde histórico, acumulando alta de +3,4% no mês e +21,6% em 2025. O real valorizou +2% contra o dólar, chegando a R$5,32 (+16% no ano). Nos 12 meses até setembro, os fundos da Ibiuna tiveram forte desempenho: Long Short +22,93% (172% do CDI), Long Biased +28,97% (superando IMA-B e IBOV) e Equities +24,88% (IBX +14,68%). No cenário doméstico, a política monetária restritiva segue freando a atividade, mas o mercado de trabalho permanece muito apertado, com desemprego em mínimas históricas. O Banco Central reafirmou a Selic em 15% por período prolongado, descartando corte em 2025; investidores projetam início do afrouxamento entre janeiro e março de 2026. Politicamente, não houve novidades relevantes. Externamente, após discurso de Powell em agosto, o Fed iniciou cortes de juros, reduzindo 0,25% em setembro, com mais cortes esperados em outubro e dezembro. O mercado de trabalho americano segue variável-chave, embora o shutdown do governo possa atrasar dados. A combinação do início do ciclo de queda nos EUA e da expectativa de futura redução da Selic leva investidores a revisitar alocações. Estrangeiros já rotacionam para emergentes, enquanto locais seguem mais lentos, impactados pelos títulos incentivados. Nesse ambiente, mantivemos foco em empresas domésticas resilientes, pouco alavancadas, com ajustes seletivos em setores financeiro, shoppings, energia e construção.</t>
  </si>
  <si>
    <t>https://institucional.xpi.com.br/downloads/xpgestao/Caracteristica/Caracteristica_29732926000153_v181.pdf</t>
  </si>
  <si>
    <t>O fundo segue com uma carteira diversificada, alocando risco privilegiando a liquidez, a robustez dos modelos de negócios e a capacidade de navegar em um ambiente de juros altos e incertezas fiscais. As maiores posições estão hoje nos setores Elétrico, Bancos e Imobiliário.</t>
  </si>
  <si>
    <t>As maiores contribuições positivas vieram dos setores de Commodities e Imobiliário. Aura Minerals teve uma boa performance, acompanhando o preço do Ouro nos mercados internacionais. Tenda também foi destaque em performance no mês. O mercado de construção de baixa renda segue com uma dinâmica saudável, mostrando ainda bons lançamentos e velocidade de vendas. As contribuições negativas ficaram concentradas no setor de Saúde. Hapvida teve uma má performance com perspectivas piores para os próximos resultados. Dois pontos importantes são uma adição líquida de vidas abaixo do esperado pelo mercado e sinistralidade maior vindo de novos hospitais com custo maiores e mais acordos de judicializações.</t>
  </si>
  <si>
    <t>https://institucional.xpi.com.br/downloads/xpgestao/Caracteristica/Caracteristica_23732231000195_v189.pdf</t>
  </si>
  <si>
    <t>O mercado de ações estendeu em setembro os ganhos de agosto, confirmando uma importante recuperação. O ambiente externo continuou sendo dominante, com o mercado praticamente ignorando o avanço de Lula nas pesquisas presidenciais e as trapalhadas da oposição; claramente é muito cedo para precificar qualquer cenário eleitoral. Nos EUA o FED entregou o primeiro corte de juros, suportado pela piora nos índices de emprego. Isso deve continuar ajudando na perda de valor do dólar nos próximos meses, o que ajuda na valorização de moedas e ativos emergentes. Do nosso lado, ajuda na queda da inflação e nos aproxima do primeiro corte de juros (possivelmente em jan/26). O cenário nos parece positivo, basicamente por conta do externo melhor. O mercado tem dado pouca importância ao descalabro fiscal brasileiro, o que deverá ser precificado mais à frente caso Lula se mantenha na dianteira das pesquisas. Por ora, vamos navegar na onda dos emergentes, recebendo fluxo pela alocação nos ETFs, sejam de emergentes (EEM) ou do Brasil (EWZ). O fundo subiu 4,3% em setembro, tendo Incorporação Imob. (1,5pp), Rentals (1,3pp) e Utilities (1,9pp) como fatores positivos.</t>
  </si>
  <si>
    <t>Mantivemos a exposição a utilities (21%), varejo (16%) e concessões (9%) e aumentamos incorporadoras (21%) e bancos (16%). A exposição líquida fechou o mês em 98,7% do PL e a bruta em 124% do PL. As posições long/short ocupam 4% da exposição bruta do fundo.</t>
  </si>
  <si>
    <t>https://institucional.xpi.com.br/downloads/xpgestao/Caracteristica/Caracteristica_23960625000109_v171.pdf</t>
  </si>
  <si>
    <t>https://institucional.xpi.com.br/downloads/xpgestao/Caracteristica/Caracteristica_38026814000178_v109.pdf</t>
  </si>
  <si>
    <t>O Forpus Ações FIC FIA registrou alta de 4,27% em setembro, superando o desempenho do Ibovespa, que avançou 3,40% no período. Entre os destaques positivos do mês, contribuíram as posições compradas em Utilidade Pública (2,44%), Construção Civil (1,05%), Mineração e Siderurgia (0,76%) e Financeiro (0,72%). O principal detrator foi a posição vendida em Índices Não Brasil (-0,32%). A carteira de proteção, por sua vez, apresentou perdas de 0,28%, sobretudo nas opções de venda da bolsa americana.</t>
  </si>
  <si>
    <t>Nos Estados Unidos, o início do ciclo de cortes de juros, em um ambiente de inflação ainda acima da meta, tem enfraquecido o dólar e sustentado a valorização dos ativos em mercados emergentes. A recente alta da bolsa brasileira parece refletir esse movimento global. Já os efeitos das eleições devem se tornar mais relevantes para os preços dos ativos apenas ao longo do próximo ano. Diante desse cenário, temos mantido a exposição líquida do fundo próxima de 100%, com maior concentração nos setores de Utilidade Pública e Financeiro. A carteira de proteção segue posicionada em opções de venda da bolsa americana, uma vez que uma eventual retomada inflacionária poderia reverter o atual ambiente de dólar mais fraco no mercado internacional.</t>
  </si>
  <si>
    <t>https://institucional.xpi.com.br/downloads/xpgestao/Caracteristica/Caracteristica_21917184000129_v92.pdf</t>
  </si>
  <si>
    <t>Setembro trouxe consigo o tão esperado retorno de corte de juros do FED, num momento em que economia ainda mostra-se forte (com nowcasts de PIB indicando crescimento superior a 3% no tri) apesar de dados de emprego preocuparem. Nessa conjuntura, vimos a demanda crescente por ativos reais, com ouro e bolsas renovando máximas. Ainda, vimos queda da curva longa de juros americana – agora também com a preocupação sobre o shutdown do governo. No Brasil o cenário econômico não teve grandes alterações: a desinflação contínua, concentrada em bens sensíveis a câmbio e alimentos enquanto serviços segue em patamar elevado, dado que emprego continua forte apesar de alguma desaceleração na atividade. O BCB, que começa a ver alguma reancoragem nas expectativas de inflação, segue com discurso firme, postergando o debate do ciclo de corte de juros para 2026. Assim, com risk on global do FED, vimos bolsa e Real se destacarem enquanto a RF local teve retornos mais baixos dada postura do BCB. Desse modo, numa janela de reduzida alocação de risco, dada sinalização de baixa margem de segurança nos ativos que víamos, o retorno foi próximo ao IMA-B, o que se repete no ano.</t>
  </si>
  <si>
    <t>Nos EUA, apesar da pressão política por cortes rápidos e intensos de juros, ainda não vemos os dados econômicos corroborarem tamanho movimento. Caso a economia siga forte, podemos ver juros maiores ao longo da curva americana e avanço do dólar – o que não é nosso cenário-base. Fiscal ao redor do mundo, França e geopolítica também seguem no radar. O Brasil seguirá navegando sob os ventos globais, quem tem sido principal fator para performance dos ativos num momento de poucas surpresas econômicas. Por ora mantemos esse entendimento mas cada vez mais vemos as eleições ganhando espaço nos debates e preços dos ativos. Em relação ao posicionamento, adotamos uma postura cautelosa e tática, mas com viés aplicado em prefixado over IMA-B e com plays de valor relativo na curva de NTN-Bs.</t>
  </si>
  <si>
    <t>https://institucional.xpi.com.br/downloads/xpgestao/Caracteristica/Caracteristica_09326708000101_v323.pdf</t>
  </si>
  <si>
    <t>Rentabilidade do fundo no mês: 0,41%. Em setembro, o fundo apresentou resultado positivo, porém inferior ao CDI no mês. Teve como principais resultados positivos os books de Juros valor relativo e Títulos Públicos/Privados. Do outro lado, teve desempenho negativo mais relevante nos books de Juros Reais e Bolsa Local. Atribuição: Juro Nominal: 0,00%; Arbitragem de Juros: +0,02%; Títulos Púb/Priv: +0,15%; Inflação Implícita: +0,01%; Juro Real:-0,44%; Juros Valor Relativo: +0,23%; Long &amp;amp; Short Fundamentalista: -0,16%; Juros EUA: +0,04%; Bolsa Local: -0,38%; Bolsa EUA: -0,02%; Moedas:-0,20%; Commodities: +0,02%; Quantitativo: +0,06%; Caixa/Custos: +1,08%.</t>
  </si>
  <si>
    <t>Reduzimos marginalmente a exposição net comprada em bolsa local (de 7% para 6% do PL), com posições de valor relativo entre uma carteira de ações vs Ibovespa. Em moedas, mantivemos a posição tática comprada em USDBRL, como forma de equilibrar posições mais otimistas via juros no portfólio. Em juros nominais, seguimos montando posições que buscam explorar distorções no trecho longo da curva. Em juros reais, mantivemos a posição aplicada na curva longa e as posições de valor relativo entre diferentes vértices na curva de juros reais. Em inflação, mantivemos posição de valor relativo entre dois trechos de FRA na curva de inflação implícita intermediária. Como sinalizado no início do ano, estamos ampliando a participação de posições de valor relativo (não direcionais) conforme as oportunidades surgem.</t>
  </si>
  <si>
    <t>https://institucional.xpi.com.br/downloads/xpgestao/Caracteristica/Caracteristica_22918359000185_v172.pdf</t>
  </si>
  <si>
    <t>Em setembro, o desempenho do Wellington’s Asia Technology Fund avançou em termos absolutos e superou seu índice de referência (MSCI All Country Asia Pacific Technology Custom Sector Index) em termos de USD.</t>
  </si>
  <si>
    <t>Mantemos uma visão otimista em relação às perspectivas de longo prazo do setor de tecnologia da Ásia, impulsionadas por tendências estruturais e por melhorias fundamentais em tecnologia e serviços. As empresas estão cada vez mais utilizando tecnologia para promover crescimento, aumentar eficiência e reduzir custos, o que tem beneficiado as companhias de tecnologia asiáticas. Acreditamos que a IA (inteligência artificial) representa uma oportunidade significativa para as empresas de tecnologia da Ásia como facilitadoras, plataformas e desenvolvedoras de aplicações futuras, e o investimento em IA tem o potencial de permanecer resiliente apesar das preocupações do mercado. Os avanços recentes em modelos de IA de código aberto e em tecnologia de chips por empresas chinesas oferecem alternativas aos concorrentes dos EUA. Os riscos geopolíticos e as tarifas comerciais têm impactado o sentimento do mercado. Estamos monitorando como países, indústrias e empresas respondem a esses desafios. Em nossa visão, os vínculos comerciais da Ásia com mercados desenvolvidos e emergentes devem perdurar, e a cadeia de suprimentos de semicondutores permanece ancorada na região, com poucas alternativas no curto prazo. As receitas provenientes de grandes mercados asiáticos, como China, Japão, Índia, Coreia do Sul e Sudeste Asiático, também devem sustentar o crescimento do setor de tecnologia da Ásia, refletindo a demanda local.</t>
  </si>
  <si>
    <t>https://institucional.xpi.com.br/downloads/xpgestao/Caracteristica/Caracteristica_38443120000136_v91.pdf</t>
  </si>
  <si>
    <t>Xp Infra Iv Fip Ie</t>
  </si>
  <si>
    <t>No 1º trimestre de 2025 não foram realizadas chamadas de capital. Dessa forma, o capital integralizado do Fundo se mantém em R$261,3 milhões (77% do capital comprometido do Fundo). O fundo encontra-se em seu período de investimento, com duração de 3 anos (até ago/25) prorrogáveis por um ano adicional, conforme previsto em regulamento, e o time de investimentos segue focado em originação proprietária e no acompanhamento de oportunidades de investimento, de forma que espera realizar a chamada do montante remanescente nos próximos meses. Nesse trimestre, o Fundo recebeu o pagamento de R$ 9,3 milhões da Aliseo a título de pagamento de amortização e de juros. Quanto à performance dos ativos, a PAX apresentou um aumento relevante de movimentos no início de 2025, principalmente, no Aeroporto de Jacarepaguá. Os movimentos foram puxados por um crescimento de voos offshore e de voos panorâmicos que tipicamente aumentam nesse início de ano no Rio de Janeiro. Além disso, a companhia concluiu a emissão de seu endividamento de longo prazo de R$ 370 milhões, sendo parte na SPE para realização dos investimentos de expansão e adequação dos aeroportos, e parte na holding para pagamento do empréstimo ponte. A emissão contou com compressão de 40bps sobre a taxa-teto, resultando em um custo consolidado de IPCA+9,08% a.a.</t>
  </si>
  <si>
    <t>https://institucional.xpi.com.br/downloads/xpgestao/Caracteristica/Caracteristica_26269603000187_v99.pdf</t>
  </si>
  <si>
    <t>Setembro trouxe consigo o tão esperado retorno de corte de juros do FED, num momento em que economia ainda mostra-se forte (com nowcasts de PIB indicando crescimento superior a 3% no tri) apesar de dados de emprego preocuparem. Nessa conjuntura, vimos a demanda crescente por ativos reais, com ouro e bolsas renovando máximas. Ainda, vimos queda da curva longa de juros americana – agora também com a preocupação sobre o shutdown do governo. No Brasil o cenário econômico não teve grandes alterações: a desinflação contínua, concentrada em bens sensíveis a câmbio e alimentos enquanto serviços segue em patamar elevado, dado que emprego continua forte apesar de alguma desaceleração na atividade. O BCB, que começa a ver alguma reancoragem nas expectativas de inflação, segue com discurso firme, postergando o debate do ciclo de corte de juros para 2026. Assim, com risk on global do FED, vimos bolsa e Real se destacarem enquanto a RF local teve retornos mais baixos dada postura do BCB. Desse modo, apesar de reduzida alocação de risco, com atuações táticas superamos o bench. No ano temos retorno expressivo, de 15,34% ou 148% do CDI.</t>
  </si>
  <si>
    <t>https://institucional.xpi.com.br/downloads/xpgestao/Caracteristica/Caracteristica_17797493000135_v228.pdf</t>
  </si>
  <si>
    <t>O fundo V8 Cash Platinum fechou o mês de setembro com retorno de 1,24%, equivalente a 101,33% do CDI. Nos últimos 12 meses o fundo apresentou retorno de 13,46%, equivalente a 101,08% do CDI. O resultado do mês foi influenciado pela marcação a mercado positiva do book de bancos, que compensou o baixo carrego dos ativos e do termo. Com a maior concentração nesses ativos, o fundo encerrou setembro com alfa frente ao CDI.</t>
  </si>
  <si>
    <t>A duration da carteira de bancários encerrou em 1,71 anos (1,75 anterior), com um carrego de CDI + 0,62% (- 9 bps m/m), representando cerca de 86% do fundo. No 1T25, o fundo completou 3 anos e recebeu 5 estrelas no Rating da Morning Star.</t>
  </si>
  <si>
    <t>https://institucional.xpi.com.br/downloads/xpgestao/Caracteristica/Caracteristica_42774627000140_v32.pdf</t>
  </si>
  <si>
    <t>O AZ Quest Top Long Biased encerrou o mês com valorização de 4,40%, superando seu benchmark, o IBX-100, que avançou 3,47% no período. No acumulado dos últimos três anos, o fundo apresenta rentabilidade de 55,46%, superando o índice em 23,1 pontos percentuais, considerando que o IBX-100 registrou retorno de 32,37%. O desempenho positivo no mês foi impulsionado principalmente pelas posições nos setores de Elétricas, Bancos e Utilidade Pública, que se destacaram como os maiores contribuintes do portfólio. Setores como Construção Civil, Serviços Financeiros e Petróleo e Petroquímica também trouxeram retornos positivos, embora em menor intensidade. Por outro lado, Bens de Capital, Rodovias e Bens de Consumo foram os maiores detratores de performance em setembro. A estratégia do fundo continua baseada em uma abordagem ativa e flexível, combinando exposição líquida comprada com gestão dinâmica das posições. Atualmente, a carteira concentra maior exposição líquida comprada nos setores de Bancos, Elétricas e Varejo, enquanto a ponta vendida está posicionada em papéis dos setores de Bens de Consumo e Mineração, alinhando risco e oportunidade de forma disciplinada.</t>
  </si>
  <si>
    <t>https://institucional.xpi.com.br/downloads/xpgestao/Caracteristica/Caracteristica_13974750000106_v221.pdf</t>
  </si>
  <si>
    <t>https://institucional.xpi.com.br/downloads/xpgestao/Caracteristica/Caracteristica_42902399000146_v33.pdf</t>
  </si>
  <si>
    <t>https://institucional.xpi.com.br/downloads/xpgestao/Caracteristica/Caracteristica_29762315000158_v156.pdf</t>
  </si>
  <si>
    <t>https://institucional.xpi.com.br/downloads/xpgestao/Caracteristica/Caracteristica_00398561000190_v231.pdf</t>
  </si>
  <si>
    <t>https://institucional.xpi.com.br/downloads/xpgestao/Caracteristica/Caracteristica_37489109000144_v93.pdf</t>
  </si>
  <si>
    <t>No mês de setembro, o fundo apresentou rentabilidade de 0,08%, o equivalente a CDI - 1,13%. No acumulado dos últimos 12 meses, o retorno foi de 5,82% (CDI - 6,61%). O resultado abaixo do benchmark é proveniente de uma contribuição negativa de parte portfólio de crédito privado, especialmente da estratégia de alocação High Yield.</t>
  </si>
  <si>
    <t>O fundo segue com uma carteira diversificada, composta por 101 emissores, distribuídos entre 17 setores da economia, com foco em ativos de crédito com indexador predominantemente ao CDI. Atualmente, papéis atrelados ao CDI representam a maior parte da carteira, refletindo nossa estratégia de capturar retornos consistentes com menor volatilidade. Os ativos selecionados apresentam um spread médio de CDI + 2,1% e uma duration média de 1,7 ano, patamar compatível com o perfil de risco-retorno do fundo. Além disso, o Daikon mantém uma alocação de 14,3% em ativos estruturados, majoritariamente por meio de cotas sêniores de FIDCs, o que contribui para a diversificação e a robustez da carteira.</t>
  </si>
  <si>
    <t>https://institucional.xpi.com.br/downloads/xpgestao/Caracteristica/Caracteristica_36436794000188_v113.pdf</t>
  </si>
  <si>
    <t>Em setembro, o fundo V8 Vanquish Termo entregou retorno de 1,20%, equivalente a 98,29% do CDI. Nos últimos 12 meses o fundo apresentou retorno de 13,61%, equivalente a 102,24% do CDI. A baixa volatilidade da bolsa e os juros elevados seguem restringindo o aumento de operações a termo, reduzindo as antecipações. Apenas 6,5% do book foi antecipado com diferença de prazo médio de 1 dia. A posição de liquidez, entretanto, compensou parcialmente o impacto no fundo.</t>
  </si>
  <si>
    <t>O fundo está com alocação de 73% em financiamento de termo (71% anterior), com prazo médio ponderado da carteira de aproximadamente 72 dias corridos, sendo 25% com prazo de vencimento abaixo de 30 dias, 10,66% entre 30 e 60 dias e 37% dos contratos acima de 60 dias.</t>
  </si>
  <si>
    <t>https://institucional.xpi.com.br/downloads/xpgestao/Caracteristica/Caracteristica_36017289000107_v88.pdf</t>
  </si>
  <si>
    <t>O S&amp;amp;P 500 continuou a registrar topos históricos ao longo da segunda metade de julho, com o otimismo acerca de acordos tarifários impulsionando o sentimento dos mercados. Tal movimento se refletiu em diversas classes de ativos: o Bitcoin superou a marca de US$ 120.000 e as ações de empresas de IA atravessaram fortes ralis. Houve certa volatilidade, decorrente de especulações sobre uma possível demissão de Jerome Powell do FED por parte de Trump. No mês, créditos sub-investment grade obtiveram retornos primariamente compostos por cupons, apoiados pela compressão dos spreads. Títulos conversíveis se destacaram, dada a boa performance dos mercados acionários. Os yields das Treasuries subiram na primeira metade do mês, em resposta a temores inflacionários renovados. O CPI americano ficou em linha com as expectativas, e as vendas no varejo avançaram acima do estimado. O FED manteve as taxas inalteradas, conforme aguardado pelo mercado, que agora precifica cortes de 50 bps até o fim do ano. No ano, a curva se inclinou: o yield das Treasuries de 10 anos está 52 bps acima do das notas de 2 anos. Na Europa, a inflação anual subiu ligeiramente para 2 %, 0,1 p.p. acima do registrado anteriormente. No Reino Unido, o índice avançou 0,2 % na comparação mensal. Entre os instrumentos de crédito, os high yields continuam a oferecer spreads atrativos, apoiados por fundamentos técnicos sólidos que impulsionaram sua compressão.</t>
  </si>
  <si>
    <t>Em seu último comitê, a Oaktree não realizou mudanças nas alocações-alvo de seu portfólio. A gestão observa um aumento de “new money”, ou seja, um aumento na emissão de crédito, em especial nos mercados europeus. Nesse cenário, títulos de crédito com duration curta e yields mais elevados continuam a oferecer renda atraente, além de menor volatilidade em relação ao mercado acionário. Com o futuro econômico e geopolítico ainda incerto, a natureza contratual dos ativos de crédito mostra-se cada vez mais convincente: seus retornos são definidos pela qualidade do emissor, enquanto os mercados acionários dependem de projeções de crescimento excepcionais para sustentar valuations elevados. O fundo-alvo mantém sua prioridade de obter renda sólida ao mesmo tempo em que se protege contra perdas de crédito, mantendo disciplina e evitando emissões de qualidade inferior que possam comprometer o desempenho. A estratégia segue altamente diversificada em classes de ativos e geografias, além de preservar caixa para alocações oportunísticas. A Oaktree se mostra satisfeita com o aumento das emissões, acessando-as seletivamente. A gestão mantém confiança na qualidade do portfólio, estrategicamente subponderado em nomes cíclicos que poderiam sofrer em uma eventual recessão. Na Europa, observou-se um aumento relevante nas emissões, o que representa uma oportunidade de adicionar títulos com spreads atraentes.</t>
  </si>
  <si>
    <t>https://institucional.xpi.com.br/downloads/xpgestao/Caracteristica/Caracteristica_38281467000120_v91.pdf</t>
  </si>
  <si>
    <t>O FIDC Verde Ipê encerrou setembro com resultado positivo, ainda que ligeiramente abaixo do esperado. No campo favorável, destacamos uma reversão de provisão que se concretizou após a liquidação de uma operação, além da boa performance de uma operação de precatórios federais, que atingiu o ponto ótimo de alocação. Por outro lado, o desempenho foi parcialmente impactado por uma operação com stop accrual de juros, que reduziu o carrego esperado; e por uma provisão de despesas dentro de uma operação, que deve se encerrar em dezembro.</t>
  </si>
  <si>
    <t>Durante o mês, realizamos a alocação em cinco novas operações, totalizando R$ 40,4 milhões, com spread médio de CDI + 9,4% a.a., todas em carteiras pulverizadas. Para esses aportes, nos aproveitamos da estratégia de manter uma liquidez um pouco mais elevada no veículo no mês anterior, evitando a dupla tributação de IOF na gestão de caixa. Mantemos o foco na diversificação e na geração de excesso de retorno, garantindo que nenhuma posição individual tenha potencial de comprometer o spread médio da carteira, hoje em torno de CDI + 5% a.a.</t>
  </si>
  <si>
    <t>https://institucional.xpi.com.br/downloads/xpgestao/Caracteristica/Caracteristica_54851094000131_v16.pdf</t>
  </si>
  <si>
    <t>O Brave 90 é um Fundo de Investimento em Cotas de FIDCs que investe especificamente em classes Sêniores e Mezaninos. O Fundo rendeu 1,37% no mês ou 112% CDI, o que representa CDI+ 1,70% a.a.. Buscando incrementar a rentabilidade do Fundo, aplicou-se R$ 21.190.730 em 8 ativos, cuja rentabilidade média ponderada é de CDI+ 3,14% a.a.. A carteira fechou o mês com 122 ativos e com uma posição mantida em caixa em 13,37% e o índice de liquidez (%PL em até 90 dias úteis) em 29,9%.</t>
  </si>
  <si>
    <t>O Brave 90 superou o seu benchmark (100% do CDI) em todos os meses desde o seu início, acumulando uma rentabilidade nominal de 89,89% (136% do CDI). No ano o fundo já acumula alta de 11,77% (114% do CDI). O Patrimônio Líquido (PL) aumentou no mês R$54.037.596, fechando com R$ 1.265.086.045.</t>
  </si>
  <si>
    <t>https://institucional.xpi.com.br/downloads/xpgestao/Caracteristica/Caracteristica_35726300000137_v76.pdf</t>
  </si>
  <si>
    <t>Em setembro, o principal destaque positivo da indústria de crédito foram as debêntures incentivadas, em que os gestores mantiveram a pressão compradora, contribuindo para a queda dos prêmios de crédito. Por outro lado, entre as debêntures não isentas, o destaque negativo foram os eventos marcados por Braskem e Ambipar. No geral, a postura dos gestores de crédito segue conservadora, mantendo a geração do excesso de retorno sobre o CDI. O Selection RF High Yield teve retorno de 1,26% no mês, contra 1,22% do CDI. Nos últimos 12 meses, o retorno acumulado foi de 14,53%, contra 13,30% do CDI no mesmo período. No mês, destaque para a performance dos fundos: Polo Credito Estruturado 90 CP (1,48%), Root Capital High Yield CP (1,47%) e Root Capital Crédito HG Plus CP (1,40%).</t>
  </si>
  <si>
    <t>As maiores exposições individuais da carteira estão nos fundos: Solis Capital Antares CP LP, Augme 90 CP, BBM Corporate Credit High Yield CP, Root Capital High Yield CP, Polo Credito Estruturado 90 CP e Jive Bossanova High Yield.</t>
  </si>
  <si>
    <t>https://institucional.xpi.com.br/downloads/xpgestao/Caracteristica/Caracteristica_34957512000162_v184.pdf</t>
  </si>
  <si>
    <t>No Brasil, o BC seguiu com uma comunicação conservadora, indicando que a evolução do cenário está compatível com sua expectativa, e manteve as projeções de inflação considerando a trajetória de Selic do Relatório Focus em patamar similar àquelas apresentadas no Relatório de inflação de junho. O Ibov manteve sua trajetória positiva e subiu 3,4% em setembro. As bolsas americanas tiveram desempenho similar (S&amp;amp;P +3,5% e Nasdaq +5,4%).</t>
  </si>
  <si>
    <t>A dinâmica para RV permanece favorável neste cenário de economia resiliente e queda de juros. Não foram realizadas alterações relevantes na carteira. Destaque para nossa carteira comprada em saneamento, energia elétrica e bancos digitais e nas posições vendidas em consumo, proteínas, energia e bens industriais. Os setores financeiro e elétrico permanecem como nossas principais posições.</t>
  </si>
  <si>
    <t>https://institucional.xpi.com.br/downloads/xpgestao/Caracteristica/Caracteristica_11628883000103_v183.pdf</t>
  </si>
  <si>
    <t>Em setembro, os sinais de atividade global reforçaram a perspectiva de afrouxamento monetário nas principais economias, ainda que com incertezas sobre ritmo e intensidade. Nos EUA, a fraqueza no emprego e o PCE abaixo do esperado levaram o Fed a cortar os juros em 25bps, sinalizando reduções adicionais neste ano, embora o comitê siga dividido sobre 2026. Na Europa, o BCE manteve os juros inalterados, mas Lagarde adotou tom mais hawkish, ressaltando resiliência do crescimento e redução das incertezas ligadas ao comércio e às tarifas. Na China, a atividade arrefeceu; o setor externo ainda contribui significativamente para o PIB e a meta de 5% de crescimento segue no radar. A “anti-involução”, que combate a deflação, poderia alterar de forma relevante várias indústrias globalmente. No Brasil, a atividade e a arrecadação mostraram desaceleração, enquanto a inflação corrente surpreendeu para baixo. O Copom manteve a SELIC em 15%, reforçando o tom conservador diante de expectativas ainda desancoradas. Quanto à performance, contribuíram positivamente as posições em mineração&amp;amp;siderurgia, bens de capital e telecom; negativamente em elétricas&amp;amp;saneamento, petróleo&amp;amp;gás e papel&amp;amp;celulose.</t>
  </si>
  <si>
    <t>Mantivemos o foco nos casos em que possuímos maior convicção e empresas que apresentam resiliência de resultados. Estamos acima do peso do Ibovespa em Mineração &amp;amp; Siderurgia, Transporte &amp;amp; Logística, Papel &amp;amp; Celulose, Saúde e Serviços Financeiros. Estamos abaixo do peso do Ibovespa em Elétricas &amp;amp; Saneamento, Bancos, Consumo, Construção, Bens de Capital, Petróleo &amp;amp; Gás, Shoppings, Telecom, Tecnologia e Educação. Exposição líquida: 95,91% do PL, comprado em 122,63% e vendido em 26,71%.</t>
  </si>
  <si>
    <t>https://institucional.xpi.com.br/downloads/xpgestao/Caracteristica/Caracteristica_39573883000164_v67.pdf</t>
  </si>
  <si>
    <t>A Classe tem por objetivo obter ganhos, mediante investimentos em diversas classes de títulos, valores mobiliários e/ou ativos financeiros preponderantemente no mercado de ações, incluindo cotas de emissão de fundos de investimento, negociados no mercado brasileiro com foco no fator dividendos.</t>
  </si>
  <si>
    <t>https://institucional.xpi.com.br/downloads/xpgestao/Caracteristica/Caracteristica_55630600000125_v10.pdf</t>
  </si>
  <si>
    <t>Destaques positivos na contribuição de performance foram os setores de aluguel de carros, bancos/financeiro e energia elétrica. No lado negativo tivemos os setores de saúde e varejo.</t>
  </si>
  <si>
    <t>A carteira do fundo segue composta por empresas com bons fundamentos e com a perspectiva de apresentar bons resultados nos próximos anos. O fundo tem posições concentradas nos setores de energia elétrica, financeiro, energia, aluguel de carros e logística.</t>
  </si>
  <si>
    <t>https://institucional.xpi.com.br/downloads/xpgestao/Caracteristica/Caracteristica_42870763000133_v41.pdf</t>
  </si>
  <si>
    <t>Em setembro, o Augme 30 II entregou 1,38% de retorno nominal (113% do CDI). O book líquido performou 136% do CDI com alocação média de 37% no período, o book ilíquido entregou 131% do CDI com alocação média de 19% e o caixa 93% do CDI com alocação média de 45%. O fundo gerou alfa de R$ 411 mil no período por conta do desempenho de Tecpar (TEPA11) e Novo Norte (NNAE12), principalmente. E como destaque negativo para o FII XPID11 esse mês.</t>
  </si>
  <si>
    <t>O Augme 30 II encerrou o mês com 38,57% alocados no book líquido, 16,19% no book ilíquido e 45,49% em caixa. Em comparação ao mês anterior, o book líquido aumentou 2%, o book ilíquido reduziu 0,65% e o caixa reduziu 0,96%. O carrego fechou em CDI + 1,37% a.a. (frente a 1,64% do mês anterior) e a duration fechou em 1,29 anos (frente a 1,36 do mês anterior). O maior emissor risco encerrou o mês com 2,09% (FIDC Empírica Futuro Prev Consig II), com o HHI do portfólio em 2,06%.</t>
  </si>
  <si>
    <t>https://institucional.xpi.com.br/downloads/xpgestao/Caracteristica/Caracteristica_52285852000176_v25.pdf</t>
  </si>
  <si>
    <t>O fundo encontra-se alocado em 13,74% em ativos de crédito privado indexados ao CDI (2,99% em debêntures e 10,75% em CDBs/letras financeiras) e 86,26% em caixa. A duration do portfólio é de 1,33 ano e da parcela alocada em crédito privado é de 0,90 ano.</t>
  </si>
  <si>
    <t>No mês de setembro, a performance ficou em linha com o CDI. No ano e na janela de 12 meses, o resultado também está em linha com o índice. Esse comportamento decorre de uma leve abertura dos spreads de crédito. Apesar do movimento observado, o mercado permanece comprador na classe, sustentado por um boa liquidez no secundário e um primário aquecido. Seguimos construtivos com o segmento e mantemos a expectativa de uma estabilização gradual das taxas. Por fim, estamos atentos com os eventos recentes de crédito e seus possíveis impactos nos spreads. Vale ressaltar que não temos em carteira nenhum dos cases que estressaram, seja direta ou indiretamente. No Brasil, permanecemos cautelosos com os dados de atividade econômica – em especial as taxas de desemprego - e inflação, que segue convergindo para meta mas ainda acima. O PIB do segundo trimestre mostrou perda de fôlego na margem, coerente com os efeitos defasados da política monetária restritiva. Nesse contexto, o Copom manteve a Selic em 15% a.a. e indicou estabilidade por “período prolongado”, mesmo com a recente valorização do real ao longo de 2025. Do lado do fiscal, as incertezas permanecem. Com eleições em vista, entendemos que uma expansão fiscal para estimular a popularidade do governo atual é nocivo para o mercado. No cenário externo, importante mencionar o início do ciclo de corte de juros nos EUA.</t>
  </si>
  <si>
    <t>https://institucional.xpi.com.br/downloads/xpgestao/Caracteristica/Caracteristica_11616354000181_v91.pdf</t>
  </si>
  <si>
    <t>Em setembro, Capitânia Yield 120 rendeu 1,36%, equivalente a 112% do CDI. Como todos os FIDCs investidos pelo Yield são marcados na curva, a partir da cota do administrador, o retorno do fundo é explicado como uma função de carrego ponderado pela exposição de cada ativo. Ao longo de mês, os principais agregadores de resultado foram os FIDCs Guardian Multi Consigandos I, ADGM e Guardian Multi Consigandos III. Esses ativos contam com carrego de CDI + 5,50%, 4,50% e 5%, respectivamente. No fechamento de agosto, o fundo contava com carrego de CDI + 4,13% e cerca de 37 riscos.</t>
  </si>
  <si>
    <t>https://institucional.xpi.com.br/downloads/xpgestao/Caracteristica/Caracteristica_50367933000190_v24.pdf</t>
  </si>
  <si>
    <t>No mês, o AZ Quest Bayes FIA registrou retorno de +2,94%, ante +3,4% do Ibovespa. No acumulado do ano, o fundo avança 26,52%, superando o índice que apresenta 21,58%. No histórico desde sua criação, o fundo atingiu nova máxima, após completar cinco anos em julho, com retorno de 63%, frente a 38,48% do Ibovespa. O fundo opera atualmente com a quinta versão do modelo de Fatores, F2022, desenvolvido a partir da primeira versão de 2012, e mantém mais de 120 posições distribuídas em 10% small caps, 51,3% mid caps e 36,02% large caps. Em setembro, as famílias de Fatores de Risco Long Only (LO) apresentaram desempenho positivo, com destaque para LO Técnico (+4,9%) e LO Crescimento (+3%). LO Valor e Baixo Risco tiveram retorno acima de 2%, enquanto LO Qualidade ficou abaixo desse patamar. O fundo segue com perfil de oscilação abaixo do Ibovespa na maior parte dos períodos, com beta de 0,8 e tracking error em torno de 9%, refletindo a combinação de gestão ativa e diversificação entre fatores. A estratégia busca oferecer aos investidores retorno consistente com exposição controlada ao risco, aproveitando oportunidades de crescimento, valor e fatores técnicos no mercado acionário brasileiro.</t>
  </si>
  <si>
    <t>https://institucional.xpi.com.br/downloads/xpgestao/Caracteristica/Caracteristica_37569846000157_v53.pdf</t>
  </si>
  <si>
    <t>O AZ Quest Luce Advisory II teve um rendimento de 1,31% no mês de setembro, resultado bastante acima da rentabilidade-alvo de longo prazo pensada para o fundo. As diversas estratégias apresentaram bons resultados, com destaque para a carteira de debênture CDI.</t>
  </si>
  <si>
    <t>A carteira está 63% alocada, sendo 37% em debêntures. Os setores de maior alocação incluem Bancos, Elétricas e Assistência Médica.</t>
  </si>
  <si>
    <t>https://institucional.xpi.com.br/downloads/xpgestao/Caracteristica/Caracteristica_52280036000170_v33.pdf</t>
  </si>
  <si>
    <t>Desde abril, o mercado tem seguido a tendência de alta, e setembro não foi exceção. O mercado continua superando as expectativas de lucros para o ano fiscal de 2025, e os gastos do governo permanecem como um importante impulso positivo para os mercados. Além disso, o Federal Reserve reduziu as taxas de juros pela primeira vez desde setembro de 2024. Acreditamos que há indicadores positivos suficientes que devem levar a um forte rali no quarto trimestre para os mercados. Há uma divergência considerável entre os fundamentos corporativos e o sentimento dos investidores. Os resultados do primeiro e segundo trimestres superaram as estimativas de consenso em 10%, uma margem incomumente alta, enquanto a margem operacional do S&amp;amp;P 500 subiu para 17,9%, próximo aos níveis recordes. No entanto, os analistas têm sido lentos em aumentar suas estimativas trimestrais e anuais, apesar das empresas consistentemente superarem as expectativas. O sentimento pessimista está bem acima de sua média histórica de 31%, enquanto o sentimento otimista está significativamente abaixo de sua norma de 38%. Historicamente, o sentimento segue o momentum dos preços, que segue os fundamentos corporativos. Ainda existem possíveis obstáculos que podem impedir uma maior valorização dos preços das ações, mas à medida que as empresas continuam a reportar resultados fortes, isso deve levar a um sentimento mais otimista e a uma valorização do mercado.</t>
  </si>
  <si>
    <t>A carteira mantém aproximadamente 40% em investimentos de crescimento e 60% de valor/ações essenciais. Do ponto de vista geográfico, o portfólio está abaixo do neutro (underweight) na Europa e no Japão e permanece acima do neutro (overweight) na Ásia, exceto Japão e América do Norte. Do ponto de vista setorial, as maiores posições acima do neutro (overweight) da carteira são Finanças, Serviços de Comunicação e Imobiliário. As maiores posições abaixo do neutro (underweights) são para o setor de saúde e bens industriais. A gestão geral de risco da carteira continua sendo uma prioridade, considerando a maior volatilidade do mercado em relação aos últimos dois anos.</t>
  </si>
  <si>
    <t>https://institucional.xpi.com.br/downloads/xpgestao/Caracteristica/Caracteristica_42280143000144_v44.pdf</t>
  </si>
  <si>
    <t>O fundo Trend Pósfixado FIC FIRF Simples apresenta uma estratégia conservadora de renda fixa e replica o retorno da taxa Selic a partir da compra de LFTs, sendo uma alternativa mais líquida do que acessar o Tesouro Direto.</t>
  </si>
  <si>
    <t>https://institucional.xpi.com.br/downloads/xpgestao/Caracteristica/Caracteristica_26559284000144_v241.pdf</t>
  </si>
  <si>
    <t>Em um mês em que o dólar andou de lado (medido pelo DXY), o real mais uma vez se destacou positivamente, com valorização de 2,0% em relação à moeda americana, seguindo o movimento das moedas de mercados emergentes. A política monetária muito restritiva, na contramão do mundo, combinada com o reinício do ciclo de corte de juros nos EUA, foram determinantes para este movimento, sobrepujando os efeitos incertos das tarifas comerciais. O fundo perdeu menos do que o dólar, em função do carregamento do cupom cambial.</t>
  </si>
  <si>
    <t>O fundo permanece integralmente exposto à variação cambial através da compra de contratos futuros de dólar de baixa duration, o que lhe permite capturar o diferencial de juros entre Brasil e EUA sem se expor à volatilidade da curva de juros brasileira.</t>
  </si>
  <si>
    <t>https://institucional.xpi.com.br/downloads/xpgestao/Caracteristica/Caracteristica_00819889000133_v249.pdf</t>
  </si>
  <si>
    <t>A principal contribuição positiva para o fundo em setembro veio de Alphabet. Suas ações reagiram à decisão favorável do juiz responsável pelo seu caso mais importante de antitruste, envolvendo acordos de distribuição de Search pelo Safari da Apple e o Android. As maiores atribuições negativas vieram de Constellation Software e Topicus, por essencialmente a narrativa de que inteligência artificial prejudicará seus negócios no futuro – o que achamos pouco provável.</t>
  </si>
  <si>
    <t>Os maiores aumentos de exposição no mês foram de Alphabet e duas novas posições. Adicionamos também para nossa posição de Constellation Software e Topicus, repondo a exposição reduzida pela queda das ações. As maiores reduções foram de Berkshire Hathaway, LVMH e Netflix, para abrir espaço para compras onde atualmente enxergamos melhores retornos prospectivos.</t>
  </si>
  <si>
    <t>https://institucional.xpi.com.br/downloads/xpgestao/Caracteristica/Caracteristica_35939847000110_v95.pdf</t>
  </si>
  <si>
    <t>https://institucional.xpi.com.br/downloads/xpgestao/Caracteristica/Caracteristica_33913562000185_v136.pdf</t>
  </si>
  <si>
    <t>O AZ Quest Valore teve um rendimento de 1,48% no mês de setembro, resultado bastante acima da rentabilidade-alvo de longo prazo pensada para o fundo. As diversas estratégias apresentaram bons resultados, com destaque para as carteiras de debêntures CDI e debêntures hedgeadas.</t>
  </si>
  <si>
    <t>A carteira está 77% alocada, sendo 48% em debêntures. Os setores de maior alocação incluem Bancos, Elétricas e Telecomunicações.</t>
  </si>
  <si>
    <t>https://institucional.xpi.com.br/downloads/xpgestao/Caracteristica/Caracteristica_19782311000188_v214.pdf</t>
  </si>
  <si>
    <t>O IMA-B 5, indexador da carteira, entregou 0,7% de retorno no mês, auferindo ganhos com o IPCA e com o carrego, além de uma leve perda com abertura de curva de juros. O Fundo teve desempenho abaixo do CDI, impactado pela abertura dos papéis de Braskem, notadamente no dia 29/set. A administração da companhia contratou assessores financeiros e legais para avaliar alternativas de otimização da estrutura de capital – evento que gerou posterior downgrade de rating pela agência Moody’s. Pela Sparta, o grupo Braskem é avaliado com rating A-, refletindo uma visão mais cautelosa. A reação do mercado à reivsão do rating gerou pressão vendedora no secundário, levando os títulos ao patamar de 39%. Acreditamos que o novo preço já reflete a conjuntura atual da empresa e seguimos atentos aos desdobramentos do caso. Vemos uma demanda positiva no ano, com destaque para fundos bancários. A oferta de debêntures segue bem próxima do observado em 2024, com diversos movimentos alongamento de passivo - recompra de dívidas curtas e reemissão de longas. Os spreads mostraram leve compressão e negociam levemente abaixo do patamar de nov/24. A dinâmica atual sugere certo equilíbrio de preços, mas com maior dispersão entre os ratings e maior oscilação nos ratings inferiores. Reforçando o que temos alertado em nossas comunicações anteriores, estamos atentos às possíveis oscilações dos spreads de crédito, que devem ser mais relevantes em empresas mais cíclicas e alavancadas.</t>
  </si>
  <si>
    <t>Do ponto de vista de risco de mercado, o fundo segue passivamente o IMA-B 5. Já em relação ao spread de crédito, o fundo pode alongar ou diminuir a duration. Seguimos com duration controlada, mais seletivos no mercado primário e priorizando alocar em grupos de maior solidez e menos cíclicos. É importante lembrar que temos um mecanismo que dá um desconto na taxa de administração sobre a parcela de caixa. Atualmente o fundo tem uma duration de 1,6 anos e um carrego de (IMA-B 5)+1,4%, equivalente a cerca de IPCA+9,7%</t>
  </si>
  <si>
    <t>https://institucional.xpi.com.br/downloads/xpgestao/Caracteristica/Caracteristica_38026926000129_v95.pdf</t>
  </si>
  <si>
    <t>https://institucional.xpi.com.br/downloads/xpgestao/Caracteristica/Caracteristica_46962243000101_v19.pdf</t>
  </si>
  <si>
    <t>Na parcela de risco de mercado, setembro foi marcado pela continuidade do movimento de queda das inflações implícitas. No pano de fundo internacional, o FOMC cortou os juros em 0,25%, conforme o esperado pelo mercado. Além disso, houve continuidade da tendência de queda do Dólar, não apenas pelo corte de juros mas também por diversos fatores geopolíticos. No cenário doméstico, os dados de atividade divulgados corroboram um processo de desaceleração gradual, marcado por dados mistos, o que é comum neste estágio do ciclo. Na parte de inflação, os dados mostram o processo de desinflação em curso, ainda que resiliente na parte mais inercial. Neste ambiente, o COPOM decidiu, na última reunião, manter inalterada a taxa Selic em 15% e seguiu com o discurso firme no compromisso da convergência da inflação para a meta. Por fim, após se encontrarem na reunião anual do FMI, os presidentes Lula e Donald Trump, abriram a possibilidade de uma reunião entre ambos, algo que ainda não aconteceu desde as imposições de tarifas e do início de seus mandatos. Com isso, mantivemos posições aplicadas em juros reais, dados os níveis bastante elevados, e seguimos operando taticamente a duration do fundo via juros nominais. O fundo encerrou o mês com 3,02 anos de duration e 97% de indexação ao IPCA.</t>
  </si>
  <si>
    <t>https://institucional.xpi.com.br/downloads/xpgestao/Caracteristica/Caracteristica_34793170000192_v115.pdf</t>
  </si>
  <si>
    <t>Em Setembro, o cenário econômico global continuou a mostrar sinais de desaceleração, especialmente na segunda metade de 2025, conforme apontam os dados mais recentes. Apesar desse movimento, entendemos que a economia está apenas perdendo ritmo, sem sinais de estagnação, o que reduz o risco de impactos relevantes sobre o consumidor e o sentimento do investidor.</t>
  </si>
  <si>
    <t>O Global Income FIC teve uma rentabilidade positiva de 2,01%. Ações globais, ações americanas, ações de mercados emergentes e títulos High Yield americanos foram os maiores contribuidores para a performance, enquanto as ações europeias foram os principais detratores. Além disso, este mês, aumentamos nossa exposição em ações americanas e europeias, e reduzimos as posições em caixa e títulos High Yield europeus.</t>
  </si>
  <si>
    <t>https://institucional.xpi.com.br/downloads/xpgestao/Caracteristica/Caracteristica_26112046000196_v150.pdf</t>
  </si>
  <si>
    <t>O AZ Quest Debentures Incentivadas teve um rendimento de 1,62% no mês de setembro, resultado bastante acima do IMA-B5 (0,66%) e do CDI (1,22%). Em relação ao benchmark IMA-B5, perdemos no posicionamento relativo entre os vértices da curva de juros (Efeito Curva) e ganhamos com Efeito Crédito, uma vez que a grande maioria dos ativos incentivados tiveram fechamento de spread de crédito.</t>
  </si>
  <si>
    <t>A carteira está 105% alocada, sendo 102% em debêntures. Os setores de maior alocação incluem Elétricas, Rodovias e Telecomunicações.</t>
  </si>
  <si>
    <t>https://institucional.xpi.com.br/downloads/xpgestao/Caracteristica/Caracteristica_25213405000139_v139.pdf</t>
  </si>
  <si>
    <t>A principal contribuição positiva para o fundo em setembro veio de TSMC, seguida de Alphabet. As ações de Alphabet reagiram à decisão favorável do juiz responsável pelo seu caso mais importante de antitruste, envolvendo acordos de distribuição de Search pelo Safari da Apple e o Android. No Brasil, GPS e BTG também contribuíram positivamente. As maiores atribuições negativas vieram de Constellation Software e Topicus, por essencialmente a narrativa de que inteligência artificial prejudicará seus negócios no futuro – o que achamos pouco provável.</t>
  </si>
  <si>
    <t>De modo geral, reduzimos a exposição líquida em companhias brasileiras, enquanto reciclamos o capital para nossos investimentos no exterior, onde vemos as companhias entregando excelentes resultados operacionais e com boas perspectivas. Após uma primeira descompressão de valuations no mercado doméstico e, levando em consideração que nos aproximamos do período de “vale tudo” pré eleições, é importante estarmos preparados para os próximos choques de expectativas. “Cautela e canja de galinha não faz mal a ninguém”…</t>
  </si>
  <si>
    <t>https://institucional.xpi.com.br/downloads/xpgestao/Caracteristica/Caracteristica_40796008000120_v33.pdf</t>
  </si>
  <si>
    <t>O fundo apresentou retorno positivo em setembro. Os maiores geradores de alfa no mês foram Eletrobras, Bradesco e Copel, enquanto os principais detratores foram Marfrig-BRF, Assaí e Azzas 2154. As ações da Eletrobras tiveram desempenho positivo no período, impulsionadas pela perspectiva de preços de energia mais elevados a longo prazo e pela revisão altista de seus resultados futuros por um grupo de analistas de bancos. Do lado negativo, a Marfrig-BRF foi detratora no mês, impactada pelo processo de fusão entre as duas empresas, cujos fatores técnicos de curto prazo afetaram seu resultado. Já as ações do Assaí foram pressionadas em setembro pela manutenção da deflação de alimentos, o que prejudica o crescimento da receita, pois o consumo de alimentos apresenta mais inelástica.</t>
  </si>
  <si>
    <t>Para frente, o início do ciclo de queda da taxa de juros nos EUA é um evento importante para os mercados emergentes, beneficiando os ativos brasileiros. Devido ao quadro fiscal desafiador, projetamos um crescimento moderado da economia brasileira, mas o cenário mais benigno de inflação, em conjunto com a redução da taxa de juros nos EUA, abre espaço para o BC brasileiro começar a cortar a taxa Selic em 2026. A despeito desse cenário prospectivo mais construtivo, os principais fatores de risco globais, como uma potencial desaceleração mais aguda da economia mundial ou um aumento das taxas de juros mais longas dos países desenvolvidos, não foram totalmente dissipados. Além disso, daqui a alguns meses, a corrida eleitoral no Brasil começará a ter um impacto mais direto nos preços dos ativos locais. As principais teses de investimento do Fundo estão nos setores de bancos, energia elétrica, mineração, petróleo e serviços financeiros.</t>
  </si>
  <si>
    <t>https://institucional.xpi.com.br/downloads/xpgestao/Caracteristica/Caracteristica_03168062000103_v222.pdf</t>
  </si>
  <si>
    <t>Os mercados acionários globais registraram avanço no mês, refletindo melhora no sentimento de risco. O fundo superou o desempenho do índice de referência (SPX Index), que avançou 3,53% no mês. No período, o fundo registrou rentabilidade de 7,49%.</t>
  </si>
  <si>
    <t>https://institucional.xpi.com.br/downloads/xpgestao/Caracteristica/Caracteristica_36327455000163_v123.pdf</t>
  </si>
  <si>
    <t>No mês de Setembro, o fundo entregou o retorno nominal de 1.29%. No ano, o fundo entrega retorno de 10.38% e desde o seu início, o fundo entrega rentabilidade de 85.18% (equivalente a CDI + 0.48% a.a.). O fundo investe aproximadamente 36% do patrimônio líquido em Tesouro LFT e os outros 64% em determinadas carteiras da família XPCE, como o book de crédito Imobiliário com retorno no mês 1.76%, o book de Crédito Corporativo High Yield com retorno no mês 2.14%, o book de Securitização com retorno no mês 1.47%, o book de Infraestrutura com retorno no mês 1.55%, o book de Crédito Agro com retorno no mês 1.58%, e o book de High Grade com retorno no mês 1.25%.</t>
  </si>
  <si>
    <t>No mês de Setembro, o fundo ficou alocado da seguinte forma: 9.4% em ativos de Crédito Estruturado, 45.7% em ativos de Renda Fixa, 5.4% em ativos Imobiliários &amp; Crédito Agro, 3.6% em ativos de Infraestrutura, 35.9% em Liquidez.</t>
  </si>
  <si>
    <t>https://institucional.xpi.com.br/downloads/xpgestao/Caracteristica/Caracteristica_29813596000120_v196.pdf</t>
  </si>
  <si>
    <t>O AZ Quest Low Vol encerrou setembro com retorno de 1,09%, equivalente a 89% do CDI. Esse desempenho está dentro do esperado, refletindo uma decisão estratégica do gestor de realizar operações mais longas que geraram uma pequena perda no mês, mas que devem proporcionar retornos futuros superiores, mais do que compensando o resultado momentâneo. Essa abordagem já foi adotada em diferentes momentos ao longo do histórico do fundo, mostrando-se acertada e uma boa fonte de retorno adicional. Nos últimos 12 meses, o fundo acumula rentabilidade de 13,34%, correspondente a 100% do CDI, reforçando sua estabilidade e resiliência ao longo do tempo. Mantemos uma visão construtiva para os próximos meses e seguimos confiantes na capacidade do fundo de entregar resultados sólidos.</t>
  </si>
  <si>
    <t>https://institucional.xpi.com.br/downloads/xpgestao/Caracteristica/Caracteristica_10320188000109_v222.pdf</t>
  </si>
  <si>
    <t>O Trend XP Inc é um fundo da família XP Trend focado no investimento, em 100% do patrimônio líquido, na ação da XP Inc.</t>
  </si>
  <si>
    <t>https://institucional.xpi.com.br/downloads/xpgestao/Caracteristica/Caracteristica_35625840000124_v157.pdf</t>
  </si>
  <si>
    <t>https://institucional.xpi.com.br/downloads/xpgestao/Caracteristica/Caracteristica_40920066000114_v46.pdf</t>
  </si>
  <si>
    <t>A curva de juros acomodou-se em setembro, com o mercado reduzindo suas apostas em um início mais próximo do ciclo de cortes de juros por parte do BC. Consequentemente, as partes curta e intermediária da curva de juros subiram, prejudicando a performance do fundo, que está posicionado neste setor da curva. Do lado positivo, a exposição à bolsa americana compensou, em parte, as perdas no posicionamento da curva de juros local.</t>
  </si>
  <si>
    <t>Mantivemos uma postura cautelosa com baixa utilização de risco no portfolio frente às incertezas presentes tanto no ambiente externo quanto doméstico. Mantivemos posições aplicadas em juros locais pré-fixados e reais de prazo intermediário. Adicionalmente, mantivemos uma pequena posição em ações locais e internacionais.</t>
  </si>
  <si>
    <t>https://institucional.xpi.com.br/downloads/xpgestao/Caracteristica/Caracteristica_05024659000100_v221.pdf</t>
  </si>
  <si>
    <t xml:space="preserve">Crescera Growth Capital Master V Fundo De Investimento Em Participações - Multiestratégia
</t>
  </si>
  <si>
    <t>Sob a perspectiva operacional, um dos principais destaques do 1T25 foi a distribuição de capital decorrente do recebimento da primeira das três parcelas residuais do desinvestimento da Rede Oba. Essa distribuição, correspondente a uma amortização de aproximadamente R$ 20,5 milhões no nível do Fundo, elevou o DPI - indicador que mensura o capital retornado sobre o montante investido de cada investidor - para um patamar próximo a 22% no layer dos Feeders Brasil. No que se refere aos investimentos do Fundo, gostaríamos de reiterar o destaque para o sólido desempenho do Grupo Zelo, investimento realizado em julho de 2020 no setor de serviços funerários. Como mencionado em relatórios anteriores, um dos focos estratégicos da companhia ao longo de 2025 consiste em ampliar sua atuação no segmento B2B, uma nova vertical que pode representar outra jornada de crescimento para o negócio. Por fim, a Hospital Care, maior investimento realizado pelo Fundo, tem apresentado uma melhora operacional consistente nos últimos meses, apesar do seu alto grau de alavamcagem financeira.</t>
  </si>
  <si>
    <t>https://institucional.xpi.com.br/downloads/xpgestao/Caracteristica/Caracteristica_39774487000103_v24.pdf</t>
  </si>
  <si>
    <t>Em setembro, o grande destaque no mercado global foi a retomada de corte de juros pelo banco central americano, já antecipada pelo mercado. O evento contribuiu para o movimento a favor de ativos de risco no mundo, com destaque positivo para as bolsas de mercados emergentes, principalmente China. No geral, porém, os prêmios de risco nos EUA seguem em patamares apertados, e os investidores favorecem as teses ligadas a inteligência artificial. O Selection Mult Internacional teve retorno de 1,67% no mês, contra 1,22% do CDI. Nos últimos 12 meses, o retorno acumulado foi de 12,83%, contra 13,30% do CDI no mesmo período. No mês, destaque para a performance dos fundos: Selection Acoes Globais Master IE (2,48%), Selection Multimercado Global Master IE (2,04%) e Selection RF Global Master IE CP (1,14%).</t>
  </si>
  <si>
    <t>As maiores exposições individuais da carteira estão nos fundos: Selection Multimercado Global Master IE, Selection RF Global Master IE CP, Selection RF Global IE CP, Selection Acoes Globais Dolar Master IE BDR Nivel I e Selection Acoes Globais Master IE.</t>
  </si>
  <si>
    <t>https://institucional.xpi.com.br/downloads/xpgestao/Caracteristica/Caracteristica_35939801000100_v151.pdf</t>
  </si>
  <si>
    <t>As duas posições mais relevantes, dos setores de educação e de varejo, possuem exposição próxima a 30% no portfólio de renda variável. Além disso, o fundo possui estratégias de bolsa local, câmbio e juros, conforme detalhado anteriormente.</t>
  </si>
  <si>
    <t>O fundo Alaska Black FIC FIA obteve um retorno de +7,93%, superior aos +0,72% do benchmark IPCA + 6% a.a. e aos +3,40% do Ibovespa no mesmo período. A carteira de ações teve contribuição positiva de +5,71% e a posição comprada na bolsa local por meio de opções resultou numa contribuição positiva de +0,23%. A contribuição mais significativa veio do setor de varejo, enquanto do lado negativo o destaque veio do setor de consumo não cíclico. A posição vendida no dólar contra o real contribuiu positivamente em +2,05%. No mercado de juros, a estratégia não teve contribuição.</t>
  </si>
  <si>
    <t>https://institucional.xpi.com.br/downloads/xpgestao/Caracteristica/Caracteristica_12987743000186_v199.pdf</t>
  </si>
  <si>
    <t>No micro, tivemos mais um mês de forte performance dos papéis da Eletrobras. Além do mood positivo causado pelo anúncio de dividendos relevantes, o mercado começou a se preocupar mais intensamente com o tema de preço de energia, passando a incorporar preços mais altos nos modelos, fazendo com que o momentum da ação seguisse positivo. Seguimos construtivos com a tese. As principais contribuições positivas foram as ações da ELET e ENEV. HAPV e HYPE foram os destaques negativos. Ao longo do mês, diminuímos SBSP, zeramos SUZB/B3 e aumentamos ENEV.</t>
  </si>
  <si>
    <t>https://institucional.xpi.com.br/downloads/xpgestao/Caracteristica/Caracteristica_26718169000175_v237.pdf</t>
  </si>
  <si>
    <t>Em setembro, o fundo registrou desempenho positivo de 4,04%. No ano o fundo registra um ganho de 27,72%. O resultado foi impulsionado principalmente pela seleção de ações nos setores de Consumo Discricionário, Industriais e Saúde. No mercado acionário global, os índices americanos se destacaram, com o S&amp;amp;P 500 superando o Euro Stoxx 50. Ações de crescimento lideraram frente às de valor, impulsionadas por eventos como decisões antitruste menos severas para Apple e Alphabet, revisão de guidance positiva da Oracle devido a contratos relacionados a IA, e o anúncio da NVIDIA de um investimento estratégico de US$ 5 bilhões em parceria com a Intel para desenvolvimento conjunto de chips para data centers e PCs. Pequenas empresas avançaram, mas abaixo das grandes, enquanto mercados emergentes superaram desenvolvidos.</t>
  </si>
  <si>
    <t>A carteira mantém exposição líquida acima do nível neutro (96% vs. 80%), com proteção no S&amp;amp;P 500 por meio da compra de opções de venda, aproveitando o ambiente de baixa volatilidade e o potencial de consolidação ou correção do mercado. O portfólio continua altamente diversificado, concentrado em empresas de grande capitalização com qualidade comprovada, atualmente subvalorizadas e com potencial de crescimento sustentável. Entre as principais posições estão Microsoft, NVIDIA, Apple, Amazon e Eli Lilly. A abordagem do fundo combina busca por empresas resilientes com controle de risco, permitindo capturar oportunidades de retorno enquanto modera a volatilidade geral da carteira.</t>
  </si>
  <si>
    <t>https://institucional.xpi.com.br/downloads/xpgestao/Caracteristica/Caracteristica_48038196000130_v45.pdf</t>
  </si>
  <si>
    <t>https://institucional.xpi.com.br/downloads/xpgestao/Caracteristica/Caracteristica_18719154000101_v199.pdf</t>
  </si>
  <si>
    <t>Alocação em operações de crédito situando-se na faixa de 73% do portfólio, sendo 24% em debêntures, 9% em FIDCs, 40% em crédito bancário entre LFs e CDBs, e uma posição confortável em títulos públicos com liquidez diária. Um dos princípios dos nossos fundos é a diversificação dos ativos da carteira, só assim é possível reduzir ao máximo os riscos específicos e inesperados que podem surgir sem afetar os resultados dos fundos no longo prazo. Com a alta dos prêmios dos papéis CDI, vemos melhores oportunidades no crédito corporativo. O fundo segue disciplinado e cauteloso em seu processo, alocando em dívidas mais curtas e com preferência em alocações de baixo risco.</t>
  </si>
  <si>
    <t>https://institucional.xpi.com.br/downloads/xpgestao/Caracteristica/Caracteristica_53799009000170_v10.pdf</t>
  </si>
  <si>
    <t>Com o crescimento dos EUA abaixo do esperado, o Fed iniciou o processo de flexibilização da política monetária, alinhando-se ao movimento global, mas ainda enfrentando desafios relacionados à credibilidade institucional. Em contrapartida, a Europa demonstrou recuperação, com dados positivos indicando que o ciclo de cortes de juros pelo Banco Central Europeu provavelmente chegou ao fim. Reforçamos nossa visão de recuperação para a China, impulsionada pela melhora no sentimento do investidor e maior liquidez. A Ásia-Pacífico, excluindo China, segue em recuperação, beneficiada pelo ciclo tecnológico que favorece Coreia e Taiwan, além de dados mais sólidos vindos do Japão. Assim, mantivemos uma exposição moderada em ações e diversificamos nossa alocação em renda variável, adicionando empresas de tecnologia e indústria chinesa. Mantivemos posição comprada em duration em países de crescimento mais moderado, como o Reino Unido, e seguimos com exposição defensiva em ativos como ouro, que tem sido a principal estratégia de contribuição no ano. Também mantivemos uma relevante posição vendida em dólar.</t>
  </si>
  <si>
    <t>No mês de setembro, o Dólar Global Macro Opportunities Fund registrou uma performance de 0,17%. Mesmo positivo, o resultado, no entanto, foi devido principalmente pela variação negativa do dólar. Os mercados globais apresentaram sinais de desaceleração, com o ambiente macroeconômico caminhando para uma convergência regional.</t>
  </si>
  <si>
    <t>https://institucional.xpi.com.br/downloads/xpgestao/Caracteristica/Caracteristica_24454718000116_v153.pdf</t>
  </si>
  <si>
    <t>O XP Corporate Top rendeu 1,30% em Setembro versus 1,22% do CDI, alcançando performance de 106,21% do CDI. A carteira de crédito do fundo inicia o mês de Outubro com um carrego de CDI+ 1,22% a.a. (antes de taxas), com duration de 2,1 ano.</t>
  </si>
  <si>
    <t>Os setores de Instituições financeiras, Elétrico, Rodovias e Saneamento, considerados setores defensivos, compõe 59,1% da alocação de crédito do fundo. A carteira de crédito é composta por 220 ativos de 108 emissores distintos, com exposição média de 0,9% por emissor. 82,3% do patrimônio do fundo possui rating entre AAA e A-.</t>
  </si>
  <si>
    <t>https://institucional.xpi.com.br/downloads/xpgestao/Caracteristica/Caracteristica_04621721000170_v250.pdf</t>
  </si>
  <si>
    <t>No mês de setembro de 2025, o mercado de câmbio brasileiro apresentou volatilidade, mas com tendência de apreciação moderada do real. A manutenção da Selic em 15% ao ano pelo Copom sustentou a atratividade dos ativos locais e limitou pressões de depreciação, mesmo diante de sinais de desaceleração econômica, como a queda de 0,5% no IBC-Br. No cenário externo, expectativas de cortes de juros pelo Federal Reserve e a consequente redução nos rendimentos dos Treasuries favoreceram moedas emergentes, ampliando fluxos para o Brasil. Apesar disso, as incertezas fiscais domésticas e a nota sobre o descumprimento da meta de inflação atuaram como fatores de cautela, restringindo ganhos mais expressivos. Em síntese, setembro foi marcado por valorização contida do real, refletindo o equilíbrio entre o prêmio de juros elevado e os riscos locais de política fiscal.</t>
  </si>
  <si>
    <t>O fundo possui 99,5% do PL comprado em dólar futuro sempre do primeiro vencimento.</t>
  </si>
  <si>
    <t>https://institucional.xpi.com.br/downloads/xpgestao/Caracteristica/Caracteristica_03319016000150_v219.pdf</t>
  </si>
  <si>
    <t>Em setembro, o grande destaque no mercado global foi a retomada de corte de juros pelo banco central americano, já antecipada pelo mercado. O evento contribuiu para o movimento a favor de ativos de risco no mundo, com destaque positivo para as bolsas de mercados emergentes, principalmente China. No geral, porém, os prêmios de risco nos EUA seguem em patamares apertados, e os investidores favorecem as teses ligadas a inteligência artificial. O Selection RF Global teve retorno de 1,00% no mês, contra 1,22% do CDI. Nos últimos 12 meses, o retorno acumulado foi de 11,18%, contra 13,30% do CDI no mesmo período. No mês, destaque para a performance dos fundos: Pimco Income IE FIM (1,59%), Oaktree Global Credit BRL IE FIM (1,32%) e Gama Pearl Diver Global Floating Income (1,26%).</t>
  </si>
  <si>
    <t>As maiores exposições individuais da carteira estão nos fundos: Gama Pearl Diver Global Floating Income, Moneda Latam Credit Master IE FIM CP, Oaktree Global Credit BRL IE FIM e SPX Seahawk Global CP.</t>
  </si>
  <si>
    <t>https://institucional.xpi.com.br/downloads/xpgestao/Caracteristica/Caracteristica_39726030000115_v45.pdf</t>
  </si>
  <si>
    <t>Seguimos com nosso portfólio focado em crédito privado, que hoje representa 81% do patrimônio líquido , com alta diversificação em 94 emissores distintos . A carteira de crédito possui um spread médio de CDI + 0,87% (87 bps) e um prazo médio de 1,7 anos , distribuída da seguinte forma: Crédito Corporativo: 31% do PL (39 emissores) Crédito Financeiro: 41% do PL (37 emissores) FIDCs: 9% do PL (18 fundos)</t>
  </si>
  <si>
    <t>https://institucional.xpi.com.br/downloads/xpgestao/Caracteristica/Caracteristica_35378376000119_v90.pdf</t>
  </si>
  <si>
    <t>O XP Debêntures Incentivadas CDI rendeu 2,30% em Setembro versus 1,22% do CDI, alcançando performance de 188,18% do CDI. A carteira de crédito do fundo inicia o mês de Outubro com um carrego de CDI+ -0,40% a.a. (antes de taxas), com duration de 4,9 ano.</t>
  </si>
  <si>
    <t>Os setores de Instituições financeiras, Elétrico, Rodovias e Saneamento, considerados setores defensivos, compõe 80,2% da alocação de crédito do fundo. A carteira de crédito é composta por 216 ativos de 112 emissores distintos, com exposição média de 0,8% por emissor. 99,2% do patrimônio do fundo possui rating entre AAA e A-. Todas as debêntures indexadas ao IPCA são hedgeadas via DAP (Contrato Futuro de Cupom de IPCA).</t>
  </si>
  <si>
    <t>https://institucional.xpi.com.br/downloads/xpgestao/Caracteristica/Caracteristica_26803233000116_v214.pdf</t>
  </si>
  <si>
    <t>Nos mercados locais, mantivemos viés direcional aplicado, tanto em juros nominais quanto em juros reais, ainda que em tamanho reduzido como apontado no mês anterior, e pequena posição de flattening na curva nominal. Além disso, mantivemos um viés otimista tanto no BRL quanto na bolsa brasileira, e posições tomadas em juros americanos como hedge para o portfolio. No book Latam, mantivemos posições tomadas na curva chilena, e de inclinação na curva mexicana.</t>
  </si>
  <si>
    <t>https://institucional.xpi.com.br/downloads/xpgestao/Caracteristica/Caracteristica_23922063000109_v245.pdf</t>
  </si>
  <si>
    <t>No mês de setembro/2025, o fundo Oceana Long Biased Adv Prev FIC FIM obteve performance de +2,77%. As estratégias Long e de Valor Relativo tiveram contribuição positiva, enquanto a estratégia Short não teve contribuição no mês. Na estratégia Long, os setores de Industriais (+1,03%), Utilities (+0,95%) e Real Estate (+0,36%) foram os destaques positivos.</t>
  </si>
  <si>
    <t>O portfólio permanece investido em ações de empresas com bastante margem de segurança, forte geradoras de caixa e pouco endividadas. As principais exposições do fundo no fechamento de setembro foram aos setores de Utilities (15,06%), Industriais (9,05%), Real Estate (5,67%), Consumo Discricionário (4,33%).</t>
  </si>
  <si>
    <t>https://institucional.xpi.com.br/downloads/xpgestao/Caracteristica/Caracteristica_33401080000146_v32.pdf</t>
  </si>
  <si>
    <t>Mantivemos uma gestão ativa do portfólio de crédito, com avanços relevantes na diversificação das posições e ajustes marginais de alongamento de duration para capturar spreads adicionais em prazos mais longos. Essa estratégia reforça a solidez da carteira, ampliando a diversificação tanto entre emissores quanto em maturidades, enquanto exploramos de forma seletiva as oportunidades disponíveis nos mercados primário e secundário. Seguimos com uma abordagem disciplinada, priorizando ativos de alta qualidade (high grade), com monitoramento constante das condições de mercado. Nosso posicionamento segue orientado pela busca de solidez, liquidez e retorno ajustado ao risco, com ajustes estratégicos sempre que identificarmos movimentos relevantes no ambiente macroeconômico e de crédito.</t>
  </si>
  <si>
    <t>As principais contribuições vieram das posições em crédito bancário e do carrego do caixa.</t>
  </si>
  <si>
    <t>https://institucional.xpi.com.br/downloads/xpgestao/Caracteristica/Caracteristica_44211851000159_v45.pdf</t>
  </si>
  <si>
    <t>Em setembro, o principal destaque positivo da indústria de crédito foram as debêntures incentivadas, em que os gestores mantiveram a pressão compradora, contribuindo para a queda dos prêmios de crédito. Por outro lado, entre as debêntures não isentas, o destaque negativo foram os eventos marcados por Braskem e Ambipar. No geral, a postura dos gestores de crédito segue conservadora, mantendo a geração do excesso de retorno sobre o CDI. O Selection Debêntures Incentivadas teve retorno de 2,08% no mês, contra 1,22% do CDI. Nos últimos 12 meses, o retorno acumulado foi de 14,45%, contra 13,30% do CDI no mesmo período. No mês, destaque para a performance dos fundos: ARX Hedge FIC Infra RF (3,16%), SPX Seahawk Debêntures Incentivadas (2,85%) e Absolute Hidra CDI FIC FI-Infra CP (2,49%).</t>
  </si>
  <si>
    <t>As maiores exposições individuais da carteira estão nos fundos: XP Debentures Incentivadas Hedge CP LP, ARX Hedge FIC Infra RF, SPX Seahawk Debêntures Incentivadas, Icatu Vanguarda PVT CDI FI-Infra, Absolute Hidra CDI FIC FI-Infra CP e SPX Seahawk Debêntures Incentivadas D45.</t>
  </si>
  <si>
    <t>https://institucional.xpi.com.br/downloads/xpgestao/Caracteristica/Caracteristica_32889197000158_v212.pdf</t>
  </si>
  <si>
    <t>O fundo fechou o mês com retorno de -1,98%, acumulando -2,97% nos últimos 12 meses. O portfólio terminou o mês com 52 ativos, com destaque para setores de Serviços Financeiros, Tecnologia, Equipamentos Médicos e Saúde e Indústria. As 10 maiores posições do fundo representam 27% do patrimônio. Atribuição de performance: ASML, Alphabet, Apple, Aura Minerals e EssilorLuxottica Société Anonyme.</t>
  </si>
  <si>
    <t>https://institucional.xpi.com.br/downloads/xpgestao/Caracteristica/Caracteristica_36352424000162_v83.pdf</t>
  </si>
  <si>
    <t>Vinci Impacto E Retorno Advisory Fundo De Investimento Em Participações Multiestratégia</t>
  </si>
  <si>
    <t>No 1T25, as investidas do fundo apresentaram, em média, bom desempenho operacional e de receita, embora Effico e TranspoTech tenham sido impactadas negativamente por despesas financeiras; Effico e Verdfrut continuam enfrentando desafios, enquanto os novos investimentos, DRS e O Varejão, tiveram inícios distintos, com DRS mostrando forte resultado e O Varejão crescendo abaixo do esperado. Oeste Saúde destacou-se com crescimento de 21% na receita líquida, 75% no EBITDA ajustado e lucro líquido dobrado, enquanto TranspoTech aumentou receita e EBITDA, mas registrou prejuízo devido ao custo financeiro. Verdfrut reduziu receita, mas melhorou margens e lucro, DM cresceu em receita e carteira, mas teve prejuízo devido ao alto custo de funding, e Effico sofreu com postergação de receitas, apesar de manter backlog robusto. Repet teve forte crescimento de receita, EBITDA e lucro, com endividamento controlado, O Varejão cresceu moderadamente com foco em expansão, e DRS apresentou excelente desempenho operacional e EBITDA, já distribuindo dividendos ao fundo e avançando na expansão internacional.</t>
  </si>
  <si>
    <t>A carteira apresenta duration inferior a 2 anos e um nível de caixa de 14%, um pouco acima da média histórica. Ao longo do mês, parte do caixa foi alocada em operações com bom prêmio relativo, concentradas principalmente em ativos bancários. Esses ativos apresentam boa liquidez, contribuindo para manter o perfil líquido da carteira e caracterizando-a como de baixo risco. Para os próximos meses, espera-se a continuidade do uso do mercado primário e dos prêmios relativos oferecidos. Encerramos o mês com 14% em caixa e 86% em crédito, sendo 85% dos ativos investidos de rating AAA e AA, e um carrego da carteira de CDI+2,6%. Neste contexto, o fundo fechou o mês com performance absoluta de 0,4% (29% do CDI), acumulado em 2025 de 7,1% (68% do CDI), em 12 meses 9,7% (73% do CDI), e desde o início 68,4% (108% do CDI).</t>
  </si>
  <si>
    <t>https://institucional.xpi.com.br/downloads/xpgestao/Caracteristica/Caracteristica_37539419000126_v83.pdf</t>
  </si>
  <si>
    <t>O fundo teve rentabilidade de 1,2% no mês de setembro, puxado por Renda Fixa em 1.0% e por BTC em 0,8%. Em contrapartida o fundo teve influência negativa do Dólar em -0,4. O Nasdaq Crypto Index teve performance positiva de 2,6% em setembro e acumula performance de 80,0% na janela de 12 meses. No NCI Solana disparou 16,85%, Bitcoin ganhou 5,03%, mas Ethereum caiu 6,77% e os índices DeFi recuaram 13,94%.</t>
  </si>
  <si>
    <t>Setembro de 2025 sinalizou amadurecimento dos criptoativos, com dispersão extrema entre desempenhos individuais. O NCI subiu 2,60%, mas Solana ganhou 16,85%, Bitcoin 5,03%, enquanto Ethereum caiu 6,77% e DeFi recuou 13,94%. O Fed cortou juros em 25 bps, primeiro afrouxamento do ano, e a SEC aprovou padrões genéricos de listagem de ETFs cripto. Bitcoin manteve força relativa com ETFs spot atingindo $219 bi, enquanto entradas em ETFs de Ethereum colapsaram 92%. Solana brilhou com TVL de $12,2 bi e receita de $1,25 bi, superando Ethereum e fortalecendo probabilidade de ETF. Índices temáticos mostraram quedas, com destaque para DeFi (-13,94%), apesar do TVL próximo da máxima histórica. A assimetria de ETFs revelou preferência institucional por Bitcoin, reforçando sua posição como ouro digital. Catalisadores do 4T incluem cortes adicionais do Fed, aprovação de ETFs de altcoins e a atualização Fusaka do Ethereum. O fundo segue alocando 20% do seu portfólio em criptoativos com rebalanceamento constante de modo a comprar e recompor sua posição em momentos de queda e reduzir parte da posição em momentos de alta.</t>
  </si>
  <si>
    <t>https://institucional.xpi.com.br/downloads/xpgestao/Caracteristica/Caracteristica_33736873000116_v221.pdf</t>
  </si>
  <si>
    <t>O Novus Institucional apresentou resultado de 0,91% no mês, com perdas em renda fixa local e renda variável. No cenário internacional, os dados americanos de mercado de trabalho e de inflação indicaram desaceleração, apesar da surpresa positiva com a atividade. O Fed, demonstrando maior preocupação com o lado de emprego do seu mandato, reduziu os juros em 0,25%. No Canadá, o mesmo movimento ocorreu; e na Europa, na Inglaterra e no Japão os juros foram mantidos inalterados, com tom hawkish. As tensões geopolíticas se elevaram com novos ataques entre Rússia, Ucrânia e Polônia. No Brasil, os dados sinalizaram atividade mais fraca, mas mercado de trabalho ainda resiliente e inflação melhor. O Copom manteve a Selic em 15%, com projeção de inflação inalterada e preocupação com a desancoragem das expectativas. No cenário político, ocorreu a condenação do ex-presidente Bolsonaro, articulação por sua anistia e muitos rumores a respeito da possível candidatura do governador Tarcísio de Freitas. Foi apresentado o Orçamento de 2026 – em linha com o esperado, mas difícil de ser cumprido; e seguem em andamento as agendas de isenção de IR e tributação de produtos isentos. No mercado de crédito, a atenção ficou voltada para a repercussão dos casos de Ambipar e Braskem.</t>
  </si>
  <si>
    <t>No exterior, estamos sem posição no momento. No Brasil, seguimos aplicados em juros, agora em vértices mais longos, além de estarmos comprados em EWZ sintético e alguns papéis domésticos.</t>
  </si>
  <si>
    <t>https://institucional.xpi.com.br/downloads/xpgestao/Caracteristica/Caracteristica_06301947000119_v224.pdf</t>
  </si>
  <si>
    <t>https://institucional.xpi.com.br/downloads/xpgestao/Caracteristica/Caracteristica_30593403000152_v121.pdf</t>
  </si>
  <si>
    <t>1. Performance e atribuição: As cotas do Zeno Global apresentaram no mês de agosto uma variação de +4,7% em dólares e de +1,7% medida em reais. Yearto- date, o Fundo-alvo apresenta uma valorização de +7,1% medidas em dólares e -5,8% medidas em reais. Para efeitos de comparação, o MSCI ACWI, benchmark comparativo, apresenta uma valorização de +14,3% medida em USD e 0,5% em reais.</t>
  </si>
  <si>
    <t>2. Posicionamento: A carteira do Fundo-alvo é composta por 15 a 20 companhias de altíssima qualidade, nas quais se combina: poder de mercado, oportunidade de reinvestimento e mentalidade de fundador. Essas características, aliadas a preços razoáveis, propiciam a oportunidade de valorização de longo prazo das ações. No final do mês de agosto o Fundoalvo estava por volta de 95% investido em ações. Como sempre, o mercado segue adotando uma visão muito imediatista, atribuindo um grande peso à questões circunstanciais, como por exemplo, a redução no curto prazo das taxas de juros americanas. Também vale ressaltar o interesse obsessivo do mercado em qualquer ideia relacionada ao desenvolvimento de IAs, sem a devida diligência e consideração sobre fatores como competição, retornos e "valuation". Na experiência da Zeno, esse tipo de comportamento não costuma conduzir a bons resultados. Assim sendo, sem fazer juízo de valor acerca da qualidade das companhias envolvidas no desenvolvimento da infraestrutura de IA, a gestão segue com baixa exposição ao segmento. Em momentos como esses é sempre bom lembrar que no curto prazo o mercado é impulsionado muito mais por sentimento do que por fundamentos sólidos, e quando o sentimento da grande maioria toma contornos de euforia, é usualmente melhor adotar uma postura de maior cautela, mesmo que às custas da performance relativa do portfólio. 3.</t>
  </si>
  <si>
    <t>https://institucional.xpi.com.br/downloads/xpgestao/Caracteristica/Caracteristica_41360263000199_v36.pdf</t>
  </si>
  <si>
    <t>No mês, o destaque positivo foi o livro de eventos corporativos. A parte offshore performou através de posições em Kellanova/Mars, MrCooper/Rocket e Verona/Merck. A operação Meg/Cenovus apurou resultado marginalmente negativo. Já a parte local, apurou resultado positivo através de três operações. O livro de arbitragem linear também contribuiu positivamente, através de uma operação de Sanepar.</t>
  </si>
  <si>
    <t>Dada a substancial melhora no ambiente regulatório americano, o fundo seguiu a toada dos últimos meses, aumentando o risco em eventos corporativos. O livro offshore possui 30% de exposição, através de 15 operações, enquanto a parte local onshore está com 70% em 3 operações, levando a exposição à estratégia para 100%. O livro de Arbitragem Linear está com 10% em termo e 10% bruto em 2 operações.</t>
  </si>
  <si>
    <t>https://institucional.xpi.com.br/downloads/xpgestao/Caracteristica/Caracteristica_29813769000100_v122.pdf</t>
  </si>
  <si>
    <t>O mês refletiu uma rotação tática pró-Brasil, com foco em utilities e financeiras domésticas, redução de Techs globais e encerramento de proteções cambiais. A carteira ficou mais concentrada em ativos locais defensivos, mantendo beta elevado via bolsa e proteção parcial em juros.</t>
  </si>
  <si>
    <t>https://institucional.xpi.com.br/downloads/xpgestao/Caracteristica/Caracteristica_26362460000153_v90.pdf</t>
  </si>
  <si>
    <t>https://institucional.xpi.com.br/downloads/xpgestao/Caracteristica/Caracteristica_28122142000140_v213.pdf</t>
  </si>
  <si>
    <t>Não houve mudanças no cenário local, que segue atento à dinâmica de juros, inflação e atividade econômica, no curto-prazo, e dinâmica eleitoral, no médio-prazo. Nos EUA, a expectativa de corte de juros do Fed foi sendo incorporada nos preços dos ativos, o que gerou efeito favorável nos mercados globais. Seguimos com uma carteira equilibrada, realizando pequenos desinvestimentos para refletir o nível de preços mais avançado de algumas ações. Exposição atual -- Bruta: 164,5% / Líquida: -7,7% / Comprada: 78,4% / Vendida: -86,1%.</t>
  </si>
  <si>
    <t>https://institucional.xpi.com.br/downloads/xpgestao/Caracteristica/Caracteristica_07279819000189_v196.pdf</t>
  </si>
  <si>
    <t>O AZ Quest Advisory Total Return registrou um retorno expressivo de 2,02% em setembro, equivalente a 165% do CDI. No acumulado dos últimos 24 meses, o fundo apresenta desempenho de 34,80%, representando 138% do CDI. O resultado do mês foi impulsionado principalmente pelas posições nos setores de Bancos, Elétricas, Serviços Financeiros e Construção Civil, que se destacaram positivamente. Em contrapartida, os setores de Bens de Consumo, Logística e Rodovias exerceram efeito negativo sobre a performance. Os demais setores também trouxeram contribuição positiva, embora de forma mais moderada. A carteira mantém maior exposição líquida comprada nos setores de Bancos, Elétricas e Varejo, enquanto a ponta vendida está concentrada em papéis de Bens de Consumo e Mineração, alinhando de maneira disciplinada risco e oportunidades dentro da estratégia do fundo.</t>
  </si>
  <si>
    <t>https://institucional.xpi.com.br/downloads/xpgestao/Caracteristica/Caracteristica_32240069000189_v150.pdf</t>
  </si>
  <si>
    <t>https://institucional.xpi.com.br/downloads/xpgestao/Caracteristica/Caracteristica_34096201000156_v135.pdf</t>
  </si>
  <si>
    <t>https://institucional.xpi.com.br/downloads/xpgestao/Caracteristica/Caracteristica_14146496000110_v65.pdf</t>
  </si>
  <si>
    <t>O fundo segue com alocação máxima em ações de empresas brasileiras. As duas posições mais relevantes, dos setores de educação e de varejo, possuem exposição próxima a 30% no portfólio.</t>
  </si>
  <si>
    <t>O fundo Alaska Institucional Long Only FIA obteve um retorno de +4,94%, superior aos +3,40% do Ibovespa no mesmo período. A contribuição mais significativa veio do setor de varejo, enquanto do lado negativo o destaque veio do setor de consumo não cíclico.</t>
  </si>
  <si>
    <t>https://institucional.xpi.com.br/downloads/xpgestao/Caracteristica/Caracteristica_26673556000132_v158.pdf</t>
  </si>
  <si>
    <t>https://institucional.xpi.com.br/downloads/xpgestao/Caracteristica/Caracteristica_50955280000160_v43.pdf</t>
  </si>
  <si>
    <t>https://institucional.xpi.com.br/downloads/xpgestao/Caracteristica/Caracteristica_34081651000175_v162.pdf</t>
  </si>
  <si>
    <t>As principais contribuições positivas no mercado local vieram dos setores de Petróleo &amp;amp; Gás e de Consumo Não Cíclico. Enquanto o setor de Materiais Básicos foi o principal detrator. Em setembro alocamos nos setores de Locação de Veículos e Financeiro.</t>
  </si>
  <si>
    <t>Em setembro, nossa amostra de fundos de crédito registrou captação líquida positiva de aproximadamente R$26 bilhões, dando continuidade ao movimento iniciado em junho. O mercado secundário aqueceu no mês, com turnover avançando para 2%. O spread do IDA-DI1 encerrou o período com fechamento de cerca de 20 bps. No mercado primário as emissões apresentaram crescimento marginal, com as operações incentivadas de forma mais significativa. Ao final do mês, observou-se maior cautela em nomes como Ambipar e Braskem, refletindo riscos específicos, e que ainda dependerão de um processo de reestruturação.</t>
  </si>
  <si>
    <t>https://institucional.xpi.com.br/downloads/xpgestao/Caracteristica/Caracteristica_35648999000164_v103.pdf</t>
  </si>
  <si>
    <t>O fundo teve rentabilidade de 3,57% no mês, frente a 2,16% do Ibovespa. No ano, acumula 24,76%, com alpha de 3,18 p.p. Setembro foi mais um mês positivo para os ativos de economias emergentes, incluindo os brasileiros. O bom desempenho foi impulsionado principalmente pela retomada do ciclo de cortes de juros pelo Federal Reserve, diante da perda de fôlego do mercado de trabalho norte-americano e do impacto limitado das tarifas sobre a inflação. Apesar do menor ritmo de contratações, a economia dos EUA ainda mostra consumo resiliente, o que reduz a chance de uma desaceleração acentuada. Esse ambiente de juros mais baixos e atividade firme favoreceu os mercados globais e beneficiou diretamente os ativos brasileiros. No cenário doméstico, o Copom mantém discurso firme contra a inflação e ainda não sinaliza claramente o início de cortes na Selic. Contudo, a combinação de inflação local mais benigna, ambiente externo favorável e sinais de desaceleração da economia sugerem que um corte pode estar próximo — ainda que não necessariamente em 2025.</t>
  </si>
  <si>
    <t>https://institucional.xpi.com.br/downloads/xpgestao/Caracteristica/Caracteristica_14113340000133_v215.pdf</t>
  </si>
  <si>
    <t>No micro, tivemos mais um mês de forte performance dos papéis da Eletrobras. Além do mood positivo causado pelo anúncio de dividendos relevantes, o mercado começou a se preocupar mais intensamente com o tema de preço de energia, passando a incorporar preços mais altos nos modelos, fazendo com que o momentum da ação seguisse positivo. Seguimos construtivos com a tese. As principais contribuições positivas foram as ações da ELET e ENEV. HAPV e HYPE foram os destaques negativos. Ao longo do mês, diminuímos SBSP, zeramos SUZB/RDOR e aumentamos ENEV.</t>
  </si>
  <si>
    <t>https://institucional.xpi.com.br/downloads/xpgestao/Caracteristica/Caracteristica_16575255000112_v266.pdf</t>
  </si>
  <si>
    <t>"Após o breve movimento de abertura dos spreads em meados de dezembro de 2024, o mercado continuou com boa demanda para ativos high grade. O nível atual da taxa de juros encarece a estrutura de capital das empresas e por isso seguimos cautelosos com eventuais impactos nos resultados dos próximos trimestres. Os ativos bancários apresentaram fechamentos expressivos dos spreads de crédito e uma boa valorização durante os últimos meses. Os destaques positivos do fundo no mês foram as Letras Financeiras de Banco XP e Nu Financeira. "</t>
  </si>
  <si>
    <t>O Fundo Tivio Banks obteve um retorno de 1,23% (100,93% do CDI) no mês e acumula 10,48% (101,13% do CDI) em 2025. A alocação em crédito era de 75,78%, exclusivamente em emissores do setor bancário. O carrego está em CDI+0,31% e a duration é de 1,10 ano.</t>
  </si>
  <si>
    <t>https://institucional.xpi.com.br/downloads/xpgestao/Caracteristica/Caracteristica_10347493000194_v34.pdf</t>
  </si>
  <si>
    <t>O fundo Norte Long Bias teve rentabilidade positiva de 4,73% no mês de setembro, superior à do benchmark que apreciou 1,21% e do Ibovespa que rendeu 3,40%. Em mais um mês de bolsa brasileira em elevação, um grande destaque foi acertarmos as posições vendidas que trouxeram perda irrelevante ao portfólio. O setor de utilities foi o maior contribuidor para o resultado, com as posições em ações ligadas a energia elétrica e saneamento. Em seguida, tivemos ganhos importantes no setor de commodities com mineração apesar da pequena perda com empresas petrolíferas. Do lado de crescimento doméstico, o retorno foi distribuído entre construção civil, consumo discricionário e bens de capital. Em seguida, tivemos financials com ganhos em bancos e perdas em meios de pagamentos. Domésticos defensivos acrescentou com alimentos e bebidas, distribuição de combustível e educação, por outro lado, amargou com saúde e consumo básico. O book global apreciou com as teses em tecnologia. Pelo lado detrator tivemos perda marginal em macro com posições pré-fixadas e de valor relativo em moedas e na curva de juros.</t>
  </si>
  <si>
    <t>Depois de alguns meses estável voltamos a ampliar o gross exposure do fundo, chegando ao nível mais elevado do ano, em torno de 180%. Em contrapartida, o net foi levemente reduzido e se encontra próximo a 75%, o que podemos dizer que a parcela short cresceu mais que a long dado termos identificado algumas oportunidades de operar vendidos. Seguimos aumentando a exposição a commodities, financials e ações ligadas a juros como utilities. Após 2 meses no mesmo nível subimos novamente o book global. Reduções foram realizadas em crescimento doméstico e em maior grau em domésticos defensivos, com algumas ações dos setores atingindo nossos preços alvo. No livro macro não fizemos grandes alterações, acresentando apenas posição em juros reais e mantendo a parcela aplicada em juros no Brasil e México e um percentual em câmbio no iene e euro contra o dólar.</t>
  </si>
  <si>
    <t>https://institucional.xpi.com.br/downloads/xpgestao/Caracteristica/Caracteristica_37467515000106_v65.pdf</t>
  </si>
  <si>
    <t>Diante deste cenário, o fundo local registrou no mês +3,8%, em 2025 +20,1%, em 12 meses +38,4%, em 24 meses +78,6% e em 36 meses +120,6%. Como sempre, a exposição líquida é resultado de uma pesquisa fundamentalista bottom-up, e não uma aposta na direção esperada do mercado.</t>
  </si>
  <si>
    <t>Setembro foi um mês positivo para os mercados globais, com destaque para os mercados de ações de países emergentes. O índice MSCI Emerging Markets (EM) avançou 7,0% no mês e acumulou alta de 10,1% no 3º trimestre, superando amplamente os mercados desenvolvidos (MSCI DM +3,1%) e os Estados Unidos (MSCI US +3,5%). Esse desempenho marca o terceiro trimestre consecutivo de outperformance de EM sobre DM, algo não visto desde 2017. O movimento foi impulsionado principalmente pela decisão do US Federal Reserve de cortar os juros em 25 bps, com uma votação quase unânime (11-1), o que reforçou a confiança institucional e sinalizou espaço para novos estímulos. A queda dos yields dos treasuries e a estabilidade do dólar contribuíram para o apetite por risco. A valorização dos metais preciosos também se destacou, com o ouro renovando máximas históricas (+11,9% no mês) e a prata subindo 16%. A América Latina manteve o bom momento, com recuperação ampla. A região registrou mais um mês forte, com o índice MSCI LatAm subindo 6,4%, sustentado pela valorização cambial na maioria dos países e revisão positiva de lucros. O real brasileiro (+2,0%) e o peso colombiano (+2,5%) lideraram os ganhos, enquanto o peso argentino teve desvalorização de 12,2%.</t>
  </si>
  <si>
    <t>https://institucional.xpi.com.br/downloads/xpgestao/Caracteristica/Caracteristica_35744790000102_v67.pdf</t>
  </si>
  <si>
    <t>https://institucional.xpi.com.br/downloads/xpgestao/Caracteristica/Caracteristica_37645550000178_v95.pdf</t>
  </si>
  <si>
    <t>https://institucional.xpi.com.br/downloads/xpgestao/Caracteristica/Caracteristica_37013129000144_v93.pdf</t>
  </si>
  <si>
    <t>O desempenho dos mercados emergentes (EM) deu uma pausa em relação ao mercado dos EUA. Mesmo com um forte retorno na China, impulsionado por medidas de apoio ao setor imobiliário e ao consumo, juntamente com uma extensão tarifária de 90 dias, os EM ficaram atrás, já que Índia, Coreia e Taiwan registraram retornos negativos. A fraqueza do dólar americano continuou devido às crescentes expectativas de um corte na taxa de juros pelo Federal Reserve (Fed). O Fundo superou o índice de referência devido à nossa alocação acima do neutro e seleção de ações no Brasil, juntamente com nossa forte seleção de ações em Taiwan e Indonésia. Nossa alocação abaixo do neutro na Coreia e Taiwan também contribuiu. Um grande obstáculo foi a alocação acima do neutro e a seleção de ações na Índia. Nossa alocação abaixo do neutro na China prejudicou, já que o mercado registrou mais um mês positivo de retorno com o tema anti-involução, além do impulso contínuo em inteligência artificial (IA). Quanto as ações, nossas seleções acima do neutro em participações no Brasil (Raia Drogasil, NU Holdings, XP, BTG Pactual, Localiza e MercadoLibre) foram os maiores contribuintes do mês. As participações na Índia (Varun Beverages, ICICI Bank, Divi’s, Ambuja e Timken) estiveram entre os cinco principais detratores.</t>
  </si>
  <si>
    <t>Durante o mês, aumentamos nossa posição na Eternal, à medida que o mercado de comércio rápido continua a se consolidar em direção à oferta de comércio rápido da Eternal, Blinkit. A Blinkit possui uma participação de mercado semelhante à dos outros dois principais players de comércio rápido, Zepto e Swiggy, combinados, enquanto gasta menos de um décimo em perdas em comparação com os outros dois. Também iniciamos uma posição na Adani Ports and Special Economic Zone, a maior operadora de portos comerciais da Índia. Espera-se que o negócio continue a ter sucesso à medida que se expande para novas áreas, visando aumentar significativamente sua receita e fluxo de caixa nos próximos anos, especialmente por meio do crescimento nos serviços de transporte e navegação. Saímos de nossa posição na Voltronic Power. A recente incerteza macroeconômica e preocupações tarifárias levaram a incertezas fundamentais crescentes para a Voltronic. Vemos um potencial de alta limitado, dado o desaceleramento na tendência de terceirização de fontes de alimentação ininterrupta (UPS) e o aumento da concorrência em seu negócio de inversores. Também reduzimos nossa exposição a nomes de consumo indianos, diminuindo nossa posição na Titan e saindo de nossa posição na Astral, onde o crescimento dos lucros tem sido um pouco fraco. Além disso, reduzimos nossa posição na KEI Industries puramente por razões de tamanho após a recente valorização.</t>
  </si>
  <si>
    <t>https://institucional.xpi.com.br/downloads/xpgestao/Caracteristica/Caracteristica_39466946000183_v75.pdf</t>
  </si>
  <si>
    <t>https://institucional.xpi.com.br/downloads/xpgestao/Caracteristica/Caracteristica_35939779000190_v9.pdf</t>
  </si>
  <si>
    <t>https://institucional.xpi.com.br/downloads/xpgestao/Caracteristica/Caracteristica_57339074000174_v5.pdf</t>
  </si>
  <si>
    <t>https://institucional.xpi.com.br/downloads/xpgestao/Caracteristica/Caracteristica_32990051000102_v39.pdf</t>
  </si>
  <si>
    <t>Em setembro, o Claritas Long Short teve uma alta de 1,50% (123% do CDI), e, no ano, a alta é de 12,63% (122% do CDI). O principal destaque positivo foi a posição vendida em Mercado Livre, devido a revisões negativas nas estimativas de resultados pela desaceleração da economia argentina e à competição intensa no e-commerce brasileiro, com a Amazon investindo no mercado. A posição comprada em Localiza também se destacou, pois o debate sobre um imposto seletivo pode beneficiar a revenda de seminovos e o aluguel, além dos preços de seminovos caírem menos do que o esperado com o IPI Verde. Por outro lado, a posição comprada em Suzano foi negativa. Apesar do anúncio de um aumento de preço de US$20 para outubro, a empresa teve um desempenho ruim devido à desvalorização do dólar e ao ambiente de risco na bolsa brasileira, que levou investidores a evitar ativos mais defensivos.</t>
  </si>
  <si>
    <t>Para o próximo mês, iniciamos com posicionamento long 37,92% e short -25,18%, com exposição bruta em 63,11% e net em 12,74%. Os 5 principais setores alocados no fundo são: Elétricas - Disco/Integradas (4,34%), Construção (3,99%), Varejo (2,68%), Finanças e Bancos (2,21%), Varejo (1,62%).</t>
  </si>
  <si>
    <t>https://institucional.xpi.com.br/downloads/xpgestao/Caracteristica/Caracteristica_27944406000189_v126.pdf</t>
  </si>
  <si>
    <t>O HIX Capital FIA encerrou setembro com retorno de +6,10%, enquanto o Ibovespa subiu +3,40%, o índice Small 1,58% e o Icon +1,49%. No acumulado do ano, o Fundo registra alta de +38,57%, frente a 21,58% do Ibovespa, +27,31% do Small e +22,69% do Icon. As maiores contribuições de performance no mês vieram de ENEV (+1,87%), PLPL (+1,32%) e AURA (+0,96%). Já os principais detratores foram HAPV (-1,18%), INTB (-0,27%) e SUZB (-0,24%). Eneva se destacou com a publicação da Portaria do leilão de capacidade, que surpreendeu ao permitir a recontratação de térmicas a carvão, uma medida positiva que pode adicionar cerca de R$ 1/ação em valor, além da boa leitura dos resultados do 2T25. Plano&amp;amp;Plano foi beneficiada pelo ambiente mais construtivo para crédito habitacional e Aura acompanhou a valorização do ouro. Entre os detratores, Hapvida foi pressionada por preocupações com custos assistenciais; Intelbras recuou após divulgar crescimento mais fraco no ano, em linha com nossas projeções, mas abaixo do consenso; e Suzano foi impactada pelo dólar mais fraco.</t>
  </si>
  <si>
    <t>https://institucional.xpi.com.br/downloads/xpgestao/Caracteristica/Caracteristica_32890800000111_v101.pdf</t>
  </si>
  <si>
    <t>O fundo encerrou setembro com retorno de +1,18%, resultado da manutenção de uma baixa exposição em bolsa, que ajudou a preservar capital em um ambiente de volatilidade.</t>
  </si>
  <si>
    <t>Seguimos com postura cautelosa, em um ambiente que combina sinais mais favoráveis do Fed, com cortes de juros reforçando suporte à atividade, e a maior cautela do Copom, que mantém projeções de inflação acima da meta.</t>
  </si>
  <si>
    <t>https://institucional.xpi.com.br/downloads/xpgestao/Caracteristica/Caracteristica_38049108000141_v68.pdf</t>
  </si>
  <si>
    <t>Em setembro a bolsa manteve a boa performance vista em agosto. O vento favorável externo somado ao cenário de USD fraco foram fatores determinantes, apesar de uma perspectiva mais cautelosa do BC quanto ao ciclo de cortes. Não fizemos alterações relevantes no portfolio. As maiores contribuições vieram da alocação em bond proxies (utilities - Eletrobras e Copel) e de duration longo (como Smartfit e Rede Dor). Acreditamos que as teses sensíveis a juros são o melhor retorno ajustado ao risco, reconhecemos o menor prêmio versus os juros reais após a performance recente, mas consideremos os retornos reais absolutos ainda atrativos. Os detratores de performance foram de Cosan e Prio.</t>
  </si>
  <si>
    <t>No mês os ativos brasileiros mantiveram a boa performance. O corte de juros pelo FED e dados que sustentam cortes adicionais de juros nos EUA impulsionaram os ativos de risco. Nem mesmo um possível adiamento de corte de juros no Brasil interromperam a alta da bolsa local e do BRL. Na bolsa as ações sensíveis a juros se beneficiaram. Mantivemos a alocação concentrada em ativos com menor sensibilidade à desaceleração da economia e maior à queda de juros. Ainda carregamos uma posição de caixa relevante, embora a menor do ano dado, dado o alto custo de capital. Atualmente nossas maiores posições são: Copel, Energisa, Equatorial, Eletrobras e Itau.</t>
  </si>
  <si>
    <t>https://institucional.xpi.com.br/downloads/xpgestao/Caracteristica/Caracteristica_23243536000133_v154.pdf</t>
  </si>
  <si>
    <t>O fundo teve um desempenho positivo e acima do CDI no mês. Observamos uma estabilidade dos níveis de prêmios de crédito, com um leve fechamento. O fundo continua aproveitando um carrego elevado dos ativos de crédito de CDI+1,10%. A carteira está com um prazo médio de aproximadamente 2,18 anos.</t>
  </si>
  <si>
    <t>Adotaremos uma alocação próxima de 98% em ativos de emissores com alta qualidade de crédito, aproveitando do carrego dos papéis e oportunidades no mercado primário e secundário.</t>
  </si>
  <si>
    <t>https://institucional.xpi.com.br/downloads/xpgestao/Caracteristica/Caracteristica_50098505000109_v44.pdf</t>
  </si>
  <si>
    <t>O fundo teve rentabilidade de 2,55% no mês, frente a 0,54% do IMA-B. No ano, acumula 13,92%, com alpha de 4,44 p.p. Setembro foi mais um mês positivo para os ativos de economias emergentes, incluindo os brasileiros. O bom desempenho foi impulsionado principalmente pela retomada do ciclo de cortes de juros pelo Federal Reserve, diante da perda de fôlego do mercado de trabalho norte-americano e do impacto limitado das tarifas sobre a inflação. Apesar do menor ritmo de contratações, a economia dos EUA ainda mostra consumo resiliente, o que reduz a chance de uma desaceleração acentuada. Esse ambiente de juros mais baixos e atividade firme favoreceu os mercados globais e beneficiou diretamente os ativos brasileiros. No cenário doméstico, o Copom mantém discurso firme contra a inflação e ainda não sinaliza claramente o início de cortes na Selic. Contudo, a combinação de inflação local mais benigna, ambiente externo favorável e sinais de desaceleração da economia sugerem que um corte pode estar próximo — ainda que não necessariamente em 2025.</t>
  </si>
  <si>
    <t>https://institucional.xpi.com.br/downloads/xpgestao/Caracteristica/Caracteristica_34633411000136_v22.pdf</t>
  </si>
  <si>
    <t>CMDTY OFFSHORE 0,85% BOLSA BRASIL 0,48% FX BRASIL 0,47% RATES BRASIL NOMINAL 0,29% RATES EM 0,22% FX EM 0,22% BOLSAS DM 0,15% ALTERNATIVOS 0,07% CREDIT BRASIL -0,06% OUTROS -0,11% VOL BRASIL -0,16% VOL EM -0,17% RATES BRASIL REAL -0,20% BOLSAS EM -0,42% RATES DM -0,53% ADM &amp;amp; PERF -0,17% CAIXA 0,99%</t>
  </si>
  <si>
    <t>No mês de agosto, o Gauss Advisory registrou ganhos de 1.93%. O mês começou com um movimento de aversão ao risco com a aproximação do prazo final das tarifas em 1º de agosto, que foi seguido por um relatório de emprego nos EUA abaixo do esperado, revivendo temores de uma desaceleração. Contudo, os mercados logo se recuperaram com bolsas renovando máximas após uma mudança de postura do banco central norte americano, aumentando a probabilidade de um corte de juros em setembro. Concomitantemente a isso, houveram alguns obstaculos, incluindo a preocupação com a independência do Fed, que levou a maiores expectativas de inflação e curvas de juros mais inclinadas. No Brasil, o mês marcou a volta do otimismo com os ativos de risco no país. Com uma sólida temporada de resultados corporativos somado a uma melhora nos indicadores econômicos, o capital estrangeiro voltou a fazer preço nos ativos domésticos, culminando em ganhos expressivos na bolsa, valorização do câmbio e queda nos juros longos. Nesse sentido, os índices globais tiveram um desempenho misto (S&amp;amp;P 500: +1.9%, DAX: -0.7%, Topix: +4.5%). O dólar se enfraqueceu (DXY: -2.2%) e os juros fecharam (UST 10Yr: -14bps). No local, os ativos tiveram performance positiva (IBOV: +6.3%, USDBRL: -3.0%, DI jan27: -38bps). O fundo registrou ganhos em moeda local, bolsas local e commodities. Do lado negativo, foram registradas perdas em juros de países desenvolvidos e bolsas internacionais.</t>
  </si>
  <si>
    <t>https://institucional.xpi.com.br/downloads/xpgestao/Caracteristica/Caracteristica_25307278000137_v182.pdf</t>
  </si>
  <si>
    <t>O fundo teve rentabilidade de -5,8% no mês de setembro, puxado principalmente pelo ETH -4,3% e por Dólar em -1,9%. O fundo teve contribuição positiva de custos e caixa em 0,4%.</t>
  </si>
  <si>
    <t>https://institucional.xpi.com.br/downloads/xpgestao/Caracteristica/Caracteristica_44417431000123_v60.pdf</t>
  </si>
  <si>
    <t>https://institucional.xpi.com.br/downloads/xpgestao/Caracteristica/Caracteristica_46098897000139_v36.pdf</t>
  </si>
  <si>
    <t>https://institucional.xpi.com.br/downloads/xpgestao/Caracteristica/Caracteristica_28320756000137_v120.pdf</t>
  </si>
  <si>
    <t>O fundo encerrou o mês com um retorno nominal de 2,67% (equivalente a 407,52% do IMA-B 5). No acumulado do ano, o DEBÊNTURES INCENTIVADAS obteve um retorno de 13,10% (equivalente a 157,54%).</t>
  </si>
  <si>
    <t>Nos fundos de infraestrutura, a dinâmica de mercado em setembro foi marcada pela abertura de spreads em alguns nomes específicos, como Raízen, mas que tiveram impacto limitado sobre o desempenho das carteiras. A volatilidade observada se deveu mais a fatores de preço do que a riscos de crédito, dado que a companhia segue contando com controladores sólidos e de alta capacidade financeira, como Cosan e Shell. No mercado secundário, seguimos observando forte demanda por ativos incentivados, o que pressiona os prêmios para baixo e limita novas oportunidades a taxas mais atrativas. Ainda assim, aproveitamos a posição de caixa confortável para realizar alocações pontuais em nomes de qualidade, mantendo duration reduzida e alto grau de seletividade. Além disso, o fechamento da curva resultou em uma alta rentabilidade para o fundo. Seguimos com uma postura conservadora nesse segmento, reconhecendo que o fechamento de spreads observado nos últimos meses não deve se sustentar indefinidamente. Acreditamos que, ao preservar liquidez e estruturar carteiras mais curtas, estaremos preparados para capturar novas oportunidades quando houver uma normalização dos níveis de prêmio, mantendo a consistência de longo prazo.</t>
  </si>
  <si>
    <t>https://institucional.xpi.com.br/downloads/xpgestao/Caracteristica/Caracteristica_18623722000168_v174.pdf</t>
  </si>
  <si>
    <t>Os atuais níveis de retorno dos ativos de crédito, em especial na parcela local, aliados ao ambiente de juros elevados, reforçam nossa convicção na atratividade da estratégia. A posição de caixa do fundo representa aproximadamente 5% do patrimônio líquido, patamar considerado adequado frente à atual dinâmica de alocação. O carrego da carteira apresentou leve abertura frente ao mês anterior, situando-se em CDI + 1,52%, com uma duration média de 1,15 anos.</t>
  </si>
  <si>
    <t>Em setembro, o Fundo Horizonte apresentou uma rentabilidade inferior ao seu benchmark, encerrando o mês com uma performance de 99,12% do CDI. No acumulado do ano, a rentabilidade alcançou 107,05% do CDI. Mantivemos nossa abordagem de gestão ativa, com foco na alocação eficiente e na seleção criteriosa de ativos, tanto no mercado local quanto no internacional, priorizando a melhor relação risco-retorno. Esses elementos, combinados com a utilização de instrumentos de hedge, seguem como diferenciais estruturais da estratégia. No segmento doméstico o desempenho foi inferior ao indexador, e o indicativo de revisão na estrutura de capital da Braskem e o pedido de proteção contra credores da Ambipar impactaram o mercado de crédito. Em Ambipar não temos exposição ao risco e, em Braskem, mantemos exposição de 0,23% do PL no fechamento do mês. O papel está marcado a 40% do PAR e, no atual nível de preço dos papéis e dada a baixa representatividade no fundo, optamos por manter a posição. Na parcela alocada no exterior, a exposição segue bem reduzida frente ao histórico do fundo dado nível dos spreads. A estratégia apresentou performance inferior ao CDI no mês, impactada principalmente pela correção de spreads de crédito.</t>
  </si>
  <si>
    <t>https://institucional.xpi.com.br/downloads/xpgestao/Caracteristica/Caracteristica_44025131000107_v43.pdf</t>
  </si>
  <si>
    <t>O Mantaro Ações teve rentabilidade de 2,7% no mês e acumulou alta de 32,3% no ano. Em setembro, o Ibovespa renovou máximas históricas em diversos dias, apoiado por fluxo estrangeiro, pelo início do ciclo de cortes de juros nos Estados Unidos e por um cenário externo mais favorável, com dólar mais fraco. Acompanhando esse movimento, nossos fundos tiveram desempenho positivo no mês, com destaque para as ações dos setores de tecnologia e financeiro.</t>
  </si>
  <si>
    <t>Aproveitamos o movimento de preços para realizar ajustes táticos nas carteiras. O Mantaro Ações, que por mandato não realiza variações de exposição, segue comprado próximo a 100%. Suas principais posições são Energisa e B3.</t>
  </si>
  <si>
    <t>https://institucional.xpi.com.br/downloads/xpgestao/Caracteristica/Caracteristica_14083797000142_v209.pdf</t>
  </si>
  <si>
    <t>Os mercados globais mostraram desempenho misto, influenciados por dados econômicos e política monetária. O fundo superou o desempenho do índice de referência (IHYA LN Equity), que avançou 1,04% no mês. No período, o fundo registrou rentabilidade de 1,48%.</t>
  </si>
  <si>
    <t>O fundo investe no iShares iBoxx $ High Yield Corporate Bond ETF, fundo negociado que busca seguir o Markit iBoxx USD Liquid High Yield Index, índice composto por bonds de empresas americanas com baixa nota de risco. O índice é composto por bonds de mais de 1.200 empresas.</t>
  </si>
  <si>
    <t>https://institucional.xpi.com.br/downloads/xpgestao/Caracteristica/Caracteristica_37396932000105_v90.pdf</t>
  </si>
  <si>
    <t>Em setembro, o fundo registrou retorno de 3,80%, frente a 3,40% do Ibovespa. No acumulado do ano, o desempenho é de 27,16%, ante 21,58% do índice. A principal contribuição positiva no mês veio da Eletrobras, que se beneficia de uma perspectiva cada vez mais construtiva para os preços de energia no longo prazo — cenário que valoriza seus ativos hidrelétricos. Com a expansão de fontes intermitentes, como solar e eólica, a capacidade da companhia de gerar energia de forma flexível em momentos de pico de demanda se torna um diferencial estratégico muito valorizado pelos investidores. Além disso, a forte geração de caixa e a expectativa de distribuição de dividendos robustos reforçam a visão de que a empresa vive um ponto de inflexão positivo Por outro lado, setembro foi desafiador para a Hapvida, diante da piora nas perspectivas de sinistralidade e crescimento de curto prazo. O aumento da frequência hospitalar, o clima mais frio e o tom cauteloso da própria companhia levaram a revisões negativas nas estimativas para o 3º trimestre. Além disso, os dados da ANS mostraram retração no número de clientes, frustrando expectativas após o bom resultado do 2º trimestre.</t>
  </si>
  <si>
    <t>Apesar das recentes mudanças no cenário de juros nos Estados Unidos e no Brasil, mantivemos nossa estratégia inalterada, com foco em empresas e setores mais conservadores, bons pagadores de dividendos e com maior liquidez. Atualmente, as maiores exposições da carteira estão nos setores de Utilities, Bancos e Petróleo &amp;amp; Gás.</t>
  </si>
  <si>
    <t>https://institucional.xpi.com.br/downloads/xpgestao/Caracteristica/Caracteristica_40226014000142_v82.pdf</t>
  </si>
  <si>
    <t>Em setembro, a bolsa americana renovou as máximas históricas, impulsionado pelo otimismo em relação à IA e pela expectativa de cortes de juros nos EUA. A inflação segue em desaceleração, o mercado de trabalho mostrou sinal de fraqueza, e a atividade econômica apresentou sinais de moderação, reforçando a leitura de flexibilização monetária. No Brasil, tivemos uma comunicação mais hawkish do BC, com um cenário de inflação mais persistente, reduzindo as chances de cortes esse ano. As pesquisas eleitorais mostraram melhora do governo, uma notícia ruim do ponto de vista do mercado. O fundo teve ganhos em quase todas as estratégias, exceto nos juros nominais e criptoativos.</t>
  </si>
  <si>
    <t>Ao longo do mês aumentamos a nossa exposição em bolsa global, principalmente através do S&amp;amp;P. Já na parcela brasileira, continuamos net vendidos. Os principais cases da parcela comprada são Copel, Energisa, Equatorial, Itaú e Eletrobras. No livro de renda fixa, estamos aplicados nos juros nominais na parte intermediária da curva brasileira e nos juros mexicanos. Mantivemos a carteira de crédito e no livro de moedas estamos comprados no Real, na Lira Turca e no Euro.</t>
  </si>
  <si>
    <t>https://institucional.xpi.com.br/downloads/xpgestao/Caracteristica/Caracteristica_24048538000134_v153.pdf</t>
  </si>
  <si>
    <t>O Mantaro LB teve rentabilidade de 2,6% no mês e acumula alta de 29,6% no ano. Em setembro, o Ibovespa renovou máximas históricas em diversos dias, apoiado por fluxo estrangeiro, pelo início do ciclo de cortes de juros nos Estados Unidos e por um cenário externo mais favorável, com dólar mais fraco. Acompanhando esse movimento, nossos fundos tiveram desempenho positivo no mês, com destaque para as ações dos setores de tecnologia e financeiro.</t>
  </si>
  <si>
    <t>Aproveitamos o movimento de preços para realizar ajustes táticos nas carteiras e incorporar estratégias de proteção no fundo. Iniciamos posição vendida em Marfrig. O Mantaro LB fechou o mês com 62% de exposição líquida e 93% de exposição bruta. Suas principais posições são Energisa e B3.</t>
  </si>
  <si>
    <t>https://institucional.xpi.com.br/downloads/xpgestao/Caracteristica/Caracteristica_17002861000101_v197.pdf</t>
  </si>
  <si>
    <t>Em juros, aumentamos a posição aplicada na curva nominal do BR. Seguimos com posições aplicadas em juros nominais no México e iniciamos uma posição aplicada na parte curta da curva americana. Em câmbio, seguimos operando de forma mais tática, porém com viés de queda para o dólar. A dinâmica para RV permanece favorável neste cenário de economia resiliente e queda de juros. Não foram realizadas alterações relevantes na carteira. Destaque para nossa carteira comprada em saneamento, energia elétrica e bancos digitais e nas posições vendidas em consumo, proteínas, energia e bens industriais. Os setores financeiro e elétrico permanecem como nossas principais posições.</t>
  </si>
  <si>
    <t>https://institucional.xpi.com.br/downloads/xpgestao/Caracteristica/Caracteristica_15578417000103_v174.pdf</t>
  </si>
  <si>
    <t>https://institucional.xpi.com.br/downloads/xpgestao/Caracteristica/Caracteristica_57660316000127_v3.pdf</t>
  </si>
  <si>
    <t>https://institucional.xpi.com.br/downloads/xpgestao/Caracteristica/Caracteristica_41978534000174_v39.pdf</t>
  </si>
  <si>
    <t>O Valora Vanguard obteve uma rentabilidade de 1,35% em setembro, equivalente a 110,5% do CDI. O book de multicedentes multisacados seguiu com uma rentabilidade positiva para o mês de setembro, seguindo a tendência favorável para esse segmento como um todo. A despeito da taxa de juros mais alta, temos observado uma inadimplência bastante controlada nos cedentes que esses FIDCs têm operado, o que tem preservado a cota subordinada dessas estruturas. Seguimos em busca da dinâmica de alocação em FIDCs de público alvo geral.</t>
  </si>
  <si>
    <t>https://institucional.xpi.com.br/downloads/xpgestao/Caracteristica/Caracteristica_59657690000107_v1.pdf</t>
  </si>
  <si>
    <t>O Trend Bolsas Emergentes é um fundo da família XP Trend focado em investimentos internacionais. O fundo oferece exposição ao ESGE US Equity (ESGE11) e consequentemente ao iShares MSCI Emerging Markets ESGE US Equity (EEM), referenciado ao índice MSCI Emerging Markets Index que é composto por ações de empresas de grande e médio porte (large caps e mid caps) em 27 países emergentes. O índice MSCI Emerging Markets é composto por mais de 1,200 ações majoritariamente de grande porte (large caps), ponderadas por capitalização de mercado ajustado por free-float e representa 85% do valor de mercado de cada país investido. Este fundo tem proteção cambial ao dólar (hedged BRL/USD).</t>
  </si>
  <si>
    <t>https://institucional.xpi.com.br/downloads/xpgestao/Caracteristica/Caracteristica_40212899000120_v79.pdf</t>
  </si>
  <si>
    <t>https://institucional.xpi.com.br/downloads/xpgestao/Caracteristica/Caracteristica_30068713000158_v232.pdf</t>
  </si>
  <si>
    <t>Em setembro, o fundo apresentou rentabilidade de 1,06%, frente ao CDI de 1,22% no período. O resultado do mês foi impactado por uma menor contribuição da estratégia de alocação em emissões High Yield quanto de uma abertura marginal nas NTNB's. Ambos os efeitos foram parcialmente compensados pela continuidade do fechamento dos spreads das emissões corporativas, especialmente para os títulos High Grade.</t>
  </si>
  <si>
    <t>Mantivemos a estratégia dos últimos meses, priorizando o carrego. A carteira conta com 55 emissores distribuídos em 12 setores, garantindo ampla diversificação. Com duration média de 4,5 anos e spread de crédito de 40bps, optamos por manter a exposição sem hedge, dado o prêmio atrativo em relação à NTN-B 2030, atualmente em IPCA + 7,92%.</t>
  </si>
  <si>
    <t>https://institucional.xpi.com.br/downloads/xpgestao/Caracteristica/Caracteristica_48969198000142_v28.pdf</t>
  </si>
  <si>
    <t>O Tork ADV 30 Ações avançou 2,5% em setembro, frente à alta de 3,4% do Ibovespa, acumulando 29,5% no ano ante +21,6% do índice. O resultado do mês foi sustentado por contribuições relevantes de SMFT, TEND e ENEV, além de RENT, BRFS e PLPL. Entre os detratores, destacaram-se HAPV, TTEN e SPY, além da relação AMZN x QQQ e MRFG. Após meses de forte valorização, a gestão adotou postura mais cautelosa, reduzindo seletivamente a exposição em ativos de risco/retorno menos atrativo, o que limitou parte do ganho relativo em setembro, mas reforça a consistência do processo.</t>
  </si>
  <si>
    <t>O ambiente global segue marcado pela dicotomia nos EUA: atividade ainda robusta, mas com mercado de trabalho mais fraco e inflação acima da meta. O FED iniciou cortes de juros e sinaliza continuidade, favorecendo ativos de risco e emergentes. No Brasil, commodities em reais mais fracas, juros reais elevados e sinais de moderação da atividade reforçam cautela. O governo fortalecido contrasta com uma oposição fragilizada, aumentando a incerteza em torno do ciclo eleitoral de 2026. Nesse sentido ainda mantemos visão construtiva para a bolsa no médio prazo, embora o rali recente demande maior seletividade. A carteira segue concentrada em setores como consumo, utilities e real estate, balanceada com posições defensivas. A exposição líquida foi ajustada para níveis mais conservadores em relação ao bimestre anterior, refletindo disciplina em um ambiente de juros reais elevados, sinais de moderação doméstica e incertezas políticas. No exterior, cortes do FED sustentam ativos emergentes, criando janelas de oportunidade, mas seguimos priorizando companhias com fundamentos sólidos e resiliência para atravessar diferentes cenários.</t>
  </si>
  <si>
    <t>https://institucional.xpi.com.br/downloads/xpgestao/Caracteristica/Caracteristica_34428006000186_v99.pdf</t>
  </si>
  <si>
    <t>O fundo encerrou o mês com um retorno nominal de 1,21% (equivalente a 99,01% do CDI). No acumulado do ano, o AGILITÉ obteve um retorno de 10,63% (equivalente a 102,67%).</t>
  </si>
  <si>
    <t>https://institucional.xpi.com.br/downloads/xpgestao/Caracteristica/Caracteristica_12796232000187_v176.pdf</t>
  </si>
  <si>
    <t>Rentabilidade do fundo no mês: 0,41%. Em setembro, o fundo apresentou resultado positivo, porém inferior ao CDI no mês, tendo como principal resultado positivo o book de juros valor relativo. Do outro lado, teve desempenho negativo em Juros Reais. Atribuição: Juro Nominal: 0,00%; Títulos Púb/Priv: +0,11%; Inflação Implícita: +0,06%; Juros Valor Relativo: +0,23%; Juro Real: -1,05%; Caixa/Custos: +1,06%.</t>
  </si>
  <si>
    <t>Em juros nominais, seguimos montando posições que buscam explorar distorções no trecho longo da curva. Em juros reais, mantivemos a posição aplicada na curva longa e as posições de valor relativo entre diferentes vértices na curva de juros reais. Em inflação, mantivemos posição de valor relativo entre dois trechos de FRA na curva de inflação implícita intermediária. Como sinalizado no início do ano, estamos ampliando a participação de posições de valor relativo (não direcionais) conforme as oportunidades surgem.</t>
  </si>
  <si>
    <t>https://institucional.xpi.com.br/downloads/xpgestao/Caracteristica/Caracteristica_27928186000108_v51.pdf</t>
  </si>
  <si>
    <t>https://institucional.xpi.com.br/downloads/xpgestao/Caracteristica/Caracteristica_34687441000125_v53.pdf</t>
  </si>
  <si>
    <t>Os mercados globais mostraram desempenho misto, influenciados por dados econômicos e política monetária. O fundo superou o desempenho do índice de referência (VGT US Equity), que avançou 7,24% no mês. No período, o fundo registrou rentabilidade de 7,62%.</t>
  </si>
  <si>
    <t>Fundo possui proteção cambial com contrato futuro de dólar e replica o MSCI US Investable Market Information Technology (através do ETF TREND US TECCI - UTEC11), índice composto por uma cesta de ações do setor de tecnologia, principalmente nos EUA, investindo em empresas de computadores, software e internet.</t>
  </si>
  <si>
    <t>https://institucional.xpi.com.br/downloads/xpgestao/Caracteristica/Caracteristica_32319351000156_v179.pdf</t>
  </si>
  <si>
    <t>Em setembro, o fundo obteve retorno de 1,20%, o equivalente a 99% do CDI. No ano de 2025, o retorno está em 10,30%, o equivalente a 100% do CDI. Nos últimos 12 meses, o retorno acumulado foi de 13,05%, o equivalente a 99,82% do CDI. O resultado do mês pode ser explicado objetivamente pelos ganhos de carrego e fechamento de spread dos ativos locais. O mercado de crédito privado continuou amplamente funcional, com volume elevado de negociações no mercado secundário. Encerramos o mês com 16,32% de caixa no fundo, 70 ativos em carteira de 17 emissores distintos, taxa de carrego da carteira (antes de custos) equivalente a CDI+ 0,25% e duration de 1,11 anos.</t>
  </si>
  <si>
    <t>https://institucional.xpi.com.br/downloads/xpgestao/Caracteristica/Caracteristica_50094963000170_v14.pdf</t>
  </si>
  <si>
    <t>O Forpus Multiestratégia FIM LP avançou 1,06% em setembro, frente à alta de 1,22% do CDI no mesmo período. Os destaques positivos vieram das posições em Ações (1,88%) e em Outros (0,26%). Entre os destaques negativos, destacaram-se as posições em Renda Fixa (-0,71%), Moedas (-0,10%) e Criptoativos (-0,03%).</t>
  </si>
  <si>
    <t>Nos Estados Unidos, o início do ciclo de cortes de juros, em um ambiente de inflação ainda acima da meta, tem enfraquecido o dólar e sustentado a valorização dos ativos em mercados emergentes. A recente alta da bolsa brasileira parece refletir esse movimento global. Já os efeitos das eleições devem se tornar mais relevantes para os preços dos ativos apenas ao longo do próximo ano.</t>
  </si>
  <si>
    <t>https://institucional.xpi.com.br/downloads/xpgestao/Caracteristica/Caracteristica_37887638000104_v62.pdf</t>
  </si>
  <si>
    <t>m setembro de 2025, o Drýs Shelter apresentou uma rentabilidade de 1,37% enquanto o CDI rendeu 1,22%. Em 2025, o Fundo rendeu 11,10% com o CDI apresentando retorno de 10,35% - essa rentabilidade é equivalente a CDI + 1,04% a.a. (ou 107% do CDI), acima do objetivo de retorno do Fundo de CDI + 1,0% a.a..</t>
  </si>
  <si>
    <t>Em setembro de 2025, o Drýs Shelter apresentou uma rentabilidade de 1,37% enquanto o CDI rendeu 1,22%. Em 2025, o Fundo rendeu 11,10% com o CDI apresentando retorno de 10,35% - essa rentabilidade é equivalente a CDI + 1,04% a.a. (ou 107% do CDI), acima do objetivo de retorno do Fundo de CDI + 1,0% a.a.. Neste mês, tivemos o início de uma leve tendência de abertura do spread de crédito como um todo, principalmente ao final do mês após as notícias relacionadas a Ambipar e Braskem (emissores que nunca aprovamos em nossos comitês de crédito e que nunca fizeram parte de nossas carteiras). Apesar desse movimento mais amplo, o fundo apresentou rentabilidade mensal de 113% do CDI devido principalmente aos fechamentos dos spreads de Cosan, Movida e Aegea. O Drýs Shelter encerrou setembro de 2025 com uma posição de 22,6% em títulos públicos, 37,8% em emissões bancárias, 38,8% em emissões corporativas e 0,80% em crédito estruturado (FIDCs), com a carteira de crédito como um todo apresentando um prazo médio de 1,80 ano e com uma alocação de 56% em rating AAA.</t>
  </si>
  <si>
    <t>https://institucional.xpi.com.br/downloads/xpgestao/Caracteristica/Caracteristica_52282978000197_v15.pdf</t>
  </si>
  <si>
    <t>Em setembro, o fundo registrou retorno de 4,23%, frente a 3,40% do Ibovespa. No acumulado do ano, o desempenho é de 30,33%, ante 21,58% do índice. A principal contribuição positiva no mês veio da ação da Eletrobras. A companhia se beneficia de uma perspectiva cada vez mais construtiva para os preços de energia no longo prazo, um cenário que valoriza seus ativos hidrelétricos. Com a expansão de fontes intermitentes, como a solar e a eólica, a capacidade da Eletrobras de gerar energia de forma flexível em momentos de pico de demanda torna-se um diferencial estratégico muito valorizado pelos investidores. Adicionalmente, a forte geração de caixa e a perspectiva de distribuição de dividendos robustos consolidam a visão de que a empresa vive um ponto de inflexão positivo. Por outro lado, setembro foi desafiador para a Hapvida, com piora na perspectiva de sinistralidade e crescimento de curto prazo. O aumento da frequência hospitalar, o clima mais frio e o tom cauteloso da empresa levaram a revisões negativas nas estimativas do 3º tri. Além disso, os dados da ANS mostraram retração no número de clientes, frustrando expectativas após o bom resultado do 2º trimestre.</t>
  </si>
  <si>
    <t>A carteira reflete uma visão mais defensiva para a Bolsa, mesmo diante de valuations atrativos, atualmente em níveis bastante descontados. Está concentrada em empresas geradoras de caixa no curto prazo, boas pagadoras de dividendos e companhias que se beneficiam de um dólar mais forte. Seguimos investindo em uma seleção de empresas bem administradas e rentáveis, que negociam com desconto em relação ao valor justo. Além disso, nosso portfólio é bem diversificado entre setores e companhias. Atualmente, nossas maiores exposições estão nos setores de Utilities, Bancos e Consumer &amp;amp; Retail. Encerramos o mês com uma exposição bruta em Bolsa de aproximadamente 119% e uma exposição líquida próxima de 77%.</t>
  </si>
  <si>
    <t>https://institucional.xpi.com.br/downloads/xpgestao/Caracteristica/Caracteristica_35636909000115_v57.pdf</t>
  </si>
  <si>
    <t>https://institucional.xpi.com.br/downloads/xpgestao/Caracteristica/Caracteristica_28581039000169_v162.pdf</t>
  </si>
  <si>
    <t>Nossos objetivos são gerar um desempeno financeiro superior com maior impacto na sustentabilidade. Procuramos as empresas que se inscrevem nas principais tendencias influindo na economia: a demografia, a tecnologia, o meio ambiente e a governança. Classificamos as empresas em 5 categorias ESG, medindo o impacto nos ODS da ONU, e investimos somente nas 3 melhores. A estratégia resulta num portfolio concentrado de +/- 50 ações. Comparado com o seu benchmark, o MSCI World, o portfólio tem sobre ponderação na Europa e sub ponderação nos Estados Unidos, consequências da análise de baixo para cima e das valorações. Pela abordagem temática, tem sobre ponderação nos setores Tecnologia da Informação, Saúde, Serviços Públicos (energia renovável), e nenhuma exposição no setor Energia (fóssil). A nível de estilo, a carteira está sobre ponderada em ações de alta qualidade e de crescimento.</t>
  </si>
  <si>
    <t>A estratégia teve um desempenho inferior ao índice de referência MSCI World durante o mês de setembro. Em termos de atribuição por setores GICS, o efeito da alocação setorial contribuiu positivamente para os resultados relativos, enquanto o efeito da seleção de ações prejudicou. Em relação ao efeito da alocação setorial, nossa sobreponderação em Tech, subponderação em bens de consumo básico e falta de exposição em energia contribuíram positivamente para os resultados relativos, enquanto nossa falta de exposição em serviços de comunicação e sobreponderação em saúde prejudicaram. No que diz respeito à seleção de ações, a seleção de ações nos setores de materiais, financeiro e tecnologia da informação foi o principal fator que prejudicou o desempenho relativo. Por fim, nosso posicionamento regional, com sobreponderação na Europa e subponderação nos EUA, teve um impacto relativamente neutro no desempenho relativo geral.</t>
  </si>
  <si>
    <t>https://institucional.xpi.com.br/downloads/xpgestao/Caracteristica/Caracteristica_43210552000137_v31.pdf</t>
  </si>
  <si>
    <t>O Riza Meyenii 180 rendeu 0,70% no mês. As maiores contribuições de performance do fundo no mês vieram dos núcleos de gestão de Allocation (+0,61%), Securitização e Carteiras (+0,42%), Real Estate (+0,27%), Infraestrutura (+0,25%). O fundo teve uma detração de performance nos núcleos de Direct Lending (-0,13%) e Renda Fixa (-0,80%).</t>
  </si>
  <si>
    <t>O fundo encontra-se com duration de 1,6. Em termos de diversificação de carteira, estamos com 88 ativos, de cerca de 57 emissores em 18 diferentes setores. O fundo está bem diversificado em indexadores e com objetivo de aumentarmos nossas alocações em ativos indexados a Inflação+. Composição por indexador: IPCA+ (47,3%), CDI+ (+23,1%), INCC+ (7,3%) e Pré (6,5%).</t>
  </si>
  <si>
    <t>https://institucional.xpi.com.br/downloads/xpgestao/Caracteristica/Caracteristica_36498149000190_v100.pdf</t>
  </si>
  <si>
    <t>Em agosto, o fundo V8 Cash apresentou retorno de 1,19%, equivalente a 97,32% do CDI. Nos últimos 12 meses o fundo apresentou retorno de 13,09%, equivalente a 98,30% do CDI. O resultado do mês foi impactado pela redução do carrego dos ativos bancários, os quais reduzimos a duration no fundo, e pela baixa antecipação de termo. Esses efeitos ofuscaram a marcação a mercado positiva do book bancário, fazendo o fundo entregar retorno abaixo do CDI.</t>
  </si>
  <si>
    <t>A duration da carteira de bancos do V8 Cash ficou em 1,82 anos, (1,90 anos em agosto), com um carrego bruto estável em CDI + 0,64% (-10 bps m/m). A exposição em ativos bancários ampliou para 48% (35% anterior). A parcela de termo que encerrou estável em 30%, e a posição em caixa reduziu para 23% (35% anterior).</t>
  </si>
  <si>
    <t>https://institucional.xpi.com.br/downloads/xpgestao/Caracteristica/Caracteristica_30509221000150_v57.pdf</t>
  </si>
  <si>
    <t>O Fundo tem por objetivo obter ganhos aos seus cotistas, mediante investimentos majoritariamente em cotas de fundos de investimento e/ou cotas de fundos de investimento em cotas de fundos de investimento (“Fundos Investidos”), registradas ou negociadas nos mercados internos e/ou externos, que tenham como principal fator de risco a variação da taxa de juros domésticas e/ou índices de preços, desde que respeitados os limites e regras impostos pela legislação e regulamentação vigentes.</t>
  </si>
  <si>
    <t>https://institucional.xpi.com.br/downloads/xpgestao/Caracteristica/Caracteristica_45278833000157_v38.pdf</t>
  </si>
  <si>
    <t>O fundo encontra-se atualmente alocado em 69,29% em ativos de crédito privado indexados ao CDI (35,77% em debêntures e 33,52% em CDBs/letras financeiras) e 30,71% em caixa. A duration do portfólio é de 1,31 ano e da parcela alocada em crédito privado é de 1,34 ano.</t>
  </si>
  <si>
    <t>No mês de setembro, a performance ficou em linha com o CDI. No ano e na janela de 12 meses, o resultado segue acima do índice. Esse comportamento decorre de uma leve abertura dos spreads de crédito. Apesar do movimento observado, o mercado permanece comprador na classe, sustentado por um boa liquidez no secundário e um primário aquecido. Seguimos construtivos com o segmento e mantemos a expectativa de uma estabilização gradual das taxas. Por fim, estamos atentos com os eventos recentes de crédito e seus possíveis impactos nos spreads. Vale ressaltar que não temos em carteira nenhum dos cases que estressaram, seja direta ou indiretamente. No Brasil, permanecemos cautelosos com os dados de atividade econômica – em especial as taxas de desemprego - e inflação, que segue convergindo para meta mas ainda acima. O PIB do segundo trimestre mostrou perda de fôlego na margem, coerente com os efeitos defasados da política monetária restritiva. Nesse contexto, o Copom manteve a Selic em 15% a.a. e indicou estabilidade por “período prolongado”, mesmo com a recente valorização do real ao longo de 2025. Do lado do fiscal, as incertezas permanecem. Com eleições em vista, entendemos que uma expansão fiscal para estimular a popularidade do governo atual é nocivo para o mercado. No cenário externo, importante mencionar o início do ciclo de corte de juros nos EUA.</t>
  </si>
  <si>
    <t>https://institucional.xpi.com.br/downloads/xpgestao/Caracteristica/Caracteristica_15350679000116_v173.pdf</t>
  </si>
  <si>
    <t>O Light manteve um ritmo estável de captação e de compras de ativos em setembro, fechando o mês em R$ 862 milhões de patrimônio, 2,6% acima do mês anterior. Ao todo foram comprados R$ 19 milhões em cotas de 7 FIDCs diferentes, com um carrego médio de CDI+3,20%. Sempre em cotas seniores. A posição de caixa está em 19,9%, leve queda em relação ao fechamento anterior. O foco da gestão continua sendo identificar ativos com boa relação risco retorno, aliando prêmios consistentes, qualidade do crédito e estrutura de capital robusta. O pipeline de oportunidades que a Solis vem desenvolvendo nos faz acreditar em uma otimização ainda maior do caixa nos próximos meses, o que deve favorecer o desempenho do Light. Em relação à qualidade do crédito, a carteira dos FIDCs investidos segue saudável, com níveis confortáveis de inadimplência e retorno consistente das cotas subordinadas.</t>
  </si>
  <si>
    <t>A carteira do Antares Light finalizou junho com 82 FIDCs, 2 a mais na comparação com o fechamento do mês anterior. As séries investidas somavam 148, 3 a mais do que no final do mês anterior, indicando que as aquisições foram efetivadas na sua maioria em FIDCs e séries já investidos. A alocação nos FIDCs de multicedentes-multissacados seguiram concentrando a maior participação da carteira com 40 veículos e 45,8% do portfólio. A segunda maior alocação manteve-se com os fundos de consignado público com 11 FIDCs investidos e uma participação de 13,7% na carteira do Light. Os ativos liquidáveis até o prazo de resgate do fundo representavam 42,8%, reforçando a diligência de nossos processos em manter uma posição confortável de liquidez.</t>
  </si>
  <si>
    <t>https://institucional.xpi.com.br/downloads/xpgestao/Caracteristica/Caracteristica_34780531000166_v32.pdf</t>
  </si>
  <si>
    <t>https://institucional.xpi.com.br/downloads/xpgestao/Caracteristica/Caracteristica_39723244000138_v58.pdf</t>
  </si>
  <si>
    <t>O fundo encerrou o mês com rentabilidade de 1.84%, sendo o principal destaque o setor de FOF (responsável por 1.78% da performance no mês) e Lajes Corporativas (responsável por 0.33% da performance no mês). A menor contribuição veio do setor de Logística (responsável por -0.13% da performance no mês). O índice IFIX de fundos imobiliários apresentou rentabilidade de 3.25% em setembro. A rentabilidade do IFIX nos últimos 12 meses foi de 8.57%, abaixo do CDI (13.30%), acima do IMA-B (5.89%) e abaixo do Ibovespa (10.94%). No período, os fundos de tijolo tiveram performance maior que os fundos de papel com rentabilidade de 9.35% e 7.31%, respectivamente.</t>
  </si>
  <si>
    <t>No mês em que o mercado mundial celebrou o primeiro corte de juros pelo FED em 2025 – e prenúncio de outros mais que virão – os ativos tiveram uma valorização razoável: ações subiram 3%, títulos da dívida corporativa ganharam 0,8% e fundos imobiliários globais subiram 0,7%. As taxas de dez anos do Tesouro americano caíram de 4,23% para 4,15%. As bolsas dos países emergentes ex-China subiram 6%, acima da média mundial, e suas moedas apreciaram 0,3% contra o dólar, sugerindo um retorno tímido da “rotação” de ativos. Dessa vez, o candidato mais provável a ter cedido os fundos que fizeram a alta dos emergentes foi a Europa. Nesse mês de relativa calma, o Brasil desempenhou bem: o Ibovespa subiu 3,4% e o real valorizou 2% contra o dólar, fazendo a bolsa brasileira voltar à liderança mundial de rentabilidade no ano, nada menos que 40% em dólares.</t>
  </si>
  <si>
    <t>https://institucional.xpi.com.br/downloads/xpgestao/Caracteristica/Caracteristica_21732670000172_v15.pdf</t>
  </si>
  <si>
    <t>https://institucional.xpi.com.br/downloads/xpgestao/Caracteristica/Caracteristica_09635172000106_v221.pdf</t>
  </si>
  <si>
    <t>No período de um mês encerrado em 31 de agosto de 2025, a classe I do Fundo retornou -2,51% (líquido de taxas), enquanto o índice de referência retornou 2,03%. No acumulado do ano (YTD), o Fundo retornou 18,99% (classe I líquida de taxas), superando o retorno do índice de referência de 10,79%. O desempenho superior no acumulado do ano foi impulsionado principalmente pela seleção favorável de ações nos setores de Tecnologia da Informação, Consumo Discricionário e Saúde. Por outro lado, uma posição média acima do neutro no setor de Consumo Discricionário, a seleção de ações em Serviços de Comunicação e uma posição média abaixo do neutro no setor de bens industriais foram os principais fatores que prejudicaram o desempenho relativo. Os principais contribuintes do ano incluem: - Empresa de desempenho e segurança na web, Cloudflare Inc. - Plataforma de videogames, Roblox Corp. - Empresa de entrega de alimentos, DoorDash Inc. - Plataforma de dados em nuvem, Snowflake Inc. - Plataforma de serviços de comércio eletrônico e fintech, MercadoLibre Inc. Os principais detratores do ano incluem: - Plataforma de software de publicidade digital, The Trade Desk Inc. - Desenvolvedora de veículos elétricos, Tesla Inc. - Empresa de carpetes contemporâneos e revestimentos de piso, Floor &amp;amp; Decor - Líder em varejo online e computação em nuvem, Amazon.com, devido a uma posição média abaixo do peso - Fabricante de equipamentos de saúde e industriais, Danaher Corp</t>
  </si>
  <si>
    <t>A Counterpoint Global busca possuir um portfólio de empresas únicas com motores de negócios diversificados, fortes vantagens competitivas e posicionamento, e perspectivas de crescimento secular saudáveis, cujo valor de mercado acreditamos que pode aumentar significativamente a longo prazo por razões fundamentais subjacentes, independentemente do ambiente macroeconômico ou de mercado. Acreditamos que ter uma perspectiva de mercado pode ser um obstáculo. Focamos em avaliar as perspectivas das empresas em um horizonte de investimento de cinco anos. O posicionamento atual do portfólio reflete o que acreditamos serem as melhores oportunidades de investimento a longo prazo. Nos próximos três anos, espera-se que nossas empresas aumentem suas receitas em 18% em comparação com 11% do índice de referência, e 99% do portfólio deve ser positivo ou neutro em fluxo de caixa livre em 2025 (estimado). Temos confiança de que nossas empresas estão fazendo os investimentos certos para maximizar o potencial de longo prazo de seus negócios.</t>
  </si>
  <si>
    <t>https://institucional.xpi.com.br/downloads/xpgestao/Caracteristica/Caracteristica_38542735000110_v80.pdf</t>
  </si>
  <si>
    <t>Informações gerais: Average Credit Quality: B+, Current Yield 6.8, Yeld to Worts 6.7, Yeld to Maturity 7.1, Option Adjusted Duration (Years) 2.8</t>
  </si>
  <si>
    <t>Em termos geográficos, as maiores concentrações do fundo são: EUA (66,2%), Grã Bretanha (6.7%), Canada (5.1%), Luxemburgo (2.9%).Em termos de posicionamento por industria, as maiores concetrações do fundo são: Leisure, Healthcare, Industria Básica, Energia, Telecomunicações, Seviços.</t>
  </si>
  <si>
    <t>https://institucional.xpi.com.br/downloads/xpgestao/Caracteristica/Caracteristica_17302010000184_v202.pdf</t>
  </si>
  <si>
    <t>O XP Corporate Light rendeu 1,30% em Setembro versus 1,22% do CDI, alcançando performance de 106,15% do CDI. A carteira de crédito do fundo inicia o mês de Outubro com um carrego de CDI+ 0,63% a.a. (antes de taxas), com duration de 1,3 ano.</t>
  </si>
  <si>
    <t>Os setores de Instituições financeiras, Elétrico, Rodovias e Saneamento, considerados setores defensivos, compõe 80,2% da alocação de crédito do fundo. A carteira de crédito é composta por 271 ativos de 96 emissores distintos, com exposição média de 0,9% por emissor. 93,3% do patrimônio do fundo possui rating entre AAA e A-.</t>
  </si>
  <si>
    <t>https://institucional.xpi.com.br/downloads/xpgestao/Caracteristica/Caracteristica_11046179000134_v261.pdf</t>
  </si>
  <si>
    <t>Em setembro, exposições de renda fixa internacional e posições cambiais geraram retorno positivo, enquanto as posições em juros reais domésticos ficaram neutras. No exterior, a combinação de ambiente favorável a ativos de risco e apostas por cortes em alguns emergentes sustentou ganhos; no Brasil, a relativa estabilidade das taxas reais de curto prazo limitou o desempenho local. Para o horizonte próximo, esperamos desaceleração da atividade no segundo semestre de 2025 devido a juros reais muito restritivos e menor expansão fiscal, além de um viés desinflacionário de curto prazo puxado por preços agrícolas e commodities; caso a desinflação se confirme, isso tende a abrir espaço para redução gradual dos juros reais, beneficiando títulos indexados à inflação de curtíssimo prazo.</t>
  </si>
  <si>
    <t>Posicionamento atual: aproximadamente 99% do patrimônio está aplicado em títulos indexados ao IPCA, com prazo médio em torno de 1 ano. A alocação está concentrada com vencimento em ago/26 e taxa próxima a 9,6% a.a. Não mantemos exposição a instrumentos de inflação internacional no momento, preservando flexibilidade para ajustes táticos.</t>
  </si>
  <si>
    <t>https://institucional.xpi.com.br/downloads/xpgestao/Caracteristica/Caracteristica_39586858000115_v65.pdf</t>
  </si>
  <si>
    <t>https://institucional.xpi.com.br/downloads/xpgestao/Caracteristica/Caracteristica_17554200000199_v228.pdf</t>
  </si>
  <si>
    <t>No mês, o destaque positivo foi o livro de eventos corporativos. A parte offshore performou através de posições em Kellanova/Mars, MrCooper/Rocket e Verona/Merck. A operação Meg/Cenovus apurou resultado marginalmente negativo. Já a parte local, apurou resultado positivo através de três operações.</t>
  </si>
  <si>
    <t>Dada a substancial melhora no ambiente regulatório americano, o fundo seguiu a toada dos últimos meses, aumentando o risco. O livro offshore possui 103% de exposição, através de 15 operações, enquanto a parte local onshore está com 72% em 3 operações, levando a exposição à estratégia para 175%. O livro de Arbitragem Linear está com 32% em termo e 43% bruto em 2 operações.</t>
  </si>
  <si>
    <t>https://institucional.xpi.com.br/downloads/xpgestao/Caracteristica/Caracteristica_35617938000130_v111.pdf</t>
  </si>
  <si>
    <t>CLARITAS VALOR FIA</t>
  </si>
  <si>
    <t>O Claritas Valor teve um aumento de 3,07% em setembro, enquanto o IBr-X subiu 3,47% no mesmo mês. No ano, o fundo cresceu 29,83%, e o IBr-X aumentou 21,37%. A posição em Suzano foi o principal ponto negativo do mês. Apesar de um aumento de preço de US$20 anunciado para outubro, a empresa apresentou desempenho fraco devido à desvalorização do dólar e ao ambiente de risco na bolsa, fazendo investidores reduzirem ativos mais defensivos. Outro destaque negativo foi a posição em Hapvida, com suas ações caindo após a ANS anunciar dados de crescimento fracos e preocupações com a deterioração da sinistralidade. Por outro lado, a posição em Localiza foi positiva. O debate sobre impostos sobre automóveis pode beneficiar a revenda de seminovos e o aluguel, partes importantes da estratégia de investimento. Além disso, a queda nos preços de seminovos foi menor do que esperado, podendo resultar em margens maiores nos próximos trimestres.</t>
  </si>
  <si>
    <t>Estamos adotando uma postura cautelosa e estratégica, concentrando nossas alocações em exportadoras e empresas resilientes, com foco em fluxo de caixa robusto e gestão controlada de riscos, enquanto permanecemos atentos aos desafios políticos e econômicos do Brasil. Destaque para as posições em Itaú,Petro, Vibra, Sabesp e Localiza.</t>
  </si>
  <si>
    <t>https://institucional.xpi.com.br/downloads/xpgestao/Caracteristica/Caracteristica_11403850000157_v206.pdf</t>
  </si>
  <si>
    <t>Os mercados de renda fixa continuam a lidar com um ambiente macro incerto, em que política monetária e fiscal são os principais vetores. A deterioração do mercado de trabalho nos EUA tornou-se uma preocupação central para o Fed, enquanto os efeitos inflacionários das tarifas comerciais ainda não estão claros. Na Europa e no Reino Unido, a atividade segue moderada, mas há espaço para otimismo diante do aumento previsto de gastos fiscais na Alemanha. Espera-se que o Fed siga cortando juros até 2026 para compensar a fraqueza do emprego. Já BCE e Banco da Inglaterra tendem a manter juros estáveis até que novos dados justifiquem mudanças. A política fiscal também será determinante, sobretudo no Reino Unido e na França. Esse cenário exige cautela, com riscos calibrados e gestão ativa. A estratégia é manter duração próxima à média de longo prazo, com viés a títulos de curto prazo e curvas mais inclinadas. A seleção geográfica também é fundamental. Além disso, o ambiente favorece menor exposição geral ao risco de crédito, dado o nível comprimido dos spreads frente a maiores incertezas macro e políticas. A seleção de ativos será crucial, com oportunidades mais atrativas em títulos de menor prazo, ainda capazes de oferecer rendimentos interessantes.</t>
  </si>
  <si>
    <t>Em setembro, os rendimentos dos títulos governamentais caíram levemente, enquanto os spreads de crédito recuaram mais fortemente. O destaque foi a decisão do Federal Reserve de cortar a taxa básica em 0,25 p.p., para 4,25%, após meses de estabilidade. O movimento foi motivado por dados fracos de emprego, sinalizando maior prioridade ao mercado de trabalho do que à inflação ainda acima da meta. Inicialmente, os rendimentos caíram e a curva inclinou, mas discursos menos dovish moderaram as expectativas de cortes adicionais, levando a uma reacomodação da curva. Na Europa, o BCE manteve juros estáveis após cortes no último verão, e o BoE permaneceu cauteloso diante da inflação persistente. No Reino Unido, as incertezas fiscais seguiram pressionando os Gilts. Globalmente, yields de 10 anos caíram alguns pontos, e spreads de crédito, em grau de investimento e high yield, atingiram mínimas de vários anos. O fundo Aegon Strategic Global Bond teve desempenho inferior ao índice e ao grupo de pares. A gestão da duração trouxe ganhos pontuais, mas o posicionamento na curva gerou perdas, especialmente após a reversão do movimento de inclinação. A estratégia de reduzir risco de crédito – via proteção em índices CDS – implicou custo, dado o contínuo aperto dos spreads. A seleção de ativos corporativos teve resultado heterogêneo, impactada por incertezas econômicas e fiscais.</t>
  </si>
  <si>
    <t>https://institucional.xpi.com.br/downloads/xpgestao/Caracteristica/Caracteristica_42084992000122_v46.pdf</t>
  </si>
  <si>
    <t>https://institucional.xpi.com.br/downloads/xpgestao/Caracteristica/Caracteristica_45756473000151_v33.pdf</t>
  </si>
  <si>
    <t>O BossaNova 360 entregou rentabilidade no mês de 98% CDI, equivalente a CDI - 0,3 % a.a. líquido de custos, mas não de impostos. Em relação a avaliação setorial, o setor que apresentou maior rentabilidade foi o de infraestrutura. Nos últimos 12 meses, o fundo entregou retorno de 123% CDI ou CDI + 3,0% a.a. líquido de custos, mas não de impostos. Desde o início, o fundo rendeu 131% do CDI. Ainda na avaliação de retorno do BossaNova 360, mas com uma métrica de retorno diferente, o fundo rentabilizou desde o seu início 1,71x capital, ou seja, quem investiu no início do fundo R$ 1,00, hoje tem R$ 1,71, isto indica que o fundo teve retorno absoluto de 71% desde o início com baixa volatilidade – frente a um CDI e um IPCA que no mesmo período renderam 54% e 19%, respectivamente. Vale lembrar que o fundo é um FIC FIDC, portanto não tem come-cotas e possui alíquota única de 15%. Fundo com capacity limitada.</t>
  </si>
  <si>
    <t>Posicionamos o BossaNova 360 em empresas resilientes, com previsibilidade de receita e geração de caixa operacional, e que conseguem repassar o aumento de custos (inflação, entre outros) ao consumidor final. Assim, adotamos uma gestão defensiva frente ao cenário macroeconômico atual – de juros e inflação elevados. Nesta linha, o fundo encerrou o mês com 61% do portfólio alocado em infraestrutura e 3% no setor financeiro. Entendemos que estes dois setores são ideais para o momento atual e em conjunto com a posição de caixa, totalizam 70% do portfólio. Vemos boas oportunidades de crédito privado em infraestrutura e securitizações e seguimos com nosso foco em operações fora do radar do mercado de capitais, para entregar um fundo com baixa correlação vs. demais fundos e ativos de crédito da indústria.</t>
  </si>
  <si>
    <t>https://institucional.xpi.com.br/downloads/xpgestao/Caracteristica/Caracteristica_43121036000136_v46.pdf</t>
  </si>
  <si>
    <t>No campo das realocações, ressaltam-se o investimento no FIDC SB Crédito, a CDI + 2,7% a.a., e a operação de trade com debêntures da União Química, adquiridas a CDI + 2,4% a.a. e revendidas a CDI + 2,08% a.a. dentro do mês. Carrego líquido atual do fundo: CDI + 0,29%a.a. (102,08% do CDI). Duration da carteira de crédito: 1,53 anos.</t>
  </si>
  <si>
    <t>No mês de setembro, o fundo obteve um retorno de +1,34% (109,48% do CDI), ficando levemente abaixo do seu objetivo de desempenho. No ano, o fundo apresenta uma rentabilidade de +11,05% (106,75% do CDI), ficando também levemente abaixo do seu objetivo de desempenho. Apesar de um mês marcado pelos eventos envolvendo Ambipar e Braskem - ativos que não integram e nunca integraram a carteira do fundo -, o Iridium Titan apresentou desempenho positivo. Esse resultado foi alcançado mesmo com a manutenção de um nível elevado de caixa, medida que a gestão considera prudente diante do atual cenário de spreads de crédito comprimidos e da taxa Selic ainda em patamar elevado. A rentabilidade foi impulsionada por ativos negociados a taxas superiores ao que a gestão avalia como justo, com destaque para as debêntures da Movida, que registraram forte fechamento de spread no período. Segue a atribuição de performance: Títulos Públicos: +0,66%; Debêntures: +0,49%; FIDCs: +0,10%; Títulos Bancários: +0,15%; Outros Ativos: +0,01%; Hedge: +0,00%; e Custos: -0,08%.</t>
  </si>
  <si>
    <t>https://institucional.xpi.com.br/downloads/xpgestao/Caracteristica/Caracteristica_32756812000158_v138.pdf</t>
  </si>
  <si>
    <t>No mês, o AZ Quest Bayes Long Biased registrou performance de 2,77%, alcançando nova máxima histórica do fundo, com retorno acumulado de 94,66% (147% do CDI), frente a 32,7% do IMA-B5+ e 67,3% do Ibovespa no mesmo período. No ano, o fundo acumula 19,7% (190% do CDI), acima do IMA-B5+ (10,1%) e próximo do Ibovespa (21,6%). A estratégia do fundo combina, desde 2024, 60% de alocação em Fatores de Risco Long Only (LO) e 40% em Long Short (LS), com ajuste tático sistemático de exposição conforme variáveis macroeconômicas globais que indicam cenários mais “risk-on” ou “risk-off”. Atualmente, a exposição bruta é de 156,4%, composta por 117,3% comprada e -39,1% vendida, resultando em posição líquida comprada de 78,2%. A carteira conta com mais de 160 posições, distribuídas em 5% small caps, 37% mid caps e 33,7% large caps. No mês, os Fatores de Risco LO tiveram desempenho positivo, com destaque para LO Técnico (+4,9%) e LO Crescimento (+3%). LO Valor e Baixo Risco entregaram retorno acima de 2%, enquanto LO Qualidade ficou abaixo desse patamar. As famílias LS também avançaram, com variação de +2,5%, impulsionadas por LS Técnico (+2%) e LS Baixo Risco (+2,2%). O fundo mantém correlação de 0,45 com o IMA-B5+ e entre 0,6 e 0,8 com a bolsa, apresentando volatilidade em torno de 12%, reforçando o perfil equilibrado entre captura de oportunidades e gestão de risco.</t>
  </si>
  <si>
    <t>https://institucional.xpi.com.br/downloads/xpgestao/Caracteristica/Caracteristica_36499625000197_v58.pdf</t>
  </si>
  <si>
    <t>O Arbor FIC FIA encerrou setembro de 2025 com rentabilidade de 3,2% no mês, 32,2% em 12 meses e 687,2% desde o início, equivalente a uma rentabilidade anualizada de 21,6% desde março de 2015 – todos os retornos são líquidos de taxas. No mês, as principais contribuições positivas foram TSMC, Oracle e Airbus. Em setembro, o Fed realizou o primeiro corte do ciclo, reduzindo a taxa básica em 25 bps para 4,00–4,25%. A comunicação foi balanceada, reconhecendo riscos ainda presentes tanto do lado da inflação quanto do emprego — em linha com o duplo mandato do banco central norte-americano. Apesar do tom de cautela, o mercado continua na expectativa de mais dois cortes até o fim do ano. O mês de setembro também foi marcado pela publicação dos resultados da Oracle. O resultado teve destaque pela publicação de um número de RPO (obrigações de performance remanescentes) com crescimento de cerca de 4,5x vs. o mesmo período no ano passado para US$ 455bi. O movimento reflete principalmente a assinatura de contratos de longo prazo de cloud, incluindo um acordo reportado com a OpenAI para ser um de seus principais provedores de serviços de nuvem nos próximos anos. A companhia também divulgou novas projeções para o seu negócio de cloud (OCI), que a colocariam entre os maiores provedores do setor nos próximos anos. Seguimos confiantes na aceleração do crescimento da Oracle, impulsionada por sua posição de provedora de cloud para o treinamento e implementação de modelos de AI.</t>
  </si>
  <si>
    <t>Na Arbor adotamos um horizonte de investimento de longo prazo, portanto não posicionamos o portfólio para um mês em particular. Nossos investimentos são sempre concentrados em empresas com vantagens competitivas duráveis, com grandes oportunidades de crescimento e que são lideradas por executivos alinhados com amplo histórico de alocação de capital prudente. Além de empresas excepcionais, demandamos margem de segurança e excesso de retorno em nossos investimentos. Enquanto esses fatores se mantiverem verdadeiros carregaremos nossos investimentos – muitas vezes ao longo de vários anos. O fundo Arbor FIC FIA é long-only, não utiliza de alavancagem, mantém-se 100% investido e não busca fazer market timing com alocações em caixa ou proteções. Entendemos que essa estratégia maximiza retornos ao mesmo passo que minimiza a probabilidade de perda permanente de capital.</t>
  </si>
  <si>
    <t>https://institucional.xpi.com.br/downloads/xpgestao/Caracteristica/Caracteristica_21689246000192_v68.pdf</t>
  </si>
  <si>
    <t>O Guardian Advisory obteve uma rentabilidade de 1,26% em setembro, equivalente a 103,4% do CDI. Book estruturado HY (FIDCs, CRIs e CRAs): Em relação ao book estruturado, tivemos um impacto negativo por conta do desempenho dos papéis de Ambipar e Braskem, o que fez com o que o fundo tivesse uma performance abaixo do target de retorno dessa estrutura. Importante mencionar que não esperamos novas marcações negativas para esses papéis. Ao longo de setembro, realizamos alocações em 14 FIDCs diferentes, divididos nos seguintes segmentos: (i) 5 Multicedente multisacado, (ii) 3 Massificado crédito, (iii) 1 Consignado Público, (iv) 1 Consignado Privado, (v) 1 Fornecedores e (vi) Outros. Apesar das alocações realizadas, é importante mencionar que fizemos alocações em maior quantidade nos FIDCs de originação proprietária e que, portanto, não estão completamente acessíveis no mercado como um todo. Dito isso, continuamos a identificar um mercado primário um pouco mais fraco em termos de emissão primária para FIDCs, em especial dessas emissões advindas da “Faria Lima”.</t>
  </si>
  <si>
    <t>Continuamos acompanhando as discussões envolvendo a bitributação de FIDCs no mercado primário, algo que tem impacto, de certa forma, a oferta dessa classe de ativos. Esperamos que haja, ao longo de outubro, alguma resolução no sentido de isentar a cobrança de IOF nos cenários onde FIDCs compram cotas de outros FIDCs. Além disso, seguimos monitorando a situação envolvendo a paralização dos repasses dos consignados de MT referente aos produtos da Capital Consig. Observamos uma queda na rentabilidade da cota subordinada desses produtos, ainda sem impactar os cotistas mezaninos. De qualquer forma, continuamos confiantes de que essa situação deva se reverter em algum momento.</t>
  </si>
  <si>
    <t>https://institucional.xpi.com.br/downloads/xpgestao/Caracteristica/Caracteristica_25213355000190_v188.pdf</t>
  </si>
  <si>
    <t>Em setembro, o fundo obteve retorno de 1,21%, o equivalente a 99,5% do CDI. No ano de 2025, o retorno está em 10,42%, o equivalente a 101% do CDI. Nos últimos 12 meses, o retorno acumulado foi de 13,26%, o equivalente a 100% do CDI. O resultado do mês pode ser explicado objetivamente pelos ganhos de carrego e fechamento de spread dos ativos locais. O mercado de crédito privado continuou amplamente funcional, com volume elevado de negociações no mercado secundário. Encerramos o mês com 21,74% de caixa no fundo, 69 ativos em carteira de 34 emissores distintos, taxa de carrego da carteira (antes de custos) equivalente a CDI+ 0,41% e duration de 1,17 anos.</t>
  </si>
  <si>
    <t>https://institucional.xpi.com.br/downloads/xpgestao/Caracteristica/Caracteristica_50109627000153_v13.pdf</t>
  </si>
  <si>
    <t>https://institucional.xpi.com.br/downloads/xpgestao/Caracteristica/Caracteristica_52248139000152_v25.pdf</t>
  </si>
  <si>
    <t>O fundo BNP Small Caps apresentou performance acima do índice Small Caps da B3. O grande destaque positivo foi a nossa estratégia de qualidade e crescimento. Que continua apresentando performance consistente ao longo do ano. Com destaque ao setor de telecomunicações e construção civil. Além disso, alguns setores que não temos posições contra o índice Small, ajudaram a nossa performance relativa. Setores como vestuário, consumo básico, distribuição de combustível e frigoríficos, foram se destacaram na performance mais fraca no mês.</t>
  </si>
  <si>
    <t>Continuaremos acompanhando de perto os indicadores de emprego dos EUA, o comportamento do índice DXY, as reuniões do Banco Central e, claro, os desdobramentos do processo eleitoral brasileiro. Cada um desses elementos tem o potencial de provocar ajustes nas expectativas de risco e, consequentemente, de influenciar a performance de nossos portfólios. A vigilância constante nos permite agir de forma ágil, preservando o alinhamento entre suas metas de longo prazo e o perfil de risco aceito.</t>
  </si>
  <si>
    <t>https://institucional.xpi.com.br/downloads/xpgestao/Caracteristica/Caracteristica_11108013000103_v216.pdf</t>
  </si>
  <si>
    <t>https://institucional.xpi.com.br/downloads/xpgestao/Caracteristica/Caracteristica_31874833000105_v200.pdf</t>
  </si>
  <si>
    <t>O mercado local apresentou mais um mês de valorização, acompanhando o bom desempenho dos mercados globais. O fundo apresentou destaques positivos nos seguintes setores: Energia Elétrica, Serviços Não Financeiros e Varejo - Outros, e destaques negativos nos seguintes setores: Supermercado.</t>
  </si>
  <si>
    <t>Não houve mudanças no cenário local, que segue atento à dinâmica de juros, inflação e atividade econômica, no curto-prazo, e dinâmica eleitoral, no médio-prazo. Nos EUA, a expectativa de corte de juros do Fed foi sendo incorporada nos preços dos ativos, o que gerou efeito favorável nos mercados globais. Seguimos com uma carteira equilibrada, realizando pequenos desinvestimentos para refletir o nível de preços mais avançado de algumas ações. Os principais setores na carteira do fundo são os de Energia Elétrica, Bancos - Outros e Serviços Não Financeiros.</t>
  </si>
  <si>
    <t>https://institucional.xpi.com.br/downloads/xpgestao/Caracteristica/Caracteristica_37887412000103_v49.pdf</t>
  </si>
  <si>
    <t>No mês de setembro, o fundo registrou um desempenho positivo de 1,94% com um ganho expressivo de 1,40% em relação ao benchmark IMA-B. Esse resultado refletiu a forte compressão dos spreads das debêntures incentivadas, em meio a um ambiente de demanda aquecida por esses títulos. Mesmo diante das discussões no Congresso em torno da Medida Provisória nº 1.303, cuja versão mais recente sinaliza a preservação da isenção de Imposto de Renda para debêntures incentivadas, CRAs e CRIs — elemento-chave para o fluxo comprador observado nos últimos meses —, o apetite por esses papéis permaneceu elevado.</t>
  </si>
  <si>
    <t>Para os próximos meses, seguimos confiantes na resiliência da demanda por debêntures incentivadas, apoiada tanto pelo histórico de retornos atrativos dessa classe quanto pela necessidade de enquadramento dos fundos após o recente volume de captações, além do benefício tributário para investidores pessoa física. A condução do portfólio continua pautada pela prudência: mantemos liquidez elevada e duration controlada, assegurando flexibilidade em cenários de maior volatilidade. Nossa gestão permanece fundamentada na seletividade, com reciclagem ativa de ativos, rigor no monitoramento de riscos e relacionamento estreito com emissores. Essa postura tem nos permitido explorar oportunidades que conciliam qualidade de crédito e retorno, resultando em uma carteira diversificada. Por fim, nossa posição de liderança no mercado garante acesso a operações exclusivas, como club deals e private placements, que vêm contribuindo de maneira significativa para a geração de valor do fundo.</t>
  </si>
  <si>
    <t>https://institucional.xpi.com.br/downloads/xpgestao/Caracteristica/Caracteristica_45512169000169_v1.pdf</t>
  </si>
  <si>
    <t>O Novus Macro apresentou resultado de 0,18% no mês, com perdas em renda variável e renda fixa local. No cenário internacional, os dados americanos de mercado de trabalho e de inflação indicaram desaceleração, apesar da surpresa positiva com a atividade. O Fed, demonstrando maior preocupação com o lado de emprego do seu mandato, reduziu os juros em 0,25%. No Canadá, o mesmo movimento ocorreu; e na Europa, na Inglaterra e no Japão os juros foram mantidos inalterados, com tom hawkish. As tensões geopolíticas se elevaram com novos ataques entre Rússia, Ucrânia e Polônia. No Brasil, os dados sinalizaram atividade mais fraca, mas mercado de trabalho ainda resiliente e inflação melhor. O Copom manteve a Selic em 15%, com projeção de inflação inalterada e preocupação com a desancoragem das expectativas. No cenário político, ocorreu a condenação do ex-presidente Bolsonaro, articulação por sua anistia e muitos rumores a respeito da possível candidatura do governador Tarcísio de Freitas. Foi apresentado o Orçamento de 2026 – em linha com o esperado, mas difícil de ser cumprido; e seguem em andamento as agendas de isenção de IR e tributação de produtos isentos. No mercado de crédito, a atenção ficou voltada para a repercussão dos casos de Ambipar e Braskem.</t>
  </si>
  <si>
    <t>https://institucional.xpi.com.br/downloads/xpgestao/Caracteristica/Caracteristica_14146726000141_v211.pdf</t>
  </si>
  <si>
    <t>Em agosto, o Nordea 1 – Global Climate and Environment Fund (BI-USD) apresentou rentabilidade inferior aos mercado global de ações, representado pelo MSCI World Index (em USD).Tanto a seleção de ações quanto a alocação setorial contribuíram negativamente para a performance da estratégia. A seleção de ações em Serviços Públicos e Tecnologias de Informação contribuiram positivamente, enquanto a seleção de ações em Materiais e Industriais contribuiu negativamente para a performance. Em termos de alocação setorial, a estratégia se beneficiou do overweight em Materiais, enquanto o overweight em Industriais e o underweight em Saúde prejudicaram a performance. Os papéis com as maiores contribuições positivas no mês foram: 1. Arista Networks Inc 2. Workiva Inc 3. East Japan Railway Co As ações com contribuições negativas mais relevantes para a rentabilidade no mês foram: 1. Emerson Electric Co 2. Marvell Technology Inc 3. Nutanix Inc</t>
  </si>
  <si>
    <t>De forma mais ampla, o mundo está visando se tornar menos dependente de combustíveis fósseis, e acelerou as ambições e políticas de transição energética para muitas empresas e países. Continuamos a encontrar grandes oportunidades de investimento bottom-up em empresas que têm o potencial de se tornarem mais verdes e mais relevantes na economia de baixo carbono no futuro. Continuamos a ver oportunidades de investimento significativas surgindo da mudança global em direção a uma economia verde que impacta os fundamentos de negócios das empresas e valuations, levando a percepções de mercado alteradas e preços de ações.</t>
  </si>
  <si>
    <t>https://institucional.xpi.com.br/downloads/xpgestao/Caracteristica/Caracteristica_39293641000117_v51.pdf</t>
  </si>
  <si>
    <t>https://institucional.xpi.com.br/downloads/xpgestao/Caracteristica/Caracteristica_58290688000171_v7.pdf</t>
  </si>
  <si>
    <t>https://institucional.xpi.com.br/downloads/xpgestao/Caracteristica/Caracteristica_47212331000159_v28.pdf</t>
  </si>
  <si>
    <t>O Fundo rendeu 1,35% no mês, equivalente a 111% do CDI. O portfólio permanece diversificado, sendo uma combinação de cotas seniores de FIDC indexadas ao CDI e operações de desconto de recebíveis da cadeia de fornecedores de grandes empresas, com prazos curtos e natureza revolvente. Seguimos originando novas oportunidades de investimentos e alocando o caixa do fundo em novas emissões de FIDCs de diferentes lastros e emissores, com alto grau de subordinação e baixo risco de crédito, com taxas que variam entre CDI + 3% a 5% a.a. O VCE tem apresentado performance constante devido ao carrego diferenciado das operações e à menor volatilidade inerente a esta classe de ativo. Fundos com resgate em 59dc, como o VCE, tendem a oferecer uma proteção extra aos investidores em comparação aos sem carência, dado que tendem a absorver melhor os possíveis impactos negativos de uma venda de papéis no secundário para honrar resgates acima do previsto.</t>
  </si>
  <si>
    <t>No fim do mês, cerca de 27% do Fundo estava em um portfólio de cotas seniores de FIDCs abertos, com resgate entre D+30-90; 60% em um portfólio diversificado de cotas de FIDCs (ambos com bom nível de subordinação); 11% em FIDCs Cadeia de Fornecedores, que realizam desconto de duplicatas performadas e confirmadas junto a empresas de grande porte e baixo risco de crédito; e 2% em caixa e liquidez. Atualmente, possuímos 99 FIDCs, de 74 diferentes emissores, com média de 1,0% do PL cada. Dado o perfil de baixa volatilidade, alta qualidade de crédito e taxa Selic mais alta, acreditamos que o VCE seja uma excelente alternativa para investir, com 59dc de prazo de resgate na parcela dedicada a crédito, apresentando retorno líquido de 15,04%, equivalente a CDI+1,54% a.a. ou 113% do CDI em 12 meses</t>
  </si>
  <si>
    <t>https://institucional.xpi.com.br/downloads/xpgestao/Caracteristica/Caracteristica_22150467000150_v206.pdf</t>
  </si>
  <si>
    <t>https://institucional.xpi.com.br/downloads/xpgestao/Caracteristica/Caracteristica_35940266000107_v79.pdf</t>
  </si>
  <si>
    <t>O Claritas Crédito Privado apresentou desempenho de 1.27% (104% CDI) em Set/25. No ano, alta de 11,30% (109% CDI). O Carrego da carteira de crédito, líquido de custos, correspondeu a 136.5 bps do retorno do mês, enquanto a variação da marcação a mercado foi responsável por -06.4bps. Já a parcela de juros e trade correspondeu a 02.4 bps do retorno do fundo no mês.</t>
  </si>
  <si>
    <t>As informações da carteira são: Carrego líquido do fundo (spread) 1,51% ; Duration 2,1 anos; Rating Médio AA-. Nossa carteira atual é composta por: Caixa (22,81%); Debêntures (46,90%); Bancários (12,40%); Ativos Estruturados (17,93%). Possuímos 132 ativos diferentes, distribuídos entre 87 emissores.</t>
  </si>
  <si>
    <t>https://institucional.xpi.com.br/downloads/xpgestao/Caracteristica/Caracteristica_11447136000160_v61.pdf</t>
  </si>
  <si>
    <t>Em setembro, o fundo apresentou um retorno abaixo do benchmark (CDI). Entre as contribuições positivas, destacam-se o carrego da carteira e as marcações dos spreads do setor financeiro. Já os impactos negativos vieram principalmente das remarcações de emissões dos setores ligados a indústria.</t>
  </si>
  <si>
    <t>Mantivemos uma postura cautelosa na gestão do portfólio, preservando uma maior alocação em caixa e mantendo um prazo médio da carteira mais curto. Nossa estratégia permanece ancorada em uma gestão ativa, constantemente reciclando os ativos, monitorando rigorosamente os riscos e mantendo proximidade com os emissores. Além disso, continuamos explorando oportunidades de forma criteriosa, aproveitando nossa posição consolidada no mercado de crédito privado para acessar operações exclusivas como private placements e club deals, que que representam boa parte das nossas aquisições. Essas operações têm oferecido condições diferenciadas e têm contribuído para a construção de um portfólio com alta diversificação e seletividade.</t>
  </si>
  <si>
    <t>https://institucional.xpi.com.br/downloads/xpgestao/Caracteristica/Caracteristica_55347224000166_v6.pdf</t>
  </si>
  <si>
    <t>Em setembro, o Claritas Quant teve um aumento de 2,72%, correspondente a 223% do CDI. No total do ano, o fundo retornou 11,50%, ou 111% do CDI. Quase todas as estratégias do fundo mostraram desempenho positivo, com a estratégia de Momentum se destacando ao passar de resultados negativos para ser a segunda melhor estratégia do ano, adicionando 1,27% ao retorno. As estratégias de Valor, embora tenham tido um leve resultado negativo de 0,20%, foram importantes no ano, contribuindo com 4,96%. As estratégias de Liquidez e Tendência também se saíram bem, somando 0,36% e 0,28%, respectivamente.</t>
  </si>
  <si>
    <t>No início de outubro, o fundo teve uma alocação líquida praticamente zerada, caindo de 6,8% no início de setembro para 0,3%. A exposição bruta do fundo também diminuiu, passando de 100,3% no início de agosto para 95,2% em setembro, e começando outubro com 99,5%.</t>
  </si>
  <si>
    <t>https://institucional.xpi.com.br/downloads/xpgestao/Caracteristica/Caracteristica_31416575000113_v62.pdf</t>
  </si>
  <si>
    <t>O fundo ganhou com posições tomadas em juros nominais, vendido em libra e comprado em ouro. Por outro lado, teve perdas vendido em real, nos juros reais e no livro de ações local. Em setembro, o cenário brasileiro combinou desafios internos e externos. No front econômico, o PIB mostrou desaceleração e a inflação permaneceu acima da meta, levando o BC, em seu Relatório de Política Monetária, a reforçar o compromisso com a estabilidade de preços, ainda que o aperto monetário limite o ritmo da atividade. No campo fiscal, o governo buscou avançar em uma reforma do Imposto de Renda para aliviar a carga sobre a classe média, compensando com maior tributação sobre altas rendas e dividendos, em sinal de preocupação com justiça tributária. No ambiente externo, as tensões tarifárias com os EUA, com sobretaxa de 50% a produtos brasileiros, pressionaram setores exportadores estratégicos e aumentaram a incerteza nas relações comerciais. O país segue diante do dilema de conciliar crescimento, equilíbrio fiscal e estabilidade institucional em meio a um cenário político polarizado e de desconfiança internacional, em conjunto com um governo populista que expande gastos e melhora a cada dia seu posicionamento eleitoral.</t>
  </si>
  <si>
    <t>Na carteira de renda fixa, o fundo possui posição aplicada no juro real, a parcela de menor duration foi reduzida e títulos mais longos entraram na carteira por conta do nível de taxas. Também compõe a parcela de renda fixa, posições tomadas em juro nominal local e internacional. Na parte de moedas, segue tomado no FRA de cupom cambial e comprado em dólar contra real e libra esterlina.</t>
  </si>
  <si>
    <t>https://institucional.xpi.com.br/downloads/xpgestao/Caracteristica/Caracteristica_40127685000156_v42.pdf</t>
  </si>
  <si>
    <t>https://institucional.xpi.com.br/downloads/xpgestao/Caracteristica/Caracteristica_53779703000126_v1.pdf</t>
  </si>
  <si>
    <t>Os mercados globais mostraram desempenho misto, influenciados por dados econômicos e política monetária. O fundo manteve resultado alinhado à sua estratégia conservadora e à dinâmica dos juros locais. No período, o fundo registrou rentabilidade de -1,61%.</t>
  </si>
  <si>
    <t>O fundo busca replicar o desempenho do euro, a partir do investimento em contratos derivativos (NDF e/ou Contratos Futuros). Sendo uma moeda forte, o investimento no euro contribui para a proteção da carteira do investidor em momentos de turbulência na economia brasileira.</t>
  </si>
  <si>
    <t>https://institucional.xpi.com.br/downloads/xpgestao/Caracteristica/Caracteristica_38597202000135_v119.pdf</t>
  </si>
  <si>
    <t>Em setembro, o fundo Franklin Clearbridge Ações EUA Growth FIF IE RL teve um desempenho de 2,91%. Do lado positivo, a seleção de ações no setor de bens de consumo essencial e uma subponderação em bens de consumo essencial contribuíram para o desempenho. Em termos de ações individuais, as principais contribuintes para o desempenho relativo do mês incluíram ASML, Taiwan Semiconductor, Marvell Technology, Microsoft e a não detenção de ações da Mastercard. As principais detratoras dos retornos relativos incluíram Synopsys, Amazon.com, S&amp;amp;P Global, Tesla e Visa. No entanto, a seleção de ações nos setores de tecnologia da informação (TI), comunicações, bens de consumo não essencial e saúde, as ponderações nos setores financeiro e de materiais básicos e a subponderação em TI prejudicaram o desempenho. Os mercados de ações dos EUA registraram ganhos sólidos em setembro, com os investidores equilibrando o otimismo acerca da flexibilização monetária com as preocupações persistentes sobre a economia. O índice S&amp;amp;P 500 subiu 3,7% no mês, estendendo sua sequência recorde, ao passo que o NASDAQ Composite, de alta tecnologia, avançou 5,6%. As ações de grande capitalização tiveram desempenho superior durante o mês, embora as de pequena capitalização tenham mantido uma condição positiva, com o Índice Russell 1000 retornando 3,5%, versus 3,1% do Índice Russell 2000.</t>
  </si>
  <si>
    <t>A inflação demonstrou uma leve alta durante o período. O Índice de Preços ao Consumidor subiu 2,9% em agosto — o nível mais alto desde janeiro — e o indicador de inflação preferido do Fed, o PCE, também subiu 2,9%. Os dados econômicos refletiram amplamente uma desaceleração da economia dos EUA. A economia dos EUA criou 22 mil empregos em agosto, uma redução substancial em relação aos 79 mil de julho. A taxa de desemprego teve um modesto aprimoramento no desempenho, de 4,2% em agosto para 4,3%, seu nível mais alto desde outubro de 2021. A confiança do consumidor continuou a cair, de 58,2 em agosto para 55,1. Apesar de ter subido de 48,7 para 49,1 em setembro, o PMI Industrial do ISM manteve seu cenário contracionista. Os títulos do Tesouro dos EUA subiram conforme os investidores em títulos reagiram à mudança de política do Fed, precificando mais flexibilização, com o rendimento dos títulos do Tesouro dos EUA de 10 anos caindo de 4,23% para 4,15% ao longo do mês.</t>
  </si>
  <si>
    <t>https://institucional.xpi.com.br/downloads/xpgestao/Caracteristica/Caracteristica_28320600000156_v180.pdf</t>
  </si>
  <si>
    <t>Os mercados de ações globais seguiram em alta em setembro. O otimismo dos investidores, sustentado por avanços em IA, crescimento econômico acima do esperado e pelo primeiro corte das taxas de juros no ano não foi abalado nem mesmo pelo impasse fiscal que levou à paralisação do governo americano. O fundo Economia Digital superou ligeiramente os resultados do mercado no mês, com contribuição positiva tanto do lado da carteira voltada ao Consumidor quanto do lado do Business. Entre os destaques no segmento Consumidor, os setores de Mídia e Fintech contribuíram positivamente. O maior destaque foi a Alphabet, que teve resultado expressivo, após uma decisão favorável do Departamento de Justiça dos EUA em um processo antitruste, e inovações em IA. Em Fintech, a plataforma de investimentos Robinhood se beneficiou da inclusão no S&amp;amp;P 500, mas também da expansão internacional e do ritmo acelerado de inovação. Entre os detratores do resultado, a Amazon sofreu diante de preocupações sobre sua estratégia de infraestrutura de IA, enquanto a Par Technology sofreu com o cancelamento de uma aquisição estratégica, apesar de vermos positivamente a disciplina financeira da gestão. No lado Business, todos os subtemas contribuíram positivamente, com destaque para a AppLovin, que subiu 50% no mês, impulsionada pela inclusão no S&amp;amp;P 500, sólidos resultados anteriores e maior confiança no modelo de publicidade baseado em IA.</t>
  </si>
  <si>
    <t>Durante setembro, vendemos nossa posição na CyberArk, empresa de Software de Cibersegurança, que está em processo de aquisição pela Palo Alto Networks. Apesar da saída, seguimos com convicção no potencial estrutural da Cibersegurança, especialmente diante da crescente adoção de IA em ambientes corporativos. Nesse contexto, iniciamos posição na Varonis, que consideramos bem-posicionada para atender as novas demandas de segurança de dados. Também encerramos nossa posição na Salesforce. Embora seja líder em CRM, a empresa sofre com a forte concorrência em seu negócio principal e acreditamos que precisará de muito tento para provar o diferencial de sua oferta de IA generativa. A recente integração de uma aquisição relevante também contribuiu para nossa decisão de saída da empresa. Iniciamos posição na Zeta Global, empresa de marketing digital baseada em IA. Acreditamos que, em um cenário de disrupção nas formas tradicionais de busca online, a Zeta está estrategicamente posicionada para preencher a lacuna de informação para o engajamento de empresas com seus clientes. O ambiente de mercado se estabilizou após a volatilidade gerada por anúncios tarifários nos EUA. Recentes temporadas de resultados e dados econômicos positivos estão contribuindo para a solidificação de decisões de investimentos por parte de empresas.</t>
  </si>
  <si>
    <t>https://institucional.xpi.com.br/downloads/xpgestao/Caracteristica/Caracteristica_35002482000101_v119.pdf</t>
  </si>
  <si>
    <t>https://institucional.xpi.com.br/downloads/xpgestao/Caracteristica/Caracteristica_28581109000189_v162.pdf</t>
  </si>
  <si>
    <t>O fundo terminou o mês com resultado ligeiramente positivo. Destacaram-se as posições compradas no Brasil, em utilities, construtoras de baixa renda e consumo de alta renda, bem como em commodities (ouro e cobre) e tecnologia chinesa. O ponto negativo veio das posições em ativos argentinos, que comprometeram parte da performance. Ainda assim, seguimos convictos de que a combinação de fluxo para emergentes, valorização de ativos reais e pragmatismo político na Argentina sustenta o racional de médio prazo para nossas posições</t>
  </si>
  <si>
    <t>Brasil – Estamos liquidamente comprados e acima da média histórica. Mantemos posições compradas em construtoras voltadas à baixa renda (Plano &amp;amp; Plano e Cyrela) e no setor de varejo, com destaque para Track &amp;amp; Field. Reduzimos nossa em Copasa e incrementamos posições em Eneva e Eletrobras, setor que é favorecido em um cenário de desaceleração econômica e fechamento da curva de juros. Zeramos a posição de Hapvida, e mantivemos posições em empresas dolarizadas, como Minerva e JBS. Na ponta vendida, reduzimos as posições vendidas em bancos e em commodities, estando agora vendidos em defensivos domésticos (Ambev e Raia Drogasil). Internacional – Mantivemos a posição comprada em Argentina privilegiando posições com caráter mais defensivo e com receita em dólar. No livro de valor relativo, zeramos as posições compradas em China domesticas e implementamos uma posição em uma basket de países emergentes, financiada pela posição vendida em Europa. Abrimos nova posição comprada em Freeport e cobrimos o short em empresas de petróleo. Implantamos uma posição vendida em Sigma Lithium via estrutura de opções.</t>
  </si>
  <si>
    <t>https://institucional.xpi.com.br/downloads/xpgestao/Caracteristica/Caracteristica_41153236000145_v70.pdf</t>
  </si>
  <si>
    <t>O desempenho do S&amp;amp;P 500 foi impulsionado por vários fatores, incluindo o crescimento robusto do PIB dos EUA, o início do ciclo de corte de juros por parte do Fed, uma taxa de desemprego em queda, aumento nos lucros corporativos e expectativas de políticas fiscais favoráveis. Esses elementos continuam criando um ambiente propício para a valorização do índice, refletindo a confiança do mercado na economia americana. O fundo US Index 500, como usual, subiu mais do que o índice, em função de seu posicionamento em contratos futuros de S&amp;amp;P500 lastreados em títulos públicos, o que lhe permite capturar o diferencial de juros entre Brasil e EUA, que segue elevado.</t>
  </si>
  <si>
    <t>O fundo mantém exposição ao desempenho do mercado acionário americano através de contratos futuros de S&amp;amp;P500, sem exposição à variação cambial e capturando boa parte do diferencial de juros entre Brasil e EUA.</t>
  </si>
  <si>
    <t>https://institucional.xpi.com.br/downloads/xpgestao/Caracteristica/Caracteristica_17453850000148_v224.pdf</t>
  </si>
  <si>
    <t>O XP Debêntures Incentivadas IMA-B 5 rendeu 1,52% em Setembro versus 0,66% do IMA-B 5. A carteira de crédito do fundo inicia o mês de Outubro com um spread de 0,01% a.a. (antes de taxas), com duration de 3,9 ano.</t>
  </si>
  <si>
    <t>Os setores de Instituições financeiras, Elétrico, Rodovias e Saneamento, considerados setores defensivos, compõe 71,7% da alocação de crédito do fundo. A carteira de crédito é composta por 62 ativos de 51 emissores distintos, com exposição média de 1,8% por emissor. 94,5% do patrimônio do fundo possui rating entre AAA e A-.</t>
  </si>
  <si>
    <t>https://institucional.xpi.com.br/downloads/xpgestao/Caracteristica/Caracteristica_55994151000102_v9.pdf</t>
  </si>
  <si>
    <t>Os mercados globais mostraram desempenho misto, influenciados por dados econômicos e política monetária. O fundo apresentou desempenho inferior ao índice de referência (BAISN Index), que variou 7,59% no mês. No período, o fundo registrou rentabilidade de 5,47%.</t>
  </si>
  <si>
    <t>Trata-se de um fundo indexado que replica o Bloomberg Metaverse Index, composto por cerca de 30 ações globais relacionadas ao investimento ao tema metaverso. As ações são identificadas por fatores qualitativos e quantitativos e analisada pelo time de experts da Bloomberg Intelligence. O pesos de cada ação no portfólio seguem uma metodologia transparente e com elevados padrões de governança calculado pela Bloomberg Indices.</t>
  </si>
  <si>
    <t>https://institucional.xpi.com.br/downloads/xpgestao/Caracteristica/Caracteristica_44431925000162_v40.pdf</t>
  </si>
  <si>
    <t>https://institucional.xpi.com.br/downloads/xpgestao/Caracteristica/Caracteristica_24193691000155_v144.pdf</t>
  </si>
  <si>
    <t>O fundo encontra-se alocado em 89,68% em ativos de crédito privado indexados ao CDI (56,71% em debêntures, 4,79% em FIDCs e 28,18% em CDBs/letras financeiras) e 10,32% em caixa. A duration do portfólio é de 1,67 ano e da parcela alocada em crédito privado é de 1,96 ano.</t>
  </si>
  <si>
    <t>https://institucional.xpi.com.br/downloads/xpgestao/Caracteristica/Caracteristica_18316558000146_v188.pdf</t>
  </si>
  <si>
    <t>https://institucional.xpi.com.br/downloads/xpgestao/Caracteristica/Caracteristica_47562149000128_v32.pdf</t>
  </si>
  <si>
    <t>No mês de setembro, o fundo apresentou rentabilidade de 0,47%, o equivalente a CDI - 0,74%. No acumulado dos últimos 12 meses, o retorno foi de 12,75% (CDI - 0,50%). Conforme comentado nos últimos meses, diante do fechamento dos spreads das debêntures corporativas, seguimos ampliando gradualmente a alocação do fundo em ativos bancários que se encontram com uma melhor relação risco-retorno. Nesse contexto, a estratégia que mais contribuiu para o retorno no fundo no mês foram os títulos de instituições financeiras. Já as emissores corporativas, ainda que apresentam retorno positivo, o rendimento ficou abaixo dos meses anteriores.</t>
  </si>
  <si>
    <t>O Riza Lotus Plus mantém uma carteira diversificada, composta por 122 emissores distribuídos entre 18 setores da economia, com foco em segmentos menos sujeitos à volatilidade econômica. As maiores alocações seguem concentradas nos setores de financials, utilities e bens industriais. Atualmente, 49% da carteira está alocada em emissões corporativas, 28% em títulos bancários e 5,6% está exposta a ativos estruturados, predominantemente via cotas sêniores de FIDCs. Esse posicionamento, resulta em um portfólio com spread médio de CDI + 1,4% e duration média de 1,4 ano, patamar consistente com a estratégia do fundo de preservar liquidez e estabilidade no carrego, mesmo em cenários de maior incerteza.</t>
  </si>
  <si>
    <t>https://institucional.xpi.com.br/downloads/xpgestao/Caracteristica/Caracteristica_43917493000131_v50.pdf</t>
  </si>
  <si>
    <t>Em setembro o fundo teve retorno positivo, embora alfa negativo frente ao benchmark. Aumentamos a alocação de risco no book de juros real e ampliamos a posição no de juros nominal, refletindo a postura mais rígida do BC e nossa visão de atividade e inflação abaixo do consenso, com expectativa de queda da inflação implícita de curto prazo, reforçada pela pesquisa Focus. Notamos piora nos vértices de juros real &amp;lt; 5 anos, considerando mais atrativo o valuation de médio e longo prazo, porém sem momentum suficiente para maior risco. Mantivemos estratégia de curto prazo no book de juros nominal, atuando mais nos vértices intermediários, enquanto os books de crédito e de títulos públicos pós‑fixados acrescentaram positivamente ao retorno.</t>
  </si>
  <si>
    <t>Seguimos acreditando na retirada de prêmio da curva de juros Brasileira e mantivemos um exposição maior em juros, sendo mais estrutural no book de juros nominal e uma posição mais ativa e dinâmica no book de Juro Real . Mantemos pequena exposição a vértices mais longos por percebermos uma boa assimetria de risco-retorno e valuation atraente.</t>
  </si>
  <si>
    <t>https://institucional.xpi.com.br/downloads/xpgestao/Caracteristica/Caracteristica_02539921000152_v235.pdf</t>
  </si>
  <si>
    <t>O fundo teve um desempenho positivo e acima do CDI no mês, aproveitando o carregamento dos ativos de crédito bancário, mesmo com um cenário desafiador de spreads de crédito menores. O fundo permanece com um carregamento atrativo dos ativos de crédito de CDI+0,43% e com um prazo médio próximo aos 10 meses.</t>
  </si>
  <si>
    <t>Manteremos uma alocação próxima de 90% em instituições financeiras de primeira linha (CDBs e Letras Financeiras), aproveitando o carrego dos papéis.</t>
  </si>
  <si>
    <t>https://institucional.xpi.com.br/downloads/xpgestao/Caracteristica/Caracteristica_09636393000107_v221.pdf</t>
  </si>
  <si>
    <t>O Polo Crédito Estruturado teve um retorno de +1.48% (122% do CDI) no mês. Os principais destaques positivos foram as debêntures Cosan e CSN, em que fizemos trades oportunísticos nos papeis, vale destacar que já não possuímos mais exposição a Cosan. de Oceanpact também foi destaque positivo assim como Cantu (que teve seu pré-pagamento no mês de Setembro) Não tivemos destaques negativos relevantes no mês. Vale ressaltar que o fundo não possui exposição à Braskem e a Ambipar, papéis que apresentaram grande variação negativa de preço recente.</t>
  </si>
  <si>
    <t>A alocação no fundo 52% em debêntures, 18% em Caixa, 18% em LFs, 6% em FIDCs e 6% em outros instrumentos de crédito.</t>
  </si>
  <si>
    <t>https://institucional.xpi.com.br/downloads/xpgestao/Caracteristica/Caracteristica_43164438000118_v47.pdf</t>
  </si>
  <si>
    <t>O fundo fechou o mês com retorno de +2,30%, acumulando 5,76% nos últimos 12 meses. O portfólio terminou o mês com 23 ativos, com destaque para setores de Serviços Financeiros, Tecnologia, Mídia, e Aviação &amp;amp; Viagens. As 10 maiores posições do fundo representam 47% do patrimônio. Atribuição de performance: Alphabet, ASML, Aura Minerals, Inditex e LVMH.</t>
  </si>
  <si>
    <t>https://institucional.xpi.com.br/downloads/xpgestao/Caracteristica/Caracteristica_32102192000133_v194.pdf</t>
  </si>
  <si>
    <t>O grande motor dos mercados em setembro continuou sendo o FED e o tão aguardado início do ciclo de corte de juros. As bolsas americanas tiveram um desempenho forte com o S&amp;amp;P e o Nasdaq subindo 3,5% e 5,4%, respectivamente. O MSCI EM também teve uma ótima performance subindo 7%. O dólar, medido pelo DXY, ficou estável em 97,7 e o Treasury 10y teve um fechamento marginal de 8 bps para 4,15%. No Brasil os ativos de risco continuaram a tendência de agosto impulsionados pelo FED, com o Ibovespa subindo 3,4% (acumula 21,6% no ano) e o Small +1,6% (27,3% no ano). O BRL se apreciou 2% para R$ 5,32 e o juros futuro abriu marginalmente (+5bps) no vértice jan/29. O AlphaKey Ações subiu 2,9% no mês e acumula em 2025 uma alta de 43,7%, mais de 22% à frente do Ibov. Os destaques do portfólio foram os setores de energia elétrica, incorporadoras, vestuário, educação e bancos. Os detratores foram os setores de varejo de alimentos e petróleo &amp;amp; gás.</t>
  </si>
  <si>
    <t>Não fizemos alterações relevantes na carteira do fundo, mantivemos a exposição bruta ao redor de 150% e a líquida próxima a 90%. Ainda acreditamos que os fatores externos foram os maiores responsáveis pela alta dos mercados locais em 2025, visto que outros países também apresentam desempenhos similares ao Brasil. Continuamos com um portfolio equilibrado e moderadamente cauteloso, principalmente em função das eleições de 2026. Temos sido bastante seletivos no stockpicking, privilegiando empresas com claras vantagens competitivas, crescimento robusto, retorno sobre o capital investido alto, balanço robusto e desalavancado e múltiplos atrativos.</t>
  </si>
  <si>
    <t>https://institucional.xpi.com.br/downloads/xpgestao/Caracteristica/Caracteristica_34839385000105_v82.pdf</t>
  </si>
  <si>
    <t>O fundo Solana Ações FIC FIA no mês de setembro apresentou uma rentabilidade de + 5,26% contra um Ibovespa de + 3,40%. No ano a rentabilidade acumulada é de + 3,77%% contra um Ibovespa de + 21,58%. As principais atribuições vieram do setor: i) Mineração e Siderurgia (+ 249 bps); ii)Real Estate (+ 117 bps); iii) Serviços Financeiros (+ 100 bps), iv) Bens Industriais (- 5 bps)</t>
  </si>
  <si>
    <t>Reforçando que o nosso fundo possui um processo de investimento TOP DOWN, onde verificamos as perspectivas de atividade e inflação para o trimestre a frente. Com base nessa perspectiva e com base no mapeamento que fizemos ao longo dos últimas 30 anos, identificamos os setores que normalmente apresentam a melhor performance em ambientes econômicos específicos. Dito isso, ao longo do mês de agosto/25 alteramos o nosso cenário para um ambiente de inflação e atividade desacelerando. Com base nesse cenário, entendemos que a economia terá o seguinte comportamento: Deflação • Aperto monetário gera efeito e desacelera a inflação, mas a atividade ainda está fraca; • Juro longo começa a cair, antecipando a reversão da política contracionista do BC; • Empresas têm alívio nos custos operacionais e financeiros; Com base na perspectiva de cenário acima, o fundo Solana Ações FIC FIA iniciou o mês de set/25 com destaque para exposições nos setores: Real Estate, Siderurgia e Mineração, Serviços Financeiros, Utilidade Pública e Logística. Que são os setores, que normalmente tem a melhor performance em ambientes macro como esse que acreditamos estarmos vivendo.</t>
  </si>
  <si>
    <t>https://institucional.xpi.com.br/downloads/xpgestao/Caracteristica/Caracteristica_38029012000111_v62.pdf</t>
  </si>
  <si>
    <t>Setembro foi um mês de poucas surpresas e, como evidenciado pela força dos mercados, estamos em modo “ausência de notícias é boa notícia”. Vemos sinais graduais de enfraquecimento da atividade ao redor do mundo, onde damos particular destaque às revisões negativas do Payroll nos EUA. O Fed nesse contexto retomou seu processo de corte de juros, impulsionando o S&amp;amp;P para nova máxima, além de bolsas ao redor do mundo. Reconhecermos que os preços estão mais esticados, mas ainda enxergamos como pano de fundo global um soft landing e não vemos bolhas relevantes, o que deveria ser um ambiente benigno para risco. No Brasil também vemos sinais de desaceleração, porém nossa inflação segue relativamente persistente. Isso deve retardar o início do ciclo de cortes pelo BC para o início de 2026, o que foi de certa forma referendado pelo COPOM na última reunião. Nesse contexto, os principais impactos positivos vieram de ELET, SMFT, ALOS, GGPS e RENT enquanto as contribuições negativas: HAPV, TAEE, SUZB, MULT e NATU.</t>
  </si>
  <si>
    <t>O atraso do ciclo monetário brasileiro vem ajudando a gerar uma dicotomia: de um lado a bolsa largou na frete, subindo a reboque dos fluxos globais mencionados; de outro, os juros vêm se mantendo bastante elevados ao longo da curva, em parte pela política monetária, em parte pelo fiscal e questões técnicas. A conclusão é que a “gordura” da bolsa (isto é, o equity premium) diminuiu e comanda alguma cautela. Em nosso portfólio isso se traduziu em algumas trocas entre posições, além da busca de proteções. De toda forma seguimos construtivos com renda variável a médio-prazo, até porque achamos que o juro terá bastante espaço para cair mais à frente. Também vemos assimetria positiva nas eleições, que não consideramos serem a explicação da alta recente (vide desempenho similar de outras bolsas, como a do México) e devem fazer mais preço em 2026. Encerramos o mês com uma exposição líquida de 78,6%, em torno de 3% acima ao anterior. As principais posições da carteira são Smartfit, Equatorial, Alos, Energisa e GPS. Setorialmente a carteira está dividida em 47% em empresas Domésticas Cíclicas, 28% em empresas Domésticas Resilientes, 6% em Commodities.</t>
  </si>
  <si>
    <t>https://institucional.xpi.com.br/downloads/xpgestao/Caracteristica/Caracteristica_44157044000103_v37.pdf</t>
  </si>
  <si>
    <t>Mercados emergentes (EM) — patrimônio ativo: 1,6% MSCI DE MERCADOS EMERGENTES: 1,3% Retorno excedente: +0,3% Nesse contexto, o Mercado Emergente da Active Equity Strategy do Ashmore teve um retorno de +1,6%. O setor de Transporte da Coreia do Sul (Hyundai Glovis) foi o maior contribuinte para o desempenho relativo. Apesar das dificuldades macroeconômicas relacionadas à incerteza tarifária, a Hyundai Glovis superou as expectativas do mercado, registrando o maior lucro operacional de transporte da história da empresa. Espera-se também que a empresa se beneficie dos programas de valorização do país, os quais aumentaram as expectativas de retorno aos acionistas. Em Taiwan, a indústria de Hardware de Tecnologia (E-Ink) teve desempenho excepcional, já que a empresa registrou expansão do lucro bruto em mais de 800 pontos-base em relação ao trimestre anterior. Isso foi resultado de maiores rendimentos e de uma melhor combinação de produtos. A exposição ao Consumidor Chinês (Meituan) impactou negativamente os retornos devido ao aumento da concorrência no mercado de alimentação e delivery da China, já que os concorrentes demonstraram compromisso com o setor acima do esperado. A empresa sofreu desvalorização após ganhos decepcionantes e foi o maior fator de impacto negativo para a carteira durante o período.</t>
  </si>
  <si>
    <t>Apesar da elevada incerteza política nos Estados Unidos relacionada à independência do Federal Reserve e à legalidade do regime tarifário da administração Trump, os mercados globais de ações registraram retornos absolutos positivos. Os Mercados Emergentes tiveram retorno de +1,9% e foram liderados pelo Brasil (+10,4%). O país registrou deflação pela primeira vez desde julho de 2023 devido à queda nos preços de habitação e alimentos, e a taxa de aprovação de Lula caiu para 47,9% em comparação a 50,2% em julho.</t>
  </si>
  <si>
    <t>https://institucional.xpi.com.br/downloads/xpgestao/Caracteristica/Caracteristica_35602471000154_v94.pdf</t>
  </si>
  <si>
    <t>O fundo teve rentabilidade de 3,69% no mês, frente a 2,16% do Ibovespa. No ano, acumula 24,66%, com alpha de 3,08 p.p. Setembro foi mais um mês positivo para os ativos de economias emergentes, incluindo os brasileiros. O bom desempenho foi impulsionado principalmente pela retomada do ciclo de cortes de juros pelo Federal Reserve, diante da perda de fôlego do mercado de trabalho norte-americano e do impacto limitado das tarifas sobre a inflação. Apesar do menor ritmo de contratações, a economia dos EUA ainda mostra consumo resiliente, o que reduz a chance de uma desaceleração acentuada. Esse ambiente de juros mais baixos e atividade firme favoreceu os mercados globais e beneficiou diretamente os ativos brasileiros. No cenário doméstico, o Copom mantém discurso firme contra a inflação e ainda não sinaliza claramente o início de cortes na Selic. Contudo, a combinação de inflação local mais benigna, ambiente externo favorável e sinais de desaceleração da economia sugerem que um corte pode estar próximo — ainda que não necessariamente em 2025.</t>
  </si>
  <si>
    <t>https://institucional.xpi.com.br/downloads/xpgestao/Caracteristica/Caracteristica_34793078000122_v106.pdf</t>
  </si>
  <si>
    <t>https://institucional.xpi.com.br/downloads/xpgestao/Caracteristica/Caracteristica_47756349000111_v35.pdf</t>
  </si>
  <si>
    <t>https://institucional.xpi.com.br/downloads/xpgestao/Caracteristica/Caracteristica_35556444000192_v127.pdf</t>
  </si>
  <si>
    <t>O XP Inflação Referenciado rendeu 0,70% em Setembro versus 0,66% do IMA-B 5. A carteira de crédito do fundo inicia o mês de Outubro com um spread de 0,98% a.a. (antes de taxas), com duration de 2,2 ano.</t>
  </si>
  <si>
    <t>As NTN-Bs representam 49,2% do patrimônio do fundo, enquanto as debêntures, letras financeiras e CDBs somam 48,0% A carteira de NTN-Bs apresenta duration de 2,9 anos. A carteira de crédito é composta por ativos de 25 emissores, cuja exposição média é de 1,9% do patrimônio. 100,0% do patrimônio do fundo possui rating entre AAA e A-.</t>
  </si>
  <si>
    <t>https://institucional.xpi.com.br/downloads/xpgestao/Caracteristica/Caracteristica_14146491000198_v255.pdf</t>
  </si>
  <si>
    <t>https://institucional.xpi.com.br/downloads/xpgestao/Caracteristica/Caracteristica_56992930000123_v8.pdf</t>
  </si>
  <si>
    <t>O fundo teve desempenho positivo e acima do CDI no mês. Observamos uma estabilidade dos níveis de prêmios de crédito, com um leve fechamento. Com uma carteira de alta qualidade de crédito e uma duration mais curta, o fundo se beneficiou nesse cenário. Os ativos de crédito continuam com um carrego atrativo de CDI+0,83% e com um prazo médio de 1,97 anos.</t>
  </si>
  <si>
    <t>Estamos confortáveis com o risco de crédito da carteira e o nosso nível de alocação em ativos de crédito ficará próximo de 95% do Patrimônio Líquido.</t>
  </si>
  <si>
    <t>https://institucional.xpi.com.br/downloads/xpgestao/Caracteristica/Caracteristica_21185984000100_v182.pdf</t>
  </si>
  <si>
    <t>A bolsa brasileira continuou o movimento de alta iniciado em agosto, e fechou em setembro pouco abaixo de seu recorde nominal, impulsionada, principalmente, pelo fluxo de investidores estrangeiros em busca de barganhas. Esse foi o efeito do reinício do ciclo de cortes de juros nos EUA, o que acabou beneficiando todas as bolsas globalmente. O WA Valuation rendeu 4,23%, acima do Ibovespa (+3,40%). Os maiores contrbuidores para essa performance foram o posicionamento em Eletrobrás, que subiu 16,7% no mês, ainda em função do anúncio de dividendos, Cyrela, que subiu 9,2% e Smartfit, que se valorizou 9,6%, estes dois papeis se beneficiando do fim do ciclo de aperto monetário.</t>
  </si>
  <si>
    <t>De maneira geral, o fundo continua posicionado em empresas mais sensíveis ao ciclo doméstico, procurando aproveitar a perspectiva do início do ciclo de corte de juros, tanto nos EUA quanto no Brasil. Como contraponto, também mantemos uma parte da carteira investida em utilities, uma carteira mais defensiva.</t>
  </si>
  <si>
    <t>https://institucional.xpi.com.br/downloads/xpgestao/Caracteristica/Caracteristica_09087523000191_v101.pdf</t>
  </si>
  <si>
    <t>https://institucional.xpi.com.br/downloads/xpgestao/Caracteristica/Caracteristica_26549933000126_v244.pdf</t>
  </si>
  <si>
    <t>https://institucional.xpi.com.br/downloads/xpgestao/Caracteristica/Caracteristica_39992830000188_v51.pdf</t>
  </si>
  <si>
    <t>Xp Private Equity Ii Fip Multiestratégia</t>
  </si>
  <si>
    <t>Até o momento, o Fundo II investiu em 5 plataformas, alocando R$1,2 bilhão. No primeiro trimestre concluímos o investimento em Dux, referência em suplementos nutricionais. Para 2025 manteremos o foco e a atenção ao monitoramento do portfólio para maximizarmos a criação de valor destes negócios. Para mais informações, consultar o último relatório semestral e carta do gestor.</t>
  </si>
  <si>
    <t>https://institucional.xpi.com.br/downloads/xpgestao/Caracteristica/Caracteristica_28747733000103_v191.pdf</t>
  </si>
  <si>
    <t>O fundo encerrou o mês de setembro com duration de 3,96 anos e yield médio de 13,23% a.a., enquanto a meta da taxa Selic, fixada pelo Comitê de Política Monetária (COPOM), encerrou o mês em 15,00% a.a.</t>
  </si>
  <si>
    <t>https://institucional.xpi.com.br/downloads/xpgestao/Caracteristica/Caracteristica_19418031000195_v244.pdf</t>
  </si>
  <si>
    <t>O fundo, que permite resgate 24 horas por dia, 7 dias por semana, investe, principalmente, em títulos públicos federais e em títulos privados de baixo risco, como Tesouro Selic (LFT) e Certificados de Depósito Bancário (CDBs).</t>
  </si>
  <si>
    <t>https://institucional.xpi.com.br/downloads/xpgestao/Caracteristica/Caracteristica_55577828000107_v4.pdf</t>
  </si>
  <si>
    <t>O mercado de High Yield dos EUA gerou um sólido retorno em setembro, impulsionado pelo primeiro corte do ano nas taxas de juros, o que levou o mercado de HY ao seu sexto mês consecutivo de resultados positivos. O sentimento favorável também marcou setembro como o terceiro mês mais ativo registrado, com US$ 59 bilhões em emissões de novos títulos. Não houve inadimplências ou operações em nível de estresse durante o mês. Em setembro, o mercado de High Yield teve resultado inferior aos resultados de U.S Treasuries, U.S Corporates e U.S Equities. Os créditos B tiveram melhor resultado do que os dos créditos BB e CCC e inferiores. Do ponto de vista setorial, 17 dos 18 setores do índice tiveram resultados positivos, sendo os melhores resultados relativos de Varejo, Telecomunicações e Mídia, enquanto os piores resultados relativos foram de Bens de Capital, Lazer e Transportes. O fundo AXA WF US High Yield Bonds teve resultado inferior ao do mercado no mês de setembro, devido, principalmente, ao nosso menor peso no segmento de maior duração do mercado, o que foi compensado, em parte, pela contribuição positiva da seleção de ativos no segmento de maior yield do mercado. Do ponto de vista setorial, o resultado foi impactado negativamente pela seleção de ativos em Mídia e um por um menor peso em Varejo.</t>
  </si>
  <si>
    <t>Nosso fundo AXA WF US High Yield Bonds encerrou setembro com um yield-to-worst de 6,53% (ex-caixa) e uma duração-to-worst de 2,9. Mantemos nossa visão de que a taxa de inadimplência do mercado de High Yield dos EUA provavelmente não aumentará significativamente além da média de longo prazo. No ambiente atual, acreditamos que o mercado de High Yield pode oferecer um retorno total atrativo nos próximos 12 meses.</t>
  </si>
  <si>
    <t>https://institucional.xpi.com.br/downloads/xpgestao/Caracteristica/Caracteristica_35142453000137_v122.pdf</t>
  </si>
  <si>
    <t>O fundo replica o índice Ibovespa com o dobro de volatilidade, a partir da compra de nan (principal índice da bolsa brasileira). Através da alavancagem o fundo possui uma exposição financeira maior do que o seu patrimônio líquido.</t>
  </si>
  <si>
    <t>https://institucional.xpi.com.br/downloads/xpgestao/Caracteristica/Caracteristica_31936857000141_v199.pdf</t>
  </si>
  <si>
    <t>https://institucional.xpi.com.br/downloads/xpgestao/Caracteristica/Caracteristica_35956153000191_v97.pdf</t>
  </si>
  <si>
    <t>Em setembro, o fundo Absolute Creta apurou resultado de 114% do CDI. O mercado de crédito privado institucional manteve trajetória positiva ao longo de setembro. Observamos compressão dos spreads, com menor volume de ofertas primárias e liquidez reduzida no mercado secundário. A compressão dos prêmios persistiu ao longo do mês, em especial entre debêntures de emissores de maior qualidade — notadamente papéis AAA, que compõem a maior parte das nossas carteiras. Em setembro, participamos de três novas emissões de FIDCs compatíveis com o perfil de crédito buscado, com destaque para operações caracterizadas por ampla diversificação de garantias e prazos mais curtos.</t>
  </si>
  <si>
    <t>O fundo manteve o nível de caixa estável, em torno de 32%. Seguimos com postura conservadora e altamente seletiva na alocação de capital, priorizando ativos de elevada qualidade de crédito — como instrumentos bancários emitidos por instituições de primeira linha de vencimentos mais curtos — e participações em emissões corporativas primárias que apresentaram prêmios relevantes em relação a pares comparáveis. A carteira de ativos estruturados manteve alocação neutra, em linha com a estratégia adotada nos meses anteriores. Mantivemos níveis elevados de caixa, próximos ao limite superior das bandas de alocação. Essa posição segue estratégica, conferindo flexibilidade para capturar oportunidades com melhor relação risco-retorno e possibilitando atuação como compradores marginais em cenários adversos. Atualmente, o fundo está com duration de 2,1 anos e com 59% no livro de Debêntures CDI/Bancários e 8% no livro de FIDCs.</t>
  </si>
  <si>
    <t>https://institucional.xpi.com.br/downloads/xpgestao/Caracteristica/Caracteristica_48122126000165_v34.pdf</t>
  </si>
  <si>
    <t>O fundo apresentou retorno positivo em setembro. Os principais geradores de alfa no mês foram Eletrobras e Allos, enquanto os detratores mais relevantes foram Marfrig-BRF e Assaí. As ações da Eletrobras tiveram desempenho positivo no período, impulsionadas pela perspectiva de preços de energia mais elevados a longo prazo e pela revisão altista de seus resultados futuros por um grupo de analistas de bancos. A ação da Allos, assim como o restante do setor de shoppings, se beneficiou da queda da curva de juros. Do lado negativo, a Marfrig-BRF foi detratora no mês, impactada pelo processo de fusão entre as duas empresas, cujos fatores técnicos de curto prazo afetaram seu resultado.</t>
  </si>
  <si>
    <t>Para frente, o início do ciclo de queda da taxa de juros nos EUA é um evento importante para os mercados emergentes, beneficiando os ativos brasileiros. Devido ao quadro fiscal desafiador, projetamos um crescimento moderado da economia brasileira, mas o cenário mais benigno de inflação, em conjunto com a redução da taxa de juros nos EUA, abre espaço para o BC brasileiro começar a cortar a taxa Selic em 2026. A despeito desse cenário prospectivo mais construtivo, os principais fatores de risco globais, como uma potencial desaceleração mais aguda da economia mundial ou um aumento das taxas de juros mais longas dos países desenvolvidos, não foram totalmente dissipados. Além disso, daqui a alguns meses, a corrida eleitoral no Brasil começará a ter um impacto mais direto nos preços dos ativos locais. As principais teses de investimento do Fundo estão nos setores de bancos, energia elétrica, propriedades, distribuição de combustíveis, siderurgia e varejo.</t>
  </si>
  <si>
    <t>https://institucional.xpi.com.br/downloads/xpgestao/Caracteristica/Caracteristica_10237480000162_v204.pdf</t>
  </si>
  <si>
    <t>https://institucional.xpi.com.br/downloads/xpgestao/Caracteristica/Caracteristica_13615411000133_v210.pdf</t>
  </si>
  <si>
    <t>O mês de setembro foi marcado pela renovação da máxima histórica da bolsa brasileira, dando continuidade à trajetória positiva do ano. O movimento refletiu tanto a expectativa de novos cortes de juros nos Estados Unidos, quanto a desvalorização global do dolar e fluxo de capital para mercados emergentes. Nesse contexto, o Ibovespa avançou +3,40%. No mesmo sentido, o EEM, índice de mercados emergentes, registrou alta de +0,57 enquanto o S&amp;amp;P 500, principal índice acionário americano, avançou +3,53, ambos em dólar. Nesse contexto, o Truxt Long Bias obteve performance positiva e acima do Ibovespa, influenciada, principalmente, pela geração de alfa de investimentos relacionados a mineração e serviços financeiros. Por outro lado, saúde e varejo discricionário foram detratores de performance.</t>
  </si>
  <si>
    <t>No fechamento do mês, as principais posições do fundo eram relacionadas a serviços financeiros e distribuição de combustíveis.</t>
  </si>
  <si>
    <t>https://institucional.xpi.com.br/downloads/xpgestao/Caracteristica/Caracteristica_30830162000118_v123.pdf</t>
  </si>
  <si>
    <t>Os mercados globais mostraram desempenho misto, influenciados por dados econômicos e política monetária. O fundo superou o desempenho do índice de referência (IAU US Equity), que avançou 11,78% no mês. No período, o fundo registrou rentabilidade de 12,29%.</t>
  </si>
  <si>
    <t>https://institucional.xpi.com.br/downloads/xpgestao/Caracteristica/Caracteristica_22963439000152_v250.pdf</t>
  </si>
  <si>
    <t>O desempenho do Wellington’s Strategic European Equity Fund foi positivo em termos absolutos (em USD), mas ficou aquém do índice de referência (MSCI Europe) em setembro.</t>
  </si>
  <si>
    <t>Em relação às perspectivas, a equipe permanece otimista quanto ao amplo conjunto de oportunidades e à alta dispersão nas ações europeias. A principal questão no momento é se, com vários bancos centrais de mercados desenvolvidos continuando a cortar taxas de juros, será possível que esses bancos consigam alcançar um soft landing (aterrissagem suave) ao mesmo tempo em que mantêm a inflação dentro de suas metas. A inflação continua sendo uma preocupação e já mostrou sinais de aumento na Zona do Euro, enquanto o risco de recessão ainda não foi totalmente descartado. O risco de efeitos colaterais globais decorrentes de tarifas também é significativo, com a administração Trump introduzindo tarifas sobre diversos países e produtos, o que tem gerado volatilidade no mercado, embora a implementação final ainda seja incerta. Também esperamos observar uma continuidade da volatilidade do mercado devido à incerteza econômica persistente e aos conflitos no Oriente Médio e na Ucrânia. Seguimos avaliando empresas com base em sua atratividade fundamental de longo prazo, de acordo com nossos critérios de investimento, considerando como os balanços patrimoniais e modelos de negócios poderão se comportar diante de um cenário de inflação mais alta, uma possível recessão ou um eventual aumento nas tarifas globais.</t>
  </si>
  <si>
    <t>https://institucional.xpi.com.br/downloads/xpgestao/Caracteristica/Caracteristica_38077221000130_v86.pdf</t>
  </si>
  <si>
    <t>https://institucional.xpi.com.br/downloads/xpgestao/Caracteristica/Caracteristica_43985508000107_v47.pdf</t>
  </si>
  <si>
    <t>Em setembro de 2025, o Constellation Institucional Advisory FIC FIA teve performance positiva de 3,02%, em comparação a 3,40% do Ibovespa. Os destaques positivos no período vieram dos setores financeiro, utilities e tecnologia, enquanto consumo foi o principal detrator. Esse movimento explica o alpha negativo no mês, dada nossa exposição a tal setor em comparação com o índice.</t>
  </si>
  <si>
    <t>No acumulado do ano, o fundo apresenta retorno de 34,68%, frente à alta de 21,58% do Ibovespa. Mantemos a convicção em companhias de qualidade negociadas a múltiplos atrativos, impulsionadas pelo crescimento consistente de lucros. A carteira permaneceu praticamente inalterada ao longo do mês, com posição reduzida em caixa.</t>
  </si>
  <si>
    <t>https://institucional.xpi.com.br/downloads/xpgestao/Caracteristica/Caracteristica_34462109000162_v123.pdf</t>
  </si>
  <si>
    <t>Setembro foi marcado por desempenho expressivo dos principais fundos da casa, impulsionado por um ambiente doméstico e internacional claramente favorável aos ativos de risco. O Selection Advisory avançou 5,35%, todos superando seu benchmark mensal. O resultado reflete a continuidade do movimento construtivo tanto nos mercados doméstico quanto internacional, com destaque para a performance excepcional de nossas posições em tecnologia e empresas ligadas ao consumo doméstico. O Ibovespa subiu 3,47% no mês.</t>
  </si>
  <si>
    <t>Setembro foi marcado por desempenho expressivo dos principais fundos da casa, impulsionado por um ambiente doméstico e internacional claramente favorável aos ativos de risco. O Selection avançou 5,43%, o High Convictions subiu 4,73% e o Global Vision teve valorização de 3,62%, todos superando seus benchmarks mensais. O resultado reflete a continuidade do movimento construtivo tanto nos mercados doméstico quanto internacional, com destaque para a performance excepcional de nossas posições em tecnologia e empresas ligadas ao consumo doméstico. O Ibovespa subiu 3,47% no mês. No contexto internacional, as bolsas americanas ampliaram seus ganhos e atingiram novos recordes históricos. O movimento foi sustentado pela materialização do início do ciclo de cortes de juros pelo Federal Reserve, que reduziu a taxa básica em 0,25 ponto percentual para o intervalo de 4% a 4,25% ao ano, marcando o primeiro corte desde dezembro de 2024. A decisão reforçou as expectativas de política monetária mais acomodatícia à frente, com perspectivas de cortes adicionais ainda em 2025. O setor de tecnologia liderou os ganhos, com destaque para semicondutores após a Nvidia anunciar investimento de US$ 5 bilhões na Intel, elevando o sentimento em toda a indústria de chips.</t>
  </si>
  <si>
    <t>https://institucional.xpi.com.br/downloads/xpgestao/Caracteristica/Caracteristica_36318544000143_v82.pdf</t>
  </si>
  <si>
    <t>Em setembro, o Suno FIC FIA apresentou rentabilidade de -1,9%, abaixo do Ibovespa, que avançou 3,4% no período. Como destaques positivos, tivemos Eletrobras (ELET6), com alta de 15%, e Alibaba (BABA34), com valorização de 34%. No lado negativo, o principal detrator foi Braskem (BRKM5), que recuou 30% no mês. Mantivemos uma carteira equilibrada, com maiores posições em Boa Safra (SOJA3), Banco do Brasil (BBAS3) e Vale (VALE3). Nossa expectativa é de que SOJA3 e BBAS3 entreguem resultados acima do consenso, mesmo com a desaceleração do setor do agronegócio, enquanto a Vale deve continuar apresentando bons rendimentos no patamar atual de preços.</t>
  </si>
  <si>
    <t>O mês de setembro foi marcado pela continuidade do movimento de recuperação do principal índice da Bolsa brasileira. O Ibovespa avançou 3,48%, impulsionado pelo início do ciclo de cortes de juros nos Estados Unidos e pela expectativa de redução da taxa básica de juros no Brasil ao longo do 1o semestre de 2025. Esse movimento — queda dos juros americanos com manutenção temporária dos juros domésticos — tende a favorecer o câmbio e o fluxo de recursos para a Bolsa. Além disso, parte do mercado já precifica possíveis cenários relacionados às eleições de 2026. Sinais de fragilização do atual governo ou de fortalecimento de uma candidatura de centro-direita têm sido recebidos de forma positiva pelos principais índices. Ainda assim, é prematuro definir qualquer tendência eleitoral neste momento, o que deve manter o ambiente volátil até o fim do ano. Diante desse contexto, seguimos priorizando uma alocação voltada a empresas capazes de entregar resultados consistentes independentemente do cenário macroeconômico ou político, com maior exposição a setores ligados ao agronegócio, que historicamente apresentam resiliência frente aos ciclos econômicos.</t>
  </si>
  <si>
    <t>https://institucional.xpi.com.br/downloads/xpgestao/Caracteristica/Caracteristica_46331231000189_v32.pdf</t>
  </si>
  <si>
    <t>Resultado Mensal de 3,76%. Os setores que mais contribuíram para performance foram Investimento no exterior, serviços e energia.</t>
  </si>
  <si>
    <t>https://institucional.xpi.com.br/downloads/xpgestao/Caracteristica/Caracteristica_11228311000129_v118.pdf</t>
  </si>
  <si>
    <t>https://institucional.xpi.com.br/downloads/xpgestao/Caracteristica/Caracteristica_41409761000189_v39.pdf</t>
  </si>
  <si>
    <t>O resultado da estratégia do fundo Bradesco Zupo em setembro foi positivo, acima do CDI no mês. A maior contribuição para os fundos de crédito foi vinculada aos ativos bancários, entre elas as letras financeiras sênior e subordinada do Santander, Bradesco e Banco do Brasil. No mercado corporativo, os principais destaques foram Cosan, Auren e Transportadora Associada de Gás (TAG). Por outro lado, os papéis de Energisa, Cielo e Localiza foram os principais destaques negativos da carteira. Apesar da redução do ritmo de compras de papéis de crédito, seguimos, de forma cautelosa, à procura de boas oportunidades nos mercados primários e secundários.</t>
  </si>
  <si>
    <t>O mês de setembro foi marcado por uma compressão marginal nos spreads das debêntures corporativas, que atingiram mínimas históricas mesmo diante de eventos idiossincráticos relevantes no mercado de crédito privado. A forte demanda, especialmente por fundos de infraestrutura e previdência, contrastou com o volume reduzido de emissões no mercado primário, tornando o processo de alocação mais desafiador. Diante desse cenário, reforçamos nossa abordagem ativa e criteriosa, priorizando emissores sólidos, estruturas robustas e precificação adequada ao risco, sem abrir mão da qualidade e da resiliência das carteiras. A seletividade permanece como pilar central da nossa estratégia, especialmente frente à maior aversão ao risco observada entre investidores diante das recentes reestruturações no mercado. Atualmente o fundo encontra-se com a concentração de 77,4% de crédito, com uma carteira mais concentrada em papéis corporativos.</t>
  </si>
  <si>
    <t>https://institucional.xpi.com.br/downloads/xpgestao/Caracteristica/Caracteristica_34109809000178_v109.pdf</t>
  </si>
  <si>
    <t>"Em setembro o efeito da variação das debêntures precificadas pela ANBIMA foi positiva. Observamos um fechamento dos spreads de crédito nos papéis indexados ao CDI, sendo que a taxa média está em aproximadamente CDI+ 1,17% a.a. (CDI+ 1,25% no mês anterior) e a duration média é de 2,81 anos (2,68 anos no mês anterior). Após o breve movimento de abertura dos spreads em meados de dezembro de 2024, o mercado continuou com boa demanda para ativos high grade. O nível atual da taxa de juros encarece a estrutura de capital das empresas e por isso seguimos cautelosos com eventuais impactos nos resultados dos próximos trimestres. Os ativos bancários apresentaram fechamentos expressivos dos spreads de crédito e uma boa valorização durante os últimos meses. Os destaques positivos do fundo no mês foram os ativos de Banco do Brasil e Banco ABC Em emissores corporativos os destaques positivos do fundo foram ativos de Energisa e Rede DOR. Em contrapartida, os ativos de GIGA Mais Fibra e Multiplan apresentaram os piores retornos "</t>
  </si>
  <si>
    <t>O Fundo Tivio Institucional obteve um retorno de 1,25% (102,15% do CDI) no mês e acumula 10,79% (104,17% do CDI) em 2025. A alocação em crédito era de 70%, divididos em títulos corporativos (22%), ativos bancários (45%) e alternativos (3%). O carrego era CDI+0,49% e a duration de 1,68 ano.</t>
  </si>
  <si>
    <t>https://institucional.xpi.com.br/downloads/xpgestao/Caracteristica/Caracteristica_06866051000187_v45.pdf</t>
  </si>
  <si>
    <t>Em setembro, o fundo registrou rentabilidade de 1,251%, equivalente a CDI + 0,70% ao ano, abaixo da faixa de retorno alvo estabelecida pela gestão. A performance da carteira resultou principalmente de (A) cotas sêniores de FIDCs geridos pela Riza, que representaram aproximadamente 45% do portfólio no mês, com rendimento médio de CDI + 2,38% ao ano, e (B) cotas sêniores de FIDCs de mercado, que corresponderam a cerca de 39% do portfólio, com rendimento médio de CDI + 2,70% ao ano no período. Além disso, a carteira manteve uma alocação média de 15% do patrimônio líquido em caixa. Neste mês realizamos inúmeros investimentos em FIDCs de mercado, reduzindo o saldo em disponibilidades de forma significativa. Esperamos operar com o fundo mais alocado. Em função de custos de alocação, como tributos pagos na aquisição de cotas de FIDC no mercado primário, realizamos custos extraordinários neste mês, mas que não existirão nos próximos meses. Por fim, a variabilidade do desempenho do Statheros permanece alinhada com o esperado, apresentando volatilidade anualizada de apenas 0,1% desde o seu início, em agosto de 2021, com Sharpe de 18,7.</t>
  </si>
  <si>
    <t>Encerramos o período com dois FIDCs de carteira diversificada geridos pela Riza, com exposição média de 22% do patrimônio líquido por ativo, e vinte e dois FIDCs de mercado, com exposição média de 1,6% por ativo. No pipeline do fundo, há quatro FIDCs de gestão Riza em fase de estruturação e três FIDCs em análise.</t>
  </si>
  <si>
    <t>https://institucional.xpi.com.br/downloads/xpgestao/Caracteristica/Caracteristica_42260903000151_v52.pdf</t>
  </si>
  <si>
    <t>O resultado no mês reflete o carrego mais alto do fundo. No mercado de crédito líquido, continuamos a ver os spreads de crédito fechados em papéis com maior liquidez. Estamos monitorando como o mercado vai se comportar após os eventos que aconteceram em Braskem e Ambipar. Em contrapartida, continuamos vendo os ativos mais ilíquidos com bastante prêmio de liquidez e com boa proteção por conta das garantias/estrutura das operações. Temos acompanhado uma maior movimentação em operações estruturadas, principalmente as originadas e estruturadas internamente, com taxas mais altas e com melhores estruturas. Com esta migração para nomes mais estruturados, o carrego da carteira de crédito está em aproximadamente CDI + 5.23% a.a. Buscamos manter o nível de carrego do fundo elevado.</t>
  </si>
  <si>
    <t>- A carteira está alocada em ativos com carrego elevado e bom balanço de risco/retorno. - No mês de setembro, buscamos aumentar a exposição em FIDCs estruturados e adicionamos exposição a duas novas emissões estruturadas. Vamos continuar alocando em ativos estruturados com o objetivo de manter o carrego da carteira em patamares próximos CDI + 6,00% a.a. - Em outubro, pretendemos alocar em 2 novas operações de crédito estruturado que estão em processo de estruturação. De qualquer forma, o momento ainda é de cautela e estamos sendo seletivos com as oportunidades apresentadas.</t>
  </si>
  <si>
    <t>https://institucional.xpi.com.br/downloads/xpgestao/Caracteristica/Caracteristica_34431610000161_v86.pdf</t>
  </si>
  <si>
    <t>Na carteira de Créditos bancários seguimos operando os ativos S1. Estamos hoje com 60% do PL alocado e deveremos voltar para próximo dos 75%. Na carteira de termos mantivemos 4% do PL.</t>
  </si>
  <si>
    <t>O fundo superou o benchmark - As principais contribuições vieram das posições em crédito bancário.</t>
  </si>
  <si>
    <t>https://institucional.xpi.com.br/downloads/xpgestao/Caracteristica/Caracteristica_47046855000117_v22.pdf</t>
  </si>
  <si>
    <t>https://institucional.xpi.com.br/downloads/xpgestao/Caracteristica/Caracteristica_28947266000165_v158.pdf</t>
  </si>
  <si>
    <t>Resultado Mensal de 3,11%. Os setores que mais contribuíram para performance foram Financeiro, Utilities e Consumo.</t>
  </si>
  <si>
    <t>https://institucional.xpi.com.br/downloads/xpgestao/Caracteristica/Caracteristica_36352690000195_v67.pdf</t>
  </si>
  <si>
    <t>O fundo encerrou o mês com um retorno nominal de 1,20% (equivalente a 98,46% do CDI). No acumulado do ano, o VITESSE obteve um retorno de 10,75% (equivalente a 103,88%).</t>
  </si>
  <si>
    <t>https://institucional.xpi.com.br/downloads/xpgestao/Caracteristica/Caracteristica_11447124000136_v183.pdf</t>
  </si>
  <si>
    <t>As principais contribuições positivas do mês vieram das posições compradas em empresas domésticas dos setores de utilidades públicas, financeiro, energia e construção civil, e em empresas americanas dos setores de tecnologia e utilidades públicas. As perdas vieram das posições compradas em empresas americanas dos setores de consumo e mídia.</t>
  </si>
  <si>
    <t>Os dados do mês reforçaram a perda de dinâmica do mercado de trabalho nos EUA. Apesar disso, os indicadores econômicos reforçaram uma economia sustentada no lado da atividade. O Federal Reserve retomou os cortes de juros e deve seguir cortando nas próximas duas reuniões de 2025. No Brasil, e economia segue perdendo fôlego de forma moderada. O BCB mantém uma postura cautelosa em sua condução de Política Monetária, apesar da melhora marginal nas expectativas de inflação. Nossa exposição líquida à renda variável está acima do neutro, em cerca de 80%. A exposição bruta encontra-se em cerca de 150%.</t>
  </si>
  <si>
    <t>https://institucional.xpi.com.br/downloads/xpgestao/Caracteristica/Caracteristica_39317019000100_v67.pdf</t>
  </si>
  <si>
    <t>Aproveitamos o final do mês para reduzir posições mais longas com taxas mais amassadas, ficando um pouco mais conservadores. No entanto, ainda não vemos um movimento de grande abertura por conta de resgates em fundos de crédito. Estamos líquidos e preparados para poder aproveitar oportunidades que possam surgir ao longo do mês. O fundo encerrou o mês com alocação de 70,2% em crédito privado, sendo 48,0% em ativos financeiros, 20,3% em ativos corporativos e 1,9% em estruturados.</t>
  </si>
  <si>
    <t>https://institucional.xpi.com.br/downloads/xpgestao/Caracteristica/Caracteristica_55763285000104_v16.pdf</t>
  </si>
  <si>
    <t>O AZ Quest Ações encerrou o mês com um resultado de 3,68%, superando o Ibovespa, que avançou 3,40% no mesmo período. No acumulado dos últimos 12 meses, o fundo registra valorização de 16,15%, desempenho 5,2 pontos percentuais acima do índice. O resultado do mês foi impulsionado principalmente pelas posições nos setores de Elétricas, Bancos e Utilidade Pública, que se destacaram como os maiores contribuintes positivos. Os demais setores da carteira também trouxeram retorno positivo, ainda que em menor intensidade. Por outro lado, os setores de Varejo, Bens de Capital e Bens de Consumo exerceram efeito negativo sobre a performance. Mantemos alocação relevante em Bancos, Elétricas e Varejo, refletindo nossa convicção em ativos com fundamentos sólidos e bom potencial de valorização, em linha com a estratégia fundamentalista do fundo.</t>
  </si>
  <si>
    <t>https://institucional.xpi.com.br/downloads/xpgestao/Caracteristica/Caracteristica_07279657000189_v233.pdf</t>
  </si>
  <si>
    <t>Pátria Private Equity Vii Advisory Fundo De Investimento Em Participações Multiestratégia</t>
  </si>
  <si>
    <t>Em 31/03/25, as companhias do Fundo tinham um Valor Total de R$851,8 M, com R$670,0 M de Capital Investido, o que implica em um retorno agregado de 1,3x de MCI Bruto e 22,1% de TIR Bruta. Marcação trimestral do Fundo impactada positivamente, dentro dos limites estabelecidos pelo avaliador independente, devido ao desempenho operacional acima do previsto das companhias do portfólio – Atakarejo, Allterra e a Plataforma de Sementes. Após considerar os desembolsos de capital iniciais com taxas e despesas da oferta, o MCI Líquido foi de 1,1x, em linha com os estágios iniciais da Curva J. Esperamos que as companhias do portfólio continuem performando conforme o orçado nos planos de negócios. O Fundo segue com sua agenda de criação de valor e busca por novos investim</t>
  </si>
  <si>
    <t>O fundo busca replicar o desempenho da prata (commodity), negociada na Bolsa de Chicago, a partir do investimento em contratos derivativos (swaps). O produto não apresenta exposição cambial, isto é, é um veículo hedgeado.</t>
  </si>
  <si>
    <t>https://institucional.xpi.com.br/downloads/xpgestao/Caracteristica/Caracteristica_38027135000113_v107.pdf</t>
  </si>
  <si>
    <t>O JGP Deb Inc JR 60 registrou, em setembro, retorno líquido equivalente a 1,62%. O fundo foi impactado positivamente no mês pelos ganhos de marcação a mercado da debênture de Ecorodovias – CRNP13 (contribuição efetiva 0,20%) e da debênture de Norte Aeroportos - NNAE12 (contribuição efetiva 0,18%). O fundo foi impactado negativamente no mês pelas perdas de marcação a mercado da debênture de Braskem - BRKMB8 (contribuição efetiva -0,23%) e da debênture de Braskem - BRKMA8 (contribuição efetiva -0,17%).</t>
  </si>
  <si>
    <t>O fundo encerrou o mês com 95% de seu PL alocado, 110 ativos em carteira de 78 emissores distintos (incluindo emissores corporativos, financeiros e títulos estruturados), taxa de carrego do fundo (antes de custos) equivalente a IPCA +9,30% e prazo médio de 4,8 anos.</t>
  </si>
  <si>
    <t>https://institucional.xpi.com.br/downloads/xpgestao/Caracteristica/Caracteristica_54237051000160_v2.pdf</t>
  </si>
  <si>
    <t>Em setembro, o Neo Navitas B apresentou desempenho de +3,21%, enquanto o Ibovespa teve desempenho de +3,40%. Em relação à atribuição de performance, as empresas mais geradoras de performance foram Smartfit, Localiza e Totvs e as mais detratoras foram Mercado Livre, Porto Seguro e Weg.</t>
  </si>
  <si>
    <t>Adicionamos Cyrela na carteira e aumentamos nossa posição em BTG Pactual e Totvs. Reduzimos a nossa posição em Localiza, Smartfit e Porto Seguro. Em termos de exposição, as maiores posições da carteira são Totvs, Equatorial e Itaú. Setorialmente, nossas exposições mais concentradas são em Financeiro e TMT, que representam 39% da nossa carteira.</t>
  </si>
  <si>
    <t>https://institucional.xpi.com.br/downloads/xpgestao/Caracteristica/Caracteristica_26218614000138_v149.pdf</t>
  </si>
  <si>
    <t>A performance do FAMA FIC em setembro foi positiva em 1,6%, enquanto o Ibovespa teve alta de 3,4% e o índice SMLL subiu 1,6% no período. No mês observarmos uma continuação da boa dinâmica dos mercados internacionais de ações em especial no contexto do início do ciclo de corte de juros nos Estados Unidos, o que se refletiu também no mercado brasileiro. As principais contribuições positivas no período vieram de Localiza e Eletrobrás. Localiza apresentou boa performance com redução das preocupações sobre a dinâmica de preços de carros usados, enquanto Eletrobrás continua a se beneficiar de um aumento na expectativas de consumo e preços de energia. As principais contribuições negativas vieram de Azzas, Mills e 3Tentos. A performance de Azzas foi influenciada por crescentes preocupações com o nível de atividade econômica local e consumo, enquanto Mills sofreu uma acomodação após a forte performance recente e 3Tentos continua a sofrer com a percepção ainda negativa sobre o agronegócio.</t>
  </si>
  <si>
    <t>O portfólio está investido em 14 empresas e mantém cerca de 2% em caixa. Seguimos investidos em empresas de alta qualidade, com vantagens competitivas claras, que apresentem crescimento consistente, que sejam pouco vulneráveis ao cenário macroeconômico de longo prazo e que conduzam seus negócios de forma ética e responsável.</t>
  </si>
  <si>
    <t>https://institucional.xpi.com.br/downloads/xpgestao/Caracteristica/Caracteristica_00601692000123_v237.pdf</t>
  </si>
  <si>
    <t>O Quantitas FIFA Montecristo RL apresentou alta de 2,4% em setembro de 2025, resultado 1pp abaixo do Ibovespa no mês. Em 2025, o fundo sobe 32,5%, ante 21,6% do Índice, enquanto nos últimos 12 meses o Montecristo acumulou alta de 10,9%, mesmo desempenho do Ibovespa no período. Nos últimos 36 meses, o Montecristo acumula alta de 0,5%, ante alta de 32,9% do Ibovespa no mesmo período. Em setembro, nossa maior posição – Eletrobras – puxou o retorno do portfólio e compensou o retorno negativo registrado em metade das posições no mês. Além dela, tivemos destaques positivos em SBF e Blau, com as maiores perdas vindo de Hapvida e Randon. As ações de empresas brasileiras seguiram se beneficiando de um cenário externo bastante benigno para praticamente todos os países emergentes, atingindo níveis recordes de valorização sem o benefício de fatores positivos locais (que continuam não ocorrendo neste Governo). Ainda que a precificação do início do movimento de queda da Selic possa ter antecipado, continuamos cautelosos na gestão do fundo, o que se traduziu num desempenho de menor alta relativamente ao índice.</t>
  </si>
  <si>
    <t>Ao longo de setembro, realizamos alterações nas posições do fundo, com um saldo entre compras e vendas que acabou aumentando nosso caixa disponível em 5pp, para 18,5% do patrimônio. Dentre os aumentos, citamos Randon e uma nova posição, que futuramente informaremos. No lado das reduções, tivemos ajuste em Eletrobras (por conta da forte valorização recente), em SBF e Hapvida. Encerramos o mês com 14 empresas no Quantitas Montecristo.</t>
  </si>
  <si>
    <t>https://institucional.xpi.com.br/downloads/xpgestao/Caracteristica/Caracteristica_11451917000129_v59.pdf</t>
  </si>
  <si>
    <t>Os mercados globais mostraram desempenho misto, influenciados por dados econômicos e política monetária. O fundo acompanhou de perto o desempenho do índice de referência (IBOV Index), que encerrou o mês com 3,40%. No período, o fundo registrou rentabilidade de 3,41%.</t>
  </si>
  <si>
    <t>O Trend Ibovespa FIA tem como objetivo acompanhar o movimento do Ibovespa (principal índice da bolsa brasileira) de forma indexadada, a partir do investimento em IBOV Index (Exchange Traded Funds) de Ibovespa, fundos de índice negociados em Bolsa.</t>
  </si>
  <si>
    <t>https://institucional.xpi.com.br/downloads/xpgestao/Caracteristica/Caracteristica_31204199000101_v203.pdf</t>
  </si>
  <si>
    <t>Em Setembro, a principal contribuição positiva veio do book offshore, em especial os modelos em commodities e em moedas. No lado negativo, o principal detrator de performance foi o modelo de alocação sistemática entre diferentes classes de ativos, que apresentou perdas concentradas em NTNBs. Por fim, o modelo seguidor de tendências de longo prazo nos DIs também teve performance negativa.</t>
  </si>
  <si>
    <t>Acreditamos no potencial das estratégias de longo prazo presentes no Kadima LT em gerar retornos interessantes no longo prazo, principalmente quando ajustados ao risco.</t>
  </si>
  <si>
    <t>https://institucional.xpi.com.br/downloads/xpgestao/Caracteristica/Caracteristica_31923761000149_v70.pdf</t>
  </si>
  <si>
    <t>No mês de Setembro, o fundo entregou o retorno de 1.40%. No ano, o fundo entrega retorno de 10.98% e 14.46% em 12 meses. No mês de Setembro a performance está relacionada aos books da seguinte forma: book de crédito Imobiliário com 1.84% no mês; Infraestrutura com 1.49% no mês; Crédito Corporativo High Yield com 1.47% no mês; Special Situations com 1.74% no mês; Securitização com 1.00% no mês; Crédito Agro com 1.56% no mês; e High Grade com 1.47% no mês. Desde o início, fundo entrega retorno de 189.82% (equivalente a CDI + 2.13% a.a.).</t>
  </si>
  <si>
    <t>No mês de Setembro, o fundo ficou alocado da seguinte forma: 4.9% em ativos de Crédito Estruturado, 9.4% em ativos Special Situations, 17.4% em ativos de Renda Fixa, 35.3% em ativos Imobiliários &amp; Crédito Agro, 26.9% em ativos de Infraestrutura, 3.2% em outros ativos, 2.9% em Liquidez.</t>
  </si>
  <si>
    <t>https://institucional.xpi.com.br/downloads/xpgestao/Caracteristica/Caracteristica_22003930000131_v247.pdf</t>
  </si>
  <si>
    <t>O AZ Quest Altro Advisory teve um rendimento de 1,42% no mês de setembro, resultado acima da rentabilidade-alvo de longo prazo pensada para o fundo. O resultado da parcela offshore foi positivo, com ganhos nas posições de bonds. No mercado local, os destaques foram as carteiras de debêntures CDI e debêntures hedgeadas.</t>
  </si>
  <si>
    <t>A carteira está 83% alocada, sendo 54% em debêntures. Os setores de maior alocação incluem Elétricas, Bancos e Telecomunicações.</t>
  </si>
  <si>
    <t>https://institucional.xpi.com.br/downloads/xpgestao/Caracteristica/Caracteristica_34370777000160_v121.pdf</t>
  </si>
  <si>
    <t>No mês de setembro, os mercados de renda fixa globais registraram uma rentabilidade positiva de 1,59%. Assumindo a persistência de um certo nível de tarifas, nossa projeção é de uma taxa efetiva média de 13% a 15% nos EUA. Embora a economia americana esteja bem-posicionada para evitar uma recessão, o crescimento abaixo da tendência continua sendo nosso cenário de referência. Acreditamos que o Fed terá a oportunidade de cortar as taxas de juros mais uma vez neste ano, favorecendo um cenário de soft landing e um ambiente propício para carry trade. Assim, criam-se oportunidades em exposições fora dos EUA, tanto em câmbio quanto em dívida de mercados emergentes, além de ativos com carrego atrativo que performam bem neste cenário, como título de dívida subordinada e crédito corporativo High Yield.</t>
  </si>
  <si>
    <t>https://institucional.xpi.com.br/downloads/xpgestao/Caracteristica/Caracteristica_29587389000103_v132.pdf</t>
  </si>
  <si>
    <t>https://institucional.xpi.com.br/downloads/xpgestao/Caracteristica/Caracteristica_37487547000173_v80.pdf</t>
  </si>
  <si>
    <t>Em setembro, o AZ Quest Termo teve seu desempenho marcado pela volatilidade no mercado de crédito privado e pelo aumento de liquidez em renda variável, resultando em um retorno de 1,16% no mês (95% do CDI). Esse resultado é ligeiramente abaixo da rentabilidade-alvo do fundo. No entanto, em períodos mais amplos, o fundo mantém seu diferencial, demonstrando consistência e reforçando seu papel de estabilidade e proteção contra oscilações de mercado.</t>
  </si>
  <si>
    <t>Adotamos a estratégia de manter os LFTs de prazos mais longos, para utilizar um financeiro mínimo suficiente para enquadrar o fundo para a tributação de Longo Prazo, fazendo assim com que todo excedente de caixa possa ser utilizado para as operações geradoras de alpha, como a de Termo, por exemplo.</t>
  </si>
  <si>
    <t>https://institucional.xpi.com.br/downloads/xpgestao/Caracteristica/Caracteristica_22681798000117_v116.pdf</t>
  </si>
  <si>
    <t>https://institucional.xpi.com.br/downloads/xpgestao/Caracteristica/Caracteristica_53095152000181_v7.pdf</t>
  </si>
  <si>
    <t>Nosso fundo AXA IM US Dynamic High Yield Bonds teve resultado superior ao do mercado de High Yield dos EUA durante o mês de setembro (tanto líquido quanto bruto de taxas, USD). Esse resultado foi impulsionado, principalmente, pela seleção de ativos no segmento de maior yield do mercado. Nossa posição em derivativos também contribuiu positivamente para os resultados do fundo. Desde uma perspectiva setorial, o resultado foi impactado positivamente pela seleção de ativos nos setores de Varejo e de Soluções de Software, principalmente nosso maior peso na Global Auto e na Unisys.</t>
  </si>
  <si>
    <t>O fundo AXA IM US Dynamic High Yield Bonds encerrou o mês de setembro com um yield-to-worst de 7,9% (excluindo caixa e derivativos) e uma duração-to-worst de 2,9. Os yields dos títulos de HY permanecem acima das médias históricas recentes, proporcionando maiores oportunidades para o fundo. Continuamos acreditando que o risco de uma recessão severa e de um aumento na taxa de inadimplência do mercado de HY dos EUA para um nível significativamente maior do que a média de longo prazo é um cenário de baixa probabilidade. O fundo continuará a participar do mercado primário para fornecer retorno ajustado ao risco incremental.</t>
  </si>
  <si>
    <t>https://institucional.xpi.com.br/downloads/xpgestao/Caracteristica/Caracteristica_54886474000101_v12.pdf</t>
  </si>
  <si>
    <t>https://institucional.xpi.com.br/downloads/xpgestao/Caracteristica/Caracteristica_32862354000131_v131.pdf</t>
  </si>
  <si>
    <t>Em setembro, o fundo registrou performance anualizada de CDI +0,33% (102,4% do CDI). No acumulado de 2025, o retorno é de CDI +0,81% (106,1% do CDI) e, desde o início, soma CDI +0,81% (106,8% do CDI), próximo do seu objetivo de retorno de CDI +1% no período. Destacamos as alocações feitas durante o mês em Inspirali, Assaí e União Química.</t>
  </si>
  <si>
    <t>Seguimos com maior exposição em Caixa, LFTs e títulos bancários de curto prazo, além de continuar reduzindo a duration da carteira, refletindo nossa postura conservadora diante da menor atratividade dos spreads de crédito dos papéis high grade.</t>
  </si>
  <si>
    <t>https://institucional.xpi.com.br/downloads/xpgestao/Caracteristica/Caracteristica_54026669000181_v12.pdf</t>
  </si>
  <si>
    <t>Aproveitamos o final do mês para reduzir posições mais longas com taxas mais amassadas, ficando um pouco mais conservadores. No entanto, ainda não vemos um movimento de grande abertura por conta de resgates em fundos de crédito. Estamos líquidos e preparados para poder aproveitar oportunidades que possam surgir ao longo do mês. O fundo encerrou o mês com alocação de 84,6% em crédito privado.</t>
  </si>
  <si>
    <t>https://institucional.xpi.com.br/downloads/xpgestao/Caracteristica/Caracteristica_22759995000101_v185.pdf</t>
  </si>
  <si>
    <t>Jive BossaNova 90 entregou rentabilidade no mês de 113% CDI, equivalente a CDI + 1,8% a.a. líquido de custos, mas não de impostos. Desde o início, o fundo entregou retorno de 133% CDI ou CDI + 4,3% a.a. líquido de custos, mas não de impostos. Em relação a avaliação setorial, o setor que apresentou maior rentabilidade foi o de infraestrutura. Vale lembrar que o fundo é um FIDC aberto, portanto não tem come-cotas e possui alíquota única de 15%. Fundo com capacity limitada.</t>
  </si>
  <si>
    <t>O BossaNova 90 FIDC é uma alternativa eficiente para o investidor em geral, ao permitir que este tenha uma solução de crédito estruturado em sua carteira. Dentre os benefícios do crédito estruturado em uma carteira de investimentos, podemos citar a diversificação, volatilidade controlada e retorno adicional. O retorno alvo do BossaNova 90 é de CDI + 2 a 2,5% a.a. líquido de custos, lembrando que o fundo não tem come-cotas e tem alíquota única de 15% de IR. No fechamento de set25, o BossaNova 90 tinha 49% do seu PL em ativos originados e estruturados pela JiveMauá, além de aproximadamente 40% do PL em ativos de infraestrutura e 14% do PL em ativos de diversos setores (multissetorial) – característica de certas securitizações, que contribuem para a baixa volatilidade e boa experiencia do fundo.</t>
  </si>
  <si>
    <t>https://institucional.xpi.com.br/downloads/xpgestao/Caracteristica/Caracteristica_58893662000118_v2.pdf</t>
  </si>
  <si>
    <t>Na renda fixa local, registramos perdas em posições aplicadas e em valor relativo na curva de juros nominais. Ao longo de setembro, a probabilidade de um afrouxamento monetário ainda em 2025 diminuiu, em função de um discurso bastante conservador dos diretores do Banco Central, que seguem enfatizando que as expectativas de inflação permanecem distantes do centro da meta de 3%. Em renda fixa internacional, tivemos perdas em posições aplicadas em juros nominais nos EUA, dadas a alta volatilidade no mês e a divulgação de dados de atividade mistos. Na Bolsa Brasil, tivemos leve perda e encerramos as posições compradas. Na Bolsa internacional, as perdas foram puxadas pelo desempenho de um ETF de bancos regionais e por um ETF com exposição à Argentina, ambos com performance negativa. Em moedas, tivemos perdas na posição vendida em real, enquanto, em commodities, obtivemos ganhos com a posição comprada em ouro.</t>
  </si>
  <si>
    <t>Para outubro, com os dados de atividade já mostrando sinais consistentes de desaceleração, uma inflação prospectiva mais benigna e a mudança do horizonte relevante na projeção do Banco Central, acreditamos que os sinais favoráveis à queda da Selic se intensificarão, elevando a probabilidade de antecipação do ciclo de cortes para a reunião de dezembro de 2025. Nesse sentido, mantemos posições aplicadas em juros nominais, tanto nos mercados futuros quanto em opções. Para proteger a carteira de cenários de estresse decorrentes de novas medidas de expansão fiscal no Brasil, estamos comprados na inclinação da curva de juros futuros (steepening). Em renda fixa internacional, zeramos a posição aplicada em juros nominais por entendermos que os futuros já precificam uma sequência de cortes da taxa básica nas próximas reuniões do Fed. Na Bolsa Brasil, optamos por zerar as posições compradas, pois acreditamos que os riscos políticos e fiscais tendem a aumentar de forma relevante. Nos EUA, seguimos operando taticamente, priorizando posições via índices, como o Russell. Em moedas, mantemos a posição vendida em real (long USD/BRL), por julgarmos que o principal movimento de desvalorização global do dólar ficou para trás e que os riscos político-fiscais no Brasil devem se intensificar. Por fim, em commodities, estamos zerados em ouro após encerrarmos a posição com ganhos em setembro, monitorando o ativo para uma nova entrada em momento mais oportuno.</t>
  </si>
  <si>
    <t>https://institucional.xpi.com.br/downloads/xpgestao/Caracteristica/Caracteristica_38452175000102_v60.pdf</t>
  </si>
  <si>
    <t>O ambiente favorável para a bolsa brasileira no mês refletiu altas generalizadas também entre os gestores de ações. Em setembro, houve uma dispersão de retornos, com estratégias de retorno tanto acima quanto abaixo do índice Ibovespa. No geral, o posicionamento dos gestores segue mais representado pelas empresas domésticas cíclicas e utilidades públicas. O Selection Stock Pickers teve retorno de 2,49% no mês, contra 3,40% do Ibovespa. Nos últimos 12 meses, o retorno acumulado foi de 14,42%, contra 10,94% do Ibovespa no mesmo período. No mês, destaque para a performance dos fundos: Absolute Pace Long Biased (4,98%), XP Investor 30 (3,75%) e Tork Long Only Institucional (2,92%).</t>
  </si>
  <si>
    <t>As maiores exposições individuais da carteira estão nos fundos: XP Investor 30, Real Investor BDR Nível I, Oceana Long Biased, Absolute Pace Long Biased, Squadra Lo XP e Tork Long Only Institucional.</t>
  </si>
  <si>
    <t>https://institucional.xpi.com.br/downloads/xpgestao/Caracteristica/Caracteristica_45089490000182_v24.pdf</t>
  </si>
  <si>
    <t>No mês, o fundo rendeu acima de seu benchmark (CDI) ao apresentar um retorno de +1,49% (122% CDI), acumulando nos últimos 12 meses um retorno de +17,65% (133% CDI). No segmento de crédito high yield, o pipeline segue atrativo e continuamos a enxergar o cenário atual como uma oportunidade para alocação com bons retornos ajustados ao risco, já que com o cenário macroeconômico desafiador temos visto estruturas e prêmios de risco mais aderentes aos interesses dos investidores. Dado o momento positivo para alocação, temos focado em oportunidades para reciclagem do portfólio, melhorando a assimetria de risco e aumentando a diversificação.</t>
  </si>
  <si>
    <t>A performance do Fundo no mês de setembro foi positivamente impactada pela estabilidade nas teses que compõem o portfólio, fazendo com que o retorno da carteira apresente comportamento muito mais aderente com o esperado em função do carrego do fundo do que em outros momentos em que ele foi impactado por eventos pontuais. Ademais, manteremos a estratégia, priorizando exposição em setores defensivos e companhias resilientes, mais imunes à corrente elevação da Selic que tem impactado os diversos setores da economia. O fundo encerrou o mês com um carrego bruto de CDI + 5,2% a.a. e duration de 0,8 ano.</t>
  </si>
  <si>
    <t>https://institucional.xpi.com.br/downloads/xpgestao/Caracteristica/Caracteristica_47936719000100_v35.pdf</t>
  </si>
  <si>
    <t>https://institucional.xpi.com.br/downloads/xpgestao/Caracteristica/Caracteristica_20458815000126_v62.pdf</t>
  </si>
  <si>
    <t>https://institucional.xpi.com.br/downloads/xpgestao/Caracteristica/Caracteristica_45126795000117_v36.pdf</t>
  </si>
  <si>
    <t>https://institucional.xpi.com.br/downloads/xpgestao/Caracteristica/Caracteristica_36327569000103_v128.pdf</t>
  </si>
  <si>
    <t>O PIER tem seguido suas expectativas de distribuições mensais e distribuiu, desde o início do fundo até o fim de seu 3º ano fiscal (julho/25), R$ 1,00/cota/mês a seus investidores, produzindo um yield de 12% ao ano. Para o seu 4º ano fiscal (agosto/25 até julho/26), em linha com as últimas projeções apresentadas, o PIER espera um aumento das suas distribuições mensais, resultando na distribuição mensal média de R$ 1,04/cota e em um yield implícito de 12,5%. Em agosto de 2025, o PIER distribuiu R$ 1,04/cota, totalizando R$ 208 milhões distribuídos desde o início do fundo. No fechamento de agosto de 2025, foi realizada a reavaliação dos ativos do Fundos, rito periódico usual para FIPs. O laudo de avaliação, elaborado por um avaliador independente, resultou em uma variação de -0,2% na cota patrimonial do PIER, em relação ao valor de fechamento do dia anterior.</t>
  </si>
  <si>
    <t>O PIER possui participação acionária de 49% em um portfólio de nove Pequenas Centrais Hidrelétricas (“PCHs”), localizadas em 3 estados brasileiros, com capacidade instalada total de 167 MW. As nove PCHs estão 100% operacionais e possuem contratos de venda de energia de longo prazo (“PPAs”) com, em média, 11 anos remanescentes. Durante o mês de agosto de 2025, todos os ativos hídricos do portfólio operaram sem ocorrências relevantes ou manutenções não programadas, mantendo uma disponibilidade acima de 99%, excluindo a usina de Pedra do Garrafão (RJ). Essa usina está passando por reparos programados no revestimento do canal de adução, conforme previsto no planejamento e orçamento anual da companhia. No cenário hidrológico do Brasil, observou-se uma redução no nível médio dos reservatórios do Sistema Interligado Nacional no mês de agosto de 2025 comparado a julho do mesmo ano. O mês encerrou com os reservatórios operando a 62% da capacidade total, em níveis acima dos 58% registrados em agosto de 2024. A prévia para agosto de 2025 do Generation Scaling Factor (“GSF”) indica um valor próximo de 63%, representando uma queda em relação ao GSF de agosto de 2024, que foi de 79%. No acumulado dos últimos 12 meses até agosto de 2025, o GSF médio foi de 87%. Para fins comparativos, no mesmo período dos anos anteriores o GSF foi de 89% em 2024, 87% em 2023, 81% em 2022 e 75% em 2021.</t>
  </si>
  <si>
    <t>https://institucional.xpi.com.br/downloads/xpgestao/Caracteristica/Caracteristica_45829737000150_v8.pdf</t>
  </si>
  <si>
    <t>https://institucional.xpi.com.br/downloads/xpgestao/Caracteristica/Caracteristica_28911598000190_v120.pdf</t>
  </si>
  <si>
    <t>https://institucional.xpi.com.br/downloads/xpgestao/Caracteristica/Caracteristica_34508815000106_v33.pdf</t>
  </si>
  <si>
    <t>Com base no resultado de agosto, foi anunciado em 08/09, distribuição de dividendos no valor de R$ 0,12/cota, pagos aos cotistas em 09/09. Este montante representa dividend yield de 15,1% a.a. sobre o PL do Fundo (R$ 9,54).</t>
  </si>
  <si>
    <t>Encerramos o mês de agosto com 81,6% do patrimônio líquido alocado em CRI com uma rentabilidade média ponderada de 18,4% a.a. (134% sobre a curva DI x PRÉ), prazo médio de 2,9 anos e spread médio de 4,1% a.a.. Não fizemos movimentações relevantes na carteira do Fundo durante o mês. A carteira conta com 18 CRI e uma operação estruturada, sendo 100% da carteira indexados ao CDI.</t>
  </si>
  <si>
    <t>Durante o mês, o fundo apurou resultado de R$ 1,09/cota e distribuiu R$ 0,90/cota representando um dividend yield de 11,6%.</t>
  </si>
  <si>
    <t>O fundo está alocado de forma diversificada e encerrou o mês de agosto/25 com 95% dos recursos alocados em ativos alvo sendo 24 CRIs.</t>
  </si>
  <si>
    <t>https://institucional.xpi.com.br/downloads/xpgestao/Caracteristica/Caracteristica_43741195000133_v11.pdf</t>
  </si>
  <si>
    <t>https://institucional.xpi.com.br/downloads/xpgestao/Caracteristica/Caracteristica_07539298000151_v214.pdf</t>
  </si>
  <si>
    <t>https://institucional.xpi.com.br/downloads/xpgestao/Caracteristica/Caracteristica_27546601000150_v30.pdf</t>
  </si>
  <si>
    <t>https://institucional.xpi.com.br/downloads/xpgestao/Caracteristica/Caracteristica_42287819000121_v45.pdf</t>
  </si>
  <si>
    <t>https://institucional.xpi.com.br/downloads/xpgestao/Caracteristica/Caracteristica_00947958000194_v252.pdf</t>
  </si>
  <si>
    <t>https://institucional.xpi.com.br/downloads/xpgestao/Caracteristica/Caracteristica_14806166000104_v218.pdf</t>
  </si>
  <si>
    <t>Monashees Expansion Venture Capital Advisory Investimento No Exterior Fi Multimercado Crédito Privado</t>
  </si>
  <si>
    <t>No último trimestre de 2024, realizamos uma reavaliação das empresas do fundo, revisitando aquelas cujas rodadas ocorreram há mais de 12 meses. Analisamos as receitas e o fluxo de caixa para ajustar os valuations, resultando em aumentos significativos para Addi, Petlove e MadeiraMadeira. Por outro lado, empresas com receitas predominantemente em reais, como Jusbrasil, Kovi, Loft e Neon, sofreram desvalorizações devido à flutuação do dólar. Além disso, realizamos uma reavaliação com base em informações adicionais que resultou na redução do valor justo dos investimentos em Nowports, Loggi e Loft. Para o próximo trimestre, nossa perspectiva é de não captar mais capital, uma vez que já utilizamos 100% do fundo, e não prevemos distribuições no curto prazo.</t>
  </si>
  <si>
    <t>https://institucional.xpi.com.br/downloads/xpgestao/Caracteristica/Caracteristica_33361831000148_v118.pdf</t>
  </si>
  <si>
    <t>Com a carteira composta por ativos com bom risco de crédito e ganhos de capital, o fundo atingiu +21,8% de performance acumulada, de acordo com o patrimônio líquido ajustado pelos dividendos. Maior parte do retorno do mês foi proveniente da carteira de CRIs, seguido por fundos imobiliários. Nesse mesmo período, o CDI líquido de impostos rendeu +20,2% (conforme alíquota de imposto de renda de 15% sobre os rendimentos), perfazendo 108,7% CDI desde o início. Além disso, houve a distribuição de R$ 0,10 por cota, o que representa um dividend yield anualizado de 13,2% a.a. líquido de IR. Em se tratando da performance do MARE11, a nossa posição continua gerando retornos superiores ao CDI. Em nossa opinião, a capacidade de originação de oportunidades, leitura de mercado e a expertise de estruturação da Manatí são os pilares responsáveis pela geração de retornos acima da média. Nesse ambiente de maior volatilidade macro, nossa visão é de que a capacidade analítica, especialmente microeconômica, e a leitura de mercado para implementação de gestão ativa continuarão sendo um grande divisor de águas entre as performances da indústria de fundos imobiliários e, por isso, continuaremos muito atentos as tendências de mercado, visando (i) proteção do patrimônio e (ii) consistência na distribuição de dividendos.</t>
  </si>
  <si>
    <t>Continuamos trabalhando com uma carteira diversificada em termos setoriais e com caráter defensivo, além de uma alocação equilibrada. No fechamento do mês, a carteira era composta por 23 papeis de empresas atuantes em 9 setores distintos e exposição individual máxima de 4,8% do PL do fundo. Adicionalmente, continuamos buscando maior atuação a ativos pós-fixados, dado o nível da taxa Selic no curto prazo. Ainda assim, seguimos atentos as evoluções do mercado, conforme as próximas leituras de inflação para implementação do posicionamento adequado da carteira. Por fim, todas as nossas operações permanecem adimplentes e em dia com suas obrigações. Sobre o contexto macro, o cenário continue desafiador e a atuação mais cautelosa. Apesar disso, o atual nível de taxas de juros é perverso para as contas públicas e empresas, mas permite com que a gestão consiga investir a taxas prefixadas muito atrativas, além das oportunidades observadas no mercado secundário, para fins de realocação dos recursos provenientes de amortização dos papeis. No caso do rendimento recorrente e desancoragem da inflação, a remuneração nominal dos papeis investidos pelo MARE11 aumenta, entregando aos cotistas do fundo uma alocação defensiva em cenários de maior volatilidade.</t>
  </si>
  <si>
    <t>https://institucional.xpi.com.br/downloads/xpgestao/Caracteristica/Caracteristica_49916958000116_v33.pdf</t>
  </si>
  <si>
    <t>https://institucional.xpi.com.br/downloads/xpgestao/Caracteristica/Caracteristica_15174629000125_v46.pdf</t>
  </si>
  <si>
    <t>Em agosto, no cenário internacional, o Federal Reserve indicou que, apesar da desaceleração do crescimento e revisão baixista dos dados de emprego, a economia permanece sólida e a inflação controlada, abrindo espaço para possíveis cortes de juros. No Brasil, a taxação dos EUA sobre produtos brasileiros foi implementada, gerando riscos comerciais e impacto político com eleições e julgamento do ex-presidente Bolsonaro em setembro. A expectativa do mercado para o IPCA 2025 caiu para 4,83%, enquanto o IGP-M subiu para 1,10%. A Selic permanece projetada em 15,00% a.a. A poupança registrou resgate líquido de R$ 7,55 bilhões, com CRIs ganhando importância no financiamento imobiliário. O IFIX valorizou 1,16% em agosto, acumulando alta de 11,55% em 2025, impulsionado pela expectativa de cortes de juros nos EUA e no Brasil.</t>
  </si>
  <si>
    <t>Ao fim de Agosto, o Fundo estava com 95,75% do portfólio alocado em ativos-alvo, sendo 69,65% em CRIs, 10,34% em Permutas Financeiras, 9,23% em FIIs e 6,53% em Fundos Estruturados. Durante o mês, o time de Gestão não realizou nenhuma integralização de operação no book de CRIs. No book de Permutas não houve movimentação. Adicionalmente, a atividade no book de fundos imobiliários segue buscando extrair ganhos de capitais tanto no mercado primário como no mercado secundário, neste mês, foram negociados um volume acima de R$ 8,16 milhões nesta parcela do portfólio. O XP Hedge Fund finalizou o mês alocado em 30 FIIs totalizando R$ 32,12 milhões.</t>
  </si>
  <si>
    <t>https://institucional.xpi.com.br/downloads/xpgestao/Caracteristica/Caracteristica_23186344000132_v181.pdf</t>
  </si>
  <si>
    <t>https://institucional.xpi.com.br/downloads/xpgestao/Caracteristica/Caracteristica_18993924000100_v246.pdf</t>
  </si>
  <si>
    <t>https://institucional.xpi.com.br/downloads/xpgestao/Caracteristica/Caracteristica_39960120000176_v61.pdf</t>
  </si>
  <si>
    <t>https://institucional.xpi.com.br/downloads/xpgestao/Caracteristica/Caracteristica_12809201000113_v25.pdf</t>
  </si>
  <si>
    <t>https://institucional.xpi.com.br/downloads/xpgestao/Caracteristica/Caracteristica_33378392000186_v57.pdf</t>
  </si>
  <si>
    <t>Em setembro, o Meraki Long Biased registrou retorno de +2,31%. As maiores contribuições positivas vieram do setor financeiro, com Banco BTG Pactual e Banco Bradesco entre os destaques. A alocação no ETF que acompanha o Ibovespa também capturou a valorização do índice no período, enquanto Grupo Ultra apresentou desempenho consistente. Do lado defensivo, a posição em títulos indexados à Selic contribuiu positivamente, reforçando a eficiência da parcela de proteção. Entre as detratoras, pesaram empresas de consumo e logística, como Vivara e Ecorodovias, além de Mercado Livre, afetada pela maior volatilidade externa. No setor de commodities e saúde, JBS, Suzano e Hapvida também tiveram desempenho negativo.</t>
  </si>
  <si>
    <t>Mantemos a abordagem ativa e flexível do fundo, alternando entre renda variável e instrumentos de proteção com o objetivo de gerar retornos consistentes em diferentes cenários de mercado. No mês, o ambiente externo foi marcado por um Fed mais dovish, com payroll fraco e corte de juros em linha com o esperado, reforçando a perspectiva de mais reduções este ano. Já no Brasil, o Copom adotou postura mais cautelosa, mantendo projeções de inflação acima da meta e sinalizando menor espaço para cortes no curto prazo. Seguimos atentos às assimetrias geradas por esse cenário, buscando equilibrar setores defensivos com empresas de maior potencial de valorização no médio prazo.</t>
  </si>
  <si>
    <t>https://institucional.xpi.com.br/downloads/xpgestao/Caracteristica/Caracteristica_38049303000171_v67.pdf</t>
  </si>
  <si>
    <t>https://institucional.xpi.com.br/downloads/xpgestao/Caracteristica/Caracteristica_35717650000137_v55.pdf</t>
  </si>
  <si>
    <t>https://institucional.xpi.com.br/downloads/xpgestao/Caracteristica/Caracteristica_35377390000106_v49.pdf</t>
  </si>
  <si>
    <t>https://institucional.xpi.com.br/downloads/xpgestao/Caracteristica/Caracteristica_31506482000180_v158.pdf</t>
  </si>
  <si>
    <t>A distribuição de rendimentos do Fundo referente ao mês de agosto de 2025 foi de R$0,10 por cota, o equivalente a uma rentabilidade líquida de 14,0% ao ano sobre o valor da cota patrimonial no final de julho de 2025. Ao longo dos últimos 12 meses, o Fundo acumulou uma distribuição de dividendos de R$1,20 por cota, equivalente a uma rentabilidade líquida de 14,0% ao ano ou IPCA + 8,1% ao ano sobre a cota patrimonial. Ao longo do mês, não houve variação significativa no patrimônio líquido do Fundo. Em função do ajuste positivo da marcação- a- mercado da carteira de CRIs indexados ao IPCA, decorrente do fechamento das taxas das NTN-B e, em contrapartida, houve uma reversão da reserva do Fundo, na qual uma parte foi destinada a distribuição, o que impactou negativamente a cota .</t>
  </si>
  <si>
    <t>O Fundo encerrou o mês de agosto de 2025 com 99,4% de seu patrimônio líquido alocado em Ativos-Alvo, distribuídos em 71 diferentes ativos, num total de R$417,6milhões investidos. Os recursos líquidos estavam investidos em instrumentos de caixa. A carteira VALOR ao final de agosto passou a representar 47,1% do total de Ativos-Alvo do Fundo e a carteira RENDA 52,9% do total de Ativos-Alvo do Fundo</t>
  </si>
  <si>
    <t>https://institucional.xpi.com.br/downloads/xpgestao/Caracteristica/Caracteristica_50180894000117_v1.pdf</t>
  </si>
  <si>
    <t>https://institucional.xpi.com.br/downloads/xpgestao/Caracteristica/Caracteristica_33361657000133_v102.pdf</t>
  </si>
  <si>
    <t>O fundo manteve distribuição em patamar elevado, superior à média registrada no primeiro semestre de 2025, resultado direto dos rendimentos gerados pelas operações do portfólio. A rentabilidade do período foi de 1,34% ao mês, equivalente a 116% do CDI, refletindo a consistência na geração de retorno. O desempenho do fundo foi beneficiado pelo efeito acumulado do CDI, aliado às transações em estoques, que atingiram maturidade e passaram a entregar os resultados contratados, sustentando a rentabilidade dentro das expectativas.</t>
  </si>
  <si>
    <t>A carteira do fundo permanece estável, sem registrar pontos de preocupação, com diversificação adequada e exposição controlada. A gestão segue concentrada na otimização do portfólio, buscando manter o elevado nível de distribuição aos investidores e aproveitando oportunidades de arbitragem favorável do CDI. O foco é equilibrar rentabilidade e liquidez, garantindo que a estratégia continue a produzir resultados consistentes ao longo do tempo, ao mesmo tempo em que preserva disciplina na alocação e flexibilidade para novas oportunidades nos próximos meses.</t>
  </si>
  <si>
    <t>https://institucional.xpi.com.br/downloads/xpgestao/Caracteristica/Caracteristica_51665327000113_v1.pdf</t>
  </si>
  <si>
    <t>O TG Renda Imobiliária encerrou o mês de setembro com um patrimônio líquido de R$ 308 milhões, mais de 5 mil investidores e uma carteira composta por mais de 35 ativos. Durante o mês, o Fundo distribuiu um rendimento de R$ 0,133 por cota sênior subclasse A e subclasse B, o que corresponde a um dividend yield de 1,33% ao mês, ou 17,19% em termos anualizados. Em termos consolidados, o Fundo apresentou uma rentabilidade total de 1,40% no mês, o equivalente a 114,36% do CDI.</t>
  </si>
  <si>
    <t>O TGRI segue resiliente, tanto em termos de portfólio, quanto de estratégia. Com patrimônio composto por mais de 35 ativos distribuídos em 12 estados, o Fundo possui mais de 94% do portfólio alocado em ativos que geram fluxo de caixa robusto e recorrente, sendo que 61% é proveniente da carteira de crédito e 23% da "Carteira de Recebíveis - Equity Performado", que representa os ativos de equity que possuem elevado percentual de obras concluídas (80% ou mais), que não demandam aportes significativos e geram fluxo de caixa mensal robusto. O cenário econômico para os próximos meses apresenta ser desafiador, com perspectivas de desaceleração da atividade econômica e taxas de juros elevadas. Nesse contexto, o setor imobiliário poderá ser impactado, uma vez que o crédito para compradores se torna mais caro, reduzindo a demanda por imóveis e pressionando as margens do setor. Contudo, a estrutura de subordinação proporciona ao cotista sênior uma proteção adicional, além de maior previsibilidade de pagamentos, inclusive em períodos de maior incerteza macroeconômica. Continuaremos monitorando atentamente os resultados dos projetos investidos e as condições de mercado e ajustaremos nossas estratégias conforme necessário visando a resiliência do Fundo e a entrega de resultados sólidos aos nossos investidores.</t>
  </si>
  <si>
    <t>https://institucional.xpi.com.br/downloads/xpgestao/Caracteristica/Caracteristica_44625657000110_v10.pdf</t>
  </si>
  <si>
    <t>https://institucional.xpi.com.br/downloads/xpgestao/Caracteristica/Caracteristica_07672392000184_v86.pdf</t>
  </si>
  <si>
    <t>https://institucional.xpi.com.br/downloads/xpgestao/Caracteristica/Caracteristica_42922205000174_v58.pdf</t>
  </si>
  <si>
    <t>No mês, foi mantida a distribuição de dividendos de R$ 0,12 por cota, referente à rentabilidade obtida em julho de 2025. Essa remuneração representa um yield de 1,2% no mês, ou de 15,2% anualizado, isento de impostos para os investidores pessoa física, conforme previsto na legislação aplicável para os Fiagros.</t>
  </si>
  <si>
    <t>Em agosto, não houve alterações no portfólio. O Fundo manteve 91% do patrimônio líquido alocado em 6 operações, com 65% em 4 operações de securitização e 26% em 2 operações de dívida corporativa. A posição em caixa, proveniente do recebimento de juros e amortizações, corresponde a 9% do patrimônio. O carrego bruto do portfólio, desconsiderando a posição em caixa, encerrou o mês em CDI+5,0% ao ano. Todas as operações em carteira seguem performando em linha com o esperado, sem registros de inadimplência ou problemas de crédito. As operações de securitização apresentam níveis relevantes de subordinação e pulverização, com mais de 3.870 devedores, somando todas as operações no final de agosto. Já nas operações de dívida corporativa, há cobertura de garantias de valor superior ao montante total da dívida. O time de gestão realiza o monitoramento contínuo dos ativos, com foco na preservação do perfil de risco vs. retorno do portfólio. Nesse sentido, novas operações estão sendo originadas para alocação do caixa remanescente.</t>
  </si>
  <si>
    <t>https://institucional.xpi.com.br/downloads/xpgestao/Caracteristica/Caracteristica_51575078000175_v29.pdf</t>
  </si>
  <si>
    <t>https://institucional.xpi.com.br/downloads/xpgestao/Caracteristica/Caracteristica_26261488000102_v145.pdf</t>
  </si>
  <si>
    <t>https://institucional.xpi.com.br/downloads/xpgestao/Caracteristica/Caracteristica_13083227000190_v100.pdf</t>
  </si>
  <si>
    <t>Completamos a alocação de 35% do portfólio e temos R$ 101,5 mm adicionais em pipeline de projetos. Dentre eles, foram realizadas 2 Propostas Vinculantes no Volume Total de R$ 34,5 mm, as quais estão em fase de estruturação e diligência final da operação para o desembolso nos próximos meses. Em relação aos aportes já realizados, todos foram feitos com taxas superiores ao previsto no estudo de viabilidade, e com fees de estruturação revertidos ao fundo, que trazem uma perspectiva positiva de retomada da cota para o patamar de R$ 10,00 nos próximos meses. O PL remanescente está alocado eficientemente em CDI isento de IR e taxa de gestão permanece isenta até julho/25. Seguimos comprometidos com a alocação da totalidade do fundo, prezando pelo equilíbrio de riscos do portfólio e nível de retorno.</t>
  </si>
  <si>
    <t>ACompletamos a alocação de 35% do portfólio e temos R$ 101,5 mm adicionais em pipeline de projetos. Dentre eles, foram realizadas 2 Propostas Vinculantes no Volume Total de R$ 34,5 mm, as quais estão em fase de estruturação e diligência final da operação para o desembolso nos próximos meses. Em relação aos aportes já realizados, todos foram feitos com taxas superiores ao previsto no estudo de viabilidade, e com fees de estruturação revertidos ao fundo, que trazem uma perspectiva positiva de retomada da cota para o patamar de R$ 10,00 nos próximos meses. O PL remanescente está alocado eficientemente em CDI isento de IR e taxa de gestão permanece isenta até julho/25. Seguimos comprometidos com a alocação da totalidade do fundo, prezando pelo equilíbrio de riscos do portfólio e nível de retorno.</t>
  </si>
  <si>
    <t>Em agosto, o fundo distribuiu R$ 0,105 por cota, equivalente a dividend yield de 1,06% no mês e 13,43% no ano, representando 90% do CDI. O desempenho recente foi sustentado pela alocação consistente em CRAs (71,2%) e FIDCs/FIAGROs (24,9%), com taxa ponderada de carrego dos ativos de 2,66% e taxa líquida da carteira de CDI +1,40% a.a. No mês de agosto, destacaram-se novos investimentos em operações como CRA BRF (102% do CDI), CRA Agroterenas (105,25% do CDI), CRA UISA (CDI +3,40%), CRA Lar Cooperativa (106% do CDI) e CRA Expocacer (CDI +3,00%). Amortizações ordinárias e extraordinárias elevaram o caixa do fundo, impactando positivamente a liquidez e mantendo o desempenho dentro das expectativas.</t>
  </si>
  <si>
    <t>O fundo encerrou o mês aproximadamente 98% alocado, com carteira diversificada em CRAs e FIDCs/FIAGROs, contemplando diferentes setores do agronegócio e regiões do Brasil. Após o aumento do caixa resultante de amortizações ordinárias e antecipadas, a gestão reiniciou alocações em novas operações-alvo, que estão atualmente em análise ou estruturação. A estratégia busca equilibrar retorno consistente com liquidez, aproveitando oportunidades de crédito com taxas competitivas e mantendo disciplina na seleção de ativos. A carteira segue estável, com os ativos performando dentro das expectativas, preservando a diversificação setorial e regional e garantindo flexibilidade para capturar novas oportunidades nos próximos meses, sem comprometer a gestão de risco da carteira.</t>
  </si>
  <si>
    <t>https://institucional.xpi.com.br/downloads/xpgestao/Caracteristica/Caracteristica_49863204000145_v7.pdf</t>
  </si>
  <si>
    <t>https://institucional.xpi.com.br/downloads/xpgestao/Caracteristica/Caracteristica_53936458000113_v9.pdf</t>
  </si>
  <si>
    <t>https://institucional.xpi.com.br/downloads/xpgestao/Caracteristica/Caracteristica_36326980000164_v55.pdf</t>
  </si>
  <si>
    <t>Rbr Club Iii Investimento No Exterior Fi Multimercado Crédito Privado</t>
  </si>
  <si>
    <t>O Club III está em fase final de alocação, e finalizamos o primeiro trimestre de 2025 com 10 ativos no portfólio. Ao final de março, 3 ativos estavam estabilizados – 108 1st Avenue, 110 Reade Street e 225 East 25th Street - outros 4 encontravam-se em fase de obras, 2 em pré-construção, e mais um em fase de diligência. O portfólio encontra-se muito bem alocado. Ao longo dos últimos 2 anos, período em que estivemos ativamente originando e analisando projetos para o RBR Club III, já recebemos centenas de oportunidades de negócios na cidade de Nova York, e acreditamos que os projetos selecionados representam a melhor condição risco/retorno para nossos investidores.</t>
  </si>
  <si>
    <t>https://institucional.xpi.com.br/downloads/xpgestao/Caracteristica/Caracteristica_44951827000156_v10.pdf</t>
  </si>
  <si>
    <t>https://institucional.xpi.com.br/downloads/xpgestao/Caracteristica/Caracteristica_46965443000118_v35.pdf</t>
  </si>
  <si>
    <t>Distríbuimos R$ 0,90 no mês de agosto, totalizando um DY de 11,56%</t>
  </si>
  <si>
    <t>A tese do RBRJ11 foca na aquisição de títulos de dívida de infraestrutura, sobretudo em risco projeto, equilibrando carrego e ganho de capital. A carteira se divide em três books: core, com originação própria ou cooriginação em operações de longo prazo em estrutura de project finance; tático, voltado a ativos líquidos e amplamente distribuídos, buscando ganhos de curto e médio prazo via reprecificação de risco e upgrades de rating; e yield, em emissões não incentivadas, com duration curta (bridge-loan, mini-perm), atuando como capital transitório. Em agosto/25, o fundo tinha R$ 157,9 milhões alocados em 15 emissões de 7 setores, com taxa média de IPCA +8,96% a.a. e duration de 5,65 anos. O destaque do mês foi a nova emissão da Origem Energia (ORIG12), alocação tática para capturar convergência de spreads em relação à emissão anterior (ORIG11). Foram distribuídos R$ 0,85 por cota (DY anualizado de 11,56%), acumulando R$ 34,40/cota em 34 meses, isentos de IR para pessoas físicas. A cota patrimonial encerrou em R$ 92,84 (+0,58%), refletindo compressão de prêmios e marcação positiva da carteira. A gestão segue priorizando originação e estruturação próprias, além do monitoramento contínuo das operações.</t>
  </si>
  <si>
    <t>https://institucional.xpi.com.br/downloads/xpgestao/Caracteristica/Caracteristica_44982118000138_v10.pdf</t>
  </si>
  <si>
    <t>Em agosto, o CPAC apresentou resultado contábil de R$ 0,119 por cota e resultado caixa de R$ 0,120. A cota patrimonial encerrou agosto em R$ 9,982, representando uma valorização de 1,19% em relação ao mês anterior, considerando a distribuição de dividendos, que foi de R$ 0,105. Em 2025, o fundo gerou R$ 1,083 por cota em resultado e distribuiu R$ 0,80 em dividendos.</t>
  </si>
  <si>
    <t>A carteira do CPAC encerrou o mês com 49 ativos, distribuídos entre 39 tomadores diferentes. Atualmente, 76% do patrimônio do fundo está alocado em operações indexadas ao CDI + 4,1%, 7% estão atrelados à curva do IPCA + 11,5%, e 9% da carteira está alocada em cotas de Fiagros. A duração média da carteira é de 1,5 ano. No mês de agosto, continuamos analisando novos casos, porém ainda cautelosos quanto à inclusão de novos riscos na carteira. Estamos analisando casos tanto no mercado primário, quanto no mercado secundário.</t>
  </si>
  <si>
    <t>https://institucional.xpi.com.br/downloads/xpgestao/Caracteristica/Caracteristica_49844718000153_v9.pdf</t>
  </si>
  <si>
    <t>https://institucional.xpi.com.br/downloads/xpgestao/Caracteristica/Caracteristica_35637151000130_v55.pdf</t>
  </si>
  <si>
    <t>https://institucional.xpi.com.br/downloads/xpgestao/Caracteristica/Caracteristica_31594537000150_v53.pdf</t>
  </si>
  <si>
    <t>https://institucional.xpi.com.br/downloads/xpgestao/Caracteristica/Caracteristica_00836263000135_v219.pdf</t>
  </si>
  <si>
    <t>https://institucional.xpi.com.br/downloads/xpgestao/Caracteristica/Caracteristica_19628666000117_v158.pdf</t>
  </si>
  <si>
    <t>https://institucional.xpi.com.br/downloads/xpgestao/Caracteristica/Caracteristica_38001966000116_v59.pdf</t>
  </si>
  <si>
    <t>https://institucional.xpi.com.br/downloads/xpgestao/Caracteristica/Caracteristica_33422090000168_v64.pdf</t>
  </si>
  <si>
    <t>O fundo PIMCO Income Dólar FIC de FIF MM IE rendeu -1,09% no mês de setembro, comparado a -1,89% da taxa de câmbio referencial da WM Reuters R$/US$. As principais contribuições positivas foram a exposição à taxa de juros base nos EUA, devido ao carrego; Exposição a Agency-MBSs dos EUA, via carrego e o fechamento dos spreads; Exposição comprada em moedas de Mercados Emergentes, principalmente moedas da América Latina, devido à valorização frente ao dólar americano e ao carrego e a exposição comprada à duration dos EUA, com a queda dos yields de curto e médio prazo. As principais contribuições negativas foram a exposição comprada a TIPS, devido à queda da inflação implícita (breakeven) e a exposição a dívida externa de Mercados Emergentes selecionados.</t>
  </si>
  <si>
    <t>O fundo continua altamente líquido, com foco em diversificação e alta qualidade. Mantemos exposição em Agency MBS, devido a atratividade dos valuations dessa classe e seu perfil resiliente. Gostamos de hipotecas sem garantia (Non-Agency MBS), onde vemos yields atrativos ajustados ao risco e fortes fundamentos no mercado imobiliário. Com relação à curva de juros nos EUA, preferimos a parte intermediária. Nossas principais áreas de convicção no crédito são: títulos sênior colateralizados por hipotecas nos EUA; títulos com grau de investimento de bancos</t>
  </si>
  <si>
    <t>https://institucional.xpi.com.br/downloads/xpgestao/Caracteristica/Caracteristica_32225478000106_v129.pdf</t>
  </si>
  <si>
    <t>https://institucional.xpi.com.br/downloads/xpgestao/Caracteristica/Caracteristica_36352590000169_v74.pdf</t>
  </si>
  <si>
    <t>https://institucional.xpi.com.br/downloads/xpgestao/Caracteristica/Caracteristica_09543255000175_v219.pdf</t>
  </si>
  <si>
    <t>https://institucional.xpi.com.br/downloads/xpgestao/Caracteristica/Caracteristica_45126753000186_v41.pdf</t>
  </si>
  <si>
    <t>https://institucional.xpi.com.br/downloads/xpgestao/Caracteristica/Caracteristica_11225767000135_v209.pdf</t>
  </si>
  <si>
    <t>No mês de agosto o fundo distribuiu R$0,11 por cota, com a manutenção da cota patrimonial.</t>
  </si>
  <si>
    <t>Ao longo do mês, o Riza Domus não fez nenhum novo investimento além de aumentar posição em ativos que já possuia e que contam com chamada de capital.</t>
  </si>
  <si>
    <t>https://institucional.xpi.com.br/downloads/xpgestao/Caracteristica/Caracteristica_50750438000165_v7.pdf</t>
  </si>
  <si>
    <t>https://institucional.xpi.com.br/downloads/xpgestao/Caracteristica/Caracteristica_54698848000165_v14.pdf</t>
  </si>
  <si>
    <t>https://institucional.xpi.com.br/downloads/xpgestao/Caracteristica/Caracteristica_11182072000113_v47.pdf</t>
  </si>
  <si>
    <t>Headline Xp Venture Capital 3 Feeder 1 Fip Multiestratégia</t>
  </si>
  <si>
    <t>No 1T25 tivemos um ótimo trimestre. O nosso pipeline de oportunidades alcançou 3590 startups. Ao todo, encerramos o trimestre com 11 empresas no portfólio e 3 em estágio avançado de closing/diligência. Dessa forma, seguimos em linha com o planejado para cumprir o período de investimento proposto pelo fundo. O portfólio está bem equilibrado em termos de segmentos e modelo de negócios, contendo exposição nas verticais de: saúde, retail, gig economy, proptech, climate tech e fintech. Além disso, a distribuição entre os canais de originação das oportunidades continua saudável, sendo aproximadamente 37% rede de contato dos sócios, 30% mapeamento do time, 25% rede XP e 8% do Searchlight. Para o próximo trimestre (2T25), esperamos seguir com um pipeline aquecido de oportunidades e anunciar novos investimentos.</t>
  </si>
  <si>
    <t>https://institucional.xpi.com.br/downloads/xpgestao/Caracteristica/Caracteristica_44466443000148_v4.pdf</t>
  </si>
  <si>
    <t>Desempenho do portfólio Nosso portfolio está exposto a esse movimento. Em agosto tivemos resultados importantes que marcaram o movimento de várias posições que temos em carteira. A Unifique (+25,5% no mês) mostrou que disciplina operacional e expansão consistente em fibra e 5G podem gerar margens crescentes mesmo em um setor competitivo. A redução de custos administrativos e a expansão de clientes resultaram em margens EBITDA mais largas e lucro acima do consenso. É a prova de que empresas médias, muitas vezes invisíveis ao radar estrangeiro, carregam valor escondido que o mercado só enxerga quando os números já falam por si. A Guararapes (+22,5%), em transformação silenciosa, surpreendeu no varejo e no braço financeiro. As vendas cresceram apoiadas em coleções mais premium e datas sazonais fortes, enquanto a Midway avançou com crédito pessoal saudável. Resultado: lucro 40% acima do esperado e alavancagem em queda. É o tipo de assimetria que o investidor estrangeiro já percebe, mas que o investidor local insiste em ignorar, prisioneiro da política e das manchetes. A Simpar, por sua vez, reforçou que alocação disciplinada é também um ativo. A venda da Ciclus Rio a múltiplos muito acima do que a própria holding negocia mostra que ainda há bolsões de valor que podem ser monetizados. A transação destrava capital, reduz alavancagem e sinaliza que a gestão sabe vender caro para comprar barato.</t>
  </si>
  <si>
    <t>Câmbio e cenário global Setembro nos lembra que os mercados são menos um tabuleiro de xadrez, onde movimentos são friamente calculados, e mais uma peça de teatro barroco, com cenários que se desmontam e remontam em questão de dias. O palco internacional continua dominado pelo enfraquecimento estrutural do dólar, um processo que deixou de ser hipótese para se tornar tendência — alimentado não apenas pelo cansaço fiscal e institucional dos Estados Unidos, mas pela erosão silenciosa da confiança em seu “excepcionalismo”. Quando até mesmo boatos sobre a destituição de Powell mexem mais do que indicadores de inflação, fica claro que a credibilidade tornou-se variável macroeconômica de primeira ordem. E confiança, sabemos, não se recompõe com comunicados do Fed, mas com décadas de previsibilidade que hoje parecem em suspensão. O mercado observa o dólar em processo de enfraquecimento estrutural, resultado da perda de confiança no sistema político-econômico dos Estados Unidos e do questionamento sobre a sua posição de supremacia global. Ao mesmo tempo, a China já não exerce a força de crescimento do passado: enfrenta pressões deflacionárias, baixo dinamismo e dificuldades para gerar tração em sua economia, mesmo com novos estímulos. Ainda assim, basta qualquer fagulha de crescimento chinês para que os fluxos se reorientem. Este é o paradoxo: a fragilidade das duas maiores economias abre espaço para que mercados periféricos, antes figurantes, ocupem papel central.</t>
  </si>
  <si>
    <t>https://institucional.xpi.com.br/downloads/xpgestao/Caracteristica/Caracteristica_08545330000174_v49.pdf</t>
  </si>
  <si>
    <t>https://institucional.xpi.com.br/downloads/xpgestao/Caracteristica/Caracteristica_00906044000185_v121.pdf</t>
  </si>
  <si>
    <t>Navi Residencial Prime Opportunities</t>
  </si>
  <si>
    <t>No 1º trimestre de 2025, o Navi Residencial Prime Opportunities manteve sua disciplina na alocação de capital, com aquisições realizadas com média de 31% de desconto. Um marco importante foi a entrada em operação do Inside Vila Nova Conceição, 100% operacional a partir do 1T25. Além disso, o fundo deu início à criação de um ecossistema de hospitalidade, com o lançamento da marca Aloe em parceria com um operador de luxo, locação da Loja 1 para a Le Pain Quotidien com café da manhã incluído para os hóspedes, e entrada da 5àsec na Loja 2, oferecendo serviço de lavanderia. As perspectivas para o próximo trimestre são positivas. Esperamos a estabilização da renda do Inside VNC, além da conclusão da fase de mobília do empreendimento Casa Jardins Jaú e início de sua operação. Também prevemos a realização da terceira aquisição do fundo, reforçando nossa estratégia de geração de valor com alto padrão operacional.</t>
  </si>
  <si>
    <t>https://institucional.xpi.com.br/downloads/xpgestao/Caracteristica/Caracteristica_34027608000121_v4.pdf</t>
  </si>
  <si>
    <t>Em agosto, os Estados Unidos passaram a aplicar novas tarifas sobre produtos brasileiros, elevando a alíquota total para 50% e intensificando a atenção sobre o agronegócio nacional. No âmbito doméstico, o Brasil reagiu com medidas de retaliação amparadas pela legislação nacional e autorizou a abertura do processo para aplicação da Lei da Reciprocidade, que permite respostas a medidas unilaterais de outros países que afetem a competitividade internacional. Apesar do novo cenário tarifário, o agronegócio brasileiro demonstrou resiliência ao redirecionar parte da produção para outros mercados, reafirmando sua posição como polo exportador. Na pecuária de corte, a queda das vendas aos EUA foi compensada pela expansão das exportações à China, elevando a média diária de embarques de carne bovina a US$ 74,55 MM, alta de 70,1% em relação ao mesmo período de 2024. No café, as tarifas intensificaram a pressão sobre os preços, já elevados pela oferta global restrita. Ainda assim, diante da relevância do Brasil para o abastecimento dos EUA, o secretário de Comércio norte-americano sinalizou a possibilidade de futura isenção tarifária. Frente ao cenário atual e seus possíveis desdobramentos, destacamos que a diversificação do portfólio em 20 setores e a predominância de operações estruturadas conferem maior robustez ao Fundo. A alocação concentra-se em segmentos com baixa correlação com a política comercial norte-americana, reduzindo a probabilidade de impactos relevantes.</t>
  </si>
  <si>
    <t>Em relação à distribuição de dividendos no mês de agosto, o rendimento anunciado foi de R$ 0,10 por cota, representando dividend yield de 1,03% ao mês em relação ao valor da cota patrimonial do 5º dia útil ou 104,14% do CDI líquido. No que tange novas alocações, mantivemos uma abordagem ativa na gestão do portfólio, no mercado primário realizamos a alocação de R$ 7,44 MM em uma CPR originada de forma proprietária junto a um produtor rural de soja e milho na região de Ortigueira/PR, operação que conta com garantia fidejussória. No mercado secundário, alocamos recursos em uma empresa do setor têxtil sediada no Paraná, em operação garantida por alienação fiduciária de imóvel rural. Adicionalmente, ampliamos a exposição à FS Bio, indústria de etanol de milho sediada em São Paulo, por meio da alocação de R$ 0,78 MM em dois papéis de curto prazo e remuneração atrativa. Em relação ao portfólio, encerramos agosto com uma carteira majoritariamente alocada em operações primárias (95,35%), distribuídas em 20 setores. Nossa alocação total atingiu 99,59% do patrimônio, sendo: i) 86,18% em CRAs e CRIs; ii) 10,45% em cotas de fundos; iii) 3,37% em CPR-F. A indexação da carteira está distribuída em 83,94% ao CDI, com spread médio de 4,28% ao ano, e 16,06% ao IPCA, com spread médio de 8,73% ao ano. Nos casos estressados (Agrogalaxy e Holcasher), não houve atualizações relevantes.</t>
  </si>
  <si>
    <t>https://institucional.xpi.com.br/downloads/xpgestao/Caracteristica/Caracteristica_41955511000144_v33.pdf</t>
  </si>
  <si>
    <t>https://institucional.xpi.com.br/downloads/xpgestao/Caracteristica/Caracteristica_12831360000114_v159.pdf</t>
  </si>
  <si>
    <t>https://institucional.xpi.com.br/downloads/xpgestao/Caracteristica/Caracteristica_41544414000169_v46.pdf</t>
  </si>
  <si>
    <t>O JGPT11 distribuiu em agosto R$ 0,13/cota, o que representa um dividend yield mensal de 1,33%. Reiteramos o compromisso com a política de distribuição do Fundo, que estabelece um guidance mensal entre R$ 0,10/cota e R$ 0,14/cota, mantidas as condições atuais da carteira. Nossa intenção é distribuir o máximo possível do resultado gerado mês a mês, mantendo, no entanto, a possibilidade de manutenção de constituição de uma reserva, de forma seletiva, de acordo com a visão da gestão sobre o portfólio e sobre o setor. Essa medida está alinhada com o objetivo de mitigar impactos de eventuais desvalorizações de ativos e complementar distribuições futuras, especialmente em meses de menor resultado, principalmente, diante de um ambiente de maior sensibilidade à marcação a mercado dos ativos e volatilidade nos preços das commodities como ainda observamos no agronegócio.</t>
  </si>
  <si>
    <t>Desde o mês de agosto, o relatório gerencial do JGPT11 passou a ser dividido em duas partes: a primeira apresenta as informações financeiras do fundo, alterações realizadas na carteira, atualização, quando houver, dos cases investidos e comentário da gestão, enquanto o segundo documento concentrará a descrição detalhada e a evolução dos acontecimentos de cada posição do fundo.</t>
  </si>
  <si>
    <t>https://institucional.xpi.com.br/downloads/xpgestao/Caracteristica/Caracteristica_24140256000162_v197.pdf</t>
  </si>
  <si>
    <t>O Fundo encerrou o mês de setembro com um patrimônio líquido de R$ 1,33 bilhão, mais de 32 mil investidores e uma carteira pulverizada, composta por mais de 115 operações. No que se refere aos resultados, o Fundo distribuiu R$ 0,09 por cota, o que corresponde a um dividend yield de 0,97% ao mês, ou 12,24% em termos anualizados.</t>
  </si>
  <si>
    <t>O TGRE segue com sua resiliência, tanto em termos de portfólio, quanto de estratégia. Com patrimônio pulverizado em mais de 115 ativos distribuídos em 18 estados, o Fundo possui mais de 86% do portfólio alocado em ativos que geram fluxo de caixa robusto e recorrente, sendo que 22% é proveniente da carteira de crédito e 46% da "Carteira de Recebíveis - Equity Performado", que representa os ativos de equity que possuem elevado percentual de obras concluídas (80% ou mais), que não demandam aportes significativos e geram fluxo de caixa mensal robusto. O cenário econômico para os próximos meses apresenta ser desafiador, com perspectivas de desaceleração da atividade econômica e taxas de juros elevadas. Nesse contexto, o setor imobiliário poderá ser impactado, uma vez que o crédito para compradores se torna mais caro, reduzindo a demanda por imóveis e pressionando as margens do setor. Diante disso, a Gestão decidiu adotar uma postura mais conservadora na distribuição de lucros da carteira de participações societárias (equity) para o desenvolvimento imobiliário, com o objetivo de avaliar o comportamento das vendas de unidades imobiliárias frente ao novo cenário de juros, bem como trazer estabilidade e perenidade aos rendimentos no longo prazo.</t>
  </si>
  <si>
    <t>https://institucional.xpi.com.br/downloads/xpgestao/Caracteristica/Caracteristica_44625562000104_v13.pdf</t>
  </si>
  <si>
    <t>https://institucional.xpi.com.br/downloads/xpgestao/Caracteristica/Caracteristica_57979459000104_v10.pdf</t>
  </si>
  <si>
    <t>https://institucional.xpi.com.br/downloads/xpgestao/Caracteristica/Caracteristica_29196922000106_v170.pdf</t>
  </si>
  <si>
    <t>https://institucional.xpi.com.br/downloads/xpgestao/Caracteristica/Caracteristica_27826059000190_v162.pdf</t>
  </si>
  <si>
    <t>https://institucional.xpi.com.br/downloads/xpgestao/Caracteristica/Caracteristica_09599346000122_v44.pdf</t>
  </si>
  <si>
    <t>https://institucional.xpi.com.br/downloads/xpgestao/Caracteristica/Caracteristica_09577036000107_v94.pdf</t>
  </si>
  <si>
    <t>https://institucional.xpi.com.br/downloads/xpgestao/Caracteristica/Caracteristica_36182298000145_v59.pdf</t>
  </si>
  <si>
    <t>https://institucional.xpi.com.br/downloads/xpgestao/Caracteristica/Caracteristica_34231958000105_v43.pdf</t>
  </si>
  <si>
    <t>https://institucional.xpi.com.br/downloads/xpgestao/Caracteristica/Caracteristica_51931205000121_v5.pdf</t>
  </si>
  <si>
    <t>https://institucional.xpi.com.br/downloads/xpgestao/Caracteristica/Caracteristica_01430938000104_v237.pdf</t>
  </si>
  <si>
    <t>https://institucional.xpi.com.br/downloads/xpgestao/Caracteristica/Caracteristica_31844667000102_v2.pdf</t>
  </si>
  <si>
    <t>https://institucional.xpi.com.br/downloads/xpgestao/Caracteristica/Caracteristica_06041290000106_v216.pdf</t>
  </si>
  <si>
    <t>https://institucional.xpi.com.br/downloads/xpgestao/Caracteristica/Caracteristica_09087301000179_v105.pdf</t>
  </si>
  <si>
    <t>https://institucional.xpi.com.br/downloads/xpgestao/Caracteristica/Caracteristica_41055241000115_v33.pdf</t>
  </si>
  <si>
    <t>Em agosto, o fundo apresentou rendimento de R$ 0,130 por cota, mantendo a consistência na distribuição de rendimentos aos investidores. Desde o início, a carteira acumula 173% do CDI, com R$ 3,640 distribuídos por cota, reforçando o histórico de geração de retorno consistente. O PL do fundo é de R$ 748,6 milhões, com duration de 4,2 anos. No mês, o desempenho positivo foi sustentado pela alocação em ativos de alta qualidade da carteira core e da carteira trading, que representam 70% e 15% do patrimônio, respectivamente, com spreads médios de 4,90% a.a. e 3,87% a.a. O fundo continua se destacando na indústria de Fundos de Infraestrutura, com dividend yield de 16,20% a.a. nos últimos 12 meses, posicionando-se entre os melhores do setor.</t>
  </si>
  <si>
    <t>A estratégia Infra-Yield segue mantendo o foco na estabilidade e previsibilidade dos rendimentos, com hedge do patrimônio em CDI para reduzir volatilidade e proteger a cota contra oscilações de mercado. O fundo permanece altamente alocado, equilibrando a exposição entre ativos core e trading, enquanto acompanha oportunidades que podem gerar kickers adicionais nas operações já existentes, potencializando a rentabilidade futura. A gestão continua priorizando disciplina, diversificação e qualidade do portfólio, com objetivo de sustentar pagamentos consistentes aos investidores e capturar oportunidades de retorno ajustado ao risco nos próximos meses.</t>
  </si>
  <si>
    <t>https://institucional.xpi.com.br/downloads/xpgestao/Caracteristica/Caracteristica_49252656000190_v7.pdf</t>
  </si>
  <si>
    <t>https://institucional.xpi.com.br/downloads/xpgestao/Caracteristica/Material Publicitário - Treecorp IV - WS XP.pdf</t>
  </si>
  <si>
    <t>https://institucional.xpi.com.br/downloads/xpgestao/Caracteristica/Caracteristica_17249227000178_v123.pdf</t>
  </si>
  <si>
    <t>Jive Distressed &amp; Special Sits Iv Advisory (Profissional) Fi Cotas Fi Multimercado Cp Ie</t>
  </si>
  <si>
    <t>https://institucional.xpi.com.br/downloads/xpgestao/Caracteristica/Caracteristica_44951896000160_v23.pdf</t>
  </si>
  <si>
    <t>https://institucional.xpi.com.br/downloads/xpgestao/Caracteristica/Caracteristica_34172497000147_v17.pdf</t>
  </si>
  <si>
    <t>https://institucional.xpi.com.br/downloads/xpgestao/Caracteristica/Caracteristica_31493876000140_v121.pdf</t>
  </si>
  <si>
    <t>https://institucional.xpi.com.br/downloads/xpgestao/Caracteristica/Caracteristica_17164804000129_v202.pdf</t>
  </si>
  <si>
    <t>https://institucional.xpi.com.br/downloads/xpgestao/Caracteristica/Caracteristica_08869576000100_v41.pdf</t>
  </si>
  <si>
    <t>https://institucional.xpi.com.br/downloads/xpgestao/Caracteristica/Caracteristica_33755581000120_v174.pdf</t>
  </si>
  <si>
    <t>https://institucional.xpi.com.br/downloads/xpgestao/Caracteristica/Caracteristica_35828705000186_v79.pdf</t>
  </si>
  <si>
    <t>https://institucional.xpi.com.br/downloads/xpgestao/Caracteristica/Caracteristica_06070574000112_v103.pdf</t>
  </si>
  <si>
    <t>https://institucional.xpi.com.br/downloads/xpgestao/Caracteristica/Caracteristica_44602950000161_v35.pdf</t>
  </si>
  <si>
    <t>https://institucional.xpi.com.br/downloads/xpgestao/Caracteristica/Caracteristica_27347332000101_v159.pdf</t>
  </si>
  <si>
    <t>• Renda Variável: posição líquida comprada; • Juros: posição comprada em taxas; • Moedas: posição vendia em dolar contra o real. Nosso metodo operacional: Acreditamos que a Metodologia Quantitativa / Sistemática em um horizonte de médio prazo resulta em: • Baixa correlação histórica com Ações e Renda Fixa e potencial baixa correlação com outras classes de fundos. • Exposição sistemática a fontes de excess return. • Diversificação por capacidade de cobertura de inúmeros ativos e mercados. • Escalabilidade alta, proporcionando melhor diversificação e menor impacto de mercado. • Eliminação do fator humano e seus vieses comportamentais na execução da estratégia (Systematic Trading). • Melhor compreensão histórica do comportamento das estratégias e do portfolio.</t>
  </si>
  <si>
    <t>No mês a cota do Fundo ENTERCAPITAL TURING FI FINANCEIRO CIC MULT – RL variou +1,33% (vs.+1,22% do CDI), com o Ibovespa +3,40% e dólar -2,13%. Nos últimos 12 meses a cota do fundo variou +19,93% vs. CDI +13,35%. Nossas correlações de 12 meses continuam baixas com os índices: Ibovespa 0,00 e Índice de Hedge Funds (IHFA) +0,14. Temos entregado excesso de retorno com descorelação. O fundo iníciou setembro com posições net praticamente zeradas em bolsa, com valor relativo (long/short em torno de 15% do PL do fundo), posições moderadamente vendidas em taxas de juros e vendidas em dólar (compradas em real). Durante o mês, o fundo rotacionou para uma exposição comprada em ações, manteve a posição em câmbio e inverteu a direção do posicionamento em juros, ficando comprado em taxa. Setembro foi um mês de pouca volatilidade para a cota do fundo, que obteve ganhos no net em bolsa e cambio e pequena perda em juros (COTA +1,33% contra 1,22% do CDI) . Resultado pode ser considerado satisfatório dada a rotação de posições ao longo do mês sem impacto na cota, batendo o CDI no período. O fundo posiciona-se sistematicamente, utilizando-se de modelos quantitativos para seleção de todos os ativos. O posicionamento, ao longo do mês, era: • Renda Variável: posição líquida zerada no início; • Juros: posição moderadamente vendida no começo do mês mas terminou comprado em taxas no final; • Moedas: posição vendida em dólar contra o real</t>
  </si>
  <si>
    <t>https://institucional.xpi.com.br/downloads/xpgestao/Caracteristica/Caracteristica_34626199000180_v62.pdf</t>
  </si>
  <si>
    <t>Nosso fundo apresentou resultado positivo no mês, em linha com o benchmark. Quanto à atribuição de performance, destaque para nossa carteira de ações locais e para posição vendida no USD contra o BRL. Na ponta oposta, posições aplicadas em juros reais contribuíram negativamente. Setembro teve como principal evento a retomada do ciclo de cortes de juros pelo Federal Reserve. Após revisão baixista nos dados de emprego do payroll, a autoridade monetária reduziu os juros em 25 bps, justificando a decisão com os riscos baixistas para o mercado de trabalho. Adicionalmente, os membros sinalizaram a possibilidade de mais dois cortes neste ano, ratificando movimento já instaurado de risk-on global. No Brasil, continuamos a ver ventos externos positivos prevalecendo sobre ruídos políticos. Nesta frente vale destacar a condenação de Bolsonaro e tom mais aguerrido do Tarcísio em eventos do 7 de setembro que, diante da repercussão, recuo na sinalização de se tornar candidato ao planalto. Na política externa, chamaram atenção do mercado o anúncio de Trump de sanções contra a esposa de Alexandre Moraes através da Lei Magnitsky e sua sinalização de que estaria disposto a se encontrar com o Lula. Na frente econômica, apesar da recente apreciação cambial e do recuo das expectativas de inflação, o Banco Central manteve os juros parados e foi um pouco mais hawk em sua comunicação ao não melhorar sua projeção de inflação no horizonte relevante.</t>
  </si>
  <si>
    <t>Quanto ao posicionamento, no book de juros, aumentamos marginalmente exposição aplicada em juros reais domésticos e zeramos posições táticas aplicadas em juros nominais. Em bolsa, seguimos com portfólio diversificado de ações, protegido por venda do índice. Além disso, reduzimos marginalmente a alocação em posições de valor relativo, com apostas vendidas tanto na bolsa brasileira quanto no USD contra o BRL. No momento, não carregamos posições no mercado offshore.</t>
  </si>
  <si>
    <t>https://institucional.xpi.com.br/downloads/xpgestao/Caracteristica/Caracteristica_07088369000147_v104.pdf</t>
  </si>
  <si>
    <t>https://institucional.xpi.com.br/downloads/xpgestao/Caracteristica/Caracteristica_05109839000186_v173.pdf</t>
  </si>
  <si>
    <t>https://institucional.xpi.com.br/downloads/xpgestao/Caracteristica/Caracteristica_45088790000147_v40.pdf</t>
  </si>
  <si>
    <t>https://institucional.xpi.com.br/downloads/xpgestao/Caracteristica/Caracteristica_46300572000197_v12.pdf</t>
  </si>
  <si>
    <t>https://institucional.xpi.com.br/downloads/xpgestao/Caracteristica/Caracteristica_30056825000199_v56.pdf</t>
  </si>
  <si>
    <t>No mês, a rentabilidade patrimonial do fundo foi de 1.37%, considerando o dividendo pago de R$ 0.10 por cota no mês agosto. A cota fechou o mês a R$ 9.21 e a marcação da carteira de CRIs passou de IPCA + 8.86% para IPCA + 8.74%. A carteira de CRIs tem um perfil high grade e foi composta principalmente através do desembolso de novas emissões no mercado primário, que já estavam em negociações avançadas no momento em que recebemos os recursos da emissão. A taxa Selic no patamar atual continua sendo um cenário desafiador para o mercado como um todo. Os próximos passos da política monetária dependerão dos novos de dados de inflação, que mostram uma desaceleração do índice no mês de agosto. O índice IFIX de fundos imobiliários apresentou rentabilidade de 1.16% agosto. A rentabilidade do IFIX nos últimos 12 meses foi de 2.44%, abaixo do CDI (12.87%), do IMA-B (4.62%) e do Ibovespa (3.98%). No período, os fundos de papel tiveram performance maior que os fundos de tijolo com rentabilidade de 4.52% e 0.98%, respectivamente.</t>
  </si>
  <si>
    <t>Em agosto, o fundo tem em carteira 14 CRIs dos setores de Logístico/Industrial, Shopping, Comercial, Renda Urbana e Residencial a uma taxa média de aquisição de IPCA + 8.29%, o que consideramos ser uma taxa atrativa para uma carteira high grade. O foco atual da gestão é o aumento da taxa média de aquisição dos papéis via reciclagem da carteira em operações de mesmo perfil de crédito high grade a taxas mais altas. Isso nada mais é do que adquirir CRIs com um perfil de crédito muito semelhante a taxas mais altas do que os desembolsos que vamos realizando ao longo do mês.</t>
  </si>
  <si>
    <t>https://institucional.xpi.com.br/downloads/xpgestao/Caracteristica/Caracteristica_50143549000103_v10.pdf</t>
  </si>
  <si>
    <t>No portfólio, mantivemos o foco em empresas resilientes e bem posicionadas para capturar ganhos com a redução da percepção de risco. Aumentamos a exposição em Metais &amp;amp; Mineração, Transporte, Imobiliário, Agronegócio, e Utilidades Públicas. Reduzimos em Saúde, Bens de Capital, Varejo, Tecnologia, Instituições Financeiras, e Óleo &amp;amp; Gás. Seguimos vendo assimetria favorável na Bolsa brasileira. A combinação de início cortes na selic, valuations atrativos e dólar desvalorizado, reforça um cenário de risco-retorno favorável.</t>
  </si>
  <si>
    <t>Em setembro, o fundo Patria Long Biased registrou valorização de 1,7%, ante 3,4% do Ibovespa. O mês foi positivo para ativos de risco, com emergentes outperformando o S&amp;amp;P, mesmo este alcançado novos recordes históricos. Nos EUA, o Fed cortou juros pela primeira vez em seis meses e, com tom mais dovish, sinalizou ao menos mais dois cortes até o fim do ano. O movimento, além de impulsionar o S&amp;amp;P, favoreceu ativos de risco globais. No Brasil, apesar do tom mais duro do Copom, o Ibovespa teve bom desempenho, impulsionado por dados positivos do IPCA-15, pela boa performance dos setores de Instituições Financeiras e Utilidades Públicas, corte de juros nos EUA e fluxo positivo para emergentes.</t>
  </si>
  <si>
    <t>https://institucional.xpi.com.br/downloads/xpgestao/Caracteristica/Caracteristica_38954217000103_v65.pdf</t>
  </si>
  <si>
    <t>https://institucional.xpi.com.br/downloads/xpgestao/Caracteristica/Caracteristica_52204330000100_v12.pdf</t>
  </si>
  <si>
    <t>https://institucional.xpi.com.br/downloads/xpgestao/Caracteristica/Caracteristica_38252499000105_v69.pdf</t>
  </si>
  <si>
    <t>https://institucional.xpi.com.br/downloads/xpgestao/Caracteristica/Caracteristica_29206196000157_v172.pdf</t>
  </si>
  <si>
    <t>O fundo PIMCO Income FIC de FIF MM IE rendeu 1,50% no mês de setembro, comparado a +1,22% do CDI. As principais contribuições positivas foram a exposição à taxa de juros base nos EUA, devido ao carrego; Exposição a Agency-MBSs dos EUA, via carrego e o fechamento dos spreads; Exposição comprada em moedas de Mercados Emergentes, principalmente moedas da América Latina, devido à valorização frente ao dólar americano e ao carrego e a exposição comprada à duration dos EUA, com a queda dos yields de curto e médio prazo. As principais contribuições negativas foram a exposição comprada a TIPS, devido à queda da inflação implícita (breakeven) e a exposição a dívida externa de Mercados Emergentes selecionados</t>
  </si>
  <si>
    <t>https://institucional.xpi.com.br/downloads/xpgestao/Caracteristica/Caracteristica_23729512000199_v180.pdf</t>
  </si>
  <si>
    <t>A distribuição de rendimentos do mês foi de R$ 0,11/cota, representando yield anualizado de 14,96% com base na cota de fechamento do mês ou ainda 17,80% com gross-up de 15% de impostos. O rendimento tem “data-com” em 29/08/2025 e foi pago dia 01/09/2025. Ainda com o cenário macroeconômico desfavorável, o XP Habitat supera dois dos principais benchmarks da indústria. Considerando os custos de emissão, o XPHB11 tem um retorno de 25,54% desde o seu início, enquanto o Tesouro IPCA+ 2029 e o IFIX têm retorno de 11,84% e 10,10% respectivamente. O Fundo encerrou o mês com a alocação de 91,13% dos ativos (R$ 257,38MM) em 15 CRIs e 9,59% alocado na estratégia de liquidez, que atenderá o pipeline de operações que estão em estruturação.</t>
  </si>
  <si>
    <t>Em agosto, o Kínitro FIA apresentou uma alta de +4,99% contra +3,44% do benchmark, o IBX-50. No acumulado do ano, o fundo performa +30,92% contra +20,00% do benchmark.</t>
  </si>
  <si>
    <t>No geral, seguimos com uma carteira concentrada em empresas de infraestrutura, serviços e de tecnologia global. Em comum, essas empresas apresentam (1) boa previsibilidade de resultados; (2) amplas oportunidades de alocação de capital com retorno superior ao seu custo de oportunidade; (3) baixa exposição à riscos competitivos e/ou de disrupção tecnológica, já que muitos deles incorporam características de monopólios naturais ou possuem ativos dificilmente replicáveis e; (4) negociam em níveis de taxa interna de retorno (TIR) 5,11 pontos percentuais acima das NTN-Bs ou 11,90% em termos reais.</t>
  </si>
  <si>
    <t>https://institucional.xpi.com.br/downloads/xpgestao/Caracteristica/Caracteristica_27749572000124_v56.pdf</t>
  </si>
  <si>
    <t>https://institucional.xpi.com.br/downloads/xpgestao/Caracteristica/Caracteristica_41360111000196_v52.pdf</t>
  </si>
  <si>
    <t>Sobre as operações que já constavam em nosso portfólio, ocorreram amortizações extraordinárias relevantes, no valor total de R$ 2,3 MM, conforme mecanismos previstos na estruturação das operações, sendo R$ 0,5 MM no CRI Pulverizado I, R$ 0,6 MM no CRI EBM e R$ 1,2 MM no CRI MRV Flex I. O fundo encerrou o mês com cerca de 86% do seu PL alocado, sendo a maior parte das operações localizadas na região Sudeste, além de 79% serem de originação própria. O portfólio atual é composto por 18 operações, divididas em 17 CRIs, todos adimplentes, além de participação em um empreendimento residencial (Co-incorporação). A gestão prevê para os próximos meses uma distribuição similar ou acima da que foi realizada, tanto por possuir uma reserva legal de aproximadamente R$ 0,06 por cota, quanto pelos investimentos que aumentaram a taxa média de alocação do fundo.</t>
  </si>
  <si>
    <t>distribuição do mês de agosto foi de R$ 0,10/cota, equivalente a um dividendyield anualizado de 12,83%, resultado de uma alocação majoritariamente indexada à inflação, com uma taxa média de IPCA + 10,08% a.a. Ao longo do mês, integralizamos R$ 6,0 MM em mais uma operação de originação própria, com lastro na antecipação de permuta do empreendimento Haras Larissa, condomínio de alto padrão no interior de SP. Este CRI possui taxa de IPCA + 10,50% a.a. e é garantido pela alienação fiduciária de terreno em Cajamar, alienação fiduciária de lote performado no Haras Larissa, alienação das cotas da SPE, cessão fiduciária dos recebíveis do projeto detidos pelo permutante, aval dos sócios (PF e PJ) e fundo de juros durante toda operação.</t>
  </si>
  <si>
    <t>https://institucional.xpi.com.br/downloads/xpgestao/Caracteristica/Caracteristica_51601636000120_v11.pdf</t>
  </si>
  <si>
    <t>https://institucional.xpi.com.br/downloads/xpgestao/Caracteristica/Caracteristica_24011864000177_v160.pdf</t>
  </si>
  <si>
    <t>https://institucional.xpi.com.br/downloads/xpgestao/Caracteristica/Caracteristica_17164789000119_v195.pdf</t>
  </si>
  <si>
    <t>https://institucional.xpi.com.br/downloads/xpgestao/Caracteristica/Caracteristica_38377471000196_v76.pdf</t>
  </si>
  <si>
    <t>https://institucional.xpi.com.br/downloads/xpgestao/Caracteristica/Caracteristica_37627843000122_v98.pdf</t>
  </si>
  <si>
    <t>https://institucional.xpi.com.br/downloads/xpgestao/Caracteristica/Caracteristica_34525068000106_v99.pdf</t>
  </si>
  <si>
    <t>https://institucional.xpi.com.br/downloads/xpgestao/Caracteristica/Caracteristica_19212817000151_v58.pdf</t>
  </si>
  <si>
    <t>"O mês de setembro foi impactado pelo fechamento da curva real de juros, principalmente em vértices médios e curtos. Ademais, observou-se um fechamento nos spreads de crédito, impactando, positivamente, o resultado dos fundos. Considerando os ativos que tem marcação da Anbima, a taxa média está em aproximadamente IPCA+ 7,46% a.a. (IPCA+ 7,72 % no mês anterior), spreads de crédito em -0,36% a.a. (-0,03% no mês anterior) e duration média de 5,60 anos (5,40 no mês anterior). Os destaques positivos do fundo foram ativos da UHE SAO SIMAO ENERGIA S/A e ENERGISA SA. Em contrapartida, os ativos de GIGA MAIS FIBRA foram os de pior resultado no mês. "</t>
  </si>
  <si>
    <t>O Fundo Tivio Infra Plus obteve um retorno de 1,64% no mês e acumula 12,74% em 2025. A alocação em ativos de crédito era de 89%. O carrego bruto atual é de IPCA + 7,26% a.a. e a duration está próxima de 4,06 anos.</t>
  </si>
  <si>
    <t>https://institucional.xpi.com.br/downloads/xpgestao/Caracteristica/Caracteristica_32485590000186_v30.pdf</t>
  </si>
  <si>
    <t>Encerramos o mês com uma variação de 1,82% vs, 1,19% do IMA Geral (benchmark oficial do fundo) e 1,98% do Idex-Infra. Apesar da deterioração macroeconômica, responsável pelo momento conturbado, o JGPI11 acumula performance de 14,86% desde o início vs, 13,08% do Idex Infra, que representa a performance das debêntures de infraestrutura mais líquidas no mercado secundário.</t>
  </si>
  <si>
    <t>Em agosto, alocamos no primário no case da Trinity. Controlada por João Bertin e investidores institucionais, a empresa opera no setor de energia com foco em geração distribuída compartilhada (aproximadamente 100 MWp), comercialização no mercado livre via joint venture com a Evolua e autoprodução solar em parceria com a Compass. Para viabilizar sua expansão em GD, a empresa recorre a instrumentos de longo prazo como CRIs, linhas do Banco BNB e debêntures de infraestrutura. Nosso investimento foi feito em uma dessas debêntures, destinada ao CAPEX remanescente de um cluster de 27 MWp no Nordeste, dos quais 37% já estão energizados. A emissão possui fiança bancária até o completion físico-financeiro e o pacote completo de garantias de project finance, com duration de 7,4 anos e remuneração de NTN-B + 185 bps.</t>
  </si>
  <si>
    <t>Em setembro, o fundo Patria Pioneiro LO registrou valorização de 2,4%, ante 3,4% do Ibovespa. O mês foi positivo para ativos de risco, com emergentes outperformando o S&amp;amp;P, mesmo este alcançado novos recordes históricos. Nos EUA, o Fed cortou juros pela primeira vez em seis meses e, com tom mais dovish, sinalizou ao menos mais dois cortes até o fim do ano. O movimento, além de impulsionar o S&amp;amp;P, favoreceu ativos de risco globais. No Brasil, apesar do tom mais duro do Copom, o Ibovespa teve bom desempenho, impulsionado por dados positivos do IPCA-15, pela boa performance dos setores de Instituições Financeiras e Utilidades Públicas, corte de juros nos EUA e fluxo positivo para emergentes.</t>
  </si>
  <si>
    <t>https://institucional.xpi.com.br/downloads/xpgestao/Caracteristica/Caracteristica_37567365000102_v70.pdf</t>
  </si>
  <si>
    <t>https://institucional.xpi.com.br/downloads/xpgestao/Caracteristica/Caracteristica_44642691000100_v43.pdf</t>
  </si>
  <si>
    <t>https://institucional.xpi.com.br/downloads/xpgestao/Caracteristica/Caracteristica_51253495000100_v19.pdf</t>
  </si>
  <si>
    <t>https://institucional.xpi.com.br/downloads/xpgestao/Caracteristica/Caracteristica_12845796000162_v54.pdf</t>
  </si>
  <si>
    <t>https://institucional.xpi.com.br/downloads/xpgestao/Caracteristica/Caracteristica_45126846000100_v20.pdf</t>
  </si>
  <si>
    <t>https://institucional.xpi.com.br/downloads/xpgestao/Caracteristica/Caracteristica_30556738000109_v131.pdf</t>
  </si>
  <si>
    <t>https://institucional.xpi.com.br/downloads/xpgestao/Caracteristica/Caracteristica_04839017000198_v317.pdf</t>
  </si>
  <si>
    <t>https://institucional.xpi.com.br/downloads/xpgestao/Caracteristica/Caracteristica_57376810000164_v2.pdf</t>
  </si>
  <si>
    <t>Durante o mês, o VGIE com o intuito de diversificar a carteira comprou R$56,3 milhões na Debênture Dix, com taxa média de aquisição de IPCA + 11,89%, iniciando o investimento no setor de Aeroportos (ver mais detalhes da operação em Detalhamento dos Ativos). O Fundo vendeu o total de R$ 43,4 milhões de seu portfólio, com destaque as participações totais nas debêntures Almada Energia Renovável, Enseada Energia Renovável, Viçosa Energia Renovável e Alto Energia Renovável, diminuindo o percentual de concentração dos investimentos no segmento de geração solar para 61,4%. Com essas movimentações o fundo passou a deter de 24 ativos distribuídos em 5 setores. A distribuição de rendimentos do Fundo referente ao mês de agosto de 2025 foi de R$ 0,10 por cota, correspondendo a uma rentabilidade anualizada líquida de 13,37%, o que equivale a IPCA + 10,2% ao ano, com base no valor da cota patrimonial de julho de 2025 e variação anualizada do índice IPCA de junho de 2025. Nos últimos 12 meses, a distribuição de rendimentos acumulada no Fundo foi de R$ 1,29 por cota (equivalente a 14,6% ao ano ou IPCA + 8,5% ao ano). Essa rentabilidade equivalente foi calculada com base na variação acumulada do IPCA com defasagem de dois meses, ou seja, no período entre julho de 2024 a junho de 2025.</t>
  </si>
  <si>
    <t>O Fundo encerrou o mês de agosto de 2025 com a totalidade de seu patrimônio líquido alocado em Ativos-Alvo, distribuídos em 24 debêntures que financiam projetos de infraestrutura (Detalhamento dos Ativos), totalizando um montante investido de R$534,7 milhões. Ainda, ao final do mês, o Fundo possuía um total de R$23,8 milhões(aproximadamente 4,7% do PL do Fundo) em operações de venda e recompra futura de debêntures (compromissada reversa) ao custo médio de CDI + 0,8% ao ano. Os recursos líquidos estavam investidos em instrumentos de caixa.</t>
  </si>
  <si>
    <t>https://institucional.xpi.com.br/downloads/xpgestao/Caracteristica/Caracteristica_46405812000118_v1.pdf</t>
  </si>
  <si>
    <t>https://institucional.xpi.com.br/downloads/xpgestao/Caracteristica/Caracteristica_50697486000137_v16.pdf</t>
  </si>
  <si>
    <t>https://institucional.xpi.com.br/downloads/xpgestao/Caracteristica/Caracteristica_38028896000190_v61.pdf</t>
  </si>
  <si>
    <t>https://institucional.xpi.com.br/downloads/xpgestao/Caracteristica/Caracteristica_17414721000140_v160.pdf</t>
  </si>
  <si>
    <t>Setembro foi mais um mês positivo para o mercado local, com o Ibovespa renovando máximas históricas e encerrando o mês com alta de 3,4%, aos 146.237 pontos. O movimento foi impulsionado por fluxo consistente de capital estrangeiro, expectativas de cortes de juros nos EUA e provável início de ciclo de afrouxamento monetário no Brasil já em 2026. Também contribuíram o cenário de desemprego em mínimos históricos além da perspectiva de melhora global para ativos de risco. O Fundo Módulo I apresentou performance de +0,86% no mês. Entre as principais contribuições positivas da carteira destacam-se Eletrobras, Localiza, BTG, Multiplan e Seer. Na ponta negativa, as maiores pressões vieram de Assaí, Lojas Renner, Hidrovias, Amazon e Mercado Livre.</t>
  </si>
  <si>
    <t>Mantivemos postura seletiva e cautelosa, priorizando setores com fundamentos sólidos, que seguem beneficiados pelo ambiente de liquidez global e perspectivas de quedas de juros. Seguimos atentos à dinâmica dos cortes de juros pelo Fed e Banco Central brasileiro, aos movimentos do câmbio e à evolução de fluxos estrangeiros.</t>
  </si>
  <si>
    <t>https://institucional.xpi.com.br/downloads/xpgestao/Caracteristica/Caracteristica_19186860000190_v196.pdf</t>
  </si>
  <si>
    <t>https://institucional.xpi.com.br/downloads/xpgestao/Caracteristica/Caracteristica_12239939000192_v211.pdf</t>
  </si>
  <si>
    <t>https://institucional.xpi.com.br/downloads/xpgestao/Caracteristica/Caracteristica_35844973000191_v70.pdf</t>
  </si>
  <si>
    <t>Nos noticiários do agronegócio, ganhou destaque em agosto a entrada em vigor do chamado “tarifaço de Trump” sobre as exportações brasileiras de alguns produtos para os EUA. Dentro desse contexto, houve certa preocupação no setor de carne bovina quanto ao ritmo das exportações, já que o mercado norte americano representa aproximadamente 10% do share das exportações da proteína brasileira, ficando atrás apenas da China. No entanto, mesmo neste primeiro mês de tarifas, um forte volume de exportações foi registrado: mais de 268 mil toneladas de carne foram comercializadas, sendo que a China respondeupor quase 60% das compras no período, além da ampliação das vendas para México e Rússia. No campo brasileiro, destaque para a finalização da safrinha de milho, encerrando o calendário da safra 24/25. A produção nacional atingiu um recorde histórico, com 350,2 milhões de toneladas produzidas. Em setembro, inicia-se a nova safra 25/26, com o plantio da soja. A expectativa é de mais uma grande safra, com potencial semelhante à recém-encerrada.</t>
  </si>
  <si>
    <t>Em agosto, o fundo encontrava-se com o patrimônio alocado em 74,3% em CRA, 14,5% em cotas de FIDC Fiagro, 4,4% em CRI Agro e 6,8% em caixa (vs. 8,7% no mês anterior). No mês, o resultado caixa do XPAG foi de R$ 0,1107/cota. Já o resultado contábil foi de foi de R$ 0,1425/cota. Ao longo de agosto, o XPAG alienou R$ 337 mil do CRA (CRA0240053E) de risco Carvalho Dias, R$ 320 mil do CRA (CRA023008N6) de risco ACP, R$ 295 mil dos CRAs (CRA024003JT e CRA02300CNN) de risco Bevap e R$ 287 mil do CRI (22K1802248) de risco CibraFértil. Também no mês, o fundo investiu R$ 23,00 milhões no CRA (CRA025006SH) de risco Cereal Ouro, R$ 7,00 milhões em cotas seniores do FIDC Ecoagro Insumos, R$ 4,00 milhões em cotas mezaninos do FIDC Ecoagro Insumos e R$ 4,00 milhão em cotas seniores do FIDC Agroforte.</t>
  </si>
  <si>
    <t>https://institucional.xpi.com.br/downloads/xpgestao/Caracteristica/Caracteristica_28767181000103_v29.pdf</t>
  </si>
  <si>
    <t>https://institucional.xpi.com.br/downloads/xpgestao/Caracteristica/Caracteristica_36352596000136_v53.pdf</t>
  </si>
  <si>
    <t>Em agosto, o IMOV11 apresentou um retorno total de 0,9%, contra 1,2% do IFIX. No ano, o fundo acumula um desempenho de 15,8%, 4,2 p.p. acima do índice. Desde o início do fundo, em 2022, distribuímos, em média, R$0,10 por cota ao mês, com um retorno total de 42%, frente a 16% do IFIX, sem nenhum episódio de inadimplência na carteira de crédito. Os ativos de risco imobiliários registraram recuperação expressiva após a correção de julho. O IMOB, que havia recuado -6,1% no mês anterior, avançou 13,5% em agosto, impulsionado pela valorização das ações do setor. O IFIX também reverteu parte da queda de -1,4% de julho e subiu 1,2% no mês. No portfólio do IMOV11, as principais contribuições positivas vieram das ações do setor imobiliário — especialmente shoppings de alta renda e incorporadoras. Os FIIs de CRI e os fundos de lajes corporativas também apresentaram boa performance e contribuíram para o resultado do mês.</t>
  </si>
  <si>
    <t>Após um período mais cauteloso, agosto foi marcado por um ambiente mais construtivo para os ativos de risco, o que nos permitiu retomar a exposição em renda variável para patamares mais otimistas. Acreditamos que a relação risco-retorno voltou a se mostrar mais equilibrada e, por isso, reconstruímos posições em equity de forma seletiva, mantendo disciplina na gestão de risco e na diversificação da carteira. Essa mudança de postura vem após um movimento de correção em julho, e reflete nossa visão de que o pior já havia ficado para trás naquele momento. Seguimos atentos aos desdobramentos do cenário macro e à dinâmica dos ativos do setor, mas com maior convicção em relação à consistência do portfólio atual.</t>
  </si>
  <si>
    <t>https://institucional.xpi.com.br/downloads/xpgestao/Caracteristica/Caracteristica_16617768000149_v161.pdf</t>
  </si>
  <si>
    <t>https://institucional.xpi.com.br/downloads/xpgestao/Caracteristica/Caracteristica_09143435000160_v52.pdf</t>
  </si>
  <si>
    <t>O fundo PIMCO Global Financials Credit FIC de FIF MM IE rendeu 1,67% no mês de setembro, comparado a +1,22% do CDI. A exposição a títulos AT1s, em especial de emissores do Reino Unido, Holanda e Espanha, contribuiu para o desempenho devido ao carrego e ao fechamento dos spreads. Além disso, a exposição a dívida sênior de instituições financeiras, especialmente de emissores da Itália e dos EUA, contribuiu para o desempenho devido ao carrego e ao fechamento dos spreads assim como a exposição a dívida de seguradoras, em especial de emissores selecionados do Japão. Não houve outros detratores materiais para este Fundo.</t>
  </si>
  <si>
    <t>https://institucional.xpi.com.br/downloads/xpgestao/Caracteristica/Caracteristica_29066331000106_v70.pdf</t>
  </si>
  <si>
    <t>Starboard Special Situations Ii Advisory Fic Multimercado Crédito Privado</t>
  </si>
  <si>
    <t>Gemini Energy: Durante o trimestre, não houve alterações relevantes relacionadas à operação de venda da Gemini. O FIP Power, em conjunto com o Grupo Energisa, segue acompanhando o cumprimento das condições previstas nos contratos, as quais poderão resultar no recebimento de earn-outs futuros. O monitoramento dos indicadores estabelecidos permanece contínuo, com foco na geração de valor para o Fundo. Conforme previsto, os pagamentos desses earn-outs poderão ocorrer até 31 de dezembro de 2026. Máquina de Vendas: Durante o trimestre, não houve avanços relevantes em relação à operação de desinvestimento vinculada ao instrumento de investimento emitido por sociedade do Grupo MDV, mantida pelo FIP Titânio. O FIP Titânio segue acompanhando o andamento do Contrato de Promessa de Cessão de Direitos Creditórios e Outras Avenças, firmado em dezembro de 2023, cuja implementação permanece condicionada ao cumprimento de determinadas condições precedentes, incluindo a aprovação pelo juízo responsável pela Recuperação Judicial do Grupo MDV. A eventual concretização da operação resultará na quitação da dívida vinculada ao instrumento de investimento e na extinção de litígios societários relevantes, conforme reportado em relatórios anteriores.</t>
  </si>
  <si>
    <t>https://institucional.xpi.com.br/downloads/xpgestao/Caracteristica/Caracteristica_07124064000143_v2.pdf</t>
  </si>
  <si>
    <t>No mês de setembro, o V8 Speedway Long Short fechou com alta de 1,13% (93,00% do CDI) e no ano está acumulando retorno de 109,09% do CDI. No mês os destaques positivos ficaram com os setores de Consumo Cíclico, Financeiro e Consumo não Cíclico. Do lado negativo temos os setores de Bens Industriais, Saúde e Materiais Básicos.</t>
  </si>
  <si>
    <t>No último rebalanceamento, o modelo reforçou o book comprado com 5 papeis, incluindo nomes de Qualidade/Valor e perfil de risco mais baixo, também houve migração de 3 papeis do book short para o long, sinal de melhora de tendência. No short, o modelo adicionou papéis com momentum enfraquecido e pior dinâmica de risco. Também houve mudança de lado em 2 papeis do book long para o short, refletindo perda de tração. Atualmente o fundo possui posição em 50 empresas. No posicionamento net-long, destacaram-se os setores Consumo não Cíclico, Materiais Básicos e Consumo Cíclico. Na parcela net-short, os maiores posicionamentos ficaram em Bens Industriais, Utilidade Pública e Tecnologia da Informação.</t>
  </si>
  <si>
    <t>https://institucional.xpi.com.br/downloads/xpgestao/Caracteristica/Caracteristica_39354762000121_v31.pdf</t>
  </si>
  <si>
    <t>Jive Distressed &amp; Special Sits Iv Advisory (Profissional) Fi Cotas Fi Multimercado Cp Ie2</t>
  </si>
  <si>
    <t>https://institucional.xpi.com.br/downloads/xpgestao/Caracteristica/Caracteristica_44951924000149_v21.pdf</t>
  </si>
  <si>
    <t>https://institucional.xpi.com.br/downloads/xpgestao/Caracteristica/Caracteristica_32846811000102_v139.pdf</t>
  </si>
  <si>
    <t>https://institucional.xpi.com.br/downloads/xpgestao/Caracteristica/Caracteristica_57829025000110_v1.pdf</t>
  </si>
  <si>
    <t>https://institucional.xpi.com.br/downloads/xpgestao/Caracteristica/Caracteristica_37331264000138_v55.pdf</t>
  </si>
  <si>
    <t>https://institucional.xpi.com.br/downloads/xpgestao/Caracteristica/Caracteristica_37262531000162_v4.pdf</t>
  </si>
  <si>
    <t>https://institucional.xpi.com.br/downloads/xpgestao/Caracteristica/Caracteristica_58327943000103_v4.pdf</t>
  </si>
  <si>
    <t>https://institucional.xpi.com.br/downloads/xpgestao/Caracteristica/Caracteristica_59225536000158_v2.pdf</t>
  </si>
  <si>
    <t>https://institucional.xpi.com.br/downloads/xpgestao/Caracteristica/Caracteristica_60535430000130_v1.pdf</t>
  </si>
  <si>
    <t>https://institucional.xpi.com.br/downloads/xpgestao/Caracteristica/Caracteristica_54426679000104_v3.pdf</t>
  </si>
  <si>
    <t>Seguimos com duration controlada, mais seletivos no mercado primário e priorizando alocar em grupos de maior solidez e menos cíclicos. É importante lembrar que temos um mecanismo que dá um desconto na taxa de administração sobre a parcela de caixa. Atualmente o fundo tem uma duration de 1,5 anos e um carrego de CDI+1,3%.</t>
  </si>
  <si>
    <t>https://institucional.xpi.com.br/downloads/xpgestao/Caracteristica/Caracteristica_14188162000100_v211.pdf</t>
  </si>
  <si>
    <t>https://institucional.xpi.com.br/downloads/xpgestao/Caracteristica/Caracteristica_47640954000122_v19.pdf</t>
  </si>
  <si>
    <t>https://institucional.xpi.com.br/downloads/xpgestao/Caracteristica/Caracteristica_43104966000181_v60.pdf</t>
  </si>
  <si>
    <t>https://institucional.xpi.com.br/downloads/xpgestao/Caracteristica/Caracteristica_57832914000136_v5.pdf</t>
  </si>
  <si>
    <t>https://institucional.xpi.com.br/downloads/xpgestao/Caracteristica/Caracteristica_13401715000106_v214.pdf</t>
  </si>
  <si>
    <t>https://institucional.xpi.com.br/downloads/xpgestao/Caracteristica/Caracteristica_30057258000195_v161.pdf</t>
  </si>
  <si>
    <t>https://institucional.xpi.com.br/downloads/xpgestao/Caracteristica/Caracteristica_27943585000130_v5.pdf</t>
  </si>
  <si>
    <t>https://institucional.xpi.com.br/downloads/xpgestao/Caracteristica/Caracteristica_52242659000158_v18.pdf</t>
  </si>
  <si>
    <t>No mês de setembro o ALT 180 teve uma rentabilidade positiva e superior ao benchmark, atribuída ao retorno consistente dos seus ativos. O fundo aproveitou algumas oportunidades e aumentou a exposição aos setores de indústria e agro.</t>
  </si>
  <si>
    <t>Mantemos atualmente um posicionamento estratégico em ativos que combinam yield com um perfil de risco adequado. Para isso, seguimos focados na estruturação — ou participação em estruturas — de operações de crédito estruturado e FIDCs. Essa abordagem nos permite acessar oportunidades atrativas, viabilizadas pela verticalização da cadeia, sempre com compromisso de diligência ao longo de todo o processo de investimento.</t>
  </si>
  <si>
    <t>https://institucional.xpi.com.br/downloads/xpgestao/Caracteristica/Caracteristica_58038938000180_v5.pdf</t>
  </si>
  <si>
    <t>https://institucional.xpi.com.br/downloads/xpgestao/Caracteristica/Caracteristica_60022798000102_v5.pdf</t>
  </si>
  <si>
    <t>https://institucional.xpi.com.br/downloads/xpgestao/Caracteristica/Caracteristica_32225663000109_v158.pdf</t>
  </si>
  <si>
    <t>https://institucional.xpi.com.br/downloads/xpgestao/Caracteristica/Caracteristica_14171578000115_v23.pdf</t>
  </si>
  <si>
    <t>https://institucional.xpi.com.br/downloads/xpgestao/Caracteristica/Caracteristica_32817365000108_v1.pdf</t>
  </si>
  <si>
    <t>MERAKI BRABUS FIF FIA</t>
  </si>
  <si>
    <t>XP GUIA DE FUNDOS - Data base 30/09/2025</t>
  </si>
  <si>
    <t xml:space="preserve"> </t>
  </si>
  <si>
    <t>*** Para o cálculo do repasse de performance foi utilizado o excesso de retorno do fundo em relação ao benchmark nos últimos 12 meses. Formula: ((1+retorno_fundo_12m)/(1+retorno_benchmark_12m)-1)*Taxa_performance*Repasse_performance</t>
  </si>
  <si>
    <t>*Para fundos com menos de 12 meses foi considerada a volatilidade desde o início</t>
  </si>
  <si>
    <t>INFORMAÇÕES RELEVANTES - DISCLAIMER</t>
  </si>
  <si>
    <t>LEIA O REGULAMENTO ANTES DE INVESTIR. RENTABILIDADE PASSADA NÃO REPRESENTA GARANTIA DE RENTABILIDADE FUTURA. A RENTABILIDADE DIVULGADA NÃO É LÍQUIDA DE IMPOSTOS. FUNDOS DE INVESTIMENTO NÃO CONTAM COM GARANTIA DO ADMINISTRADOR, GESTOR, DISTRIBUIDOR, DE QUALQUER MECANISMO DE SEGURO, OU FUNDO GARANTIDOR DE CRÉDITO - FGC.</t>
  </si>
  <si>
    <t>Nas colunas COMISSÕES, "nd" significa que o valor não estava disponível até a data de fechamento desse relatório.</t>
  </si>
  <si>
    <t>Nas colunas de rentabilidade, volatilidade e Classificação XP o sinal "-" significa que o mesmo não apresenta histórico para o período especificado na coluna</t>
  </si>
  <si>
    <t>PARA AVALIAÇÃO DA PERFORMANCE DE UM FUNDO DE INVESTIMENTO, É RECOMENDÁVEL A ANÁLISE DE, NO MÍNIMO, 12 (DOZE) MESES.</t>
  </si>
  <si>
    <t>Data base 30/09/2025</t>
  </si>
  <si>
    <t>NAVI RESIDENCIAL PRIME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</si>
</sst>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6" formatCode="&quot;R$&quot;\ #,##0;[Red]\-&quot;R$&quot;\ #,##0"/>
    <numFmt numFmtId="8" formatCode="&quot;R$&quot;\ #,##0.00;[Red]\-&quot;R$&quot;\ #,##0.00"/>
    <numFmt numFmtId="44" formatCode="_-&quot;R$&quot;\ * #,##0.00_-;\-&quot;R$&quot;\ * #,##0.00_-;_-&quot;R$&quot;\ * &quot;-&quot;??_-;_-@_-"/>
    <numFmt numFmtId="43" formatCode="_-* #,##0.00_-;\-* #,##0.00_-;_-* &quot;-&quot;??_-;_-@_-"/>
    <numFmt numFmtId="164" formatCode="&quot;R$&quot;#,##0"/>
    <numFmt numFmtId="165" formatCode="0.0%"/>
    <numFmt numFmtId="166" formatCode="&quot;D+&quot;0"/>
    <numFmt numFmtId="167" formatCode="&quot;R$&quot;\ #,##0.00"/>
    <numFmt numFmtId="168" formatCode="00000000000000"/>
    <numFmt numFmtId="169" formatCode="_-[$R$-416]\ * #,##0_-;\-[$R$-416]\ * #,##0_-;_-[$R$-416]\ * &quot;-&quot;??_-;_-@_-"/>
    <numFmt numFmtId="170" formatCode="00&quot;.&quot;000&quot;.&quot;000&quot;/&quot;0000\-00"/>
    <numFmt numFmtId="171" formatCode="&quot;R$&quot;\ #,##0"/>
    <numFmt numFmtId="172" formatCode="[$-F400]h:mm:ss\ AM/PM"/>
    <numFmt numFmtId="173" formatCode="#,##0.0000"/>
    <numFmt numFmtId="174" formatCode="#,##0.00_ ;\-#,##0.00\ "/>
    <numFmt numFmtId="175" formatCode="0.0000"/>
    <numFmt numFmtId="176" formatCode="h:mm;@"/>
    <numFmt numFmtId="177" formatCode="_-[$$-409]* #,##0.00_ ;_-[$$-409]* \-#,##0.00\ ;_-[$$-409]* &quot;-&quot;??_ ;_-@_ "/>
  </numFmts>
  <fonts count="51"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0"/>
      <color theme="1" tint="0.249977111117893"/>
      <name val="Calibri"/>
      <family val="2"/>
      <scheme val="minor"/>
    </font>
    <font>
      <b/>
      <sz val="10"/>
      <color theme="1" tint="0.249977111117893"/>
      <name val="Calibri"/>
      <family val="2"/>
      <scheme val="minor"/>
    </font>
    <font>
      <sz val="11"/>
      <color theme="1" tint="0.249977111117893"/>
      <name val="Calibri"/>
      <family val="2"/>
      <scheme val="minor"/>
    </font>
    <font>
      <b/>
      <sz val="10"/>
      <color theme="1"/>
      <name val="Calibri"/>
      <family val="2"/>
      <scheme val="minor"/>
    </font>
    <font>
      <b/>
      <sz val="20"/>
      <color theme="1" tint="0.249977111117893"/>
      <name val="Calibri"/>
      <family val="2"/>
      <scheme val="minor"/>
    </font>
    <font>
      <sz val="14"/>
      <color theme="1" tint="0.249977111117893"/>
      <name val="Calibri Light"/>
      <family val="2"/>
      <scheme val="major"/>
    </font>
    <font>
      <b/>
      <sz val="10"/>
      <color theme="0" tint="-0.14999847407452621"/>
      <name val="Calibri"/>
      <family val="2"/>
      <scheme val="minor"/>
    </font>
    <font>
      <b/>
      <sz val="10"/>
      <name val="Calibri"/>
      <family val="2"/>
      <scheme val="minor"/>
    </font>
    <font>
      <b/>
      <sz val="11"/>
      <color theme="1" tint="0.249977111117893"/>
      <name val="Calibri"/>
      <family val="2"/>
      <scheme val="minor"/>
    </font>
    <font>
      <u/>
      <sz val="11"/>
      <color theme="10"/>
      <name val="Calibri"/>
      <family val="2"/>
      <scheme val="minor"/>
    </font>
    <font>
      <b/>
      <sz val="12"/>
      <color theme="1" tint="0.249977111117893"/>
      <name val="Calibri"/>
      <family val="2"/>
      <scheme val="minor"/>
    </font>
    <font>
      <sz val="12"/>
      <color theme="1" tint="0.249977111117893"/>
      <name val="Calibri"/>
      <family val="2"/>
      <scheme val="minor"/>
    </font>
    <font>
      <sz val="11"/>
      <color theme="1"/>
      <name val="Calibri"/>
      <family val="2"/>
    </font>
    <font>
      <sz val="10"/>
      <color theme="0" tint="-0.249977111117893"/>
      <name val="Calibri"/>
      <family val="2"/>
      <scheme val="minor"/>
    </font>
    <font>
      <sz val="10"/>
      <color theme="1" tint="0.249977111117893"/>
      <name val="Wingdings"/>
      <charset val="2"/>
    </font>
    <font>
      <sz val="16"/>
      <color theme="0" tint="-0.249977111117893"/>
      <name val="Roboto Light"/>
    </font>
    <font>
      <sz val="10"/>
      <color theme="1"/>
      <name val="Calibri"/>
      <family val="2"/>
      <scheme val="minor"/>
    </font>
    <font>
      <sz val="16"/>
      <color theme="1"/>
      <name val="Calibri"/>
      <family val="2"/>
      <scheme val="minor"/>
    </font>
    <font>
      <b/>
      <sz val="20"/>
      <color theme="1"/>
      <name val="Calibri"/>
      <family val="2"/>
      <scheme val="minor"/>
    </font>
    <font>
      <sz val="14"/>
      <color theme="1"/>
      <name val="Calibri Light"/>
      <family val="2"/>
      <scheme val="major"/>
    </font>
    <font>
      <b/>
      <sz val="15"/>
      <color rgb="FF000000"/>
      <name val="Calibri"/>
      <family val="2"/>
      <scheme val="minor"/>
    </font>
    <font>
      <sz val="9"/>
      <color theme="1"/>
      <name val="Calibri"/>
      <family val="2"/>
      <scheme val="minor"/>
    </font>
    <font>
      <sz val="9"/>
      <color theme="1"/>
      <name val="Wingdings"/>
      <charset val="2"/>
    </font>
    <font>
      <sz val="11"/>
      <name val="Calibri"/>
      <family val="2"/>
      <scheme val="minor"/>
    </font>
    <font>
      <sz val="12"/>
      <color theme="1"/>
      <name val="Calibri"/>
      <family val="2"/>
      <scheme val="minor"/>
    </font>
    <font>
      <b/>
      <sz val="9"/>
      <color theme="1"/>
      <name val="Calibri"/>
      <family val="2"/>
      <scheme val="minor"/>
    </font>
    <font>
      <b/>
      <sz val="11"/>
      <color rgb="FFC00000"/>
      <name val="Calibri"/>
      <family val="2"/>
      <scheme val="minor"/>
    </font>
    <font>
      <b/>
      <sz val="12"/>
      <name val="Calibri"/>
      <family val="2"/>
      <scheme val="minor"/>
    </font>
    <font>
      <b/>
      <u val="singleAccounting"/>
      <sz val="10"/>
      <name val="Calibri"/>
      <family val="2"/>
      <scheme val="minor"/>
    </font>
    <font>
      <b/>
      <u val="singleAccounting"/>
      <sz val="8"/>
      <name val="Calibri"/>
      <family val="2"/>
      <scheme val="minor"/>
    </font>
    <font>
      <b/>
      <sz val="8"/>
      <name val="Calibri"/>
      <family val="2"/>
      <scheme val="minor"/>
    </font>
    <font>
      <sz val="10"/>
      <color theme="1" tint="0.249977111117893"/>
      <name val="Roboto Light"/>
    </font>
    <font>
      <sz val="11"/>
      <color theme="1"/>
      <name val="Roboto Light"/>
    </font>
    <font>
      <b/>
      <sz val="20"/>
      <color rgb="FFFFC709"/>
      <name val="Roboto Light"/>
    </font>
    <font>
      <b/>
      <sz val="10"/>
      <color theme="1" tint="0.249977111117893"/>
      <name val="Roboto Light"/>
    </font>
    <font>
      <b/>
      <sz val="12"/>
      <color theme="0" tint="-0.14999847407452621"/>
      <name val="Roboto Light"/>
    </font>
    <font>
      <sz val="11"/>
      <color theme="1" tint="0.249977111117893"/>
      <name val="Roboto Light"/>
    </font>
    <font>
      <sz val="11"/>
      <color theme="1"/>
      <name val="Wingdings"/>
      <charset val="2"/>
    </font>
    <font>
      <sz val="10"/>
      <color theme="0"/>
      <name val="Calibri"/>
      <family val="2"/>
      <scheme val="minor"/>
    </font>
    <font>
      <sz val="10"/>
      <color theme="10"/>
      <name val="Calibri"/>
      <family val="2"/>
      <scheme val="minor"/>
    </font>
    <font>
      <b/>
      <sz val="14"/>
      <color theme="1"/>
      <name val="Calibri"/>
      <family val="2"/>
      <scheme val="minor"/>
    </font>
    <font>
      <sz val="10"/>
      <color theme="0" tint="-0.14999847407452621"/>
      <name val="Calibri"/>
      <family val="2"/>
      <scheme val="minor"/>
    </font>
    <font>
      <sz val="11"/>
      <color theme="0" tint="-0.249977111117893"/>
      <name val="Calibri"/>
      <family val="2"/>
      <scheme val="minor"/>
    </font>
    <font>
      <b/>
      <sz val="12"/>
      <color theme="1"/>
      <name val="Calibri"/>
      <family val="2"/>
      <scheme val="minor"/>
    </font>
    <font>
      <b/>
      <sz val="11"/>
      <name val="Calibri"/>
      <family val="2"/>
      <scheme val="minor"/>
    </font>
    <font>
      <b/>
      <sz val="9"/>
      <name val="Calibri"/>
      <family val="2"/>
      <scheme val="minor"/>
    </font>
    <font>
      <sz val="10"/>
      <name val="Calibri"/>
      <family val="2"/>
      <scheme val="minor"/>
    </font>
  </fonts>
  <fills count="12">
    <fill>
      <patternFill patternType="none"/>
    </fill>
    <fill>
      <patternFill patternType="gray125"/>
    </fill>
    <fill>
      <patternFill patternType="solid">
        <fgColor theme="1"/>
        <bgColor indexed="64"/>
      </patternFill>
    </fill>
    <fill>
      <patternFill patternType="solid">
        <fgColor theme="0" tint="-0.14999847407452621"/>
        <bgColor indexed="64"/>
      </patternFill>
    </fill>
    <fill>
      <patternFill patternType="solid">
        <fgColor theme="0"/>
        <bgColor indexed="64"/>
      </patternFill>
    </fill>
    <fill>
      <patternFill patternType="solid">
        <fgColor rgb="FFFFC709"/>
        <bgColor indexed="64"/>
      </patternFill>
    </fill>
    <fill>
      <patternFill patternType="solid">
        <fgColor rgb="FFF2F2F2"/>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1" tint="0.34998626667073579"/>
        <bgColor indexed="64"/>
      </patternFill>
    </fill>
    <fill>
      <patternFill patternType="solid">
        <fgColor theme="0" tint="-0.34998626667073579"/>
        <bgColor indexed="64"/>
      </patternFill>
    </fill>
    <fill>
      <patternFill patternType="solid">
        <fgColor theme="2"/>
        <bgColor indexed="64"/>
      </patternFill>
    </fill>
  </fills>
  <borders count="42">
    <border>
      <left/>
      <right/>
      <top/>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diagonal/>
    </border>
    <border>
      <left/>
      <right style="thin">
        <color theme="0" tint="-0.249977111117893"/>
      </right>
      <top/>
      <bottom/>
      <diagonal/>
    </border>
    <border>
      <left/>
      <right/>
      <top/>
      <bottom style="medium">
        <color rgb="FFFFC000"/>
      </bottom>
      <diagonal/>
    </border>
    <border>
      <left style="thin">
        <color rgb="FFFFC709"/>
      </left>
      <right/>
      <top/>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indexed="64"/>
      </top>
      <bottom style="medium">
        <color indexed="64"/>
      </bottom>
      <diagonal/>
    </border>
    <border>
      <left/>
      <right style="thin">
        <color theme="0" tint="-0.499984740745262"/>
      </right>
      <top/>
      <bottom/>
      <diagonal/>
    </border>
    <border>
      <left/>
      <right/>
      <top style="thin">
        <color indexed="64"/>
      </top>
      <bottom/>
      <diagonal/>
    </border>
    <border>
      <left/>
      <right/>
      <top style="medium">
        <color rgb="FFFFC000"/>
      </top>
      <bottom/>
      <diagonal/>
    </border>
    <border>
      <left style="thin">
        <color rgb="FFFFC000"/>
      </left>
      <right style="thin">
        <color rgb="FFFFC000"/>
      </right>
      <top style="thin">
        <color rgb="FFFFC000"/>
      </top>
      <bottom style="thin">
        <color rgb="FFFFC000"/>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rgb="FFFFC000"/>
      </right>
      <top style="thin">
        <color rgb="FFFFC000"/>
      </top>
      <bottom style="thin">
        <color rgb="FFFFC000"/>
      </bottom>
      <diagonal/>
    </border>
    <border>
      <left style="thin">
        <color theme="0" tint="-0.499984740745262"/>
      </left>
      <right/>
      <top/>
      <bottom/>
      <diagonal/>
    </border>
    <border>
      <left/>
      <right/>
      <top style="thin">
        <color rgb="FFFFC000"/>
      </top>
      <bottom style="thin">
        <color rgb="FFFFC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rgb="FFFFC000"/>
      </left>
      <right/>
      <top style="thin">
        <color rgb="FFFFC000"/>
      </top>
      <bottom style="thin">
        <color rgb="FFFFC000"/>
      </bottom>
      <diagonal/>
    </border>
    <border>
      <left style="thin">
        <color rgb="FFFFC709"/>
      </left>
      <right/>
      <top style="thin">
        <color rgb="FFFFC000"/>
      </top>
      <bottom style="thin">
        <color rgb="FFFFC000"/>
      </bottom>
      <diagonal/>
    </border>
    <border>
      <left/>
      <right style="thin">
        <color rgb="FFFFC709"/>
      </right>
      <top style="thin">
        <color rgb="FFFFC000"/>
      </top>
      <bottom style="thin">
        <color rgb="FFFFC000"/>
      </bottom>
      <diagonal/>
    </border>
    <border>
      <left/>
      <right/>
      <top/>
      <bottom style="medium">
        <color rgb="FFFFC709"/>
      </bottom>
      <diagonal/>
    </border>
    <border>
      <left style="thin">
        <color theme="0" tint="-0.499984740745262"/>
      </left>
      <right/>
      <top style="thin">
        <color rgb="FFFFC709"/>
      </top>
      <bottom style="thin">
        <color rgb="FFFFC000"/>
      </bottom>
      <diagonal/>
    </border>
    <border>
      <left/>
      <right/>
      <top style="thin">
        <color rgb="FFFFC709"/>
      </top>
      <bottom style="thin">
        <color rgb="FFFFC000"/>
      </bottom>
      <diagonal/>
    </border>
    <border>
      <left style="thin">
        <color theme="0" tint="-0.499984740745262"/>
      </left>
      <right/>
      <top style="medium">
        <color rgb="FFFFC709"/>
      </top>
      <bottom/>
      <diagonal/>
    </border>
    <border>
      <left/>
      <right/>
      <top style="medium">
        <color rgb="FFFFC709"/>
      </top>
      <bottom/>
      <diagonal/>
    </border>
    <border>
      <left style="thin">
        <color theme="0" tint="-0.499984740745262"/>
      </left>
      <right/>
      <top/>
      <bottom style="thin">
        <color rgb="FFFFC709"/>
      </bottom>
      <diagonal/>
    </border>
    <border>
      <left/>
      <right/>
      <top/>
      <bottom style="thin">
        <color rgb="FFFFC709"/>
      </bottom>
      <diagonal/>
    </border>
    <border>
      <left/>
      <right/>
      <top style="medium">
        <color rgb="FFFFC709"/>
      </top>
      <bottom style="thin">
        <color rgb="FFFFC709"/>
      </bottom>
      <diagonal/>
    </border>
    <border>
      <left/>
      <right/>
      <top style="thin">
        <color rgb="FFFFC709"/>
      </top>
      <bottom style="thin">
        <color rgb="FFFFC709"/>
      </bottom>
      <diagonal/>
    </border>
    <border>
      <left/>
      <right/>
      <top style="medium">
        <color auto="1"/>
      </top>
      <bottom style="dashed">
        <color theme="0" tint="-0.14996795556505021"/>
      </bottom>
      <diagonal/>
    </border>
    <border>
      <left/>
      <right/>
      <top style="dashed">
        <color theme="0" tint="-0.14996795556505021"/>
      </top>
      <bottom style="dashed">
        <color theme="0" tint="-0.14996795556505021"/>
      </bottom>
      <diagonal/>
    </border>
    <border>
      <left/>
      <right/>
      <top style="dashed">
        <color theme="0" tint="-0.14996795556505021"/>
      </top>
      <bottom style="thin">
        <color auto="1"/>
      </bottom>
      <diagonal/>
    </border>
    <border>
      <left/>
      <right/>
      <top/>
      <bottom style="thin">
        <color rgb="FFFFE181"/>
      </bottom>
      <diagonal/>
    </border>
  </borders>
  <cellStyleXfs count="8">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3" fillId="0" borderId="0" applyNumberFormat="0" applyFill="0" applyBorder="0" applyAlignment="0" applyProtection="0"/>
    <xf numFmtId="0" fontId="16" fillId="0" borderId="0"/>
    <xf numFmtId="43" fontId="1" fillId="0" borderId="0" applyFont="0" applyFill="0" applyBorder="0" applyAlignment="0" applyProtection="0"/>
    <xf numFmtId="44" fontId="1" fillId="0" borderId="0" applyFont="0" applyFill="0" applyBorder="0" applyAlignment="0" applyProtection="0"/>
  </cellStyleXfs>
  <cellXfs count="359">
    <xf numFmtId="0" fontId="0" fillId="0" borderId="0" xfId="0"/>
    <xf numFmtId="0" fontId="4" fillId="3" borderId="0" xfId="0" applyFont="1" applyFill="1"/>
    <xf numFmtId="0" fontId="0" fillId="3" borderId="0" xfId="0" applyFill="1"/>
    <xf numFmtId="0" fontId="4" fillId="0" borderId="0" xfId="0" applyFont="1"/>
    <xf numFmtId="0" fontId="7" fillId="2" borderId="0" xfId="0" applyFont="1" applyFill="1" applyAlignment="1">
      <alignment vertical="center"/>
    </xf>
    <xf numFmtId="0" fontId="4" fillId="4" borderId="0" xfId="0" applyFont="1" applyFill="1"/>
    <xf numFmtId="0" fontId="10" fillId="2" borderId="0" xfId="0" applyFont="1" applyFill="1" applyAlignment="1">
      <alignment vertical="center"/>
    </xf>
    <xf numFmtId="0" fontId="5" fillId="0" borderId="6" xfId="0" applyFont="1" applyBorder="1" applyAlignment="1">
      <alignment horizontal="right" vertical="center"/>
    </xf>
    <xf numFmtId="0" fontId="11" fillId="2" borderId="0" xfId="0" applyFont="1" applyFill="1" applyAlignment="1">
      <alignment vertical="center"/>
    </xf>
    <xf numFmtId="0" fontId="4" fillId="0" borderId="0" xfId="0" applyFont="1" applyAlignment="1">
      <alignment vertical="center"/>
    </xf>
    <xf numFmtId="0" fontId="4" fillId="0" borderId="7" xfId="0" applyFont="1" applyBorder="1"/>
    <xf numFmtId="1" fontId="4" fillId="4" borderId="0" xfId="0" applyNumberFormat="1" applyFont="1" applyFill="1" applyAlignment="1" applyProtection="1">
      <alignment horizontal="center" vertical="center" shrinkToFit="1"/>
      <protection hidden="1"/>
    </xf>
    <xf numFmtId="2" fontId="5" fillId="4" borderId="0" xfId="0" applyNumberFormat="1" applyFont="1" applyFill="1" applyAlignment="1">
      <alignment horizontal="left" vertical="center" shrinkToFit="1"/>
    </xf>
    <xf numFmtId="0" fontId="6" fillId="0" borderId="0" xfId="0" applyFont="1"/>
    <xf numFmtId="0" fontId="6" fillId="4" borderId="0" xfId="0" applyFont="1" applyFill="1"/>
    <xf numFmtId="0" fontId="12" fillId="0" borderId="0" xfId="0" applyFont="1" applyAlignment="1">
      <alignment vertical="top"/>
    </xf>
    <xf numFmtId="0" fontId="14" fillId="0" borderId="0" xfId="0" applyFont="1" applyAlignment="1">
      <alignment vertical="top"/>
    </xf>
    <xf numFmtId="0" fontId="15" fillId="4" borderId="0" xfId="0" applyFont="1" applyFill="1" applyAlignment="1">
      <alignment vertical="center"/>
    </xf>
    <xf numFmtId="0" fontId="4" fillId="4" borderId="0" xfId="0" applyFont="1" applyFill="1" applyAlignment="1">
      <alignment vertical="top" wrapText="1"/>
    </xf>
    <xf numFmtId="0" fontId="4" fillId="4" borderId="0" xfId="0" applyFont="1" applyFill="1" applyAlignment="1">
      <alignment horizontal="left" vertical="top" wrapText="1"/>
    </xf>
    <xf numFmtId="0" fontId="4" fillId="4" borderId="0" xfId="0" applyFont="1" applyFill="1" applyAlignment="1">
      <alignment horizontal="left" vertical="top"/>
    </xf>
    <xf numFmtId="0" fontId="14" fillId="0" borderId="0" xfId="0" applyFont="1"/>
    <xf numFmtId="0" fontId="14" fillId="4" borderId="0" xfId="0" applyFont="1" applyFill="1"/>
    <xf numFmtId="0" fontId="4" fillId="7" borderId="1" xfId="0" applyFont="1" applyFill="1" applyBorder="1" applyAlignment="1">
      <alignment horizontal="left" vertical="center"/>
    </xf>
    <xf numFmtId="0" fontId="4" fillId="7" borderId="2" xfId="0" applyFont="1" applyFill="1" applyBorder="1" applyAlignment="1">
      <alignment horizontal="left"/>
    </xf>
    <xf numFmtId="0" fontId="4" fillId="7" borderId="4" xfId="0" applyFont="1" applyFill="1" applyBorder="1" applyAlignment="1">
      <alignment horizontal="left" vertical="center"/>
    </xf>
    <xf numFmtId="0" fontId="4" fillId="7" borderId="0" xfId="0" applyFont="1" applyFill="1" applyAlignment="1">
      <alignment horizontal="left"/>
    </xf>
    <xf numFmtId="0" fontId="5" fillId="4" borderId="0" xfId="0" applyFont="1" applyFill="1"/>
    <xf numFmtId="2" fontId="4" fillId="4" borderId="0" xfId="0" applyNumberFormat="1" applyFont="1" applyFill="1" applyAlignment="1" applyProtection="1">
      <alignment vertical="top" wrapText="1"/>
      <protection hidden="1"/>
    </xf>
    <xf numFmtId="0" fontId="4" fillId="7" borderId="11" xfId="0" applyFont="1" applyFill="1" applyBorder="1" applyAlignment="1">
      <alignment horizontal="left" vertical="center"/>
    </xf>
    <xf numFmtId="0" fontId="4" fillId="7" borderId="12" xfId="0" applyFont="1" applyFill="1" applyBorder="1" applyAlignment="1">
      <alignment horizontal="left"/>
    </xf>
    <xf numFmtId="0" fontId="4" fillId="4" borderId="0" xfId="0" applyFont="1" applyFill="1" applyAlignment="1">
      <alignment vertical="top"/>
    </xf>
    <xf numFmtId="10" fontId="4" fillId="4" borderId="0" xfId="3" applyNumberFormat="1" applyFont="1" applyFill="1" applyBorder="1" applyAlignment="1" applyProtection="1">
      <alignment horizontal="center" vertical="center" shrinkToFit="1"/>
    </xf>
    <xf numFmtId="0" fontId="4" fillId="4" borderId="0" xfId="0" applyFont="1" applyFill="1" applyAlignment="1">
      <alignment vertical="center"/>
    </xf>
    <xf numFmtId="2" fontId="4" fillId="4" borderId="0" xfId="0" applyNumberFormat="1" applyFont="1" applyFill="1" applyAlignment="1" applyProtection="1">
      <alignment horizontal="left" vertical="top" wrapText="1"/>
      <protection hidden="1"/>
    </xf>
    <xf numFmtId="0" fontId="19" fillId="4" borderId="0" xfId="5" applyFont="1" applyFill="1" applyAlignment="1">
      <alignment vertical="center" wrapText="1"/>
    </xf>
    <xf numFmtId="0" fontId="5" fillId="4" borderId="14" xfId="0" applyFont="1" applyFill="1" applyBorder="1" applyAlignment="1">
      <alignment horizontal="center" vertical="center"/>
    </xf>
    <xf numFmtId="0" fontId="5" fillId="4" borderId="14" xfId="0" applyFont="1" applyFill="1" applyBorder="1" applyAlignment="1">
      <alignment horizontal="center" vertical="center" wrapText="1"/>
    </xf>
    <xf numFmtId="0" fontId="11" fillId="2" borderId="15" xfId="0" applyFont="1" applyFill="1" applyBorder="1" applyAlignment="1">
      <alignment vertical="center"/>
    </xf>
    <xf numFmtId="0" fontId="12" fillId="0" borderId="0" xfId="0" applyFont="1" applyAlignment="1">
      <alignment horizontal="left"/>
    </xf>
    <xf numFmtId="0" fontId="7" fillId="2" borderId="15" xfId="0" applyFont="1" applyFill="1" applyBorder="1" applyAlignment="1">
      <alignment vertical="center"/>
    </xf>
    <xf numFmtId="0" fontId="0" fillId="4" borderId="0" xfId="0" applyFill="1"/>
    <xf numFmtId="0" fontId="0" fillId="0" borderId="16" xfId="0" applyBorder="1"/>
    <xf numFmtId="0" fontId="10" fillId="2" borderId="15" xfId="0" applyFont="1" applyFill="1" applyBorder="1" applyAlignment="1">
      <alignment vertical="center"/>
    </xf>
    <xf numFmtId="0" fontId="24" fillId="0" borderId="6" xfId="0" applyFont="1" applyBorder="1" applyAlignment="1">
      <alignment horizontal="right" vertical="center"/>
    </xf>
    <xf numFmtId="0" fontId="0" fillId="0" borderId="0" xfId="0" applyAlignment="1">
      <alignment horizontal="center"/>
    </xf>
    <xf numFmtId="0" fontId="0" fillId="4" borderId="0" xfId="0" applyFill="1" applyAlignment="1">
      <alignment horizontal="center"/>
    </xf>
    <xf numFmtId="0" fontId="0" fillId="3" borderId="0" xfId="0" applyFill="1" applyAlignment="1">
      <alignment horizontal="center"/>
    </xf>
    <xf numFmtId="0" fontId="3" fillId="8" borderId="0" xfId="0" applyFont="1" applyFill="1" applyAlignment="1">
      <alignment horizontal="left" vertical="center"/>
    </xf>
    <xf numFmtId="2" fontId="25" fillId="0" borderId="18" xfId="0" applyNumberFormat="1" applyFont="1" applyBorder="1" applyAlignment="1" applyProtection="1">
      <alignment horizontal="center" vertical="center" shrinkToFit="1"/>
      <protection locked="0"/>
    </xf>
    <xf numFmtId="0" fontId="0" fillId="0" borderId="0" xfId="0" applyAlignment="1">
      <alignment horizontal="center" shrinkToFit="1"/>
    </xf>
    <xf numFmtId="2" fontId="3" fillId="3" borderId="19" xfId="0" applyNumberFormat="1" applyFont="1" applyFill="1" applyBorder="1" applyAlignment="1">
      <alignment horizontal="left" vertical="center" shrinkToFit="1"/>
    </xf>
    <xf numFmtId="10" fontId="0" fillId="0" borderId="0" xfId="3" applyNumberFormat="1" applyFont="1" applyBorder="1" applyAlignment="1">
      <alignment horizontal="center" shrinkToFit="1"/>
    </xf>
    <xf numFmtId="2" fontId="0" fillId="0" borderId="19" xfId="0" applyNumberFormat="1" applyBorder="1" applyAlignment="1">
      <alignment horizontal="left" vertical="center"/>
    </xf>
    <xf numFmtId="0" fontId="20" fillId="9" borderId="0" xfId="1" applyNumberFormat="1" applyFont="1" applyFill="1" applyBorder="1" applyAlignment="1">
      <alignment horizontal="center" vertical="center"/>
    </xf>
    <xf numFmtId="2" fontId="26" fillId="0" borderId="20" xfId="0" applyNumberFormat="1" applyFont="1" applyBorder="1" applyAlignment="1">
      <alignment horizontal="center" vertical="center" shrinkToFit="1"/>
    </xf>
    <xf numFmtId="2" fontId="25" fillId="0" borderId="20" xfId="0" applyNumberFormat="1" applyFont="1" applyBorder="1" applyAlignment="1">
      <alignment horizontal="center" vertical="center" shrinkToFit="1"/>
    </xf>
    <xf numFmtId="2" fontId="0" fillId="0" borderId="19" xfId="0" applyNumberFormat="1" applyBorder="1" applyAlignment="1">
      <alignment horizontal="left" vertical="center" shrinkToFit="1"/>
    </xf>
    <xf numFmtId="3" fontId="25" fillId="0" borderId="20" xfId="1" applyNumberFormat="1" applyFont="1" applyBorder="1" applyAlignment="1">
      <alignment horizontal="center" vertical="center" shrinkToFit="1"/>
    </xf>
    <xf numFmtId="2" fontId="0" fillId="0" borderId="19" xfId="0" applyNumberFormat="1" applyBorder="1" applyAlignment="1">
      <alignment vertical="center" shrinkToFit="1"/>
    </xf>
    <xf numFmtId="10" fontId="25" fillId="0" borderId="20" xfId="3" applyNumberFormat="1" applyFont="1" applyBorder="1" applyAlignment="1">
      <alignment horizontal="center" vertical="center" shrinkToFit="1"/>
    </xf>
    <xf numFmtId="9" fontId="25" fillId="0" borderId="20" xfId="3" applyFont="1" applyBorder="1" applyAlignment="1">
      <alignment horizontal="center" vertical="center" shrinkToFit="1"/>
    </xf>
    <xf numFmtId="3" fontId="0" fillId="0" borderId="0" xfId="1" applyNumberFormat="1" applyFont="1" applyBorder="1" applyAlignment="1">
      <alignment horizontal="center" shrinkToFit="1"/>
    </xf>
    <xf numFmtId="0" fontId="27" fillId="0" borderId="0" xfId="0" applyFont="1" applyAlignment="1">
      <alignment horizontal="left" vertical="center"/>
    </xf>
    <xf numFmtId="2" fontId="0" fillId="0" borderId="21" xfId="0" applyNumberFormat="1" applyBorder="1" applyAlignment="1" applyProtection="1">
      <alignment horizontal="left" vertical="center" shrinkToFit="1"/>
      <protection locked="0"/>
    </xf>
    <xf numFmtId="2" fontId="25" fillId="0" borderId="20" xfId="3" applyNumberFormat="1" applyFont="1" applyBorder="1" applyAlignment="1">
      <alignment horizontal="center" vertical="center" shrinkToFit="1"/>
    </xf>
    <xf numFmtId="2" fontId="27" fillId="0" borderId="0" xfId="0" applyNumberFormat="1" applyFont="1" applyAlignment="1">
      <alignment horizontal="left" vertical="center"/>
    </xf>
    <xf numFmtId="9" fontId="0" fillId="0" borderId="0" xfId="3" applyFont="1" applyBorder="1" applyAlignment="1">
      <alignment horizontal="center" shrinkToFit="1"/>
    </xf>
    <xf numFmtId="0" fontId="0" fillId="0" borderId="0" xfId="0" applyAlignment="1">
      <alignment shrinkToFit="1"/>
    </xf>
    <xf numFmtId="0" fontId="25" fillId="0" borderId="0" xfId="0" applyFont="1"/>
    <xf numFmtId="0" fontId="2" fillId="2" borderId="15" xfId="0" applyFont="1" applyFill="1" applyBorder="1"/>
    <xf numFmtId="2" fontId="29" fillId="8" borderId="20" xfId="0" applyNumberFormat="1" applyFont="1" applyFill="1" applyBorder="1" applyAlignment="1">
      <alignment horizontal="left" vertical="center" shrinkToFit="1"/>
    </xf>
    <xf numFmtId="3" fontId="25" fillId="0" borderId="18" xfId="1" applyNumberFormat="1" applyFont="1" applyBorder="1" applyAlignment="1" applyProtection="1">
      <alignment horizontal="center" vertical="center" shrinkToFit="1"/>
      <protection locked="0"/>
    </xf>
    <xf numFmtId="2" fontId="29" fillId="8" borderId="20" xfId="0" applyNumberFormat="1" applyFont="1" applyFill="1" applyBorder="1" applyAlignment="1">
      <alignment horizontal="center" vertical="center" shrinkToFit="1"/>
    </xf>
    <xf numFmtId="2" fontId="29" fillId="3" borderId="20" xfId="0" applyNumberFormat="1" applyFont="1" applyFill="1" applyBorder="1" applyAlignment="1">
      <alignment horizontal="center" vertical="center" shrinkToFit="1"/>
    </xf>
    <xf numFmtId="2" fontId="25" fillId="0" borderId="18" xfId="0" applyNumberFormat="1" applyFont="1" applyBorder="1" applyAlignment="1" applyProtection="1">
      <alignment horizontal="left" vertical="center" shrinkToFit="1"/>
      <protection locked="0"/>
    </xf>
    <xf numFmtId="9" fontId="25" fillId="0" borderId="18" xfId="3" applyFont="1" applyBorder="1" applyAlignment="1" applyProtection="1">
      <alignment horizontal="center" vertical="center" shrinkToFit="1"/>
      <protection locked="0"/>
    </xf>
    <xf numFmtId="3" fontId="0" fillId="0" borderId="0" xfId="0" applyNumberFormat="1"/>
    <xf numFmtId="2" fontId="29" fillId="0" borderId="20" xfId="0" applyNumberFormat="1" applyFont="1" applyBorder="1" applyAlignment="1">
      <alignment horizontal="left" vertical="center" shrinkToFit="1"/>
    </xf>
    <xf numFmtId="0" fontId="3" fillId="0" borderId="0" xfId="0" applyFont="1"/>
    <xf numFmtId="9" fontId="29" fillId="0" borderId="20" xfId="3" applyFont="1" applyBorder="1" applyAlignment="1">
      <alignment horizontal="center" vertical="center" shrinkToFit="1"/>
    </xf>
    <xf numFmtId="3" fontId="29" fillId="0" borderId="20" xfId="1" applyNumberFormat="1" applyFont="1" applyBorder="1" applyAlignment="1">
      <alignment horizontal="center" vertical="center" shrinkToFit="1"/>
    </xf>
    <xf numFmtId="10" fontId="29" fillId="0" borderId="20" xfId="3" applyNumberFormat="1" applyFont="1" applyBorder="1" applyAlignment="1">
      <alignment horizontal="center" vertical="center" shrinkToFit="1"/>
    </xf>
    <xf numFmtId="2" fontId="29" fillId="0" borderId="0" xfId="0" applyNumberFormat="1" applyFont="1" applyAlignment="1">
      <alignment horizontal="left" vertical="center" shrinkToFit="1"/>
    </xf>
    <xf numFmtId="0" fontId="30" fillId="0" borderId="0" xfId="0" applyFont="1"/>
    <xf numFmtId="10" fontId="29" fillId="0" borderId="0" xfId="3" applyNumberFormat="1" applyFont="1" applyBorder="1" applyAlignment="1">
      <alignment horizontal="center" vertical="center" shrinkToFit="1"/>
    </xf>
    <xf numFmtId="0" fontId="11" fillId="3" borderId="0" xfId="0" applyFont="1" applyFill="1" applyAlignment="1">
      <alignment horizontal="left" vertical="center"/>
    </xf>
    <xf numFmtId="44" fontId="11" fillId="3" borderId="0" xfId="1" applyNumberFormat="1" applyFont="1" applyFill="1" applyBorder="1" applyAlignment="1">
      <alignment horizontal="center" vertical="center"/>
    </xf>
    <xf numFmtId="8" fontId="11" fillId="3" borderId="0" xfId="0" applyNumberFormat="1" applyFont="1" applyFill="1" applyAlignment="1">
      <alignment horizontal="center" vertical="center"/>
    </xf>
    <xf numFmtId="8" fontId="11" fillId="3" borderId="22" xfId="0" applyNumberFormat="1" applyFont="1" applyFill="1" applyBorder="1" applyAlignment="1">
      <alignment horizontal="center" vertical="center"/>
    </xf>
    <xf numFmtId="6" fontId="32" fillId="3" borderId="22" xfId="0" applyNumberFormat="1" applyFont="1" applyFill="1" applyBorder="1" applyAlignment="1">
      <alignment horizontal="center" wrapText="1"/>
    </xf>
    <xf numFmtId="6" fontId="32" fillId="3" borderId="0" xfId="0" applyNumberFormat="1" applyFont="1" applyFill="1" applyAlignment="1">
      <alignment horizontal="center" wrapText="1"/>
    </xf>
    <xf numFmtId="10" fontId="32" fillId="3" borderId="0" xfId="3" applyNumberFormat="1" applyFont="1" applyFill="1" applyBorder="1" applyAlignment="1">
      <alignment horizontal="center" wrapText="1"/>
    </xf>
    <xf numFmtId="167" fontId="32" fillId="3" borderId="0" xfId="0" applyNumberFormat="1" applyFont="1" applyFill="1" applyAlignment="1">
      <alignment horizontal="center" wrapText="1"/>
    </xf>
    <xf numFmtId="10" fontId="11" fillId="3" borderId="0" xfId="0" applyNumberFormat="1" applyFont="1" applyFill="1" applyAlignment="1">
      <alignment horizontal="center" vertical="center" wrapText="1"/>
    </xf>
    <xf numFmtId="0" fontId="31" fillId="3" borderId="0" xfId="0" applyFont="1" applyFill="1" applyAlignment="1">
      <alignment horizontal="left" vertical="center" wrapText="1"/>
    </xf>
    <xf numFmtId="0" fontId="11" fillId="3" borderId="0" xfId="0" applyFont="1" applyFill="1" applyAlignment="1">
      <alignment horizontal="center" vertical="center" wrapText="1"/>
    </xf>
    <xf numFmtId="8" fontId="11" fillId="3" borderId="0" xfId="0" applyNumberFormat="1" applyFont="1" applyFill="1" applyAlignment="1">
      <alignment horizontal="center" vertical="center" wrapText="1"/>
    </xf>
    <xf numFmtId="8" fontId="11" fillId="3" borderId="22" xfId="0" applyNumberFormat="1" applyFont="1" applyFill="1" applyBorder="1" applyAlignment="1">
      <alignment horizontal="center" vertical="center" wrapText="1"/>
    </xf>
    <xf numFmtId="165" fontId="11" fillId="3" borderId="0" xfId="0" applyNumberFormat="1" applyFont="1" applyFill="1" applyAlignment="1">
      <alignment horizontal="center" vertical="center" wrapText="1"/>
    </xf>
    <xf numFmtId="14" fontId="11" fillId="3" borderId="15" xfId="0" applyNumberFormat="1" applyFont="1" applyFill="1" applyBorder="1" applyAlignment="1">
      <alignment horizontal="center" vertical="center" wrapText="1"/>
    </xf>
    <xf numFmtId="10" fontId="11" fillId="3" borderId="22" xfId="0" applyNumberFormat="1" applyFont="1" applyFill="1" applyBorder="1" applyAlignment="1">
      <alignment horizontal="center" vertical="center" wrapText="1"/>
    </xf>
    <xf numFmtId="2" fontId="11" fillId="3" borderId="15" xfId="0" applyNumberFormat="1" applyFont="1" applyFill="1" applyBorder="1" applyAlignment="1">
      <alignment horizontal="center" vertical="center" wrapText="1"/>
    </xf>
    <xf numFmtId="6" fontId="11" fillId="3" borderId="22" xfId="0" applyNumberFormat="1" applyFont="1" applyFill="1" applyBorder="1" applyAlignment="1">
      <alignment horizontal="center" vertical="center" wrapText="1"/>
    </xf>
    <xf numFmtId="9" fontId="11" fillId="3" borderId="0" xfId="0" applyNumberFormat="1" applyFont="1" applyFill="1" applyAlignment="1">
      <alignment horizontal="center" vertical="center" wrapText="1"/>
    </xf>
    <xf numFmtId="10" fontId="11" fillId="3" borderId="0" xfId="3" applyNumberFormat="1" applyFont="1" applyFill="1" applyBorder="1" applyAlignment="1">
      <alignment horizontal="center" vertical="center" wrapText="1"/>
    </xf>
    <xf numFmtId="167" fontId="11" fillId="3" borderId="0" xfId="0" applyNumberFormat="1" applyFont="1" applyFill="1" applyAlignment="1">
      <alignment horizontal="center" vertical="center" wrapText="1"/>
    </xf>
    <xf numFmtId="2" fontId="4" fillId="7" borderId="12" xfId="0" applyNumberFormat="1" applyFont="1" applyFill="1" applyBorder="1" applyAlignment="1">
      <alignment horizontal="left" vertical="center"/>
    </xf>
    <xf numFmtId="2" fontId="4" fillId="7" borderId="13" xfId="0" applyNumberFormat="1" applyFont="1" applyFill="1" applyBorder="1" applyAlignment="1">
      <alignment horizontal="left" vertical="center"/>
    </xf>
    <xf numFmtId="0" fontId="35" fillId="2" borderId="1" xfId="0" applyFont="1" applyFill="1" applyBorder="1"/>
    <xf numFmtId="0" fontId="35" fillId="2" borderId="2" xfId="0" applyFont="1" applyFill="1" applyBorder="1"/>
    <xf numFmtId="0" fontId="35" fillId="2" borderId="3" xfId="0" applyFont="1" applyFill="1" applyBorder="1"/>
    <xf numFmtId="0" fontId="35" fillId="3" borderId="0" xfId="0" applyFont="1" applyFill="1"/>
    <xf numFmtId="0" fontId="36" fillId="0" borderId="0" xfId="0" applyFont="1"/>
    <xf numFmtId="0" fontId="35" fillId="2" borderId="4" xfId="0" applyFont="1" applyFill="1" applyBorder="1"/>
    <xf numFmtId="0" fontId="35" fillId="2" borderId="0" xfId="0" applyFont="1" applyFill="1"/>
    <xf numFmtId="0" fontId="35" fillId="2" borderId="5" xfId="0" applyFont="1" applyFill="1" applyBorder="1"/>
    <xf numFmtId="0" fontId="38" fillId="2" borderId="6" xfId="0" applyFont="1" applyFill="1" applyBorder="1" applyAlignment="1">
      <alignment horizontal="right" vertical="center"/>
    </xf>
    <xf numFmtId="0" fontId="36" fillId="2" borderId="0" xfId="0" applyFont="1" applyFill="1"/>
    <xf numFmtId="0" fontId="36" fillId="2" borderId="0" xfId="0" applyFont="1" applyFill="1" applyAlignment="1">
      <alignment horizontal="justify"/>
    </xf>
    <xf numFmtId="0" fontId="40" fillId="2" borderId="5" xfId="0" applyFont="1" applyFill="1" applyBorder="1"/>
    <xf numFmtId="0" fontId="36" fillId="3" borderId="0" xfId="0" applyFont="1" applyFill="1"/>
    <xf numFmtId="0" fontId="41" fillId="0" borderId="23" xfId="0" applyFont="1" applyBorder="1" applyAlignment="1">
      <alignment horizontal="center"/>
    </xf>
    <xf numFmtId="14" fontId="0" fillId="0" borderId="0" xfId="0" applyNumberFormat="1"/>
    <xf numFmtId="0" fontId="42" fillId="4" borderId="0" xfId="0" applyFont="1" applyFill="1"/>
    <xf numFmtId="0" fontId="0" fillId="0" borderId="23" xfId="0" applyBorder="1"/>
    <xf numFmtId="0" fontId="0" fillId="0" borderId="23" xfId="0" applyBorder="1" applyAlignment="1">
      <alignment horizontal="center"/>
    </xf>
    <xf numFmtId="169" fontId="0" fillId="0" borderId="23" xfId="0" applyNumberFormat="1" applyBorder="1" applyAlignment="1">
      <alignment horizontal="center"/>
    </xf>
    <xf numFmtId="10" fontId="0" fillId="0" borderId="23" xfId="0" applyNumberFormat="1" applyBorder="1" applyAlignment="1">
      <alignment horizontal="center"/>
    </xf>
    <xf numFmtId="168" fontId="0" fillId="0" borderId="23" xfId="0" applyNumberFormat="1" applyBorder="1" applyAlignment="1">
      <alignment horizontal="center"/>
    </xf>
    <xf numFmtId="0" fontId="11" fillId="7" borderId="0" xfId="0" applyFont="1" applyFill="1" applyAlignment="1">
      <alignment horizontal="left" vertical="center"/>
    </xf>
    <xf numFmtId="0" fontId="11" fillId="7" borderId="0" xfId="1" applyNumberFormat="1" applyFont="1" applyFill="1" applyBorder="1" applyAlignment="1">
      <alignment horizontal="center" vertical="center"/>
    </xf>
    <xf numFmtId="44" fontId="11" fillId="7" borderId="0" xfId="1" applyNumberFormat="1" applyFont="1" applyFill="1" applyBorder="1" applyAlignment="1">
      <alignment horizontal="center" vertical="center"/>
    </xf>
    <xf numFmtId="0" fontId="11" fillId="7" borderId="0" xfId="0" applyFont="1" applyFill="1" applyAlignment="1">
      <alignment horizontal="center" vertical="center"/>
    </xf>
    <xf numFmtId="8" fontId="11" fillId="7" borderId="0" xfId="0" applyNumberFormat="1" applyFont="1" applyFill="1" applyAlignment="1">
      <alignment horizontal="center" vertical="center"/>
    </xf>
    <xf numFmtId="10" fontId="32" fillId="7" borderId="0" xfId="0" applyNumberFormat="1" applyFont="1" applyFill="1" applyAlignment="1">
      <alignment horizontal="center" wrapText="1"/>
    </xf>
    <xf numFmtId="10" fontId="32" fillId="7" borderId="0" xfId="0" applyNumberFormat="1" applyFont="1" applyFill="1" applyAlignment="1">
      <alignment wrapText="1"/>
    </xf>
    <xf numFmtId="10" fontId="33" fillId="7" borderId="0" xfId="0" applyNumberFormat="1" applyFont="1" applyFill="1" applyAlignment="1">
      <alignment horizontal="center" wrapText="1"/>
    </xf>
    <xf numFmtId="14" fontId="11" fillId="7" borderId="0" xfId="1" applyNumberFormat="1" applyFont="1" applyFill="1" applyBorder="1" applyAlignment="1">
      <alignment horizontal="center" vertical="center"/>
    </xf>
    <xf numFmtId="167" fontId="32" fillId="7" borderId="0" xfId="0" applyNumberFormat="1" applyFont="1" applyFill="1" applyAlignment="1">
      <alignment horizontal="center" wrapText="1"/>
    </xf>
    <xf numFmtId="0" fontId="31" fillId="7" borderId="0" xfId="0" applyFont="1" applyFill="1" applyAlignment="1">
      <alignment horizontal="center" vertical="center" wrapText="1"/>
    </xf>
    <xf numFmtId="0" fontId="11" fillId="7" borderId="0" xfId="0" applyFont="1" applyFill="1" applyAlignment="1">
      <alignment horizontal="center" vertical="center" wrapText="1"/>
    </xf>
    <xf numFmtId="8" fontId="11" fillId="7" borderId="0" xfId="0" applyNumberFormat="1" applyFont="1" applyFill="1" applyAlignment="1">
      <alignment horizontal="center" vertical="center" wrapText="1"/>
    </xf>
    <xf numFmtId="9" fontId="11" fillId="7" borderId="0" xfId="0" applyNumberFormat="1" applyFont="1" applyFill="1" applyAlignment="1">
      <alignment horizontal="center" vertical="center" wrapText="1"/>
    </xf>
    <xf numFmtId="165" fontId="11" fillId="7" borderId="0" xfId="0" applyNumberFormat="1" applyFont="1" applyFill="1" applyAlignment="1">
      <alignment horizontal="center" vertical="center" wrapText="1"/>
    </xf>
    <xf numFmtId="10" fontId="11" fillId="7" borderId="0" xfId="0" applyNumberFormat="1" applyFont="1" applyFill="1" applyAlignment="1">
      <alignment horizontal="center" vertical="center" wrapText="1"/>
    </xf>
    <xf numFmtId="2" fontId="11" fillId="7" borderId="0" xfId="0" applyNumberFormat="1" applyFont="1" applyFill="1" applyAlignment="1">
      <alignment horizontal="center" vertical="center" wrapText="1"/>
    </xf>
    <xf numFmtId="9" fontId="11" fillId="7" borderId="0" xfId="3" applyFont="1" applyFill="1" applyBorder="1" applyAlignment="1">
      <alignment horizontal="center" vertical="center" wrapText="1"/>
    </xf>
    <xf numFmtId="6" fontId="11" fillId="7" borderId="0" xfId="0" applyNumberFormat="1" applyFont="1" applyFill="1" applyAlignment="1">
      <alignment horizontal="center" vertical="center" wrapText="1"/>
    </xf>
    <xf numFmtId="10" fontId="11" fillId="7" borderId="0" xfId="3" applyNumberFormat="1" applyFont="1" applyFill="1" applyBorder="1" applyAlignment="1">
      <alignment horizontal="center" vertical="center" wrapText="1"/>
    </xf>
    <xf numFmtId="167" fontId="11" fillId="7" borderId="0" xfId="0" applyNumberFormat="1" applyFont="1" applyFill="1" applyAlignment="1">
      <alignment horizontal="center" vertical="center" wrapText="1"/>
    </xf>
    <xf numFmtId="49" fontId="11" fillId="7" borderId="0" xfId="0" applyNumberFormat="1" applyFont="1" applyFill="1" applyAlignment="1">
      <alignment horizontal="center" vertical="center" wrapText="1"/>
    </xf>
    <xf numFmtId="0" fontId="0" fillId="0" borderId="23" xfId="0" applyBorder="1" applyAlignment="1">
      <alignment horizontal="left"/>
    </xf>
    <xf numFmtId="10" fontId="0" fillId="0" borderId="23" xfId="3" applyNumberFormat="1" applyFont="1" applyBorder="1" applyAlignment="1">
      <alignment horizontal="center"/>
    </xf>
    <xf numFmtId="172" fontId="0" fillId="0" borderId="23" xfId="0" applyNumberFormat="1" applyBorder="1" applyAlignment="1">
      <alignment horizontal="center"/>
    </xf>
    <xf numFmtId="14" fontId="0" fillId="0" borderId="23" xfId="0" applyNumberFormat="1" applyBorder="1" applyAlignment="1">
      <alignment horizontal="center"/>
    </xf>
    <xf numFmtId="0" fontId="11" fillId="3" borderId="15" xfId="1" applyNumberFormat="1" applyFont="1" applyFill="1" applyBorder="1" applyAlignment="1">
      <alignment horizontal="center" vertical="center"/>
    </xf>
    <xf numFmtId="43" fontId="34" fillId="3" borderId="15" xfId="1" applyFont="1" applyFill="1" applyBorder="1" applyAlignment="1">
      <alignment horizontal="center" wrapText="1"/>
    </xf>
    <xf numFmtId="0" fontId="0" fillId="10" borderId="0" xfId="0" applyFill="1" applyAlignment="1">
      <alignment horizontal="center"/>
    </xf>
    <xf numFmtId="0" fontId="45" fillId="3" borderId="0" xfId="0" applyFont="1" applyFill="1"/>
    <xf numFmtId="0" fontId="0" fillId="2" borderId="15" xfId="0" applyFill="1" applyBorder="1" applyAlignment="1">
      <alignment horizontal="center"/>
    </xf>
    <xf numFmtId="0" fontId="0" fillId="2" borderId="15" xfId="0" applyFill="1" applyBorder="1" applyAlignment="1">
      <alignment vertical="center"/>
    </xf>
    <xf numFmtId="0" fontId="44" fillId="3" borderId="0" xfId="0" applyFont="1" applyFill="1" applyAlignment="1">
      <alignment vertical="center"/>
    </xf>
    <xf numFmtId="0" fontId="0" fillId="3" borderId="0" xfId="0" applyFill="1" applyAlignment="1">
      <alignment horizontal="center" vertical="center"/>
    </xf>
    <xf numFmtId="0" fontId="0" fillId="3" borderId="0" xfId="0" applyFill="1" applyAlignment="1">
      <alignment vertical="center"/>
    </xf>
    <xf numFmtId="0" fontId="0" fillId="0" borderId="0" xfId="0" applyAlignment="1">
      <alignment vertical="center"/>
    </xf>
    <xf numFmtId="0" fontId="46" fillId="0" borderId="0" xfId="0" applyFont="1"/>
    <xf numFmtId="0" fontId="17" fillId="0" borderId="0" xfId="0" applyFont="1" applyAlignment="1">
      <alignment vertical="center"/>
    </xf>
    <xf numFmtId="0" fontId="17" fillId="0" borderId="0" xfId="0" applyFont="1" applyAlignment="1">
      <alignment horizontal="center" vertical="center" shrinkToFit="1"/>
    </xf>
    <xf numFmtId="10" fontId="0" fillId="7" borderId="23" xfId="0" applyNumberFormat="1" applyFill="1" applyBorder="1" applyAlignment="1">
      <alignment horizontal="center"/>
    </xf>
    <xf numFmtId="10" fontId="0" fillId="7" borderId="23" xfId="3" applyNumberFormat="1" applyFont="1" applyFill="1" applyBorder="1" applyAlignment="1">
      <alignment horizontal="center"/>
    </xf>
    <xf numFmtId="169" fontId="0" fillId="7" borderId="23" xfId="0" applyNumberFormat="1" applyFill="1" applyBorder="1" applyAlignment="1">
      <alignment horizontal="center"/>
    </xf>
    <xf numFmtId="0" fontId="0" fillId="7" borderId="23" xfId="0" applyFill="1" applyBorder="1" applyAlignment="1">
      <alignment horizontal="center"/>
    </xf>
    <xf numFmtId="14" fontId="0" fillId="7" borderId="23" xfId="0" applyNumberFormat="1" applyFill="1" applyBorder="1" applyAlignment="1">
      <alignment horizontal="center"/>
    </xf>
    <xf numFmtId="10" fontId="0" fillId="0" borderId="23" xfId="3" applyNumberFormat="1" applyFont="1" applyBorder="1" applyAlignment="1">
      <alignment horizontal="center" vertical="center"/>
    </xf>
    <xf numFmtId="9" fontId="0" fillId="0" borderId="0" xfId="3" applyFont="1" applyAlignment="1">
      <alignment horizontal="center"/>
    </xf>
    <xf numFmtId="0" fontId="0" fillId="2" borderId="0" xfId="0" applyFill="1"/>
    <xf numFmtId="2" fontId="0" fillId="0" borderId="23" xfId="0" applyNumberFormat="1" applyBorder="1" applyAlignment="1">
      <alignment horizontal="center"/>
    </xf>
    <xf numFmtId="2" fontId="0" fillId="0" borderId="23" xfId="1" applyNumberFormat="1" applyFont="1" applyBorder="1" applyAlignment="1">
      <alignment horizontal="center"/>
    </xf>
    <xf numFmtId="173" fontId="0" fillId="0" borderId="23" xfId="1" applyNumberFormat="1" applyFont="1" applyBorder="1" applyAlignment="1">
      <alignment horizontal="center"/>
    </xf>
    <xf numFmtId="174" fontId="0" fillId="0" borderId="23" xfId="0" applyNumberFormat="1" applyBorder="1" applyAlignment="1">
      <alignment horizontal="center"/>
    </xf>
    <xf numFmtId="175" fontId="0" fillId="0" borderId="23" xfId="1" applyNumberFormat="1" applyFont="1" applyBorder="1" applyAlignment="1">
      <alignment horizontal="center"/>
    </xf>
    <xf numFmtId="2" fontId="0" fillId="0" borderId="23" xfId="3" applyNumberFormat="1" applyFont="1" applyBorder="1" applyAlignment="1">
      <alignment horizontal="center"/>
    </xf>
    <xf numFmtId="9" fontId="11" fillId="3" borderId="29" xfId="0" applyNumberFormat="1" applyFont="1" applyFill="1" applyBorder="1" applyAlignment="1">
      <alignment horizontal="center" vertical="center" wrapText="1"/>
    </xf>
    <xf numFmtId="9" fontId="11" fillId="3" borderId="29" xfId="3" applyFont="1" applyFill="1" applyBorder="1" applyAlignment="1">
      <alignment horizontal="center" vertical="center" wrapText="1"/>
    </xf>
    <xf numFmtId="9" fontId="11" fillId="3" borderId="30" xfId="0" applyNumberFormat="1" applyFont="1" applyFill="1" applyBorder="1" applyAlignment="1">
      <alignment horizontal="left" vertical="center" wrapText="1"/>
    </xf>
    <xf numFmtId="9" fontId="11" fillId="3" borderId="31" xfId="0" applyNumberFormat="1" applyFont="1" applyFill="1" applyBorder="1" applyAlignment="1">
      <alignment horizontal="center" vertical="center" wrapText="1"/>
    </xf>
    <xf numFmtId="9" fontId="11" fillId="3" borderId="31" xfId="0" applyNumberFormat="1" applyFont="1" applyFill="1" applyBorder="1" applyAlignment="1">
      <alignment horizontal="left" vertical="center" wrapText="1"/>
    </xf>
    <xf numFmtId="9" fontId="11" fillId="3" borderId="31" xfId="3" applyFont="1" applyFill="1" applyBorder="1" applyAlignment="1">
      <alignment horizontal="left" vertical="center" wrapText="1"/>
    </xf>
    <xf numFmtId="0" fontId="0" fillId="0" borderId="0" xfId="0" applyAlignment="1">
      <alignment vertical="center" wrapText="1"/>
    </xf>
    <xf numFmtId="0" fontId="3" fillId="7" borderId="36" xfId="0" applyFont="1" applyFill="1" applyBorder="1" applyAlignment="1">
      <alignment vertical="center"/>
    </xf>
    <xf numFmtId="0" fontId="0" fillId="0" borderId="37" xfId="0" applyBorder="1" applyAlignment="1">
      <alignment vertical="center" wrapText="1"/>
    </xf>
    <xf numFmtId="0" fontId="3" fillId="0" borderId="0" xfId="0" applyFont="1" applyAlignment="1">
      <alignment vertical="center"/>
    </xf>
    <xf numFmtId="0" fontId="3" fillId="0" borderId="37" xfId="0" applyFont="1" applyBorder="1" applyAlignment="1">
      <alignment vertical="center"/>
    </xf>
    <xf numFmtId="0" fontId="0" fillId="0" borderId="23" xfId="0" applyBorder="1" applyAlignment="1">
      <alignment horizontal="left" vertical="center"/>
    </xf>
    <xf numFmtId="168" fontId="0" fillId="0" borderId="23" xfId="0" applyNumberFormat="1" applyBorder="1" applyAlignment="1">
      <alignment horizontal="center" vertical="center"/>
    </xf>
    <xf numFmtId="0" fontId="0" fillId="0" borderId="23" xfId="0" applyBorder="1" applyAlignment="1">
      <alignment horizontal="center" vertical="center"/>
    </xf>
    <xf numFmtId="9" fontId="0" fillId="0" borderId="23" xfId="3" applyFont="1" applyBorder="1" applyAlignment="1">
      <alignment horizontal="left" vertical="top" wrapText="1"/>
    </xf>
    <xf numFmtId="10" fontId="0" fillId="0" borderId="23" xfId="3" applyNumberFormat="1" applyFont="1" applyBorder="1" applyAlignment="1">
      <alignment horizontal="left" vertical="top" wrapText="1"/>
    </xf>
    <xf numFmtId="0" fontId="0" fillId="0" borderId="0" xfId="0" applyAlignment="1">
      <alignment wrapText="1"/>
    </xf>
    <xf numFmtId="0" fontId="0" fillId="0" borderId="23" xfId="3" applyNumberFormat="1" applyFont="1" applyBorder="1" applyAlignment="1">
      <alignment horizontal="center" vertical="center"/>
    </xf>
    <xf numFmtId="14" fontId="0" fillId="0" borderId="23" xfId="3" applyNumberFormat="1" applyFont="1" applyBorder="1" applyAlignment="1">
      <alignment horizontal="center" vertical="center"/>
    </xf>
    <xf numFmtId="9" fontId="0" fillId="0" borderId="23" xfId="3" applyFont="1" applyBorder="1" applyAlignment="1">
      <alignment horizontal="center" vertical="center"/>
    </xf>
    <xf numFmtId="10" fontId="0" fillId="0" borderId="23" xfId="3" applyNumberFormat="1" applyFont="1" applyBorder="1" applyAlignment="1">
      <alignment horizontal="center" vertical="top" wrapText="1"/>
    </xf>
    <xf numFmtId="10" fontId="0" fillId="0" borderId="23" xfId="3" applyNumberFormat="1" applyFont="1" applyBorder="1" applyAlignment="1">
      <alignment horizontal="left" vertical="center"/>
    </xf>
    <xf numFmtId="0" fontId="0" fillId="0" borderId="23" xfId="3" applyNumberFormat="1" applyFont="1" applyBorder="1" applyAlignment="1">
      <alignment horizontal="left" vertical="center"/>
    </xf>
    <xf numFmtId="10" fontId="0" fillId="0" borderId="23" xfId="3" applyNumberFormat="1" applyFont="1" applyFill="1" applyBorder="1" applyAlignment="1">
      <alignment horizontal="center" vertical="center"/>
    </xf>
    <xf numFmtId="9" fontId="48" fillId="7" borderId="31" xfId="0" applyNumberFormat="1" applyFont="1" applyFill="1" applyBorder="1" applyAlignment="1">
      <alignment horizontal="center" vertical="center" wrapText="1"/>
    </xf>
    <xf numFmtId="9" fontId="48" fillId="7" borderId="30" xfId="0" applyNumberFormat="1" applyFont="1" applyFill="1" applyBorder="1" applyAlignment="1">
      <alignment horizontal="left" vertical="center" wrapText="1"/>
    </xf>
    <xf numFmtId="0" fontId="47" fillId="3" borderId="0" xfId="0" applyFont="1" applyFill="1" applyAlignment="1">
      <alignment vertical="center" wrapText="1"/>
    </xf>
    <xf numFmtId="0" fontId="47" fillId="3" borderId="0" xfId="0" applyFont="1" applyFill="1" applyAlignment="1">
      <alignment vertical="center"/>
    </xf>
    <xf numFmtId="0" fontId="0" fillId="0" borderId="23" xfId="0" applyBorder="1" applyAlignment="1">
      <alignment horizontal="center" wrapText="1"/>
    </xf>
    <xf numFmtId="0" fontId="13" fillId="7" borderId="23" xfId="4" applyFill="1" applyBorder="1" applyAlignment="1">
      <alignment horizontal="center"/>
    </xf>
    <xf numFmtId="176" fontId="0" fillId="0" borderId="23" xfId="0" applyNumberFormat="1" applyBorder="1" applyAlignment="1">
      <alignment horizontal="center"/>
    </xf>
    <xf numFmtId="0" fontId="3" fillId="0" borderId="38" xfId="0" applyFont="1" applyBorder="1" applyAlignment="1">
      <alignment horizontal="right"/>
    </xf>
    <xf numFmtId="165" fontId="4" fillId="0" borderId="38" xfId="3" applyNumberFormat="1" applyFont="1" applyBorder="1" applyAlignment="1" applyProtection="1">
      <alignment horizontal="center" vertical="center"/>
    </xf>
    <xf numFmtId="2" fontId="4" fillId="0" borderId="38" xfId="1" applyNumberFormat="1" applyFont="1" applyBorder="1" applyAlignment="1">
      <alignment horizontal="center" vertical="center"/>
    </xf>
    <xf numFmtId="0" fontId="3" fillId="0" borderId="39" xfId="0" applyFont="1" applyBorder="1" applyAlignment="1">
      <alignment horizontal="right"/>
    </xf>
    <xf numFmtId="165" fontId="4" fillId="0" borderId="39" xfId="3" applyNumberFormat="1" applyFont="1" applyBorder="1" applyAlignment="1" applyProtection="1">
      <alignment horizontal="center" vertical="center"/>
    </xf>
    <xf numFmtId="43" fontId="4" fillId="0" borderId="39" xfId="1" applyFont="1" applyBorder="1" applyAlignment="1">
      <alignment horizontal="center" vertical="center"/>
    </xf>
    <xf numFmtId="0" fontId="3" fillId="0" borderId="40" xfId="0" applyFont="1" applyBorder="1" applyAlignment="1">
      <alignment horizontal="right"/>
    </xf>
    <xf numFmtId="165" fontId="4" fillId="0" borderId="40" xfId="3" applyNumberFormat="1" applyFont="1" applyBorder="1" applyAlignment="1" applyProtection="1">
      <alignment horizontal="center" vertical="center"/>
    </xf>
    <xf numFmtId="43" fontId="4" fillId="0" borderId="40" xfId="1" applyFont="1" applyBorder="1" applyAlignment="1">
      <alignment horizontal="center" vertical="center"/>
    </xf>
    <xf numFmtId="0" fontId="0" fillId="0" borderId="14" xfId="0" applyBorder="1"/>
    <xf numFmtId="0" fontId="25" fillId="0" borderId="20" xfId="0" applyFont="1" applyBorder="1" applyAlignment="1">
      <alignment horizontal="center" vertical="center" shrinkToFit="1"/>
    </xf>
    <xf numFmtId="0" fontId="17" fillId="0" borderId="0" xfId="0" applyFont="1" applyAlignment="1">
      <alignment horizontal="center" vertical="center"/>
    </xf>
    <xf numFmtId="0" fontId="0" fillId="0" borderId="0" xfId="0" applyAlignment="1">
      <alignment horizontal="left" vertical="center"/>
    </xf>
    <xf numFmtId="177" fontId="0" fillId="0" borderId="23" xfId="0" applyNumberFormat="1" applyBorder="1" applyAlignment="1">
      <alignment horizontal="center"/>
    </xf>
    <xf numFmtId="1" fontId="0" fillId="0" borderId="23" xfId="0" applyNumberFormat="1" applyBorder="1" applyAlignment="1">
      <alignment horizontal="center"/>
    </xf>
    <xf numFmtId="177" fontId="0" fillId="0" borderId="0" xfId="0" applyNumberFormat="1"/>
    <xf numFmtId="10" fontId="0" fillId="0" borderId="0" xfId="3" applyNumberFormat="1" applyFont="1"/>
    <xf numFmtId="0" fontId="0" fillId="7" borderId="0" xfId="0" applyFill="1"/>
    <xf numFmtId="0" fontId="28" fillId="7" borderId="22" xfId="0" applyFont="1" applyFill="1" applyBorder="1" applyAlignment="1">
      <alignment vertical="top" wrapText="1"/>
    </xf>
    <xf numFmtId="177" fontId="0" fillId="0" borderId="23" xfId="2" applyNumberFormat="1" applyFont="1" applyBorder="1" applyAlignment="1">
      <alignment horizontal="center" vertical="center"/>
    </xf>
    <xf numFmtId="0" fontId="11" fillId="3" borderId="31" xfId="3" applyNumberFormat="1" applyFont="1" applyFill="1" applyBorder="1" applyAlignment="1">
      <alignment horizontal="center" vertical="center" wrapText="1"/>
    </xf>
    <xf numFmtId="165" fontId="0" fillId="0" borderId="23" xfId="3" applyNumberFormat="1" applyFont="1" applyBorder="1" applyAlignment="1">
      <alignment horizontal="center"/>
    </xf>
    <xf numFmtId="0" fontId="28" fillId="7" borderId="0" xfId="0" applyFont="1" applyFill="1" applyAlignment="1">
      <alignment vertical="top" wrapText="1"/>
    </xf>
    <xf numFmtId="9" fontId="11" fillId="3" borderId="31" xfId="3" applyFont="1" applyFill="1" applyBorder="1" applyAlignment="1">
      <alignment horizontal="center" vertical="center" wrapText="1"/>
    </xf>
    <xf numFmtId="10" fontId="50" fillId="0" borderId="41" xfId="0" applyNumberFormat="1" applyFont="1" applyBorder="1" applyAlignment="1">
      <alignment horizontal="center" vertical="center"/>
    </xf>
    <xf numFmtId="168" fontId="50" fillId="0" borderId="41" xfId="0" applyNumberFormat="1" applyFont="1" applyBorder="1" applyAlignment="1">
      <alignment horizontal="center" vertical="center"/>
    </xf>
    <xf numFmtId="10" fontId="20" fillId="0" borderId="41" xfId="0" applyNumberFormat="1" applyFont="1" applyBorder="1" applyAlignment="1">
      <alignment horizontal="center" vertical="center"/>
    </xf>
    <xf numFmtId="8" fontId="13" fillId="7" borderId="41" xfId="4" applyNumberFormat="1" applyFill="1" applyBorder="1" applyAlignment="1">
      <alignment horizontal="center" vertical="center"/>
    </xf>
    <xf numFmtId="9" fontId="48" fillId="7" borderId="30" xfId="0" applyNumberFormat="1" applyFont="1" applyFill="1" applyBorder="1" applyAlignment="1">
      <alignment horizontal="center" vertical="center" wrapText="1"/>
    </xf>
    <xf numFmtId="165" fontId="0" fillId="0" borderId="0" xfId="3" applyNumberFormat="1" applyFont="1"/>
    <xf numFmtId="0" fontId="47" fillId="3" borderId="0" xfId="0" applyFont="1" applyFill="1" applyAlignment="1">
      <alignment horizontal="center" vertical="center" wrapText="1"/>
    </xf>
    <xf numFmtId="165" fontId="0" fillId="0" borderId="0" xfId="3" applyNumberFormat="1" applyFont="1" applyAlignment="1">
      <alignment horizontal="center"/>
    </xf>
    <xf numFmtId="14" fontId="0" fillId="0" borderId="0" xfId="0" applyNumberFormat="1" applyAlignment="1">
      <alignment horizontal="center"/>
    </xf>
    <xf numFmtId="1" fontId="0" fillId="0" borderId="0" xfId="0" applyNumberFormat="1" applyAlignment="1">
      <alignment horizontal="center"/>
    </xf>
    <xf numFmtId="0" fontId="0" fillId="11" borderId="0" xfId="0" applyFill="1"/>
    <xf numFmtId="0" fontId="11" fillId="0" borderId="0" xfId="0" applyFont="1" applyAlignment="1">
      <alignment horizontal="left" vertical="center"/>
    </xf>
    <xf numFmtId="0" fontId="39" fillId="2" borderId="0" xfId="0" applyFont="1" applyFill="1" applyAlignment="1">
      <alignment horizontal="justify" vertical="center" wrapText="1"/>
    </xf>
    <xf numFmtId="0" fontId="37" fillId="2" borderId="0" xfId="0" applyFont="1" applyFill="1" applyAlignment="1">
      <alignment horizontal="left" vertical="center" wrapText="1"/>
    </xf>
    <xf numFmtId="0" fontId="37" fillId="2" borderId="0" xfId="0" applyFont="1" applyFill="1" applyAlignment="1">
      <alignment horizontal="left" vertical="center"/>
    </xf>
    <xf numFmtId="0" fontId="37" fillId="2" borderId="6" xfId="0" applyFont="1" applyFill="1" applyBorder="1" applyAlignment="1">
      <alignment horizontal="left" vertical="center"/>
    </xf>
    <xf numFmtId="10" fontId="32" fillId="7" borderId="0" xfId="0" applyNumberFormat="1" applyFont="1" applyFill="1" applyAlignment="1">
      <alignment horizontal="center" wrapText="1"/>
    </xf>
    <xf numFmtId="9" fontId="32" fillId="7" borderId="0" xfId="0" applyNumberFormat="1" applyFont="1" applyFill="1" applyAlignment="1">
      <alignment horizontal="center" wrapText="1"/>
    </xf>
    <xf numFmtId="0" fontId="32" fillId="7" borderId="0" xfId="0" applyFont="1" applyFill="1" applyAlignment="1">
      <alignment horizontal="center"/>
    </xf>
    <xf numFmtId="9" fontId="11" fillId="3" borderId="31" xfId="3" applyFont="1" applyFill="1" applyBorder="1" applyAlignment="1">
      <alignment horizontal="center" vertical="center" wrapText="1"/>
    </xf>
    <xf numFmtId="0" fontId="47" fillId="3" borderId="0" xfId="0" applyFont="1" applyFill="1" applyAlignment="1">
      <alignment horizontal="left" vertical="justify" wrapText="1"/>
    </xf>
    <xf numFmtId="0" fontId="28" fillId="3" borderId="0" xfId="0" applyFont="1" applyFill="1" applyAlignment="1">
      <alignment horizontal="left" vertical="justify" wrapText="1"/>
    </xf>
    <xf numFmtId="0" fontId="28" fillId="7" borderId="32" xfId="0" applyFont="1" applyFill="1" applyBorder="1" applyAlignment="1">
      <alignment horizontal="left" vertical="top" wrapText="1"/>
    </xf>
    <xf numFmtId="0" fontId="28" fillId="7" borderId="33" xfId="0" applyFont="1" applyFill="1" applyBorder="1" applyAlignment="1">
      <alignment horizontal="left" vertical="top" wrapText="1"/>
    </xf>
    <xf numFmtId="0" fontId="28" fillId="7" borderId="22" xfId="0" applyFont="1" applyFill="1" applyBorder="1" applyAlignment="1">
      <alignment horizontal="left" vertical="top" wrapText="1"/>
    </xf>
    <xf numFmtId="0" fontId="28" fillId="7" borderId="0" xfId="0" applyFont="1" applyFill="1" applyAlignment="1">
      <alignment horizontal="left" vertical="top" wrapText="1"/>
    </xf>
    <xf numFmtId="0" fontId="28" fillId="7" borderId="34" xfId="0" applyFont="1" applyFill="1" applyBorder="1" applyAlignment="1">
      <alignment horizontal="left" vertical="top" wrapText="1"/>
    </xf>
    <xf numFmtId="0" fontId="28" fillId="7" borderId="35" xfId="0" applyFont="1" applyFill="1" applyBorder="1" applyAlignment="1">
      <alignment horizontal="left" vertical="top" wrapText="1"/>
    </xf>
    <xf numFmtId="0" fontId="17" fillId="7" borderId="1" xfId="5" applyFont="1" applyFill="1" applyBorder="1" applyAlignment="1">
      <alignment horizontal="center" vertical="center" wrapText="1"/>
    </xf>
    <xf numFmtId="0" fontId="17" fillId="7" borderId="2" xfId="5" applyFont="1" applyFill="1" applyBorder="1" applyAlignment="1">
      <alignment horizontal="center" vertical="center" wrapText="1"/>
    </xf>
    <xf numFmtId="0" fontId="17" fillId="7" borderId="3" xfId="5" applyFont="1" applyFill="1" applyBorder="1" applyAlignment="1">
      <alignment horizontal="center" vertical="center" wrapText="1"/>
    </xf>
    <xf numFmtId="0" fontId="17" fillId="7" borderId="11" xfId="5" applyFont="1" applyFill="1" applyBorder="1" applyAlignment="1">
      <alignment horizontal="center" vertical="center" wrapText="1"/>
    </xf>
    <xf numFmtId="0" fontId="17" fillId="7" borderId="12" xfId="5" applyFont="1" applyFill="1" applyBorder="1" applyAlignment="1">
      <alignment horizontal="center" vertical="center" wrapText="1"/>
    </xf>
    <xf numFmtId="0" fontId="17" fillId="7" borderId="13" xfId="5" applyFont="1" applyFill="1" applyBorder="1" applyAlignment="1">
      <alignment horizontal="center" vertical="center" wrapText="1"/>
    </xf>
    <xf numFmtId="0" fontId="4" fillId="6" borderId="1" xfId="0" applyFont="1" applyFill="1" applyBorder="1" applyAlignment="1">
      <alignment horizontal="justify" vertical="top" wrapText="1"/>
    </xf>
    <xf numFmtId="0" fontId="4" fillId="6" borderId="2" xfId="0" applyFont="1" applyFill="1" applyBorder="1" applyAlignment="1">
      <alignment horizontal="justify" vertical="top" wrapText="1"/>
    </xf>
    <xf numFmtId="0" fontId="4" fillId="6" borderId="3" xfId="0" applyFont="1" applyFill="1" applyBorder="1" applyAlignment="1">
      <alignment horizontal="justify" vertical="top" wrapText="1"/>
    </xf>
    <xf numFmtId="0" fontId="4" fillId="6" borderId="4" xfId="0" applyFont="1" applyFill="1" applyBorder="1" applyAlignment="1">
      <alignment horizontal="justify" vertical="top" wrapText="1"/>
    </xf>
    <xf numFmtId="0" fontId="4" fillId="6" borderId="0" xfId="0" applyFont="1" applyFill="1" applyAlignment="1">
      <alignment horizontal="justify" vertical="top" wrapText="1"/>
    </xf>
    <xf numFmtId="0" fontId="4" fillId="6" borderId="5" xfId="0" applyFont="1" applyFill="1" applyBorder="1" applyAlignment="1">
      <alignment horizontal="justify" vertical="top" wrapText="1"/>
    </xf>
    <xf numFmtId="0" fontId="4" fillId="6" borderId="11" xfId="0" applyFont="1" applyFill="1" applyBorder="1" applyAlignment="1">
      <alignment horizontal="justify" vertical="top" wrapText="1"/>
    </xf>
    <xf numFmtId="0" fontId="4" fillId="6" borderId="12" xfId="0" applyFont="1" applyFill="1" applyBorder="1" applyAlignment="1">
      <alignment horizontal="justify" vertical="top" wrapText="1"/>
    </xf>
    <xf numFmtId="0" fontId="4" fillId="6" borderId="13" xfId="0" applyFont="1" applyFill="1" applyBorder="1" applyAlignment="1">
      <alignment horizontal="justify" vertical="top" wrapText="1"/>
    </xf>
    <xf numFmtId="2" fontId="4" fillId="6" borderId="1" xfId="0" applyNumberFormat="1" applyFont="1" applyFill="1" applyBorder="1" applyAlignment="1" applyProtection="1">
      <alignment horizontal="justify" vertical="top" wrapText="1"/>
      <protection hidden="1"/>
    </xf>
    <xf numFmtId="2" fontId="4" fillId="6" borderId="2" xfId="0" applyNumberFormat="1" applyFont="1" applyFill="1" applyBorder="1" applyAlignment="1" applyProtection="1">
      <alignment horizontal="justify" vertical="top" wrapText="1"/>
      <protection hidden="1"/>
    </xf>
    <xf numFmtId="2" fontId="4" fillId="6" borderId="3" xfId="0" applyNumberFormat="1" applyFont="1" applyFill="1" applyBorder="1" applyAlignment="1" applyProtection="1">
      <alignment horizontal="justify" vertical="top" wrapText="1"/>
      <protection hidden="1"/>
    </xf>
    <xf numFmtId="2" fontId="4" fillId="6" borderId="4" xfId="0" applyNumberFormat="1" applyFont="1" applyFill="1" applyBorder="1" applyAlignment="1" applyProtection="1">
      <alignment horizontal="justify" vertical="top" wrapText="1"/>
      <protection hidden="1"/>
    </xf>
    <xf numFmtId="2" fontId="4" fillId="6" borderId="0" xfId="0" applyNumberFormat="1" applyFont="1" applyFill="1" applyAlignment="1" applyProtection="1">
      <alignment horizontal="justify" vertical="top" wrapText="1"/>
      <protection hidden="1"/>
    </xf>
    <xf numFmtId="2" fontId="4" fillId="6" borderId="5" xfId="0" applyNumberFormat="1" applyFont="1" applyFill="1" applyBorder="1" applyAlignment="1" applyProtection="1">
      <alignment horizontal="justify" vertical="top" wrapText="1"/>
      <protection hidden="1"/>
    </xf>
    <xf numFmtId="2" fontId="4" fillId="6" borderId="11" xfId="0" applyNumberFormat="1" applyFont="1" applyFill="1" applyBorder="1" applyAlignment="1" applyProtection="1">
      <alignment horizontal="justify" vertical="top" wrapText="1"/>
      <protection hidden="1"/>
    </xf>
    <xf numFmtId="2" fontId="4" fillId="6" borderId="12" xfId="0" applyNumberFormat="1" applyFont="1" applyFill="1" applyBorder="1" applyAlignment="1" applyProtection="1">
      <alignment horizontal="justify" vertical="top" wrapText="1"/>
      <protection hidden="1"/>
    </xf>
    <xf numFmtId="2" fontId="4" fillId="6" borderId="13" xfId="0" applyNumberFormat="1" applyFont="1" applyFill="1" applyBorder="1" applyAlignment="1" applyProtection="1">
      <alignment horizontal="justify" vertical="top" wrapText="1"/>
      <protection hidden="1"/>
    </xf>
    <xf numFmtId="2" fontId="4" fillId="7" borderId="1" xfId="0" applyNumberFormat="1" applyFont="1" applyFill="1" applyBorder="1" applyAlignment="1" applyProtection="1">
      <alignment horizontal="justify" vertical="top" wrapText="1"/>
      <protection hidden="1"/>
    </xf>
    <xf numFmtId="2" fontId="4" fillId="7" borderId="2" xfId="0" applyNumberFormat="1" applyFont="1" applyFill="1" applyBorder="1" applyAlignment="1" applyProtection="1">
      <alignment horizontal="justify" vertical="top" wrapText="1"/>
      <protection hidden="1"/>
    </xf>
    <xf numFmtId="2" fontId="4" fillId="7" borderId="3" xfId="0" applyNumberFormat="1" applyFont="1" applyFill="1" applyBorder="1" applyAlignment="1" applyProtection="1">
      <alignment horizontal="justify" vertical="top" wrapText="1"/>
      <protection hidden="1"/>
    </xf>
    <xf numFmtId="2" fontId="4" fillId="7" borderId="4" xfId="0" applyNumberFormat="1" applyFont="1" applyFill="1" applyBorder="1" applyAlignment="1" applyProtection="1">
      <alignment horizontal="justify" vertical="top" wrapText="1"/>
      <protection hidden="1"/>
    </xf>
    <xf numFmtId="2" fontId="4" fillId="7" borderId="0" xfId="0" applyNumberFormat="1" applyFont="1" applyFill="1" applyAlignment="1" applyProtection="1">
      <alignment horizontal="justify" vertical="top" wrapText="1"/>
      <protection hidden="1"/>
    </xf>
    <xf numFmtId="2" fontId="4" fillId="7" borderId="5" xfId="0" applyNumberFormat="1" applyFont="1" applyFill="1" applyBorder="1" applyAlignment="1" applyProtection="1">
      <alignment horizontal="justify" vertical="top" wrapText="1"/>
      <protection hidden="1"/>
    </xf>
    <xf numFmtId="2" fontId="4" fillId="7" borderId="11" xfId="0" applyNumberFormat="1" applyFont="1" applyFill="1" applyBorder="1" applyAlignment="1" applyProtection="1">
      <alignment horizontal="justify" vertical="top" wrapText="1"/>
      <protection hidden="1"/>
    </xf>
    <xf numFmtId="2" fontId="4" fillId="7" borderId="12" xfId="0" applyNumberFormat="1" applyFont="1" applyFill="1" applyBorder="1" applyAlignment="1" applyProtection="1">
      <alignment horizontal="justify" vertical="top" wrapText="1"/>
      <protection hidden="1"/>
    </xf>
    <xf numFmtId="2" fontId="4" fillId="7" borderId="13" xfId="0" applyNumberFormat="1" applyFont="1" applyFill="1" applyBorder="1" applyAlignment="1" applyProtection="1">
      <alignment horizontal="justify" vertical="top" wrapText="1"/>
      <protection hidden="1"/>
    </xf>
    <xf numFmtId="171" fontId="4" fillId="7" borderId="0" xfId="2" applyNumberFormat="1" applyFont="1" applyFill="1" applyBorder="1" applyAlignment="1" applyProtection="1">
      <alignment horizontal="left" vertical="center"/>
    </xf>
    <xf numFmtId="171" fontId="4" fillId="7" borderId="5" xfId="2" applyNumberFormat="1" applyFont="1" applyFill="1" applyBorder="1" applyAlignment="1" applyProtection="1">
      <alignment horizontal="left" vertical="center"/>
    </xf>
    <xf numFmtId="171" fontId="4" fillId="7" borderId="0" xfId="0" applyNumberFormat="1" applyFont="1" applyFill="1" applyAlignment="1">
      <alignment horizontal="left" vertical="center"/>
    </xf>
    <xf numFmtId="171" fontId="4" fillId="7" borderId="5" xfId="0" applyNumberFormat="1" applyFont="1" applyFill="1" applyBorder="1" applyAlignment="1">
      <alignment horizontal="left" vertical="center"/>
    </xf>
    <xf numFmtId="10" fontId="4" fillId="7" borderId="2" xfId="0" applyNumberFormat="1" applyFont="1" applyFill="1" applyBorder="1" applyAlignment="1">
      <alignment horizontal="left" vertical="center"/>
    </xf>
    <xf numFmtId="10" fontId="4" fillId="7" borderId="3" xfId="0" applyNumberFormat="1" applyFont="1" applyFill="1" applyBorder="1" applyAlignment="1">
      <alignment horizontal="left" vertical="center"/>
    </xf>
    <xf numFmtId="10" fontId="4" fillId="7" borderId="0" xfId="0" applyNumberFormat="1" applyFont="1" applyFill="1" applyAlignment="1">
      <alignment horizontal="left" vertical="center"/>
    </xf>
    <xf numFmtId="10" fontId="4" fillId="7" borderId="5" xfId="0" applyNumberFormat="1" applyFont="1" applyFill="1" applyBorder="1" applyAlignment="1">
      <alignment horizontal="left" vertical="center"/>
    </xf>
    <xf numFmtId="164" fontId="4" fillId="7" borderId="0" xfId="0" applyNumberFormat="1" applyFont="1" applyFill="1" applyAlignment="1">
      <alignment horizontal="left" vertical="center"/>
    </xf>
    <xf numFmtId="164" fontId="4" fillId="7" borderId="5" xfId="0" applyNumberFormat="1" applyFont="1" applyFill="1" applyBorder="1" applyAlignment="1">
      <alignment horizontal="left" vertical="center"/>
    </xf>
    <xf numFmtId="0" fontId="4" fillId="4" borderId="0" xfId="0" applyFont="1" applyFill="1" applyAlignment="1">
      <alignment vertical="top" wrapText="1"/>
    </xf>
    <xf numFmtId="164" fontId="18" fillId="7" borderId="0" xfId="0" applyNumberFormat="1" applyFont="1" applyFill="1" applyAlignment="1">
      <alignment horizontal="left" vertical="center"/>
    </xf>
    <xf numFmtId="164" fontId="18" fillId="7" borderId="5" xfId="0" applyNumberFormat="1" applyFont="1" applyFill="1" applyBorder="1" applyAlignment="1">
      <alignment horizontal="left" vertical="center"/>
    </xf>
    <xf numFmtId="2" fontId="4" fillId="6" borderId="1" xfId="0" applyNumberFormat="1" applyFont="1" applyFill="1" applyBorder="1" applyAlignment="1" applyProtection="1">
      <alignment horizontal="left" vertical="top" wrapText="1"/>
      <protection hidden="1"/>
    </xf>
    <xf numFmtId="2" fontId="4" fillId="6" borderId="2" xfId="0" applyNumberFormat="1" applyFont="1" applyFill="1" applyBorder="1" applyAlignment="1" applyProtection="1">
      <alignment horizontal="left" vertical="top" wrapText="1"/>
      <protection hidden="1"/>
    </xf>
    <xf numFmtId="2" fontId="4" fillId="6" borderId="3" xfId="0" applyNumberFormat="1" applyFont="1" applyFill="1" applyBorder="1" applyAlignment="1" applyProtection="1">
      <alignment horizontal="left" vertical="top" wrapText="1"/>
      <protection hidden="1"/>
    </xf>
    <xf numFmtId="2" fontId="4" fillId="6" borderId="4" xfId="0" applyNumberFormat="1" applyFont="1" applyFill="1" applyBorder="1" applyAlignment="1" applyProtection="1">
      <alignment horizontal="left" vertical="top" wrapText="1"/>
      <protection hidden="1"/>
    </xf>
    <xf numFmtId="2" fontId="4" fillId="6" borderId="0" xfId="0" applyNumberFormat="1" applyFont="1" applyFill="1" applyAlignment="1" applyProtection="1">
      <alignment horizontal="left" vertical="top" wrapText="1"/>
      <protection hidden="1"/>
    </xf>
    <xf numFmtId="2" fontId="4" fillId="6" borderId="5" xfId="0" applyNumberFormat="1" applyFont="1" applyFill="1" applyBorder="1" applyAlignment="1" applyProtection="1">
      <alignment horizontal="left" vertical="top" wrapText="1"/>
      <protection hidden="1"/>
    </xf>
    <xf numFmtId="2" fontId="4" fillId="6" borderId="11" xfId="0" applyNumberFormat="1" applyFont="1" applyFill="1" applyBorder="1" applyAlignment="1" applyProtection="1">
      <alignment horizontal="left" vertical="top" wrapText="1"/>
      <protection hidden="1"/>
    </xf>
    <xf numFmtId="2" fontId="4" fillId="6" borderId="12" xfId="0" applyNumberFormat="1" applyFont="1" applyFill="1" applyBorder="1" applyAlignment="1" applyProtection="1">
      <alignment horizontal="left" vertical="top" wrapText="1"/>
      <protection hidden="1"/>
    </xf>
    <xf numFmtId="2" fontId="4" fillId="6" borderId="13" xfId="0" applyNumberFormat="1" applyFont="1" applyFill="1" applyBorder="1" applyAlignment="1" applyProtection="1">
      <alignment horizontal="left" vertical="top" wrapText="1"/>
      <protection hidden="1"/>
    </xf>
    <xf numFmtId="14" fontId="4" fillId="7" borderId="0" xfId="0" applyNumberFormat="1" applyFont="1" applyFill="1" applyAlignment="1">
      <alignment horizontal="left" vertical="center"/>
    </xf>
    <xf numFmtId="14" fontId="4" fillId="7" borderId="5" xfId="0" applyNumberFormat="1" applyFont="1" applyFill="1" applyBorder="1" applyAlignment="1">
      <alignment horizontal="left" vertical="center"/>
    </xf>
    <xf numFmtId="0" fontId="3" fillId="0" borderId="25" xfId="0" applyFont="1" applyBorder="1" applyAlignment="1">
      <alignment vertical="center"/>
    </xf>
    <xf numFmtId="170" fontId="4" fillId="0" borderId="25" xfId="0" applyNumberFormat="1" applyFont="1" applyBorder="1" applyAlignment="1" applyProtection="1">
      <alignment horizontal="center" vertical="center" shrinkToFit="1"/>
      <protection hidden="1"/>
    </xf>
    <xf numFmtId="2" fontId="12" fillId="3" borderId="8" xfId="0" applyNumberFormat="1" applyFont="1" applyFill="1" applyBorder="1" applyAlignment="1">
      <alignment horizontal="left" vertical="center" shrinkToFit="1"/>
    </xf>
    <xf numFmtId="2" fontId="12" fillId="3" borderId="9" xfId="0" applyNumberFormat="1" applyFont="1" applyFill="1" applyBorder="1" applyAlignment="1">
      <alignment horizontal="left" vertical="center" shrinkToFit="1"/>
    </xf>
    <xf numFmtId="2" fontId="12" fillId="3" borderId="10" xfId="0" applyNumberFormat="1" applyFont="1" applyFill="1" applyBorder="1" applyAlignment="1">
      <alignment horizontal="left" vertical="center" shrinkToFit="1"/>
    </xf>
    <xf numFmtId="1" fontId="43" fillId="3" borderId="8" xfId="4" applyNumberFormat="1" applyFont="1" applyFill="1" applyBorder="1" applyAlignment="1" applyProtection="1">
      <alignment horizontal="center" vertical="center" shrinkToFit="1"/>
      <protection hidden="1"/>
    </xf>
    <xf numFmtId="1" fontId="4" fillId="3" borderId="9" xfId="0" applyNumberFormat="1" applyFont="1" applyFill="1" applyBorder="1" applyAlignment="1" applyProtection="1">
      <alignment horizontal="center" vertical="center" shrinkToFit="1"/>
      <protection hidden="1"/>
    </xf>
    <xf numFmtId="1" fontId="4" fillId="3" borderId="10" xfId="0" applyNumberFormat="1" applyFont="1" applyFill="1" applyBorder="1" applyAlignment="1" applyProtection="1">
      <alignment horizontal="center" vertical="center" shrinkToFit="1"/>
      <protection hidden="1"/>
    </xf>
    <xf numFmtId="0" fontId="3" fillId="0" borderId="24" xfId="0" applyFont="1" applyBorder="1" applyAlignment="1">
      <alignment vertical="center"/>
    </xf>
    <xf numFmtId="0" fontId="0" fillId="0" borderId="24" xfId="0" applyBorder="1" applyAlignment="1">
      <alignment horizontal="center" vertical="center"/>
    </xf>
    <xf numFmtId="0" fontId="4" fillId="0" borderId="0" xfId="0" applyFont="1" applyAlignment="1">
      <alignment horizontal="left" vertical="center" wrapText="1"/>
    </xf>
    <xf numFmtId="0" fontId="4" fillId="0" borderId="0" xfId="0" applyFont="1" applyAlignment="1">
      <alignment horizontal="left" vertical="center"/>
    </xf>
    <xf numFmtId="0" fontId="4" fillId="0" borderId="6" xfId="0" applyFont="1" applyBorder="1" applyAlignment="1">
      <alignment horizontal="left" vertical="center"/>
    </xf>
    <xf numFmtId="0" fontId="12" fillId="5" borderId="26" xfId="0" applyFont="1" applyFill="1" applyBorder="1" applyAlignment="1">
      <alignment horizontal="left" vertical="center"/>
    </xf>
    <xf numFmtId="0" fontId="12" fillId="5" borderId="23" xfId="0" applyFont="1" applyFill="1" applyBorder="1" applyAlignment="1">
      <alignment horizontal="left" vertical="center"/>
    </xf>
    <xf numFmtId="0" fontId="4" fillId="0" borderId="27" xfId="0" applyFont="1" applyBorder="1" applyAlignment="1">
      <alignment horizontal="center" vertical="center"/>
    </xf>
    <xf numFmtId="0" fontId="4" fillId="0" borderId="23" xfId="0" applyFont="1" applyBorder="1" applyAlignment="1">
      <alignment horizontal="center" vertical="center"/>
    </xf>
    <xf numFmtId="0" fontId="4" fillId="0" borderId="28" xfId="0" applyFont="1" applyBorder="1" applyAlignment="1">
      <alignment horizontal="center" vertical="center"/>
    </xf>
    <xf numFmtId="1" fontId="46" fillId="0" borderId="25" xfId="0" applyNumberFormat="1" applyFont="1" applyBorder="1" applyAlignment="1">
      <alignment vertical="center"/>
    </xf>
    <xf numFmtId="1" fontId="17" fillId="0" borderId="25" xfId="0" applyNumberFormat="1" applyFont="1" applyBorder="1" applyAlignment="1" applyProtection="1">
      <alignment horizontal="center" vertical="center" shrinkToFit="1"/>
      <protection hidden="1"/>
    </xf>
    <xf numFmtId="0" fontId="0" fillId="0" borderId="0" xfId="0" applyAlignment="1">
      <alignment horizontal="left" vertical="center" wrapText="1" indent="1"/>
    </xf>
    <xf numFmtId="0" fontId="0" fillId="0" borderId="0" xfId="0" applyAlignment="1">
      <alignment horizontal="left" vertical="center" indent="1"/>
    </xf>
    <xf numFmtId="0" fontId="0" fillId="0" borderId="6" xfId="0" applyBorder="1" applyAlignment="1">
      <alignment horizontal="left" vertical="center" indent="1"/>
    </xf>
    <xf numFmtId="0" fontId="28" fillId="0" borderId="17" xfId="0" applyFont="1" applyBorder="1" applyAlignment="1">
      <alignment horizontal="left" vertical="center" wrapText="1" indent="1"/>
    </xf>
    <xf numFmtId="0" fontId="21" fillId="0" borderId="16" xfId="0" applyFont="1" applyBorder="1" applyAlignment="1">
      <alignment horizontal="left" vertical="center" wrapText="1" indent="1"/>
    </xf>
    <xf numFmtId="0" fontId="21" fillId="0" borderId="16" xfId="0" applyFont="1" applyBorder="1" applyAlignment="1">
      <alignment horizontal="left" vertical="center" indent="1"/>
    </xf>
    <xf numFmtId="0" fontId="21" fillId="0" borderId="0" xfId="0" applyFont="1" applyAlignment="1">
      <alignment horizontal="left" vertical="center" indent="1"/>
    </xf>
    <xf numFmtId="0" fontId="21" fillId="0" borderId="6" xfId="0" applyFont="1" applyBorder="1" applyAlignment="1">
      <alignment horizontal="left" vertical="center" indent="1"/>
    </xf>
    <xf numFmtId="0" fontId="0" fillId="0" borderId="17" xfId="0" applyBorder="1" applyAlignment="1">
      <alignment horizontal="left" vertical="center" wrapText="1" indent="1"/>
    </xf>
    <xf numFmtId="0" fontId="0" fillId="0" borderId="17" xfId="0" applyBorder="1" applyAlignment="1">
      <alignment horizontal="left" vertical="center" indent="1"/>
    </xf>
    <xf numFmtId="10" fontId="32" fillId="3" borderId="0" xfId="0" applyNumberFormat="1" applyFont="1" applyFill="1" applyAlignment="1">
      <alignment horizontal="center" wrapText="1"/>
    </xf>
    <xf numFmtId="0" fontId="32" fillId="3" borderId="0" xfId="0" applyFont="1" applyFill="1" applyAlignment="1">
      <alignment horizontal="center"/>
    </xf>
    <xf numFmtId="166" fontId="32" fillId="3" borderId="0" xfId="0" applyNumberFormat="1" applyFont="1" applyFill="1" applyAlignment="1">
      <alignment horizontal="center" wrapText="1"/>
    </xf>
    <xf numFmtId="10" fontId="33" fillId="3" borderId="0" xfId="0" applyNumberFormat="1" applyFont="1" applyFill="1" applyAlignment="1">
      <alignment horizontal="center" wrapText="1"/>
    </xf>
    <xf numFmtId="10" fontId="32" fillId="3" borderId="22" xfId="0" applyNumberFormat="1" applyFont="1" applyFill="1" applyBorder="1" applyAlignment="1">
      <alignment horizontal="center" wrapText="1"/>
    </xf>
    <xf numFmtId="0" fontId="47" fillId="3" borderId="29" xfId="0" applyFont="1" applyFill="1" applyBorder="1" applyAlignment="1">
      <alignment horizontal="left" vertical="center"/>
    </xf>
  </cellXfs>
  <cellStyles count="8">
    <cellStyle name="Comma 2" xfId="6" xr:uid="{BB025B4C-C253-458F-87D4-EE8B75BF7F27}"/>
    <cellStyle name="Currency 2" xfId="7" xr:uid="{E810BCC5-D66E-4893-86DB-53129B1C5B2E}"/>
    <cellStyle name="Hiperlink" xfId="4" builtinId="8"/>
    <cellStyle name="Moeda" xfId="2" builtinId="4"/>
    <cellStyle name="Normal" xfId="0" builtinId="0"/>
    <cellStyle name="Normal 2" xfId="5" xr:uid="{2AA5B3C1-3856-4B5D-8731-09BD1ADDD6FD}"/>
    <cellStyle name="Porcentagem" xfId="3" builtinId="5"/>
    <cellStyle name="Vírgula" xfId="1" builtinId="3"/>
  </cellStyles>
  <dxfs count="54">
    <dxf>
      <fill>
        <patternFill>
          <bgColor rgb="FFB1D47F"/>
        </patternFill>
      </fill>
    </dxf>
    <dxf>
      <fill>
        <patternFill>
          <bgColor rgb="FFFFEB84"/>
        </patternFill>
      </fill>
    </dxf>
    <dxf>
      <fill>
        <patternFill>
          <bgColor rgb="FFFF9966"/>
        </patternFill>
      </fill>
    </dxf>
    <dxf>
      <fill>
        <patternFill>
          <bgColor rgb="FFFF5050"/>
        </patternFill>
      </fill>
    </dxf>
    <dxf>
      <fill>
        <patternFill>
          <bgColor rgb="FF63BE7B"/>
        </patternFill>
      </fill>
    </dxf>
    <dxf>
      <fill>
        <patternFill>
          <bgColor rgb="FFB1D47F"/>
        </patternFill>
      </fill>
    </dxf>
    <dxf>
      <fill>
        <patternFill>
          <bgColor rgb="FFFFEB84"/>
        </patternFill>
      </fill>
    </dxf>
    <dxf>
      <fill>
        <patternFill>
          <bgColor rgb="FFFF9966"/>
        </patternFill>
      </fill>
    </dxf>
    <dxf>
      <fill>
        <patternFill>
          <bgColor rgb="FFFF5050"/>
        </patternFill>
      </fill>
    </dxf>
    <dxf>
      <fill>
        <patternFill>
          <bgColor rgb="FF63BE7B"/>
        </patternFill>
      </fill>
    </dxf>
    <dxf>
      <fill>
        <patternFill>
          <bgColor rgb="FFB1D47F"/>
        </patternFill>
      </fill>
    </dxf>
    <dxf>
      <fill>
        <patternFill>
          <bgColor rgb="FFFFEB84"/>
        </patternFill>
      </fill>
    </dxf>
    <dxf>
      <fill>
        <patternFill>
          <bgColor rgb="FFFF9966"/>
        </patternFill>
      </fill>
    </dxf>
    <dxf>
      <fill>
        <patternFill>
          <bgColor rgb="FFFF5050"/>
        </patternFill>
      </fill>
    </dxf>
    <dxf>
      <fill>
        <patternFill>
          <bgColor rgb="FF63BE7B"/>
        </patternFill>
      </fill>
    </dxf>
    <dxf>
      <fill>
        <patternFill>
          <bgColor rgb="FFB1D47F"/>
        </patternFill>
      </fill>
    </dxf>
    <dxf>
      <fill>
        <patternFill>
          <bgColor rgb="FFFFEB84"/>
        </patternFill>
      </fill>
    </dxf>
    <dxf>
      <fill>
        <patternFill>
          <bgColor rgb="FFFF9966"/>
        </patternFill>
      </fill>
    </dxf>
    <dxf>
      <fill>
        <patternFill>
          <bgColor rgb="FFFF5050"/>
        </patternFill>
      </fill>
    </dxf>
    <dxf>
      <fill>
        <patternFill>
          <bgColor rgb="FF63BE7B"/>
        </patternFill>
      </fill>
    </dxf>
    <dxf>
      <fill>
        <patternFill>
          <bgColor rgb="FFB1D47F"/>
        </patternFill>
      </fill>
    </dxf>
    <dxf>
      <fill>
        <patternFill>
          <bgColor rgb="FFFFEB84"/>
        </patternFill>
      </fill>
    </dxf>
    <dxf>
      <fill>
        <patternFill>
          <bgColor rgb="FFFF9966"/>
        </patternFill>
      </fill>
    </dxf>
    <dxf>
      <fill>
        <patternFill>
          <bgColor rgb="FFFF5050"/>
        </patternFill>
      </fill>
    </dxf>
    <dxf>
      <fill>
        <patternFill>
          <bgColor rgb="FF63BE7B"/>
        </patternFill>
      </fill>
    </dxf>
    <dxf>
      <font>
        <color rgb="FF9C0006"/>
      </font>
    </dxf>
    <dxf>
      <font>
        <color rgb="FF9C0006"/>
      </font>
    </dxf>
    <dxf>
      <font>
        <b/>
        <i val="0"/>
        <color theme="1"/>
      </font>
      <fill>
        <patternFill>
          <bgColor rgb="FFFFC000"/>
        </patternFill>
      </fill>
    </dxf>
    <dxf>
      <font>
        <b/>
        <i val="0"/>
        <color theme="1"/>
      </font>
      <fill>
        <patternFill>
          <bgColor rgb="FFFFC000"/>
        </patternFill>
      </fill>
    </dxf>
    <dxf>
      <font>
        <b/>
        <i val="0"/>
        <color theme="1"/>
      </font>
      <fill>
        <patternFill>
          <bgColor rgb="FFFFC000"/>
        </patternFill>
      </fill>
    </dxf>
    <dxf>
      <font>
        <b/>
        <i val="0"/>
        <color theme="1"/>
      </font>
      <fill>
        <patternFill>
          <bgColor rgb="FFFFC000"/>
        </patternFill>
      </fill>
    </dxf>
    <dxf>
      <font>
        <b/>
        <i val="0"/>
        <color theme="1"/>
      </font>
      <fill>
        <patternFill>
          <bgColor rgb="FFFFC000"/>
        </patternFill>
      </fill>
    </dxf>
    <dxf>
      <font>
        <b/>
        <i val="0"/>
        <color theme="1"/>
      </font>
      <fill>
        <patternFill>
          <bgColor rgb="FFFFC000"/>
        </patternFill>
      </fill>
    </dxf>
    <dxf>
      <font>
        <b/>
        <i val="0"/>
        <color theme="1"/>
      </font>
      <fill>
        <patternFill>
          <bgColor rgb="FFFFC000"/>
        </patternFill>
      </fill>
    </dxf>
    <dxf>
      <font>
        <b/>
        <i val="0"/>
        <color theme="1"/>
      </font>
      <fill>
        <patternFill>
          <bgColor rgb="FFFFC000"/>
        </patternFill>
      </fill>
    </dxf>
    <dxf>
      <font>
        <b/>
        <i val="0"/>
        <color theme="1"/>
      </font>
      <fill>
        <patternFill>
          <bgColor rgb="FFFFC000"/>
        </patternFill>
      </fill>
    </dxf>
    <dxf>
      <font>
        <b/>
        <i val="0"/>
        <color theme="1"/>
      </font>
      <fill>
        <patternFill>
          <bgColor rgb="FFFFC000"/>
        </patternFill>
      </fill>
    </dxf>
    <dxf>
      <font>
        <b/>
        <i val="0"/>
        <color theme="1"/>
      </font>
      <fill>
        <patternFill>
          <bgColor rgb="FFFFC000"/>
        </patternFill>
      </fill>
    </dxf>
    <dxf>
      <font>
        <b/>
        <i val="0"/>
        <color theme="1"/>
      </font>
      <fill>
        <patternFill>
          <bgColor rgb="FFFFC000"/>
        </patternFill>
      </fill>
    </dxf>
    <dxf>
      <fill>
        <patternFill>
          <bgColor rgb="FFB1D47F"/>
        </patternFill>
      </fill>
    </dxf>
    <dxf>
      <fill>
        <patternFill>
          <bgColor rgb="FFFFEB84"/>
        </patternFill>
      </fill>
    </dxf>
    <dxf>
      <fill>
        <patternFill>
          <bgColor rgb="FFFF9966"/>
        </patternFill>
      </fill>
    </dxf>
    <dxf>
      <fill>
        <patternFill>
          <bgColor rgb="FFFF5050"/>
        </patternFill>
      </fill>
    </dxf>
    <dxf>
      <fill>
        <patternFill>
          <bgColor rgb="FF63BE7B"/>
        </patternFill>
      </fill>
    </dxf>
    <dxf>
      <fill>
        <patternFill>
          <bgColor rgb="FFB1D47F"/>
        </patternFill>
      </fill>
    </dxf>
    <dxf>
      <fill>
        <patternFill>
          <bgColor rgb="FFFFEB84"/>
        </patternFill>
      </fill>
    </dxf>
    <dxf>
      <fill>
        <patternFill>
          <bgColor rgb="FFFF9966"/>
        </patternFill>
      </fill>
    </dxf>
    <dxf>
      <fill>
        <patternFill>
          <bgColor rgb="FFFF5050"/>
        </patternFill>
      </fill>
    </dxf>
    <dxf>
      <fill>
        <patternFill>
          <bgColor rgb="FF63BE7B"/>
        </patternFill>
      </fill>
    </dxf>
    <dxf>
      <fill>
        <patternFill>
          <bgColor rgb="FFB1D47F"/>
        </patternFill>
      </fill>
    </dxf>
    <dxf>
      <fill>
        <patternFill>
          <bgColor rgb="FFFFEB84"/>
        </patternFill>
      </fill>
    </dxf>
    <dxf>
      <fill>
        <patternFill>
          <bgColor rgb="FFFF9966"/>
        </patternFill>
      </fill>
    </dxf>
    <dxf>
      <fill>
        <patternFill>
          <bgColor rgb="FFFF5050"/>
        </patternFill>
      </fill>
    </dxf>
    <dxf>
      <fill>
        <patternFill>
          <bgColor rgb="FF63BE7B"/>
        </patternFill>
      </fill>
    </dxf>
  </dxfs>
  <tableStyles count="0" defaultTableStyle="TableStyleMedium2" defaultPivotStyle="PivotStyleLight16"/>
  <colors>
    <mruColors>
      <color rgb="FFFFC7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hyperlink" Target="#'Coment&#225;rios do Gestor'!A1"/><Relationship Id="rId2" Type="http://schemas.openxmlformats.org/officeDocument/2006/relationships/hyperlink" Target="#'Fundos de Investimento XP'!A1"/><Relationship Id="rId1" Type="http://schemas.openxmlformats.org/officeDocument/2006/relationships/image" Target="../media/image1.jpg"/><Relationship Id="rId6" Type="http://schemas.openxmlformats.org/officeDocument/2006/relationships/hyperlink" Target="#'Fundos Mercado'!A1"/><Relationship Id="rId5" Type="http://schemas.openxmlformats.org/officeDocument/2006/relationships/hyperlink" Target="#'Simulador de Receita'!A1"/><Relationship Id="rId4" Type="http://schemas.openxmlformats.org/officeDocument/2006/relationships/hyperlink" Target="#Comparador!A1"/></Relationships>
</file>

<file path=xl/drawings/_rels/drawing2.xml.rels><?xml version="1.0" encoding="UTF-8" standalone="yes"?>
<Relationships xmlns="http://schemas.openxmlformats.org/package/2006/relationships"><Relationship Id="rId3" Type="http://schemas.openxmlformats.org/officeDocument/2006/relationships/hyperlink" Target="#Comparador!A1"/><Relationship Id="rId2" Type="http://schemas.openxmlformats.org/officeDocument/2006/relationships/hyperlink" Target="#'Coment&#225;rios do Gestor'!A1"/><Relationship Id="rId1" Type="http://schemas.openxmlformats.org/officeDocument/2006/relationships/hyperlink" Target="#Menu!A1"/><Relationship Id="rId5" Type="http://schemas.openxmlformats.org/officeDocument/2006/relationships/hyperlink" Target="#'Fundos Mercado'!A1"/><Relationship Id="rId4" Type="http://schemas.openxmlformats.org/officeDocument/2006/relationships/hyperlink" Target="#'Simulador de Receita'!A1"/></Relationships>
</file>

<file path=xl/drawings/_rels/drawing3.xml.rels><?xml version="1.0" encoding="UTF-8" standalone="yes"?>
<Relationships xmlns="http://schemas.openxmlformats.org/package/2006/relationships"><Relationship Id="rId3" Type="http://schemas.openxmlformats.org/officeDocument/2006/relationships/hyperlink" Target="#Comparador!A1"/><Relationship Id="rId2" Type="http://schemas.openxmlformats.org/officeDocument/2006/relationships/hyperlink" Target="#'Coment&#225;rios do Gestor'!A1"/><Relationship Id="rId1" Type="http://schemas.openxmlformats.org/officeDocument/2006/relationships/hyperlink" Target="#Menu!A1"/><Relationship Id="rId5" Type="http://schemas.openxmlformats.org/officeDocument/2006/relationships/hyperlink" Target="#'Fundos Mercado'!A1"/><Relationship Id="rId4" Type="http://schemas.openxmlformats.org/officeDocument/2006/relationships/hyperlink" Target="#'Simulador de Receita'!A1"/></Relationships>
</file>

<file path=xl/drawings/_rels/drawing4.xml.rels><?xml version="1.0" encoding="UTF-8" standalone="yes"?>
<Relationships xmlns="http://schemas.openxmlformats.org/package/2006/relationships"><Relationship Id="rId3" Type="http://schemas.openxmlformats.org/officeDocument/2006/relationships/hyperlink" Target="#Comparador!A1"/><Relationship Id="rId2" Type="http://schemas.openxmlformats.org/officeDocument/2006/relationships/hyperlink" Target="#'Coment&#225;rios do Gestor'!A1"/><Relationship Id="rId1" Type="http://schemas.openxmlformats.org/officeDocument/2006/relationships/hyperlink" Target="#Menu!A1"/><Relationship Id="rId6" Type="http://schemas.openxmlformats.org/officeDocument/2006/relationships/hyperlink" Target="https://conteudos.xpi.com.br/fundos-de-investimento/relatorios/fundos-trend-e-books/" TargetMode="External"/><Relationship Id="rId5" Type="http://schemas.openxmlformats.org/officeDocument/2006/relationships/hyperlink" Target="#'Fundos Mercado'!A1"/><Relationship Id="rId4" Type="http://schemas.openxmlformats.org/officeDocument/2006/relationships/hyperlink" Target="#'Simulador de Receita'!A1"/></Relationships>
</file>

<file path=xl/drawings/_rels/drawing5.xml.rels><?xml version="1.0" encoding="UTF-8" standalone="yes"?>
<Relationships xmlns="http://schemas.openxmlformats.org/package/2006/relationships"><Relationship Id="rId3" Type="http://schemas.openxmlformats.org/officeDocument/2006/relationships/hyperlink" Target="#'Fundos de Investimento XP'!A1"/><Relationship Id="rId2" Type="http://schemas.openxmlformats.org/officeDocument/2006/relationships/image" Target="../media/image2.png"/><Relationship Id="rId1" Type="http://schemas.openxmlformats.org/officeDocument/2006/relationships/hyperlink" Target="#Menu!A1"/><Relationship Id="rId6" Type="http://schemas.openxmlformats.org/officeDocument/2006/relationships/hyperlink" Target="#'Fundos Mercado'!A1"/><Relationship Id="rId5" Type="http://schemas.openxmlformats.org/officeDocument/2006/relationships/hyperlink" Target="#'Simulador de Receita'!A1"/><Relationship Id="rId4" Type="http://schemas.openxmlformats.org/officeDocument/2006/relationships/hyperlink" Target="#Comparador!A1"/></Relationships>
</file>

<file path=xl/drawings/_rels/drawing6.xml.rels><?xml version="1.0" encoding="UTF-8" standalone="yes"?>
<Relationships xmlns="http://schemas.openxmlformats.org/package/2006/relationships"><Relationship Id="rId3" Type="http://schemas.openxmlformats.org/officeDocument/2006/relationships/hyperlink" Target="#'Coment&#225;rios do Gestor'!A1"/><Relationship Id="rId2" Type="http://schemas.openxmlformats.org/officeDocument/2006/relationships/hyperlink" Target="#Menu!A1"/><Relationship Id="rId1" Type="http://schemas.openxmlformats.org/officeDocument/2006/relationships/image" Target="../media/image2.png"/><Relationship Id="rId6" Type="http://schemas.openxmlformats.org/officeDocument/2006/relationships/hyperlink" Target="#'Fundos Mercado'!A1"/><Relationship Id="rId5" Type="http://schemas.openxmlformats.org/officeDocument/2006/relationships/hyperlink" Target="#Comparador!A1"/><Relationship Id="rId4" Type="http://schemas.openxmlformats.org/officeDocument/2006/relationships/hyperlink" Target="#'Fundos de Investimento XP'!A1"/></Relationships>
</file>

<file path=xl/drawings/_rels/drawing7.xml.rels><?xml version="1.0" encoding="UTF-8" standalone="yes"?>
<Relationships xmlns="http://schemas.openxmlformats.org/package/2006/relationships"><Relationship Id="rId3" Type="http://schemas.openxmlformats.org/officeDocument/2006/relationships/hyperlink" Target="#'Coment&#225;rios do Gestor'!A1"/><Relationship Id="rId2" Type="http://schemas.openxmlformats.org/officeDocument/2006/relationships/hyperlink" Target="#Menu!A1"/><Relationship Id="rId1" Type="http://schemas.openxmlformats.org/officeDocument/2006/relationships/image" Target="../media/image2.png"/><Relationship Id="rId6" Type="http://schemas.openxmlformats.org/officeDocument/2006/relationships/hyperlink" Target="#'Fundos Mercado'!A1"/><Relationship Id="rId5" Type="http://schemas.openxmlformats.org/officeDocument/2006/relationships/hyperlink" Target="#'Simulador de Receita'!A1"/><Relationship Id="rId4" Type="http://schemas.openxmlformats.org/officeDocument/2006/relationships/hyperlink" Target="#'Fundos de Investimento XP'!A1"/></Relationships>
</file>

<file path=xl/drawings/_rels/drawing8.xml.rels><?xml version="1.0" encoding="UTF-8" standalone="yes"?>
<Relationships xmlns="http://schemas.openxmlformats.org/package/2006/relationships"><Relationship Id="rId3" Type="http://schemas.openxmlformats.org/officeDocument/2006/relationships/hyperlink" Target="#'Fundos de Investimento XP'!A1"/><Relationship Id="rId2" Type="http://schemas.openxmlformats.org/officeDocument/2006/relationships/hyperlink" Target="#'Coment&#225;rios do Gestor'!A1"/><Relationship Id="rId1" Type="http://schemas.openxmlformats.org/officeDocument/2006/relationships/hyperlink" Target="#Menu!A1"/><Relationship Id="rId5" Type="http://schemas.openxmlformats.org/officeDocument/2006/relationships/hyperlink" Target="#'Simulador de Receita'!A1"/><Relationship Id="rId4" Type="http://schemas.openxmlformats.org/officeDocument/2006/relationships/hyperlink" Target="#Comparador!A1"/></Relationships>
</file>

<file path=xl/drawings/drawing1.xml><?xml version="1.0" encoding="utf-8"?>
<xdr:wsDr xmlns:xdr="http://schemas.openxmlformats.org/drawingml/2006/spreadsheetDrawing" xmlns:a="http://schemas.openxmlformats.org/drawingml/2006/main">
  <xdr:twoCellAnchor editAs="oneCell">
    <xdr:from>
      <xdr:col>12</xdr:col>
      <xdr:colOff>618565</xdr:colOff>
      <xdr:row>0</xdr:row>
      <xdr:rowOff>0</xdr:rowOff>
    </xdr:from>
    <xdr:to>
      <xdr:col>17</xdr:col>
      <xdr:colOff>904128</xdr:colOff>
      <xdr:row>36</xdr:row>
      <xdr:rowOff>85725</xdr:rowOff>
    </xdr:to>
    <xdr:pic>
      <xdr:nvPicPr>
        <xdr:cNvPr id="9" name="Imagem 2">
          <a:extLst>
            <a:ext uri="{FF2B5EF4-FFF2-40B4-BE49-F238E27FC236}">
              <a16:creationId xmlns:a16="http://schemas.microsoft.com/office/drawing/2014/main" id="{F3BC2D98-25AA-4066-A00C-37A4D8409806}"/>
            </a:ext>
          </a:extLst>
        </xdr:cNvPr>
        <xdr:cNvPicPr>
          <a:picLocks noChangeAspect="1"/>
        </xdr:cNvPicPr>
      </xdr:nvPicPr>
      <xdr:blipFill>
        <a:blip xmlns:r="http://schemas.openxmlformats.org/officeDocument/2006/relationships" r:embed="rId1"/>
        <a:stretch>
          <a:fillRect/>
        </a:stretch>
      </xdr:blipFill>
      <xdr:spPr>
        <a:xfrm>
          <a:off x="8073465" y="0"/>
          <a:ext cx="6387913" cy="6848475"/>
        </a:xfrm>
        <a:prstGeom prst="rect">
          <a:avLst/>
        </a:prstGeom>
      </xdr:spPr>
    </xdr:pic>
    <xdr:clientData/>
  </xdr:twoCellAnchor>
  <xdr:twoCellAnchor editAs="absolute">
    <xdr:from>
      <xdr:col>1</xdr:col>
      <xdr:colOff>64860</xdr:colOff>
      <xdr:row>5</xdr:row>
      <xdr:rowOff>54428</xdr:rowOff>
    </xdr:from>
    <xdr:to>
      <xdr:col>2</xdr:col>
      <xdr:colOff>398853</xdr:colOff>
      <xdr:row>7</xdr:row>
      <xdr:rowOff>87428</xdr:rowOff>
    </xdr:to>
    <xdr:sp macro="" textlink="">
      <xdr:nvSpPr>
        <xdr:cNvPr id="14" name="Retângulo 16">
          <a:hlinkClick xmlns:r="http://schemas.openxmlformats.org/officeDocument/2006/relationships" r:id="rId2"/>
          <a:extLst>
            <a:ext uri="{FF2B5EF4-FFF2-40B4-BE49-F238E27FC236}">
              <a16:creationId xmlns:a16="http://schemas.microsoft.com/office/drawing/2014/main" id="{4E78EE46-F853-4D9D-AB9F-70D2569466F6}"/>
            </a:ext>
          </a:extLst>
        </xdr:cNvPr>
        <xdr:cNvSpPr/>
      </xdr:nvSpPr>
      <xdr:spPr>
        <a:xfrm>
          <a:off x="214539" y="1156607"/>
          <a:ext cx="1014350" cy="41400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Fundos XP</a:t>
          </a:r>
        </a:p>
      </xdr:txBody>
    </xdr:sp>
    <xdr:clientData/>
  </xdr:twoCellAnchor>
  <xdr:twoCellAnchor editAs="absolute">
    <xdr:from>
      <xdr:col>1</xdr:col>
      <xdr:colOff>69623</xdr:colOff>
      <xdr:row>9</xdr:row>
      <xdr:rowOff>44676</xdr:rowOff>
    </xdr:from>
    <xdr:to>
      <xdr:col>2</xdr:col>
      <xdr:colOff>397266</xdr:colOff>
      <xdr:row>11</xdr:row>
      <xdr:rowOff>77676</xdr:rowOff>
    </xdr:to>
    <xdr:sp macro="" textlink="">
      <xdr:nvSpPr>
        <xdr:cNvPr id="15" name="Retângulo 16">
          <a:hlinkClick xmlns:r="http://schemas.openxmlformats.org/officeDocument/2006/relationships" r:id="rId3"/>
          <a:extLst>
            <a:ext uri="{FF2B5EF4-FFF2-40B4-BE49-F238E27FC236}">
              <a16:creationId xmlns:a16="http://schemas.microsoft.com/office/drawing/2014/main" id="{FAA92EBC-BF51-4C71-8376-E32528130667}"/>
            </a:ext>
          </a:extLst>
        </xdr:cNvPr>
        <xdr:cNvSpPr/>
      </xdr:nvSpPr>
      <xdr:spPr>
        <a:xfrm>
          <a:off x="219302" y="1908855"/>
          <a:ext cx="1008000" cy="41400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Comentários do Gestor</a:t>
          </a:r>
        </a:p>
      </xdr:txBody>
    </xdr:sp>
    <xdr:clientData/>
  </xdr:twoCellAnchor>
  <xdr:twoCellAnchor editAs="absolute">
    <xdr:from>
      <xdr:col>1</xdr:col>
      <xdr:colOff>68035</xdr:colOff>
      <xdr:row>13</xdr:row>
      <xdr:rowOff>38099</xdr:rowOff>
    </xdr:from>
    <xdr:to>
      <xdr:col>2</xdr:col>
      <xdr:colOff>398853</xdr:colOff>
      <xdr:row>15</xdr:row>
      <xdr:rowOff>67924</xdr:rowOff>
    </xdr:to>
    <xdr:sp macro="" textlink="">
      <xdr:nvSpPr>
        <xdr:cNvPr id="16" name="Retângulo 16">
          <a:hlinkClick xmlns:r="http://schemas.openxmlformats.org/officeDocument/2006/relationships" r:id="rId4"/>
          <a:extLst>
            <a:ext uri="{FF2B5EF4-FFF2-40B4-BE49-F238E27FC236}">
              <a16:creationId xmlns:a16="http://schemas.microsoft.com/office/drawing/2014/main" id="{FCC42E38-3B15-4954-8260-C38C6BE775FD}"/>
            </a:ext>
          </a:extLst>
        </xdr:cNvPr>
        <xdr:cNvSpPr/>
      </xdr:nvSpPr>
      <xdr:spPr>
        <a:xfrm>
          <a:off x="217714" y="2664278"/>
          <a:ext cx="1011175" cy="41082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Comparador</a:t>
          </a:r>
        </a:p>
      </xdr:txBody>
    </xdr:sp>
    <xdr:clientData/>
  </xdr:twoCellAnchor>
  <xdr:twoCellAnchor editAs="absolute">
    <xdr:from>
      <xdr:col>1</xdr:col>
      <xdr:colOff>69623</xdr:colOff>
      <xdr:row>17</xdr:row>
      <xdr:rowOff>28347</xdr:rowOff>
    </xdr:from>
    <xdr:to>
      <xdr:col>2</xdr:col>
      <xdr:colOff>397266</xdr:colOff>
      <xdr:row>19</xdr:row>
      <xdr:rowOff>67697</xdr:rowOff>
    </xdr:to>
    <xdr:sp macro="" textlink="">
      <xdr:nvSpPr>
        <xdr:cNvPr id="17" name="Retângulo 16">
          <a:hlinkClick xmlns:r="http://schemas.openxmlformats.org/officeDocument/2006/relationships" r:id="rId5"/>
          <a:extLst>
            <a:ext uri="{FF2B5EF4-FFF2-40B4-BE49-F238E27FC236}">
              <a16:creationId xmlns:a16="http://schemas.microsoft.com/office/drawing/2014/main" id="{B4C527E9-7BB7-4A62-8B44-F15B9286D27E}"/>
            </a:ext>
          </a:extLst>
        </xdr:cNvPr>
        <xdr:cNvSpPr/>
      </xdr:nvSpPr>
      <xdr:spPr>
        <a:xfrm>
          <a:off x="219302" y="3416526"/>
          <a:ext cx="1008000" cy="42035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Simulador de Receita</a:t>
          </a:r>
        </a:p>
      </xdr:txBody>
    </xdr:sp>
    <xdr:clientData/>
  </xdr:twoCellAnchor>
  <xdr:twoCellAnchor editAs="absolute">
    <xdr:from>
      <xdr:col>1</xdr:col>
      <xdr:colOff>64860</xdr:colOff>
      <xdr:row>21</xdr:row>
      <xdr:rowOff>31296</xdr:rowOff>
    </xdr:from>
    <xdr:to>
      <xdr:col>2</xdr:col>
      <xdr:colOff>398853</xdr:colOff>
      <xdr:row>23</xdr:row>
      <xdr:rowOff>73821</xdr:rowOff>
    </xdr:to>
    <xdr:sp macro="" textlink="">
      <xdr:nvSpPr>
        <xdr:cNvPr id="18" name="Retângulo 16">
          <a:hlinkClick xmlns:r="http://schemas.openxmlformats.org/officeDocument/2006/relationships" r:id="rId6"/>
          <a:extLst>
            <a:ext uri="{FF2B5EF4-FFF2-40B4-BE49-F238E27FC236}">
              <a16:creationId xmlns:a16="http://schemas.microsoft.com/office/drawing/2014/main" id="{636DA594-1614-4735-BA78-B01883681834}"/>
            </a:ext>
          </a:extLst>
        </xdr:cNvPr>
        <xdr:cNvSpPr/>
      </xdr:nvSpPr>
      <xdr:spPr>
        <a:xfrm>
          <a:off x="214539" y="4181475"/>
          <a:ext cx="1014350" cy="42352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Fundos Mercado</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60325</xdr:colOff>
      <xdr:row>3</xdr:row>
      <xdr:rowOff>152400</xdr:rowOff>
    </xdr:from>
    <xdr:to>
      <xdr:col>1</xdr:col>
      <xdr:colOff>1039</xdr:colOff>
      <xdr:row>3</xdr:row>
      <xdr:rowOff>569575</xdr:rowOff>
    </xdr:to>
    <xdr:sp macro="" textlink="">
      <xdr:nvSpPr>
        <xdr:cNvPr id="6" name="Retângulo 16">
          <a:hlinkClick xmlns:r="http://schemas.openxmlformats.org/officeDocument/2006/relationships" r:id="rId1"/>
          <a:extLst>
            <a:ext uri="{FF2B5EF4-FFF2-40B4-BE49-F238E27FC236}">
              <a16:creationId xmlns:a16="http://schemas.microsoft.com/office/drawing/2014/main" id="{43F62FDC-3944-4292-A697-497AAF73661E}"/>
            </a:ext>
          </a:extLst>
        </xdr:cNvPr>
        <xdr:cNvSpPr/>
      </xdr:nvSpPr>
      <xdr:spPr>
        <a:xfrm>
          <a:off x="66675" y="857250"/>
          <a:ext cx="1017525" cy="41717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Menu</a:t>
          </a:r>
        </a:p>
      </xdr:txBody>
    </xdr:sp>
    <xdr:clientData/>
  </xdr:twoCellAnchor>
  <xdr:twoCellAnchor editAs="absolute">
    <xdr:from>
      <xdr:col>0</xdr:col>
      <xdr:colOff>74613</xdr:colOff>
      <xdr:row>5</xdr:row>
      <xdr:rowOff>35856</xdr:rowOff>
    </xdr:from>
    <xdr:to>
      <xdr:col>1</xdr:col>
      <xdr:colOff>87</xdr:colOff>
      <xdr:row>7</xdr:row>
      <xdr:rowOff>95936</xdr:rowOff>
    </xdr:to>
    <xdr:sp macro="" textlink="">
      <xdr:nvSpPr>
        <xdr:cNvPr id="8" name="Retângulo 16">
          <a:hlinkClick xmlns:r="http://schemas.openxmlformats.org/officeDocument/2006/relationships" r:id="rId2"/>
          <a:extLst>
            <a:ext uri="{FF2B5EF4-FFF2-40B4-BE49-F238E27FC236}">
              <a16:creationId xmlns:a16="http://schemas.microsoft.com/office/drawing/2014/main" id="{30BBFEBE-30CB-4DD7-BD54-EC0DA57C5C02}"/>
            </a:ext>
          </a:extLst>
        </xdr:cNvPr>
        <xdr:cNvSpPr/>
      </xdr:nvSpPr>
      <xdr:spPr>
        <a:xfrm>
          <a:off x="74613" y="1609498"/>
          <a:ext cx="1004825" cy="41082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Comentários do Gestor</a:t>
          </a:r>
        </a:p>
      </xdr:txBody>
    </xdr:sp>
    <xdr:clientData/>
  </xdr:twoCellAnchor>
  <xdr:twoCellAnchor editAs="absolute">
    <xdr:from>
      <xdr:col>0</xdr:col>
      <xdr:colOff>73025</xdr:colOff>
      <xdr:row>8</xdr:row>
      <xdr:rowOff>168537</xdr:rowOff>
    </xdr:from>
    <xdr:to>
      <xdr:col>1</xdr:col>
      <xdr:colOff>1039</xdr:colOff>
      <xdr:row>10</xdr:row>
      <xdr:rowOff>172171</xdr:rowOff>
    </xdr:to>
    <xdr:sp macro="" textlink="">
      <xdr:nvSpPr>
        <xdr:cNvPr id="9" name="Retângulo 16">
          <a:hlinkClick xmlns:r="http://schemas.openxmlformats.org/officeDocument/2006/relationships" r:id="rId3"/>
          <a:extLst>
            <a:ext uri="{FF2B5EF4-FFF2-40B4-BE49-F238E27FC236}">
              <a16:creationId xmlns:a16="http://schemas.microsoft.com/office/drawing/2014/main" id="{72BE1945-EA71-4211-A80C-F001C2DA23A4}"/>
            </a:ext>
          </a:extLst>
        </xdr:cNvPr>
        <xdr:cNvSpPr/>
      </xdr:nvSpPr>
      <xdr:spPr>
        <a:xfrm>
          <a:off x="73025" y="2364921"/>
          <a:ext cx="1011175" cy="40765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Comparador</a:t>
          </a:r>
        </a:p>
      </xdr:txBody>
    </xdr:sp>
    <xdr:clientData/>
  </xdr:twoCellAnchor>
  <xdr:twoCellAnchor editAs="absolute">
    <xdr:from>
      <xdr:col>0</xdr:col>
      <xdr:colOff>74613</xdr:colOff>
      <xdr:row>12</xdr:row>
      <xdr:rowOff>129652</xdr:rowOff>
    </xdr:from>
    <xdr:to>
      <xdr:col>1</xdr:col>
      <xdr:colOff>87</xdr:colOff>
      <xdr:row>13</xdr:row>
      <xdr:rowOff>151428</xdr:rowOff>
    </xdr:to>
    <xdr:sp macro="" textlink="">
      <xdr:nvSpPr>
        <xdr:cNvPr id="10" name="Retângulo 16">
          <a:hlinkClick xmlns:r="http://schemas.openxmlformats.org/officeDocument/2006/relationships" r:id="rId4"/>
          <a:extLst>
            <a:ext uri="{FF2B5EF4-FFF2-40B4-BE49-F238E27FC236}">
              <a16:creationId xmlns:a16="http://schemas.microsoft.com/office/drawing/2014/main" id="{582410ED-1ABA-4E16-9D26-14685576999F}"/>
            </a:ext>
          </a:extLst>
        </xdr:cNvPr>
        <xdr:cNvSpPr/>
      </xdr:nvSpPr>
      <xdr:spPr>
        <a:xfrm>
          <a:off x="74613" y="3113994"/>
          <a:ext cx="1004825" cy="42035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Simulador de Receita</a:t>
          </a:r>
        </a:p>
      </xdr:txBody>
    </xdr:sp>
    <xdr:clientData/>
  </xdr:twoCellAnchor>
  <xdr:twoCellAnchor editAs="absolute">
    <xdr:from>
      <xdr:col>0</xdr:col>
      <xdr:colOff>60325</xdr:colOff>
      <xdr:row>16</xdr:row>
      <xdr:rowOff>96034</xdr:rowOff>
    </xdr:from>
    <xdr:to>
      <xdr:col>1</xdr:col>
      <xdr:colOff>1039</xdr:colOff>
      <xdr:row>18</xdr:row>
      <xdr:rowOff>174924</xdr:rowOff>
    </xdr:to>
    <xdr:sp macro="" textlink="">
      <xdr:nvSpPr>
        <xdr:cNvPr id="11" name="Retângulo 16">
          <a:hlinkClick xmlns:r="http://schemas.openxmlformats.org/officeDocument/2006/relationships" r:id="rId5"/>
          <a:extLst>
            <a:ext uri="{FF2B5EF4-FFF2-40B4-BE49-F238E27FC236}">
              <a16:creationId xmlns:a16="http://schemas.microsoft.com/office/drawing/2014/main" id="{D32E12E7-03F1-4950-85AB-51D881CA2A55}"/>
            </a:ext>
          </a:extLst>
        </xdr:cNvPr>
        <xdr:cNvSpPr/>
      </xdr:nvSpPr>
      <xdr:spPr>
        <a:xfrm>
          <a:off x="66675" y="3878943"/>
          <a:ext cx="1017525" cy="42670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Fundos Mercado</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92821</xdr:colOff>
      <xdr:row>4</xdr:row>
      <xdr:rowOff>120090</xdr:rowOff>
    </xdr:from>
    <xdr:ext cx="8438030" cy="609013"/>
    <xdr:sp macro="" textlink="">
      <xdr:nvSpPr>
        <xdr:cNvPr id="2" name="CaixaDeTexto 1">
          <a:extLst>
            <a:ext uri="{FF2B5EF4-FFF2-40B4-BE49-F238E27FC236}">
              <a16:creationId xmlns:a16="http://schemas.microsoft.com/office/drawing/2014/main" id="{3D45732E-632C-40C4-9E41-EA48AFBBBFFF}"/>
            </a:ext>
          </a:extLst>
        </xdr:cNvPr>
        <xdr:cNvSpPr txBox="1"/>
      </xdr:nvSpPr>
      <xdr:spPr>
        <a:xfrm>
          <a:off x="1211056" y="1207845"/>
          <a:ext cx="8438030" cy="609013"/>
        </a:xfrm>
        <a:prstGeom prst="rect">
          <a:avLst/>
        </a:prstGeom>
        <a:solidFill>
          <a:schemeClr val="tx1"/>
        </a:solidFill>
        <a:ln>
          <a:solidFill>
            <a:srgbClr val="FFC709"/>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100" b="1">
              <a:solidFill>
                <a:srgbClr val="FFC709"/>
              </a:solidFill>
            </a:rPr>
            <a:t>Plataforma de Dados - Fundos Internacionais:  </a:t>
          </a:r>
          <a:r>
            <a:rPr lang="pt-BR" sz="1100" b="0">
              <a:solidFill>
                <a:srgbClr val="FFC709"/>
              </a:solidFill>
            </a:rPr>
            <a:t>https://markets.ft.com/data/funds/uk</a:t>
          </a:r>
        </a:p>
        <a:p>
          <a:endParaRPr lang="pt-BR" sz="1100" b="1">
            <a:solidFill>
              <a:srgbClr val="FFC709"/>
            </a:solidFill>
          </a:endParaRPr>
        </a:p>
        <a:p>
          <a:r>
            <a:rPr lang="pt-BR" sz="1100" b="1">
              <a:solidFill>
                <a:srgbClr val="FFC709"/>
              </a:solidFill>
            </a:rPr>
            <a:t>Tutorial para uso da plataforma: </a:t>
          </a:r>
          <a:r>
            <a:rPr lang="pt-BR" sz="1100" b="0">
              <a:solidFill>
                <a:srgbClr val="FFC709"/>
              </a:solidFill>
            </a:rPr>
            <a:t>https://conteudos.xpi.com.br/wp-content/uploads/2021/10/Tutorial-Buscador-Fundos-Offshore.gif</a:t>
          </a:r>
        </a:p>
      </xdr:txBody>
    </xdr:sp>
    <xdr:clientData/>
  </xdr:oneCellAnchor>
  <xdr:twoCellAnchor>
    <xdr:from>
      <xdr:col>1</xdr:col>
      <xdr:colOff>92868</xdr:colOff>
      <xdr:row>0</xdr:row>
      <xdr:rowOff>130969</xdr:rowOff>
    </xdr:from>
    <xdr:to>
      <xdr:col>6</xdr:col>
      <xdr:colOff>2075497</xdr:colOff>
      <xdr:row>3</xdr:row>
      <xdr:rowOff>51434</xdr:rowOff>
    </xdr:to>
    <xdr:sp macro="" textlink="">
      <xdr:nvSpPr>
        <xdr:cNvPr id="3" name="Text Box 1">
          <a:extLst>
            <a:ext uri="{FF2B5EF4-FFF2-40B4-BE49-F238E27FC236}">
              <a16:creationId xmlns:a16="http://schemas.microsoft.com/office/drawing/2014/main" id="{E8DF82E8-43C6-41B2-A2DC-10AC5C42A3D4}"/>
            </a:ext>
          </a:extLst>
        </xdr:cNvPr>
        <xdr:cNvSpPr txBox="1">
          <a:spLocks noChangeArrowheads="1"/>
        </xdr:cNvSpPr>
      </xdr:nvSpPr>
      <xdr:spPr bwMode="auto">
        <a:xfrm>
          <a:off x="1211103" y="134779"/>
          <a:ext cx="15803404" cy="825340"/>
        </a:xfrm>
        <a:prstGeom prst="rect">
          <a:avLst/>
        </a:prstGeom>
        <a:solidFill>
          <a:schemeClr val="tx1"/>
        </a:solidFill>
        <a:ln>
          <a:solidFill>
            <a:srgbClr val="FFC709"/>
          </a:solidFill>
          <a:headEnd/>
          <a:tailEnd/>
        </a:ln>
      </xdr:spPr>
      <xdr:style>
        <a:lnRef idx="2">
          <a:schemeClr val="dk1"/>
        </a:lnRef>
        <a:fillRef idx="1">
          <a:schemeClr val="lt1"/>
        </a:fillRef>
        <a:effectRef idx="0">
          <a:schemeClr val="dk1"/>
        </a:effectRef>
        <a:fontRef idx="minor">
          <a:schemeClr val="dk1"/>
        </a:fontRef>
      </xdr:style>
      <xdr:txBody>
        <a:bodyPr vertOverflow="clip" wrap="square" lIns="27432" tIns="22860" rIns="0" bIns="0" anchor="t" upright="1"/>
        <a:lstStyle/>
        <a:p>
          <a:pPr algn="l" rtl="0">
            <a:defRPr sz="1000"/>
          </a:pPr>
          <a:r>
            <a:rPr lang="pt-BR" sz="1100" b="0" i="0" u="none" strike="noStrike" baseline="0">
              <a:solidFill>
                <a:srgbClr val="FFC709"/>
              </a:solidFill>
              <a:latin typeface="Calibri"/>
              <a:ea typeface="Calibri"/>
              <a:cs typeface="Calibri"/>
            </a:rPr>
            <a:t>Esta aba traz informações sobre os veículos da plataforma internacional da XP - Mutual Funds, por meio dos seus identificadores (código ISIN - International Securities Identification Number) e principais custos: (i) Ongoing Charges e (ii) Performance Fee.</a:t>
          </a:r>
        </a:p>
        <a:p>
          <a:pPr algn="l" rtl="0">
            <a:defRPr sz="1000"/>
          </a:pPr>
          <a:endParaRPr lang="pt-BR" sz="1100" b="0" i="0" u="none" strike="noStrike" baseline="0">
            <a:solidFill>
              <a:srgbClr val="FFC709"/>
            </a:solidFill>
            <a:latin typeface="Calibri"/>
            <a:ea typeface="Calibri"/>
            <a:cs typeface="Calibri"/>
          </a:endParaRPr>
        </a:p>
        <a:p>
          <a:pPr algn="l" rtl="0">
            <a:defRPr sz="1000"/>
          </a:pPr>
          <a:r>
            <a:rPr lang="pt-BR" sz="1100" b="0" i="0" u="none" strike="noStrike" baseline="0">
              <a:solidFill>
                <a:srgbClr val="FFC709"/>
              </a:solidFill>
              <a:latin typeface="Calibri"/>
              <a:ea typeface="Calibri"/>
              <a:cs typeface="Calibri"/>
            </a:rPr>
            <a:t>Obs: Ongoing Charges é uma taxa análoga à taxa de administração e busca remunerar os diferentes prestadores de serviço envolvidos na atividade do fundo (Gestor, Administrador, Custodiante, Controlador, Auditor, etc).</a:t>
          </a:r>
        </a:p>
        <a:p>
          <a:pPr algn="l" rtl="0">
            <a:defRPr sz="1000"/>
          </a:pPr>
          <a:endParaRPr lang="pt-BR" sz="1100" b="0" i="0" u="none" strike="noStrike" baseline="0">
            <a:solidFill>
              <a:srgbClr val="000000"/>
            </a:solidFill>
            <a:latin typeface="Calibri"/>
            <a:ea typeface="Calibri"/>
            <a:cs typeface="Calibri"/>
          </a:endParaRPr>
        </a:p>
      </xdr:txBody>
    </xdr:sp>
    <xdr:clientData/>
  </xdr:twoCellAnchor>
  <xdr:twoCellAnchor editAs="absolute">
    <xdr:from>
      <xdr:col>0</xdr:col>
      <xdr:colOff>0</xdr:colOff>
      <xdr:row>0</xdr:row>
      <xdr:rowOff>0</xdr:rowOff>
    </xdr:from>
    <xdr:to>
      <xdr:col>0</xdr:col>
      <xdr:colOff>1044381</xdr:colOff>
      <xdr:row>1</xdr:row>
      <xdr:rowOff>57130</xdr:rowOff>
    </xdr:to>
    <xdr:sp macro="" textlink="">
      <xdr:nvSpPr>
        <xdr:cNvPr id="4" name="Retângulo 16">
          <a:hlinkClick xmlns:r="http://schemas.openxmlformats.org/officeDocument/2006/relationships" r:id="rId1"/>
          <a:extLst>
            <a:ext uri="{FF2B5EF4-FFF2-40B4-BE49-F238E27FC236}">
              <a16:creationId xmlns:a16="http://schemas.microsoft.com/office/drawing/2014/main" id="{414994BA-3E23-437F-A1F5-C1C6B81F59D4}"/>
            </a:ext>
          </a:extLst>
        </xdr:cNvPr>
        <xdr:cNvSpPr/>
      </xdr:nvSpPr>
      <xdr:spPr>
        <a:xfrm>
          <a:off x="0" y="0"/>
          <a:ext cx="1044381" cy="41717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Menu</a:t>
          </a:r>
        </a:p>
      </xdr:txBody>
    </xdr:sp>
    <xdr:clientData/>
  </xdr:twoCellAnchor>
  <xdr:twoCellAnchor editAs="absolute">
    <xdr:from>
      <xdr:col>0</xdr:col>
      <xdr:colOff>20003</xdr:colOff>
      <xdr:row>2</xdr:row>
      <xdr:rowOff>75077</xdr:rowOff>
    </xdr:from>
    <xdr:to>
      <xdr:col>0</xdr:col>
      <xdr:colOff>1051049</xdr:colOff>
      <xdr:row>4</xdr:row>
      <xdr:rowOff>135157</xdr:rowOff>
    </xdr:to>
    <xdr:sp macro="" textlink="">
      <xdr:nvSpPr>
        <xdr:cNvPr id="5" name="Retângulo 16">
          <a:hlinkClick xmlns:r="http://schemas.openxmlformats.org/officeDocument/2006/relationships" r:id="rId2"/>
          <a:extLst>
            <a:ext uri="{FF2B5EF4-FFF2-40B4-BE49-F238E27FC236}">
              <a16:creationId xmlns:a16="http://schemas.microsoft.com/office/drawing/2014/main" id="{7F4E251D-D972-45ED-BA02-4A67E9AB3A7C}"/>
            </a:ext>
          </a:extLst>
        </xdr:cNvPr>
        <xdr:cNvSpPr/>
      </xdr:nvSpPr>
      <xdr:spPr>
        <a:xfrm>
          <a:off x="8573" y="779927"/>
          <a:ext cx="1034856" cy="44108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Comentários do Gestor</a:t>
          </a:r>
        </a:p>
      </xdr:txBody>
    </xdr:sp>
    <xdr:clientData/>
  </xdr:twoCellAnchor>
  <xdr:twoCellAnchor editAs="absolute">
    <xdr:from>
      <xdr:col>0</xdr:col>
      <xdr:colOff>16510</xdr:colOff>
      <xdr:row>6</xdr:row>
      <xdr:rowOff>21068</xdr:rowOff>
    </xdr:from>
    <xdr:to>
      <xdr:col>0</xdr:col>
      <xdr:colOff>1044381</xdr:colOff>
      <xdr:row>8</xdr:row>
      <xdr:rowOff>58992</xdr:rowOff>
    </xdr:to>
    <xdr:sp macro="" textlink="">
      <xdr:nvSpPr>
        <xdr:cNvPr id="6" name="Retângulo 16">
          <a:hlinkClick xmlns:r="http://schemas.openxmlformats.org/officeDocument/2006/relationships" r:id="rId3"/>
          <a:extLst>
            <a:ext uri="{FF2B5EF4-FFF2-40B4-BE49-F238E27FC236}">
              <a16:creationId xmlns:a16="http://schemas.microsoft.com/office/drawing/2014/main" id="{EA27792D-FDFF-4A4D-BBCB-F635A7F64432}"/>
            </a:ext>
          </a:extLst>
        </xdr:cNvPr>
        <xdr:cNvSpPr/>
      </xdr:nvSpPr>
      <xdr:spPr>
        <a:xfrm>
          <a:off x="6985" y="1478393"/>
          <a:ext cx="1037396" cy="390349"/>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Comparador</a:t>
          </a:r>
        </a:p>
      </xdr:txBody>
    </xdr:sp>
    <xdr:clientData/>
  </xdr:twoCellAnchor>
  <xdr:twoCellAnchor editAs="absolute">
    <xdr:from>
      <xdr:col>0</xdr:col>
      <xdr:colOff>20003</xdr:colOff>
      <xdr:row>9</xdr:row>
      <xdr:rowOff>208878</xdr:rowOff>
    </xdr:from>
    <xdr:to>
      <xdr:col>0</xdr:col>
      <xdr:colOff>1051049</xdr:colOff>
      <xdr:row>10</xdr:row>
      <xdr:rowOff>129689</xdr:rowOff>
    </xdr:to>
    <xdr:sp macro="" textlink="">
      <xdr:nvSpPr>
        <xdr:cNvPr id="7" name="Retângulo 16">
          <a:hlinkClick xmlns:r="http://schemas.openxmlformats.org/officeDocument/2006/relationships" r:id="rId4"/>
          <a:extLst>
            <a:ext uri="{FF2B5EF4-FFF2-40B4-BE49-F238E27FC236}">
              <a16:creationId xmlns:a16="http://schemas.microsoft.com/office/drawing/2014/main" id="{13E3052E-84B2-48DD-B7AA-021DF714373C}"/>
            </a:ext>
          </a:extLst>
        </xdr:cNvPr>
        <xdr:cNvSpPr/>
      </xdr:nvSpPr>
      <xdr:spPr>
        <a:xfrm>
          <a:off x="8573" y="2207223"/>
          <a:ext cx="1034856" cy="212276"/>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Simulador de Receita</a:t>
          </a:r>
        </a:p>
      </xdr:txBody>
    </xdr:sp>
    <xdr:clientData/>
  </xdr:twoCellAnchor>
  <xdr:twoCellAnchor editAs="absolute">
    <xdr:from>
      <xdr:col>0</xdr:col>
      <xdr:colOff>0</xdr:colOff>
      <xdr:row>13</xdr:row>
      <xdr:rowOff>97155</xdr:rowOff>
    </xdr:from>
    <xdr:to>
      <xdr:col>0</xdr:col>
      <xdr:colOff>1044381</xdr:colOff>
      <xdr:row>16</xdr:row>
      <xdr:rowOff>19835</xdr:rowOff>
    </xdr:to>
    <xdr:sp macro="" textlink="">
      <xdr:nvSpPr>
        <xdr:cNvPr id="8" name="Retângulo 16">
          <a:hlinkClick xmlns:r="http://schemas.openxmlformats.org/officeDocument/2006/relationships" r:id="rId5"/>
          <a:extLst>
            <a:ext uri="{FF2B5EF4-FFF2-40B4-BE49-F238E27FC236}">
              <a16:creationId xmlns:a16="http://schemas.microsoft.com/office/drawing/2014/main" id="{A915D961-164E-4D2F-881E-08882196CB25}"/>
            </a:ext>
          </a:extLst>
        </xdr:cNvPr>
        <xdr:cNvSpPr/>
      </xdr:nvSpPr>
      <xdr:spPr>
        <a:xfrm>
          <a:off x="0" y="2935605"/>
          <a:ext cx="1044381" cy="46560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Fundos Mercado</a:t>
          </a:r>
        </a:p>
      </xdr:txBody>
    </xdr:sp>
    <xdr:clientData/>
  </xdr:twoCellAnchor>
  <xdr:oneCellAnchor>
    <xdr:from>
      <xdr:col>1</xdr:col>
      <xdr:colOff>92821</xdr:colOff>
      <xdr:row>4</xdr:row>
      <xdr:rowOff>120090</xdr:rowOff>
    </xdr:from>
    <xdr:ext cx="8438030" cy="609013"/>
    <xdr:sp macro="" textlink="">
      <xdr:nvSpPr>
        <xdr:cNvPr id="9" name="CaixaDeTexto 8">
          <a:extLst>
            <a:ext uri="{FF2B5EF4-FFF2-40B4-BE49-F238E27FC236}">
              <a16:creationId xmlns:a16="http://schemas.microsoft.com/office/drawing/2014/main" id="{24F870E4-AD00-4E9F-9CDC-4A0A2A6BE2FE}"/>
            </a:ext>
          </a:extLst>
        </xdr:cNvPr>
        <xdr:cNvSpPr txBox="1"/>
      </xdr:nvSpPr>
      <xdr:spPr>
        <a:xfrm>
          <a:off x="1205341" y="1202130"/>
          <a:ext cx="8438030" cy="609013"/>
        </a:xfrm>
        <a:prstGeom prst="rect">
          <a:avLst/>
        </a:prstGeom>
        <a:solidFill>
          <a:schemeClr val="tx1"/>
        </a:solidFill>
        <a:ln>
          <a:solidFill>
            <a:srgbClr val="FFC709"/>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100" b="1">
              <a:solidFill>
                <a:srgbClr val="FFC709"/>
              </a:solidFill>
            </a:rPr>
            <a:t>Plataforma de Dados - Fundos Internacionais:  </a:t>
          </a:r>
          <a:r>
            <a:rPr lang="pt-BR" sz="1100" b="0">
              <a:solidFill>
                <a:srgbClr val="FFC709"/>
              </a:solidFill>
            </a:rPr>
            <a:t>https://markets.ft.com/data/funds/uk</a:t>
          </a:r>
        </a:p>
        <a:p>
          <a:endParaRPr lang="pt-BR" sz="1100" b="1">
            <a:solidFill>
              <a:srgbClr val="FFC709"/>
            </a:solidFill>
          </a:endParaRPr>
        </a:p>
        <a:p>
          <a:r>
            <a:rPr lang="pt-BR" sz="1100" b="1">
              <a:solidFill>
                <a:srgbClr val="FFC709"/>
              </a:solidFill>
            </a:rPr>
            <a:t>Tutorial para uso da plataforma: </a:t>
          </a:r>
          <a:r>
            <a:rPr lang="pt-BR" sz="1100" b="0">
              <a:solidFill>
                <a:srgbClr val="FFC709"/>
              </a:solidFill>
            </a:rPr>
            <a:t>https://conteudos.xpi.com.br/wp-content/uploads/2021/10/Tutorial-Buscador-Fundos-Offshore.gif</a:t>
          </a:r>
        </a:p>
      </xdr:txBody>
    </xdr:sp>
    <xdr:clientData/>
  </xdr:oneCellAnchor>
  <xdr:twoCellAnchor>
    <xdr:from>
      <xdr:col>1</xdr:col>
      <xdr:colOff>92868</xdr:colOff>
      <xdr:row>0</xdr:row>
      <xdr:rowOff>130969</xdr:rowOff>
    </xdr:from>
    <xdr:to>
      <xdr:col>6</xdr:col>
      <xdr:colOff>2075497</xdr:colOff>
      <xdr:row>3</xdr:row>
      <xdr:rowOff>51434</xdr:rowOff>
    </xdr:to>
    <xdr:sp macro="" textlink="">
      <xdr:nvSpPr>
        <xdr:cNvPr id="10" name="Text Box 1">
          <a:extLst>
            <a:ext uri="{FF2B5EF4-FFF2-40B4-BE49-F238E27FC236}">
              <a16:creationId xmlns:a16="http://schemas.microsoft.com/office/drawing/2014/main" id="{E149529C-3CD3-4CD7-A1DD-8A166A23ACE3}"/>
            </a:ext>
          </a:extLst>
        </xdr:cNvPr>
        <xdr:cNvSpPr txBox="1">
          <a:spLocks noChangeArrowheads="1"/>
        </xdr:cNvSpPr>
      </xdr:nvSpPr>
      <xdr:spPr bwMode="auto">
        <a:xfrm>
          <a:off x="1205388" y="130969"/>
          <a:ext cx="15797689" cy="819625"/>
        </a:xfrm>
        <a:prstGeom prst="rect">
          <a:avLst/>
        </a:prstGeom>
        <a:solidFill>
          <a:schemeClr val="tx1"/>
        </a:solidFill>
        <a:ln>
          <a:solidFill>
            <a:srgbClr val="FFC709"/>
          </a:solidFill>
          <a:headEnd/>
          <a:tailEnd/>
        </a:ln>
      </xdr:spPr>
      <xdr:style>
        <a:lnRef idx="2">
          <a:schemeClr val="dk1"/>
        </a:lnRef>
        <a:fillRef idx="1">
          <a:schemeClr val="lt1"/>
        </a:fillRef>
        <a:effectRef idx="0">
          <a:schemeClr val="dk1"/>
        </a:effectRef>
        <a:fontRef idx="minor">
          <a:schemeClr val="dk1"/>
        </a:fontRef>
      </xdr:style>
      <xdr:txBody>
        <a:bodyPr vertOverflow="clip" wrap="square" lIns="27432" tIns="22860" rIns="0" bIns="0" anchor="t" upright="1"/>
        <a:lstStyle/>
        <a:p>
          <a:pPr algn="l" rtl="0">
            <a:defRPr sz="1000"/>
          </a:pPr>
          <a:r>
            <a:rPr lang="pt-BR" sz="1100" b="0" i="0" u="none" strike="noStrike" baseline="0">
              <a:solidFill>
                <a:srgbClr val="FFC709"/>
              </a:solidFill>
              <a:latin typeface="Calibri"/>
              <a:ea typeface="Calibri"/>
              <a:cs typeface="Calibri"/>
            </a:rPr>
            <a:t>Esta aba traz informações sobre os veículos da plataforma internacional da XP - Mutual Funds, por meio dos seus identificadores (código ISIN - International Securities Identification Number) e principais custos: (i) Ongoing Charges e (ii) Performance Fee.</a:t>
          </a:r>
        </a:p>
        <a:p>
          <a:pPr algn="l" rtl="0">
            <a:defRPr sz="1000"/>
          </a:pPr>
          <a:endParaRPr lang="pt-BR" sz="1100" b="0" i="0" u="none" strike="noStrike" baseline="0">
            <a:solidFill>
              <a:srgbClr val="FFC709"/>
            </a:solidFill>
            <a:latin typeface="Calibri"/>
            <a:ea typeface="Calibri"/>
            <a:cs typeface="Calibri"/>
          </a:endParaRPr>
        </a:p>
        <a:p>
          <a:pPr algn="l" rtl="0">
            <a:defRPr sz="1000"/>
          </a:pPr>
          <a:r>
            <a:rPr lang="pt-BR" sz="1100" b="0" i="0" u="none" strike="noStrike" baseline="0">
              <a:solidFill>
                <a:srgbClr val="FFC709"/>
              </a:solidFill>
              <a:latin typeface="Calibri"/>
              <a:ea typeface="Calibri"/>
              <a:cs typeface="Calibri"/>
            </a:rPr>
            <a:t>Obs: Ongoing Charges é uma taxa análoga à taxa de administração e busca remunerar os diferentes prestadores de serviço envolvidos na atividade do fundo (Gestor, Administrador, Custodiante, Controlador, Auditor, etc).</a:t>
          </a:r>
        </a:p>
        <a:p>
          <a:pPr algn="l" rtl="0">
            <a:defRPr sz="1000"/>
          </a:pPr>
          <a:endParaRPr lang="pt-BR" sz="1100" b="0" i="0" u="none" strike="noStrike" baseline="0">
            <a:solidFill>
              <a:srgbClr val="000000"/>
            </a:solidFill>
            <a:latin typeface="Calibri"/>
            <a:ea typeface="Calibri"/>
            <a:cs typeface="Calibri"/>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54610</xdr:colOff>
      <xdr:row>0</xdr:row>
      <xdr:rowOff>189865</xdr:rowOff>
    </xdr:from>
    <xdr:to>
      <xdr:col>0</xdr:col>
      <xdr:colOff>1083565</xdr:colOff>
      <xdr:row>2</xdr:row>
      <xdr:rowOff>1736</xdr:rowOff>
    </xdr:to>
    <xdr:sp macro="" textlink="">
      <xdr:nvSpPr>
        <xdr:cNvPr id="2" name="Retângulo 16">
          <a:hlinkClick xmlns:r="http://schemas.openxmlformats.org/officeDocument/2006/relationships" r:id="rId1"/>
          <a:extLst>
            <a:ext uri="{FF2B5EF4-FFF2-40B4-BE49-F238E27FC236}">
              <a16:creationId xmlns:a16="http://schemas.microsoft.com/office/drawing/2014/main" id="{212D6552-1A85-4F66-9632-AF14FAB55966}"/>
            </a:ext>
          </a:extLst>
        </xdr:cNvPr>
        <xdr:cNvSpPr/>
      </xdr:nvSpPr>
      <xdr:spPr>
        <a:xfrm>
          <a:off x="58420" y="189865"/>
          <a:ext cx="1028955" cy="43940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Menu</a:t>
          </a:r>
        </a:p>
      </xdr:txBody>
    </xdr:sp>
    <xdr:clientData/>
  </xdr:twoCellAnchor>
  <xdr:twoCellAnchor editAs="absolute">
    <xdr:from>
      <xdr:col>0</xdr:col>
      <xdr:colOff>59373</xdr:colOff>
      <xdr:row>2</xdr:row>
      <xdr:rowOff>362209</xdr:rowOff>
    </xdr:from>
    <xdr:to>
      <xdr:col>0</xdr:col>
      <xdr:colOff>1083248</xdr:colOff>
      <xdr:row>4</xdr:row>
      <xdr:rowOff>133066</xdr:rowOff>
    </xdr:to>
    <xdr:sp macro="" textlink="">
      <xdr:nvSpPr>
        <xdr:cNvPr id="3" name="Retângulo 16">
          <a:hlinkClick xmlns:r="http://schemas.openxmlformats.org/officeDocument/2006/relationships" r:id="rId2"/>
          <a:extLst>
            <a:ext uri="{FF2B5EF4-FFF2-40B4-BE49-F238E27FC236}">
              <a16:creationId xmlns:a16="http://schemas.microsoft.com/office/drawing/2014/main" id="{46C912D0-49FE-400E-B07E-2EF943029D9F}"/>
            </a:ext>
          </a:extLst>
        </xdr:cNvPr>
        <xdr:cNvSpPr/>
      </xdr:nvSpPr>
      <xdr:spPr>
        <a:xfrm>
          <a:off x="55563" y="993548"/>
          <a:ext cx="1031495" cy="43559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Comentários do Gestor</a:t>
          </a:r>
        </a:p>
      </xdr:txBody>
    </xdr:sp>
    <xdr:clientData/>
  </xdr:twoCellAnchor>
  <xdr:twoCellAnchor editAs="absolute">
    <xdr:from>
      <xdr:col>0</xdr:col>
      <xdr:colOff>55880</xdr:colOff>
      <xdr:row>6</xdr:row>
      <xdr:rowOff>94700</xdr:rowOff>
    </xdr:from>
    <xdr:to>
      <xdr:col>0</xdr:col>
      <xdr:colOff>1083565</xdr:colOff>
      <xdr:row>8</xdr:row>
      <xdr:rowOff>94531</xdr:rowOff>
    </xdr:to>
    <xdr:sp macro="" textlink="">
      <xdr:nvSpPr>
        <xdr:cNvPr id="4" name="Retângulo 16">
          <a:hlinkClick xmlns:r="http://schemas.openxmlformats.org/officeDocument/2006/relationships" r:id="rId3"/>
          <a:extLst>
            <a:ext uri="{FF2B5EF4-FFF2-40B4-BE49-F238E27FC236}">
              <a16:creationId xmlns:a16="http://schemas.microsoft.com/office/drawing/2014/main" id="{7F2BD30C-6C60-48CD-94FE-8C5ED83309ED}"/>
            </a:ext>
          </a:extLst>
        </xdr:cNvPr>
        <xdr:cNvSpPr/>
      </xdr:nvSpPr>
      <xdr:spPr>
        <a:xfrm>
          <a:off x="59690" y="1771922"/>
          <a:ext cx="1027685" cy="37907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Comparador</a:t>
          </a:r>
        </a:p>
      </xdr:txBody>
    </xdr:sp>
    <xdr:clientData/>
  </xdr:twoCellAnchor>
  <xdr:twoCellAnchor editAs="absolute">
    <xdr:from>
      <xdr:col>0</xdr:col>
      <xdr:colOff>59373</xdr:colOff>
      <xdr:row>9</xdr:row>
      <xdr:rowOff>284888</xdr:rowOff>
    </xdr:from>
    <xdr:to>
      <xdr:col>0</xdr:col>
      <xdr:colOff>1083248</xdr:colOff>
      <xdr:row>10</xdr:row>
      <xdr:rowOff>359447</xdr:rowOff>
    </xdr:to>
    <xdr:sp macro="" textlink="">
      <xdr:nvSpPr>
        <xdr:cNvPr id="5" name="Retângulo 16">
          <a:hlinkClick xmlns:r="http://schemas.openxmlformats.org/officeDocument/2006/relationships" r:id="rId4"/>
          <a:extLst>
            <a:ext uri="{FF2B5EF4-FFF2-40B4-BE49-F238E27FC236}">
              <a16:creationId xmlns:a16="http://schemas.microsoft.com/office/drawing/2014/main" id="{E25F2482-91F6-42A4-B31D-CD829F9A90CE}"/>
            </a:ext>
          </a:extLst>
        </xdr:cNvPr>
        <xdr:cNvSpPr/>
      </xdr:nvSpPr>
      <xdr:spPr>
        <a:xfrm>
          <a:off x="55563" y="2517548"/>
          <a:ext cx="1031495" cy="407262"/>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Simulador de Receita</a:t>
          </a:r>
        </a:p>
      </xdr:txBody>
    </xdr:sp>
    <xdr:clientData/>
  </xdr:twoCellAnchor>
  <xdr:twoCellAnchor editAs="absolute">
    <xdr:from>
      <xdr:col>0</xdr:col>
      <xdr:colOff>54610</xdr:colOff>
      <xdr:row>10</xdr:row>
      <xdr:rowOff>739690</xdr:rowOff>
    </xdr:from>
    <xdr:to>
      <xdr:col>0</xdr:col>
      <xdr:colOff>1083565</xdr:colOff>
      <xdr:row>10</xdr:row>
      <xdr:rowOff>1160643</xdr:rowOff>
    </xdr:to>
    <xdr:sp macro="" textlink="">
      <xdr:nvSpPr>
        <xdr:cNvPr id="6" name="Retângulo 16">
          <a:hlinkClick xmlns:r="http://schemas.openxmlformats.org/officeDocument/2006/relationships" r:id="rId5"/>
          <a:extLst>
            <a:ext uri="{FF2B5EF4-FFF2-40B4-BE49-F238E27FC236}">
              <a16:creationId xmlns:a16="http://schemas.microsoft.com/office/drawing/2014/main" id="{609AF0F7-1010-464B-BB09-F6AF129249BB}"/>
            </a:ext>
          </a:extLst>
        </xdr:cNvPr>
        <xdr:cNvSpPr/>
      </xdr:nvSpPr>
      <xdr:spPr>
        <a:xfrm>
          <a:off x="58420" y="3283313"/>
          <a:ext cx="1028955" cy="401754"/>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Fundos Mercado</a:t>
          </a:r>
        </a:p>
      </xdr:txBody>
    </xdr:sp>
    <xdr:clientData/>
  </xdr:twoCellAnchor>
  <xdr:twoCellAnchor>
    <xdr:from>
      <xdr:col>1</xdr:col>
      <xdr:colOff>263073</xdr:colOff>
      <xdr:row>3</xdr:row>
      <xdr:rowOff>105658</xdr:rowOff>
    </xdr:from>
    <xdr:to>
      <xdr:col>2</xdr:col>
      <xdr:colOff>1494</xdr:colOff>
      <xdr:row>7</xdr:row>
      <xdr:rowOff>178229</xdr:rowOff>
    </xdr:to>
    <xdr:sp macro="" textlink="">
      <xdr:nvSpPr>
        <xdr:cNvPr id="7" name="Retângulo 6">
          <a:hlinkClick xmlns:r="http://schemas.openxmlformats.org/officeDocument/2006/relationships" r:id="rId6"/>
          <a:extLst>
            <a:ext uri="{FF2B5EF4-FFF2-40B4-BE49-F238E27FC236}">
              <a16:creationId xmlns:a16="http://schemas.microsoft.com/office/drawing/2014/main" id="{E7A5E9EE-6F38-4A80-82AA-CE2B55289ECA}"/>
            </a:ext>
          </a:extLst>
        </xdr:cNvPr>
        <xdr:cNvSpPr/>
      </xdr:nvSpPr>
      <xdr:spPr>
        <a:xfrm>
          <a:off x="1406073" y="2951952"/>
          <a:ext cx="2099127" cy="81963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rgbClr val="FFC709"/>
              </a:solidFill>
              <a:latin typeface="+mn-lt"/>
              <a:cs typeface="Arial" panose="020B0604020202020204" pitchFamily="34" charset="0"/>
            </a:rPr>
            <a:t>Fundos Trend</a:t>
          </a:r>
        </a:p>
        <a:p>
          <a:pPr algn="ctr"/>
          <a:r>
            <a:rPr lang="pt-BR" sz="1400" b="1">
              <a:solidFill>
                <a:srgbClr val="FFC709"/>
              </a:solidFill>
              <a:latin typeface="+mn-lt"/>
              <a:cs typeface="Arial" panose="020B0604020202020204" pitchFamily="34" charset="0"/>
            </a:rPr>
            <a:t>Expert</a:t>
          </a:r>
          <a:r>
            <a:rPr lang="pt-BR" sz="1400" b="1" baseline="0">
              <a:solidFill>
                <a:srgbClr val="FFC709"/>
              </a:solidFill>
              <a:latin typeface="+mn-lt"/>
              <a:cs typeface="Arial" panose="020B0604020202020204" pitchFamily="34" charset="0"/>
            </a:rPr>
            <a:t> XP</a:t>
          </a:r>
          <a:endParaRPr lang="pt-BR" sz="1400" b="1">
            <a:solidFill>
              <a:srgbClr val="FFC709"/>
            </a:solidFill>
            <a:latin typeface="+mn-lt"/>
            <a:cs typeface="Arial" panose="020B06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668</xdr:colOff>
      <xdr:row>66</xdr:row>
      <xdr:rowOff>160564</xdr:rowOff>
    </xdr:from>
    <xdr:to>
      <xdr:col>12</xdr:col>
      <xdr:colOff>1120</xdr:colOff>
      <xdr:row>68</xdr:row>
      <xdr:rowOff>27215</xdr:rowOff>
    </xdr:to>
    <xdr:sp macro="" textlink="">
      <xdr:nvSpPr>
        <xdr:cNvPr id="3" name="TextBox 3">
          <a:extLst>
            <a:ext uri="{FF2B5EF4-FFF2-40B4-BE49-F238E27FC236}">
              <a16:creationId xmlns:a16="http://schemas.microsoft.com/office/drawing/2014/main" id="{D4F5C005-85CD-4913-A0F9-7BC08F8F3D2E}"/>
            </a:ext>
          </a:extLst>
        </xdr:cNvPr>
        <xdr:cNvSpPr txBox="1"/>
      </xdr:nvSpPr>
      <xdr:spPr>
        <a:xfrm>
          <a:off x="1279739" y="12597493"/>
          <a:ext cx="7729310" cy="220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buFont typeface="Wingdings" panose="05000000000000000000" pitchFamily="2" charset="2"/>
            <a:buNone/>
          </a:pPr>
          <a:r>
            <a:rPr lang="pt-BR" sz="900" b="0">
              <a:solidFill>
                <a:schemeClr val="tx1"/>
              </a:solidFill>
              <a:latin typeface="+mn-lt"/>
              <a:ea typeface="Roboto Slab" pitchFamily="2" charset="0"/>
              <a:cs typeface="Arial" panose="020B0604020202020204" pitchFamily="34" charset="0"/>
            </a:rPr>
            <a:t>*Para fundos com menos de 12 meses foi considerada a volatilidade desde o início.</a:t>
          </a:r>
        </a:p>
      </xdr:txBody>
    </xdr:sp>
    <xdr:clientData/>
  </xdr:twoCellAnchor>
  <xdr:twoCellAnchor>
    <xdr:from>
      <xdr:col>2</xdr:col>
      <xdr:colOff>9525</xdr:colOff>
      <xdr:row>48</xdr:row>
      <xdr:rowOff>33111</xdr:rowOff>
    </xdr:from>
    <xdr:to>
      <xdr:col>2</xdr:col>
      <xdr:colOff>342900</xdr:colOff>
      <xdr:row>48</xdr:row>
      <xdr:rowOff>33111</xdr:rowOff>
    </xdr:to>
    <xdr:cxnSp macro="">
      <xdr:nvCxnSpPr>
        <xdr:cNvPr id="4" name="Conector reto 3">
          <a:extLst>
            <a:ext uri="{FF2B5EF4-FFF2-40B4-BE49-F238E27FC236}">
              <a16:creationId xmlns:a16="http://schemas.microsoft.com/office/drawing/2014/main" id="{3BFA42A3-C04B-4030-9A8B-3BFD361CAB09}"/>
            </a:ext>
          </a:extLst>
        </xdr:cNvPr>
        <xdr:cNvCxnSpPr/>
      </xdr:nvCxnSpPr>
      <xdr:spPr>
        <a:xfrm>
          <a:off x="1288596" y="8632825"/>
          <a:ext cx="333375" cy="0"/>
        </a:xfrm>
        <a:prstGeom prst="line">
          <a:avLst/>
        </a:prstGeom>
        <a:ln w="28575">
          <a:solidFill>
            <a:srgbClr val="FFC70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23</xdr:row>
      <xdr:rowOff>12247</xdr:rowOff>
    </xdr:from>
    <xdr:to>
      <xdr:col>17</xdr:col>
      <xdr:colOff>1361</xdr:colOff>
      <xdr:row>23</xdr:row>
      <xdr:rowOff>12247</xdr:rowOff>
    </xdr:to>
    <xdr:cxnSp macro="">
      <xdr:nvCxnSpPr>
        <xdr:cNvPr id="5" name="Conector reto 4">
          <a:extLst>
            <a:ext uri="{FF2B5EF4-FFF2-40B4-BE49-F238E27FC236}">
              <a16:creationId xmlns:a16="http://schemas.microsoft.com/office/drawing/2014/main" id="{635DD2B9-FDA7-41B9-8CD6-D5C77170B8F9}"/>
            </a:ext>
          </a:extLst>
        </xdr:cNvPr>
        <xdr:cNvCxnSpPr/>
      </xdr:nvCxnSpPr>
      <xdr:spPr>
        <a:xfrm>
          <a:off x="12164786" y="4080783"/>
          <a:ext cx="314325" cy="0"/>
        </a:xfrm>
        <a:prstGeom prst="line">
          <a:avLst/>
        </a:prstGeom>
        <a:ln w="28575">
          <a:solidFill>
            <a:srgbClr val="FFC70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xdr:colOff>
      <xdr:row>48</xdr:row>
      <xdr:rowOff>14061</xdr:rowOff>
    </xdr:from>
    <xdr:to>
      <xdr:col>14</xdr:col>
      <xdr:colOff>342900</xdr:colOff>
      <xdr:row>48</xdr:row>
      <xdr:rowOff>14061</xdr:rowOff>
    </xdr:to>
    <xdr:cxnSp macro="">
      <xdr:nvCxnSpPr>
        <xdr:cNvPr id="6" name="Conector reto 5">
          <a:extLst>
            <a:ext uri="{FF2B5EF4-FFF2-40B4-BE49-F238E27FC236}">
              <a16:creationId xmlns:a16="http://schemas.microsoft.com/office/drawing/2014/main" id="{C11B310E-B8B0-4E41-8230-6B15C49BE1B1}"/>
            </a:ext>
          </a:extLst>
        </xdr:cNvPr>
        <xdr:cNvCxnSpPr/>
      </xdr:nvCxnSpPr>
      <xdr:spPr>
        <a:xfrm>
          <a:off x="10976882" y="8613775"/>
          <a:ext cx="333375" cy="0"/>
        </a:xfrm>
        <a:prstGeom prst="line">
          <a:avLst/>
        </a:prstGeom>
        <a:ln w="28575">
          <a:solidFill>
            <a:srgbClr val="FFC70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xdr:colOff>
      <xdr:row>61</xdr:row>
      <xdr:rowOff>53255</xdr:rowOff>
    </xdr:from>
    <xdr:to>
      <xdr:col>2</xdr:col>
      <xdr:colOff>342900</xdr:colOff>
      <xdr:row>61</xdr:row>
      <xdr:rowOff>53255</xdr:rowOff>
    </xdr:to>
    <xdr:cxnSp macro="">
      <xdr:nvCxnSpPr>
        <xdr:cNvPr id="7" name="Conector reto 6">
          <a:extLst>
            <a:ext uri="{FF2B5EF4-FFF2-40B4-BE49-F238E27FC236}">
              <a16:creationId xmlns:a16="http://schemas.microsoft.com/office/drawing/2014/main" id="{2F17976F-5142-4942-ADA9-5AB1CE9FE66D}"/>
            </a:ext>
          </a:extLst>
        </xdr:cNvPr>
        <xdr:cNvCxnSpPr/>
      </xdr:nvCxnSpPr>
      <xdr:spPr>
        <a:xfrm>
          <a:off x="1285421" y="11279148"/>
          <a:ext cx="336550" cy="0"/>
        </a:xfrm>
        <a:prstGeom prst="line">
          <a:avLst/>
        </a:prstGeom>
        <a:ln w="28575">
          <a:solidFill>
            <a:srgbClr val="FFC70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13</xdr:row>
      <xdr:rowOff>33618</xdr:rowOff>
    </xdr:from>
    <xdr:to>
      <xdr:col>2</xdr:col>
      <xdr:colOff>333375</xdr:colOff>
      <xdr:row>13</xdr:row>
      <xdr:rowOff>33618</xdr:rowOff>
    </xdr:to>
    <xdr:cxnSp macro="">
      <xdr:nvCxnSpPr>
        <xdr:cNvPr id="8" name="Conector reto 7">
          <a:extLst>
            <a:ext uri="{FF2B5EF4-FFF2-40B4-BE49-F238E27FC236}">
              <a16:creationId xmlns:a16="http://schemas.microsoft.com/office/drawing/2014/main" id="{7880A391-316F-4B88-BC01-2CF6588DD9DB}"/>
            </a:ext>
          </a:extLst>
        </xdr:cNvPr>
        <xdr:cNvCxnSpPr/>
      </xdr:nvCxnSpPr>
      <xdr:spPr>
        <a:xfrm>
          <a:off x="1282700" y="2465668"/>
          <a:ext cx="333375" cy="0"/>
        </a:xfrm>
        <a:prstGeom prst="line">
          <a:avLst/>
        </a:prstGeom>
        <a:ln w="28575">
          <a:solidFill>
            <a:srgbClr val="FFC70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23</xdr:row>
      <xdr:rowOff>16836</xdr:rowOff>
    </xdr:from>
    <xdr:to>
      <xdr:col>2</xdr:col>
      <xdr:colOff>330200</xdr:colOff>
      <xdr:row>23</xdr:row>
      <xdr:rowOff>16836</xdr:rowOff>
    </xdr:to>
    <xdr:cxnSp macro="">
      <xdr:nvCxnSpPr>
        <xdr:cNvPr id="9" name="Conector reto 8">
          <a:extLst>
            <a:ext uri="{FF2B5EF4-FFF2-40B4-BE49-F238E27FC236}">
              <a16:creationId xmlns:a16="http://schemas.microsoft.com/office/drawing/2014/main" id="{2FD6285B-81CF-4182-B010-6A9497521CCF}"/>
            </a:ext>
          </a:extLst>
        </xdr:cNvPr>
        <xdr:cNvCxnSpPr/>
      </xdr:nvCxnSpPr>
      <xdr:spPr>
        <a:xfrm>
          <a:off x="1279071" y="4085372"/>
          <a:ext cx="330200" cy="0"/>
        </a:xfrm>
        <a:prstGeom prst="line">
          <a:avLst/>
        </a:prstGeom>
        <a:ln w="28575">
          <a:solidFill>
            <a:srgbClr val="FFC70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6350</xdr:colOff>
      <xdr:row>33</xdr:row>
      <xdr:rowOff>30843</xdr:rowOff>
    </xdr:from>
    <xdr:to>
      <xdr:col>9</xdr:col>
      <xdr:colOff>342900</xdr:colOff>
      <xdr:row>33</xdr:row>
      <xdr:rowOff>30843</xdr:rowOff>
    </xdr:to>
    <xdr:cxnSp macro="">
      <xdr:nvCxnSpPr>
        <xdr:cNvPr id="10" name="Conector reto 9">
          <a:extLst>
            <a:ext uri="{FF2B5EF4-FFF2-40B4-BE49-F238E27FC236}">
              <a16:creationId xmlns:a16="http://schemas.microsoft.com/office/drawing/2014/main" id="{F331B2F7-9C72-4866-BC4C-C4703B053C9A}"/>
            </a:ext>
          </a:extLst>
        </xdr:cNvPr>
        <xdr:cNvCxnSpPr/>
      </xdr:nvCxnSpPr>
      <xdr:spPr>
        <a:xfrm>
          <a:off x="6673850" y="5922736"/>
          <a:ext cx="336550" cy="0"/>
        </a:xfrm>
        <a:prstGeom prst="line">
          <a:avLst/>
        </a:prstGeom>
        <a:ln w="28575">
          <a:solidFill>
            <a:srgbClr val="FFC70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33</xdr:row>
      <xdr:rowOff>16836</xdr:rowOff>
    </xdr:from>
    <xdr:to>
      <xdr:col>2</xdr:col>
      <xdr:colOff>330200</xdr:colOff>
      <xdr:row>33</xdr:row>
      <xdr:rowOff>16836</xdr:rowOff>
    </xdr:to>
    <xdr:cxnSp macro="">
      <xdr:nvCxnSpPr>
        <xdr:cNvPr id="13" name="Conector reto 12">
          <a:extLst>
            <a:ext uri="{FF2B5EF4-FFF2-40B4-BE49-F238E27FC236}">
              <a16:creationId xmlns:a16="http://schemas.microsoft.com/office/drawing/2014/main" id="{0B85BC6A-AFA6-444B-8C42-DAA4A09BC720}"/>
            </a:ext>
          </a:extLst>
        </xdr:cNvPr>
        <xdr:cNvCxnSpPr/>
      </xdr:nvCxnSpPr>
      <xdr:spPr>
        <a:xfrm>
          <a:off x="1279071" y="5908729"/>
          <a:ext cx="330200" cy="0"/>
        </a:xfrm>
        <a:prstGeom prst="line">
          <a:avLst/>
        </a:prstGeom>
        <a:ln w="28575">
          <a:solidFill>
            <a:srgbClr val="FFC70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78440</xdr:colOff>
      <xdr:row>58</xdr:row>
      <xdr:rowOff>16379</xdr:rowOff>
    </xdr:from>
    <xdr:to>
      <xdr:col>12</xdr:col>
      <xdr:colOff>83297</xdr:colOff>
      <xdr:row>59</xdr:row>
      <xdr:rowOff>140047</xdr:rowOff>
    </xdr:to>
    <xdr:sp macro="" textlink="">
      <xdr:nvSpPr>
        <xdr:cNvPr id="15" name="TextBox 3">
          <a:extLst>
            <a:ext uri="{FF2B5EF4-FFF2-40B4-BE49-F238E27FC236}">
              <a16:creationId xmlns:a16="http://schemas.microsoft.com/office/drawing/2014/main" id="{2D0D6C1D-3270-4275-BD12-A5E99E61B3D1}"/>
            </a:ext>
          </a:extLst>
        </xdr:cNvPr>
        <xdr:cNvSpPr txBox="1"/>
      </xdr:nvSpPr>
      <xdr:spPr>
        <a:xfrm>
          <a:off x="1207833" y="10289772"/>
          <a:ext cx="7828964" cy="382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just">
            <a:buFont typeface="Wingdings" panose="05000000000000000000" pitchFamily="2" charset="2"/>
            <a:buNone/>
          </a:pPr>
          <a:r>
            <a:rPr lang="pt-BR" sz="900" b="0">
              <a:solidFill>
                <a:schemeClr val="tx1">
                  <a:lumMod val="75000"/>
                  <a:lumOff val="25000"/>
                </a:schemeClr>
              </a:solidFill>
              <a:latin typeface="+mn-lt"/>
              <a:ea typeface="Roboto Slab" pitchFamily="2" charset="0"/>
              <a:cs typeface="Arial" panose="020B0604020202020204" pitchFamily="34" charset="0"/>
            </a:rPr>
            <a:t>*Todos os comentários foram</a:t>
          </a:r>
          <a:r>
            <a:rPr lang="pt-BR" sz="900" b="0" baseline="0">
              <a:solidFill>
                <a:schemeClr val="tx1">
                  <a:lumMod val="75000"/>
                  <a:lumOff val="25000"/>
                </a:schemeClr>
              </a:solidFill>
              <a:latin typeface="+mn-lt"/>
              <a:ea typeface="Roboto Slab" pitchFamily="2" charset="0"/>
              <a:cs typeface="Arial" panose="020B0604020202020204" pitchFamily="34" charset="0"/>
            </a:rPr>
            <a:t> enviados diretamente pelos gestores e estão apresentados na íntegra (não foram editados pela XP).</a:t>
          </a:r>
          <a:endParaRPr lang="pt-BR" sz="1200" b="0">
            <a:solidFill>
              <a:schemeClr val="tx1">
                <a:lumMod val="75000"/>
                <a:lumOff val="25000"/>
              </a:schemeClr>
            </a:solidFill>
            <a:latin typeface="+mn-lt"/>
            <a:ea typeface="Roboto Slab" pitchFamily="2" charset="0"/>
            <a:cs typeface="Arial" panose="020B0604020202020204" pitchFamily="34" charset="0"/>
          </a:endParaRPr>
        </a:p>
      </xdr:txBody>
    </xdr:sp>
    <xdr:clientData/>
  </xdr:twoCellAnchor>
  <xdr:twoCellAnchor editAs="absolute">
    <xdr:from>
      <xdr:col>0</xdr:col>
      <xdr:colOff>99510</xdr:colOff>
      <xdr:row>0</xdr:row>
      <xdr:rowOff>138583</xdr:rowOff>
    </xdr:from>
    <xdr:to>
      <xdr:col>0</xdr:col>
      <xdr:colOff>1088460</xdr:colOff>
      <xdr:row>2</xdr:row>
      <xdr:rowOff>175030</xdr:rowOff>
    </xdr:to>
    <xdr:sp macro="" textlink="">
      <xdr:nvSpPr>
        <xdr:cNvPr id="16" name="Retângulo 16">
          <a:hlinkClick xmlns:r="http://schemas.openxmlformats.org/officeDocument/2006/relationships" r:id="rId1"/>
          <a:extLst>
            <a:ext uri="{FF2B5EF4-FFF2-40B4-BE49-F238E27FC236}">
              <a16:creationId xmlns:a16="http://schemas.microsoft.com/office/drawing/2014/main" id="{66938B13-7C88-4D59-9B04-CF6528337873}"/>
            </a:ext>
          </a:extLst>
        </xdr:cNvPr>
        <xdr:cNvSpPr/>
      </xdr:nvSpPr>
      <xdr:spPr>
        <a:xfrm>
          <a:off x="86175" y="130963"/>
          <a:ext cx="1008000" cy="41717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Menu</a:t>
          </a:r>
        </a:p>
      </xdr:txBody>
    </xdr:sp>
    <xdr:clientData/>
  </xdr:twoCellAnchor>
  <xdr:twoCellAnchor editAs="oneCell">
    <xdr:from>
      <xdr:col>20</xdr:col>
      <xdr:colOff>0</xdr:colOff>
      <xdr:row>1</xdr:row>
      <xdr:rowOff>0</xdr:rowOff>
    </xdr:from>
    <xdr:to>
      <xdr:col>23</xdr:col>
      <xdr:colOff>492936</xdr:colOff>
      <xdr:row>2</xdr:row>
      <xdr:rowOff>179796</xdr:rowOff>
    </xdr:to>
    <xdr:pic>
      <xdr:nvPicPr>
        <xdr:cNvPr id="21" name="Picture 3">
          <a:extLst>
            <a:ext uri="{FF2B5EF4-FFF2-40B4-BE49-F238E27FC236}">
              <a16:creationId xmlns:a16="http://schemas.microsoft.com/office/drawing/2014/main" id="{0458279C-41D8-4909-9C5E-6697F38CA5F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763500" y="176893"/>
          <a:ext cx="1663151" cy="36966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0</xdr:col>
      <xdr:colOff>100145</xdr:colOff>
      <xdr:row>3</xdr:row>
      <xdr:rowOff>96514</xdr:rowOff>
    </xdr:from>
    <xdr:to>
      <xdr:col>0</xdr:col>
      <xdr:colOff>1087825</xdr:colOff>
      <xdr:row>5</xdr:row>
      <xdr:rowOff>139946</xdr:rowOff>
    </xdr:to>
    <xdr:sp macro="" textlink="">
      <xdr:nvSpPr>
        <xdr:cNvPr id="22" name="Retângulo 16">
          <a:hlinkClick xmlns:r="http://schemas.openxmlformats.org/officeDocument/2006/relationships" r:id="rId3"/>
          <a:extLst>
            <a:ext uri="{FF2B5EF4-FFF2-40B4-BE49-F238E27FC236}">
              <a16:creationId xmlns:a16="http://schemas.microsoft.com/office/drawing/2014/main" id="{05DFF536-48C2-4504-862A-91FC1DB831D4}"/>
            </a:ext>
          </a:extLst>
        </xdr:cNvPr>
        <xdr:cNvSpPr/>
      </xdr:nvSpPr>
      <xdr:spPr>
        <a:xfrm>
          <a:off x="83000" y="640437"/>
          <a:ext cx="1014350" cy="41717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Fundos XP</a:t>
          </a:r>
        </a:p>
      </xdr:txBody>
    </xdr:sp>
    <xdr:clientData/>
  </xdr:twoCellAnchor>
  <xdr:twoCellAnchor editAs="absolute">
    <xdr:from>
      <xdr:col>0</xdr:col>
      <xdr:colOff>100145</xdr:colOff>
      <xdr:row>6</xdr:row>
      <xdr:rowOff>61702</xdr:rowOff>
    </xdr:from>
    <xdr:to>
      <xdr:col>0</xdr:col>
      <xdr:colOff>1087825</xdr:colOff>
      <xdr:row>8</xdr:row>
      <xdr:rowOff>65583</xdr:rowOff>
    </xdr:to>
    <xdr:sp macro="" textlink="">
      <xdr:nvSpPr>
        <xdr:cNvPr id="23" name="Retângulo 16">
          <a:hlinkClick xmlns:r="http://schemas.openxmlformats.org/officeDocument/2006/relationships" r:id="rId4"/>
          <a:extLst>
            <a:ext uri="{FF2B5EF4-FFF2-40B4-BE49-F238E27FC236}">
              <a16:creationId xmlns:a16="http://schemas.microsoft.com/office/drawing/2014/main" id="{9823536B-C3CF-430F-A40E-C90DD040F851}"/>
            </a:ext>
          </a:extLst>
        </xdr:cNvPr>
        <xdr:cNvSpPr/>
      </xdr:nvSpPr>
      <xdr:spPr>
        <a:xfrm>
          <a:off x="83000" y="1146736"/>
          <a:ext cx="1014350" cy="42035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Comparador</a:t>
          </a:r>
        </a:p>
      </xdr:txBody>
    </xdr:sp>
    <xdr:clientData/>
  </xdr:twoCellAnchor>
  <xdr:twoCellAnchor editAs="absolute">
    <xdr:from>
      <xdr:col>0</xdr:col>
      <xdr:colOff>100145</xdr:colOff>
      <xdr:row>8</xdr:row>
      <xdr:rowOff>136292</xdr:rowOff>
    </xdr:from>
    <xdr:to>
      <xdr:col>0</xdr:col>
      <xdr:colOff>1087825</xdr:colOff>
      <xdr:row>11</xdr:row>
      <xdr:rowOff>25964</xdr:rowOff>
    </xdr:to>
    <xdr:sp macro="" textlink="">
      <xdr:nvSpPr>
        <xdr:cNvPr id="24" name="Retângulo 16">
          <a:hlinkClick xmlns:r="http://schemas.openxmlformats.org/officeDocument/2006/relationships" r:id="rId5"/>
          <a:extLst>
            <a:ext uri="{FF2B5EF4-FFF2-40B4-BE49-F238E27FC236}">
              <a16:creationId xmlns:a16="http://schemas.microsoft.com/office/drawing/2014/main" id="{284D3514-770B-4345-8DFA-CD4476DB071E}"/>
            </a:ext>
          </a:extLst>
        </xdr:cNvPr>
        <xdr:cNvSpPr/>
      </xdr:nvSpPr>
      <xdr:spPr>
        <a:xfrm>
          <a:off x="83000" y="1656210"/>
          <a:ext cx="1014350" cy="41717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Simulador de Receita</a:t>
          </a:r>
        </a:p>
      </xdr:txBody>
    </xdr:sp>
    <xdr:clientData/>
  </xdr:twoCellAnchor>
  <xdr:twoCellAnchor editAs="absolute">
    <xdr:from>
      <xdr:col>0</xdr:col>
      <xdr:colOff>99510</xdr:colOff>
      <xdr:row>11</xdr:row>
      <xdr:rowOff>137949</xdr:rowOff>
    </xdr:from>
    <xdr:to>
      <xdr:col>0</xdr:col>
      <xdr:colOff>1088460</xdr:colOff>
      <xdr:row>13</xdr:row>
      <xdr:rowOff>172219</xdr:rowOff>
    </xdr:to>
    <xdr:sp macro="" textlink="">
      <xdr:nvSpPr>
        <xdr:cNvPr id="25" name="Retângulo 16">
          <a:hlinkClick xmlns:r="http://schemas.openxmlformats.org/officeDocument/2006/relationships" r:id="rId6"/>
          <a:extLst>
            <a:ext uri="{FF2B5EF4-FFF2-40B4-BE49-F238E27FC236}">
              <a16:creationId xmlns:a16="http://schemas.microsoft.com/office/drawing/2014/main" id="{4520DCD5-6550-4D98-9956-6EFF62ECE946}"/>
            </a:ext>
          </a:extLst>
        </xdr:cNvPr>
        <xdr:cNvSpPr/>
      </xdr:nvSpPr>
      <xdr:spPr>
        <a:xfrm>
          <a:off x="86175" y="2165685"/>
          <a:ext cx="1008000" cy="41717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Fundos Mercado</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528083</xdr:colOff>
      <xdr:row>1</xdr:row>
      <xdr:rowOff>123825</xdr:rowOff>
    </xdr:from>
    <xdr:to>
      <xdr:col>15</xdr:col>
      <xdr:colOff>2431</xdr:colOff>
      <xdr:row>3</xdr:row>
      <xdr:rowOff>133985</xdr:rowOff>
    </xdr:to>
    <xdr:pic>
      <xdr:nvPicPr>
        <xdr:cNvPr id="2" name="Picture 1">
          <a:extLst>
            <a:ext uri="{FF2B5EF4-FFF2-40B4-BE49-F238E27FC236}">
              <a16:creationId xmlns:a16="http://schemas.microsoft.com/office/drawing/2014/main" id="{26D81A00-97A5-496A-8860-42588350FB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57783" y="200025"/>
          <a:ext cx="1661923" cy="3714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0</xdr:col>
      <xdr:colOff>59690</xdr:colOff>
      <xdr:row>2</xdr:row>
      <xdr:rowOff>38100</xdr:rowOff>
    </xdr:from>
    <xdr:to>
      <xdr:col>1</xdr:col>
      <xdr:colOff>2160</xdr:colOff>
      <xdr:row>3</xdr:row>
      <xdr:rowOff>211435</xdr:rowOff>
    </xdr:to>
    <xdr:sp macro="" textlink="">
      <xdr:nvSpPr>
        <xdr:cNvPr id="8" name="Retângulo 16">
          <a:hlinkClick xmlns:r="http://schemas.openxmlformats.org/officeDocument/2006/relationships" r:id="rId2"/>
          <a:extLst>
            <a:ext uri="{FF2B5EF4-FFF2-40B4-BE49-F238E27FC236}">
              <a16:creationId xmlns:a16="http://schemas.microsoft.com/office/drawing/2014/main" id="{26323337-1EBB-43A1-86E6-903FB8B06F06}"/>
            </a:ext>
          </a:extLst>
        </xdr:cNvPr>
        <xdr:cNvSpPr/>
      </xdr:nvSpPr>
      <xdr:spPr>
        <a:xfrm>
          <a:off x="66675" y="361950"/>
          <a:ext cx="1017525" cy="41082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Menu</a:t>
          </a:r>
        </a:p>
      </xdr:txBody>
    </xdr:sp>
    <xdr:clientData/>
  </xdr:twoCellAnchor>
  <xdr:twoCellAnchor editAs="absolute">
    <xdr:from>
      <xdr:col>0</xdr:col>
      <xdr:colOff>74613</xdr:colOff>
      <xdr:row>10</xdr:row>
      <xdr:rowOff>54474</xdr:rowOff>
    </xdr:from>
    <xdr:to>
      <xdr:col>0</xdr:col>
      <xdr:colOff>1083883</xdr:colOff>
      <xdr:row>12</xdr:row>
      <xdr:rowOff>130019</xdr:rowOff>
    </xdr:to>
    <xdr:sp macro="" textlink="">
      <xdr:nvSpPr>
        <xdr:cNvPr id="9" name="Retângulo 16">
          <a:hlinkClick xmlns:r="http://schemas.openxmlformats.org/officeDocument/2006/relationships" r:id="rId3"/>
          <a:extLst>
            <a:ext uri="{FF2B5EF4-FFF2-40B4-BE49-F238E27FC236}">
              <a16:creationId xmlns:a16="http://schemas.microsoft.com/office/drawing/2014/main" id="{E385EC25-2557-4B49-ADDF-A25DEC487B32}"/>
            </a:ext>
          </a:extLst>
        </xdr:cNvPr>
        <xdr:cNvSpPr/>
      </xdr:nvSpPr>
      <xdr:spPr>
        <a:xfrm>
          <a:off x="74613" y="1858509"/>
          <a:ext cx="1004825" cy="42670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Comentários do Gestor</a:t>
          </a:r>
        </a:p>
      </xdr:txBody>
    </xdr:sp>
    <xdr:clientData/>
  </xdr:twoCellAnchor>
  <xdr:twoCellAnchor editAs="absolute">
    <xdr:from>
      <xdr:col>0</xdr:col>
      <xdr:colOff>77788</xdr:colOff>
      <xdr:row>5</xdr:row>
      <xdr:rowOff>95817</xdr:rowOff>
    </xdr:from>
    <xdr:to>
      <xdr:col>0</xdr:col>
      <xdr:colOff>1085153</xdr:colOff>
      <xdr:row>7</xdr:row>
      <xdr:rowOff>130087</xdr:rowOff>
    </xdr:to>
    <xdr:sp macro="" textlink="">
      <xdr:nvSpPr>
        <xdr:cNvPr id="10" name="Retângulo 16">
          <a:hlinkClick xmlns:r="http://schemas.openxmlformats.org/officeDocument/2006/relationships" r:id="rId4"/>
          <a:extLst>
            <a:ext uri="{FF2B5EF4-FFF2-40B4-BE49-F238E27FC236}">
              <a16:creationId xmlns:a16="http://schemas.microsoft.com/office/drawing/2014/main" id="{235E5779-D9D6-4EE3-92DF-6166FA0EDF69}"/>
            </a:ext>
          </a:extLst>
        </xdr:cNvPr>
        <xdr:cNvSpPr/>
      </xdr:nvSpPr>
      <xdr:spPr>
        <a:xfrm>
          <a:off x="77788" y="1111817"/>
          <a:ext cx="1011175" cy="40447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Fundos XP</a:t>
          </a:r>
        </a:p>
      </xdr:txBody>
    </xdr:sp>
    <xdr:clientData/>
  </xdr:twoCellAnchor>
  <xdr:twoCellAnchor editAs="absolute">
    <xdr:from>
      <xdr:col>0</xdr:col>
      <xdr:colOff>76200</xdr:colOff>
      <xdr:row>14</xdr:row>
      <xdr:rowOff>97586</xdr:rowOff>
    </xdr:from>
    <xdr:to>
      <xdr:col>0</xdr:col>
      <xdr:colOff>1082295</xdr:colOff>
      <xdr:row>16</xdr:row>
      <xdr:rowOff>136936</xdr:rowOff>
    </xdr:to>
    <xdr:sp macro="" textlink="">
      <xdr:nvSpPr>
        <xdr:cNvPr id="11" name="Retângulo 16">
          <a:hlinkClick xmlns:r="http://schemas.openxmlformats.org/officeDocument/2006/relationships" r:id="rId5"/>
          <a:extLst>
            <a:ext uri="{FF2B5EF4-FFF2-40B4-BE49-F238E27FC236}">
              <a16:creationId xmlns:a16="http://schemas.microsoft.com/office/drawing/2014/main" id="{64BCA80A-2CC9-4456-B62F-62DE3A20E2CC}"/>
            </a:ext>
          </a:extLst>
        </xdr:cNvPr>
        <xdr:cNvSpPr/>
      </xdr:nvSpPr>
      <xdr:spPr>
        <a:xfrm>
          <a:off x="76200" y="2627426"/>
          <a:ext cx="1001650" cy="41082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Comparador</a:t>
          </a:r>
        </a:p>
      </xdr:txBody>
    </xdr:sp>
    <xdr:clientData/>
  </xdr:twoCellAnchor>
  <xdr:twoCellAnchor editAs="absolute">
    <xdr:from>
      <xdr:col>0</xdr:col>
      <xdr:colOff>59690</xdr:colOff>
      <xdr:row>18</xdr:row>
      <xdr:rowOff>113393</xdr:rowOff>
    </xdr:from>
    <xdr:to>
      <xdr:col>1</xdr:col>
      <xdr:colOff>2160</xdr:colOff>
      <xdr:row>21</xdr:row>
      <xdr:rowOff>96228</xdr:rowOff>
    </xdr:to>
    <xdr:sp macro="" textlink="">
      <xdr:nvSpPr>
        <xdr:cNvPr id="12" name="Retângulo 16">
          <a:hlinkClick xmlns:r="http://schemas.openxmlformats.org/officeDocument/2006/relationships" r:id="rId6"/>
          <a:extLst>
            <a:ext uri="{FF2B5EF4-FFF2-40B4-BE49-F238E27FC236}">
              <a16:creationId xmlns:a16="http://schemas.microsoft.com/office/drawing/2014/main" id="{D0EA2ED2-A849-4C06-A6C9-04BF1FBA75E1}"/>
            </a:ext>
          </a:extLst>
        </xdr:cNvPr>
        <xdr:cNvSpPr/>
      </xdr:nvSpPr>
      <xdr:spPr>
        <a:xfrm>
          <a:off x="66675" y="3380468"/>
          <a:ext cx="1017525" cy="42987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Fundos Mercado</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29423</xdr:colOff>
      <xdr:row>1</xdr:row>
      <xdr:rowOff>86286</xdr:rowOff>
    </xdr:from>
    <xdr:to>
      <xdr:col>13</xdr:col>
      <xdr:colOff>4002</xdr:colOff>
      <xdr:row>2</xdr:row>
      <xdr:rowOff>207085</xdr:rowOff>
    </xdr:to>
    <xdr:pic>
      <xdr:nvPicPr>
        <xdr:cNvPr id="17" name="Picture 3">
          <a:extLst>
            <a:ext uri="{FF2B5EF4-FFF2-40B4-BE49-F238E27FC236}">
              <a16:creationId xmlns:a16="http://schemas.microsoft.com/office/drawing/2014/main" id="{A91C2CBD-0FF0-4188-80FA-A0D501978A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713423" y="333936"/>
          <a:ext cx="1604773" cy="37035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0</xdr:col>
      <xdr:colOff>59839</xdr:colOff>
      <xdr:row>1</xdr:row>
      <xdr:rowOff>0</xdr:rowOff>
    </xdr:from>
    <xdr:to>
      <xdr:col>0</xdr:col>
      <xdr:colOff>1086254</xdr:colOff>
      <xdr:row>2</xdr:row>
      <xdr:rowOff>168740</xdr:rowOff>
    </xdr:to>
    <xdr:sp macro="" textlink="">
      <xdr:nvSpPr>
        <xdr:cNvPr id="8" name="Retângulo 16">
          <a:hlinkClick xmlns:r="http://schemas.openxmlformats.org/officeDocument/2006/relationships" r:id="rId2"/>
          <a:extLst>
            <a:ext uri="{FF2B5EF4-FFF2-40B4-BE49-F238E27FC236}">
              <a16:creationId xmlns:a16="http://schemas.microsoft.com/office/drawing/2014/main" id="{E745CB4E-5F1B-4FD1-843D-9CBEE77D5C28}"/>
            </a:ext>
          </a:extLst>
        </xdr:cNvPr>
        <xdr:cNvSpPr/>
      </xdr:nvSpPr>
      <xdr:spPr>
        <a:xfrm>
          <a:off x="56029" y="246529"/>
          <a:ext cx="1020700" cy="40765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Menu</a:t>
          </a:r>
        </a:p>
      </xdr:txBody>
    </xdr:sp>
    <xdr:clientData/>
  </xdr:twoCellAnchor>
  <xdr:twoCellAnchor editAs="absolute">
    <xdr:from>
      <xdr:col>0</xdr:col>
      <xdr:colOff>59522</xdr:colOff>
      <xdr:row>7</xdr:row>
      <xdr:rowOff>36619</xdr:rowOff>
    </xdr:from>
    <xdr:to>
      <xdr:col>0</xdr:col>
      <xdr:colOff>1068792</xdr:colOff>
      <xdr:row>9</xdr:row>
      <xdr:rowOff>168380</xdr:rowOff>
    </xdr:to>
    <xdr:sp macro="" textlink="">
      <xdr:nvSpPr>
        <xdr:cNvPr id="9" name="Retângulo 16">
          <a:hlinkClick xmlns:r="http://schemas.openxmlformats.org/officeDocument/2006/relationships" r:id="rId3"/>
          <a:extLst>
            <a:ext uri="{FF2B5EF4-FFF2-40B4-BE49-F238E27FC236}">
              <a16:creationId xmlns:a16="http://schemas.microsoft.com/office/drawing/2014/main" id="{A5036327-35FA-4670-AD11-3EA9BB701F2D}"/>
            </a:ext>
          </a:extLst>
        </xdr:cNvPr>
        <xdr:cNvSpPr/>
      </xdr:nvSpPr>
      <xdr:spPr>
        <a:xfrm>
          <a:off x="67142" y="1739913"/>
          <a:ext cx="1001650" cy="43305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Comentários do Gestor</a:t>
          </a:r>
        </a:p>
      </xdr:txBody>
    </xdr:sp>
    <xdr:clientData/>
  </xdr:twoCellAnchor>
  <xdr:twoCellAnchor editAs="absolute">
    <xdr:from>
      <xdr:col>0</xdr:col>
      <xdr:colOff>60157</xdr:colOff>
      <xdr:row>4</xdr:row>
      <xdr:rowOff>93165</xdr:rowOff>
    </xdr:from>
    <xdr:to>
      <xdr:col>0</xdr:col>
      <xdr:colOff>1082762</xdr:colOff>
      <xdr:row>6</xdr:row>
      <xdr:rowOff>15787</xdr:rowOff>
    </xdr:to>
    <xdr:sp macro="" textlink="">
      <xdr:nvSpPr>
        <xdr:cNvPr id="10" name="Retângulo 16">
          <a:hlinkClick xmlns:r="http://schemas.openxmlformats.org/officeDocument/2006/relationships" r:id="rId4"/>
          <a:extLst>
            <a:ext uri="{FF2B5EF4-FFF2-40B4-BE49-F238E27FC236}">
              <a16:creationId xmlns:a16="http://schemas.microsoft.com/office/drawing/2014/main" id="{A6CA37B3-BF44-4F5C-A2FD-E30FA26EB3EB}"/>
            </a:ext>
          </a:extLst>
        </xdr:cNvPr>
        <xdr:cNvSpPr/>
      </xdr:nvSpPr>
      <xdr:spPr>
        <a:xfrm>
          <a:off x="63967" y="993221"/>
          <a:ext cx="1011175" cy="41082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Fundos XP</a:t>
          </a:r>
        </a:p>
      </xdr:txBody>
    </xdr:sp>
    <xdr:clientData/>
  </xdr:twoCellAnchor>
  <xdr:twoCellAnchor editAs="absolute">
    <xdr:from>
      <xdr:col>0</xdr:col>
      <xdr:colOff>63014</xdr:colOff>
      <xdr:row>12</xdr:row>
      <xdr:rowOff>98295</xdr:rowOff>
    </xdr:from>
    <xdr:to>
      <xdr:col>0</xdr:col>
      <xdr:colOff>1067204</xdr:colOff>
      <xdr:row>14</xdr:row>
      <xdr:rowOff>168312</xdr:rowOff>
    </xdr:to>
    <xdr:sp macro="" textlink="">
      <xdr:nvSpPr>
        <xdr:cNvPr id="11" name="Retângulo 16">
          <a:hlinkClick xmlns:r="http://schemas.openxmlformats.org/officeDocument/2006/relationships" r:id="rId5"/>
          <a:extLst>
            <a:ext uri="{FF2B5EF4-FFF2-40B4-BE49-F238E27FC236}">
              <a16:creationId xmlns:a16="http://schemas.microsoft.com/office/drawing/2014/main" id="{2AF7A5A8-72F8-49A4-B389-BF8201ABEBDC}"/>
            </a:ext>
          </a:extLst>
        </xdr:cNvPr>
        <xdr:cNvSpPr/>
      </xdr:nvSpPr>
      <xdr:spPr>
        <a:xfrm>
          <a:off x="68729" y="2508830"/>
          <a:ext cx="998475" cy="42352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Simulador de Receita</a:t>
          </a:r>
        </a:p>
      </xdr:txBody>
    </xdr:sp>
    <xdr:clientData/>
  </xdr:twoCellAnchor>
  <xdr:twoCellAnchor editAs="absolute">
    <xdr:from>
      <xdr:col>0</xdr:col>
      <xdr:colOff>59839</xdr:colOff>
      <xdr:row>16</xdr:row>
      <xdr:rowOff>134385</xdr:rowOff>
    </xdr:from>
    <xdr:to>
      <xdr:col>0</xdr:col>
      <xdr:colOff>1086254</xdr:colOff>
      <xdr:row>19</xdr:row>
      <xdr:rowOff>153863</xdr:rowOff>
    </xdr:to>
    <xdr:sp macro="" textlink="">
      <xdr:nvSpPr>
        <xdr:cNvPr id="12" name="Retângulo 16">
          <a:hlinkClick xmlns:r="http://schemas.openxmlformats.org/officeDocument/2006/relationships" r:id="rId6"/>
          <a:extLst>
            <a:ext uri="{FF2B5EF4-FFF2-40B4-BE49-F238E27FC236}">
              <a16:creationId xmlns:a16="http://schemas.microsoft.com/office/drawing/2014/main" id="{98ED04AA-4961-4502-9CF2-8C6C66B3AD1D}"/>
            </a:ext>
          </a:extLst>
        </xdr:cNvPr>
        <xdr:cNvSpPr/>
      </xdr:nvSpPr>
      <xdr:spPr>
        <a:xfrm>
          <a:off x="56029" y="3265047"/>
          <a:ext cx="1020700" cy="42987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Fundos Mercado</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76200</xdr:colOff>
      <xdr:row>1</xdr:row>
      <xdr:rowOff>67310</xdr:rowOff>
    </xdr:from>
    <xdr:to>
      <xdr:col>1</xdr:col>
      <xdr:colOff>1039</xdr:colOff>
      <xdr:row>2</xdr:row>
      <xdr:rowOff>1026</xdr:rowOff>
    </xdr:to>
    <xdr:sp macro="" textlink="">
      <xdr:nvSpPr>
        <xdr:cNvPr id="6" name="Retângulo 16">
          <a:hlinkClick xmlns:r="http://schemas.openxmlformats.org/officeDocument/2006/relationships" r:id="rId1"/>
          <a:extLst>
            <a:ext uri="{FF2B5EF4-FFF2-40B4-BE49-F238E27FC236}">
              <a16:creationId xmlns:a16="http://schemas.microsoft.com/office/drawing/2014/main" id="{4563BA64-ED14-4234-AF37-2F5274BCEC80}"/>
            </a:ext>
          </a:extLst>
        </xdr:cNvPr>
        <xdr:cNvSpPr/>
      </xdr:nvSpPr>
      <xdr:spPr>
        <a:xfrm>
          <a:off x="76200" y="266700"/>
          <a:ext cx="1017525" cy="41082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Menu</a:t>
          </a:r>
        </a:p>
      </xdr:txBody>
    </xdr:sp>
    <xdr:clientData/>
  </xdr:twoCellAnchor>
  <xdr:twoCellAnchor editAs="absolute">
    <xdr:from>
      <xdr:col>0</xdr:col>
      <xdr:colOff>103823</xdr:colOff>
      <xdr:row>7</xdr:row>
      <xdr:rowOff>114164</xdr:rowOff>
    </xdr:from>
    <xdr:to>
      <xdr:col>1</xdr:col>
      <xdr:colOff>1992</xdr:colOff>
      <xdr:row>9</xdr:row>
      <xdr:rowOff>180184</xdr:rowOff>
    </xdr:to>
    <xdr:sp macro="" textlink="">
      <xdr:nvSpPr>
        <xdr:cNvPr id="7" name="Retângulo 16">
          <a:hlinkClick xmlns:r="http://schemas.openxmlformats.org/officeDocument/2006/relationships" r:id="rId2"/>
          <a:extLst>
            <a:ext uri="{FF2B5EF4-FFF2-40B4-BE49-F238E27FC236}">
              <a16:creationId xmlns:a16="http://schemas.microsoft.com/office/drawing/2014/main" id="{2AD02031-329D-4E2E-ACA8-46A03A7A8A76}"/>
            </a:ext>
          </a:extLst>
        </xdr:cNvPr>
        <xdr:cNvSpPr/>
      </xdr:nvSpPr>
      <xdr:spPr>
        <a:xfrm>
          <a:off x="84138" y="1760084"/>
          <a:ext cx="1004825" cy="429875"/>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Comentários do Gestor</a:t>
          </a:r>
        </a:p>
      </xdr:txBody>
    </xdr:sp>
    <xdr:clientData/>
  </xdr:twoCellAnchor>
  <xdr:twoCellAnchor editAs="absolute">
    <xdr:from>
      <xdr:col>0</xdr:col>
      <xdr:colOff>106363</xdr:colOff>
      <xdr:row>3</xdr:row>
      <xdr:rowOff>144077</xdr:rowOff>
    </xdr:from>
    <xdr:to>
      <xdr:col>1</xdr:col>
      <xdr:colOff>1992</xdr:colOff>
      <xdr:row>5</xdr:row>
      <xdr:rowOff>144057</xdr:rowOff>
    </xdr:to>
    <xdr:sp macro="" textlink="">
      <xdr:nvSpPr>
        <xdr:cNvPr id="8" name="Retângulo 16">
          <a:hlinkClick xmlns:r="http://schemas.openxmlformats.org/officeDocument/2006/relationships" r:id="rId3"/>
          <a:extLst>
            <a:ext uri="{FF2B5EF4-FFF2-40B4-BE49-F238E27FC236}">
              <a16:creationId xmlns:a16="http://schemas.microsoft.com/office/drawing/2014/main" id="{610B3FFE-9537-4757-931B-7D32514B7AC5}"/>
            </a:ext>
          </a:extLst>
        </xdr:cNvPr>
        <xdr:cNvSpPr/>
      </xdr:nvSpPr>
      <xdr:spPr>
        <a:xfrm>
          <a:off x="87313" y="1016567"/>
          <a:ext cx="1011175" cy="40130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Fundos XP</a:t>
          </a:r>
        </a:p>
      </xdr:txBody>
    </xdr:sp>
    <xdr:clientData/>
  </xdr:twoCellAnchor>
  <xdr:twoCellAnchor editAs="absolute">
    <xdr:from>
      <xdr:col>0</xdr:col>
      <xdr:colOff>105410</xdr:colOff>
      <xdr:row>11</xdr:row>
      <xdr:rowOff>149021</xdr:rowOff>
    </xdr:from>
    <xdr:to>
      <xdr:col>1</xdr:col>
      <xdr:colOff>404</xdr:colOff>
      <xdr:row>14</xdr:row>
      <xdr:rowOff>2727</xdr:rowOff>
    </xdr:to>
    <xdr:sp macro="" textlink="">
      <xdr:nvSpPr>
        <xdr:cNvPr id="9" name="Retângulo 16">
          <a:hlinkClick xmlns:r="http://schemas.openxmlformats.org/officeDocument/2006/relationships" r:id="rId4"/>
          <a:extLst>
            <a:ext uri="{FF2B5EF4-FFF2-40B4-BE49-F238E27FC236}">
              <a16:creationId xmlns:a16="http://schemas.microsoft.com/office/drawing/2014/main" id="{2E309DFE-BC73-402D-9360-067016E111B2}"/>
            </a:ext>
          </a:extLst>
        </xdr:cNvPr>
        <xdr:cNvSpPr/>
      </xdr:nvSpPr>
      <xdr:spPr>
        <a:xfrm>
          <a:off x="85725" y="2532176"/>
          <a:ext cx="1001650" cy="41400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Comparador</a:t>
          </a:r>
        </a:p>
      </xdr:txBody>
    </xdr:sp>
    <xdr:clientData/>
  </xdr:twoCellAnchor>
  <xdr:twoCellAnchor editAs="absolute">
    <xdr:from>
      <xdr:col>0</xdr:col>
      <xdr:colOff>76200</xdr:colOff>
      <xdr:row>15</xdr:row>
      <xdr:rowOff>148953</xdr:rowOff>
    </xdr:from>
    <xdr:to>
      <xdr:col>1</xdr:col>
      <xdr:colOff>1039</xdr:colOff>
      <xdr:row>18</xdr:row>
      <xdr:rowOff>27648</xdr:rowOff>
    </xdr:to>
    <xdr:sp macro="" textlink="">
      <xdr:nvSpPr>
        <xdr:cNvPr id="10" name="Retângulo 16">
          <a:hlinkClick xmlns:r="http://schemas.openxmlformats.org/officeDocument/2006/relationships" r:id="rId5"/>
          <a:extLst>
            <a:ext uri="{FF2B5EF4-FFF2-40B4-BE49-F238E27FC236}">
              <a16:creationId xmlns:a16="http://schemas.microsoft.com/office/drawing/2014/main" id="{92602578-5141-4928-A71C-0F675AAB1395}"/>
            </a:ext>
          </a:extLst>
        </xdr:cNvPr>
        <xdr:cNvSpPr/>
      </xdr:nvSpPr>
      <xdr:spPr>
        <a:xfrm>
          <a:off x="76200" y="3288393"/>
          <a:ext cx="1017525" cy="426700"/>
        </a:xfrm>
        <a:prstGeom prst="rect">
          <a:avLst/>
        </a:prstGeom>
        <a:solidFill>
          <a:schemeClr val="tx1"/>
        </a:solidFill>
        <a:ln w="28575">
          <a:solidFill>
            <a:srgbClr val="FFC7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00" b="1" baseline="0">
              <a:solidFill>
                <a:srgbClr val="FFC709"/>
              </a:solidFill>
              <a:latin typeface="+mn-lt"/>
              <a:cs typeface="Arial" panose="020B0604020202020204" pitchFamily="34" charset="0"/>
            </a:rPr>
            <a:t>Simulador de Receita</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tx1"/>
        </a:solidFill>
        <a:ln w="28575">
          <a:solidFill>
            <a:srgbClr val="FFC709"/>
          </a:solidFill>
        </a:ln>
      </a:spPr>
      <a:bodyPr vertOverflow="clip" horzOverflow="clip" rtlCol="0" anchor="ctr"/>
      <a:lstStyle>
        <a:defPPr algn="ctr">
          <a:defRPr sz="1000" b="1">
            <a:solidFill>
              <a:srgbClr val="FFC709"/>
            </a:solidFill>
            <a:latin typeface="+mn-lt"/>
            <a:cs typeface="Arial" panose="020B0604020202020204" pitchFamily="34" charset="0"/>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hyperlink" Target="https://azquest.com.br/az-quest-infra-yield-fip-ie/" TargetMode="External"/><Relationship Id="rId3" Type="http://schemas.openxmlformats.org/officeDocument/2006/relationships/hyperlink" Target="https://www.navi.com.br/imov11/" TargetMode="External"/><Relationship Id="rId7" Type="http://schemas.openxmlformats.org/officeDocument/2006/relationships/hyperlink" Target="http://www.mauacapital.com/relatorios/" TargetMode="External"/><Relationship Id="rId12" Type="http://schemas.openxmlformats.org/officeDocument/2006/relationships/hyperlink" Target="https://xpag.xpasset.com.br/" TargetMode="External"/><Relationship Id="rId2" Type="http://schemas.openxmlformats.org/officeDocument/2006/relationships/hyperlink" Target="https://www.avbi11.com.br/default.aspx" TargetMode="External"/><Relationship Id="rId1" Type="http://schemas.openxmlformats.org/officeDocument/2006/relationships/hyperlink" Target="https://kijani.com.br/produto/asatala/" TargetMode="External"/><Relationship Id="rId6" Type="http://schemas.openxmlformats.org/officeDocument/2006/relationships/hyperlink" Target="https://valorainvest.com.br/fundo/vgie/" TargetMode="External"/><Relationship Id="rId11" Type="http://schemas.openxmlformats.org/officeDocument/2006/relationships/hyperlink" Target="https://capitaniainvestimentos.com.br/fundos/" TargetMode="External"/><Relationship Id="rId5" Type="http://schemas.openxmlformats.org/officeDocument/2006/relationships/hyperlink" Target="https://tgrealestate.com.br/" TargetMode="External"/><Relationship Id="rId10" Type="http://schemas.openxmlformats.org/officeDocument/2006/relationships/hyperlink" Target="https://xphb.xpasset.com.br/" TargetMode="External"/><Relationship Id="rId4" Type="http://schemas.openxmlformats.org/officeDocument/2006/relationships/hyperlink" Target="https://www.rbrasset.com.br/infraestrutura/" TargetMode="External"/><Relationship Id="rId9" Type="http://schemas.openxmlformats.org/officeDocument/2006/relationships/hyperlink" Target="https://azquest.com.br/az-quest-luna-fiagro/"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7FFB0-8027-4A7D-AC86-EEF9C37D90F0}">
  <sheetPr codeName="Sheet1"/>
  <dimension ref="A1:R38"/>
  <sheetViews>
    <sheetView showGridLines="0" zoomScale="70" zoomScaleNormal="70" workbookViewId="0">
      <selection activeCell="B2" sqref="B2:H4"/>
    </sheetView>
  </sheetViews>
  <sheetFormatPr defaultColWidth="0" defaultRowHeight="14.5" zeroHeight="1" x14ac:dyDescent="0.35"/>
  <cols>
    <col min="1" max="1" width="2.1796875" style="113" customWidth="1"/>
    <col min="2" max="2" width="9.81640625" style="113" customWidth="1"/>
    <col min="3" max="3" width="7.1796875" style="113" customWidth="1"/>
    <col min="4" max="12" width="9.81640625" style="113" customWidth="1"/>
    <col min="13" max="13" width="18" style="113" customWidth="1"/>
    <col min="14" max="14" width="2.1796875" style="113" customWidth="1"/>
    <col min="15" max="18" width="23.81640625" style="113" customWidth="1"/>
    <col min="19" max="16384" width="9.1796875" style="113" hidden="1"/>
  </cols>
  <sheetData>
    <row r="1" spans="1:18" ht="18.75" customHeight="1" x14ac:dyDescent="0.35">
      <c r="A1" s="109"/>
      <c r="B1" s="110"/>
      <c r="C1" s="110"/>
      <c r="D1" s="110"/>
      <c r="E1" s="110"/>
      <c r="F1" s="110"/>
      <c r="G1" s="110"/>
      <c r="H1" s="110"/>
      <c r="I1" s="110"/>
      <c r="J1" s="110"/>
      <c r="K1" s="110"/>
      <c r="L1" s="110"/>
      <c r="M1" s="110"/>
      <c r="N1" s="111"/>
      <c r="O1" s="112"/>
      <c r="P1" s="112"/>
      <c r="Q1" s="112"/>
      <c r="R1" s="112"/>
    </row>
    <row r="2" spans="1:18" ht="19.5" customHeight="1" x14ac:dyDescent="0.35">
      <c r="A2" s="114"/>
      <c r="B2" s="251" t="s">
        <v>0</v>
      </c>
      <c r="C2" s="252"/>
      <c r="D2" s="252"/>
      <c r="E2" s="252"/>
      <c r="F2" s="252"/>
      <c r="G2" s="252"/>
      <c r="H2" s="252"/>
      <c r="I2" s="115"/>
      <c r="J2" s="115"/>
      <c r="K2" s="115"/>
      <c r="L2" s="115"/>
      <c r="M2" s="115"/>
      <c r="N2" s="116"/>
      <c r="O2" s="112"/>
      <c r="P2" s="112"/>
      <c r="Q2" s="112"/>
      <c r="R2" s="112"/>
    </row>
    <row r="3" spans="1:18" ht="13.5" customHeight="1" x14ac:dyDescent="0.35">
      <c r="A3" s="114"/>
      <c r="B3" s="252"/>
      <c r="C3" s="252"/>
      <c r="D3" s="252"/>
      <c r="E3" s="252"/>
      <c r="F3" s="252"/>
      <c r="G3" s="252"/>
      <c r="H3" s="252"/>
      <c r="I3" s="115"/>
      <c r="J3" s="115"/>
      <c r="K3" s="115"/>
      <c r="L3" s="115"/>
      <c r="M3" s="115"/>
      <c r="N3" s="116"/>
      <c r="O3" s="112"/>
      <c r="P3" s="112"/>
      <c r="Q3" s="112"/>
      <c r="R3" s="112"/>
    </row>
    <row r="4" spans="1:18" ht="13.5" customHeight="1" thickBot="1" x14ac:dyDescent="0.4">
      <c r="A4" s="114"/>
      <c r="B4" s="253"/>
      <c r="C4" s="253"/>
      <c r="D4" s="253"/>
      <c r="E4" s="253"/>
      <c r="F4" s="253"/>
      <c r="G4" s="253"/>
      <c r="H4" s="253"/>
      <c r="I4" s="117"/>
      <c r="J4" s="117"/>
      <c r="K4" s="117"/>
      <c r="L4" s="117"/>
      <c r="M4" s="117"/>
      <c r="N4" s="116"/>
      <c r="O4" s="112"/>
      <c r="P4" s="112"/>
      <c r="Q4" s="112"/>
      <c r="R4" s="112"/>
    </row>
    <row r="5" spans="1:18" ht="20.25" customHeight="1" x14ac:dyDescent="0.35">
      <c r="A5" s="114"/>
      <c r="B5" s="118"/>
      <c r="C5" s="118"/>
      <c r="D5" s="118"/>
      <c r="E5" s="118"/>
      <c r="F5" s="118"/>
      <c r="G5" s="118"/>
      <c r="H5" s="118"/>
      <c r="I5" s="118"/>
      <c r="J5" s="118"/>
      <c r="K5" s="118"/>
      <c r="L5" s="118"/>
      <c r="M5" s="118"/>
      <c r="N5" s="116"/>
      <c r="O5" s="112"/>
      <c r="P5" s="112"/>
      <c r="Q5" s="112"/>
      <c r="R5" s="112"/>
    </row>
    <row r="6" spans="1:18" ht="15" customHeight="1" x14ac:dyDescent="0.35">
      <c r="A6" s="114"/>
      <c r="B6" s="118"/>
      <c r="C6" s="118"/>
      <c r="D6" s="250" t="s">
        <v>1</v>
      </c>
      <c r="E6" s="250"/>
      <c r="F6" s="250"/>
      <c r="G6" s="250"/>
      <c r="H6" s="250"/>
      <c r="I6" s="250"/>
      <c r="J6" s="250"/>
      <c r="K6" s="118"/>
      <c r="L6" s="118"/>
      <c r="M6" s="118"/>
      <c r="N6" s="116"/>
      <c r="O6" s="112"/>
      <c r="P6" s="112"/>
      <c r="Q6" s="112"/>
      <c r="R6" s="112"/>
    </row>
    <row r="7" spans="1:18" ht="15" customHeight="1" x14ac:dyDescent="0.35">
      <c r="A7" s="114"/>
      <c r="B7" s="118"/>
      <c r="C7" s="118"/>
      <c r="D7" s="250"/>
      <c r="E7" s="250"/>
      <c r="F7" s="250"/>
      <c r="G7" s="250"/>
      <c r="H7" s="250"/>
      <c r="I7" s="250"/>
      <c r="J7" s="250"/>
      <c r="K7" s="118"/>
      <c r="L7" s="118"/>
      <c r="M7" s="118"/>
      <c r="N7" s="116"/>
      <c r="O7" s="112"/>
      <c r="P7" s="112"/>
      <c r="Q7" s="112"/>
      <c r="R7" s="112"/>
    </row>
    <row r="8" spans="1:18" ht="15" customHeight="1" x14ac:dyDescent="0.35">
      <c r="A8" s="114"/>
      <c r="B8" s="118"/>
      <c r="C8" s="118"/>
      <c r="D8" s="250"/>
      <c r="E8" s="250"/>
      <c r="F8" s="250"/>
      <c r="G8" s="250"/>
      <c r="H8" s="250"/>
      <c r="I8" s="250"/>
      <c r="J8" s="250"/>
      <c r="K8" s="118"/>
      <c r="L8" s="118"/>
      <c r="M8" s="118"/>
      <c r="N8" s="116"/>
      <c r="O8" s="112"/>
      <c r="P8" s="112"/>
      <c r="Q8" s="112"/>
      <c r="R8" s="112"/>
    </row>
    <row r="9" spans="1:18" ht="15" customHeight="1" x14ac:dyDescent="0.35">
      <c r="A9" s="114"/>
      <c r="B9" s="118"/>
      <c r="C9" s="118"/>
      <c r="D9" s="119"/>
      <c r="E9" s="119"/>
      <c r="F9" s="119"/>
      <c r="G9" s="119"/>
      <c r="H9" s="119"/>
      <c r="I9" s="119"/>
      <c r="J9" s="118"/>
      <c r="K9" s="118"/>
      <c r="L9" s="118"/>
      <c r="M9" s="118"/>
      <c r="N9" s="116"/>
      <c r="O9" s="112"/>
      <c r="P9" s="112"/>
      <c r="Q9" s="112"/>
      <c r="R9" s="112"/>
    </row>
    <row r="10" spans="1:18" ht="15" customHeight="1" x14ac:dyDescent="0.35">
      <c r="A10" s="114"/>
      <c r="B10" s="118"/>
      <c r="C10" s="118"/>
      <c r="D10" s="250" t="s">
        <v>2</v>
      </c>
      <c r="E10" s="250"/>
      <c r="F10" s="250"/>
      <c r="G10" s="250"/>
      <c r="H10" s="250"/>
      <c r="I10" s="250"/>
      <c r="J10" s="250"/>
      <c r="K10" s="118"/>
      <c r="L10" s="118"/>
      <c r="M10" s="118"/>
      <c r="N10" s="116"/>
      <c r="O10" s="112"/>
      <c r="P10" s="112"/>
      <c r="Q10" s="112"/>
      <c r="R10" s="112"/>
    </row>
    <row r="11" spans="1:18" ht="15" customHeight="1" x14ac:dyDescent="0.35">
      <c r="A11" s="114"/>
      <c r="B11" s="118"/>
      <c r="C11" s="118"/>
      <c r="D11" s="250"/>
      <c r="E11" s="250"/>
      <c r="F11" s="250"/>
      <c r="G11" s="250"/>
      <c r="H11" s="250"/>
      <c r="I11" s="250"/>
      <c r="J11" s="250"/>
      <c r="K11" s="118"/>
      <c r="L11" s="118"/>
      <c r="M11" s="118"/>
      <c r="N11" s="120"/>
      <c r="O11" s="112"/>
      <c r="P11" s="112"/>
      <c r="Q11" s="112"/>
      <c r="R11" s="112"/>
    </row>
    <row r="12" spans="1:18" ht="15" customHeight="1" x14ac:dyDescent="0.35">
      <c r="A12" s="114"/>
      <c r="B12" s="118"/>
      <c r="C12" s="118"/>
      <c r="D12" s="250"/>
      <c r="E12" s="250"/>
      <c r="F12" s="250"/>
      <c r="G12" s="250"/>
      <c r="H12" s="250"/>
      <c r="I12" s="250"/>
      <c r="J12" s="250"/>
      <c r="K12" s="118"/>
      <c r="L12" s="118"/>
      <c r="M12" s="118"/>
      <c r="N12" s="116"/>
      <c r="O12" s="112"/>
      <c r="P12" s="112"/>
      <c r="Q12" s="112"/>
      <c r="R12" s="112"/>
    </row>
    <row r="13" spans="1:18" ht="15" customHeight="1" x14ac:dyDescent="0.35">
      <c r="A13" s="114"/>
      <c r="B13" s="118"/>
      <c r="C13" s="118"/>
      <c r="D13" s="115"/>
      <c r="E13" s="115"/>
      <c r="F13" s="115"/>
      <c r="G13" s="115"/>
      <c r="H13" s="115"/>
      <c r="I13" s="115"/>
      <c r="J13" s="118"/>
      <c r="K13" s="118"/>
      <c r="L13" s="118"/>
      <c r="M13" s="118"/>
      <c r="N13" s="116"/>
      <c r="O13" s="112"/>
      <c r="P13" s="112"/>
      <c r="Q13" s="112"/>
      <c r="R13" s="112"/>
    </row>
    <row r="14" spans="1:18" ht="15" customHeight="1" x14ac:dyDescent="0.35">
      <c r="A14" s="114"/>
      <c r="B14" s="118"/>
      <c r="C14" s="118"/>
      <c r="D14" s="250" t="s">
        <v>3</v>
      </c>
      <c r="E14" s="250"/>
      <c r="F14" s="250"/>
      <c r="G14" s="250"/>
      <c r="H14" s="250"/>
      <c r="I14" s="250"/>
      <c r="J14" s="250"/>
      <c r="K14" s="118"/>
      <c r="L14" s="118"/>
      <c r="M14" s="118"/>
      <c r="N14" s="116"/>
      <c r="O14" s="112"/>
      <c r="P14" s="112"/>
      <c r="Q14" s="112"/>
      <c r="R14" s="112"/>
    </row>
    <row r="15" spans="1:18" ht="15" customHeight="1" x14ac:dyDescent="0.35">
      <c r="A15" s="114"/>
      <c r="B15" s="118"/>
      <c r="C15" s="118"/>
      <c r="D15" s="250"/>
      <c r="E15" s="250"/>
      <c r="F15" s="250"/>
      <c r="G15" s="250"/>
      <c r="H15" s="250"/>
      <c r="I15" s="250"/>
      <c r="J15" s="250"/>
      <c r="K15" s="118"/>
      <c r="L15" s="118"/>
      <c r="M15" s="118"/>
      <c r="N15" s="116"/>
      <c r="O15" s="112"/>
      <c r="P15" s="112"/>
      <c r="Q15" s="112"/>
      <c r="R15" s="112"/>
    </row>
    <row r="16" spans="1:18" ht="15" customHeight="1" x14ac:dyDescent="0.35">
      <c r="A16" s="114"/>
      <c r="B16" s="118"/>
      <c r="C16" s="118"/>
      <c r="D16" s="250"/>
      <c r="E16" s="250"/>
      <c r="F16" s="250"/>
      <c r="G16" s="250"/>
      <c r="H16" s="250"/>
      <c r="I16" s="250"/>
      <c r="J16" s="250"/>
      <c r="K16" s="118"/>
      <c r="L16" s="118"/>
      <c r="M16" s="118"/>
      <c r="N16" s="116"/>
      <c r="O16" s="112"/>
      <c r="P16" s="112"/>
      <c r="Q16" s="112"/>
      <c r="R16" s="112"/>
    </row>
    <row r="17" spans="1:18" ht="15" customHeight="1" x14ac:dyDescent="0.35">
      <c r="A17" s="114"/>
      <c r="B17" s="118"/>
      <c r="C17" s="118"/>
      <c r="D17" s="118"/>
      <c r="E17" s="118"/>
      <c r="F17" s="118"/>
      <c r="G17" s="118"/>
      <c r="H17" s="118"/>
      <c r="I17" s="118"/>
      <c r="J17" s="118"/>
      <c r="K17" s="118"/>
      <c r="L17" s="118"/>
      <c r="M17" s="118"/>
      <c r="N17" s="116"/>
      <c r="O17" s="112"/>
      <c r="P17" s="112"/>
      <c r="Q17" s="112"/>
      <c r="R17" s="112"/>
    </row>
    <row r="18" spans="1:18" ht="15" customHeight="1" x14ac:dyDescent="0.35">
      <c r="A18" s="114"/>
      <c r="B18" s="118"/>
      <c r="C18" s="118"/>
      <c r="D18" s="250" t="s">
        <v>4</v>
      </c>
      <c r="E18" s="250"/>
      <c r="F18" s="250"/>
      <c r="G18" s="250"/>
      <c r="H18" s="250"/>
      <c r="I18" s="250"/>
      <c r="J18" s="250"/>
      <c r="K18" s="118"/>
      <c r="L18" s="118"/>
      <c r="M18" s="118"/>
      <c r="N18" s="116"/>
      <c r="O18" s="112"/>
      <c r="P18" s="112"/>
      <c r="Q18" s="112"/>
      <c r="R18" s="112"/>
    </row>
    <row r="19" spans="1:18" ht="15" customHeight="1" x14ac:dyDescent="0.35">
      <c r="A19" s="114"/>
      <c r="B19" s="118"/>
      <c r="C19" s="118"/>
      <c r="D19" s="250"/>
      <c r="E19" s="250"/>
      <c r="F19" s="250"/>
      <c r="G19" s="250"/>
      <c r="H19" s="250"/>
      <c r="I19" s="250"/>
      <c r="J19" s="250"/>
      <c r="K19" s="118"/>
      <c r="L19" s="118"/>
      <c r="M19" s="118"/>
      <c r="N19" s="116"/>
      <c r="O19" s="112"/>
      <c r="P19" s="112"/>
      <c r="Q19" s="112"/>
      <c r="R19" s="112"/>
    </row>
    <row r="20" spans="1:18" ht="15" customHeight="1" x14ac:dyDescent="0.35">
      <c r="A20" s="114"/>
      <c r="B20" s="118"/>
      <c r="C20" s="118"/>
      <c r="D20" s="250"/>
      <c r="E20" s="250"/>
      <c r="F20" s="250"/>
      <c r="G20" s="250"/>
      <c r="H20" s="250"/>
      <c r="I20" s="250"/>
      <c r="J20" s="250"/>
      <c r="K20" s="118"/>
      <c r="L20" s="118"/>
      <c r="M20" s="118"/>
      <c r="N20" s="116"/>
      <c r="O20" s="112"/>
      <c r="P20" s="112"/>
      <c r="Q20" s="112"/>
      <c r="R20" s="112"/>
    </row>
    <row r="21" spans="1:18" ht="15" customHeight="1" x14ac:dyDescent="0.35">
      <c r="A21" s="114"/>
      <c r="B21" s="118"/>
      <c r="C21" s="118"/>
      <c r="D21" s="118"/>
      <c r="E21" s="118"/>
      <c r="F21" s="118"/>
      <c r="G21" s="118"/>
      <c r="H21" s="118"/>
      <c r="I21" s="118"/>
      <c r="J21" s="118"/>
      <c r="K21" s="118"/>
      <c r="L21" s="118"/>
      <c r="M21" s="118"/>
      <c r="N21" s="116"/>
      <c r="O21" s="112"/>
      <c r="P21" s="112"/>
      <c r="Q21" s="112"/>
      <c r="R21" s="112"/>
    </row>
    <row r="22" spans="1:18" ht="15" customHeight="1" x14ac:dyDescent="0.35">
      <c r="A22" s="114"/>
      <c r="B22" s="118"/>
      <c r="C22" s="118"/>
      <c r="D22" s="250" t="s">
        <v>5</v>
      </c>
      <c r="E22" s="250"/>
      <c r="F22" s="250"/>
      <c r="G22" s="250"/>
      <c r="H22" s="250"/>
      <c r="I22" s="250"/>
      <c r="J22" s="250"/>
      <c r="K22" s="118"/>
      <c r="L22" s="118"/>
      <c r="M22" s="118"/>
      <c r="N22" s="116"/>
      <c r="O22" s="112"/>
      <c r="P22" s="112"/>
      <c r="Q22" s="112"/>
      <c r="R22" s="112"/>
    </row>
    <row r="23" spans="1:18" ht="15" customHeight="1" x14ac:dyDescent="0.35">
      <c r="A23" s="114"/>
      <c r="B23" s="118"/>
      <c r="C23" s="118"/>
      <c r="D23" s="250"/>
      <c r="E23" s="250"/>
      <c r="F23" s="250"/>
      <c r="G23" s="250"/>
      <c r="H23" s="250"/>
      <c r="I23" s="250"/>
      <c r="J23" s="250"/>
      <c r="K23" s="118"/>
      <c r="L23" s="118"/>
      <c r="M23" s="118"/>
      <c r="N23" s="116"/>
      <c r="O23" s="112"/>
      <c r="P23" s="112"/>
      <c r="Q23" s="112"/>
      <c r="R23" s="112"/>
    </row>
    <row r="24" spans="1:18" ht="15" customHeight="1" x14ac:dyDescent="0.35">
      <c r="A24" s="114"/>
      <c r="B24" s="118"/>
      <c r="C24" s="118"/>
      <c r="D24" s="250"/>
      <c r="E24" s="250"/>
      <c r="F24" s="250"/>
      <c r="G24" s="250"/>
      <c r="H24" s="250"/>
      <c r="I24" s="250"/>
      <c r="J24" s="250"/>
      <c r="K24" s="118"/>
      <c r="L24" s="118"/>
      <c r="M24" s="118"/>
      <c r="N24" s="116"/>
      <c r="O24" s="112"/>
      <c r="P24" s="112"/>
      <c r="Q24" s="112"/>
      <c r="R24" s="112"/>
    </row>
    <row r="25" spans="1:18" ht="15" customHeight="1" x14ac:dyDescent="0.35">
      <c r="A25" s="114"/>
      <c r="B25" s="118"/>
      <c r="C25" s="118"/>
      <c r="D25" s="118"/>
      <c r="E25" s="118"/>
      <c r="F25" s="118"/>
      <c r="G25" s="118"/>
      <c r="H25" s="118"/>
      <c r="I25" s="118"/>
      <c r="J25" s="118"/>
      <c r="K25" s="118"/>
      <c r="L25" s="118"/>
      <c r="M25" s="118"/>
      <c r="N25" s="116"/>
      <c r="O25" s="112"/>
      <c r="P25" s="112"/>
      <c r="Q25" s="112"/>
      <c r="R25" s="112"/>
    </row>
    <row r="26" spans="1:18" ht="15" customHeight="1" x14ac:dyDescent="0.35">
      <c r="A26" s="114"/>
      <c r="B26" s="118"/>
      <c r="C26" s="118"/>
      <c r="D26" s="250"/>
      <c r="E26" s="250"/>
      <c r="F26" s="250"/>
      <c r="G26" s="250"/>
      <c r="H26" s="250"/>
      <c r="I26" s="250"/>
      <c r="J26" s="250"/>
      <c r="K26" s="118"/>
      <c r="L26" s="118"/>
      <c r="M26" s="118"/>
      <c r="N26" s="116"/>
      <c r="O26" s="112"/>
      <c r="P26" s="112"/>
      <c r="Q26" s="112"/>
      <c r="R26" s="112"/>
    </row>
    <row r="27" spans="1:18" ht="15" customHeight="1" x14ac:dyDescent="0.35">
      <c r="A27" s="114"/>
      <c r="B27" s="118"/>
      <c r="C27" s="118"/>
      <c r="D27" s="250"/>
      <c r="E27" s="250"/>
      <c r="F27" s="250"/>
      <c r="G27" s="250"/>
      <c r="H27" s="250"/>
      <c r="I27" s="250"/>
      <c r="J27" s="250"/>
      <c r="K27" s="118"/>
      <c r="L27" s="118"/>
      <c r="M27" s="118"/>
      <c r="N27" s="116"/>
      <c r="O27" s="112"/>
      <c r="P27" s="112"/>
      <c r="Q27" s="112"/>
      <c r="R27" s="112"/>
    </row>
    <row r="28" spans="1:18" ht="15" customHeight="1" x14ac:dyDescent="0.35">
      <c r="A28" s="115"/>
      <c r="B28" s="118"/>
      <c r="C28" s="118"/>
      <c r="D28" s="250"/>
      <c r="E28" s="250"/>
      <c r="F28" s="250"/>
      <c r="G28" s="250"/>
      <c r="H28" s="250"/>
      <c r="I28" s="250"/>
      <c r="J28" s="250"/>
      <c r="K28" s="118"/>
      <c r="L28" s="118"/>
      <c r="M28" s="118"/>
      <c r="N28" s="115"/>
      <c r="O28" s="115"/>
      <c r="P28" s="115"/>
      <c r="Q28" s="112"/>
      <c r="R28" s="112"/>
    </row>
    <row r="29" spans="1:18" ht="15" customHeight="1" x14ac:dyDescent="0.35">
      <c r="A29" s="115"/>
      <c r="B29" s="118"/>
      <c r="C29" s="118"/>
      <c r="D29" s="118"/>
      <c r="E29" s="118"/>
      <c r="F29" s="118"/>
      <c r="G29" s="118"/>
      <c r="H29" s="118"/>
      <c r="I29" s="118"/>
      <c r="J29" s="118"/>
      <c r="K29" s="118"/>
      <c r="L29" s="118"/>
      <c r="M29" s="118"/>
      <c r="N29" s="115"/>
      <c r="O29" s="115"/>
      <c r="P29" s="115"/>
      <c r="Q29" s="112"/>
      <c r="R29" s="112"/>
    </row>
    <row r="30" spans="1:18" ht="15" customHeight="1" x14ac:dyDescent="0.35">
      <c r="A30" s="115"/>
      <c r="B30" s="118"/>
      <c r="C30" s="118"/>
      <c r="D30" s="250"/>
      <c r="E30" s="250"/>
      <c r="F30" s="250"/>
      <c r="G30" s="250"/>
      <c r="H30" s="250"/>
      <c r="I30" s="250"/>
      <c r="J30" s="250"/>
      <c r="K30" s="118"/>
      <c r="L30" s="118"/>
      <c r="M30" s="118"/>
      <c r="N30" s="115"/>
      <c r="O30" s="115"/>
      <c r="P30" s="115"/>
      <c r="Q30" s="112"/>
      <c r="R30" s="112"/>
    </row>
    <row r="31" spans="1:18" ht="15" customHeight="1" x14ac:dyDescent="0.35">
      <c r="A31" s="115"/>
      <c r="B31" s="118"/>
      <c r="C31" s="118"/>
      <c r="D31" s="250"/>
      <c r="E31" s="250"/>
      <c r="F31" s="250"/>
      <c r="G31" s="250"/>
      <c r="H31" s="250"/>
      <c r="I31" s="250"/>
      <c r="J31" s="250"/>
      <c r="K31" s="118"/>
      <c r="L31" s="118"/>
      <c r="M31" s="118"/>
      <c r="N31" s="112"/>
      <c r="O31" s="112"/>
      <c r="P31" s="112"/>
      <c r="Q31" s="112"/>
      <c r="R31" s="112"/>
    </row>
    <row r="32" spans="1:18" ht="15" customHeight="1" x14ac:dyDescent="0.35">
      <c r="A32" s="115"/>
      <c r="B32" s="118"/>
      <c r="C32" s="118"/>
      <c r="D32" s="250"/>
      <c r="E32" s="250"/>
      <c r="F32" s="250"/>
      <c r="G32" s="250"/>
      <c r="H32" s="250"/>
      <c r="I32" s="250"/>
      <c r="J32" s="250"/>
      <c r="K32" s="118"/>
      <c r="L32" s="118"/>
      <c r="M32" s="118"/>
      <c r="N32" s="112"/>
      <c r="O32" s="112"/>
      <c r="P32" s="112"/>
      <c r="Q32" s="112"/>
      <c r="R32" s="112"/>
    </row>
    <row r="33" spans="1:18" ht="15" customHeight="1" x14ac:dyDescent="0.35">
      <c r="A33" s="115"/>
      <c r="B33" s="118"/>
      <c r="C33" s="118"/>
      <c r="D33" s="118"/>
      <c r="E33" s="118"/>
      <c r="F33" s="118"/>
      <c r="G33" s="118"/>
      <c r="H33" s="118"/>
      <c r="I33" s="118"/>
      <c r="J33" s="118"/>
      <c r="K33" s="118"/>
      <c r="L33" s="118"/>
      <c r="M33" s="118"/>
      <c r="N33" s="112"/>
      <c r="O33" s="112"/>
      <c r="P33" s="112"/>
      <c r="Q33" s="112"/>
      <c r="R33" s="112"/>
    </row>
    <row r="34" spans="1:18" ht="12.75" customHeight="1" x14ac:dyDescent="0.35">
      <c r="A34" s="115"/>
      <c r="B34" s="118"/>
      <c r="C34" s="118"/>
      <c r="D34" s="118"/>
      <c r="E34" s="118"/>
      <c r="F34" s="118"/>
      <c r="G34" s="118"/>
      <c r="H34" s="118"/>
      <c r="I34" s="118"/>
      <c r="J34" s="118"/>
      <c r="K34" s="118"/>
      <c r="L34" s="118"/>
      <c r="M34" s="118"/>
      <c r="N34" s="112"/>
      <c r="O34" s="112"/>
      <c r="P34" s="112"/>
      <c r="Q34" s="112"/>
      <c r="R34" s="112"/>
    </row>
    <row r="35" spans="1:18" ht="13.5" customHeight="1" x14ac:dyDescent="0.35">
      <c r="A35" s="115"/>
      <c r="B35" s="118"/>
      <c r="C35" s="118"/>
      <c r="D35" s="118"/>
      <c r="E35" s="118"/>
      <c r="F35" s="118"/>
      <c r="G35" s="118"/>
      <c r="H35" s="118"/>
      <c r="I35" s="118"/>
      <c r="J35" s="118"/>
      <c r="K35" s="118"/>
      <c r="L35" s="118"/>
      <c r="M35" s="118"/>
      <c r="N35" s="112"/>
      <c r="O35" s="112"/>
      <c r="P35" s="112"/>
      <c r="Q35" s="112"/>
      <c r="R35" s="112"/>
    </row>
    <row r="36" spans="1:18" ht="9" customHeight="1" x14ac:dyDescent="0.35">
      <c r="A36" s="115"/>
      <c r="B36" s="118"/>
      <c r="C36" s="118"/>
      <c r="D36" s="118"/>
      <c r="E36" s="118"/>
      <c r="F36" s="118"/>
      <c r="G36" s="118"/>
      <c r="H36" s="118"/>
      <c r="I36" s="118"/>
      <c r="J36" s="118"/>
      <c r="K36" s="115"/>
      <c r="L36" s="118"/>
      <c r="M36" s="118"/>
      <c r="N36" s="118"/>
      <c r="O36" s="118"/>
      <c r="P36" s="118"/>
      <c r="Q36" s="112"/>
      <c r="R36" s="112"/>
    </row>
    <row r="37" spans="1:18" x14ac:dyDescent="0.35">
      <c r="A37" s="112"/>
      <c r="B37" s="121"/>
      <c r="C37" s="121"/>
      <c r="D37" s="121"/>
      <c r="E37" s="121"/>
      <c r="F37" s="121"/>
      <c r="G37" s="121"/>
      <c r="H37" s="121"/>
      <c r="I37" s="121"/>
      <c r="J37" s="121"/>
      <c r="K37" s="112"/>
      <c r="L37" s="121"/>
      <c r="M37" s="121"/>
      <c r="N37" s="121"/>
      <c r="O37" s="121"/>
      <c r="P37" s="121"/>
      <c r="Q37" s="112"/>
      <c r="R37" s="112"/>
    </row>
    <row r="38" spans="1:18" x14ac:dyDescent="0.35">
      <c r="A38" s="112"/>
      <c r="B38" s="121"/>
      <c r="C38" s="121"/>
      <c r="D38" s="121"/>
      <c r="E38" s="121"/>
      <c r="F38" s="121"/>
      <c r="G38" s="121"/>
      <c r="H38" s="121"/>
      <c r="I38" s="121"/>
      <c r="J38" s="121"/>
      <c r="K38" s="112"/>
      <c r="L38" s="121"/>
      <c r="M38" s="121"/>
      <c r="N38" s="121"/>
      <c r="O38" s="121"/>
      <c r="P38" s="121"/>
      <c r="Q38" s="112"/>
      <c r="R38" s="112"/>
    </row>
  </sheetData>
  <mergeCells count="8">
    <mergeCell ref="D26:J28"/>
    <mergeCell ref="D30:J32"/>
    <mergeCell ref="B2:H4"/>
    <mergeCell ref="D6:J8"/>
    <mergeCell ref="D10:J12"/>
    <mergeCell ref="D14:J16"/>
    <mergeCell ref="D18:J20"/>
    <mergeCell ref="D22:J24"/>
  </mergeCells>
  <pageMargins left="0.7" right="0.7" top="0.75" bottom="0.75" header="0.3" footer="0.3"/>
  <headerFooter>
    <oddFooter>&amp;R_x000D_&amp;1#&amp;"Calibri"&amp;10&amp;K008000 [ CLASSIFICAÇÃO: PÚBLICA ]</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76FE1-11B1-42D1-96DC-D5BAE4171302}">
  <sheetPr codeName="Sheet2"/>
  <dimension ref="A1:CX922"/>
  <sheetViews>
    <sheetView showGridLines="0" tabSelected="1" zoomScale="85" zoomScaleNormal="85" workbookViewId="0">
      <pane xSplit="3" ySplit="4" topLeftCell="D5" activePane="bottomRight" state="frozen"/>
      <selection activeCell="F7" sqref="F7:J7"/>
      <selection pane="topRight" activeCell="F7" sqref="F7:J7"/>
      <selection pane="bottomLeft" activeCell="F7" sqref="F7:J7"/>
      <selection pane="bottomRight" activeCell="B4" sqref="B4"/>
    </sheetView>
  </sheetViews>
  <sheetFormatPr defaultColWidth="0" defaultRowHeight="14.75" customHeight="1" x14ac:dyDescent="0.35"/>
  <cols>
    <col min="1" max="1" width="16.1796875" customWidth="1"/>
    <col min="2" max="2" width="20" customWidth="1"/>
    <col min="3" max="3" width="83.81640625" style="45" bestFit="1" customWidth="1"/>
    <col min="4" max="4" width="9.1796875" style="45" customWidth="1"/>
    <col min="5" max="5" width="10.81640625" customWidth="1"/>
    <col min="6" max="6" width="14.81640625" customWidth="1"/>
    <col min="7" max="7" width="37.81640625" customWidth="1"/>
    <col min="8" max="8" width="52.81640625" customWidth="1"/>
    <col min="9" max="9" width="56.81640625" customWidth="1"/>
    <col min="10" max="10" width="51" customWidth="1"/>
    <col min="11" max="11" width="17.453125" customWidth="1"/>
    <col min="12" max="12" width="25.453125" customWidth="1"/>
    <col min="13" max="13" width="34.453125" bestFit="1" customWidth="1"/>
    <col min="14" max="14" width="47.54296875" bestFit="1" customWidth="1"/>
    <col min="15" max="15" width="43.81640625" bestFit="1" customWidth="1"/>
    <col min="16" max="16" width="15.1796875" bestFit="1" customWidth="1"/>
    <col min="17" max="17" width="17.81640625" bestFit="1" customWidth="1"/>
    <col min="18" max="18" width="10.1796875" bestFit="1" customWidth="1"/>
    <col min="19" max="19" width="22.1796875" bestFit="1" customWidth="1"/>
    <col min="20" max="20" width="16.81640625" bestFit="1" customWidth="1"/>
    <col min="21" max="22" width="15.1796875" bestFit="1" customWidth="1"/>
    <col min="23" max="23" width="12.81640625" bestFit="1" customWidth="1"/>
    <col min="24" max="24" width="14.81640625" bestFit="1" customWidth="1"/>
    <col min="25" max="25" width="13.81640625" bestFit="1" customWidth="1"/>
    <col min="26" max="26" width="25.1796875" bestFit="1" customWidth="1"/>
    <col min="27" max="27" width="14.1796875" bestFit="1" customWidth="1"/>
    <col min="28" max="28" width="15.81640625" bestFit="1" customWidth="1"/>
    <col min="29" max="29" width="86.54296875" customWidth="1"/>
    <col min="30" max="30" width="16.1796875" bestFit="1" customWidth="1"/>
    <col min="31" max="31" width="26.81640625" bestFit="1" customWidth="1"/>
    <col min="32" max="32" width="22.81640625" bestFit="1" customWidth="1"/>
    <col min="33" max="33" width="24" bestFit="1" customWidth="1"/>
    <col min="34" max="34" width="23" bestFit="1" customWidth="1"/>
    <col min="35" max="35" width="21.81640625" bestFit="1" customWidth="1"/>
    <col min="36" max="36" width="20.1796875" bestFit="1" customWidth="1"/>
    <col min="37" max="37" width="11.1796875" customWidth="1"/>
    <col min="38" max="38" width="18.1796875" customWidth="1"/>
    <col min="39" max="39" width="8.54296875" customWidth="1"/>
    <col min="40" max="40" width="8.453125" customWidth="1"/>
    <col min="41" max="41" width="12.453125" bestFit="1" customWidth="1"/>
    <col min="42" max="43" width="12.453125" customWidth="1"/>
    <col min="44" max="48" width="9.1796875" customWidth="1"/>
    <col min="49" max="49" width="17.81640625" customWidth="1"/>
    <col min="50" max="50" width="9.81640625" customWidth="1"/>
    <col min="51" max="51" width="9.453125" customWidth="1"/>
    <col min="52" max="52" width="12.453125" bestFit="1" customWidth="1"/>
    <col min="53" max="54" width="12.453125" customWidth="1"/>
    <col min="55" max="59" width="9.1796875" customWidth="1"/>
    <col min="60" max="60" width="14.81640625" customWidth="1"/>
    <col min="61" max="61" width="8.54296875" customWidth="1"/>
    <col min="62" max="62" width="8.453125" customWidth="1"/>
    <col min="63" max="65" width="12.453125" customWidth="1"/>
    <col min="66" max="70" width="9.1796875" customWidth="1"/>
    <col min="71" max="73" width="14.81640625" customWidth="1"/>
    <col min="74" max="74" width="12.81640625" customWidth="1"/>
    <col min="75" max="75" width="15.81640625" customWidth="1"/>
    <col min="76" max="76" width="17.81640625" customWidth="1"/>
    <col min="77" max="77" width="14.453125" customWidth="1"/>
    <col min="78" max="78" width="13.1796875" customWidth="1"/>
    <col min="79" max="80" width="13.54296875" customWidth="1"/>
    <col min="81" max="84" width="17.453125" customWidth="1"/>
    <col min="85" max="85" width="14.81640625" customWidth="1"/>
    <col min="86" max="86" width="16.1796875" bestFit="1" customWidth="1"/>
    <col min="87" max="87" width="15.1796875" bestFit="1" customWidth="1"/>
    <col min="88" max="88" width="17.81640625" bestFit="1" customWidth="1"/>
    <col min="89" max="89" width="16.1796875" bestFit="1" customWidth="1"/>
    <col min="90" max="90" width="16" bestFit="1" customWidth="1"/>
    <col min="91" max="91" width="19.453125" bestFit="1" customWidth="1"/>
    <col min="92" max="92" width="16.81640625" bestFit="1" customWidth="1"/>
    <col min="93" max="93" width="16.54296875" bestFit="1" customWidth="1"/>
    <col min="94" max="94" width="14.1796875" bestFit="1" customWidth="1"/>
    <col min="95" max="95" width="18.1796875" customWidth="1"/>
    <col min="96" max="96" width="12.453125" bestFit="1" customWidth="1"/>
    <col min="97" max="97" width="15.1796875" bestFit="1" customWidth="1"/>
    <col min="98" max="98" width="15.453125" customWidth="1"/>
    <col min="99" max="99" width="15.81640625" customWidth="1"/>
    <col min="100" max="102" width="14.81640625" bestFit="1" customWidth="1"/>
    <col min="103" max="16384" width="9.1796875" hidden="1"/>
  </cols>
  <sheetData>
    <row r="1" spans="1:102" s="45" customFormat="1" ht="14.75" customHeight="1" x14ac:dyDescent="0.35">
      <c r="A1" s="160"/>
      <c r="B1" s="158">
        <v>1</v>
      </c>
      <c r="C1" s="158">
        <v>2</v>
      </c>
      <c r="D1" s="158">
        <v>3</v>
      </c>
      <c r="E1" s="158">
        <v>4</v>
      </c>
      <c r="F1" s="158">
        <v>5</v>
      </c>
      <c r="G1" s="158">
        <v>6</v>
      </c>
      <c r="H1" s="158">
        <v>7</v>
      </c>
      <c r="I1" s="158">
        <v>8</v>
      </c>
      <c r="J1" s="158">
        <v>9</v>
      </c>
      <c r="K1" s="158">
        <v>10</v>
      </c>
      <c r="L1" s="158">
        <v>11</v>
      </c>
      <c r="M1" s="158">
        <v>12</v>
      </c>
      <c r="N1" s="158">
        <v>13</v>
      </c>
      <c r="O1" s="158">
        <v>14</v>
      </c>
      <c r="P1" s="158">
        <v>15</v>
      </c>
      <c r="Q1" s="158">
        <v>16</v>
      </c>
      <c r="R1" s="158">
        <v>17</v>
      </c>
      <c r="S1" s="158">
        <v>18</v>
      </c>
      <c r="T1" s="158">
        <v>19</v>
      </c>
      <c r="U1" s="158">
        <v>20</v>
      </c>
      <c r="V1" s="158">
        <v>21</v>
      </c>
      <c r="W1" s="158">
        <v>22</v>
      </c>
      <c r="X1" s="158">
        <v>23</v>
      </c>
      <c r="Y1" s="158">
        <v>24</v>
      </c>
      <c r="Z1" s="158">
        <v>25</v>
      </c>
      <c r="AA1" s="158">
        <v>26</v>
      </c>
      <c r="AB1" s="158">
        <v>27</v>
      </c>
      <c r="AC1" s="158">
        <v>28</v>
      </c>
      <c r="AD1" s="158">
        <v>29</v>
      </c>
      <c r="AE1" s="158">
        <v>30</v>
      </c>
      <c r="AF1" s="158">
        <v>31</v>
      </c>
      <c r="AG1" s="158">
        <v>32</v>
      </c>
      <c r="AH1" s="158">
        <v>33</v>
      </c>
      <c r="AI1" s="158">
        <v>34</v>
      </c>
      <c r="AJ1" s="158">
        <v>35</v>
      </c>
      <c r="AK1" s="158">
        <v>36</v>
      </c>
      <c r="AL1" s="158">
        <v>37</v>
      </c>
      <c r="AM1" s="158">
        <v>38</v>
      </c>
      <c r="AN1" s="158">
        <v>39</v>
      </c>
      <c r="AO1" s="158">
        <v>40</v>
      </c>
      <c r="AP1" s="158">
        <v>41</v>
      </c>
      <c r="AQ1" s="158">
        <v>42</v>
      </c>
      <c r="AR1" s="158">
        <v>43</v>
      </c>
      <c r="AS1" s="158">
        <v>44</v>
      </c>
      <c r="AT1" s="158">
        <v>45</v>
      </c>
      <c r="AU1" s="158">
        <v>46</v>
      </c>
      <c r="AV1" s="158">
        <v>47</v>
      </c>
      <c r="AW1" s="158">
        <v>48</v>
      </c>
      <c r="AX1" s="158">
        <v>49</v>
      </c>
      <c r="AY1" s="158">
        <v>50</v>
      </c>
      <c r="AZ1" s="158">
        <v>51</v>
      </c>
      <c r="BA1" s="158">
        <v>52</v>
      </c>
      <c r="BB1" s="158">
        <v>53</v>
      </c>
      <c r="BC1" s="158">
        <v>54</v>
      </c>
      <c r="BD1" s="158">
        <v>55</v>
      </c>
      <c r="BE1" s="158">
        <v>56</v>
      </c>
      <c r="BF1" s="158">
        <v>57</v>
      </c>
      <c r="BG1" s="158">
        <v>58</v>
      </c>
      <c r="BH1" s="158">
        <v>59</v>
      </c>
      <c r="BI1" s="158">
        <v>60</v>
      </c>
      <c r="BJ1" s="158">
        <v>61</v>
      </c>
      <c r="BK1" s="158">
        <v>62</v>
      </c>
      <c r="BL1" s="158">
        <v>63</v>
      </c>
      <c r="BM1" s="158">
        <v>64</v>
      </c>
      <c r="BN1" s="158">
        <v>65</v>
      </c>
      <c r="BO1" s="158">
        <v>66</v>
      </c>
      <c r="BP1" s="158">
        <v>67</v>
      </c>
      <c r="BQ1" s="158">
        <v>68</v>
      </c>
      <c r="BR1" s="158">
        <v>69</v>
      </c>
      <c r="BS1" s="158">
        <v>70</v>
      </c>
      <c r="BT1" s="158">
        <v>71</v>
      </c>
      <c r="BU1" s="158">
        <v>72</v>
      </c>
      <c r="BV1" s="158">
        <v>73</v>
      </c>
      <c r="BW1" s="158">
        <v>74</v>
      </c>
      <c r="BX1" s="158">
        <v>75</v>
      </c>
      <c r="BY1" s="158">
        <v>76</v>
      </c>
      <c r="BZ1" s="158">
        <v>77</v>
      </c>
      <c r="CA1" s="158">
        <v>78</v>
      </c>
      <c r="CB1" s="158">
        <v>79</v>
      </c>
      <c r="CC1" s="158">
        <v>80</v>
      </c>
      <c r="CD1" s="158">
        <v>81</v>
      </c>
      <c r="CE1" s="158">
        <v>82</v>
      </c>
      <c r="CF1" s="158">
        <v>83</v>
      </c>
      <c r="CG1" s="158">
        <v>84</v>
      </c>
      <c r="CH1" s="158">
        <v>85</v>
      </c>
      <c r="CI1" s="158">
        <v>86</v>
      </c>
      <c r="CJ1" s="158">
        <v>87</v>
      </c>
      <c r="CK1" s="158">
        <v>88</v>
      </c>
      <c r="CL1" s="158">
        <v>89</v>
      </c>
      <c r="CM1" s="158">
        <v>90</v>
      </c>
      <c r="CN1" s="158">
        <v>91</v>
      </c>
      <c r="CO1" s="158">
        <v>92</v>
      </c>
      <c r="CP1" s="158">
        <v>93</v>
      </c>
      <c r="CQ1" s="158">
        <v>94</v>
      </c>
      <c r="CR1" s="158">
        <v>95</v>
      </c>
      <c r="CS1" s="158">
        <v>96</v>
      </c>
      <c r="CT1" s="158">
        <v>97</v>
      </c>
      <c r="CU1" s="158">
        <v>98</v>
      </c>
      <c r="CV1" s="158">
        <v>99</v>
      </c>
      <c r="CW1" s="158">
        <v>100</v>
      </c>
      <c r="CX1" s="158">
        <v>101</v>
      </c>
    </row>
    <row r="2" spans="1:102" s="165" customFormat="1" ht="25.25" customHeight="1" x14ac:dyDescent="0.35">
      <c r="A2" s="161"/>
      <c r="B2" s="162" t="s">
        <v>12207</v>
      </c>
      <c r="C2" s="163"/>
      <c r="D2" s="163"/>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64"/>
      <c r="CG2" s="164"/>
      <c r="CH2" s="164"/>
      <c r="CI2" s="164"/>
      <c r="CJ2" s="164"/>
      <c r="CK2" s="164"/>
      <c r="CL2" s="164"/>
      <c r="CM2" s="164"/>
      <c r="CN2" s="164"/>
      <c r="CO2" s="164"/>
      <c r="CP2" s="164"/>
      <c r="CQ2" s="164"/>
      <c r="CR2" s="164"/>
      <c r="CS2" s="164"/>
      <c r="CT2" s="164"/>
      <c r="CU2" s="164"/>
      <c r="CV2" s="164"/>
      <c r="CW2" s="164"/>
      <c r="CX2" s="164"/>
    </row>
    <row r="3" spans="1:102" ht="16.5" customHeight="1" x14ac:dyDescent="0.45">
      <c r="A3" s="43"/>
      <c r="B3" s="130"/>
      <c r="C3" s="131"/>
      <c r="D3" s="131"/>
      <c r="E3" s="132"/>
      <c r="F3" s="132"/>
      <c r="G3" s="132"/>
      <c r="H3" s="132"/>
      <c r="I3" s="132"/>
      <c r="J3" s="132"/>
      <c r="K3" s="133"/>
      <c r="L3" s="133"/>
      <c r="M3" s="254" t="s">
        <v>88</v>
      </c>
      <c r="N3" s="254"/>
      <c r="O3" s="254"/>
      <c r="P3" s="134"/>
      <c r="Q3" s="134"/>
      <c r="R3" s="134"/>
      <c r="S3" s="134"/>
      <c r="T3" s="134"/>
      <c r="U3" s="134"/>
      <c r="V3" s="136"/>
      <c r="W3" s="135" t="s">
        <v>256</v>
      </c>
      <c r="X3" s="254" t="s">
        <v>89</v>
      </c>
      <c r="Y3" s="254"/>
      <c r="Z3" s="254"/>
      <c r="AA3" s="254"/>
      <c r="AB3" s="254"/>
      <c r="AC3" s="135"/>
      <c r="AD3" s="254" t="s">
        <v>61</v>
      </c>
      <c r="AE3" s="254"/>
      <c r="AF3" s="254"/>
      <c r="AG3" s="136"/>
      <c r="AH3" s="136"/>
      <c r="AI3" s="137"/>
      <c r="AJ3" s="138"/>
      <c r="AK3" s="138"/>
      <c r="AL3" s="138"/>
      <c r="AM3" s="254" t="s">
        <v>90</v>
      </c>
      <c r="AN3" s="254"/>
      <c r="AO3" s="254"/>
      <c r="AP3" s="254"/>
      <c r="AQ3" s="254"/>
      <c r="AR3" s="254"/>
      <c r="AS3" s="254"/>
      <c r="AT3" s="254"/>
      <c r="AU3" s="254"/>
      <c r="AV3" s="254"/>
      <c r="AW3" s="254"/>
      <c r="AX3" s="254" t="s">
        <v>91</v>
      </c>
      <c r="AY3" s="254"/>
      <c r="AZ3" s="254"/>
      <c r="BA3" s="254"/>
      <c r="BB3" s="254"/>
      <c r="BC3" s="254"/>
      <c r="BD3" s="254"/>
      <c r="BE3" s="254"/>
      <c r="BF3" s="254"/>
      <c r="BG3" s="254"/>
      <c r="BH3" s="254"/>
      <c r="BI3" s="254" t="s">
        <v>257</v>
      </c>
      <c r="BJ3" s="254"/>
      <c r="BK3" s="254"/>
      <c r="BL3" s="254"/>
      <c r="BM3" s="254"/>
      <c r="BN3" s="254"/>
      <c r="BO3" s="254"/>
      <c r="BP3" s="254"/>
      <c r="BQ3" s="254"/>
      <c r="BR3" s="254"/>
      <c r="BS3" s="254"/>
      <c r="BT3" s="254" t="s">
        <v>300</v>
      </c>
      <c r="BU3" s="254"/>
      <c r="BV3" s="254"/>
      <c r="BW3" s="254"/>
      <c r="BX3" s="254"/>
      <c r="BY3" s="254"/>
      <c r="BZ3" s="254"/>
      <c r="CA3" s="254"/>
      <c r="CB3" s="254"/>
      <c r="CC3" s="254"/>
      <c r="CD3" s="254"/>
      <c r="CE3" s="254"/>
      <c r="CF3" s="254"/>
      <c r="CG3" s="254"/>
      <c r="CH3" s="255" t="s">
        <v>301</v>
      </c>
      <c r="CI3" s="255"/>
      <c r="CJ3" s="256" t="s">
        <v>302</v>
      </c>
      <c r="CK3" s="256"/>
      <c r="CL3" s="256"/>
      <c r="CM3" s="139"/>
      <c r="CN3" s="139"/>
      <c r="CO3" s="139"/>
      <c r="CP3" s="139"/>
      <c r="CQ3" s="139"/>
      <c r="CR3" s="139"/>
      <c r="CS3" s="139"/>
      <c r="CT3" s="139"/>
      <c r="CU3" s="139"/>
      <c r="CV3" s="139"/>
      <c r="CW3" s="139"/>
      <c r="CX3" s="139"/>
    </row>
    <row r="4" spans="1:102" ht="52" x14ac:dyDescent="0.35">
      <c r="A4" s="43"/>
      <c r="B4" s="140" t="s">
        <v>111</v>
      </c>
      <c r="C4" s="141" t="s">
        <v>3221</v>
      </c>
      <c r="D4" s="141" t="s">
        <v>51</v>
      </c>
      <c r="E4" s="141" t="s">
        <v>138</v>
      </c>
      <c r="F4" s="141" t="s">
        <v>52</v>
      </c>
      <c r="G4" s="141" t="s">
        <v>96</v>
      </c>
      <c r="H4" s="141" t="s">
        <v>116</v>
      </c>
      <c r="I4" s="141" t="s">
        <v>117</v>
      </c>
      <c r="J4" s="141" t="s">
        <v>118</v>
      </c>
      <c r="K4" s="141" t="s">
        <v>119</v>
      </c>
      <c r="L4" s="141" t="s">
        <v>55</v>
      </c>
      <c r="M4" s="142" t="s">
        <v>97</v>
      </c>
      <c r="N4" s="142" t="s">
        <v>98</v>
      </c>
      <c r="O4" s="142" t="s">
        <v>53</v>
      </c>
      <c r="P4" s="142" t="s">
        <v>56</v>
      </c>
      <c r="Q4" s="142" t="s">
        <v>57</v>
      </c>
      <c r="R4" s="142" t="s">
        <v>58</v>
      </c>
      <c r="S4" s="142" t="s">
        <v>139</v>
      </c>
      <c r="T4" s="142" t="s">
        <v>99</v>
      </c>
      <c r="U4" s="142" t="s">
        <v>100</v>
      </c>
      <c r="V4" s="141" t="s">
        <v>263</v>
      </c>
      <c r="W4" s="141" t="s">
        <v>59</v>
      </c>
      <c r="X4" s="143" t="s">
        <v>59</v>
      </c>
      <c r="Y4" s="143" t="s">
        <v>60</v>
      </c>
      <c r="Z4" s="143" t="s">
        <v>120</v>
      </c>
      <c r="AA4" s="143" t="s">
        <v>121</v>
      </c>
      <c r="AB4" s="143" t="s">
        <v>122</v>
      </c>
      <c r="AC4" s="143" t="s">
        <v>123</v>
      </c>
      <c r="AD4" s="145" t="s">
        <v>61</v>
      </c>
      <c r="AE4" s="145" t="s">
        <v>124</v>
      </c>
      <c r="AF4" s="144" t="s">
        <v>125</v>
      </c>
      <c r="AG4" s="144" t="s">
        <v>101</v>
      </c>
      <c r="AH4" s="144" t="s">
        <v>140</v>
      </c>
      <c r="AI4" s="141" t="s">
        <v>141</v>
      </c>
      <c r="AJ4" s="141" t="s">
        <v>63</v>
      </c>
      <c r="AK4" s="141" t="s">
        <v>102</v>
      </c>
      <c r="AL4" s="145" t="s">
        <v>142</v>
      </c>
      <c r="AM4" s="141" t="s">
        <v>41</v>
      </c>
      <c r="AN4" s="141" t="s">
        <v>42</v>
      </c>
      <c r="AO4" s="141" t="s">
        <v>65</v>
      </c>
      <c r="AP4" s="141" t="s">
        <v>3374</v>
      </c>
      <c r="AQ4" s="141" t="s">
        <v>3375</v>
      </c>
      <c r="AR4" s="141">
        <v>2024</v>
      </c>
      <c r="AS4" s="141">
        <v>2023</v>
      </c>
      <c r="AT4" s="141">
        <v>2022</v>
      </c>
      <c r="AU4" s="141">
        <v>2021</v>
      </c>
      <c r="AV4" s="141">
        <v>2020</v>
      </c>
      <c r="AW4" s="141" t="s">
        <v>3376</v>
      </c>
      <c r="AX4" s="141" t="s">
        <v>41</v>
      </c>
      <c r="AY4" s="141" t="s">
        <v>42</v>
      </c>
      <c r="AZ4" s="141" t="s">
        <v>65</v>
      </c>
      <c r="BA4" s="141" t="s">
        <v>66</v>
      </c>
      <c r="BB4" s="141" t="s">
        <v>67</v>
      </c>
      <c r="BC4" s="141">
        <v>2024</v>
      </c>
      <c r="BD4" s="141">
        <v>2023</v>
      </c>
      <c r="BE4" s="141">
        <v>2022</v>
      </c>
      <c r="BF4" s="141">
        <v>2021</v>
      </c>
      <c r="BG4" s="141">
        <v>2020</v>
      </c>
      <c r="BH4" s="141" t="s">
        <v>104</v>
      </c>
      <c r="BI4" s="141" t="s">
        <v>41</v>
      </c>
      <c r="BJ4" s="141" t="s">
        <v>42</v>
      </c>
      <c r="BK4" s="141" t="s">
        <v>65</v>
      </c>
      <c r="BL4" s="141" t="s">
        <v>3374</v>
      </c>
      <c r="BM4" s="141" t="s">
        <v>3375</v>
      </c>
      <c r="BN4" s="141">
        <v>2024</v>
      </c>
      <c r="BO4" s="141">
        <v>2023</v>
      </c>
      <c r="BP4" s="141">
        <v>2022</v>
      </c>
      <c r="BQ4" s="141">
        <v>2021</v>
      </c>
      <c r="BR4" s="141">
        <v>2020</v>
      </c>
      <c r="BS4" s="146" t="s">
        <v>3376</v>
      </c>
      <c r="BT4" s="146" t="s">
        <v>143</v>
      </c>
      <c r="BU4" s="146" t="s">
        <v>144</v>
      </c>
      <c r="BV4" s="146" t="s">
        <v>145</v>
      </c>
      <c r="BW4" s="146" t="s">
        <v>146</v>
      </c>
      <c r="BX4" s="146" t="s">
        <v>147</v>
      </c>
      <c r="BY4" s="146" t="s">
        <v>148</v>
      </c>
      <c r="BZ4" s="146" t="s">
        <v>126</v>
      </c>
      <c r="CA4" s="146" t="s">
        <v>149</v>
      </c>
      <c r="CB4" s="146" t="s">
        <v>150</v>
      </c>
      <c r="CC4" s="147" t="s">
        <v>151</v>
      </c>
      <c r="CD4" s="147" t="s">
        <v>152</v>
      </c>
      <c r="CE4" s="143" t="s">
        <v>153</v>
      </c>
      <c r="CF4" s="143" t="s">
        <v>154</v>
      </c>
      <c r="CG4" s="143" t="s">
        <v>105</v>
      </c>
      <c r="CH4" s="148" t="s">
        <v>61</v>
      </c>
      <c r="CI4" s="143" t="s">
        <v>259</v>
      </c>
      <c r="CJ4" s="143" t="s">
        <v>260</v>
      </c>
      <c r="CK4" s="149" t="s">
        <v>261</v>
      </c>
      <c r="CL4" s="150" t="s">
        <v>262</v>
      </c>
      <c r="CM4" s="150" t="s">
        <v>106</v>
      </c>
      <c r="CN4" s="150" t="s">
        <v>127</v>
      </c>
      <c r="CO4" s="151" t="s">
        <v>107</v>
      </c>
      <c r="CP4" s="151" t="s">
        <v>108</v>
      </c>
      <c r="CQ4" s="151" t="s">
        <v>109</v>
      </c>
      <c r="CR4" s="151" t="s">
        <v>128</v>
      </c>
      <c r="CS4" s="151" t="s">
        <v>110</v>
      </c>
      <c r="CT4" s="151" t="s">
        <v>129</v>
      </c>
      <c r="CU4" s="151" t="s">
        <v>130</v>
      </c>
      <c r="CV4" s="151" t="s">
        <v>131</v>
      </c>
      <c r="CW4" s="151" t="s">
        <v>3535</v>
      </c>
      <c r="CX4" s="151" t="s">
        <v>3555</v>
      </c>
    </row>
    <row r="5" spans="1:102" ht="15" customHeight="1" x14ac:dyDescent="0.35">
      <c r="A5" s="8"/>
      <c r="B5" s="129">
        <v>9599346000122</v>
      </c>
      <c r="C5" s="152" t="s">
        <v>3527</v>
      </c>
      <c r="D5" s="126">
        <v>27</v>
      </c>
      <c r="E5" s="126"/>
      <c r="F5" s="122" t="s">
        <v>3394</v>
      </c>
      <c r="G5" s="126" t="s">
        <v>3528</v>
      </c>
      <c r="H5" s="126" t="s">
        <v>3557</v>
      </c>
      <c r="I5" s="126" t="s">
        <v>3558</v>
      </c>
      <c r="J5" s="126" t="s">
        <v>3559</v>
      </c>
      <c r="K5" s="126" t="s">
        <v>3540</v>
      </c>
      <c r="L5" s="211" t="s">
        <v>3399</v>
      </c>
      <c r="M5" s="126" t="s">
        <v>114</v>
      </c>
      <c r="N5" s="126" t="s">
        <v>167</v>
      </c>
      <c r="O5" s="126" t="s">
        <v>3536</v>
      </c>
      <c r="P5" s="211" t="s">
        <v>3537</v>
      </c>
      <c r="Q5" s="127">
        <v>500</v>
      </c>
      <c r="R5" s="126" t="s">
        <v>4350</v>
      </c>
      <c r="S5" s="213" t="s">
        <v>46</v>
      </c>
      <c r="T5" s="171">
        <v>100</v>
      </c>
      <c r="U5" s="171">
        <v>500</v>
      </c>
      <c r="V5" s="172" t="s">
        <v>3398</v>
      </c>
      <c r="W5" s="172" t="s">
        <v>3530</v>
      </c>
      <c r="X5" s="172" t="s">
        <v>3530</v>
      </c>
      <c r="Y5" s="172" t="s">
        <v>4355</v>
      </c>
      <c r="Z5" s="172">
        <v>4</v>
      </c>
      <c r="AA5" s="172" t="s">
        <v>46</v>
      </c>
      <c r="AB5" s="169" t="s">
        <v>46</v>
      </c>
      <c r="AC5" s="172" t="s">
        <v>46</v>
      </c>
      <c r="AD5" s="169">
        <v>0.02</v>
      </c>
      <c r="AE5" s="169" t="s">
        <v>46</v>
      </c>
      <c r="AF5" s="169">
        <v>0.02</v>
      </c>
      <c r="AG5" s="169">
        <v>0.2</v>
      </c>
      <c r="AH5" s="172" t="s">
        <v>3380</v>
      </c>
      <c r="AI5" s="172" t="s">
        <v>3381</v>
      </c>
      <c r="AJ5" s="172" t="s">
        <v>3372</v>
      </c>
      <c r="AK5" s="173">
        <v>39629</v>
      </c>
      <c r="AL5" s="212" t="s">
        <v>4356</v>
      </c>
      <c r="AM5" s="128">
        <v>3.1154698488929902E-2</v>
      </c>
      <c r="AN5" s="128">
        <v>0.19063757933225009</v>
      </c>
      <c r="AO5" s="128">
        <v>7.7888873333046699E-2</v>
      </c>
      <c r="AP5" s="128">
        <v>0.1191060986658298</v>
      </c>
      <c r="AQ5" s="128">
        <v>9.9328572788912106E-2</v>
      </c>
      <c r="AR5" s="128">
        <v>-8.7758255421888004E-2</v>
      </c>
      <c r="AS5" s="128">
        <v>0.26069811135210269</v>
      </c>
      <c r="AT5" s="128">
        <v>4.3907816706422097E-2</v>
      </c>
      <c r="AU5" s="128" t="s">
        <v>46</v>
      </c>
      <c r="AV5" s="128" t="s">
        <v>46</v>
      </c>
      <c r="AW5" s="128">
        <v>9.5464754216372905E-2</v>
      </c>
      <c r="AX5" s="128">
        <v>2.5538095503294933</v>
      </c>
      <c r="AY5" s="128">
        <v>1.8416848229393497</v>
      </c>
      <c r="AZ5" s="128">
        <v>0.58372007897461775</v>
      </c>
      <c r="BA5" s="128">
        <v>0.97292509667889437</v>
      </c>
      <c r="BB5" s="128">
        <v>0.76360283144448449</v>
      </c>
      <c r="BC5" s="128" t="s">
        <v>46</v>
      </c>
      <c r="BD5" s="128">
        <v>1.9980787355230389</v>
      </c>
      <c r="BE5" s="128">
        <v>0.3548678907724781</v>
      </c>
      <c r="BF5" s="128" t="s">
        <v>46</v>
      </c>
      <c r="BG5" s="128" t="s">
        <v>46</v>
      </c>
      <c r="BH5" s="128">
        <v>0.95706085466647284</v>
      </c>
      <c r="BI5" s="128">
        <v>1.8955394713552301E-2</v>
      </c>
      <c r="BJ5" s="128">
        <v>8.7124982085566793E-2</v>
      </c>
      <c r="BK5" s="128">
        <v>-5.5546442905978197E-2</v>
      </c>
      <c r="BL5" s="128">
        <v>-2.9530164706634832E-3</v>
      </c>
      <c r="BM5" s="128">
        <v>-2.7210729901317121E-2</v>
      </c>
      <c r="BN5" s="128">
        <v>-0.19649798357613041</v>
      </c>
      <c r="BO5" s="128">
        <v>0.13022371776727759</v>
      </c>
      <c r="BP5" s="128">
        <v>-7.9822218746611995E-2</v>
      </c>
      <c r="BQ5" s="128" t="s">
        <v>46</v>
      </c>
      <c r="BR5" s="128" t="s">
        <v>46</v>
      </c>
      <c r="BS5" s="128">
        <v>-3.8946082840466412E-3</v>
      </c>
      <c r="BT5" s="128">
        <v>0.1360843458477132</v>
      </c>
      <c r="BU5" s="128">
        <v>0.1647528025362397</v>
      </c>
      <c r="BV5" s="177">
        <v>-0.30164221147260362</v>
      </c>
      <c r="BW5" s="177">
        <v>7.0604771203509997E-2</v>
      </c>
      <c r="BX5" s="128">
        <v>-0.1236083617683949</v>
      </c>
      <c r="BY5" s="128">
        <v>-0.43109156367370949</v>
      </c>
      <c r="BZ5" s="177">
        <v>0.5315576934773184</v>
      </c>
      <c r="CA5" s="182">
        <v>0.9531203724864894</v>
      </c>
      <c r="CB5" s="182">
        <v>-0.25949941152602601</v>
      </c>
      <c r="CC5" s="182">
        <v>0.4933642411681281</v>
      </c>
      <c r="CD5" s="182">
        <v>0.44177303658797878</v>
      </c>
      <c r="CE5" s="182">
        <v>0.16788825815065819</v>
      </c>
      <c r="CF5" s="182">
        <v>0.3714950552721476</v>
      </c>
      <c r="CG5" s="179">
        <v>4.8011365000000001</v>
      </c>
      <c r="CH5" s="169">
        <v>0.3</v>
      </c>
      <c r="CI5" s="170">
        <v>0.15</v>
      </c>
      <c r="CJ5" s="170">
        <v>6.0000000000000001E-3</v>
      </c>
      <c r="CK5" s="170" t="s">
        <v>46</v>
      </c>
      <c r="CL5" s="170">
        <v>6.0000000000000001E-3</v>
      </c>
      <c r="CM5" s="180">
        <v>328132927.19999999</v>
      </c>
      <c r="CN5" s="180">
        <v>300078687.36833334</v>
      </c>
      <c r="CO5" s="180">
        <v>-3836567.4199999929</v>
      </c>
      <c r="CP5" s="128" t="s">
        <v>46</v>
      </c>
      <c r="CQ5" s="128" t="s">
        <v>46</v>
      </c>
      <c r="CR5" s="128" t="s">
        <v>46</v>
      </c>
      <c r="CS5" s="128" t="s">
        <v>46</v>
      </c>
      <c r="CT5" s="126" t="s">
        <v>46</v>
      </c>
      <c r="CU5" s="126" t="s">
        <v>46</v>
      </c>
      <c r="CV5" s="126" t="s">
        <v>3529</v>
      </c>
      <c r="CW5" s="126" t="s">
        <v>46</v>
      </c>
      <c r="CX5" s="154">
        <v>25569.604861099539</v>
      </c>
    </row>
    <row r="6" spans="1:102" ht="15" customHeight="1" x14ac:dyDescent="0.35">
      <c r="A6" s="8"/>
      <c r="B6" s="129">
        <v>38452175000102</v>
      </c>
      <c r="C6" s="152" t="s">
        <v>155</v>
      </c>
      <c r="D6" s="126">
        <v>13</v>
      </c>
      <c r="E6" s="126"/>
      <c r="F6" s="122"/>
      <c r="G6" s="126" t="s">
        <v>3389</v>
      </c>
      <c r="H6" s="126" t="s">
        <v>352</v>
      </c>
      <c r="I6" s="126" t="s">
        <v>3383</v>
      </c>
      <c r="J6" s="126" t="s">
        <v>362</v>
      </c>
      <c r="K6" s="126" t="s">
        <v>3526</v>
      </c>
      <c r="L6" s="211" t="s">
        <v>3399</v>
      </c>
      <c r="M6" s="126" t="s">
        <v>112</v>
      </c>
      <c r="N6" s="126" t="s">
        <v>113</v>
      </c>
      <c r="O6" s="126" t="s">
        <v>157</v>
      </c>
      <c r="P6" s="211" t="s">
        <v>3539</v>
      </c>
      <c r="Q6" s="127">
        <v>5000</v>
      </c>
      <c r="R6" s="126" t="s">
        <v>4350</v>
      </c>
      <c r="S6" s="213" t="s">
        <v>46</v>
      </c>
      <c r="T6" s="171">
        <v>1000</v>
      </c>
      <c r="U6" s="171">
        <v>5000</v>
      </c>
      <c r="V6" s="172" t="s">
        <v>3398</v>
      </c>
      <c r="W6" s="172" t="s">
        <v>3530</v>
      </c>
      <c r="X6" s="172" t="s">
        <v>3531</v>
      </c>
      <c r="Y6" s="172" t="s">
        <v>3530</v>
      </c>
      <c r="Z6" s="172">
        <v>31</v>
      </c>
      <c r="AA6" s="172" t="s">
        <v>46</v>
      </c>
      <c r="AB6" s="169" t="s">
        <v>46</v>
      </c>
      <c r="AC6" s="172" t="s">
        <v>4357</v>
      </c>
      <c r="AD6" s="169">
        <v>0.02</v>
      </c>
      <c r="AE6" s="169">
        <v>0.12000000000000001</v>
      </c>
      <c r="AF6" s="169">
        <v>2.1000000000000001E-2</v>
      </c>
      <c r="AG6" s="169">
        <v>0.2</v>
      </c>
      <c r="AH6" s="172" t="s">
        <v>3381</v>
      </c>
      <c r="AI6" s="172" t="s">
        <v>4358</v>
      </c>
      <c r="AJ6" s="172" t="s">
        <v>133</v>
      </c>
      <c r="AK6" s="173">
        <v>44106</v>
      </c>
      <c r="AL6" s="212" t="s">
        <v>4359</v>
      </c>
      <c r="AM6" s="128">
        <v>-9.0090625166464999E-3</v>
      </c>
      <c r="AN6" s="128">
        <v>6.9662678435810699E-2</v>
      </c>
      <c r="AO6" s="128">
        <v>0.1172924719760082</v>
      </c>
      <c r="AP6" s="128">
        <v>8.6082406771777503E-2</v>
      </c>
      <c r="AQ6" s="128">
        <v>7.43045438358855E-2</v>
      </c>
      <c r="AR6" s="128">
        <v>7.74846585173911E-2</v>
      </c>
      <c r="AS6" s="128">
        <v>8.0454882899980901E-2</v>
      </c>
      <c r="AT6" s="128">
        <v>-1.3347757969860201E-2</v>
      </c>
      <c r="AU6" s="128" t="s">
        <v>46</v>
      </c>
      <c r="AV6" s="128" t="s">
        <v>46</v>
      </c>
      <c r="AW6" s="128">
        <v>4.2349359541118098E-2</v>
      </c>
      <c r="AX6" s="128" t="s">
        <v>46</v>
      </c>
      <c r="AY6" s="128">
        <v>0.67298744586415904</v>
      </c>
      <c r="AZ6" s="128">
        <v>0.87902120129801498</v>
      </c>
      <c r="BA6" s="128">
        <v>0.69221111190795015</v>
      </c>
      <c r="BB6" s="128">
        <v>0.55751258048936159</v>
      </c>
      <c r="BC6" s="128">
        <v>0.71256991195970887</v>
      </c>
      <c r="BD6" s="128">
        <v>0.61663350707719444</v>
      </c>
      <c r="BE6" s="128" t="s">
        <v>46</v>
      </c>
      <c r="BF6" s="128" t="s">
        <v>46</v>
      </c>
      <c r="BG6" s="128" t="s">
        <v>46</v>
      </c>
      <c r="BH6" s="128">
        <v>0.36229914241400951</v>
      </c>
      <c r="BI6" s="128">
        <v>-2.1208366292024099E-2</v>
      </c>
      <c r="BJ6" s="128">
        <v>-3.3849918810872501E-2</v>
      </c>
      <c r="BK6" s="128">
        <v>-1.6142844263016699E-2</v>
      </c>
      <c r="BL6" s="128">
        <v>-3.4042694213255786E-2</v>
      </c>
      <c r="BM6" s="128">
        <v>-5.2038516516894284E-2</v>
      </c>
      <c r="BN6" s="128">
        <v>-3.12550696368512E-2</v>
      </c>
      <c r="BO6" s="128">
        <v>-5.0019510684844198E-2</v>
      </c>
      <c r="BP6" s="128">
        <v>-0.13707779342289439</v>
      </c>
      <c r="BQ6" s="128" t="s">
        <v>46</v>
      </c>
      <c r="BR6" s="128" t="s">
        <v>46</v>
      </c>
      <c r="BS6" s="128">
        <v>-6.673995521323639E-2</v>
      </c>
      <c r="BT6" s="128">
        <v>4.1572050426151398E-2</v>
      </c>
      <c r="BU6" s="128">
        <v>4.2730747502625802E-2</v>
      </c>
      <c r="BV6" s="177">
        <v>-0.32458097705116129</v>
      </c>
      <c r="BW6" s="177">
        <v>-1.3154225397339441</v>
      </c>
      <c r="BX6" s="128">
        <v>-1.7336884784552E-2</v>
      </c>
      <c r="BY6" s="128">
        <v>-7.3572980475625396E-2</v>
      </c>
      <c r="BZ6" s="177">
        <v>2.4286405355748799E-2</v>
      </c>
      <c r="CA6" s="182">
        <v>-8.5107756191520806E-2</v>
      </c>
      <c r="CB6" s="182">
        <v>3.5206141544294099E-2</v>
      </c>
      <c r="CC6" s="182">
        <v>4.8531196803556997E-2</v>
      </c>
      <c r="CD6" s="182">
        <v>8.1779913215251996E-3</v>
      </c>
      <c r="CE6" s="182">
        <v>-0.2491547697728696</v>
      </c>
      <c r="CF6" s="182">
        <v>0.29043156276627308</v>
      </c>
      <c r="CG6" s="179">
        <v>1.22802934</v>
      </c>
      <c r="CH6" s="169">
        <v>0.2</v>
      </c>
      <c r="CI6" s="170">
        <v>0.1</v>
      </c>
      <c r="CJ6" s="170">
        <v>4.0000000000000001E-3</v>
      </c>
      <c r="CK6" s="170" t="s">
        <v>46</v>
      </c>
      <c r="CL6" s="170">
        <v>4.0000000000000001E-3</v>
      </c>
      <c r="CM6" s="180">
        <v>4303253.16</v>
      </c>
      <c r="CN6" s="180">
        <v>4707211.6380952373</v>
      </c>
      <c r="CO6" s="180">
        <v>-947308.54000000015</v>
      </c>
      <c r="CP6" s="128" t="s">
        <v>46</v>
      </c>
      <c r="CQ6" s="128" t="s">
        <v>46</v>
      </c>
      <c r="CR6" s="128" t="s">
        <v>46</v>
      </c>
      <c r="CS6" s="128" t="s">
        <v>46</v>
      </c>
      <c r="CT6" s="126" t="s">
        <v>46</v>
      </c>
      <c r="CU6" s="126" t="s">
        <v>46</v>
      </c>
      <c r="CV6" s="126" t="s">
        <v>3382</v>
      </c>
      <c r="CW6" s="126" t="s">
        <v>46</v>
      </c>
      <c r="CX6" s="154">
        <v>25569.625694432871</v>
      </c>
    </row>
    <row r="7" spans="1:102" ht="15" customHeight="1" x14ac:dyDescent="0.35">
      <c r="A7" s="8"/>
      <c r="B7" s="129">
        <v>57832914000136</v>
      </c>
      <c r="C7" s="152" t="s">
        <v>4360</v>
      </c>
      <c r="D7" s="126">
        <v>11</v>
      </c>
      <c r="E7" s="126"/>
      <c r="F7" s="122"/>
      <c r="G7" s="126" t="s">
        <v>3389</v>
      </c>
      <c r="H7" s="126" t="s">
        <v>156</v>
      </c>
      <c r="I7" s="126" t="s">
        <v>2340</v>
      </c>
      <c r="J7" s="126" t="s">
        <v>3561</v>
      </c>
      <c r="K7" s="126" t="s">
        <v>46</v>
      </c>
      <c r="L7" s="211" t="s">
        <v>3399</v>
      </c>
      <c r="M7" s="126" t="s">
        <v>163</v>
      </c>
      <c r="N7" s="126" t="s">
        <v>3547</v>
      </c>
      <c r="O7" s="126" t="s">
        <v>3568</v>
      </c>
      <c r="P7" s="211" t="s">
        <v>3562</v>
      </c>
      <c r="Q7" s="127">
        <v>1000</v>
      </c>
      <c r="R7" s="126" t="s">
        <v>4361</v>
      </c>
      <c r="S7" s="213" t="s">
        <v>46</v>
      </c>
      <c r="T7" s="171">
        <v>1000</v>
      </c>
      <c r="U7" s="171">
        <v>1000</v>
      </c>
      <c r="V7" s="172" t="s">
        <v>3398</v>
      </c>
      <c r="W7" s="172" t="s">
        <v>135</v>
      </c>
      <c r="X7" s="172" t="s">
        <v>135</v>
      </c>
      <c r="Y7" s="172" t="s">
        <v>3530</v>
      </c>
      <c r="Z7" s="172">
        <v>1</v>
      </c>
      <c r="AA7" s="172" t="s">
        <v>46</v>
      </c>
      <c r="AB7" s="169" t="s">
        <v>46</v>
      </c>
      <c r="AC7" s="172" t="s">
        <v>4362</v>
      </c>
      <c r="AD7" s="169">
        <v>5.0000000000000001E-3</v>
      </c>
      <c r="AE7" s="169">
        <v>0.10500000000000001</v>
      </c>
      <c r="AF7" s="169">
        <v>6.0000000000000001E-3</v>
      </c>
      <c r="AG7" s="169" t="s">
        <v>46</v>
      </c>
      <c r="AH7" s="172" t="s">
        <v>46</v>
      </c>
      <c r="AI7" s="172" t="s">
        <v>46</v>
      </c>
      <c r="AJ7" s="172" t="s">
        <v>133</v>
      </c>
      <c r="AK7" s="173">
        <v>45625</v>
      </c>
      <c r="AL7" s="212" t="s">
        <v>4363</v>
      </c>
      <c r="AM7" s="128">
        <v>1.2643231334298699E-2</v>
      </c>
      <c r="AN7" s="128">
        <v>0.1192410766993212</v>
      </c>
      <c r="AO7" s="128" t="s">
        <v>46</v>
      </c>
      <c r="AP7" s="128" t="s">
        <v>46</v>
      </c>
      <c r="AQ7" s="128" t="s">
        <v>46</v>
      </c>
      <c r="AR7" s="128" t="s">
        <v>46</v>
      </c>
      <c r="AS7" s="128" t="s">
        <v>46</v>
      </c>
      <c r="AT7" s="128" t="s">
        <v>46</v>
      </c>
      <c r="AU7" s="128" t="s">
        <v>46</v>
      </c>
      <c r="AV7" s="128" t="s">
        <v>46</v>
      </c>
      <c r="AW7" s="128">
        <v>0.1556230428460581</v>
      </c>
      <c r="AX7" s="128">
        <v>1.0363895814953965</v>
      </c>
      <c r="AY7" s="128">
        <v>1.1519474911363212</v>
      </c>
      <c r="AZ7" s="128" t="s">
        <v>46</v>
      </c>
      <c r="BA7" s="128" t="s">
        <v>46</v>
      </c>
      <c r="BB7" s="128" t="s">
        <v>46</v>
      </c>
      <c r="BC7" s="128" t="s">
        <v>46</v>
      </c>
      <c r="BD7" s="128" t="s">
        <v>46</v>
      </c>
      <c r="BE7" s="128" t="s">
        <v>46</v>
      </c>
      <c r="BF7" s="128" t="s">
        <v>46</v>
      </c>
      <c r="BG7" s="128" t="s">
        <v>46</v>
      </c>
      <c r="BH7" s="128">
        <v>1.1193397332660548</v>
      </c>
      <c r="BI7" s="128">
        <v>4.4392755892109999E-4</v>
      </c>
      <c r="BJ7" s="128">
        <v>1.5728479452638E-2</v>
      </c>
      <c r="BK7" s="128" t="s">
        <v>46</v>
      </c>
      <c r="BL7" s="128" t="s">
        <v>46</v>
      </c>
      <c r="BM7" s="128" t="s">
        <v>46</v>
      </c>
      <c r="BN7" s="128" t="s">
        <v>46</v>
      </c>
      <c r="BO7" s="128" t="s">
        <v>46</v>
      </c>
      <c r="BP7" s="128" t="s">
        <v>46</v>
      </c>
      <c r="BQ7" s="128" t="s">
        <v>46</v>
      </c>
      <c r="BR7" s="128" t="s">
        <v>46</v>
      </c>
      <c r="BS7" s="128">
        <v>1.4566709531657063E-2</v>
      </c>
      <c r="BT7" s="128" t="s">
        <v>46</v>
      </c>
      <c r="BU7" s="128">
        <v>3.3170067756949999E-3</v>
      </c>
      <c r="BV7" s="177" t="s">
        <v>46</v>
      </c>
      <c r="BW7" s="177">
        <v>4.4127500966603312</v>
      </c>
      <c r="BX7" s="128" t="s">
        <v>46</v>
      </c>
      <c r="BY7" s="128">
        <v>-1.1436231651829E-3</v>
      </c>
      <c r="BZ7" s="177">
        <v>1.4456919099211001E-3</v>
      </c>
      <c r="CA7" s="182" t="s">
        <v>46</v>
      </c>
      <c r="CB7" s="182" t="s">
        <v>46</v>
      </c>
      <c r="CC7" s="182" t="s">
        <v>46</v>
      </c>
      <c r="CD7" s="182" t="s">
        <v>46</v>
      </c>
      <c r="CE7" s="182" t="s">
        <v>46</v>
      </c>
      <c r="CF7" s="182" t="s">
        <v>46</v>
      </c>
      <c r="CG7" s="179">
        <v>1.1271587000000001</v>
      </c>
      <c r="CH7" s="169">
        <v>0.22</v>
      </c>
      <c r="CI7" s="170" t="s">
        <v>46</v>
      </c>
      <c r="CJ7" s="170">
        <v>1.1000000000000001E-3</v>
      </c>
      <c r="CK7" s="170" t="s">
        <v>46</v>
      </c>
      <c r="CL7" s="170">
        <v>1.1000000000000001E-3</v>
      </c>
      <c r="CM7" s="180">
        <v>182604759.22</v>
      </c>
      <c r="CN7" s="180">
        <v>66743789.475238092</v>
      </c>
      <c r="CO7" s="180">
        <v>167648117.15999991</v>
      </c>
      <c r="CP7" s="128" t="s">
        <v>46</v>
      </c>
      <c r="CQ7" s="128" t="s">
        <v>46</v>
      </c>
      <c r="CR7" s="128" t="s">
        <v>46</v>
      </c>
      <c r="CS7" s="128" t="s">
        <v>46</v>
      </c>
      <c r="CT7" s="126" t="s">
        <v>46</v>
      </c>
      <c r="CU7" s="126" t="s">
        <v>46</v>
      </c>
      <c r="CV7" s="126" t="s">
        <v>4364</v>
      </c>
      <c r="CW7" s="126" t="s">
        <v>46</v>
      </c>
      <c r="CX7" s="154">
        <v>25569.625694432871</v>
      </c>
    </row>
    <row r="8" spans="1:102" ht="15" customHeight="1" x14ac:dyDescent="0.35">
      <c r="A8" s="8"/>
      <c r="B8" s="129">
        <v>29813769000100</v>
      </c>
      <c r="C8" s="152" t="s">
        <v>4536</v>
      </c>
      <c r="D8" s="126">
        <v>13</v>
      </c>
      <c r="E8" s="126"/>
      <c r="F8" s="122" t="s">
        <v>3393</v>
      </c>
      <c r="G8" s="126" t="s">
        <v>200</v>
      </c>
      <c r="H8" s="126" t="s">
        <v>3391</v>
      </c>
      <c r="I8" s="126" t="s">
        <v>3392</v>
      </c>
      <c r="J8" s="126" t="s">
        <v>3560</v>
      </c>
      <c r="K8" s="126" t="s">
        <v>3526</v>
      </c>
      <c r="L8" s="211" t="s">
        <v>3399</v>
      </c>
      <c r="M8" s="126" t="s">
        <v>112</v>
      </c>
      <c r="N8" s="126" t="s">
        <v>4474</v>
      </c>
      <c r="O8" s="126" t="s">
        <v>4480</v>
      </c>
      <c r="P8" s="211" t="s">
        <v>3541</v>
      </c>
      <c r="Q8" s="127">
        <v>500</v>
      </c>
      <c r="R8" s="126" t="s">
        <v>4350</v>
      </c>
      <c r="S8" s="213" t="s">
        <v>46</v>
      </c>
      <c r="T8" s="171">
        <v>100</v>
      </c>
      <c r="U8" s="171">
        <v>100</v>
      </c>
      <c r="V8" s="172" t="s">
        <v>3398</v>
      </c>
      <c r="W8" s="172" t="s">
        <v>135</v>
      </c>
      <c r="X8" s="172" t="s">
        <v>4537</v>
      </c>
      <c r="Y8" s="172" t="s">
        <v>3530</v>
      </c>
      <c r="Z8" s="172">
        <v>18</v>
      </c>
      <c r="AA8" s="172" t="s">
        <v>134</v>
      </c>
      <c r="AB8" s="169">
        <v>0.05</v>
      </c>
      <c r="AC8" s="172" t="s">
        <v>4538</v>
      </c>
      <c r="AD8" s="169">
        <v>1.9E-2</v>
      </c>
      <c r="AE8" s="169">
        <v>0.11900000000000001</v>
      </c>
      <c r="AF8" s="169">
        <v>2.5000000000000001E-2</v>
      </c>
      <c r="AG8" s="169">
        <v>0.2</v>
      </c>
      <c r="AH8" s="172" t="s">
        <v>136</v>
      </c>
      <c r="AI8" s="172" t="s">
        <v>4367</v>
      </c>
      <c r="AJ8" s="172" t="s">
        <v>133</v>
      </c>
      <c r="AK8" s="173">
        <v>43641</v>
      </c>
      <c r="AL8" s="212" t="s">
        <v>4539</v>
      </c>
      <c r="AM8" s="128">
        <v>1.5493521816403099E-2</v>
      </c>
      <c r="AN8" s="128">
        <v>0.11461271717616429</v>
      </c>
      <c r="AO8" s="128">
        <v>0.1390427379367937</v>
      </c>
      <c r="AP8" s="128">
        <v>0.118739739493572</v>
      </c>
      <c r="AQ8" s="128">
        <v>0.1155524646099042</v>
      </c>
      <c r="AR8" s="128">
        <v>9.4370116868741805E-2</v>
      </c>
      <c r="AS8" s="128">
        <v>0.1055320669441366</v>
      </c>
      <c r="AT8" s="128">
        <v>0.1103152091303272</v>
      </c>
      <c r="AU8" s="128" t="s">
        <v>46</v>
      </c>
      <c r="AV8" s="128" t="s">
        <v>46</v>
      </c>
      <c r="AW8" s="128">
        <v>8.6392024914980298E-2</v>
      </c>
      <c r="AX8" s="128">
        <v>1.2700332823643967</v>
      </c>
      <c r="AY8" s="128">
        <v>1.1072344837703971</v>
      </c>
      <c r="AZ8" s="128">
        <v>1.042023520128091</v>
      </c>
      <c r="BA8" s="128">
        <v>0.96976478482764406</v>
      </c>
      <c r="BB8" s="128">
        <v>0.90233339879654118</v>
      </c>
      <c r="BC8" s="128">
        <v>0.86785316158673975</v>
      </c>
      <c r="BD8" s="128">
        <v>0.80883354997566792</v>
      </c>
      <c r="BE8" s="128">
        <v>0.89157987166504127</v>
      </c>
      <c r="BF8" s="128" t="s">
        <v>46</v>
      </c>
      <c r="BG8" s="128" t="s">
        <v>46</v>
      </c>
      <c r="BH8" s="128">
        <v>0.94849921990413877</v>
      </c>
      <c r="BI8" s="128">
        <v>3.2942180410255001E-3</v>
      </c>
      <c r="BJ8" s="128">
        <v>1.11001199294811E-2</v>
      </c>
      <c r="BK8" s="128">
        <v>5.6074216977687998E-3</v>
      </c>
      <c r="BL8" s="128">
        <v>-3.298214654033127E-3</v>
      </c>
      <c r="BM8" s="128">
        <v>-1.108731036047983E-2</v>
      </c>
      <c r="BN8" s="128">
        <v>-1.4369611285500501E-2</v>
      </c>
      <c r="BO8" s="128">
        <v>-2.49423266406885E-2</v>
      </c>
      <c r="BP8" s="128">
        <v>-1.3414826322706901E-2</v>
      </c>
      <c r="BQ8" s="128" t="s">
        <v>46</v>
      </c>
      <c r="BR8" s="128" t="s">
        <v>46</v>
      </c>
      <c r="BS8" s="128">
        <v>-4.2992504762759953E-3</v>
      </c>
      <c r="BT8" s="128">
        <v>1.51224151148845E-2</v>
      </c>
      <c r="BU8" s="128">
        <v>1.61495667163098E-2</v>
      </c>
      <c r="BV8" s="177">
        <v>0.33400866329006151</v>
      </c>
      <c r="BW8" s="177">
        <v>-0.2073642802683586</v>
      </c>
      <c r="BX8" s="128">
        <v>-5.3448733798399997E-3</v>
      </c>
      <c r="BY8" s="128">
        <v>-1.0985557077989301E-2</v>
      </c>
      <c r="BZ8" s="177">
        <v>2.0726981537101501E-2</v>
      </c>
      <c r="CA8" s="182">
        <v>0.28787347512042372</v>
      </c>
      <c r="CB8" s="182">
        <v>-0.1633121147890236</v>
      </c>
      <c r="CC8" s="182">
        <v>8.3776066945382893E-2</v>
      </c>
      <c r="CD8" s="182">
        <v>6.4075528395529394E-2</v>
      </c>
      <c r="CE8" s="182">
        <v>0.18745944410840251</v>
      </c>
      <c r="CF8" s="182">
        <v>0.18200518750717981</v>
      </c>
      <c r="CG8" s="179">
        <v>1.67792773</v>
      </c>
      <c r="CH8" s="169">
        <v>0.18</v>
      </c>
      <c r="CI8" s="170">
        <v>0.15</v>
      </c>
      <c r="CJ8" s="170">
        <v>3.4199999999999999E-3</v>
      </c>
      <c r="CK8" s="170">
        <v>1.4841839540634448E-4</v>
      </c>
      <c r="CL8" s="170">
        <v>3.5684183954063442E-3</v>
      </c>
      <c r="CM8" s="180">
        <v>68668228.219999999</v>
      </c>
      <c r="CN8" s="180">
        <v>71514775.572460294</v>
      </c>
      <c r="CO8" s="180">
        <v>-14261683.79000001</v>
      </c>
      <c r="CP8" s="128" t="s">
        <v>46</v>
      </c>
      <c r="CQ8" s="128" t="s">
        <v>46</v>
      </c>
      <c r="CR8" s="128" t="s">
        <v>46</v>
      </c>
      <c r="CS8" s="128" t="s">
        <v>46</v>
      </c>
      <c r="CT8" s="126" t="s">
        <v>46</v>
      </c>
      <c r="CU8" s="126" t="s">
        <v>46</v>
      </c>
      <c r="CV8" s="126" t="s">
        <v>4540</v>
      </c>
      <c r="CW8" s="126" t="s">
        <v>46</v>
      </c>
      <c r="CX8" s="154">
        <v>25569.625694432871</v>
      </c>
    </row>
    <row r="9" spans="1:102" ht="15" customHeight="1" x14ac:dyDescent="0.35">
      <c r="A9" s="8"/>
      <c r="B9" s="129">
        <v>35617938000130</v>
      </c>
      <c r="C9" s="152" t="s">
        <v>4541</v>
      </c>
      <c r="D9" s="126">
        <v>13</v>
      </c>
      <c r="E9" s="126"/>
      <c r="F9" s="122"/>
      <c r="G9" s="126" t="s">
        <v>200</v>
      </c>
      <c r="H9" s="126" t="s">
        <v>3391</v>
      </c>
      <c r="I9" s="126" t="s">
        <v>3392</v>
      </c>
      <c r="J9" s="126" t="s">
        <v>3560</v>
      </c>
      <c r="K9" s="126" t="s">
        <v>3526</v>
      </c>
      <c r="L9" s="211" t="s">
        <v>3400</v>
      </c>
      <c r="M9" s="126" t="s">
        <v>112</v>
      </c>
      <c r="N9" s="126" t="s">
        <v>4474</v>
      </c>
      <c r="O9" s="126" t="s">
        <v>4542</v>
      </c>
      <c r="P9" s="211" t="s">
        <v>3539</v>
      </c>
      <c r="Q9" s="127">
        <v>500</v>
      </c>
      <c r="R9" s="126" t="s">
        <v>4350</v>
      </c>
      <c r="S9" s="213" t="s">
        <v>46</v>
      </c>
      <c r="T9" s="171">
        <v>100</v>
      </c>
      <c r="U9" s="171">
        <v>100</v>
      </c>
      <c r="V9" s="172" t="s">
        <v>3398</v>
      </c>
      <c r="W9" s="172" t="s">
        <v>3530</v>
      </c>
      <c r="X9" s="172" t="s">
        <v>4537</v>
      </c>
      <c r="Y9" s="172" t="s">
        <v>3530</v>
      </c>
      <c r="Z9" s="172">
        <v>18</v>
      </c>
      <c r="AA9" s="172" t="s">
        <v>134</v>
      </c>
      <c r="AB9" s="169">
        <v>0.05</v>
      </c>
      <c r="AC9" s="172" t="s">
        <v>4543</v>
      </c>
      <c r="AD9" s="169">
        <v>1.9E-2</v>
      </c>
      <c r="AE9" s="169">
        <v>0.11900000000000001</v>
      </c>
      <c r="AF9" s="169">
        <v>2.5000000000000001E-2</v>
      </c>
      <c r="AG9" s="169">
        <v>0.2</v>
      </c>
      <c r="AH9" s="172" t="s">
        <v>136</v>
      </c>
      <c r="AI9" s="172" t="s">
        <v>4367</v>
      </c>
      <c r="AJ9" s="172" t="s">
        <v>133</v>
      </c>
      <c r="AK9" s="173">
        <v>43826</v>
      </c>
      <c r="AL9" s="212" t="s">
        <v>4544</v>
      </c>
      <c r="AM9" s="128">
        <v>1.73709094161715E-2</v>
      </c>
      <c r="AN9" s="128">
        <v>0.1315484199368892</v>
      </c>
      <c r="AO9" s="128">
        <v>0.1557534843485244</v>
      </c>
      <c r="AP9" s="128">
        <v>0.12550516021126351</v>
      </c>
      <c r="AQ9" s="128">
        <v>0.1117347982796941</v>
      </c>
      <c r="AR9" s="128">
        <v>8.9496742574810301E-2</v>
      </c>
      <c r="AS9" s="128">
        <v>8.3924701096305995E-2</v>
      </c>
      <c r="AT9" s="128">
        <v>0.1136780944247415</v>
      </c>
      <c r="AU9" s="128" t="s">
        <v>46</v>
      </c>
      <c r="AV9" s="128" t="s">
        <v>46</v>
      </c>
      <c r="AW9" s="128">
        <v>9.4000645560288601E-2</v>
      </c>
      <c r="AX9" s="128">
        <v>1.4239262941572193</v>
      </c>
      <c r="AY9" s="128">
        <v>1.2708445487402191</v>
      </c>
      <c r="AZ9" s="128">
        <v>1.1672583296428105</v>
      </c>
      <c r="BA9" s="128">
        <v>1.0282919866728035</v>
      </c>
      <c r="BB9" s="128">
        <v>0.86932234385941665</v>
      </c>
      <c r="BC9" s="128">
        <v>0.82303629127951516</v>
      </c>
      <c r="BD9" s="128">
        <v>0.64322737044755185</v>
      </c>
      <c r="BE9" s="128">
        <v>0.91875908714090515</v>
      </c>
      <c r="BF9" s="128" t="s">
        <v>46</v>
      </c>
      <c r="BG9" s="128" t="s">
        <v>46</v>
      </c>
      <c r="BH9" s="128">
        <v>1.008735338994698</v>
      </c>
      <c r="BI9" s="128">
        <v>5.1716056407938998E-3</v>
      </c>
      <c r="BJ9" s="128">
        <v>2.8035822690205901E-2</v>
      </c>
      <c r="BK9" s="128">
        <v>2.2318168109499398E-2</v>
      </c>
      <c r="BL9" s="128">
        <v>3.0774823197079471E-3</v>
      </c>
      <c r="BM9" s="128">
        <v>-1.4883171347893631E-2</v>
      </c>
      <c r="BN9" s="128">
        <v>-1.9242985579432E-2</v>
      </c>
      <c r="BO9" s="128">
        <v>-4.6549692488519097E-2</v>
      </c>
      <c r="BP9" s="128">
        <v>-1.0051941028292599E-2</v>
      </c>
      <c r="BQ9" s="128" t="s">
        <v>46</v>
      </c>
      <c r="BR9" s="128" t="s">
        <v>46</v>
      </c>
      <c r="BS9" s="128">
        <v>7.4462746857850703E-4</v>
      </c>
      <c r="BT9" s="128">
        <v>2.5596930006993899E-2</v>
      </c>
      <c r="BU9" s="128">
        <v>4.8221027622500502E-2</v>
      </c>
      <c r="BV9" s="177">
        <v>0.77491158129849347</v>
      </c>
      <c r="BW9" s="177">
        <v>3.6473582912633203E-2</v>
      </c>
      <c r="BX9" s="128">
        <v>-1.2405346534176199E-2</v>
      </c>
      <c r="BY9" s="128">
        <v>-4.9650340139099802E-2</v>
      </c>
      <c r="BZ9" s="177">
        <v>4.7862619640298101E-2</v>
      </c>
      <c r="CA9" s="182">
        <v>0.31661890182090352</v>
      </c>
      <c r="CB9" s="182">
        <v>-0.14238819809825429</v>
      </c>
      <c r="CC9" s="182">
        <v>9.6240073730668604E-2</v>
      </c>
      <c r="CD9" s="182">
        <v>7.2330386301526106E-2</v>
      </c>
      <c r="CE9" s="182">
        <v>0.29802783541302941</v>
      </c>
      <c r="CF9" s="182">
        <v>0.1925840258360112</v>
      </c>
      <c r="CG9" s="179">
        <v>1.6739086299999999</v>
      </c>
      <c r="CH9" s="169">
        <v>0.25</v>
      </c>
      <c r="CI9" s="170">
        <v>0.1</v>
      </c>
      <c r="CJ9" s="170">
        <v>4.7499999999999999E-3</v>
      </c>
      <c r="CK9" s="170">
        <v>3.9381458808882556E-4</v>
      </c>
      <c r="CL9" s="170">
        <v>5.1438145880888251E-3</v>
      </c>
      <c r="CM9" s="180">
        <v>25300171.829999998</v>
      </c>
      <c r="CN9" s="180">
        <v>27766484.626111109</v>
      </c>
      <c r="CO9" s="180">
        <v>-7531153.5199999996</v>
      </c>
      <c r="CP9" s="128" t="s">
        <v>46</v>
      </c>
      <c r="CQ9" s="128" t="s">
        <v>46</v>
      </c>
      <c r="CR9" s="128" t="s">
        <v>46</v>
      </c>
      <c r="CS9" s="128" t="s">
        <v>46</v>
      </c>
      <c r="CT9" s="126" t="s">
        <v>46</v>
      </c>
      <c r="CU9" s="126" t="s">
        <v>46</v>
      </c>
      <c r="CV9" s="126" t="s">
        <v>4545</v>
      </c>
      <c r="CW9" s="126" t="s">
        <v>46</v>
      </c>
      <c r="CX9" s="154">
        <v>25569.625694432871</v>
      </c>
    </row>
    <row r="10" spans="1:102" ht="15" customHeight="1" x14ac:dyDescent="0.35">
      <c r="A10" s="8"/>
      <c r="B10" s="129">
        <v>48096589000108</v>
      </c>
      <c r="C10" s="152" t="s">
        <v>4546</v>
      </c>
      <c r="D10" s="126">
        <v>2</v>
      </c>
      <c r="E10" s="126"/>
      <c r="F10" s="122"/>
      <c r="G10" s="126" t="s">
        <v>200</v>
      </c>
      <c r="H10" s="126" t="s">
        <v>3391</v>
      </c>
      <c r="I10" s="126" t="s">
        <v>3392</v>
      </c>
      <c r="J10" s="126" t="s">
        <v>362</v>
      </c>
      <c r="K10" s="126" t="s">
        <v>3526</v>
      </c>
      <c r="L10" s="211" t="s">
        <v>3399</v>
      </c>
      <c r="M10" s="126" t="s">
        <v>163</v>
      </c>
      <c r="N10" s="126" t="s">
        <v>3570</v>
      </c>
      <c r="O10" s="126" t="s">
        <v>3568</v>
      </c>
      <c r="P10" s="211" t="s">
        <v>3562</v>
      </c>
      <c r="Q10" s="127">
        <v>500</v>
      </c>
      <c r="R10" s="126" t="s">
        <v>4350</v>
      </c>
      <c r="S10" s="213" t="s">
        <v>46</v>
      </c>
      <c r="T10" s="171">
        <v>100</v>
      </c>
      <c r="U10" s="171">
        <v>500</v>
      </c>
      <c r="V10" s="172" t="s">
        <v>3398</v>
      </c>
      <c r="W10" s="172" t="s">
        <v>135</v>
      </c>
      <c r="X10" s="172" t="s">
        <v>135</v>
      </c>
      <c r="Y10" s="172" t="s">
        <v>3530</v>
      </c>
      <c r="Z10" s="172">
        <v>1</v>
      </c>
      <c r="AA10" s="172" t="s">
        <v>46</v>
      </c>
      <c r="AB10" s="169" t="s">
        <v>46</v>
      </c>
      <c r="AC10" s="172" t="s">
        <v>4547</v>
      </c>
      <c r="AD10" s="169">
        <v>3.8E-3</v>
      </c>
      <c r="AE10" s="169">
        <v>0.1038</v>
      </c>
      <c r="AF10" s="169">
        <v>5.0000000000000001E-3</v>
      </c>
      <c r="AG10" s="169" t="s">
        <v>46</v>
      </c>
      <c r="AH10" s="172" t="s">
        <v>46</v>
      </c>
      <c r="AI10" s="172" t="s">
        <v>46</v>
      </c>
      <c r="AJ10" s="172" t="s">
        <v>133</v>
      </c>
      <c r="AK10" s="173">
        <v>44862</v>
      </c>
      <c r="AL10" s="212" t="s">
        <v>4548</v>
      </c>
      <c r="AM10" s="128">
        <v>1.29914765002523E-2</v>
      </c>
      <c r="AN10" s="128">
        <v>0.1085903050882735</v>
      </c>
      <c r="AO10" s="128">
        <v>0.1364350506793208</v>
      </c>
      <c r="AP10" s="128">
        <v>0.13208346540227239</v>
      </c>
      <c r="AQ10" s="128" t="s">
        <v>46</v>
      </c>
      <c r="AR10" s="128">
        <v>0.12135209119611361</v>
      </c>
      <c r="AS10" s="128">
        <v>0.13834874354009469</v>
      </c>
      <c r="AT10" s="128" t="s">
        <v>46</v>
      </c>
      <c r="AU10" s="128" t="s">
        <v>46</v>
      </c>
      <c r="AV10" s="128" t="s">
        <v>46</v>
      </c>
      <c r="AW10" s="128">
        <v>0.13650459029288381</v>
      </c>
      <c r="AX10" s="128">
        <v>1.0649358962987403</v>
      </c>
      <c r="AY10" s="128">
        <v>1.0490540086583802</v>
      </c>
      <c r="AZ10" s="128">
        <v>1.0224808133622016</v>
      </c>
      <c r="BA10" s="128">
        <v>1.0855388283746426</v>
      </c>
      <c r="BB10" s="128" t="s">
        <v>46</v>
      </c>
      <c r="BC10" s="128">
        <v>1.1159867074891086</v>
      </c>
      <c r="BD10" s="128">
        <v>1.0603516884724991</v>
      </c>
      <c r="BE10" s="128" t="s">
        <v>46</v>
      </c>
      <c r="BF10" s="128" t="s">
        <v>46</v>
      </c>
      <c r="BG10" s="128" t="s">
        <v>46</v>
      </c>
      <c r="BH10" s="128">
        <v>1.0900182059371091</v>
      </c>
      <c r="BI10" s="128">
        <v>7.9217272487470004E-4</v>
      </c>
      <c r="BJ10" s="128">
        <v>5.0777078415902002E-3</v>
      </c>
      <c r="BK10" s="128">
        <v>2.9997344402957998E-3</v>
      </c>
      <c r="BL10" s="128">
        <v>9.2789569769844427E-3</v>
      </c>
      <c r="BM10" s="128" t="s">
        <v>46</v>
      </c>
      <c r="BN10" s="128">
        <v>1.26123630418713E-2</v>
      </c>
      <c r="BO10" s="128">
        <v>7.8743499552694999E-3</v>
      </c>
      <c r="BP10" s="128" t="s">
        <v>46</v>
      </c>
      <c r="BQ10" s="128" t="s">
        <v>46</v>
      </c>
      <c r="BR10" s="128" t="s">
        <v>46</v>
      </c>
      <c r="BS10" s="128">
        <v>1.001848343798839E-2</v>
      </c>
      <c r="BT10" s="128">
        <v>1.6370065858196E-3</v>
      </c>
      <c r="BU10" s="128">
        <v>2.5362991303231001E-3</v>
      </c>
      <c r="BV10" s="177">
        <v>1.6159811580734444</v>
      </c>
      <c r="BW10" s="177">
        <v>3.5271957006297856</v>
      </c>
      <c r="BX10" s="128">
        <v>-8.6797815052608307E-5</v>
      </c>
      <c r="BY10" s="128">
        <v>-1.8638070022607E-3</v>
      </c>
      <c r="BZ10" s="177">
        <v>-2.5895459564820002E-4</v>
      </c>
      <c r="CA10" s="182">
        <v>8.9781228176739905E-2</v>
      </c>
      <c r="CB10" s="182">
        <v>-5.8679839879356599E-2</v>
      </c>
      <c r="CC10" s="182">
        <v>0.15928355649687981</v>
      </c>
      <c r="CD10" s="182">
        <v>9.2548811697345801E-2</v>
      </c>
      <c r="CE10" s="182">
        <v>-8.7630379073595402E-2</v>
      </c>
      <c r="CF10" s="182">
        <v>6.1963635879414898E-2</v>
      </c>
      <c r="CG10" s="179">
        <v>1.45091379</v>
      </c>
      <c r="CH10" s="169">
        <v>0.3</v>
      </c>
      <c r="CI10" s="170" t="s">
        <v>46</v>
      </c>
      <c r="CJ10" s="170">
        <v>1.14E-3</v>
      </c>
      <c r="CK10" s="170" t="s">
        <v>46</v>
      </c>
      <c r="CL10" s="170">
        <v>1.14E-3</v>
      </c>
      <c r="CM10" s="180">
        <v>1284379736.1900001</v>
      </c>
      <c r="CN10" s="180">
        <v>1117899255.566746</v>
      </c>
      <c r="CO10" s="180">
        <v>459191636.30000001</v>
      </c>
      <c r="CP10" s="128" t="s">
        <v>46</v>
      </c>
      <c r="CQ10" s="128" t="s">
        <v>46</v>
      </c>
      <c r="CR10" s="128" t="s">
        <v>46</v>
      </c>
      <c r="CS10" s="128" t="s">
        <v>46</v>
      </c>
      <c r="CT10" s="126" t="s">
        <v>46</v>
      </c>
      <c r="CU10" s="126" t="s">
        <v>46</v>
      </c>
      <c r="CV10" s="126" t="s">
        <v>4549</v>
      </c>
      <c r="CW10" s="126" t="s">
        <v>46</v>
      </c>
      <c r="CX10" s="154">
        <v>25569.625694432871</v>
      </c>
    </row>
    <row r="11" spans="1:102" ht="15" customHeight="1" x14ac:dyDescent="0.35">
      <c r="A11" s="8"/>
      <c r="B11" s="129">
        <v>48122126000165</v>
      </c>
      <c r="C11" s="152" t="s">
        <v>4550</v>
      </c>
      <c r="D11" s="126">
        <v>2</v>
      </c>
      <c r="E11" s="126"/>
      <c r="F11" s="122"/>
      <c r="G11" s="126" t="s">
        <v>200</v>
      </c>
      <c r="H11" s="126" t="s">
        <v>3390</v>
      </c>
      <c r="I11" s="126" t="s">
        <v>3384</v>
      </c>
      <c r="J11" s="126" t="s">
        <v>362</v>
      </c>
      <c r="K11" s="126" t="s">
        <v>3526</v>
      </c>
      <c r="L11" s="211" t="s">
        <v>3399</v>
      </c>
      <c r="M11" s="126" t="s">
        <v>163</v>
      </c>
      <c r="N11" s="126" t="s">
        <v>3570</v>
      </c>
      <c r="O11" s="126" t="s">
        <v>164</v>
      </c>
      <c r="P11" s="211" t="s">
        <v>3562</v>
      </c>
      <c r="Q11" s="127">
        <v>500</v>
      </c>
      <c r="R11" s="126" t="s">
        <v>4350</v>
      </c>
      <c r="S11" s="213" t="s">
        <v>46</v>
      </c>
      <c r="T11" s="171">
        <v>100</v>
      </c>
      <c r="U11" s="171">
        <v>500</v>
      </c>
      <c r="V11" s="172" t="s">
        <v>3398</v>
      </c>
      <c r="W11" s="172" t="s">
        <v>135</v>
      </c>
      <c r="X11" s="172" t="s">
        <v>3531</v>
      </c>
      <c r="Y11" s="172" t="s">
        <v>3530</v>
      </c>
      <c r="Z11" s="172">
        <v>31</v>
      </c>
      <c r="AA11" s="172" t="s">
        <v>46</v>
      </c>
      <c r="AB11" s="169" t="s">
        <v>46</v>
      </c>
      <c r="AC11" s="172" t="s">
        <v>4551</v>
      </c>
      <c r="AD11" s="169">
        <v>5.7999999999999996E-3</v>
      </c>
      <c r="AE11" s="169">
        <v>0.10580000000000001</v>
      </c>
      <c r="AF11" s="169">
        <v>6.9999999999999993E-3</v>
      </c>
      <c r="AG11" s="169" t="s">
        <v>46</v>
      </c>
      <c r="AH11" s="172" t="s">
        <v>46</v>
      </c>
      <c r="AI11" s="172" t="s">
        <v>46</v>
      </c>
      <c r="AJ11" s="172" t="s">
        <v>133</v>
      </c>
      <c r="AK11" s="173">
        <v>44862</v>
      </c>
      <c r="AL11" s="212" t="s">
        <v>4552</v>
      </c>
      <c r="AM11" s="128">
        <v>1.38853780205623E-2</v>
      </c>
      <c r="AN11" s="128">
        <v>0.1157279581258996</v>
      </c>
      <c r="AO11" s="128">
        <v>0.1410580157596423</v>
      </c>
      <c r="AP11" s="128">
        <v>0.1411227249013802</v>
      </c>
      <c r="AQ11" s="128" t="s">
        <v>46</v>
      </c>
      <c r="AR11" s="128">
        <v>0.13047871209460729</v>
      </c>
      <c r="AS11" s="128">
        <v>0.14185644894062971</v>
      </c>
      <c r="AT11" s="128" t="s">
        <v>46</v>
      </c>
      <c r="AU11" s="128" t="s">
        <v>46</v>
      </c>
      <c r="AV11" s="128" t="s">
        <v>46</v>
      </c>
      <c r="AW11" s="128">
        <v>0.14383362085053039</v>
      </c>
      <c r="AX11" s="128">
        <v>1.1382106943338703</v>
      </c>
      <c r="AY11" s="128">
        <v>1.1180084473207224</v>
      </c>
      <c r="AZ11" s="128">
        <v>1.0571265519164563</v>
      </c>
      <c r="BA11" s="128">
        <v>1.1647459788659629</v>
      </c>
      <c r="BB11" s="128" t="s">
        <v>46</v>
      </c>
      <c r="BC11" s="128">
        <v>1.1999175858664024</v>
      </c>
      <c r="BD11" s="128">
        <v>1.0872359322245464</v>
      </c>
      <c r="BE11" s="128" t="s">
        <v>46</v>
      </c>
      <c r="BF11" s="128" t="s">
        <v>46</v>
      </c>
      <c r="BG11" s="128" t="s">
        <v>46</v>
      </c>
      <c r="BH11" s="128">
        <v>1.1562140096709783</v>
      </c>
      <c r="BI11" s="128">
        <v>1.6860742451847001E-3</v>
      </c>
      <c r="BJ11" s="128">
        <v>1.22153608792163E-2</v>
      </c>
      <c r="BK11" s="128">
        <v>7.6226995206174E-3</v>
      </c>
      <c r="BL11" s="128">
        <v>1.7803781794476725E-2</v>
      </c>
      <c r="BM11" s="128" t="s">
        <v>46</v>
      </c>
      <c r="BN11" s="128">
        <v>2.17389839403649E-2</v>
      </c>
      <c r="BO11" s="128">
        <v>1.13820553558046E-2</v>
      </c>
      <c r="BP11" s="128" t="s">
        <v>46</v>
      </c>
      <c r="BQ11" s="128" t="s">
        <v>46</v>
      </c>
      <c r="BR11" s="128" t="s">
        <v>46</v>
      </c>
      <c r="BS11" s="128">
        <v>1.7283079566510429E-2</v>
      </c>
      <c r="BT11" s="128">
        <v>3.1720321872362E-3</v>
      </c>
      <c r="BU11" s="128">
        <v>4.3025823571838E-3</v>
      </c>
      <c r="BV11" s="177">
        <v>2.1156290789904952</v>
      </c>
      <c r="BW11" s="177">
        <v>3.575398833429249</v>
      </c>
      <c r="BX11" s="128">
        <v>-1.8337074123602999E-3</v>
      </c>
      <c r="BY11" s="128">
        <v>-3.6420568211470001E-3</v>
      </c>
      <c r="BZ11" s="177">
        <v>5.8973720874599999E-4</v>
      </c>
      <c r="CA11" s="182">
        <v>0.1276331826204809</v>
      </c>
      <c r="CB11" s="182">
        <v>-8.5250635761618301E-2</v>
      </c>
      <c r="CC11" s="182">
        <v>0.17077135452787359</v>
      </c>
      <c r="CD11" s="182">
        <v>8.7811562089024894E-2</v>
      </c>
      <c r="CE11" s="182">
        <v>-9.7987834676831698E-2</v>
      </c>
      <c r="CF11" s="182">
        <v>9.66682750698237E-2</v>
      </c>
      <c r="CG11" s="179">
        <v>1.4782973699999999</v>
      </c>
      <c r="CH11" s="169">
        <v>0.3</v>
      </c>
      <c r="CI11" s="170" t="s">
        <v>46</v>
      </c>
      <c r="CJ11" s="170">
        <v>1.7399999999999998E-3</v>
      </c>
      <c r="CK11" s="170" t="s">
        <v>46</v>
      </c>
      <c r="CL11" s="170">
        <v>1.7399999999999998E-3</v>
      </c>
      <c r="CM11" s="180">
        <v>2006440494.0999999</v>
      </c>
      <c r="CN11" s="180">
        <v>1619155039.322778</v>
      </c>
      <c r="CO11" s="180">
        <v>675542206.94999957</v>
      </c>
      <c r="CP11" s="128" t="s">
        <v>46</v>
      </c>
      <c r="CQ11" s="128" t="s">
        <v>46</v>
      </c>
      <c r="CR11" s="128" t="s">
        <v>46</v>
      </c>
      <c r="CS11" s="128" t="s">
        <v>46</v>
      </c>
      <c r="CT11" s="126" t="s">
        <v>46</v>
      </c>
      <c r="CU11" s="126" t="s">
        <v>46</v>
      </c>
      <c r="CV11" s="126" t="s">
        <v>4553</v>
      </c>
      <c r="CW11" s="126" t="s">
        <v>46</v>
      </c>
      <c r="CX11" s="154">
        <v>25569.625694432871</v>
      </c>
    </row>
    <row r="12" spans="1:102" ht="15" customHeight="1" x14ac:dyDescent="0.35">
      <c r="A12" s="8"/>
      <c r="B12" s="129">
        <v>18860059000115</v>
      </c>
      <c r="C12" s="152" t="s">
        <v>4554</v>
      </c>
      <c r="D12" s="126">
        <v>13</v>
      </c>
      <c r="E12" s="126"/>
      <c r="F12" s="122" t="s">
        <v>3394</v>
      </c>
      <c r="G12" s="126" t="s">
        <v>200</v>
      </c>
      <c r="H12" s="126" t="s">
        <v>3391</v>
      </c>
      <c r="I12" s="126" t="s">
        <v>3392</v>
      </c>
      <c r="J12" s="126" t="s">
        <v>362</v>
      </c>
      <c r="K12" s="126" t="s">
        <v>3526</v>
      </c>
      <c r="L12" s="211" t="s">
        <v>3399</v>
      </c>
      <c r="M12" s="126" t="s">
        <v>112</v>
      </c>
      <c r="N12" s="126" t="s">
        <v>264</v>
      </c>
      <c r="O12" s="126" t="s">
        <v>166</v>
      </c>
      <c r="P12" s="211" t="s">
        <v>3541</v>
      </c>
      <c r="Q12" s="127">
        <v>500</v>
      </c>
      <c r="R12" s="126" t="s">
        <v>4350</v>
      </c>
      <c r="S12" s="213" t="s">
        <v>46</v>
      </c>
      <c r="T12" s="171">
        <v>500</v>
      </c>
      <c r="U12" s="171">
        <v>500</v>
      </c>
      <c r="V12" s="172" t="s">
        <v>3398</v>
      </c>
      <c r="W12" s="172" t="s">
        <v>135</v>
      </c>
      <c r="X12" s="172" t="s">
        <v>3533</v>
      </c>
      <c r="Y12" s="172" t="s">
        <v>3530</v>
      </c>
      <c r="Z12" s="172">
        <v>5</v>
      </c>
      <c r="AA12" s="172" t="s">
        <v>46</v>
      </c>
      <c r="AB12" s="169" t="s">
        <v>46</v>
      </c>
      <c r="AC12" s="172" t="s">
        <v>4555</v>
      </c>
      <c r="AD12" s="169">
        <v>1.9E-2</v>
      </c>
      <c r="AE12" s="169">
        <v>0.11900000000000001</v>
      </c>
      <c r="AF12" s="169">
        <v>2.5000000000000001E-2</v>
      </c>
      <c r="AG12" s="169">
        <v>0.2</v>
      </c>
      <c r="AH12" s="172" t="s">
        <v>136</v>
      </c>
      <c r="AI12" s="172" t="s">
        <v>4367</v>
      </c>
      <c r="AJ12" s="172" t="s">
        <v>133</v>
      </c>
      <c r="AK12" s="173">
        <v>41547</v>
      </c>
      <c r="AL12" s="212" t="s">
        <v>4556</v>
      </c>
      <c r="AM12" s="128">
        <v>1.32312575283612E-2</v>
      </c>
      <c r="AN12" s="128">
        <v>8.6555236617379405E-2</v>
      </c>
      <c r="AO12" s="128">
        <v>0.10548406984022329</v>
      </c>
      <c r="AP12" s="128">
        <v>0.11009283614453159</v>
      </c>
      <c r="AQ12" s="128">
        <v>0.1073095928054268</v>
      </c>
      <c r="AR12" s="128">
        <v>8.9877753053912504E-2</v>
      </c>
      <c r="AS12" s="128">
        <v>0.12721061347772369</v>
      </c>
      <c r="AT12" s="128">
        <v>0.16584597100425541</v>
      </c>
      <c r="AU12" s="128" t="s">
        <v>46</v>
      </c>
      <c r="AV12" s="128" t="s">
        <v>46</v>
      </c>
      <c r="AW12" s="128">
        <v>0.1078919861101497</v>
      </c>
      <c r="AX12" s="128">
        <v>1.084591200611509</v>
      </c>
      <c r="AY12" s="128">
        <v>0.83618070572712633</v>
      </c>
      <c r="AZ12" s="128">
        <v>0.79052587286013465</v>
      </c>
      <c r="BA12" s="128">
        <v>0.89547471670711276</v>
      </c>
      <c r="BB12" s="128">
        <v>0.83134063150642412</v>
      </c>
      <c r="BC12" s="128">
        <v>0.82654016686914122</v>
      </c>
      <c r="BD12" s="128">
        <v>0.97498528241881044</v>
      </c>
      <c r="BE12" s="128">
        <v>1.3403857066476621</v>
      </c>
      <c r="BF12" s="128" t="s">
        <v>46</v>
      </c>
      <c r="BG12" s="128" t="s">
        <v>46</v>
      </c>
      <c r="BH12" s="128">
        <v>1.1869017810419955</v>
      </c>
      <c r="BI12" s="128">
        <v>1.0319537529837001E-3</v>
      </c>
      <c r="BJ12" s="128">
        <v>-1.6957360629303801E-2</v>
      </c>
      <c r="BK12" s="128">
        <v>-2.7951246398801598E-2</v>
      </c>
      <c r="BL12" s="128">
        <v>-1.1443771086179999E-2</v>
      </c>
      <c r="BM12" s="128">
        <v>-1.9281695872533144E-2</v>
      </c>
      <c r="BN12" s="128">
        <v>-1.88619751003298E-2</v>
      </c>
      <c r="BO12" s="128">
        <v>-3.2637801071013E-3</v>
      </c>
      <c r="BP12" s="128">
        <v>4.2115935551221201E-2</v>
      </c>
      <c r="BQ12" s="128" t="s">
        <v>46</v>
      </c>
      <c r="BR12" s="128" t="s">
        <v>46</v>
      </c>
      <c r="BS12" s="128">
        <v>1.5574066600967607E-2</v>
      </c>
      <c r="BT12" s="128">
        <v>2.2835453840034801E-2</v>
      </c>
      <c r="BU12" s="128">
        <v>2.9659195745323101E-2</v>
      </c>
      <c r="BV12" s="177">
        <v>-1.0826155410410669</v>
      </c>
      <c r="BW12" s="177">
        <v>0.3474148697819579</v>
      </c>
      <c r="BX12" s="128">
        <v>-4.9844481311240004E-3</v>
      </c>
      <c r="BY12" s="128">
        <v>-4.62848275626788E-2</v>
      </c>
      <c r="BZ12" s="177">
        <v>3.9598143221358503E-2</v>
      </c>
      <c r="CA12" s="182">
        <v>0.21353598300180751</v>
      </c>
      <c r="CB12" s="182">
        <v>-0.2263552187657234</v>
      </c>
      <c r="CC12" s="182">
        <v>0.25990753099815139</v>
      </c>
      <c r="CD12" s="182">
        <v>0.2552138574059436</v>
      </c>
      <c r="CE12" s="182">
        <v>-0.1023913349953301</v>
      </c>
      <c r="CF12" s="182">
        <v>0.7530359728071101</v>
      </c>
      <c r="CG12" s="179">
        <v>3.4042912099999998</v>
      </c>
      <c r="CH12" s="169">
        <v>0.27</v>
      </c>
      <c r="CI12" s="170">
        <v>0.15</v>
      </c>
      <c r="CJ12" s="170">
        <v>5.13E-3</v>
      </c>
      <c r="CK12" s="170" t="s">
        <v>46</v>
      </c>
      <c r="CL12" s="170">
        <v>5.13E-3</v>
      </c>
      <c r="CM12" s="180">
        <v>427443120.48000002</v>
      </c>
      <c r="CN12" s="180">
        <v>1332548770.9295232</v>
      </c>
      <c r="CO12" s="180">
        <v>1427002195.7199998</v>
      </c>
      <c r="CP12" s="128" t="s">
        <v>46</v>
      </c>
      <c r="CQ12" s="128" t="s">
        <v>46</v>
      </c>
      <c r="CR12" s="128" t="s">
        <v>46</v>
      </c>
      <c r="CS12" s="128" t="s">
        <v>46</v>
      </c>
      <c r="CT12" s="126" t="s">
        <v>46</v>
      </c>
      <c r="CU12" s="126" t="s">
        <v>46</v>
      </c>
      <c r="CV12" s="126" t="s">
        <v>4557</v>
      </c>
      <c r="CW12" s="126" t="s">
        <v>46</v>
      </c>
      <c r="CX12" s="154">
        <v>25569.625694432871</v>
      </c>
    </row>
    <row r="13" spans="1:102" ht="15" customHeight="1" x14ac:dyDescent="0.35">
      <c r="A13" s="8"/>
      <c r="B13" s="129">
        <v>57027498000101</v>
      </c>
      <c r="C13" s="152" t="s">
        <v>4558</v>
      </c>
      <c r="D13" s="126">
        <v>12</v>
      </c>
      <c r="E13" s="126"/>
      <c r="F13" s="122"/>
      <c r="G13" s="126" t="s">
        <v>4559</v>
      </c>
      <c r="H13" s="126" t="s">
        <v>3390</v>
      </c>
      <c r="I13" s="126" t="s">
        <v>3384</v>
      </c>
      <c r="J13" s="126" t="s">
        <v>3561</v>
      </c>
      <c r="K13" s="126" t="s">
        <v>3526</v>
      </c>
      <c r="L13" s="211" t="s">
        <v>3399</v>
      </c>
      <c r="M13" s="126" t="s">
        <v>163</v>
      </c>
      <c r="N13" s="126" t="s">
        <v>3547</v>
      </c>
      <c r="O13" s="126" t="s">
        <v>319</v>
      </c>
      <c r="P13" s="211" t="s">
        <v>4560</v>
      </c>
      <c r="Q13" s="127">
        <v>500</v>
      </c>
      <c r="R13" s="126" t="s">
        <v>4350</v>
      </c>
      <c r="S13" s="213" t="s">
        <v>46</v>
      </c>
      <c r="T13" s="171">
        <v>100</v>
      </c>
      <c r="U13" s="171">
        <v>100</v>
      </c>
      <c r="V13" s="172" t="s">
        <v>3398</v>
      </c>
      <c r="W13" s="172" t="s">
        <v>135</v>
      </c>
      <c r="X13" s="172" t="s">
        <v>3531</v>
      </c>
      <c r="Y13" s="172" t="s">
        <v>3530</v>
      </c>
      <c r="Z13" s="172">
        <v>31</v>
      </c>
      <c r="AA13" s="172" t="s">
        <v>46</v>
      </c>
      <c r="AB13" s="169" t="s">
        <v>46</v>
      </c>
      <c r="AC13" s="172" t="s">
        <v>4561</v>
      </c>
      <c r="AD13" s="169">
        <v>6.8000000000000005E-3</v>
      </c>
      <c r="AE13" s="169">
        <v>0.10680000000000001</v>
      </c>
      <c r="AF13" s="169">
        <v>8.0000000000000002E-3</v>
      </c>
      <c r="AG13" s="169">
        <v>0.2</v>
      </c>
      <c r="AH13" s="172" t="s">
        <v>3564</v>
      </c>
      <c r="AI13" s="172" t="s">
        <v>4352</v>
      </c>
      <c r="AJ13" s="172" t="s">
        <v>133</v>
      </c>
      <c r="AK13" s="173">
        <v>45734</v>
      </c>
      <c r="AL13" s="212" t="s">
        <v>4562</v>
      </c>
      <c r="AM13" s="128">
        <v>1.9298866051946799E-2</v>
      </c>
      <c r="AN13" s="128" t="s">
        <v>46</v>
      </c>
      <c r="AO13" s="128" t="s">
        <v>46</v>
      </c>
      <c r="AP13" s="128" t="s">
        <v>46</v>
      </c>
      <c r="AQ13" s="128" t="s">
        <v>46</v>
      </c>
      <c r="AR13" s="128" t="s">
        <v>46</v>
      </c>
      <c r="AS13" s="128" t="s">
        <v>46</v>
      </c>
      <c r="AT13" s="128" t="s">
        <v>46</v>
      </c>
      <c r="AU13" s="128" t="s">
        <v>46</v>
      </c>
      <c r="AV13" s="128" t="s">
        <v>46</v>
      </c>
      <c r="AW13" s="128">
        <v>0.17914462670848241</v>
      </c>
      <c r="AX13" s="128">
        <v>1.5819645454602616</v>
      </c>
      <c r="AY13" s="128" t="s">
        <v>46</v>
      </c>
      <c r="AZ13" s="128" t="s">
        <v>46</v>
      </c>
      <c r="BA13" s="128" t="s">
        <v>46</v>
      </c>
      <c r="BB13" s="128" t="s">
        <v>46</v>
      </c>
      <c r="BC13" s="128" t="s">
        <v>46</v>
      </c>
      <c r="BD13" s="128" t="s">
        <v>46</v>
      </c>
      <c r="BE13" s="128" t="s">
        <v>46</v>
      </c>
      <c r="BF13" s="128" t="s">
        <v>46</v>
      </c>
      <c r="BG13" s="128" t="s">
        <v>46</v>
      </c>
      <c r="BH13" s="128">
        <v>1.2143217892226053</v>
      </c>
      <c r="BI13" s="128">
        <v>7.0995622765692001E-3</v>
      </c>
      <c r="BJ13" s="128" t="s">
        <v>46</v>
      </c>
      <c r="BK13" s="128" t="s">
        <v>46</v>
      </c>
      <c r="BL13" s="128" t="s">
        <v>46</v>
      </c>
      <c r="BM13" s="128" t="s">
        <v>46</v>
      </c>
      <c r="BN13" s="128" t="s">
        <v>46</v>
      </c>
      <c r="BO13" s="128" t="s">
        <v>46</v>
      </c>
      <c r="BP13" s="128" t="s">
        <v>46</v>
      </c>
      <c r="BQ13" s="128" t="s">
        <v>46</v>
      </c>
      <c r="BR13" s="128" t="s">
        <v>46</v>
      </c>
      <c r="BS13" s="128">
        <v>2.7553299086955807E-2</v>
      </c>
      <c r="BT13" s="128" t="s">
        <v>46</v>
      </c>
      <c r="BU13" s="128">
        <v>6.9483789581476999E-3</v>
      </c>
      <c r="BV13" s="177" t="s">
        <v>46</v>
      </c>
      <c r="BW13" s="177">
        <v>4.0423871403433997</v>
      </c>
      <c r="BX13" s="128" t="s">
        <v>46</v>
      </c>
      <c r="BY13" s="128">
        <v>-8.9601110284798224E-4</v>
      </c>
      <c r="BZ13" s="177">
        <v>-6.5633653782444998E-3</v>
      </c>
      <c r="CA13" s="182" t="s">
        <v>46</v>
      </c>
      <c r="CB13" s="182" t="s">
        <v>46</v>
      </c>
      <c r="CC13" s="182" t="s">
        <v>46</v>
      </c>
      <c r="CD13" s="182" t="s">
        <v>46</v>
      </c>
      <c r="CE13" s="182" t="s">
        <v>46</v>
      </c>
      <c r="CF13" s="182" t="s">
        <v>46</v>
      </c>
      <c r="CG13" s="179">
        <v>1.092293892057</v>
      </c>
      <c r="CH13" s="169">
        <v>0.24</v>
      </c>
      <c r="CI13" s="170">
        <v>0.15</v>
      </c>
      <c r="CJ13" s="170">
        <v>1.6320000000000002E-3</v>
      </c>
      <c r="CK13" s="170" t="s">
        <v>46</v>
      </c>
      <c r="CL13" s="170">
        <v>1.6320000000000002E-3</v>
      </c>
      <c r="CM13" s="180">
        <v>421531959.52999997</v>
      </c>
      <c r="CN13" s="180">
        <v>178961584.59825391</v>
      </c>
      <c r="CO13" s="180">
        <v>388475144.97000003</v>
      </c>
      <c r="CP13" s="128" t="s">
        <v>46</v>
      </c>
      <c r="CQ13" s="128" t="s">
        <v>46</v>
      </c>
      <c r="CR13" s="128" t="s">
        <v>46</v>
      </c>
      <c r="CS13" s="128" t="s">
        <v>46</v>
      </c>
      <c r="CT13" s="126" t="s">
        <v>46</v>
      </c>
      <c r="CU13" s="126" t="s">
        <v>46</v>
      </c>
      <c r="CV13" s="126" t="s">
        <v>4563</v>
      </c>
      <c r="CW13" s="126" t="s">
        <v>46</v>
      </c>
      <c r="CX13" s="154">
        <v>25569.625694432871</v>
      </c>
    </row>
    <row r="14" spans="1:102" ht="15" customHeight="1" x14ac:dyDescent="0.35">
      <c r="A14" s="8"/>
      <c r="B14" s="129">
        <v>51112363000150</v>
      </c>
      <c r="C14" s="152" t="s">
        <v>4564</v>
      </c>
      <c r="D14" s="126">
        <v>12</v>
      </c>
      <c r="E14" s="126"/>
      <c r="F14" s="122"/>
      <c r="G14" s="126" t="s">
        <v>4559</v>
      </c>
      <c r="H14" s="126" t="s">
        <v>3390</v>
      </c>
      <c r="I14" s="126" t="s">
        <v>3384</v>
      </c>
      <c r="J14" s="126" t="s">
        <v>362</v>
      </c>
      <c r="K14" s="126" t="s">
        <v>3526</v>
      </c>
      <c r="L14" s="211" t="s">
        <v>3399</v>
      </c>
      <c r="M14" s="126" t="s">
        <v>163</v>
      </c>
      <c r="N14" s="126" t="s">
        <v>3547</v>
      </c>
      <c r="O14" s="126" t="s">
        <v>315</v>
      </c>
      <c r="P14" s="211" t="s">
        <v>4252</v>
      </c>
      <c r="Q14" s="127">
        <v>500</v>
      </c>
      <c r="R14" s="126" t="s">
        <v>4350</v>
      </c>
      <c r="S14" s="213" t="s">
        <v>46</v>
      </c>
      <c r="T14" s="171">
        <v>100</v>
      </c>
      <c r="U14" s="171">
        <v>500</v>
      </c>
      <c r="V14" s="172" t="s">
        <v>3398</v>
      </c>
      <c r="W14" s="172" t="s">
        <v>135</v>
      </c>
      <c r="X14" s="172" t="s">
        <v>3531</v>
      </c>
      <c r="Y14" s="172" t="s">
        <v>3530</v>
      </c>
      <c r="Z14" s="172">
        <v>31</v>
      </c>
      <c r="AA14" s="172" t="s">
        <v>46</v>
      </c>
      <c r="AB14" s="169" t="s">
        <v>46</v>
      </c>
      <c r="AC14" s="172" t="s">
        <v>4565</v>
      </c>
      <c r="AD14" s="169">
        <v>6.8000000000000005E-3</v>
      </c>
      <c r="AE14" s="169">
        <v>0.10680000000000001</v>
      </c>
      <c r="AF14" s="169">
        <v>8.0000000000000002E-3</v>
      </c>
      <c r="AG14" s="169" t="s">
        <v>46</v>
      </c>
      <c r="AH14" s="172" t="s">
        <v>46</v>
      </c>
      <c r="AI14" s="172" t="s">
        <v>46</v>
      </c>
      <c r="AJ14" s="172" t="s">
        <v>4383</v>
      </c>
      <c r="AK14" s="173">
        <v>45105</v>
      </c>
      <c r="AL14" s="212" t="s">
        <v>4566</v>
      </c>
      <c r="AM14" s="128">
        <v>1.9179793996858902E-2</v>
      </c>
      <c r="AN14" s="128">
        <v>0.10864853445591401</v>
      </c>
      <c r="AO14" s="128">
        <v>0.11415526682337621</v>
      </c>
      <c r="AP14" s="128">
        <v>0.1171393495807409</v>
      </c>
      <c r="AQ14" s="128" t="s">
        <v>46</v>
      </c>
      <c r="AR14" s="128">
        <v>8.9215753897733799E-2</v>
      </c>
      <c r="AS14" s="128" t="s">
        <v>46</v>
      </c>
      <c r="AT14" s="128" t="s">
        <v>46</v>
      </c>
      <c r="AU14" s="128" t="s">
        <v>46</v>
      </c>
      <c r="AV14" s="128" t="s">
        <v>46</v>
      </c>
      <c r="AW14" s="128">
        <v>0.120380219851754</v>
      </c>
      <c r="AX14" s="128">
        <v>1.5722039839331188</v>
      </c>
      <c r="AY14" s="128">
        <v>1.0496165427768294</v>
      </c>
      <c r="AZ14" s="128">
        <v>0.85551014559659777</v>
      </c>
      <c r="BA14" s="128">
        <v>0.95597152792995876</v>
      </c>
      <c r="BB14" s="128" t="s">
        <v>46</v>
      </c>
      <c r="BC14" s="128">
        <v>0.82045224327934074</v>
      </c>
      <c r="BD14" s="128" t="s">
        <v>46</v>
      </c>
      <c r="BE14" s="128" t="s">
        <v>46</v>
      </c>
      <c r="BF14" s="128" t="s">
        <v>46</v>
      </c>
      <c r="BG14" s="128" t="s">
        <v>46</v>
      </c>
      <c r="BH14" s="128">
        <v>0.97317900647587885</v>
      </c>
      <c r="BI14" s="128">
        <v>6.9804902214813001E-3</v>
      </c>
      <c r="BJ14" s="128">
        <v>5.1359372092306997E-3</v>
      </c>
      <c r="BK14" s="128">
        <v>-1.9280049415648599E-2</v>
      </c>
      <c r="BL14" s="128">
        <v>-4.8060891837030661E-3</v>
      </c>
      <c r="BM14" s="128" t="s">
        <v>46</v>
      </c>
      <c r="BN14" s="128">
        <v>-1.9523974256508501E-2</v>
      </c>
      <c r="BO14" s="128" t="s">
        <v>46</v>
      </c>
      <c r="BP14" s="128" t="s">
        <v>46</v>
      </c>
      <c r="BQ14" s="128" t="s">
        <v>46</v>
      </c>
      <c r="BR14" s="128" t="s">
        <v>46</v>
      </c>
      <c r="BS14" s="128">
        <v>-2.9524848945938764E-3</v>
      </c>
      <c r="BT14" s="128">
        <v>2.1292634909961201E-2</v>
      </c>
      <c r="BU14" s="128">
        <v>2.0389640080338601E-2</v>
      </c>
      <c r="BV14" s="177">
        <v>-0.79554489096888903</v>
      </c>
      <c r="BW14" s="177">
        <v>-0.1250269495386766</v>
      </c>
      <c r="BX14" s="128">
        <v>-1.4611564257356401E-2</v>
      </c>
      <c r="BY14" s="128">
        <v>-1.4611564257356401E-2</v>
      </c>
      <c r="BZ14" s="177">
        <v>5.82429677278474E-2</v>
      </c>
      <c r="CA14" s="182">
        <v>0.3859536078414913</v>
      </c>
      <c r="CB14" s="182">
        <v>-0.20333844285985811</v>
      </c>
      <c r="CC14" s="182">
        <v>0.6997335985730665</v>
      </c>
      <c r="CD14" s="182">
        <v>0.76171561313597758</v>
      </c>
      <c r="CE14" s="182">
        <v>-0.1163090848789691</v>
      </c>
      <c r="CF14" s="182">
        <v>0.31906028876408449</v>
      </c>
      <c r="CG14" s="179">
        <v>1.2920166738929999</v>
      </c>
      <c r="CH14" s="169">
        <v>0.24</v>
      </c>
      <c r="CI14" s="170">
        <v>0.15</v>
      </c>
      <c r="CJ14" s="170">
        <v>1.6320000000000002E-3</v>
      </c>
      <c r="CK14" s="170" t="s">
        <v>46</v>
      </c>
      <c r="CL14" s="170">
        <v>1.6320000000000002E-3</v>
      </c>
      <c r="CM14" s="180">
        <v>217049193.84999999</v>
      </c>
      <c r="CN14" s="180">
        <v>183726423.40849197</v>
      </c>
      <c r="CO14" s="180">
        <v>43585795.169999972</v>
      </c>
      <c r="CP14" s="128" t="s">
        <v>46</v>
      </c>
      <c r="CQ14" s="128" t="s">
        <v>46</v>
      </c>
      <c r="CR14" s="128" t="s">
        <v>46</v>
      </c>
      <c r="CS14" s="128" t="s">
        <v>46</v>
      </c>
      <c r="CT14" s="126" t="s">
        <v>46</v>
      </c>
      <c r="CU14" s="126" t="s">
        <v>46</v>
      </c>
      <c r="CV14" s="126" t="s">
        <v>4567</v>
      </c>
      <c r="CW14" s="126" t="s">
        <v>46</v>
      </c>
      <c r="CX14" s="154">
        <v>25569.604861099539</v>
      </c>
    </row>
    <row r="15" spans="1:102" ht="15" customHeight="1" x14ac:dyDescent="0.35">
      <c r="A15" s="8"/>
      <c r="B15" s="129">
        <v>32892827000143</v>
      </c>
      <c r="C15" s="152" t="s">
        <v>174</v>
      </c>
      <c r="D15" s="126">
        <v>26</v>
      </c>
      <c r="E15" s="126" t="s">
        <v>134</v>
      </c>
      <c r="F15" s="122" t="s">
        <v>3401</v>
      </c>
      <c r="G15" s="126" t="s">
        <v>200</v>
      </c>
      <c r="H15" s="126" t="s">
        <v>3391</v>
      </c>
      <c r="I15" s="126" t="s">
        <v>3392</v>
      </c>
      <c r="J15" s="126" t="s">
        <v>3560</v>
      </c>
      <c r="K15" s="126" t="s">
        <v>3526</v>
      </c>
      <c r="L15" s="211" t="s">
        <v>3400</v>
      </c>
      <c r="M15" s="126" t="s">
        <v>114</v>
      </c>
      <c r="N15" s="126" t="s">
        <v>115</v>
      </c>
      <c r="O15" s="126" t="s">
        <v>4459</v>
      </c>
      <c r="P15" s="211" t="s">
        <v>3550</v>
      </c>
      <c r="Q15" s="127">
        <v>500</v>
      </c>
      <c r="R15" s="126" t="s">
        <v>4350</v>
      </c>
      <c r="S15" s="213" t="s">
        <v>46</v>
      </c>
      <c r="T15" s="171">
        <v>100</v>
      </c>
      <c r="U15" s="171">
        <v>100</v>
      </c>
      <c r="V15" s="172" t="s">
        <v>3398</v>
      </c>
      <c r="W15" s="172" t="s">
        <v>3530</v>
      </c>
      <c r="X15" s="172" t="s">
        <v>3531</v>
      </c>
      <c r="Y15" s="172" t="s">
        <v>4355</v>
      </c>
      <c r="Z15" s="172">
        <v>33</v>
      </c>
      <c r="AA15" s="172" t="s">
        <v>134</v>
      </c>
      <c r="AB15" s="169">
        <v>0.1</v>
      </c>
      <c r="AC15" s="172" t="s">
        <v>4568</v>
      </c>
      <c r="AD15" s="169">
        <v>1.9E-2</v>
      </c>
      <c r="AE15" s="169">
        <v>0.11900000000000001</v>
      </c>
      <c r="AF15" s="169">
        <v>2.2000000000000002E-2</v>
      </c>
      <c r="AG15" s="169">
        <v>0.2</v>
      </c>
      <c r="AH15" s="172" t="s">
        <v>136</v>
      </c>
      <c r="AI15" s="172" t="s">
        <v>4367</v>
      </c>
      <c r="AJ15" s="172" t="s">
        <v>46</v>
      </c>
      <c r="AK15" s="173">
        <v>43637</v>
      </c>
      <c r="AL15" s="212" t="s">
        <v>4569</v>
      </c>
      <c r="AM15" s="128">
        <v>4.9770972841005102E-2</v>
      </c>
      <c r="AN15" s="128">
        <v>0.32236667631632088</v>
      </c>
      <c r="AO15" s="128">
        <v>0.1928762042470071</v>
      </c>
      <c r="AP15" s="128">
        <v>0.1860551068500029</v>
      </c>
      <c r="AQ15" s="128">
        <v>0.18238405504126179</v>
      </c>
      <c r="AR15" s="128">
        <v>-4.6991314454046001E-2</v>
      </c>
      <c r="AS15" s="128">
        <v>0.27733870814816752</v>
      </c>
      <c r="AT15" s="128">
        <v>0.15032830078343259</v>
      </c>
      <c r="AU15" s="128" t="s">
        <v>46</v>
      </c>
      <c r="AV15" s="128" t="s">
        <v>46</v>
      </c>
      <c r="AW15" s="128">
        <v>0.1815772216434095</v>
      </c>
      <c r="AX15" s="128">
        <v>4.0798207633340677</v>
      </c>
      <c r="AY15" s="128">
        <v>3.1142748311887241</v>
      </c>
      <c r="AZ15" s="128">
        <v>1.4454659357310229</v>
      </c>
      <c r="BA15" s="128">
        <v>1.5678171326664605</v>
      </c>
      <c r="BB15" s="128">
        <v>1.5176361040103414</v>
      </c>
      <c r="BC15" s="128" t="s">
        <v>46</v>
      </c>
      <c r="BD15" s="128">
        <v>2.1256179126662249</v>
      </c>
      <c r="BE15" s="128">
        <v>1.2149701584826158</v>
      </c>
      <c r="BF15" s="128" t="s">
        <v>46</v>
      </c>
      <c r="BG15" s="128" t="s">
        <v>46</v>
      </c>
      <c r="BH15" s="128">
        <v>2.5678115614134929</v>
      </c>
      <c r="BI15" s="128">
        <v>3.7571669065627498E-2</v>
      </c>
      <c r="BJ15" s="128">
        <v>0.21885407906963761</v>
      </c>
      <c r="BK15" s="128">
        <v>5.9440888007982098E-2</v>
      </c>
      <c r="BL15" s="128">
        <v>6.0235446407798987E-2</v>
      </c>
      <c r="BM15" s="128">
        <v>5.5533795397952446E-2</v>
      </c>
      <c r="BN15" s="128">
        <v>-0.15573104260828841</v>
      </c>
      <c r="BO15" s="128">
        <v>0.14686431456334231</v>
      </c>
      <c r="BP15" s="128">
        <v>2.6598265330398399E-2</v>
      </c>
      <c r="BQ15" s="128" t="s">
        <v>46</v>
      </c>
      <c r="BR15" s="128" t="s">
        <v>46</v>
      </c>
      <c r="BS15" s="128">
        <v>0.10354260159065531</v>
      </c>
      <c r="BT15" s="128">
        <v>0.15737530571548511</v>
      </c>
      <c r="BU15" s="128">
        <v>0.1887177951959679</v>
      </c>
      <c r="BV15" s="177">
        <v>0.403274517220296</v>
      </c>
      <c r="BW15" s="177">
        <v>0.5218172906536459</v>
      </c>
      <c r="BX15" s="128">
        <v>-0.1069598268453322</v>
      </c>
      <c r="BY15" s="128">
        <v>-0.40337129676760308</v>
      </c>
      <c r="BZ15" s="177">
        <v>0.71969241488394808</v>
      </c>
      <c r="CA15" s="182">
        <v>0.8708088631078138</v>
      </c>
      <c r="CB15" s="182">
        <v>-0.32403815623570659</v>
      </c>
      <c r="CC15" s="182">
        <v>0.54451219715219401</v>
      </c>
      <c r="CD15" s="182">
        <v>0.46206414444070909</v>
      </c>
      <c r="CE15" s="182">
        <v>0.12021331316626201</v>
      </c>
      <c r="CF15" s="182">
        <v>0.5093287858425265</v>
      </c>
      <c r="CG15" s="179">
        <v>2.8353105900000002</v>
      </c>
      <c r="CH15" s="169">
        <v>0.24</v>
      </c>
      <c r="CI15" s="170">
        <v>0.15</v>
      </c>
      <c r="CJ15" s="170">
        <v>4.5599999999999998E-3</v>
      </c>
      <c r="CK15" s="170" t="s">
        <v>46</v>
      </c>
      <c r="CL15" s="170">
        <v>4.5599999999999998E-3</v>
      </c>
      <c r="CM15" s="180">
        <v>620923855.45000005</v>
      </c>
      <c r="CN15" s="180">
        <v>549054456.74912679</v>
      </c>
      <c r="CO15" s="180">
        <v>18082504.539999995</v>
      </c>
      <c r="CP15" s="128" t="s">
        <v>46</v>
      </c>
      <c r="CQ15" s="128" t="s">
        <v>46</v>
      </c>
      <c r="CR15" s="128" t="s">
        <v>46</v>
      </c>
      <c r="CS15" s="128" t="s">
        <v>46</v>
      </c>
      <c r="CT15" s="126" t="s">
        <v>46</v>
      </c>
      <c r="CU15" s="126" t="s">
        <v>46</v>
      </c>
      <c r="CV15" s="126" t="s">
        <v>4570</v>
      </c>
      <c r="CW15" s="126" t="s">
        <v>46</v>
      </c>
      <c r="CX15" s="154">
        <v>25569.625694432871</v>
      </c>
    </row>
    <row r="16" spans="1:102" ht="15" customHeight="1" x14ac:dyDescent="0.35">
      <c r="A16" s="8"/>
      <c r="B16" s="129">
        <v>28947266000165</v>
      </c>
      <c r="C16" s="152" t="s">
        <v>4571</v>
      </c>
      <c r="D16" s="126">
        <v>13</v>
      </c>
      <c r="E16" s="126" t="s">
        <v>134</v>
      </c>
      <c r="F16" s="122" t="s">
        <v>3401</v>
      </c>
      <c r="G16" s="126" t="s">
        <v>200</v>
      </c>
      <c r="H16" s="126" t="s">
        <v>3391</v>
      </c>
      <c r="I16" s="126" t="s">
        <v>3392</v>
      </c>
      <c r="J16" s="126" t="s">
        <v>3560</v>
      </c>
      <c r="K16" s="126" t="s">
        <v>3526</v>
      </c>
      <c r="L16" s="211" t="s">
        <v>3399</v>
      </c>
      <c r="M16" s="126" t="s">
        <v>112</v>
      </c>
      <c r="N16" s="126" t="s">
        <v>264</v>
      </c>
      <c r="O16" s="126" t="s">
        <v>157</v>
      </c>
      <c r="P16" s="211" t="s">
        <v>3541</v>
      </c>
      <c r="Q16" s="127">
        <v>500</v>
      </c>
      <c r="R16" s="126" t="s">
        <v>4350</v>
      </c>
      <c r="S16" s="213" t="s">
        <v>46</v>
      </c>
      <c r="T16" s="171">
        <v>100</v>
      </c>
      <c r="U16" s="171">
        <v>100</v>
      </c>
      <c r="V16" s="172" t="s">
        <v>3398</v>
      </c>
      <c r="W16" s="172" t="s">
        <v>135</v>
      </c>
      <c r="X16" s="172" t="s">
        <v>4450</v>
      </c>
      <c r="Y16" s="172" t="s">
        <v>3530</v>
      </c>
      <c r="Z16" s="172">
        <v>45</v>
      </c>
      <c r="AA16" s="172" t="s">
        <v>134</v>
      </c>
      <c r="AB16" s="169">
        <v>0.05</v>
      </c>
      <c r="AC16" s="172" t="s">
        <v>4572</v>
      </c>
      <c r="AD16" s="169">
        <v>1.9E-2</v>
      </c>
      <c r="AE16" s="169">
        <v>0.11900000000000001</v>
      </c>
      <c r="AF16" s="169">
        <v>2.5000000000000001E-2</v>
      </c>
      <c r="AG16" s="169">
        <v>0.2</v>
      </c>
      <c r="AH16" s="172" t="s">
        <v>136</v>
      </c>
      <c r="AI16" s="172" t="s">
        <v>4367</v>
      </c>
      <c r="AJ16" s="172" t="s">
        <v>133</v>
      </c>
      <c r="AK16" s="173">
        <v>43416</v>
      </c>
      <c r="AL16" s="212" t="s">
        <v>4573</v>
      </c>
      <c r="AM16" s="128">
        <v>1.6342377435271099E-2</v>
      </c>
      <c r="AN16" s="128">
        <v>8.4719363615193499E-2</v>
      </c>
      <c r="AO16" s="128">
        <v>9.9034791285826901E-2</v>
      </c>
      <c r="AP16" s="128">
        <v>0.1188629193057269</v>
      </c>
      <c r="AQ16" s="128">
        <v>0.1071726943959381</v>
      </c>
      <c r="AR16" s="128">
        <v>9.2206393234671197E-2</v>
      </c>
      <c r="AS16" s="128">
        <v>0.14203099872411329</v>
      </c>
      <c r="AT16" s="128">
        <v>0.22970150807385509</v>
      </c>
      <c r="AU16" s="128" t="s">
        <v>46</v>
      </c>
      <c r="AV16" s="128" t="s">
        <v>46</v>
      </c>
      <c r="AW16" s="128">
        <v>0.1139700449030072</v>
      </c>
      <c r="AX16" s="128">
        <v>1.3396155826741261</v>
      </c>
      <c r="AY16" s="128">
        <v>0.81844496098669828</v>
      </c>
      <c r="AZ16" s="128">
        <v>0.74219325196055463</v>
      </c>
      <c r="BA16" s="128">
        <v>0.97082725124629476</v>
      </c>
      <c r="BB16" s="128">
        <v>0.83017045501742037</v>
      </c>
      <c r="BC16" s="128">
        <v>0.84795497284930388</v>
      </c>
      <c r="BD16" s="128">
        <v>1.0885737409599443</v>
      </c>
      <c r="BE16" s="128">
        <v>1.856473306847519</v>
      </c>
      <c r="BF16" s="128" t="s">
        <v>46</v>
      </c>
      <c r="BG16" s="128" t="s">
        <v>46</v>
      </c>
      <c r="BH16" s="128">
        <v>1.403872855264932</v>
      </c>
      <c r="BI16" s="128">
        <v>4.1430736598934998E-3</v>
      </c>
      <c r="BJ16" s="128">
        <v>-1.87932336314897E-2</v>
      </c>
      <c r="BK16" s="128">
        <v>-3.4400524953198001E-2</v>
      </c>
      <c r="BL16" s="128">
        <v>-3.1821504632654207E-3</v>
      </c>
      <c r="BM16" s="128">
        <v>-1.9417744649022683E-2</v>
      </c>
      <c r="BN16" s="128">
        <v>-1.6533334919570999E-2</v>
      </c>
      <c r="BO16" s="128">
        <v>1.1556605139288099E-2</v>
      </c>
      <c r="BP16" s="128">
        <v>0.10597147262082091</v>
      </c>
      <c r="BQ16" s="128" t="s">
        <v>46</v>
      </c>
      <c r="BR16" s="128" t="s">
        <v>46</v>
      </c>
      <c r="BS16" s="128">
        <v>3.0325541229963449E-2</v>
      </c>
      <c r="BT16" s="128">
        <v>4.5158905942251901E-2</v>
      </c>
      <c r="BU16" s="128">
        <v>4.3943277185442602E-2</v>
      </c>
      <c r="BV16" s="177">
        <v>-0.66036181085184253</v>
      </c>
      <c r="BW16" s="177">
        <v>0.56307601206099267</v>
      </c>
      <c r="BX16" s="128">
        <v>-1.7675435173274599E-2</v>
      </c>
      <c r="BY16" s="128">
        <v>-5.2435698208032698E-2</v>
      </c>
      <c r="BZ16" s="177">
        <v>8.0452839341494803E-2</v>
      </c>
      <c r="CA16" s="182">
        <v>0.21290081230198979</v>
      </c>
      <c r="CB16" s="182">
        <v>-0.2277642855716136</v>
      </c>
      <c r="CC16" s="182">
        <v>0.2567828906233145</v>
      </c>
      <c r="CD16" s="182">
        <v>0.25185372356185592</v>
      </c>
      <c r="CE16" s="182">
        <v>-0.10669913999233351</v>
      </c>
      <c r="CF16" s="182">
        <v>0.74907426933247623</v>
      </c>
      <c r="CG16" s="179">
        <v>2.09702872</v>
      </c>
      <c r="CH16" s="169">
        <v>0.25</v>
      </c>
      <c r="CI16" s="170">
        <v>0.15</v>
      </c>
      <c r="CJ16" s="170">
        <v>4.7499999999999999E-3</v>
      </c>
      <c r="CK16" s="170" t="s">
        <v>46</v>
      </c>
      <c r="CL16" s="170">
        <v>4.7499999999999999E-3</v>
      </c>
      <c r="CM16" s="180">
        <v>1385493511.4200001</v>
      </c>
      <c r="CN16" s="180">
        <v>1448346414.9011109</v>
      </c>
      <c r="CO16" s="180">
        <v>-251646375.69000003</v>
      </c>
      <c r="CP16" s="128" t="s">
        <v>46</v>
      </c>
      <c r="CQ16" s="128" t="s">
        <v>46</v>
      </c>
      <c r="CR16" s="128" t="s">
        <v>46</v>
      </c>
      <c r="CS16" s="128" t="s">
        <v>46</v>
      </c>
      <c r="CT16" s="126" t="s">
        <v>46</v>
      </c>
      <c r="CU16" s="126" t="s">
        <v>46</v>
      </c>
      <c r="CV16" s="126" t="s">
        <v>4574</v>
      </c>
      <c r="CW16" s="126" t="s">
        <v>46</v>
      </c>
      <c r="CX16" s="154">
        <v>25569.625694432871</v>
      </c>
    </row>
    <row r="17" spans="1:102" ht="15" customHeight="1" x14ac:dyDescent="0.35">
      <c r="A17" s="8"/>
      <c r="B17" s="129">
        <v>34258751000124</v>
      </c>
      <c r="C17" s="152" t="s">
        <v>4575</v>
      </c>
      <c r="D17" s="126">
        <v>39</v>
      </c>
      <c r="E17" s="126"/>
      <c r="F17" s="122" t="s">
        <v>3395</v>
      </c>
      <c r="G17" s="126" t="s">
        <v>4576</v>
      </c>
      <c r="H17" s="126" t="s">
        <v>3390</v>
      </c>
      <c r="I17" s="126" t="s">
        <v>3384</v>
      </c>
      <c r="J17" s="126" t="s">
        <v>362</v>
      </c>
      <c r="K17" s="126" t="s">
        <v>3540</v>
      </c>
      <c r="L17" s="211" t="s">
        <v>3400</v>
      </c>
      <c r="M17" s="126" t="s">
        <v>114</v>
      </c>
      <c r="N17" s="126" t="s">
        <v>115</v>
      </c>
      <c r="O17" s="126" t="s">
        <v>3551</v>
      </c>
      <c r="P17" s="211" t="s">
        <v>3550</v>
      </c>
      <c r="Q17" s="127">
        <v>50000</v>
      </c>
      <c r="R17" s="126" t="s">
        <v>4361</v>
      </c>
      <c r="S17" s="213" t="s">
        <v>46</v>
      </c>
      <c r="T17" s="171">
        <v>10000</v>
      </c>
      <c r="U17" s="171">
        <v>50000</v>
      </c>
      <c r="V17" s="172" t="s">
        <v>3398</v>
      </c>
      <c r="W17" s="172" t="s">
        <v>3530</v>
      </c>
      <c r="X17" s="172" t="s">
        <v>3532</v>
      </c>
      <c r="Y17" s="172" t="s">
        <v>3534</v>
      </c>
      <c r="Z17" s="172">
        <v>62</v>
      </c>
      <c r="AA17" s="172" t="s">
        <v>46</v>
      </c>
      <c r="AB17" s="169" t="s">
        <v>46</v>
      </c>
      <c r="AC17" s="172" t="s">
        <v>4577</v>
      </c>
      <c r="AD17" s="169">
        <v>1.8500000000000003E-2</v>
      </c>
      <c r="AE17" s="169">
        <v>5.8500000000000003E-2</v>
      </c>
      <c r="AF17" s="169">
        <v>1.9400000000000001E-2</v>
      </c>
      <c r="AG17" s="169">
        <v>0.2</v>
      </c>
      <c r="AH17" s="172" t="s">
        <v>46</v>
      </c>
      <c r="AI17" s="172" t="s">
        <v>46</v>
      </c>
      <c r="AJ17" s="172" t="s">
        <v>46</v>
      </c>
      <c r="AK17" s="173">
        <v>43700</v>
      </c>
      <c r="AL17" s="212" t="s">
        <v>4578</v>
      </c>
      <c r="AM17" s="128">
        <v>5.6031054526805901E-2</v>
      </c>
      <c r="AN17" s="128">
        <v>0.42094262836225321</v>
      </c>
      <c r="AO17" s="128">
        <v>0.16295414482927151</v>
      </c>
      <c r="AP17" s="128">
        <v>0.15166585860585011</v>
      </c>
      <c r="AQ17" s="128">
        <v>0.1034037285041802</v>
      </c>
      <c r="AR17" s="128">
        <v>-0.19669809541037381</v>
      </c>
      <c r="AS17" s="128">
        <v>0.28471675146311831</v>
      </c>
      <c r="AT17" s="128">
        <v>-0.13546566881750341</v>
      </c>
      <c r="AU17" s="128" t="s">
        <v>46</v>
      </c>
      <c r="AV17" s="128" t="s">
        <v>46</v>
      </c>
      <c r="AW17" s="128">
        <v>8.2427196786725596E-2</v>
      </c>
      <c r="AX17" s="128">
        <v>4.5929714972665838</v>
      </c>
      <c r="AY17" s="128">
        <v>4.0665835807316775</v>
      </c>
      <c r="AZ17" s="128">
        <v>1.2212220079530445</v>
      </c>
      <c r="BA17" s="128">
        <v>1.257926777854141</v>
      </c>
      <c r="BB17" s="128">
        <v>0.79806770486674727</v>
      </c>
      <c r="BC17" s="128" t="s">
        <v>46</v>
      </c>
      <c r="BD17" s="128">
        <v>2.1821657387356685</v>
      </c>
      <c r="BE17" s="128" t="s">
        <v>46</v>
      </c>
      <c r="BF17" s="128" t="s">
        <v>46</v>
      </c>
      <c r="BG17" s="128" t="s">
        <v>46</v>
      </c>
      <c r="BH17" s="128">
        <v>0.88661270823006089</v>
      </c>
      <c r="BI17" s="128">
        <v>4.3831750751428297E-2</v>
      </c>
      <c r="BJ17" s="128">
        <v>0.31743003111557</v>
      </c>
      <c r="BK17" s="128">
        <v>2.9518828590246501E-2</v>
      </c>
      <c r="BL17" s="128">
        <v>2.7751766864311911E-2</v>
      </c>
      <c r="BM17" s="128">
        <v>-2.3162744208216179E-2</v>
      </c>
      <c r="BN17" s="128">
        <v>-0.30543782356461618</v>
      </c>
      <c r="BO17" s="128">
        <v>0.15424235787829321</v>
      </c>
      <c r="BP17" s="128">
        <v>-0.25919570427053762</v>
      </c>
      <c r="BQ17" s="128" t="s">
        <v>46</v>
      </c>
      <c r="BR17" s="128" t="s">
        <v>46</v>
      </c>
      <c r="BS17" s="128">
        <v>-9.6448005530512804E-3</v>
      </c>
      <c r="BT17" s="128">
        <v>0.2057494766844595</v>
      </c>
      <c r="BU17" s="128">
        <v>0.26061409358331189</v>
      </c>
      <c r="BV17" s="177">
        <v>0.22753106321466871</v>
      </c>
      <c r="BW17" s="177">
        <v>0.10147817899582651</v>
      </c>
      <c r="BX17" s="128">
        <v>-0.2019200026228184</v>
      </c>
      <c r="BY17" s="128">
        <v>-0.47113187850530319</v>
      </c>
      <c r="BZ17" s="177">
        <v>0.93025462298761297</v>
      </c>
      <c r="CA17" s="182">
        <v>0.86235276519262827</v>
      </c>
      <c r="CB17" s="182">
        <v>-0.27400620081618982</v>
      </c>
      <c r="CC17" s="182">
        <v>0.57888247391436509</v>
      </c>
      <c r="CD17" s="182">
        <v>0.48638950891275562</v>
      </c>
      <c r="CE17" s="182">
        <v>0.13661341825901599</v>
      </c>
      <c r="CF17" s="182">
        <v>0.44424494594242031</v>
      </c>
      <c r="CG17" s="179">
        <v>1.6185354999999999</v>
      </c>
      <c r="CH17" s="169">
        <v>7.0000000000000007E-2</v>
      </c>
      <c r="CI17" s="170" t="s">
        <v>46</v>
      </c>
      <c r="CJ17" s="170">
        <v>1.2950000000000001E-3</v>
      </c>
      <c r="CK17" s="170" t="s">
        <v>46</v>
      </c>
      <c r="CL17" s="170">
        <v>1.2950000000000001E-3</v>
      </c>
      <c r="CM17" s="180">
        <v>124392374.28</v>
      </c>
      <c r="CN17" s="180">
        <v>122640715.37071428</v>
      </c>
      <c r="CO17" s="180">
        <v>-27126086.030000001</v>
      </c>
      <c r="CP17" s="128" t="s">
        <v>46</v>
      </c>
      <c r="CQ17" s="128" t="s">
        <v>46</v>
      </c>
      <c r="CR17" s="128" t="s">
        <v>46</v>
      </c>
      <c r="CS17" s="128" t="s">
        <v>46</v>
      </c>
      <c r="CT17" s="126" t="s">
        <v>46</v>
      </c>
      <c r="CU17" s="126" t="s">
        <v>46</v>
      </c>
      <c r="CV17" s="126" t="s">
        <v>4579</v>
      </c>
      <c r="CW17" s="126" t="s">
        <v>46</v>
      </c>
      <c r="CX17" s="154">
        <v>25569.604861099539</v>
      </c>
    </row>
    <row r="18" spans="1:102" ht="15" customHeight="1" x14ac:dyDescent="0.35">
      <c r="A18" s="8"/>
      <c r="B18" s="129">
        <v>43280074000131</v>
      </c>
      <c r="C18" s="152" t="s">
        <v>4580</v>
      </c>
      <c r="D18" s="126">
        <v>29</v>
      </c>
      <c r="E18" s="126"/>
      <c r="F18" s="122"/>
      <c r="G18" s="126" t="s">
        <v>4576</v>
      </c>
      <c r="H18" s="126" t="s">
        <v>3390</v>
      </c>
      <c r="I18" s="126" t="s">
        <v>3384</v>
      </c>
      <c r="J18" s="126" t="s">
        <v>362</v>
      </c>
      <c r="K18" s="126" t="s">
        <v>3540</v>
      </c>
      <c r="L18" s="211" t="s">
        <v>3400</v>
      </c>
      <c r="M18" s="126" t="s">
        <v>114</v>
      </c>
      <c r="N18" s="126" t="s">
        <v>4426</v>
      </c>
      <c r="O18" s="126" t="s">
        <v>452</v>
      </c>
      <c r="P18" s="211" t="s">
        <v>114</v>
      </c>
      <c r="Q18" s="127">
        <v>50000</v>
      </c>
      <c r="R18" s="126" t="s">
        <v>4350</v>
      </c>
      <c r="S18" s="213" t="s">
        <v>46</v>
      </c>
      <c r="T18" s="171">
        <v>10000</v>
      </c>
      <c r="U18" s="171">
        <v>50000</v>
      </c>
      <c r="V18" s="172" t="s">
        <v>3398</v>
      </c>
      <c r="W18" s="172" t="s">
        <v>3530</v>
      </c>
      <c r="X18" s="172" t="s">
        <v>3532</v>
      </c>
      <c r="Y18" s="172" t="s">
        <v>3534</v>
      </c>
      <c r="Z18" s="172">
        <v>62</v>
      </c>
      <c r="AA18" s="172" t="s">
        <v>46</v>
      </c>
      <c r="AB18" s="169" t="s">
        <v>46</v>
      </c>
      <c r="AC18" s="172" t="s">
        <v>4581</v>
      </c>
      <c r="AD18" s="169">
        <v>1.8500000000000003E-2</v>
      </c>
      <c r="AE18" s="169">
        <v>1.8500000000000003E-2</v>
      </c>
      <c r="AF18" s="169">
        <v>1.89E-2</v>
      </c>
      <c r="AG18" s="169">
        <v>0.15</v>
      </c>
      <c r="AH18" s="172" t="s">
        <v>136</v>
      </c>
      <c r="AI18" s="172" t="s">
        <v>4367</v>
      </c>
      <c r="AJ18" s="172" t="s">
        <v>133</v>
      </c>
      <c r="AK18" s="173">
        <v>44447</v>
      </c>
      <c r="AL18" s="212" t="s">
        <v>4582</v>
      </c>
      <c r="AM18" s="128">
        <v>1.70716119814373E-2</v>
      </c>
      <c r="AN18" s="128">
        <v>8.9757903834633404E-2</v>
      </c>
      <c r="AO18" s="128">
        <v>0.124273896031928</v>
      </c>
      <c r="AP18" s="128">
        <v>0.22550464400624909</v>
      </c>
      <c r="AQ18" s="128">
        <v>0.22117676232395311</v>
      </c>
      <c r="AR18" s="128">
        <v>0.21986382216293959</v>
      </c>
      <c r="AS18" s="128">
        <v>0.28526036822044643</v>
      </c>
      <c r="AT18" s="128">
        <v>-0.25146090817448691</v>
      </c>
      <c r="AU18" s="128" t="s">
        <v>46</v>
      </c>
      <c r="AV18" s="128" t="s">
        <v>46</v>
      </c>
      <c r="AW18" s="128">
        <v>4.7260435147551801E-2</v>
      </c>
      <c r="AX18" s="128">
        <v>1.3993923174446867</v>
      </c>
      <c r="AY18" s="128">
        <v>0.86712058456739627</v>
      </c>
      <c r="AZ18" s="128">
        <v>0.93134186311901201</v>
      </c>
      <c r="BA18" s="128">
        <v>1.9345354847388303</v>
      </c>
      <c r="BB18" s="128">
        <v>1.9083029640373093</v>
      </c>
      <c r="BC18" s="128">
        <v>2.0219272743727368</v>
      </c>
      <c r="BD18" s="128">
        <v>2.1863322019196851</v>
      </c>
      <c r="BE18" s="128" t="s">
        <v>46</v>
      </c>
      <c r="BF18" s="128" t="s">
        <v>46</v>
      </c>
      <c r="BG18" s="128" t="s">
        <v>46</v>
      </c>
      <c r="BH18" s="128">
        <v>0.34936646441938007</v>
      </c>
      <c r="BI18" s="128">
        <v>4.8723082060597002E-3</v>
      </c>
      <c r="BJ18" s="128">
        <v>-1.3754693412049801E-2</v>
      </c>
      <c r="BK18" s="128">
        <v>-9.1614202070967998E-3</v>
      </c>
      <c r="BL18" s="128">
        <v>9.7563970684041212E-2</v>
      </c>
      <c r="BM18" s="128">
        <v>9.4340183805506905E-2</v>
      </c>
      <c r="BN18" s="128">
        <v>0.1111240940086972</v>
      </c>
      <c r="BO18" s="128">
        <v>0.15478597463562119</v>
      </c>
      <c r="BP18" s="128">
        <v>-0.37519094362752109</v>
      </c>
      <c r="BQ18" s="128" t="s">
        <v>46</v>
      </c>
      <c r="BR18" s="128" t="s">
        <v>46</v>
      </c>
      <c r="BS18" s="128">
        <v>-7.7526824445605103E-2</v>
      </c>
      <c r="BT18" s="128">
        <v>0.17815052326358141</v>
      </c>
      <c r="BU18" s="128">
        <v>0.1878592070296308</v>
      </c>
      <c r="BV18" s="177">
        <v>4.2920727925864099E-2</v>
      </c>
      <c r="BW18" s="177">
        <v>-0.26880211901808942</v>
      </c>
      <c r="BX18" s="128">
        <v>-0.19201694059050731</v>
      </c>
      <c r="BY18" s="128">
        <v>-0.35116919512730771</v>
      </c>
      <c r="BZ18" s="177">
        <v>0.37399566726015487</v>
      </c>
      <c r="CA18" s="182">
        <v>0.35063521501913208</v>
      </c>
      <c r="CB18" s="182">
        <v>-9.1447019174653602E-2</v>
      </c>
      <c r="CC18" s="182">
        <v>2.1545602137043499E-2</v>
      </c>
      <c r="CD18" s="182">
        <v>4.0548859171903602E-2</v>
      </c>
      <c r="CE18" s="182">
        <v>0.73390796475919373</v>
      </c>
      <c r="CF18" s="182">
        <v>0.16779837865492961</v>
      </c>
      <c r="CG18" s="179">
        <v>1.2055182</v>
      </c>
      <c r="CH18" s="169">
        <v>0.24</v>
      </c>
      <c r="CI18" s="170" t="s">
        <v>46</v>
      </c>
      <c r="CJ18" s="170">
        <v>4.4400000000000004E-3</v>
      </c>
      <c r="CK18" s="170" t="s">
        <v>46</v>
      </c>
      <c r="CL18" s="170">
        <v>4.4400000000000004E-3</v>
      </c>
      <c r="CM18" s="180">
        <v>4860697.08</v>
      </c>
      <c r="CN18" s="180">
        <v>20376679.609682545</v>
      </c>
      <c r="CO18" s="180">
        <v>-17786855.489999998</v>
      </c>
      <c r="CP18" s="128" t="s">
        <v>46</v>
      </c>
      <c r="CQ18" s="128" t="s">
        <v>46</v>
      </c>
      <c r="CR18" s="128" t="s">
        <v>46</v>
      </c>
      <c r="CS18" s="128" t="s">
        <v>46</v>
      </c>
      <c r="CT18" s="126" t="s">
        <v>46</v>
      </c>
      <c r="CU18" s="126" t="s">
        <v>46</v>
      </c>
      <c r="CV18" s="126" t="s">
        <v>4583</v>
      </c>
      <c r="CW18" s="126" t="s">
        <v>46</v>
      </c>
      <c r="CX18" s="154">
        <v>25569.625694432871</v>
      </c>
    </row>
    <row r="19" spans="1:102" ht="15" customHeight="1" x14ac:dyDescent="0.35">
      <c r="A19" s="8"/>
      <c r="B19" s="129">
        <v>39992830000188</v>
      </c>
      <c r="C19" s="152" t="s">
        <v>4584</v>
      </c>
      <c r="D19" s="126">
        <v>26</v>
      </c>
      <c r="E19" s="126"/>
      <c r="F19" s="122"/>
      <c r="G19" s="126" t="s">
        <v>159</v>
      </c>
      <c r="H19" s="126" t="s">
        <v>3391</v>
      </c>
      <c r="I19" s="126" t="s">
        <v>3392</v>
      </c>
      <c r="J19" s="126" t="s">
        <v>362</v>
      </c>
      <c r="K19" s="126" t="s">
        <v>3526</v>
      </c>
      <c r="L19" s="211" t="s">
        <v>3400</v>
      </c>
      <c r="M19" s="126" t="s">
        <v>114</v>
      </c>
      <c r="N19" s="126" t="s">
        <v>115</v>
      </c>
      <c r="O19" s="126" t="s">
        <v>3551</v>
      </c>
      <c r="P19" s="211" t="s">
        <v>3537</v>
      </c>
      <c r="Q19" s="127">
        <v>500</v>
      </c>
      <c r="R19" s="126" t="s">
        <v>4350</v>
      </c>
      <c r="S19" s="213" t="s">
        <v>46</v>
      </c>
      <c r="T19" s="171">
        <v>100</v>
      </c>
      <c r="U19" s="171">
        <v>500</v>
      </c>
      <c r="V19" s="172" t="s">
        <v>3398</v>
      </c>
      <c r="W19" s="172" t="s">
        <v>3530</v>
      </c>
      <c r="X19" s="172" t="s">
        <v>3531</v>
      </c>
      <c r="Y19" s="172" t="s">
        <v>3534</v>
      </c>
      <c r="Z19" s="172">
        <v>32</v>
      </c>
      <c r="AA19" s="172" t="s">
        <v>46</v>
      </c>
      <c r="AB19" s="169" t="s">
        <v>46</v>
      </c>
      <c r="AC19" s="172" t="s">
        <v>4585</v>
      </c>
      <c r="AD19" s="169">
        <v>0.02</v>
      </c>
      <c r="AE19" s="169">
        <v>0.02</v>
      </c>
      <c r="AF19" s="169">
        <v>2.2000000000000002E-2</v>
      </c>
      <c r="AG19" s="169">
        <v>0.2</v>
      </c>
      <c r="AH19" s="172" t="s">
        <v>4586</v>
      </c>
      <c r="AI19" s="172" t="s">
        <v>3542</v>
      </c>
      <c r="AJ19" s="172" t="s">
        <v>618</v>
      </c>
      <c r="AK19" s="173">
        <v>44368</v>
      </c>
      <c r="AL19" s="212" t="s">
        <v>4587</v>
      </c>
      <c r="AM19" s="128">
        <v>4.0965011897873903E-2</v>
      </c>
      <c r="AN19" s="128">
        <v>0.27997760194135107</v>
      </c>
      <c r="AO19" s="128">
        <v>0.1912018547724274</v>
      </c>
      <c r="AP19" s="128">
        <v>6.4541053236864807E-2</v>
      </c>
      <c r="AQ19" s="128">
        <v>5.3136597608736999E-2</v>
      </c>
      <c r="AR19" s="128">
        <v>-0.18508070633155929</v>
      </c>
      <c r="AS19" s="128">
        <v>0.15833995802189199</v>
      </c>
      <c r="AT19" s="128">
        <v>5.94722484243028E-2</v>
      </c>
      <c r="AU19" s="128" t="s">
        <v>46</v>
      </c>
      <c r="AV19" s="128" t="s">
        <v>46</v>
      </c>
      <c r="AW19" s="128">
        <v>4.1993812614261099E-2</v>
      </c>
      <c r="AX19" s="128">
        <v>3.3579794922850832</v>
      </c>
      <c r="AY19" s="128">
        <v>2.7047683990976483</v>
      </c>
      <c r="AZ19" s="128">
        <v>1.4329179123008511</v>
      </c>
      <c r="BA19" s="128">
        <v>0.51363224101930682</v>
      </c>
      <c r="BB19" s="128">
        <v>0.39051249025691109</v>
      </c>
      <c r="BC19" s="128" t="s">
        <v>46</v>
      </c>
      <c r="BD19" s="128">
        <v>1.2135711358485886</v>
      </c>
      <c r="BE19" s="128">
        <v>0.48066137059240988</v>
      </c>
      <c r="BF19" s="128" t="s">
        <v>46</v>
      </c>
      <c r="BG19" s="128" t="s">
        <v>46</v>
      </c>
      <c r="BH19" s="128">
        <v>0.3178645186922795</v>
      </c>
      <c r="BI19" s="128">
        <v>2.8765708122496299E-2</v>
      </c>
      <c r="BJ19" s="128">
        <v>0.1764650046946678</v>
      </c>
      <c r="BK19" s="128">
        <v>5.7766538533402502E-2</v>
      </c>
      <c r="BL19" s="128">
        <v>-5.4292869866035764E-2</v>
      </c>
      <c r="BM19" s="128">
        <v>-7.299934438854816E-2</v>
      </c>
      <c r="BN19" s="128">
        <v>-0.2938204344858017</v>
      </c>
      <c r="BO19" s="128">
        <v>2.7865564437066798E-2</v>
      </c>
      <c r="BP19" s="128">
        <v>-6.4257787028731306E-2</v>
      </c>
      <c r="BQ19" s="128" t="s">
        <v>46</v>
      </c>
      <c r="BR19" s="128" t="s">
        <v>46</v>
      </c>
      <c r="BS19" s="128">
        <v>-7.9602074170610049E-2</v>
      </c>
      <c r="BT19" s="128">
        <v>0.14957456204313271</v>
      </c>
      <c r="BU19" s="128">
        <v>0.19190466861451039</v>
      </c>
      <c r="BV19" s="177">
        <v>0.40705648925922772</v>
      </c>
      <c r="BW19" s="177">
        <v>-0.26648762141722088</v>
      </c>
      <c r="BX19" s="128">
        <v>-0.1118702038129787</v>
      </c>
      <c r="BY19" s="128">
        <v>-0.20902537327565171</v>
      </c>
      <c r="BZ19" s="177">
        <v>0.82332413562031193</v>
      </c>
      <c r="CA19" s="182">
        <v>0.88776772268939963</v>
      </c>
      <c r="CB19" s="182">
        <v>-0.26077042554440388</v>
      </c>
      <c r="CC19" s="182">
        <v>0.50641466037058047</v>
      </c>
      <c r="CD19" s="182">
        <v>0.42850985824642901</v>
      </c>
      <c r="CE19" s="182">
        <v>0.1793128642680592</v>
      </c>
      <c r="CF19" s="182">
        <v>0.48580872756900301</v>
      </c>
      <c r="CG19" s="179">
        <v>119.20138804</v>
      </c>
      <c r="CH19" s="169">
        <v>0.27</v>
      </c>
      <c r="CI19" s="170">
        <v>0.15</v>
      </c>
      <c r="CJ19" s="170">
        <v>5.4000000000000003E-3</v>
      </c>
      <c r="CK19" s="170">
        <v>3.8324665621583989E-3</v>
      </c>
      <c r="CL19" s="170">
        <v>9.2324665621583996E-3</v>
      </c>
      <c r="CM19" s="180">
        <v>4467241.51</v>
      </c>
      <c r="CN19" s="180">
        <v>43152233.067777783</v>
      </c>
      <c r="CO19" s="180">
        <v>-91020953.450000003</v>
      </c>
      <c r="CP19" s="128" t="s">
        <v>46</v>
      </c>
      <c r="CQ19" s="128" t="s">
        <v>46</v>
      </c>
      <c r="CR19" s="128" t="s">
        <v>46</v>
      </c>
      <c r="CS19" s="128" t="s">
        <v>46</v>
      </c>
      <c r="CT19" s="126" t="s">
        <v>46</v>
      </c>
      <c r="CU19" s="126" t="s">
        <v>46</v>
      </c>
      <c r="CV19" s="126" t="s">
        <v>4588</v>
      </c>
      <c r="CW19" s="126" t="s">
        <v>46</v>
      </c>
      <c r="CX19" s="154">
        <v>25569.625694432871</v>
      </c>
    </row>
    <row r="20" spans="1:102" ht="15" customHeight="1" x14ac:dyDescent="0.35">
      <c r="A20" s="8"/>
      <c r="B20" s="129">
        <v>7124064000143</v>
      </c>
      <c r="C20" s="152" t="s">
        <v>4589</v>
      </c>
      <c r="D20" s="126">
        <v>36</v>
      </c>
      <c r="E20" s="126"/>
      <c r="F20" s="122"/>
      <c r="G20" s="126" t="s">
        <v>159</v>
      </c>
      <c r="H20" s="126" t="s">
        <v>3391</v>
      </c>
      <c r="I20" s="126" t="s">
        <v>3392</v>
      </c>
      <c r="J20" s="126" t="s">
        <v>362</v>
      </c>
      <c r="K20" s="126" t="s">
        <v>46</v>
      </c>
      <c r="L20" s="211" t="s">
        <v>3399</v>
      </c>
      <c r="M20" s="126" t="s">
        <v>114</v>
      </c>
      <c r="N20" s="126" t="s">
        <v>115</v>
      </c>
      <c r="O20" s="126" t="s">
        <v>3551</v>
      </c>
      <c r="P20" s="211" t="s">
        <v>114</v>
      </c>
      <c r="Q20" s="127">
        <v>100</v>
      </c>
      <c r="R20" s="126" t="s">
        <v>4361</v>
      </c>
      <c r="S20" s="213" t="s">
        <v>46</v>
      </c>
      <c r="T20" s="171">
        <v>100</v>
      </c>
      <c r="U20" s="171">
        <v>100</v>
      </c>
      <c r="V20" s="172" t="s">
        <v>3398</v>
      </c>
      <c r="W20" s="172" t="s">
        <v>3530</v>
      </c>
      <c r="X20" s="172" t="s">
        <v>3530</v>
      </c>
      <c r="Y20" s="172" t="s">
        <v>4355</v>
      </c>
      <c r="Z20" s="172">
        <v>4</v>
      </c>
      <c r="AA20" s="172" t="s">
        <v>46</v>
      </c>
      <c r="AB20" s="169" t="s">
        <v>46</v>
      </c>
      <c r="AC20" s="172" t="s">
        <v>4590</v>
      </c>
      <c r="AD20" s="169">
        <v>0.02</v>
      </c>
      <c r="AE20" s="169">
        <v>0.02</v>
      </c>
      <c r="AF20" s="169">
        <v>2.5000000000000001E-2</v>
      </c>
      <c r="AG20" s="169">
        <v>0.2</v>
      </c>
      <c r="AH20" s="172" t="s">
        <v>4417</v>
      </c>
      <c r="AI20" s="172" t="s">
        <v>4367</v>
      </c>
      <c r="AJ20" s="172" t="s">
        <v>3372</v>
      </c>
      <c r="AK20" s="173">
        <v>38357</v>
      </c>
      <c r="AL20" s="212" t="s">
        <v>4591</v>
      </c>
      <c r="AM20" s="128">
        <v>4.17193055720732E-2</v>
      </c>
      <c r="AN20" s="128">
        <v>0.26687188999268358</v>
      </c>
      <c r="AO20" s="128">
        <v>0.17251009025626171</v>
      </c>
      <c r="AP20" s="128">
        <v>0.17282738407888759</v>
      </c>
      <c r="AQ20" s="128">
        <v>8.8225639448901605E-2</v>
      </c>
      <c r="AR20" s="128">
        <v>-5.8294428418460199E-2</v>
      </c>
      <c r="AS20" s="128">
        <v>0.1182860979766959</v>
      </c>
      <c r="AT20" s="128">
        <v>-8.9872024333712802E-2</v>
      </c>
      <c r="AU20" s="128" t="s">
        <v>46</v>
      </c>
      <c r="AV20" s="128" t="s">
        <v>46</v>
      </c>
      <c r="AW20" s="128">
        <v>0.13217866946194659</v>
      </c>
      <c r="AX20" s="128">
        <v>3.4198103711686594</v>
      </c>
      <c r="AY20" s="128">
        <v>2.5781585728807004</v>
      </c>
      <c r="AZ20" s="128">
        <v>1.2928368225038829</v>
      </c>
      <c r="BA20" s="128">
        <v>1.4475397146854128</v>
      </c>
      <c r="BB20" s="128">
        <v>0.6709907480669518</v>
      </c>
      <c r="BC20" s="128" t="s">
        <v>46</v>
      </c>
      <c r="BD20" s="128">
        <v>0.90658476906271102</v>
      </c>
      <c r="BE20" s="128" t="s">
        <v>46</v>
      </c>
      <c r="BF20" s="128" t="s">
        <v>46</v>
      </c>
      <c r="BG20" s="128" t="s">
        <v>46</v>
      </c>
      <c r="BH20" s="128">
        <v>1.7123776838158231</v>
      </c>
      <c r="BI20" s="128">
        <v>2.9520001796695599E-2</v>
      </c>
      <c r="BJ20" s="128">
        <v>0.16335929274600031</v>
      </c>
      <c r="BK20" s="128">
        <v>3.9074774017236802E-2</v>
      </c>
      <c r="BL20" s="128">
        <v>4.7734317871226173E-2</v>
      </c>
      <c r="BM20" s="128">
        <v>-3.8232909765520406E-2</v>
      </c>
      <c r="BN20" s="128">
        <v>-0.1670341565727026</v>
      </c>
      <c r="BO20" s="128">
        <v>-1.2188295608129099E-2</v>
      </c>
      <c r="BP20" s="128">
        <v>-0.21360205978674701</v>
      </c>
      <c r="BQ20" s="128" t="s">
        <v>46</v>
      </c>
      <c r="BR20" s="128" t="s">
        <v>46</v>
      </c>
      <c r="BS20" s="128">
        <v>5.1048120180137158E-2</v>
      </c>
      <c r="BT20" s="128">
        <v>0.15283941072500429</v>
      </c>
      <c r="BU20" s="128">
        <v>0.23386544419859381</v>
      </c>
      <c r="BV20" s="177">
        <v>0.29804636769750958</v>
      </c>
      <c r="BW20" s="177">
        <v>0.217962577757179</v>
      </c>
      <c r="BX20" s="128">
        <v>-9.8783016145229094E-2</v>
      </c>
      <c r="BY20" s="128">
        <v>-0.60789348005668176</v>
      </c>
      <c r="BZ20" s="177">
        <v>0.80725670579394826</v>
      </c>
      <c r="CA20" s="182">
        <v>0.95644151726332705</v>
      </c>
      <c r="CB20" s="182">
        <v>-0.3070192582182833</v>
      </c>
      <c r="CC20" s="182">
        <v>0.5266442414504281</v>
      </c>
      <c r="CD20" s="182">
        <v>0.44402848007701878</v>
      </c>
      <c r="CE20" s="182">
        <v>0.1297395700350327</v>
      </c>
      <c r="CF20" s="182">
        <v>0.45469153259315509</v>
      </c>
      <c r="CG20" s="179">
        <v>1299.6152050799999</v>
      </c>
      <c r="CH20" s="169">
        <v>0.27</v>
      </c>
      <c r="CI20" s="170">
        <v>0.15</v>
      </c>
      <c r="CJ20" s="170">
        <v>5.4000000000000003E-3</v>
      </c>
      <c r="CK20" s="170">
        <v>1.9264615177496313E-3</v>
      </c>
      <c r="CL20" s="170">
        <v>7.3264615177496316E-3</v>
      </c>
      <c r="CM20" s="180">
        <v>51288156.649999999</v>
      </c>
      <c r="CN20" s="180">
        <v>50073606.0938095</v>
      </c>
      <c r="CO20" s="180">
        <v>3866908.4300000025</v>
      </c>
      <c r="CP20" s="128" t="s">
        <v>46</v>
      </c>
      <c r="CQ20" s="128" t="s">
        <v>46</v>
      </c>
      <c r="CR20" s="128" t="s">
        <v>46</v>
      </c>
      <c r="CS20" s="128" t="s">
        <v>46</v>
      </c>
      <c r="CT20" s="126" t="s">
        <v>46</v>
      </c>
      <c r="CU20" s="126" t="s">
        <v>46</v>
      </c>
      <c r="CV20" s="126" t="s">
        <v>4592</v>
      </c>
      <c r="CW20" s="126" t="s">
        <v>46</v>
      </c>
      <c r="CX20" s="154">
        <v>25569.625694432871</v>
      </c>
    </row>
    <row r="21" spans="1:102" ht="15" customHeight="1" x14ac:dyDescent="0.35">
      <c r="A21" s="8"/>
      <c r="B21" s="129">
        <v>34774642000160</v>
      </c>
      <c r="C21" s="152" t="s">
        <v>4365</v>
      </c>
      <c r="D21" s="126">
        <v>14</v>
      </c>
      <c r="E21" s="126"/>
      <c r="F21" s="122" t="s">
        <v>3394</v>
      </c>
      <c r="G21" s="126" t="s">
        <v>159</v>
      </c>
      <c r="H21" s="126" t="s">
        <v>156</v>
      </c>
      <c r="I21" s="126" t="s">
        <v>2340</v>
      </c>
      <c r="J21" s="126" t="s">
        <v>3561</v>
      </c>
      <c r="K21" s="126" t="s">
        <v>3526</v>
      </c>
      <c r="L21" s="211" t="s">
        <v>3399</v>
      </c>
      <c r="M21" s="126" t="s">
        <v>112</v>
      </c>
      <c r="N21" s="126" t="s">
        <v>264</v>
      </c>
      <c r="O21" s="126" t="s">
        <v>157</v>
      </c>
      <c r="P21" s="211" t="s">
        <v>3541</v>
      </c>
      <c r="Q21" s="127">
        <v>500</v>
      </c>
      <c r="R21" s="126" t="s">
        <v>4350</v>
      </c>
      <c r="S21" s="213" t="s">
        <v>46</v>
      </c>
      <c r="T21" s="171">
        <v>100</v>
      </c>
      <c r="U21" s="171">
        <v>100</v>
      </c>
      <c r="V21" s="172" t="s">
        <v>3398</v>
      </c>
      <c r="W21" s="172" t="s">
        <v>135</v>
      </c>
      <c r="X21" s="172" t="s">
        <v>3531</v>
      </c>
      <c r="Y21" s="172" t="s">
        <v>3530</v>
      </c>
      <c r="Z21" s="172">
        <v>31</v>
      </c>
      <c r="AA21" s="172" t="s">
        <v>134</v>
      </c>
      <c r="AB21" s="169">
        <v>0.1</v>
      </c>
      <c r="AC21" s="172" t="s">
        <v>4366</v>
      </c>
      <c r="AD21" s="169">
        <v>1.9199999999999998E-2</v>
      </c>
      <c r="AE21" s="169">
        <v>9.9199999999999997E-2</v>
      </c>
      <c r="AF21" s="169">
        <v>2.2000000000000002E-2</v>
      </c>
      <c r="AG21" s="169">
        <v>0.2</v>
      </c>
      <c r="AH21" s="172" t="s">
        <v>136</v>
      </c>
      <c r="AI21" s="172" t="s">
        <v>4367</v>
      </c>
      <c r="AJ21" s="172" t="s">
        <v>133</v>
      </c>
      <c r="AK21" s="173">
        <v>43738</v>
      </c>
      <c r="AL21" s="212" t="s">
        <v>4368</v>
      </c>
      <c r="AM21" s="128">
        <v>1.6045737436672199E-2</v>
      </c>
      <c r="AN21" s="128">
        <v>0.1219241690230619</v>
      </c>
      <c r="AO21" s="128">
        <v>0.18853996551184621</v>
      </c>
      <c r="AP21" s="128">
        <v>0.1129135078408067</v>
      </c>
      <c r="AQ21" s="128">
        <v>0.1111686961674998</v>
      </c>
      <c r="AR21" s="128">
        <v>6.9253499331614898E-2</v>
      </c>
      <c r="AS21" s="128">
        <v>0.1087594213921991</v>
      </c>
      <c r="AT21" s="128">
        <v>0.1484886616821674</v>
      </c>
      <c r="AU21" s="128" t="s">
        <v>46</v>
      </c>
      <c r="AV21" s="128" t="s">
        <v>46</v>
      </c>
      <c r="AW21" s="128">
        <v>0.1061073206231169</v>
      </c>
      <c r="AX21" s="128">
        <v>1.3152994410269625</v>
      </c>
      <c r="AY21" s="128">
        <v>1.1778679336245581</v>
      </c>
      <c r="AZ21" s="128">
        <v>1.4129690012058835</v>
      </c>
      <c r="BA21" s="128">
        <v>0.91964523416096644</v>
      </c>
      <c r="BB21" s="128">
        <v>0.86444655887976407</v>
      </c>
      <c r="BC21" s="128">
        <v>0.63687394209209358</v>
      </c>
      <c r="BD21" s="128">
        <v>0.83356908895301018</v>
      </c>
      <c r="BE21" s="128">
        <v>1.2001019892904761</v>
      </c>
      <c r="BF21" s="128" t="s">
        <v>46</v>
      </c>
      <c r="BG21" s="128" t="s">
        <v>46</v>
      </c>
      <c r="BH21" s="128">
        <v>1.2027030632846609</v>
      </c>
      <c r="BI21" s="128">
        <v>3.8464336612946E-3</v>
      </c>
      <c r="BJ21" s="128">
        <v>1.8411571776378598E-2</v>
      </c>
      <c r="BK21" s="128">
        <v>5.5104649272821299E-2</v>
      </c>
      <c r="BL21" s="128">
        <v>-8.7870434034795775E-3</v>
      </c>
      <c r="BM21" s="128">
        <v>-1.5445944733228467E-2</v>
      </c>
      <c r="BN21" s="128">
        <v>-3.9486228822627402E-2</v>
      </c>
      <c r="BO21" s="128">
        <v>-2.17149721926259E-2</v>
      </c>
      <c r="BP21" s="128">
        <v>2.4758626229133201E-2</v>
      </c>
      <c r="BQ21" s="128" t="s">
        <v>46</v>
      </c>
      <c r="BR21" s="128" t="s">
        <v>46</v>
      </c>
      <c r="BS21" s="128">
        <v>1.6433456818256031E-2</v>
      </c>
      <c r="BT21" s="128">
        <v>3.03403662287729E-2</v>
      </c>
      <c r="BU21" s="128">
        <v>4.1151982844494499E-2</v>
      </c>
      <c r="BV21" s="177">
        <v>1.5806746318686071</v>
      </c>
      <c r="BW21" s="177">
        <v>0.34323464701323031</v>
      </c>
      <c r="BX21" s="128">
        <v>-7.9321220213600992E-3</v>
      </c>
      <c r="BY21" s="128">
        <v>-4.6464960957201602E-2</v>
      </c>
      <c r="BZ21" s="177">
        <v>7.4677281597158904E-2</v>
      </c>
      <c r="CA21" s="182">
        <v>0.22732196936773369</v>
      </c>
      <c r="CB21" s="182">
        <v>-0.17487581083379769</v>
      </c>
      <c r="CC21" s="182">
        <v>7.1799103246111606E-2</v>
      </c>
      <c r="CD21" s="182">
        <v>8.60080255087044E-2</v>
      </c>
      <c r="CE21" s="182">
        <v>0.12537886506053239</v>
      </c>
      <c r="CF21" s="182">
        <v>0.5651469397833041</v>
      </c>
      <c r="CG21" s="179">
        <v>1.8277407999999999</v>
      </c>
      <c r="CH21" s="169">
        <v>0.24</v>
      </c>
      <c r="CI21" s="170">
        <v>0.15</v>
      </c>
      <c r="CJ21" s="170">
        <v>4.6080000000000001E-3</v>
      </c>
      <c r="CK21" s="170">
        <v>1.4585212358391296E-3</v>
      </c>
      <c r="CL21" s="170">
        <v>6.0665212358391295E-3</v>
      </c>
      <c r="CM21" s="180">
        <v>185188013.22</v>
      </c>
      <c r="CN21" s="180">
        <v>186690912.11531761</v>
      </c>
      <c r="CO21" s="180">
        <v>-39179797.280000001</v>
      </c>
      <c r="CP21" s="128" t="s">
        <v>46</v>
      </c>
      <c r="CQ21" s="128" t="s">
        <v>46</v>
      </c>
      <c r="CR21" s="128" t="s">
        <v>46</v>
      </c>
      <c r="CS21" s="128" t="s">
        <v>46</v>
      </c>
      <c r="CT21" s="126" t="s">
        <v>46</v>
      </c>
      <c r="CU21" s="126" t="s">
        <v>46</v>
      </c>
      <c r="CV21" s="126" t="s">
        <v>160</v>
      </c>
      <c r="CW21" s="126" t="s">
        <v>46</v>
      </c>
      <c r="CX21" s="154">
        <v>25569.625694432871</v>
      </c>
    </row>
    <row r="22" spans="1:102" ht="15" customHeight="1" x14ac:dyDescent="0.35">
      <c r="A22" s="8"/>
      <c r="B22" s="129">
        <v>24078037000109</v>
      </c>
      <c r="C22" s="152" t="s">
        <v>4593</v>
      </c>
      <c r="D22" s="126">
        <v>13</v>
      </c>
      <c r="E22" s="126"/>
      <c r="F22" s="122" t="s">
        <v>3395</v>
      </c>
      <c r="G22" s="126" t="s">
        <v>211</v>
      </c>
      <c r="H22" s="126" t="s">
        <v>3391</v>
      </c>
      <c r="I22" s="126" t="s">
        <v>3392</v>
      </c>
      <c r="J22" s="126" t="s">
        <v>3560</v>
      </c>
      <c r="K22" s="126" t="s">
        <v>3526</v>
      </c>
      <c r="L22" s="211" t="s">
        <v>3399</v>
      </c>
      <c r="M22" s="126" t="s">
        <v>112</v>
      </c>
      <c r="N22" s="126" t="s">
        <v>264</v>
      </c>
      <c r="O22" s="126" t="s">
        <v>157</v>
      </c>
      <c r="P22" s="211" t="s">
        <v>3541</v>
      </c>
      <c r="Q22" s="127">
        <v>1000</v>
      </c>
      <c r="R22" s="126" t="s">
        <v>4350</v>
      </c>
      <c r="S22" s="213" t="s">
        <v>46</v>
      </c>
      <c r="T22" s="171">
        <v>1000</v>
      </c>
      <c r="U22" s="171">
        <v>1000</v>
      </c>
      <c r="V22" s="172" t="s">
        <v>3398</v>
      </c>
      <c r="W22" s="172" t="s">
        <v>3530</v>
      </c>
      <c r="X22" s="172" t="s">
        <v>3531</v>
      </c>
      <c r="Y22" s="172" t="s">
        <v>3530</v>
      </c>
      <c r="Z22" s="172">
        <v>31</v>
      </c>
      <c r="AA22" s="172" t="s">
        <v>46</v>
      </c>
      <c r="AB22" s="169" t="s">
        <v>46</v>
      </c>
      <c r="AC22" s="172" t="s">
        <v>4594</v>
      </c>
      <c r="AD22" s="169">
        <v>1.9E-2</v>
      </c>
      <c r="AE22" s="169">
        <v>0.11900000000000001</v>
      </c>
      <c r="AF22" s="169">
        <v>2.5000000000000001E-2</v>
      </c>
      <c r="AG22" s="169">
        <v>0.2</v>
      </c>
      <c r="AH22" s="172" t="s">
        <v>136</v>
      </c>
      <c r="AI22" s="172" t="s">
        <v>4367</v>
      </c>
      <c r="AJ22" s="172" t="s">
        <v>133</v>
      </c>
      <c r="AK22" s="173">
        <v>42488</v>
      </c>
      <c r="AL22" s="212" t="s">
        <v>4595</v>
      </c>
      <c r="AM22" s="128">
        <v>6.7540165013073002E-3</v>
      </c>
      <c r="AN22" s="128">
        <v>2.9817163266911299E-2</v>
      </c>
      <c r="AO22" s="128">
        <v>0.1459465243991564</v>
      </c>
      <c r="AP22" s="128">
        <v>0.1498933035659073</v>
      </c>
      <c r="AQ22" s="128">
        <v>0.117325302419083</v>
      </c>
      <c r="AR22" s="128">
        <v>0.29482156956945599</v>
      </c>
      <c r="AS22" s="128">
        <v>6.6798774700083705E-2</v>
      </c>
      <c r="AT22" s="128">
        <v>-3.3692782477572999E-2</v>
      </c>
      <c r="AU22" s="128" t="s">
        <v>46</v>
      </c>
      <c r="AV22" s="128" t="s">
        <v>46</v>
      </c>
      <c r="AW22" s="128">
        <v>8.5052987452836695E-2</v>
      </c>
      <c r="AX22" s="128">
        <v>0.55363950481660251</v>
      </c>
      <c r="AY22" s="128">
        <v>0.28805347426316941</v>
      </c>
      <c r="AZ22" s="128">
        <v>1.0937623450280582</v>
      </c>
      <c r="BA22" s="128">
        <v>1.2422009115988204</v>
      </c>
      <c r="BB22" s="128">
        <v>0.91774002474915362</v>
      </c>
      <c r="BC22" s="128">
        <v>2.7112590271631452</v>
      </c>
      <c r="BD22" s="128">
        <v>0.51196846265973228</v>
      </c>
      <c r="BE22" s="128" t="s">
        <v>46</v>
      </c>
      <c r="BF22" s="128" t="s">
        <v>46</v>
      </c>
      <c r="BG22" s="128" t="s">
        <v>46</v>
      </c>
      <c r="BH22" s="128">
        <v>0.91438471934021437</v>
      </c>
      <c r="BI22" s="128">
        <v>-5.4452872740701997E-3</v>
      </c>
      <c r="BJ22" s="128">
        <v>-7.3695433979771893E-2</v>
      </c>
      <c r="BK22" s="128">
        <v>1.2511208160131499E-2</v>
      </c>
      <c r="BL22" s="128">
        <v>2.6078906420802683E-2</v>
      </c>
      <c r="BM22" s="128">
        <v>-9.3242196603143812E-3</v>
      </c>
      <c r="BN22" s="128">
        <v>0.18608184141521361</v>
      </c>
      <c r="BO22" s="128">
        <v>-6.3675618884741297E-2</v>
      </c>
      <c r="BP22" s="128">
        <v>-0.1574228179306072</v>
      </c>
      <c r="BQ22" s="128" t="s">
        <v>46</v>
      </c>
      <c r="BR22" s="128" t="s">
        <v>46</v>
      </c>
      <c r="BS22" s="128">
        <v>-7.2859322219225309E-3</v>
      </c>
      <c r="BT22" s="128">
        <v>8.9586610953825099E-2</v>
      </c>
      <c r="BU22" s="128">
        <v>6.9755169025568706E-2</v>
      </c>
      <c r="BV22" s="177">
        <v>0.16702503345428249</v>
      </c>
      <c r="BW22" s="177">
        <v>-3.9755548412925001E-2</v>
      </c>
      <c r="BX22" s="128">
        <v>-8.8718521963431704E-2</v>
      </c>
      <c r="BY22" s="128">
        <v>-9.8078391568634501E-2</v>
      </c>
      <c r="BZ22" s="177">
        <v>9.7713437146275103E-2</v>
      </c>
      <c r="CA22" s="182">
        <v>-0.37300022309876879</v>
      </c>
      <c r="CB22" s="182">
        <v>0.52934944069424406</v>
      </c>
      <c r="CC22" s="182">
        <v>-0.41444428239755648</v>
      </c>
      <c r="CD22" s="182">
        <v>-0.3131651767447694</v>
      </c>
      <c r="CE22" s="182">
        <v>0.54462616219027726</v>
      </c>
      <c r="CF22" s="182">
        <v>-0.16001758442286049</v>
      </c>
      <c r="CG22" s="179">
        <v>2.15131658</v>
      </c>
      <c r="CH22" s="169">
        <v>0.23419999999999999</v>
      </c>
      <c r="CI22" s="170">
        <v>0.15</v>
      </c>
      <c r="CJ22" s="170">
        <v>4.4498000000000003E-3</v>
      </c>
      <c r="CK22" s="170">
        <v>3.3114924109599818E-4</v>
      </c>
      <c r="CL22" s="170">
        <v>4.7809492410959987E-3</v>
      </c>
      <c r="CM22" s="180">
        <v>110953929.15000001</v>
      </c>
      <c r="CN22" s="180">
        <v>118978804.7107143</v>
      </c>
      <c r="CO22" s="180">
        <v>-23792843.68</v>
      </c>
      <c r="CP22" s="128" t="s">
        <v>46</v>
      </c>
      <c r="CQ22" s="128" t="s">
        <v>46</v>
      </c>
      <c r="CR22" s="128" t="s">
        <v>46</v>
      </c>
      <c r="CS22" s="128" t="s">
        <v>46</v>
      </c>
      <c r="CT22" s="126" t="s">
        <v>46</v>
      </c>
      <c r="CU22" s="126" t="s">
        <v>46</v>
      </c>
      <c r="CV22" s="126" t="s">
        <v>4596</v>
      </c>
      <c r="CW22" s="126" t="s">
        <v>46</v>
      </c>
      <c r="CX22" s="154">
        <v>25569.625694432871</v>
      </c>
    </row>
    <row r="23" spans="1:102" ht="15" customHeight="1" x14ac:dyDescent="0.35">
      <c r="A23" s="8"/>
      <c r="B23" s="129">
        <v>52297687000172</v>
      </c>
      <c r="C23" s="152" t="s">
        <v>4597</v>
      </c>
      <c r="D23" s="126">
        <v>11</v>
      </c>
      <c r="E23" s="126"/>
      <c r="F23" s="122"/>
      <c r="G23" s="126" t="s">
        <v>211</v>
      </c>
      <c r="H23" s="126" t="s">
        <v>3391</v>
      </c>
      <c r="I23" s="126" t="s">
        <v>3392</v>
      </c>
      <c r="J23" s="126" t="s">
        <v>362</v>
      </c>
      <c r="K23" s="126" t="s">
        <v>3526</v>
      </c>
      <c r="L23" s="211" t="s">
        <v>3399</v>
      </c>
      <c r="M23" s="126" t="s">
        <v>163</v>
      </c>
      <c r="N23" s="126" t="s">
        <v>4598</v>
      </c>
      <c r="O23" s="126" t="s">
        <v>4508</v>
      </c>
      <c r="P23" s="211" t="s">
        <v>3562</v>
      </c>
      <c r="Q23" s="127">
        <v>500</v>
      </c>
      <c r="R23" s="126" t="s">
        <v>4350</v>
      </c>
      <c r="S23" s="213" t="s">
        <v>46</v>
      </c>
      <c r="T23" s="171">
        <v>100</v>
      </c>
      <c r="U23" s="171">
        <v>500</v>
      </c>
      <c r="V23" s="172" t="s">
        <v>3398</v>
      </c>
      <c r="W23" s="172" t="s">
        <v>135</v>
      </c>
      <c r="X23" s="172" t="s">
        <v>4427</v>
      </c>
      <c r="Y23" s="172" t="s">
        <v>3530</v>
      </c>
      <c r="Z23" s="172">
        <v>6</v>
      </c>
      <c r="AA23" s="172" t="s">
        <v>46</v>
      </c>
      <c r="AB23" s="169" t="s">
        <v>46</v>
      </c>
      <c r="AC23" s="172" t="s">
        <v>4599</v>
      </c>
      <c r="AD23" s="169">
        <v>9.0000000000000011E-3</v>
      </c>
      <c r="AE23" s="169">
        <v>0.10900000000000001</v>
      </c>
      <c r="AF23" s="169">
        <v>0.01</v>
      </c>
      <c r="AG23" s="169">
        <v>0.2</v>
      </c>
      <c r="AH23" s="172" t="s">
        <v>136</v>
      </c>
      <c r="AI23" s="172" t="s">
        <v>4367</v>
      </c>
      <c r="AJ23" s="172" t="s">
        <v>133</v>
      </c>
      <c r="AK23" s="173">
        <v>45198</v>
      </c>
      <c r="AL23" s="212" t="s">
        <v>4600</v>
      </c>
      <c r="AM23" s="128">
        <v>1.0868257426950001E-2</v>
      </c>
      <c r="AN23" s="128">
        <v>0.1003690058169024</v>
      </c>
      <c r="AO23" s="128">
        <v>0.13170129144361351</v>
      </c>
      <c r="AP23" s="128" t="s">
        <v>46</v>
      </c>
      <c r="AQ23" s="128" t="s">
        <v>46</v>
      </c>
      <c r="AR23" s="128">
        <v>0.11141180306171949</v>
      </c>
      <c r="AS23" s="128" t="s">
        <v>46</v>
      </c>
      <c r="AT23" s="128" t="s">
        <v>46</v>
      </c>
      <c r="AU23" s="128" t="s">
        <v>46</v>
      </c>
      <c r="AV23" s="128" t="s">
        <v>46</v>
      </c>
      <c r="AW23" s="128">
        <v>0.1230172532808369</v>
      </c>
      <c r="AX23" s="128">
        <v>0.89089161373995596</v>
      </c>
      <c r="AY23" s="128">
        <v>0.96963083225233682</v>
      </c>
      <c r="AZ23" s="128">
        <v>0.98700475373172403</v>
      </c>
      <c r="BA23" s="128" t="s">
        <v>46</v>
      </c>
      <c r="BB23" s="128" t="s">
        <v>46</v>
      </c>
      <c r="BC23" s="128">
        <v>1.0245731247708003</v>
      </c>
      <c r="BD23" s="128" t="s">
        <v>46</v>
      </c>
      <c r="BE23" s="128" t="s">
        <v>46</v>
      </c>
      <c r="BF23" s="128" t="s">
        <v>46</v>
      </c>
      <c r="BG23" s="128" t="s">
        <v>46</v>
      </c>
      <c r="BH23" s="128">
        <v>1.0068727763296246</v>
      </c>
      <c r="BI23" s="128">
        <v>-1.3310463484275E-3</v>
      </c>
      <c r="BJ23" s="128">
        <v>-3.1435914297808002E-3</v>
      </c>
      <c r="BK23" s="128">
        <v>-1.7340247954114E-3</v>
      </c>
      <c r="BL23" s="128" t="s">
        <v>46</v>
      </c>
      <c r="BM23" s="128" t="s">
        <v>46</v>
      </c>
      <c r="BN23" s="128">
        <v>2.6720749074771E-3</v>
      </c>
      <c r="BO23" s="128" t="s">
        <v>46</v>
      </c>
      <c r="BP23" s="128" t="s">
        <v>46</v>
      </c>
      <c r="BQ23" s="128" t="s">
        <v>46</v>
      </c>
      <c r="BR23" s="128" t="s">
        <v>46</v>
      </c>
      <c r="BS23" s="128">
        <v>7.4827642011787709E-4</v>
      </c>
      <c r="BT23" s="128">
        <v>2.7774719725535001E-3</v>
      </c>
      <c r="BU23" s="128">
        <v>4.9290930316674003E-3</v>
      </c>
      <c r="BV23" s="177">
        <v>-0.55026772976680582</v>
      </c>
      <c r="BW23" s="177">
        <v>0.14598605108591789</v>
      </c>
      <c r="BX23" s="128" t="s">
        <v>46</v>
      </c>
      <c r="BY23" s="128">
        <v>-9.1972405678786284E-4</v>
      </c>
      <c r="BZ23" s="177">
        <v>2.4701825235415001E-3</v>
      </c>
      <c r="CA23" s="182">
        <v>-4.5622987124560199E-2</v>
      </c>
      <c r="CB23" s="182">
        <v>1.14914474267571E-2</v>
      </c>
      <c r="CC23" s="182">
        <v>5.39860948642251E-2</v>
      </c>
      <c r="CD23" s="182">
        <v>9.5939616249187606E-2</v>
      </c>
      <c r="CE23" s="182">
        <v>2.0695093651238301E-2</v>
      </c>
      <c r="CF23" s="182">
        <v>9.7283803286925999E-2</v>
      </c>
      <c r="CG23" s="179">
        <v>1.26000702</v>
      </c>
      <c r="CH23" s="169">
        <v>0.3</v>
      </c>
      <c r="CI23" s="170">
        <v>0.25</v>
      </c>
      <c r="CJ23" s="170">
        <v>2.7000000000000001E-3</v>
      </c>
      <c r="CK23" s="170" t="s">
        <v>46</v>
      </c>
      <c r="CL23" s="170">
        <v>2.7000000000000001E-3</v>
      </c>
      <c r="CM23" s="180">
        <v>16965837.41</v>
      </c>
      <c r="CN23" s="180">
        <v>16537547.547777779</v>
      </c>
      <c r="CO23" s="180">
        <v>2482629.9000000008</v>
      </c>
      <c r="CP23" s="128" t="s">
        <v>46</v>
      </c>
      <c r="CQ23" s="128" t="s">
        <v>46</v>
      </c>
      <c r="CR23" s="128" t="s">
        <v>46</v>
      </c>
      <c r="CS23" s="128" t="s">
        <v>46</v>
      </c>
      <c r="CT23" s="126" t="s">
        <v>46</v>
      </c>
      <c r="CU23" s="126" t="s">
        <v>46</v>
      </c>
      <c r="CV23" s="126" t="s">
        <v>4601</v>
      </c>
      <c r="CW23" s="126" t="s">
        <v>46</v>
      </c>
      <c r="CX23" s="154">
        <v>25569.625694432871</v>
      </c>
    </row>
    <row r="24" spans="1:102" ht="15" customHeight="1" x14ac:dyDescent="0.35">
      <c r="A24" s="8"/>
      <c r="B24" s="129">
        <v>35828705000186</v>
      </c>
      <c r="C24" s="152" t="s">
        <v>4369</v>
      </c>
      <c r="D24" s="126">
        <v>26</v>
      </c>
      <c r="E24" s="126"/>
      <c r="F24" s="122"/>
      <c r="G24" s="126" t="s">
        <v>4370</v>
      </c>
      <c r="H24" s="126" t="s">
        <v>3383</v>
      </c>
      <c r="I24" s="126" t="s">
        <v>3383</v>
      </c>
      <c r="J24" s="126" t="s">
        <v>3559</v>
      </c>
      <c r="K24" s="126" t="s">
        <v>3540</v>
      </c>
      <c r="L24" s="211" t="s">
        <v>3400</v>
      </c>
      <c r="M24" s="126" t="s">
        <v>163</v>
      </c>
      <c r="N24" s="126" t="s">
        <v>3543</v>
      </c>
      <c r="O24" s="126" t="s">
        <v>406</v>
      </c>
      <c r="P24" s="211" t="s">
        <v>3544</v>
      </c>
      <c r="Q24" s="127">
        <v>1000</v>
      </c>
      <c r="R24" s="126" t="s">
        <v>4350</v>
      </c>
      <c r="S24" s="213" t="s">
        <v>46</v>
      </c>
      <c r="T24" s="171">
        <v>1000</v>
      </c>
      <c r="U24" s="171">
        <v>500</v>
      </c>
      <c r="V24" s="172" t="s">
        <v>3398</v>
      </c>
      <c r="W24" s="172" t="s">
        <v>135</v>
      </c>
      <c r="X24" s="172" t="s">
        <v>3545</v>
      </c>
      <c r="Y24" s="172" t="s">
        <v>3530</v>
      </c>
      <c r="Z24" s="172">
        <v>16</v>
      </c>
      <c r="AA24" s="172" t="s">
        <v>46</v>
      </c>
      <c r="AB24" s="169" t="s">
        <v>46</v>
      </c>
      <c r="AC24" s="172" t="s">
        <v>46</v>
      </c>
      <c r="AD24" s="169">
        <v>5.0000000000000001E-3</v>
      </c>
      <c r="AE24" s="169" t="s">
        <v>46</v>
      </c>
      <c r="AF24" s="169">
        <v>7.4999999999999997E-3</v>
      </c>
      <c r="AG24" s="169">
        <v>0.2</v>
      </c>
      <c r="AH24" s="172" t="s">
        <v>46</v>
      </c>
      <c r="AI24" s="172" t="s">
        <v>46</v>
      </c>
      <c r="AJ24" s="172" t="s">
        <v>133</v>
      </c>
      <c r="AK24" s="173">
        <v>44048</v>
      </c>
      <c r="AL24" s="212" t="s">
        <v>3632</v>
      </c>
      <c r="AM24" s="128">
        <v>1.0903173278285799E-2</v>
      </c>
      <c r="AN24" s="128">
        <v>0.1187846053428198</v>
      </c>
      <c r="AO24" s="128">
        <v>0.12724118596452011</v>
      </c>
      <c r="AP24" s="128">
        <v>0.1349909885173981</v>
      </c>
      <c r="AQ24" s="128">
        <v>0.12875376669300209</v>
      </c>
      <c r="AR24" s="128">
        <v>9.9202860262724596E-2</v>
      </c>
      <c r="AS24" s="128">
        <v>0.10807567326297191</v>
      </c>
      <c r="AT24" s="128">
        <v>0.124516275336328</v>
      </c>
      <c r="AU24" s="128" t="s">
        <v>46</v>
      </c>
      <c r="AV24" s="128" t="s">
        <v>46</v>
      </c>
      <c r="AW24" s="128">
        <v>9.9536453615522894E-2</v>
      </c>
      <c r="AX24" s="128">
        <v>0.8937537321016793</v>
      </c>
      <c r="AY24" s="128">
        <v>1.1475376765954537</v>
      </c>
      <c r="AZ24" s="128">
        <v>0.95357952865035278</v>
      </c>
      <c r="BA24" s="128">
        <v>1.1109474826860459</v>
      </c>
      <c r="BB24" s="128">
        <v>1.0182363652869686</v>
      </c>
      <c r="BC24" s="128">
        <v>0.91229637913026485</v>
      </c>
      <c r="BD24" s="128">
        <v>0.82832861141223746</v>
      </c>
      <c r="BE24" s="128">
        <v>1.0063544787683529</v>
      </c>
      <c r="BF24" s="128" t="s">
        <v>46</v>
      </c>
      <c r="BG24" s="128" t="s">
        <v>46</v>
      </c>
      <c r="BH24" s="128">
        <v>0.98867423600061155</v>
      </c>
      <c r="BI24" s="128">
        <v>-1.2961304970917E-3</v>
      </c>
      <c r="BJ24" s="128">
        <v>1.5272008096136601E-2</v>
      </c>
      <c r="BK24" s="128">
        <v>-6.1941302745047002E-3</v>
      </c>
      <c r="BL24" s="128">
        <v>1.2020585853521393E-2</v>
      </c>
      <c r="BM24" s="128">
        <v>2.0470975782795886E-3</v>
      </c>
      <c r="BN24" s="128">
        <v>-9.5368678915176992E-3</v>
      </c>
      <c r="BO24" s="128">
        <v>-2.23987203218531E-2</v>
      </c>
      <c r="BP24" s="128">
        <v>7.8623988329379996E-4</v>
      </c>
      <c r="BQ24" s="128" t="s">
        <v>46</v>
      </c>
      <c r="BR24" s="128" t="s">
        <v>46</v>
      </c>
      <c r="BS24" s="128">
        <v>-1.0359449633627893E-3</v>
      </c>
      <c r="BT24" s="128">
        <v>2.3221171325543102E-2</v>
      </c>
      <c r="BU24" s="128">
        <v>2.5901912808711899E-2</v>
      </c>
      <c r="BV24" s="177">
        <v>-0.22455756393608151</v>
      </c>
      <c r="BW24" s="177">
        <v>-2.03355663945591E-2</v>
      </c>
      <c r="BX24" s="128">
        <v>-1.2508257490329799E-2</v>
      </c>
      <c r="BY24" s="128">
        <v>-3.81117821503568E-2</v>
      </c>
      <c r="BZ24" s="177">
        <v>1.73115553749453E-2</v>
      </c>
      <c r="CA24" s="182">
        <v>-6.1447119489733998E-2</v>
      </c>
      <c r="CB24" s="182">
        <v>-0.22075896520437499</v>
      </c>
      <c r="CC24" s="182">
        <v>-4.5635335963877401E-2</v>
      </c>
      <c r="CD24" s="182">
        <v>-2.6005164518537301E-2</v>
      </c>
      <c r="CE24" s="182">
        <v>-0.26156938841193189</v>
      </c>
      <c r="CF24" s="182">
        <v>4.5253152351444899E-2</v>
      </c>
      <c r="CG24" s="179">
        <v>1.6278267900000001</v>
      </c>
      <c r="CH24" s="169">
        <v>0.27</v>
      </c>
      <c r="CI24" s="170">
        <v>0.15</v>
      </c>
      <c r="CJ24" s="170">
        <v>1.3500000000000001E-3</v>
      </c>
      <c r="CK24" s="170" t="s">
        <v>46</v>
      </c>
      <c r="CL24" s="170">
        <v>1.3500000000000001E-3</v>
      </c>
      <c r="CM24" s="180">
        <v>31315826.800000001</v>
      </c>
      <c r="CN24" s="180">
        <v>30346001.562698416</v>
      </c>
      <c r="CO24" s="180">
        <v>-654692.89</v>
      </c>
      <c r="CP24" s="128" t="s">
        <v>46</v>
      </c>
      <c r="CQ24" s="128" t="s">
        <v>46</v>
      </c>
      <c r="CR24" s="128" t="s">
        <v>46</v>
      </c>
      <c r="CS24" s="128" t="s">
        <v>46</v>
      </c>
      <c r="CT24" s="126" t="s">
        <v>46</v>
      </c>
      <c r="CU24" s="126" t="s">
        <v>46</v>
      </c>
      <c r="CV24" s="126" t="s">
        <v>3546</v>
      </c>
      <c r="CW24" s="126" t="s">
        <v>46</v>
      </c>
      <c r="CX24" s="154">
        <v>25569.625694432871</v>
      </c>
    </row>
    <row r="25" spans="1:102" ht="15" customHeight="1" x14ac:dyDescent="0.35">
      <c r="A25" s="8"/>
      <c r="B25" s="129">
        <v>44025131000107</v>
      </c>
      <c r="C25" s="152" t="s">
        <v>4371</v>
      </c>
      <c r="D25" s="126">
        <v>13</v>
      </c>
      <c r="E25" s="126"/>
      <c r="F25" s="122"/>
      <c r="G25" s="126" t="s">
        <v>4370</v>
      </c>
      <c r="H25" s="126" t="s">
        <v>3390</v>
      </c>
      <c r="I25" s="126" t="s">
        <v>3384</v>
      </c>
      <c r="J25" s="126" t="s">
        <v>3561</v>
      </c>
      <c r="K25" s="126" t="s">
        <v>3526</v>
      </c>
      <c r="L25" s="211" t="s">
        <v>3400</v>
      </c>
      <c r="M25" s="126" t="s">
        <v>112</v>
      </c>
      <c r="N25" s="126" t="s">
        <v>113</v>
      </c>
      <c r="O25" s="126" t="s">
        <v>266</v>
      </c>
      <c r="P25" s="211" t="s">
        <v>3562</v>
      </c>
      <c r="Q25" s="127">
        <v>1000</v>
      </c>
      <c r="R25" s="126" t="s">
        <v>4350</v>
      </c>
      <c r="S25" s="213" t="s">
        <v>46</v>
      </c>
      <c r="T25" s="171">
        <v>1000</v>
      </c>
      <c r="U25" s="171">
        <v>1000</v>
      </c>
      <c r="V25" s="172" t="s">
        <v>3398</v>
      </c>
      <c r="W25" s="172" t="s">
        <v>135</v>
      </c>
      <c r="X25" s="172" t="s">
        <v>3563</v>
      </c>
      <c r="Y25" s="172" t="s">
        <v>3530</v>
      </c>
      <c r="Z25" s="172">
        <v>60</v>
      </c>
      <c r="AA25" s="172" t="s">
        <v>46</v>
      </c>
      <c r="AB25" s="169" t="s">
        <v>46</v>
      </c>
      <c r="AC25" s="172" t="s">
        <v>46</v>
      </c>
      <c r="AD25" s="169">
        <v>0.01</v>
      </c>
      <c r="AE25" s="169" t="s">
        <v>46</v>
      </c>
      <c r="AF25" s="169">
        <v>0.01</v>
      </c>
      <c r="AG25" s="169">
        <v>0.2</v>
      </c>
      <c r="AH25" s="172" t="s">
        <v>3564</v>
      </c>
      <c r="AI25" s="172" t="s">
        <v>4352</v>
      </c>
      <c r="AJ25" s="172" t="s">
        <v>133</v>
      </c>
      <c r="AK25" s="173">
        <v>44523</v>
      </c>
      <c r="AL25" s="212" t="s">
        <v>3631</v>
      </c>
      <c r="AM25" s="128">
        <v>1.2091885015045101E-2</v>
      </c>
      <c r="AN25" s="128">
        <v>0.1108101604929119</v>
      </c>
      <c r="AO25" s="128">
        <v>0.1379650344500587</v>
      </c>
      <c r="AP25" s="128">
        <v>0.14088750291678109</v>
      </c>
      <c r="AQ25" s="128">
        <v>0.13305967424354281</v>
      </c>
      <c r="AR25" s="128">
        <v>0.1299721972288736</v>
      </c>
      <c r="AS25" s="128">
        <v>0.11274597868986611</v>
      </c>
      <c r="AT25" s="128">
        <v>0.149336491804199</v>
      </c>
      <c r="AU25" s="128" t="s">
        <v>46</v>
      </c>
      <c r="AV25" s="128" t="s">
        <v>46</v>
      </c>
      <c r="AW25" s="128">
        <v>0.1344129746143696</v>
      </c>
      <c r="AX25" s="128">
        <v>0.99119468108095676</v>
      </c>
      <c r="AY25" s="128">
        <v>1.0704992768062582</v>
      </c>
      <c r="AZ25" s="128">
        <v>1.0339469215400188</v>
      </c>
      <c r="BA25" s="128">
        <v>1.1626768468448232</v>
      </c>
      <c r="BB25" s="128">
        <v>1.0566324843950887</v>
      </c>
      <c r="BC25" s="128">
        <v>1.1952595379355186</v>
      </c>
      <c r="BD25" s="128">
        <v>0.86412341603693088</v>
      </c>
      <c r="BE25" s="128">
        <v>1.206954247264276</v>
      </c>
      <c r="BF25" s="128" t="s">
        <v>46</v>
      </c>
      <c r="BG25" s="128" t="s">
        <v>46</v>
      </c>
      <c r="BH25" s="128">
        <v>1.0978846059906486</v>
      </c>
      <c r="BI25" s="128">
        <v>-1.0741876033239999E-4</v>
      </c>
      <c r="BJ25" s="128">
        <v>7.2975632462286E-3</v>
      </c>
      <c r="BK25" s="128">
        <v>4.5297182110337003E-3</v>
      </c>
      <c r="BL25" s="128">
        <v>1.7581897463316176E-2</v>
      </c>
      <c r="BM25" s="128">
        <v>6.3339914199620484E-3</v>
      </c>
      <c r="BN25" s="128">
        <v>2.1232469074631201E-2</v>
      </c>
      <c r="BO25" s="128">
        <v>-1.7728414894959001E-2</v>
      </c>
      <c r="BP25" s="128">
        <v>2.5606456351164798E-2</v>
      </c>
      <c r="BQ25" s="128" t="s">
        <v>46</v>
      </c>
      <c r="BR25" s="128" t="s">
        <v>46</v>
      </c>
      <c r="BS25" s="128">
        <v>1.0676772613396723E-2</v>
      </c>
      <c r="BT25" s="128">
        <v>6.8985276505147001E-3</v>
      </c>
      <c r="BU25" s="128">
        <v>8.0383431749938995E-3</v>
      </c>
      <c r="BV25" s="177">
        <v>0.58183443727305428</v>
      </c>
      <c r="BW25" s="177">
        <v>1.1323515565244586</v>
      </c>
      <c r="BX25" s="128">
        <v>-1.8330136972931001E-3</v>
      </c>
      <c r="BY25" s="128">
        <v>-6.8205704878030998E-3</v>
      </c>
      <c r="BZ25" s="177">
        <v>3.8691403041667002E-3</v>
      </c>
      <c r="CA25" s="182">
        <v>3.65580675646252E-2</v>
      </c>
      <c r="CB25" s="182">
        <v>1.4176957980188599E-2</v>
      </c>
      <c r="CC25" s="182">
        <v>3.7400461500048499E-2</v>
      </c>
      <c r="CD25" s="182">
        <v>2.40224735745138E-2</v>
      </c>
      <c r="CE25" s="182">
        <v>3.7486707171922602E-2</v>
      </c>
      <c r="CF25" s="182">
        <v>0.10334108401330019</v>
      </c>
      <c r="CG25" s="179">
        <v>1.6240831</v>
      </c>
      <c r="CH25" s="169">
        <v>0.24</v>
      </c>
      <c r="CI25" s="170">
        <v>0.09</v>
      </c>
      <c r="CJ25" s="170">
        <v>2.3999999999999998E-3</v>
      </c>
      <c r="CK25" s="170">
        <v>7.1936110186832108E-5</v>
      </c>
      <c r="CL25" s="170">
        <v>2.471936110186832E-3</v>
      </c>
      <c r="CM25" s="180">
        <v>336066668.87</v>
      </c>
      <c r="CN25" s="180">
        <v>274729536.37722224</v>
      </c>
      <c r="CO25" s="180">
        <v>67701436.440000013</v>
      </c>
      <c r="CP25" s="128" t="s">
        <v>46</v>
      </c>
      <c r="CQ25" s="128" t="s">
        <v>46</v>
      </c>
      <c r="CR25" s="128" t="s">
        <v>46</v>
      </c>
      <c r="CS25" s="128" t="s">
        <v>46</v>
      </c>
      <c r="CT25" s="126" t="s">
        <v>46</v>
      </c>
      <c r="CU25" s="126" t="s">
        <v>46</v>
      </c>
      <c r="CV25" s="126" t="s">
        <v>3565</v>
      </c>
      <c r="CW25" s="126" t="s">
        <v>46</v>
      </c>
      <c r="CX25" s="154">
        <v>25569.625694432871</v>
      </c>
    </row>
    <row r="26" spans="1:102" ht="15" customHeight="1" x14ac:dyDescent="0.35">
      <c r="A26" s="8"/>
      <c r="B26" s="129">
        <v>29044189000104</v>
      </c>
      <c r="C26" s="152" t="s">
        <v>161</v>
      </c>
      <c r="D26" s="126">
        <v>10</v>
      </c>
      <c r="E26" s="126"/>
      <c r="F26" s="122"/>
      <c r="G26" s="126" t="s">
        <v>4370</v>
      </c>
      <c r="H26" s="126" t="s">
        <v>3390</v>
      </c>
      <c r="I26" s="126" t="s">
        <v>3384</v>
      </c>
      <c r="J26" s="126" t="s">
        <v>362</v>
      </c>
      <c r="K26" s="126" t="s">
        <v>3526</v>
      </c>
      <c r="L26" s="211" t="s">
        <v>3399</v>
      </c>
      <c r="M26" s="126" t="s">
        <v>163</v>
      </c>
      <c r="N26" s="126" t="s">
        <v>3566</v>
      </c>
      <c r="O26" s="126" t="s">
        <v>164</v>
      </c>
      <c r="P26" s="211" t="s">
        <v>3539</v>
      </c>
      <c r="Q26" s="127">
        <v>1000</v>
      </c>
      <c r="R26" s="126" t="s">
        <v>4350</v>
      </c>
      <c r="S26" s="213" t="s">
        <v>46</v>
      </c>
      <c r="T26" s="171">
        <v>1000</v>
      </c>
      <c r="U26" s="171">
        <v>500</v>
      </c>
      <c r="V26" s="172" t="s">
        <v>3398</v>
      </c>
      <c r="W26" s="172" t="s">
        <v>135</v>
      </c>
      <c r="X26" s="172" t="s">
        <v>3531</v>
      </c>
      <c r="Y26" s="172" t="s">
        <v>3530</v>
      </c>
      <c r="Z26" s="172">
        <v>31</v>
      </c>
      <c r="AA26" s="172" t="s">
        <v>46</v>
      </c>
      <c r="AB26" s="169" t="s">
        <v>46</v>
      </c>
      <c r="AC26" s="172" t="s">
        <v>46</v>
      </c>
      <c r="AD26" s="169">
        <v>5.0000000000000001E-3</v>
      </c>
      <c r="AE26" s="169" t="s">
        <v>46</v>
      </c>
      <c r="AF26" s="169">
        <v>8.0000000000000002E-3</v>
      </c>
      <c r="AG26" s="169" t="s">
        <v>46</v>
      </c>
      <c r="AH26" s="172" t="s">
        <v>46</v>
      </c>
      <c r="AI26" s="172" t="s">
        <v>46</v>
      </c>
      <c r="AJ26" s="172" t="s">
        <v>133</v>
      </c>
      <c r="AK26" s="173">
        <v>43187</v>
      </c>
      <c r="AL26" s="212" t="s">
        <v>4372</v>
      </c>
      <c r="AM26" s="128">
        <v>1.2072868673508E-2</v>
      </c>
      <c r="AN26" s="128">
        <v>0.1154495730822868</v>
      </c>
      <c r="AO26" s="128">
        <v>0.14095477322832001</v>
      </c>
      <c r="AP26" s="128">
        <v>0.1425122738011079</v>
      </c>
      <c r="AQ26" s="128">
        <v>0.12965648875814151</v>
      </c>
      <c r="AR26" s="128">
        <v>0.1272965410723545</v>
      </c>
      <c r="AS26" s="128">
        <v>0.10357166361467809</v>
      </c>
      <c r="AT26" s="128">
        <v>0.1469788372729188</v>
      </c>
      <c r="AU26" s="128" t="s">
        <v>46</v>
      </c>
      <c r="AV26" s="128" t="s">
        <v>46</v>
      </c>
      <c r="AW26" s="128">
        <v>9.1299598746383798E-2</v>
      </c>
      <c r="AX26" s="128">
        <v>0.98963587560425526</v>
      </c>
      <c r="AY26" s="128">
        <v>1.1153190640860486</v>
      </c>
      <c r="AZ26" s="128">
        <v>1.0563528247336365</v>
      </c>
      <c r="BA26" s="128">
        <v>1.1769778593875737</v>
      </c>
      <c r="BB26" s="128">
        <v>1.0262617950643422</v>
      </c>
      <c r="BC26" s="128">
        <v>1.1706534790282921</v>
      </c>
      <c r="BD26" s="128">
        <v>0.79380835403035055</v>
      </c>
      <c r="BE26" s="128">
        <v>1.1878994193670096</v>
      </c>
      <c r="BF26" s="128" t="s">
        <v>46</v>
      </c>
      <c r="BG26" s="128" t="s">
        <v>46</v>
      </c>
      <c r="BH26" s="128">
        <v>1.0839108018308106</v>
      </c>
      <c r="BI26" s="128">
        <v>-1.2643510186940001E-4</v>
      </c>
      <c r="BJ26" s="128">
        <v>1.1936975835603599E-2</v>
      </c>
      <c r="BK26" s="128">
        <v>7.5194569892950997E-3</v>
      </c>
      <c r="BL26" s="128">
        <v>1.91145932200536E-2</v>
      </c>
      <c r="BM26" s="128">
        <v>2.9457204580833896E-3</v>
      </c>
      <c r="BN26" s="128">
        <v>1.8556812918112099E-2</v>
      </c>
      <c r="BO26" s="128">
        <v>-2.6902729970146901E-2</v>
      </c>
      <c r="BP26" s="128">
        <v>2.3248801819884601E-2</v>
      </c>
      <c r="BQ26" s="128" t="s">
        <v>46</v>
      </c>
      <c r="BR26" s="128" t="s">
        <v>46</v>
      </c>
      <c r="BS26" s="128">
        <v>6.5188518871837076E-3</v>
      </c>
      <c r="BT26" s="128">
        <v>1.1333397504089101E-2</v>
      </c>
      <c r="BU26" s="128">
        <v>1.1151190346311001E-2</v>
      </c>
      <c r="BV26" s="177">
        <v>0.58933759720397305</v>
      </c>
      <c r="BW26" s="177">
        <v>0.45917877967080728</v>
      </c>
      <c r="BX26" s="128">
        <v>-2.9210591292846999E-3</v>
      </c>
      <c r="BY26" s="128">
        <v>-5.5045720755359899E-2</v>
      </c>
      <c r="BZ26" s="177">
        <v>1.5239397312919001E-3</v>
      </c>
      <c r="CA26" s="182">
        <v>6.6640154936522603E-2</v>
      </c>
      <c r="CB26" s="182">
        <v>4.0997137802651698E-2</v>
      </c>
      <c r="CC26" s="182">
        <v>3.1977853282009201E-2</v>
      </c>
      <c r="CD26" s="182">
        <v>6.8202806476737998E-3</v>
      </c>
      <c r="CE26" s="182">
        <v>0.115371873122698</v>
      </c>
      <c r="CF26" s="182">
        <v>2.75756350118888E-2</v>
      </c>
      <c r="CG26" s="179">
        <v>1.9229928999999999</v>
      </c>
      <c r="CH26" s="169">
        <v>0.27</v>
      </c>
      <c r="CI26" s="170" t="s">
        <v>46</v>
      </c>
      <c r="CJ26" s="170">
        <v>1.3500000000000001E-3</v>
      </c>
      <c r="CK26" s="170" t="s">
        <v>46</v>
      </c>
      <c r="CL26" s="170">
        <v>1.3500000000000001E-3</v>
      </c>
      <c r="CM26" s="180">
        <v>327833354.91000003</v>
      </c>
      <c r="CN26" s="180">
        <v>304672313.35142875</v>
      </c>
      <c r="CO26" s="180">
        <v>30671189.049999971</v>
      </c>
      <c r="CP26" s="128" t="s">
        <v>46</v>
      </c>
      <c r="CQ26" s="128" t="s">
        <v>46</v>
      </c>
      <c r="CR26" s="128" t="s">
        <v>46</v>
      </c>
      <c r="CS26" s="128" t="s">
        <v>46</v>
      </c>
      <c r="CT26" s="126" t="s">
        <v>46</v>
      </c>
      <c r="CU26" s="126" t="s">
        <v>46</v>
      </c>
      <c r="CV26" s="126" t="s">
        <v>3567</v>
      </c>
      <c r="CW26" s="126" t="s">
        <v>46</v>
      </c>
      <c r="CX26" s="154">
        <v>25569.625694432871</v>
      </c>
    </row>
    <row r="27" spans="1:102" ht="15" customHeight="1" x14ac:dyDescent="0.35">
      <c r="A27" s="8"/>
      <c r="B27" s="129">
        <v>9720734000110</v>
      </c>
      <c r="C27" s="152" t="s">
        <v>4373</v>
      </c>
      <c r="D27" s="126">
        <v>10</v>
      </c>
      <c r="E27" s="126"/>
      <c r="F27" s="122" t="s">
        <v>3393</v>
      </c>
      <c r="G27" s="126" t="s">
        <v>4370</v>
      </c>
      <c r="H27" s="126" t="s">
        <v>3390</v>
      </c>
      <c r="I27" s="126" t="s">
        <v>3384</v>
      </c>
      <c r="J27" s="126" t="s">
        <v>3561</v>
      </c>
      <c r="K27" s="126" t="s">
        <v>3526</v>
      </c>
      <c r="L27" s="211" t="s">
        <v>3399</v>
      </c>
      <c r="M27" s="126" t="s">
        <v>163</v>
      </c>
      <c r="N27" s="126" t="s">
        <v>3566</v>
      </c>
      <c r="O27" s="126" t="s">
        <v>3568</v>
      </c>
      <c r="P27" s="211" t="s">
        <v>3541</v>
      </c>
      <c r="Q27" s="127">
        <v>1000</v>
      </c>
      <c r="R27" s="126" t="s">
        <v>4350</v>
      </c>
      <c r="S27" s="213" t="s">
        <v>46</v>
      </c>
      <c r="T27" s="171">
        <v>1000</v>
      </c>
      <c r="U27" s="171">
        <v>500</v>
      </c>
      <c r="V27" s="172" t="s">
        <v>3398</v>
      </c>
      <c r="W27" s="172" t="s">
        <v>135</v>
      </c>
      <c r="X27" s="172" t="s">
        <v>135</v>
      </c>
      <c r="Y27" s="172" t="s">
        <v>3530</v>
      </c>
      <c r="Z27" s="172">
        <v>1</v>
      </c>
      <c r="AA27" s="172" t="s">
        <v>46</v>
      </c>
      <c r="AB27" s="169" t="s">
        <v>46</v>
      </c>
      <c r="AC27" s="172" t="s">
        <v>46</v>
      </c>
      <c r="AD27" s="169">
        <v>4.0000000000000001E-3</v>
      </c>
      <c r="AE27" s="169" t="s">
        <v>46</v>
      </c>
      <c r="AF27" s="169">
        <v>6.0000000000000001E-3</v>
      </c>
      <c r="AG27" s="169" t="s">
        <v>46</v>
      </c>
      <c r="AH27" s="172" t="s">
        <v>46</v>
      </c>
      <c r="AI27" s="172" t="s">
        <v>46</v>
      </c>
      <c r="AJ27" s="172" t="s">
        <v>133</v>
      </c>
      <c r="AK27" s="173">
        <v>39702</v>
      </c>
      <c r="AL27" s="212" t="s">
        <v>4374</v>
      </c>
      <c r="AM27" s="128">
        <v>1.30645088008864E-2</v>
      </c>
      <c r="AN27" s="128">
        <v>0.1099724493096807</v>
      </c>
      <c r="AO27" s="128">
        <v>0.13700979812110781</v>
      </c>
      <c r="AP27" s="128">
        <v>0.1338731789948826</v>
      </c>
      <c r="AQ27" s="128">
        <v>0.12854029277023429</v>
      </c>
      <c r="AR27" s="128">
        <v>0.11973905029036649</v>
      </c>
      <c r="AS27" s="128">
        <v>0.1157723393307459</v>
      </c>
      <c r="AT27" s="128">
        <v>0.13770025717953599</v>
      </c>
      <c r="AU27" s="128" t="s">
        <v>46</v>
      </c>
      <c r="AV27" s="128" t="s">
        <v>46</v>
      </c>
      <c r="AW27" s="128">
        <v>0.1005121728775326</v>
      </c>
      <c r="AX27" s="128">
        <v>1.0709224920896872</v>
      </c>
      <c r="AY27" s="128">
        <v>1.062406433949318</v>
      </c>
      <c r="AZ27" s="128">
        <v>1.0267881246347097</v>
      </c>
      <c r="BA27" s="128">
        <v>1.1011713067967288</v>
      </c>
      <c r="BB27" s="128">
        <v>1.0163404031825889</v>
      </c>
      <c r="BC27" s="128">
        <v>1.1011527463129405</v>
      </c>
      <c r="BD27" s="128">
        <v>0.88731847031332634</v>
      </c>
      <c r="BE27" s="128">
        <v>1.1129088961734332</v>
      </c>
      <c r="BF27" s="128" t="s">
        <v>46</v>
      </c>
      <c r="BG27" s="128" t="s">
        <v>46</v>
      </c>
      <c r="BH27" s="128">
        <v>1.0632730554465848</v>
      </c>
      <c r="BI27" s="128">
        <v>8.6520502550889997E-4</v>
      </c>
      <c r="BJ27" s="128">
        <v>6.4598520629974001E-3</v>
      </c>
      <c r="BK27" s="128">
        <v>3.5744818820828E-3</v>
      </c>
      <c r="BL27" s="128">
        <v>1.0966507376666268E-2</v>
      </c>
      <c r="BM27" s="128">
        <v>1.8346018205204206E-3</v>
      </c>
      <c r="BN27" s="128">
        <v>1.0999322136124199E-2</v>
      </c>
      <c r="BO27" s="128">
        <v>-1.47020542540792E-2</v>
      </c>
      <c r="BP27" s="128">
        <v>1.3970221726501799E-2</v>
      </c>
      <c r="BQ27" s="128" t="s">
        <v>46</v>
      </c>
      <c r="BR27" s="128" t="s">
        <v>46</v>
      </c>
      <c r="BS27" s="128">
        <v>5.4646786475327502E-3</v>
      </c>
      <c r="BT27" s="128">
        <v>4.6602827027754003E-3</v>
      </c>
      <c r="BU27" s="128">
        <v>6.3500820231987996E-3</v>
      </c>
      <c r="BV27" s="177">
        <v>0.67822532573429561</v>
      </c>
      <c r="BW27" s="177">
        <v>0.45708592226417988</v>
      </c>
      <c r="BX27" s="128">
        <v>-7.2058996041002299E-4</v>
      </c>
      <c r="BY27" s="128">
        <v>-3.6711976781378497E-2</v>
      </c>
      <c r="BZ27" s="177">
        <v>4.546890978896E-4</v>
      </c>
      <c r="CA27" s="182">
        <v>9.0564665767856101E-2</v>
      </c>
      <c r="CB27" s="182">
        <v>3.5410329928635E-2</v>
      </c>
      <c r="CC27" s="182">
        <v>8.1003772740554897E-2</v>
      </c>
      <c r="CD27" s="182">
        <v>4.8595265547406299E-2</v>
      </c>
      <c r="CE27" s="182">
        <v>0.11407678202477591</v>
      </c>
      <c r="CF27" s="182">
        <v>5.2427432647072503E-2</v>
      </c>
      <c r="CG27" s="179">
        <v>5.0926919000000002</v>
      </c>
      <c r="CH27" s="169">
        <v>0.25</v>
      </c>
      <c r="CI27" s="170" t="s">
        <v>46</v>
      </c>
      <c r="CJ27" s="170">
        <v>1E-3</v>
      </c>
      <c r="CK27" s="170" t="s">
        <v>46</v>
      </c>
      <c r="CL27" s="170">
        <v>1E-3</v>
      </c>
      <c r="CM27" s="180">
        <v>532330879.61000001</v>
      </c>
      <c r="CN27" s="180">
        <v>523012181.0826984</v>
      </c>
      <c r="CO27" s="180">
        <v>-5214515.0399999963</v>
      </c>
      <c r="CP27" s="128" t="s">
        <v>46</v>
      </c>
      <c r="CQ27" s="128" t="s">
        <v>46</v>
      </c>
      <c r="CR27" s="128" t="s">
        <v>46</v>
      </c>
      <c r="CS27" s="128" t="s">
        <v>46</v>
      </c>
      <c r="CT27" s="126" t="s">
        <v>46</v>
      </c>
      <c r="CU27" s="126" t="s">
        <v>46</v>
      </c>
      <c r="CV27" s="126" t="s">
        <v>3569</v>
      </c>
      <c r="CW27" s="126" t="s">
        <v>46</v>
      </c>
      <c r="CX27" s="154">
        <v>25569.625694432871</v>
      </c>
    </row>
    <row r="28" spans="1:102" ht="15" customHeight="1" x14ac:dyDescent="0.35">
      <c r="A28" s="8"/>
      <c r="B28" s="129">
        <v>12987743000186</v>
      </c>
      <c r="C28" s="152" t="s">
        <v>4602</v>
      </c>
      <c r="D28" s="126">
        <v>37</v>
      </c>
      <c r="E28" s="126"/>
      <c r="F28" s="122" t="s">
        <v>3395</v>
      </c>
      <c r="G28" s="126" t="s">
        <v>213</v>
      </c>
      <c r="H28" s="126" t="s">
        <v>3390</v>
      </c>
      <c r="I28" s="126" t="s">
        <v>3384</v>
      </c>
      <c r="J28" s="126" t="s">
        <v>3561</v>
      </c>
      <c r="K28" s="126" t="s">
        <v>3526</v>
      </c>
      <c r="L28" s="211" t="s">
        <v>3400</v>
      </c>
      <c r="M28" s="126" t="s">
        <v>114</v>
      </c>
      <c r="N28" s="126" t="s">
        <v>115</v>
      </c>
      <c r="O28" s="126" t="s">
        <v>3551</v>
      </c>
      <c r="P28" s="211" t="s">
        <v>3550</v>
      </c>
      <c r="Q28" s="127">
        <v>5000</v>
      </c>
      <c r="R28" s="126" t="s">
        <v>4350</v>
      </c>
      <c r="S28" s="213" t="s">
        <v>46</v>
      </c>
      <c r="T28" s="171">
        <v>1000</v>
      </c>
      <c r="U28" s="171">
        <v>5000</v>
      </c>
      <c r="V28" s="172" t="s">
        <v>3398</v>
      </c>
      <c r="W28" s="172" t="s">
        <v>3530</v>
      </c>
      <c r="X28" s="172" t="s">
        <v>3531</v>
      </c>
      <c r="Y28" s="172" t="s">
        <v>3534</v>
      </c>
      <c r="Z28" s="172">
        <v>32</v>
      </c>
      <c r="AA28" s="172" t="s">
        <v>46</v>
      </c>
      <c r="AB28" s="169" t="s">
        <v>46</v>
      </c>
      <c r="AC28" s="172" t="s">
        <v>4603</v>
      </c>
      <c r="AD28" s="169">
        <v>1.8500000000000003E-2</v>
      </c>
      <c r="AE28" s="169">
        <v>0.16849999999999998</v>
      </c>
      <c r="AF28" s="169">
        <v>1.8500000000000003E-2</v>
      </c>
      <c r="AG28" s="169">
        <v>0.2</v>
      </c>
      <c r="AH28" s="172" t="s">
        <v>136</v>
      </c>
      <c r="AI28" s="172" t="s">
        <v>4367</v>
      </c>
      <c r="AJ28" s="172" t="s">
        <v>46</v>
      </c>
      <c r="AK28" s="173">
        <v>40567</v>
      </c>
      <c r="AL28" s="212" t="s">
        <v>4604</v>
      </c>
      <c r="AM28" s="128">
        <v>7.9265005483352996E-2</v>
      </c>
      <c r="AN28" s="128">
        <v>0.70221397380487116</v>
      </c>
      <c r="AO28" s="128">
        <v>8.2176342068183306E-2</v>
      </c>
      <c r="AP28" s="128">
        <v>-2.7486532225973401E-2</v>
      </c>
      <c r="AQ28" s="128">
        <v>5.1831117589644801E-2</v>
      </c>
      <c r="AR28" s="128">
        <v>-0.5714868455225518</v>
      </c>
      <c r="AS28" s="128">
        <v>0.58741959998373905</v>
      </c>
      <c r="AT28" s="128">
        <v>9.0991394698056199E-2</v>
      </c>
      <c r="AU28" s="128" t="s">
        <v>46</v>
      </c>
      <c r="AV28" s="128" t="s">
        <v>46</v>
      </c>
      <c r="AW28" s="128">
        <v>7.0691254861313599E-2</v>
      </c>
      <c r="AX28" s="128">
        <v>6.497502393811784</v>
      </c>
      <c r="AY28" s="128">
        <v>6.7838503958258221</v>
      </c>
      <c r="AZ28" s="128">
        <v>0.61585151805673011</v>
      </c>
      <c r="BA28" s="128" t="s">
        <v>46</v>
      </c>
      <c r="BB28" s="128">
        <v>0.38042995599020019</v>
      </c>
      <c r="BC28" s="128" t="s">
        <v>46</v>
      </c>
      <c r="BD28" s="128">
        <v>4.5021830249154648</v>
      </c>
      <c r="BE28" s="128">
        <v>0.73540263982705367</v>
      </c>
      <c r="BF28" s="128" t="s">
        <v>46</v>
      </c>
      <c r="BG28" s="128" t="s">
        <v>46</v>
      </c>
      <c r="BH28" s="128">
        <v>0.60440754759003334</v>
      </c>
      <c r="BI28" s="128">
        <v>6.7065701707975406E-2</v>
      </c>
      <c r="BJ28" s="128">
        <v>0.59870137655818789</v>
      </c>
      <c r="BK28" s="128">
        <v>-5.1258974170841499E-2</v>
      </c>
      <c r="BL28" s="128">
        <v>-0.14052368980184204</v>
      </c>
      <c r="BM28" s="128">
        <v>-7.4290769557720959E-2</v>
      </c>
      <c r="BN28" s="128">
        <v>-0.68022657367679418</v>
      </c>
      <c r="BO28" s="128">
        <v>0.45694520639891389</v>
      </c>
      <c r="BP28" s="128">
        <v>-3.2738640754977899E-2</v>
      </c>
      <c r="BQ28" s="128" t="s">
        <v>46</v>
      </c>
      <c r="BR28" s="128" t="s">
        <v>46</v>
      </c>
      <c r="BS28" s="128">
        <v>-4.1423457978271738E-2</v>
      </c>
      <c r="BT28" s="128">
        <v>0.47248600777688982</v>
      </c>
      <c r="BU28" s="128">
        <v>0.3800024331743771</v>
      </c>
      <c r="BV28" s="177">
        <v>0.13728851637540429</v>
      </c>
      <c r="BW28" s="177">
        <v>0.1353125321681023</v>
      </c>
      <c r="BX28" s="128">
        <v>-0.39124265083352772</v>
      </c>
      <c r="BY28" s="128">
        <v>-0.73364297868864403</v>
      </c>
      <c r="BZ28" s="177">
        <v>1.2285115749358175</v>
      </c>
      <c r="CA28" s="182">
        <v>0.87372401627795504</v>
      </c>
      <c r="CB28" s="182">
        <v>-0.38213890894147839</v>
      </c>
      <c r="CC28" s="182">
        <v>0.542883397862991</v>
      </c>
      <c r="CD28" s="182">
        <v>0.4824241491978552</v>
      </c>
      <c r="CE28" s="182">
        <v>0.1224418439961345</v>
      </c>
      <c r="CF28" s="182">
        <v>0.39584584597198202</v>
      </c>
      <c r="CG28" s="179">
        <v>2.7172776999999999</v>
      </c>
      <c r="CH28" s="169">
        <v>0.25</v>
      </c>
      <c r="CI28" s="170">
        <v>0.15</v>
      </c>
      <c r="CJ28" s="170">
        <v>4.6250000000000006E-3</v>
      </c>
      <c r="CK28" s="170" t="s">
        <v>46</v>
      </c>
      <c r="CL28" s="170">
        <v>4.6250000000000006E-3</v>
      </c>
      <c r="CM28" s="180">
        <v>843111132.73000002</v>
      </c>
      <c r="CN28" s="180">
        <v>796414018.23380935</v>
      </c>
      <c r="CO28" s="180">
        <v>-45981594.240000002</v>
      </c>
      <c r="CP28" s="128" t="s">
        <v>46</v>
      </c>
      <c r="CQ28" s="128" t="s">
        <v>46</v>
      </c>
      <c r="CR28" s="128" t="s">
        <v>46</v>
      </c>
      <c r="CS28" s="128" t="s">
        <v>46</v>
      </c>
      <c r="CT28" s="126" t="s">
        <v>46</v>
      </c>
      <c r="CU28" s="126" t="s">
        <v>46</v>
      </c>
      <c r="CV28" s="126" t="s">
        <v>4605</v>
      </c>
      <c r="CW28" s="126" t="s">
        <v>46</v>
      </c>
      <c r="CX28" s="154">
        <v>25569.625694432871</v>
      </c>
    </row>
    <row r="29" spans="1:102" ht="15" customHeight="1" x14ac:dyDescent="0.35">
      <c r="A29" s="8"/>
      <c r="B29" s="129">
        <v>26673556000132</v>
      </c>
      <c r="C29" s="152" t="s">
        <v>4606</v>
      </c>
      <c r="D29" s="126">
        <v>26</v>
      </c>
      <c r="E29" s="126"/>
      <c r="F29" s="122" t="s">
        <v>3394</v>
      </c>
      <c r="G29" s="126" t="s">
        <v>213</v>
      </c>
      <c r="H29" s="126" t="s">
        <v>3390</v>
      </c>
      <c r="I29" s="126" t="s">
        <v>3384</v>
      </c>
      <c r="J29" s="126" t="s">
        <v>362</v>
      </c>
      <c r="K29" s="126" t="s">
        <v>3526</v>
      </c>
      <c r="L29" s="211" t="s">
        <v>3399</v>
      </c>
      <c r="M29" s="126" t="s">
        <v>114</v>
      </c>
      <c r="N29" s="126" t="s">
        <v>115</v>
      </c>
      <c r="O29" s="126" t="s">
        <v>3551</v>
      </c>
      <c r="P29" s="211" t="s">
        <v>3550</v>
      </c>
      <c r="Q29" s="127">
        <v>1000</v>
      </c>
      <c r="R29" s="126" t="s">
        <v>4350</v>
      </c>
      <c r="S29" s="213" t="s">
        <v>46</v>
      </c>
      <c r="T29" s="171">
        <v>500</v>
      </c>
      <c r="U29" s="171">
        <v>1000</v>
      </c>
      <c r="V29" s="172" t="s">
        <v>3398</v>
      </c>
      <c r="W29" s="172" t="s">
        <v>3530</v>
      </c>
      <c r="X29" s="172" t="s">
        <v>3531</v>
      </c>
      <c r="Y29" s="172" t="s">
        <v>3534</v>
      </c>
      <c r="Z29" s="172">
        <v>32</v>
      </c>
      <c r="AA29" s="172" t="s">
        <v>134</v>
      </c>
      <c r="AB29" s="169">
        <v>0.05</v>
      </c>
      <c r="AC29" s="172" t="s">
        <v>46</v>
      </c>
      <c r="AD29" s="169">
        <v>0.02</v>
      </c>
      <c r="AE29" s="169" t="s">
        <v>46</v>
      </c>
      <c r="AF29" s="169">
        <v>2.5000000000000001E-2</v>
      </c>
      <c r="AG29" s="169">
        <v>0.2</v>
      </c>
      <c r="AH29" s="172" t="s">
        <v>136</v>
      </c>
      <c r="AI29" s="172" t="s">
        <v>4367</v>
      </c>
      <c r="AJ29" s="172" t="s">
        <v>3372</v>
      </c>
      <c r="AK29" s="173">
        <v>42787</v>
      </c>
      <c r="AL29" s="212" t="s">
        <v>4607</v>
      </c>
      <c r="AM29" s="128">
        <v>4.9392974364262897E-2</v>
      </c>
      <c r="AN29" s="128">
        <v>0.35117056103254751</v>
      </c>
      <c r="AO29" s="128">
        <v>0.1043642713837291</v>
      </c>
      <c r="AP29" s="128">
        <v>4.0056500776410403E-2</v>
      </c>
      <c r="AQ29" s="128">
        <v>7.4807492213808002E-2</v>
      </c>
      <c r="AR29" s="128">
        <v>-0.32888698461145138</v>
      </c>
      <c r="AS29" s="128">
        <v>0.35564604389180499</v>
      </c>
      <c r="AT29" s="128">
        <v>4.3139550788012501E-2</v>
      </c>
      <c r="AU29" s="128" t="s">
        <v>46</v>
      </c>
      <c r="AV29" s="128" t="s">
        <v>46</v>
      </c>
      <c r="AW29" s="128">
        <v>0.1520691159199076</v>
      </c>
      <c r="AX29" s="128">
        <v>4.0488355133802818</v>
      </c>
      <c r="AY29" s="128">
        <v>3.3925393659639784</v>
      </c>
      <c r="AZ29" s="128">
        <v>0.7821338032937224</v>
      </c>
      <c r="BA29" s="128">
        <v>0.31499808160910481</v>
      </c>
      <c r="BB29" s="128">
        <v>0.56156160192495441</v>
      </c>
      <c r="BC29" s="128" t="s">
        <v>46</v>
      </c>
      <c r="BD29" s="128">
        <v>2.725791890043078</v>
      </c>
      <c r="BE29" s="128">
        <v>0.34865867960077979</v>
      </c>
      <c r="BF29" s="128" t="s">
        <v>46</v>
      </c>
      <c r="BG29" s="128" t="s">
        <v>46</v>
      </c>
      <c r="BH29" s="128">
        <v>2.2906197927856038</v>
      </c>
      <c r="BI29" s="128">
        <v>3.71936705888853E-2</v>
      </c>
      <c r="BJ29" s="128">
        <v>0.24765796378586419</v>
      </c>
      <c r="BK29" s="128">
        <v>-2.90710448552957E-2</v>
      </c>
      <c r="BL29" s="128">
        <v>-7.7280455561265393E-2</v>
      </c>
      <c r="BM29" s="128">
        <v>-5.1540021902888977E-2</v>
      </c>
      <c r="BN29" s="128">
        <v>-0.4376267127656937</v>
      </c>
      <c r="BO29" s="128">
        <v>0.2251716503069798</v>
      </c>
      <c r="BP29" s="128">
        <v>-8.0590484665021597E-2</v>
      </c>
      <c r="BQ29" s="128" t="s">
        <v>46</v>
      </c>
      <c r="BR29" s="128" t="s">
        <v>46</v>
      </c>
      <c r="BS29" s="128">
        <v>8.0347280481839922E-2</v>
      </c>
      <c r="BT29" s="128">
        <v>0.29961161674947412</v>
      </c>
      <c r="BU29" s="128">
        <v>0.26730056996206147</v>
      </c>
      <c r="BV29" s="177">
        <v>6.19618578453816E-2</v>
      </c>
      <c r="BW29" s="177">
        <v>0.3559222654207585</v>
      </c>
      <c r="BX29" s="128">
        <v>-0.21531490347922799</v>
      </c>
      <c r="BY29" s="128">
        <v>-0.51933507372357668</v>
      </c>
      <c r="BZ29" s="177">
        <v>1.0239254722010085</v>
      </c>
      <c r="CA29" s="182">
        <v>0.83498705785642746</v>
      </c>
      <c r="CB29" s="182">
        <v>-0.27811720803341539</v>
      </c>
      <c r="CC29" s="182">
        <v>0.47022753900447151</v>
      </c>
      <c r="CD29" s="182">
        <v>0.43406497726578308</v>
      </c>
      <c r="CE29" s="182">
        <v>0.1564354733916197</v>
      </c>
      <c r="CF29" s="182">
        <v>0.38446037105099579</v>
      </c>
      <c r="CG29" s="179">
        <v>3.3610188000000001</v>
      </c>
      <c r="CH29" s="169">
        <v>0.2</v>
      </c>
      <c r="CI29" s="170">
        <v>0.15</v>
      </c>
      <c r="CJ29" s="170">
        <v>4.0000000000000001E-3</v>
      </c>
      <c r="CK29" s="170">
        <v>7.0908305961117084E-5</v>
      </c>
      <c r="CL29" s="170">
        <v>4.0709083059611174E-3</v>
      </c>
      <c r="CM29" s="180">
        <v>900320214.98000002</v>
      </c>
      <c r="CN29" s="180">
        <v>913563990.18158722</v>
      </c>
      <c r="CO29" s="180">
        <v>-105294752.29999997</v>
      </c>
      <c r="CP29" s="128" t="s">
        <v>46</v>
      </c>
      <c r="CQ29" s="128" t="s">
        <v>46</v>
      </c>
      <c r="CR29" s="128" t="s">
        <v>46</v>
      </c>
      <c r="CS29" s="128" t="s">
        <v>46</v>
      </c>
      <c r="CT29" s="126" t="s">
        <v>46</v>
      </c>
      <c r="CU29" s="126" t="s">
        <v>46</v>
      </c>
      <c r="CV29" s="126" t="s">
        <v>4608</v>
      </c>
      <c r="CW29" s="126" t="s">
        <v>46</v>
      </c>
      <c r="CX29" s="154">
        <v>25569.625694432871</v>
      </c>
    </row>
    <row r="30" spans="1:102" ht="15" customHeight="1" x14ac:dyDescent="0.35">
      <c r="A30" s="8"/>
      <c r="B30" s="129">
        <v>33422090000168</v>
      </c>
      <c r="C30" s="152" t="s">
        <v>4609</v>
      </c>
      <c r="D30" s="126">
        <v>11</v>
      </c>
      <c r="E30" s="126"/>
      <c r="F30" s="122" t="s">
        <v>3393</v>
      </c>
      <c r="G30" s="126" t="s">
        <v>4610</v>
      </c>
      <c r="H30" s="126" t="s">
        <v>4611</v>
      </c>
      <c r="I30" s="126" t="s">
        <v>2768</v>
      </c>
      <c r="J30" s="126" t="s">
        <v>3560</v>
      </c>
      <c r="K30" s="126" t="s">
        <v>3540</v>
      </c>
      <c r="L30" s="211" t="s">
        <v>3399</v>
      </c>
      <c r="M30" s="126" t="s">
        <v>163</v>
      </c>
      <c r="N30" s="126" t="s">
        <v>3547</v>
      </c>
      <c r="O30" s="126" t="s">
        <v>315</v>
      </c>
      <c r="P30" s="211" t="s">
        <v>4252</v>
      </c>
      <c r="Q30" s="127">
        <v>100</v>
      </c>
      <c r="R30" s="126" t="s">
        <v>4361</v>
      </c>
      <c r="S30" s="213" t="s">
        <v>46</v>
      </c>
      <c r="T30" s="171">
        <v>1000</v>
      </c>
      <c r="U30" s="171">
        <v>1000</v>
      </c>
      <c r="V30" s="172" t="s">
        <v>3398</v>
      </c>
      <c r="W30" s="172" t="s">
        <v>135</v>
      </c>
      <c r="X30" s="172" t="s">
        <v>3531</v>
      </c>
      <c r="Y30" s="172" t="s">
        <v>3530</v>
      </c>
      <c r="Z30" s="172">
        <v>31</v>
      </c>
      <c r="AA30" s="172" t="s">
        <v>46</v>
      </c>
      <c r="AB30" s="169" t="s">
        <v>46</v>
      </c>
      <c r="AC30" s="172" t="s">
        <v>4612</v>
      </c>
      <c r="AD30" s="169">
        <v>8.0000000000000002E-3</v>
      </c>
      <c r="AE30" s="169">
        <v>8.0000000000000002E-3</v>
      </c>
      <c r="AF30" s="169">
        <v>8.0000000000000002E-3</v>
      </c>
      <c r="AG30" s="169" t="s">
        <v>46</v>
      </c>
      <c r="AH30" s="172" t="s">
        <v>3564</v>
      </c>
      <c r="AI30" s="172" t="s">
        <v>4352</v>
      </c>
      <c r="AJ30" s="172" t="s">
        <v>4383</v>
      </c>
      <c r="AK30" s="173">
        <v>43753</v>
      </c>
      <c r="AL30" s="212" t="s">
        <v>4613</v>
      </c>
      <c r="AM30" s="128">
        <v>2.25829402045181E-2</v>
      </c>
      <c r="AN30" s="128">
        <v>0.12428356169165571</v>
      </c>
      <c r="AO30" s="128">
        <v>0.10396468654442539</v>
      </c>
      <c r="AP30" s="128">
        <v>9.74518610537322E-2</v>
      </c>
      <c r="AQ30" s="128">
        <v>0.1041926483705468</v>
      </c>
      <c r="AR30" s="128">
        <v>2.83001739023407E-2</v>
      </c>
      <c r="AS30" s="128">
        <v>0.1574854182863421</v>
      </c>
      <c r="AT30" s="128">
        <v>7.6693548849667795E-2</v>
      </c>
      <c r="AU30" s="128" t="s">
        <v>46</v>
      </c>
      <c r="AV30" s="128" t="s">
        <v>46</v>
      </c>
      <c r="AW30" s="128">
        <v>8.6679831150660205E-2</v>
      </c>
      <c r="AX30" s="128">
        <v>1.851166314105424</v>
      </c>
      <c r="AY30" s="128">
        <v>1.2006612238264367</v>
      </c>
      <c r="AZ30" s="128">
        <v>0.77913920748081245</v>
      </c>
      <c r="BA30" s="128">
        <v>0.78790679282897014</v>
      </c>
      <c r="BB30" s="128">
        <v>0.80476934031367975</v>
      </c>
      <c r="BC30" s="128">
        <v>0.2602560663219447</v>
      </c>
      <c r="BD30" s="128">
        <v>1.2070216535166829</v>
      </c>
      <c r="BE30" s="128">
        <v>0.61984584881800509</v>
      </c>
      <c r="BF30" s="128" t="s">
        <v>46</v>
      </c>
      <c r="BG30" s="128" t="s">
        <v>46</v>
      </c>
      <c r="BH30" s="128">
        <v>0.93227420843898556</v>
      </c>
      <c r="BI30" s="128">
        <v>1.0383636429140501E-2</v>
      </c>
      <c r="BJ30" s="128">
        <v>2.0770964444972499E-2</v>
      </c>
      <c r="BK30" s="128">
        <v>-2.94706296945994E-2</v>
      </c>
      <c r="BL30" s="128">
        <v>-2.3345203285729643E-2</v>
      </c>
      <c r="BM30" s="128">
        <v>-2.2378933034694071E-2</v>
      </c>
      <c r="BN30" s="128">
        <v>-8.0439554251901593E-2</v>
      </c>
      <c r="BO30" s="128">
        <v>2.7011024701516902E-2</v>
      </c>
      <c r="BP30" s="128">
        <v>-4.7036486603366297E-2</v>
      </c>
      <c r="BQ30" s="128" t="s">
        <v>46</v>
      </c>
      <c r="BR30" s="128" t="s">
        <v>46</v>
      </c>
      <c r="BS30" s="128">
        <v>-5.7612610078249249E-3</v>
      </c>
      <c r="BT30" s="128">
        <v>4.2082168344697003E-2</v>
      </c>
      <c r="BU30" s="128">
        <v>3.8057346453989102E-2</v>
      </c>
      <c r="BV30" s="177">
        <v>-0.60538319780722916</v>
      </c>
      <c r="BW30" s="177">
        <v>-0.10458795208745141</v>
      </c>
      <c r="BX30" s="128">
        <v>-3.7243160140463E-2</v>
      </c>
      <c r="BY30" s="128">
        <v>-5.7020924336991199E-2</v>
      </c>
      <c r="BZ30" s="177">
        <v>8.2003402469665101E-2</v>
      </c>
      <c r="CA30" s="182">
        <v>0.46206199734039932</v>
      </c>
      <c r="CB30" s="182">
        <v>-0.20028853951108311</v>
      </c>
      <c r="CC30" s="182">
        <v>0.81470406422627628</v>
      </c>
      <c r="CD30" s="182">
        <v>0.92520548276564096</v>
      </c>
      <c r="CE30" s="182">
        <v>-5.8065794899399399E-2</v>
      </c>
      <c r="CF30" s="182">
        <v>0.3166945334664677</v>
      </c>
      <c r="CG30" s="179">
        <v>163.80134899999999</v>
      </c>
      <c r="CH30" s="169" t="s">
        <v>46</v>
      </c>
      <c r="CI30" s="170" t="s">
        <v>46</v>
      </c>
      <c r="CJ30" s="170" t="s">
        <v>46</v>
      </c>
      <c r="CK30" s="170" t="s">
        <v>46</v>
      </c>
      <c r="CL30" s="170" t="s">
        <v>46</v>
      </c>
      <c r="CM30" s="180">
        <v>43572082.909999996</v>
      </c>
      <c r="CN30" s="180">
        <v>45053973.93317458</v>
      </c>
      <c r="CO30" s="180">
        <v>-6824381.6100000013</v>
      </c>
      <c r="CP30" s="128" t="s">
        <v>46</v>
      </c>
      <c r="CQ30" s="128" t="s">
        <v>46</v>
      </c>
      <c r="CR30" s="128" t="s">
        <v>46</v>
      </c>
      <c r="CS30" s="128" t="s">
        <v>46</v>
      </c>
      <c r="CT30" s="126" t="s">
        <v>46</v>
      </c>
      <c r="CU30" s="126" t="s">
        <v>46</v>
      </c>
      <c r="CV30" s="126" t="s">
        <v>4614</v>
      </c>
      <c r="CW30" s="126" t="s">
        <v>46</v>
      </c>
      <c r="CX30" s="154">
        <v>25569.625694432871</v>
      </c>
    </row>
    <row r="31" spans="1:102" ht="15" customHeight="1" x14ac:dyDescent="0.35">
      <c r="A31" s="8"/>
      <c r="B31" s="129">
        <v>34839385000105</v>
      </c>
      <c r="C31" s="152" t="s">
        <v>4615</v>
      </c>
      <c r="D31" s="126">
        <v>37</v>
      </c>
      <c r="E31" s="126"/>
      <c r="F31" s="122" t="s">
        <v>3552</v>
      </c>
      <c r="G31" s="126" t="s">
        <v>210</v>
      </c>
      <c r="H31" s="126" t="s">
        <v>3390</v>
      </c>
      <c r="I31" s="126" t="s">
        <v>3384</v>
      </c>
      <c r="J31" s="126" t="s">
        <v>362</v>
      </c>
      <c r="K31" s="126" t="s">
        <v>3526</v>
      </c>
      <c r="L31" s="211" t="s">
        <v>3400</v>
      </c>
      <c r="M31" s="126" t="s">
        <v>114</v>
      </c>
      <c r="N31" s="126" t="s">
        <v>115</v>
      </c>
      <c r="O31" s="126" t="s">
        <v>4459</v>
      </c>
      <c r="P31" s="211" t="s">
        <v>4616</v>
      </c>
      <c r="Q31" s="127">
        <v>5000</v>
      </c>
      <c r="R31" s="126" t="s">
        <v>4350</v>
      </c>
      <c r="S31" s="213" t="s">
        <v>46</v>
      </c>
      <c r="T31" s="171">
        <v>1000</v>
      </c>
      <c r="U31" s="171">
        <v>1000</v>
      </c>
      <c r="V31" s="172" t="s">
        <v>3398</v>
      </c>
      <c r="W31" s="172" t="s">
        <v>3530</v>
      </c>
      <c r="X31" s="172" t="s">
        <v>3531</v>
      </c>
      <c r="Y31" s="172" t="s">
        <v>3534</v>
      </c>
      <c r="Z31" s="172">
        <v>32</v>
      </c>
      <c r="AA31" s="172" t="s">
        <v>46</v>
      </c>
      <c r="AB31" s="169" t="s">
        <v>46</v>
      </c>
      <c r="AC31" s="172" t="s">
        <v>4617</v>
      </c>
      <c r="AD31" s="169">
        <v>1.8700000000000001E-2</v>
      </c>
      <c r="AE31" s="169">
        <v>0.1487</v>
      </c>
      <c r="AF31" s="169">
        <v>2.2000000000000002E-2</v>
      </c>
      <c r="AG31" s="169">
        <v>0.2</v>
      </c>
      <c r="AH31" s="172" t="s">
        <v>46</v>
      </c>
      <c r="AI31" s="172" t="s">
        <v>46</v>
      </c>
      <c r="AJ31" s="172" t="s">
        <v>46</v>
      </c>
      <c r="AK31" s="173">
        <v>43889</v>
      </c>
      <c r="AL31" s="212" t="s">
        <v>3633</v>
      </c>
      <c r="AM31" s="128">
        <v>2.9021084239768201E-2</v>
      </c>
      <c r="AN31" s="128">
        <v>0.4368644882376011</v>
      </c>
      <c r="AO31" s="128">
        <v>0.2900537547721147</v>
      </c>
      <c r="AP31" s="128">
        <v>0.30715047018648711</v>
      </c>
      <c r="AQ31" s="128">
        <v>0.19120780650358871</v>
      </c>
      <c r="AR31" s="128">
        <v>-3.0219311440801001E-3</v>
      </c>
      <c r="AS31" s="128">
        <v>0.3270848367604422</v>
      </c>
      <c r="AT31" s="128">
        <v>-0.1043345761659253</v>
      </c>
      <c r="AU31" s="128" t="s">
        <v>46</v>
      </c>
      <c r="AV31" s="128" t="s">
        <v>46</v>
      </c>
      <c r="AW31" s="128">
        <v>0.11514385787155711</v>
      </c>
      <c r="AX31" s="128">
        <v>2.3789131555476803</v>
      </c>
      <c r="AY31" s="128">
        <v>4.2203992543680382</v>
      </c>
      <c r="AZ31" s="128">
        <v>2.1737405279763906</v>
      </c>
      <c r="BA31" s="128">
        <v>2.7316170168110618</v>
      </c>
      <c r="BB31" s="128">
        <v>1.6042875669330774</v>
      </c>
      <c r="BC31" s="128" t="s">
        <v>46</v>
      </c>
      <c r="BD31" s="128">
        <v>2.506889112673246</v>
      </c>
      <c r="BE31" s="128" t="s">
        <v>46</v>
      </c>
      <c r="BF31" s="128" t="s">
        <v>46</v>
      </c>
      <c r="BG31" s="128" t="s">
        <v>46</v>
      </c>
      <c r="BH31" s="128">
        <v>1.4233343106515444</v>
      </c>
      <c r="BI31" s="128">
        <v>1.68217804643906E-2</v>
      </c>
      <c r="BJ31" s="128">
        <v>0.33335189099091789</v>
      </c>
      <c r="BK31" s="128">
        <v>0.15661843853308971</v>
      </c>
      <c r="BL31" s="128">
        <v>0.1750272053298656</v>
      </c>
      <c r="BM31" s="128">
        <v>6.4352435478297165E-2</v>
      </c>
      <c r="BN31" s="128">
        <v>-0.11176165929832239</v>
      </c>
      <c r="BO31" s="128">
        <v>0.19661044317561699</v>
      </c>
      <c r="BP31" s="128">
        <v>-0.2280646116189595</v>
      </c>
      <c r="BQ31" s="128" t="s">
        <v>46</v>
      </c>
      <c r="BR31" s="128" t="s">
        <v>46</v>
      </c>
      <c r="BS31" s="128">
        <v>3.1683482219710957E-2</v>
      </c>
      <c r="BT31" s="128">
        <v>0.1796280848834845</v>
      </c>
      <c r="BU31" s="128">
        <v>0.28683378059393222</v>
      </c>
      <c r="BV31" s="177">
        <v>0.81052850026472811</v>
      </c>
      <c r="BW31" s="177">
        <v>0.23248361957716729</v>
      </c>
      <c r="BX31" s="128">
        <v>-0.150328184089254</v>
      </c>
      <c r="BY31" s="128">
        <v>-0.52376957158621984</v>
      </c>
      <c r="BZ31" s="177">
        <v>1.0455672759565573</v>
      </c>
      <c r="CA31" s="182">
        <v>0.85681381262982281</v>
      </c>
      <c r="CB31" s="182">
        <v>-0.2256304427201915</v>
      </c>
      <c r="CC31" s="182">
        <v>0.54027980525507813</v>
      </c>
      <c r="CD31" s="182">
        <v>0.4704904830569856</v>
      </c>
      <c r="CE31" s="182">
        <v>0.18454248717211161</v>
      </c>
      <c r="CF31" s="182">
        <v>0.42735570023253888</v>
      </c>
      <c r="CG31" s="179">
        <v>2.1122364899999999</v>
      </c>
      <c r="CH31" s="169">
        <v>0.25</v>
      </c>
      <c r="CI31" s="170">
        <v>0.15</v>
      </c>
      <c r="CJ31" s="170">
        <v>4.6750000000000003E-3</v>
      </c>
      <c r="CK31" s="170" t="s">
        <v>46</v>
      </c>
      <c r="CL31" s="170">
        <v>4.6750000000000003E-3</v>
      </c>
      <c r="CM31" s="180">
        <v>146517596.55000001</v>
      </c>
      <c r="CN31" s="180">
        <v>112956772.41936512</v>
      </c>
      <c r="CO31" s="180">
        <v>47419872.640000015</v>
      </c>
      <c r="CP31" s="128" t="s">
        <v>46</v>
      </c>
      <c r="CQ31" s="128" t="s">
        <v>46</v>
      </c>
      <c r="CR31" s="128" t="s">
        <v>46</v>
      </c>
      <c r="CS31" s="128" t="s">
        <v>46</v>
      </c>
      <c r="CT31" s="126" t="s">
        <v>46</v>
      </c>
      <c r="CU31" s="126" t="s">
        <v>46</v>
      </c>
      <c r="CV31" s="126" t="s">
        <v>4618</v>
      </c>
      <c r="CW31" s="126" t="s">
        <v>46</v>
      </c>
      <c r="CX31" s="154">
        <v>25569.625694432871</v>
      </c>
    </row>
    <row r="32" spans="1:102" ht="15" customHeight="1" x14ac:dyDescent="0.35">
      <c r="A32" s="8"/>
      <c r="B32" s="129">
        <v>36352721000108</v>
      </c>
      <c r="C32" s="152" t="s">
        <v>4619</v>
      </c>
      <c r="D32" s="126">
        <v>43</v>
      </c>
      <c r="E32" s="126"/>
      <c r="F32" s="122"/>
      <c r="G32" s="126" t="s">
        <v>210</v>
      </c>
      <c r="H32" s="126" t="s">
        <v>3390</v>
      </c>
      <c r="I32" s="126" t="s">
        <v>3384</v>
      </c>
      <c r="J32" s="126" t="s">
        <v>362</v>
      </c>
      <c r="K32" s="126" t="s">
        <v>3526</v>
      </c>
      <c r="L32" s="211" t="s">
        <v>3399</v>
      </c>
      <c r="M32" s="126" t="s">
        <v>114</v>
      </c>
      <c r="N32" s="126" t="s">
        <v>115</v>
      </c>
      <c r="O32" s="126" t="s">
        <v>3551</v>
      </c>
      <c r="P32" s="211" t="s">
        <v>4616</v>
      </c>
      <c r="Q32" s="127">
        <v>1000</v>
      </c>
      <c r="R32" s="126" t="s">
        <v>4350</v>
      </c>
      <c r="S32" s="213" t="s">
        <v>46</v>
      </c>
      <c r="T32" s="171">
        <v>1000</v>
      </c>
      <c r="U32" s="171">
        <v>1000</v>
      </c>
      <c r="V32" s="172" t="s">
        <v>3398</v>
      </c>
      <c r="W32" s="172" t="s">
        <v>3530</v>
      </c>
      <c r="X32" s="172" t="s">
        <v>3531</v>
      </c>
      <c r="Y32" s="172" t="s">
        <v>3534</v>
      </c>
      <c r="Z32" s="172">
        <v>32</v>
      </c>
      <c r="AA32" s="172" t="s">
        <v>46</v>
      </c>
      <c r="AB32" s="169" t="s">
        <v>46</v>
      </c>
      <c r="AC32" s="172" t="s">
        <v>4620</v>
      </c>
      <c r="AD32" s="169">
        <v>1.89E-2</v>
      </c>
      <c r="AE32" s="169">
        <v>0.12890000000000001</v>
      </c>
      <c r="AF32" s="169">
        <v>2.35E-2</v>
      </c>
      <c r="AG32" s="169">
        <v>0.2</v>
      </c>
      <c r="AH32" s="172" t="s">
        <v>136</v>
      </c>
      <c r="AI32" s="172" t="s">
        <v>4367</v>
      </c>
      <c r="AJ32" s="172" t="s">
        <v>3372</v>
      </c>
      <c r="AK32" s="173">
        <v>44000</v>
      </c>
      <c r="AL32" s="212" t="s">
        <v>4621</v>
      </c>
      <c r="AM32" s="128">
        <v>3.1482842298568403E-2</v>
      </c>
      <c r="AN32" s="128">
        <v>0.37602358153554349</v>
      </c>
      <c r="AO32" s="128">
        <v>0.2440378223870141</v>
      </c>
      <c r="AP32" s="128">
        <v>0.21471937049031689</v>
      </c>
      <c r="AQ32" s="128">
        <v>0.1241152536273311</v>
      </c>
      <c r="AR32" s="128">
        <v>-7.5605607697235899E-2</v>
      </c>
      <c r="AS32" s="128">
        <v>0.25779356632772088</v>
      </c>
      <c r="AT32" s="128">
        <v>-0.17936287071119739</v>
      </c>
      <c r="AU32" s="128" t="s">
        <v>46</v>
      </c>
      <c r="AV32" s="128" t="s">
        <v>46</v>
      </c>
      <c r="AW32" s="128">
        <v>3.4775650018121898E-2</v>
      </c>
      <c r="AX32" s="128">
        <v>2.5807081189429608</v>
      </c>
      <c r="AY32" s="128">
        <v>3.6326359451635919</v>
      </c>
      <c r="AZ32" s="128">
        <v>1.8288848055028029</v>
      </c>
      <c r="BA32" s="128">
        <v>1.8330851310612288</v>
      </c>
      <c r="BB32" s="128">
        <v>0.97720085605050244</v>
      </c>
      <c r="BC32" s="128" t="s">
        <v>46</v>
      </c>
      <c r="BD32" s="128">
        <v>1.9758173174426128</v>
      </c>
      <c r="BE32" s="128" t="s">
        <v>46</v>
      </c>
      <c r="BF32" s="128" t="s">
        <v>46</v>
      </c>
      <c r="BG32" s="128" t="s">
        <v>46</v>
      </c>
      <c r="BH32" s="128">
        <v>0.3085641773793924</v>
      </c>
      <c r="BI32" s="128">
        <v>1.9283538523190799E-2</v>
      </c>
      <c r="BJ32" s="128">
        <v>0.27251098428886023</v>
      </c>
      <c r="BK32" s="128">
        <v>0.1106025061479891</v>
      </c>
      <c r="BL32" s="128">
        <v>8.7351851590705909E-2</v>
      </c>
      <c r="BM32" s="128">
        <v>-2.5693999287866864E-3</v>
      </c>
      <c r="BN32" s="128">
        <v>-0.18434533585147819</v>
      </c>
      <c r="BO32" s="128">
        <v>0.1273191727428957</v>
      </c>
      <c r="BP32" s="128">
        <v>-0.30309290616423151</v>
      </c>
      <c r="BQ32" s="128" t="s">
        <v>46</v>
      </c>
      <c r="BR32" s="128" t="s">
        <v>46</v>
      </c>
      <c r="BS32" s="128">
        <v>-7.0033035082782025E-2</v>
      </c>
      <c r="BT32" s="128">
        <v>0.17227103385204029</v>
      </c>
      <c r="BU32" s="128">
        <v>0.22399097354676031</v>
      </c>
      <c r="BV32" s="177">
        <v>0.62660437498971022</v>
      </c>
      <c r="BW32" s="177">
        <v>-0.15431919844259701</v>
      </c>
      <c r="BX32" s="128">
        <v>-0.1273624265094816</v>
      </c>
      <c r="BY32" s="128">
        <v>-0.48131424129221367</v>
      </c>
      <c r="BZ32" s="177">
        <v>1.0243026418549352</v>
      </c>
      <c r="CA32" s="182">
        <v>0.89642922118119395</v>
      </c>
      <c r="CB32" s="182">
        <v>-0.27152914982680199</v>
      </c>
      <c r="CC32" s="182">
        <v>0.55903900798481354</v>
      </c>
      <c r="CD32" s="182">
        <v>0.4917109136559783</v>
      </c>
      <c r="CE32" s="182">
        <v>0.13349380076545561</v>
      </c>
      <c r="CF32" s="182">
        <v>0.43622385087639409</v>
      </c>
      <c r="CG32" s="179">
        <v>1.1973941170819999</v>
      </c>
      <c r="CH32" s="169">
        <v>0.25</v>
      </c>
      <c r="CI32" s="170">
        <v>0.15</v>
      </c>
      <c r="CJ32" s="170">
        <v>4.725E-3</v>
      </c>
      <c r="CK32" s="170">
        <v>3.8741013771433001E-3</v>
      </c>
      <c r="CL32" s="170">
        <v>8.5991013771433006E-3</v>
      </c>
      <c r="CM32" s="180">
        <v>10148825.539999999</v>
      </c>
      <c r="CN32" s="180">
        <v>8888253.8200000003</v>
      </c>
      <c r="CO32" s="180">
        <v>838643.88000000012</v>
      </c>
      <c r="CP32" s="128" t="s">
        <v>46</v>
      </c>
      <c r="CQ32" s="128" t="s">
        <v>46</v>
      </c>
      <c r="CR32" s="128" t="s">
        <v>46</v>
      </c>
      <c r="CS32" s="128" t="s">
        <v>46</v>
      </c>
      <c r="CT32" s="126" t="s">
        <v>46</v>
      </c>
      <c r="CU32" s="126" t="s">
        <v>46</v>
      </c>
      <c r="CV32" s="126" t="s">
        <v>4622</v>
      </c>
      <c r="CW32" s="126" t="s">
        <v>46</v>
      </c>
      <c r="CX32" s="154">
        <v>25569.625694432871</v>
      </c>
    </row>
    <row r="33" spans="1:102" ht="15" customHeight="1" x14ac:dyDescent="0.35">
      <c r="A33" s="8"/>
      <c r="B33" s="129">
        <v>15862830000103</v>
      </c>
      <c r="C33" s="152" t="s">
        <v>4623</v>
      </c>
      <c r="D33" s="126">
        <v>26</v>
      </c>
      <c r="E33" s="126"/>
      <c r="F33" s="122" t="s">
        <v>3393</v>
      </c>
      <c r="G33" s="126" t="s">
        <v>348</v>
      </c>
      <c r="H33" s="126" t="s">
        <v>3391</v>
      </c>
      <c r="I33" s="126" t="s">
        <v>3392</v>
      </c>
      <c r="J33" s="126" t="s">
        <v>362</v>
      </c>
      <c r="K33" s="126" t="s">
        <v>3526</v>
      </c>
      <c r="L33" s="211" t="s">
        <v>3399</v>
      </c>
      <c r="M33" s="126" t="s">
        <v>114</v>
      </c>
      <c r="N33" s="126" t="s">
        <v>115</v>
      </c>
      <c r="O33" s="126" t="s">
        <v>3551</v>
      </c>
      <c r="P33" s="211" t="s">
        <v>3550</v>
      </c>
      <c r="Q33" s="127">
        <v>500</v>
      </c>
      <c r="R33" s="126" t="s">
        <v>4350</v>
      </c>
      <c r="S33" s="213" t="s">
        <v>46</v>
      </c>
      <c r="T33" s="171">
        <v>100</v>
      </c>
      <c r="U33" s="171">
        <v>100</v>
      </c>
      <c r="V33" s="172" t="s">
        <v>3398</v>
      </c>
      <c r="W33" s="172" t="s">
        <v>3530</v>
      </c>
      <c r="X33" s="172" t="s">
        <v>3531</v>
      </c>
      <c r="Y33" s="172" t="s">
        <v>3534</v>
      </c>
      <c r="Z33" s="172">
        <v>32</v>
      </c>
      <c r="AA33" s="172" t="s">
        <v>46</v>
      </c>
      <c r="AB33" s="169" t="s">
        <v>46</v>
      </c>
      <c r="AC33" s="172" t="s">
        <v>4624</v>
      </c>
      <c r="AD33" s="169">
        <v>1.9E-2</v>
      </c>
      <c r="AE33" s="169">
        <v>0.11900000000000001</v>
      </c>
      <c r="AF33" s="169">
        <v>2.5000000000000001E-2</v>
      </c>
      <c r="AG33" s="169">
        <v>0.2</v>
      </c>
      <c r="AH33" s="172" t="s">
        <v>136</v>
      </c>
      <c r="AI33" s="172" t="s">
        <v>4367</v>
      </c>
      <c r="AJ33" s="172" t="s">
        <v>3372</v>
      </c>
      <c r="AK33" s="173">
        <v>41141</v>
      </c>
      <c r="AL33" s="212" t="s">
        <v>4625</v>
      </c>
      <c r="AM33" s="128">
        <v>4.6609779438884398E-2</v>
      </c>
      <c r="AN33" s="128">
        <v>0.38246572855043381</v>
      </c>
      <c r="AO33" s="128">
        <v>0.25829684001521191</v>
      </c>
      <c r="AP33" s="128">
        <v>0.1680379166384533</v>
      </c>
      <c r="AQ33" s="128">
        <v>0.109074962579331</v>
      </c>
      <c r="AR33" s="128">
        <v>-0.14274622937645051</v>
      </c>
      <c r="AS33" s="128">
        <v>0.17092932688503801</v>
      </c>
      <c r="AT33" s="128">
        <v>6.6246175446083203E-2</v>
      </c>
      <c r="AU33" s="128" t="s">
        <v>46</v>
      </c>
      <c r="AV33" s="128" t="s">
        <v>46</v>
      </c>
      <c r="AW33" s="128">
        <v>9.0351374687014097E-2</v>
      </c>
      <c r="AX33" s="128">
        <v>3.8206917621773697</v>
      </c>
      <c r="AY33" s="128">
        <v>3.6948713366641832</v>
      </c>
      <c r="AZ33" s="128">
        <v>1.935745702828181</v>
      </c>
      <c r="BA33" s="128">
        <v>1.404322541692655</v>
      </c>
      <c r="BB33" s="128">
        <v>0.84645655036461676</v>
      </c>
      <c r="BC33" s="128" t="s">
        <v>46</v>
      </c>
      <c r="BD33" s="128">
        <v>1.3100603282276375</v>
      </c>
      <c r="BE33" s="128">
        <v>0.53540900722710261</v>
      </c>
      <c r="BF33" s="128" t="s">
        <v>46</v>
      </c>
      <c r="BG33" s="128" t="s">
        <v>46</v>
      </c>
      <c r="BH33" s="128">
        <v>0.92073349561049445</v>
      </c>
      <c r="BI33" s="128">
        <v>3.4410475663506801E-2</v>
      </c>
      <c r="BJ33" s="128">
        <v>0.27895313130375049</v>
      </c>
      <c r="BK33" s="128">
        <v>0.12486152377618689</v>
      </c>
      <c r="BL33" s="128">
        <v>4.3209886890764659E-2</v>
      </c>
      <c r="BM33" s="128">
        <v>-1.7527151953033782E-2</v>
      </c>
      <c r="BN33" s="128">
        <v>-0.25148595753069292</v>
      </c>
      <c r="BO33" s="128">
        <v>4.0454933300212798E-2</v>
      </c>
      <c r="BP33" s="128">
        <v>-5.7483860006950903E-2</v>
      </c>
      <c r="BQ33" s="128" t="s">
        <v>46</v>
      </c>
      <c r="BR33" s="128" t="s">
        <v>46</v>
      </c>
      <c r="BS33" s="128">
        <v>-7.0833199552463588E-3</v>
      </c>
      <c r="BT33" s="128">
        <v>0.15752249238121069</v>
      </c>
      <c r="BU33" s="128">
        <v>0.2151970977367117</v>
      </c>
      <c r="BV33" s="177">
        <v>0.74226228403810113</v>
      </c>
      <c r="BW33" s="177">
        <v>8.8654418444498895E-2</v>
      </c>
      <c r="BX33" s="128">
        <v>-0.1047805880308938</v>
      </c>
      <c r="BY33" s="128">
        <v>-0.50391835533349838</v>
      </c>
      <c r="BZ33" s="177">
        <v>0.87692855793162883</v>
      </c>
      <c r="CA33" s="182">
        <v>0.9019661248319516</v>
      </c>
      <c r="CB33" s="182">
        <v>-0.32799386379972367</v>
      </c>
      <c r="CC33" s="182">
        <v>0.49300104842777459</v>
      </c>
      <c r="CD33" s="182">
        <v>0.41694079305236248</v>
      </c>
      <c r="CE33" s="182">
        <v>7.8015839943594803E-2</v>
      </c>
      <c r="CF33" s="182">
        <v>0.53239834891396898</v>
      </c>
      <c r="CG33" s="179">
        <v>3.0956321899999999</v>
      </c>
      <c r="CH33" s="169">
        <v>0.21</v>
      </c>
      <c r="CI33" s="170">
        <v>0.1</v>
      </c>
      <c r="CJ33" s="170">
        <v>3.9899999999999996E-3</v>
      </c>
      <c r="CK33" s="170">
        <v>2.8415749393801183E-3</v>
      </c>
      <c r="CL33" s="170">
        <v>6.8315749393801179E-3</v>
      </c>
      <c r="CM33" s="180">
        <v>17646675.890000001</v>
      </c>
      <c r="CN33" s="180">
        <v>15787878.617460314</v>
      </c>
      <c r="CO33" s="180">
        <v>338624.97999999957</v>
      </c>
      <c r="CP33" s="128" t="s">
        <v>46</v>
      </c>
      <c r="CQ33" s="128" t="s">
        <v>46</v>
      </c>
      <c r="CR33" s="128" t="s">
        <v>46</v>
      </c>
      <c r="CS33" s="128" t="s">
        <v>46</v>
      </c>
      <c r="CT33" s="126" t="s">
        <v>46</v>
      </c>
      <c r="CU33" s="126" t="s">
        <v>46</v>
      </c>
      <c r="CV33" s="126" t="s">
        <v>4626</v>
      </c>
      <c r="CW33" s="126" t="s">
        <v>46</v>
      </c>
      <c r="CX33" s="154">
        <v>25569.625694432871</v>
      </c>
    </row>
    <row r="34" spans="1:102" ht="15" customHeight="1" x14ac:dyDescent="0.35">
      <c r="A34" s="8"/>
      <c r="B34" s="129">
        <v>40634864000180</v>
      </c>
      <c r="C34" s="152" t="s">
        <v>4627</v>
      </c>
      <c r="D34" s="126">
        <v>13</v>
      </c>
      <c r="E34" s="126"/>
      <c r="F34" s="122"/>
      <c r="G34" s="126" t="s">
        <v>348</v>
      </c>
      <c r="H34" s="126" t="s">
        <v>3391</v>
      </c>
      <c r="I34" s="126" t="s">
        <v>3392</v>
      </c>
      <c r="J34" s="126" t="s">
        <v>362</v>
      </c>
      <c r="K34" s="126" t="s">
        <v>3526</v>
      </c>
      <c r="L34" s="211" t="s">
        <v>4628</v>
      </c>
      <c r="M34" s="126" t="s">
        <v>112</v>
      </c>
      <c r="N34" s="126" t="s">
        <v>4442</v>
      </c>
      <c r="O34" s="126" t="s">
        <v>324</v>
      </c>
      <c r="P34" s="211" t="s">
        <v>4616</v>
      </c>
      <c r="Q34" s="127">
        <v>500</v>
      </c>
      <c r="R34" s="126" t="s">
        <v>4350</v>
      </c>
      <c r="S34" s="213" t="s">
        <v>46</v>
      </c>
      <c r="T34" s="171">
        <v>100</v>
      </c>
      <c r="U34" s="171">
        <v>100</v>
      </c>
      <c r="V34" s="172" t="s">
        <v>3398</v>
      </c>
      <c r="W34" s="172" t="s">
        <v>3530</v>
      </c>
      <c r="X34" s="172" t="s">
        <v>4475</v>
      </c>
      <c r="Y34" s="172" t="s">
        <v>3530</v>
      </c>
      <c r="Z34" s="172">
        <v>30</v>
      </c>
      <c r="AA34" s="172" t="s">
        <v>46</v>
      </c>
      <c r="AB34" s="169" t="s">
        <v>46</v>
      </c>
      <c r="AC34" s="172" t="s">
        <v>4629</v>
      </c>
      <c r="AD34" s="169">
        <v>1.9E-2</v>
      </c>
      <c r="AE34" s="169">
        <v>0.11900000000000001</v>
      </c>
      <c r="AF34" s="169">
        <v>2.5000000000000001E-2</v>
      </c>
      <c r="AG34" s="169">
        <v>0.2</v>
      </c>
      <c r="AH34" s="172" t="s">
        <v>46</v>
      </c>
      <c r="AI34" s="172" t="s">
        <v>46</v>
      </c>
      <c r="AJ34" s="172" t="s">
        <v>133</v>
      </c>
      <c r="AK34" s="173">
        <v>44319</v>
      </c>
      <c r="AL34" s="212" t="s">
        <v>4630</v>
      </c>
      <c r="AM34" s="128">
        <v>2.4780917747807499E-2</v>
      </c>
      <c r="AN34" s="128">
        <v>0.15571015568192309</v>
      </c>
      <c r="AO34" s="128">
        <v>0.1845497311052961</v>
      </c>
      <c r="AP34" s="128">
        <v>0.111591567308753</v>
      </c>
      <c r="AQ34" s="128">
        <v>8.1180731625867197E-2</v>
      </c>
      <c r="AR34" s="128">
        <v>4.5790139147500103E-2</v>
      </c>
      <c r="AS34" s="128">
        <v>7.0249055701990096E-2</v>
      </c>
      <c r="AT34" s="128">
        <v>7.8425640200713895E-2</v>
      </c>
      <c r="AU34" s="128" t="s">
        <v>46</v>
      </c>
      <c r="AV34" s="128" t="s">
        <v>46</v>
      </c>
      <c r="AW34" s="128">
        <v>6.6607059339563499E-2</v>
      </c>
      <c r="AX34" s="128">
        <v>2.0313386898212999</v>
      </c>
      <c r="AY34" s="128">
        <v>1.5042628609815158</v>
      </c>
      <c r="AZ34" s="128">
        <v>1.3830651157952001</v>
      </c>
      <c r="BA34" s="128">
        <v>0.90830980349341395</v>
      </c>
      <c r="BB34" s="128">
        <v>0.61319881683253674</v>
      </c>
      <c r="BC34" s="128">
        <v>0.42109852511815138</v>
      </c>
      <c r="BD34" s="128">
        <v>0.53841258634644817</v>
      </c>
      <c r="BE34" s="128">
        <v>0.63384480505126017</v>
      </c>
      <c r="BF34" s="128" t="s">
        <v>46</v>
      </c>
      <c r="BG34" s="128" t="s">
        <v>46</v>
      </c>
      <c r="BH34" s="128">
        <v>0.53354312651595459</v>
      </c>
      <c r="BI34" s="128">
        <v>1.2581613972429901E-2</v>
      </c>
      <c r="BJ34" s="128">
        <v>5.2197558435239801E-2</v>
      </c>
      <c r="BK34" s="128">
        <v>5.1114414866271198E-2</v>
      </c>
      <c r="BL34" s="128">
        <v>-1.0032198237923562E-2</v>
      </c>
      <c r="BM34" s="128">
        <v>-4.5221382330454252E-2</v>
      </c>
      <c r="BN34" s="128">
        <v>-6.2949589006742093E-2</v>
      </c>
      <c r="BO34" s="128">
        <v>-6.0225337882835003E-2</v>
      </c>
      <c r="BP34" s="128">
        <v>-4.5304395252320197E-2</v>
      </c>
      <c r="BQ34" s="128" t="s">
        <v>46</v>
      </c>
      <c r="BR34" s="128" t="s">
        <v>46</v>
      </c>
      <c r="BS34" s="128">
        <v>-5.1769242739147847E-2</v>
      </c>
      <c r="BT34" s="128">
        <v>4.22685290804998E-2</v>
      </c>
      <c r="BU34" s="128">
        <v>4.7579788067439302E-2</v>
      </c>
      <c r="BV34" s="177">
        <v>1.0652225471472412</v>
      </c>
      <c r="BW34" s="177">
        <v>-0.91218569873925281</v>
      </c>
      <c r="BX34" s="128">
        <v>-1.3616052726250501E-2</v>
      </c>
      <c r="BY34" s="128">
        <v>-7.3883907943385396E-2</v>
      </c>
      <c r="BZ34" s="177">
        <v>0.12664873349429179</v>
      </c>
      <c r="CA34" s="182">
        <v>0.20851335254214051</v>
      </c>
      <c r="CB34" s="182">
        <v>-0.1447092187646018</v>
      </c>
      <c r="CC34" s="182">
        <v>4.3644898031582398E-2</v>
      </c>
      <c r="CD34" s="182">
        <v>-1.6043925508667602E-2</v>
      </c>
      <c r="CE34" s="182">
        <v>-2.85042843243427E-2</v>
      </c>
      <c r="CF34" s="182">
        <v>0.37417962795189402</v>
      </c>
      <c r="CG34" s="179">
        <v>1.3250786699999999</v>
      </c>
      <c r="CH34" s="169">
        <v>0.25</v>
      </c>
      <c r="CI34" s="170">
        <v>0.15</v>
      </c>
      <c r="CJ34" s="170">
        <v>4.7499999999999999E-3</v>
      </c>
      <c r="CK34" s="170">
        <v>1.3529068875993743E-3</v>
      </c>
      <c r="CL34" s="170">
        <v>6.1029068875993742E-3</v>
      </c>
      <c r="CM34" s="180">
        <v>9077305.1999999993</v>
      </c>
      <c r="CN34" s="180">
        <v>8704309.8169841282</v>
      </c>
      <c r="CO34" s="180">
        <v>342482.9200000001</v>
      </c>
      <c r="CP34" s="128" t="s">
        <v>46</v>
      </c>
      <c r="CQ34" s="128" t="s">
        <v>46</v>
      </c>
      <c r="CR34" s="128" t="s">
        <v>46</v>
      </c>
      <c r="CS34" s="128" t="s">
        <v>46</v>
      </c>
      <c r="CT34" s="126" t="s">
        <v>46</v>
      </c>
      <c r="CU34" s="126" t="s">
        <v>46</v>
      </c>
      <c r="CV34" s="126" t="s">
        <v>4631</v>
      </c>
      <c r="CW34" s="126" t="s">
        <v>46</v>
      </c>
      <c r="CX34" s="154">
        <v>25569.625694432871</v>
      </c>
    </row>
    <row r="35" spans="1:102" ht="15" customHeight="1" x14ac:dyDescent="0.35">
      <c r="A35" s="8"/>
      <c r="B35" s="129">
        <v>33345956000184</v>
      </c>
      <c r="C35" s="152" t="s">
        <v>4632</v>
      </c>
      <c r="D35" s="126">
        <v>22</v>
      </c>
      <c r="E35" s="126"/>
      <c r="F35" s="122" t="s">
        <v>3393</v>
      </c>
      <c r="G35" s="126" t="s">
        <v>348</v>
      </c>
      <c r="H35" s="126" t="s">
        <v>3391</v>
      </c>
      <c r="I35" s="126" t="s">
        <v>3392</v>
      </c>
      <c r="J35" s="126" t="s">
        <v>3560</v>
      </c>
      <c r="K35" s="126" t="s">
        <v>3526</v>
      </c>
      <c r="L35" s="211" t="s">
        <v>3399</v>
      </c>
      <c r="M35" s="126" t="s">
        <v>112</v>
      </c>
      <c r="N35" s="126" t="s">
        <v>113</v>
      </c>
      <c r="O35" s="126" t="s">
        <v>4459</v>
      </c>
      <c r="P35" s="211" t="s">
        <v>3550</v>
      </c>
      <c r="Q35" s="127">
        <v>500</v>
      </c>
      <c r="R35" s="126" t="s">
        <v>4350</v>
      </c>
      <c r="S35" s="213" t="s">
        <v>46</v>
      </c>
      <c r="T35" s="171">
        <v>100</v>
      </c>
      <c r="U35" s="171">
        <v>100</v>
      </c>
      <c r="V35" s="172" t="s">
        <v>3398</v>
      </c>
      <c r="W35" s="172" t="s">
        <v>3530</v>
      </c>
      <c r="X35" s="172" t="s">
        <v>3531</v>
      </c>
      <c r="Y35" s="172" t="s">
        <v>3534</v>
      </c>
      <c r="Z35" s="172">
        <v>32</v>
      </c>
      <c r="AA35" s="172" t="s">
        <v>46</v>
      </c>
      <c r="AB35" s="169" t="s">
        <v>46</v>
      </c>
      <c r="AC35" s="172" t="s">
        <v>4633</v>
      </c>
      <c r="AD35" s="169">
        <v>1.9E-2</v>
      </c>
      <c r="AE35" s="169">
        <v>0.11900000000000001</v>
      </c>
      <c r="AF35" s="169">
        <v>2.5000000000000001E-2</v>
      </c>
      <c r="AG35" s="169">
        <v>0.2</v>
      </c>
      <c r="AH35" s="172" t="s">
        <v>4358</v>
      </c>
      <c r="AI35" s="172" t="s">
        <v>4586</v>
      </c>
      <c r="AJ35" s="172" t="s">
        <v>133</v>
      </c>
      <c r="AK35" s="173">
        <v>43686</v>
      </c>
      <c r="AL35" s="212" t="s">
        <v>4634</v>
      </c>
      <c r="AM35" s="128">
        <v>4.3748488628855497E-2</v>
      </c>
      <c r="AN35" s="128">
        <v>0.30471168564006113</v>
      </c>
      <c r="AO35" s="128">
        <v>0.25353489277193542</v>
      </c>
      <c r="AP35" s="128">
        <v>0.14175468369823641</v>
      </c>
      <c r="AQ35" s="128">
        <v>7.7948371829350702E-2</v>
      </c>
      <c r="AR35" s="128">
        <v>-8.17899330152356E-2</v>
      </c>
      <c r="AS35" s="128">
        <v>0.1098636569426769</v>
      </c>
      <c r="AT35" s="128">
        <v>7.0658637823668199E-2</v>
      </c>
      <c r="AU35" s="128" t="s">
        <v>46</v>
      </c>
      <c r="AV35" s="128" t="s">
        <v>46</v>
      </c>
      <c r="AW35" s="128">
        <v>2.67752563412695E-2</v>
      </c>
      <c r="AX35" s="128">
        <v>3.5861463436261878</v>
      </c>
      <c r="AY35" s="128">
        <v>2.9437159702784355</v>
      </c>
      <c r="AZ35" s="128">
        <v>1.9000583947189369</v>
      </c>
      <c r="BA35" s="128">
        <v>1.1703071218215202</v>
      </c>
      <c r="BB35" s="128">
        <v>0.58693330991106962</v>
      </c>
      <c r="BC35" s="128" t="s">
        <v>46</v>
      </c>
      <c r="BD35" s="128">
        <v>0.84203232468945288</v>
      </c>
      <c r="BE35" s="128">
        <v>0.57107102220534833</v>
      </c>
      <c r="BF35" s="128" t="s">
        <v>46</v>
      </c>
      <c r="BG35" s="128" t="s">
        <v>46</v>
      </c>
      <c r="BH35" s="128">
        <v>0.25019801523000762</v>
      </c>
      <c r="BI35" s="128">
        <v>3.15491848534779E-2</v>
      </c>
      <c r="BJ35" s="128">
        <v>0.2011990883933778</v>
      </c>
      <c r="BK35" s="128">
        <v>0.1200995765329104</v>
      </c>
      <c r="BL35" s="128">
        <v>1.8399919945694121E-2</v>
      </c>
      <c r="BM35" s="128">
        <v>-4.8426474715153378E-2</v>
      </c>
      <c r="BN35" s="128">
        <v>-0.190529661169478</v>
      </c>
      <c r="BO35" s="128">
        <v>-2.06107366421481E-2</v>
      </c>
      <c r="BP35" s="128">
        <v>-5.3071397629365899E-2</v>
      </c>
      <c r="BQ35" s="128" t="s">
        <v>46</v>
      </c>
      <c r="BR35" s="128" t="s">
        <v>46</v>
      </c>
      <c r="BS35" s="128">
        <v>-7.2484035132764468E-2</v>
      </c>
      <c r="BT35" s="128">
        <v>0.12153798941360119</v>
      </c>
      <c r="BU35" s="128">
        <v>0.1938235537362879</v>
      </c>
      <c r="BV35" s="177">
        <v>0.88973262721464319</v>
      </c>
      <c r="BW35" s="177">
        <v>-0.2131048662355009</v>
      </c>
      <c r="BX35" s="128">
        <v>-6.3184817823634304E-2</v>
      </c>
      <c r="BY35" s="128">
        <v>-0.43889707716647491</v>
      </c>
      <c r="BZ35" s="177">
        <v>0.70398423008667632</v>
      </c>
      <c r="CA35" s="182">
        <v>0.79438980871902298</v>
      </c>
      <c r="CB35" s="182">
        <v>-0.29733024166440308</v>
      </c>
      <c r="CC35" s="182">
        <v>0.3960439266258784</v>
      </c>
      <c r="CD35" s="182">
        <v>0.31760717688478779</v>
      </c>
      <c r="CE35" s="182">
        <v>9.4318025265702002E-2</v>
      </c>
      <c r="CF35" s="182">
        <v>0.55605165571776627</v>
      </c>
      <c r="CG35" s="179">
        <v>1.1756120299999999</v>
      </c>
      <c r="CH35" s="169">
        <v>0.25</v>
      </c>
      <c r="CI35" s="170">
        <v>0.15</v>
      </c>
      <c r="CJ35" s="170">
        <v>4.7499999999999999E-3</v>
      </c>
      <c r="CK35" s="170">
        <v>3.1788203917474454E-3</v>
      </c>
      <c r="CL35" s="170">
        <v>7.9288203917474449E-3</v>
      </c>
      <c r="CM35" s="180">
        <v>10381770.09</v>
      </c>
      <c r="CN35" s="180">
        <v>10497732.251587298</v>
      </c>
      <c r="CO35" s="180">
        <v>-1939828.4</v>
      </c>
      <c r="CP35" s="128" t="s">
        <v>46</v>
      </c>
      <c r="CQ35" s="128" t="s">
        <v>46</v>
      </c>
      <c r="CR35" s="128" t="s">
        <v>46</v>
      </c>
      <c r="CS35" s="128" t="s">
        <v>46</v>
      </c>
      <c r="CT35" s="126" t="s">
        <v>46</v>
      </c>
      <c r="CU35" s="126" t="s">
        <v>46</v>
      </c>
      <c r="CV35" s="126" t="s">
        <v>4635</v>
      </c>
      <c r="CW35" s="126" t="s">
        <v>46</v>
      </c>
      <c r="CX35" s="154">
        <v>25569.625694432871</v>
      </c>
    </row>
    <row r="36" spans="1:102" ht="15" customHeight="1" x14ac:dyDescent="0.35">
      <c r="A36" s="8"/>
      <c r="B36" s="129">
        <v>44544223000195</v>
      </c>
      <c r="C36" s="152" t="s">
        <v>4636</v>
      </c>
      <c r="D36" s="126">
        <v>50</v>
      </c>
      <c r="E36" s="126"/>
      <c r="F36" s="122"/>
      <c r="G36" s="126" t="s">
        <v>3402</v>
      </c>
      <c r="H36" s="126" t="s">
        <v>4637</v>
      </c>
      <c r="I36" s="126" t="s">
        <v>3403</v>
      </c>
      <c r="J36" s="126" t="s">
        <v>4638</v>
      </c>
      <c r="K36" s="126" t="s">
        <v>3526</v>
      </c>
      <c r="L36" s="211" t="s">
        <v>3400</v>
      </c>
      <c r="M36" s="126" t="s">
        <v>4639</v>
      </c>
      <c r="N36" s="126" t="s">
        <v>4533</v>
      </c>
      <c r="O36" s="126" t="s">
        <v>4216</v>
      </c>
      <c r="P36" s="211" t="s">
        <v>4243</v>
      </c>
      <c r="Q36" s="127">
        <v>25000</v>
      </c>
      <c r="R36" s="126" t="s">
        <v>4361</v>
      </c>
      <c r="S36" s="213" t="s">
        <v>46</v>
      </c>
      <c r="T36" s="171">
        <v>0.01</v>
      </c>
      <c r="U36" s="171">
        <v>0.01</v>
      </c>
      <c r="V36" s="172" t="s">
        <v>3398</v>
      </c>
      <c r="W36" s="172" t="s">
        <v>135</v>
      </c>
      <c r="X36" s="172" t="s">
        <v>135</v>
      </c>
      <c r="Y36" s="172" t="s">
        <v>135</v>
      </c>
      <c r="Z36" s="172">
        <v>0</v>
      </c>
      <c r="AA36" s="172" t="s">
        <v>46</v>
      </c>
      <c r="AB36" s="169" t="s">
        <v>46</v>
      </c>
      <c r="AC36" s="172" t="s">
        <v>46</v>
      </c>
      <c r="AD36" s="169">
        <v>0.02</v>
      </c>
      <c r="AE36" s="169" t="s">
        <v>46</v>
      </c>
      <c r="AF36" s="169" t="s">
        <v>46</v>
      </c>
      <c r="AG36" s="169">
        <v>0.2</v>
      </c>
      <c r="AH36" s="172" t="s">
        <v>46</v>
      </c>
      <c r="AI36" s="172" t="s">
        <v>46</v>
      </c>
      <c r="AJ36" s="172" t="s">
        <v>46</v>
      </c>
      <c r="AK36" s="173">
        <v>44683</v>
      </c>
      <c r="AL36" s="212" t="s">
        <v>4640</v>
      </c>
      <c r="AM36" s="128" t="s">
        <v>46</v>
      </c>
      <c r="AN36" s="128" t="s">
        <v>46</v>
      </c>
      <c r="AO36" s="128" t="s">
        <v>46</v>
      </c>
      <c r="AP36" s="128" t="s">
        <v>46</v>
      </c>
      <c r="AQ36" s="128" t="s">
        <v>46</v>
      </c>
      <c r="AR36" s="128" t="s">
        <v>46</v>
      </c>
      <c r="AS36" s="128" t="s">
        <v>46</v>
      </c>
      <c r="AT36" s="128" t="s">
        <v>46</v>
      </c>
      <c r="AU36" s="128" t="s">
        <v>46</v>
      </c>
      <c r="AV36" s="128" t="s">
        <v>46</v>
      </c>
      <c r="AW36" s="128" t="s">
        <v>46</v>
      </c>
      <c r="AX36" s="128" t="s">
        <v>46</v>
      </c>
      <c r="AY36" s="128" t="s">
        <v>46</v>
      </c>
      <c r="AZ36" s="128" t="s">
        <v>46</v>
      </c>
      <c r="BA36" s="128" t="s">
        <v>46</v>
      </c>
      <c r="BB36" s="128" t="s">
        <v>46</v>
      </c>
      <c r="BC36" s="128" t="s">
        <v>46</v>
      </c>
      <c r="BD36" s="128" t="s">
        <v>46</v>
      </c>
      <c r="BE36" s="128" t="s">
        <v>46</v>
      </c>
      <c r="BF36" s="128" t="s">
        <v>46</v>
      </c>
      <c r="BG36" s="128" t="s">
        <v>46</v>
      </c>
      <c r="BH36" s="128" t="s">
        <v>46</v>
      </c>
      <c r="BI36" s="128" t="s">
        <v>46</v>
      </c>
      <c r="BJ36" s="128" t="s">
        <v>46</v>
      </c>
      <c r="BK36" s="128" t="s">
        <v>46</v>
      </c>
      <c r="BL36" s="128" t="s">
        <v>46</v>
      </c>
      <c r="BM36" s="128" t="s">
        <v>46</v>
      </c>
      <c r="BN36" s="128" t="s">
        <v>46</v>
      </c>
      <c r="BO36" s="128" t="s">
        <v>46</v>
      </c>
      <c r="BP36" s="128" t="s">
        <v>46</v>
      </c>
      <c r="BQ36" s="128" t="s">
        <v>46</v>
      </c>
      <c r="BR36" s="128" t="s">
        <v>46</v>
      </c>
      <c r="BS36" s="128" t="s">
        <v>46</v>
      </c>
      <c r="BT36" s="128">
        <v>8.9279893127686499E-2</v>
      </c>
      <c r="BU36" s="128">
        <v>1.003582803981621</v>
      </c>
      <c r="BV36" s="177">
        <v>-1.4240662525083656</v>
      </c>
      <c r="BW36" s="177">
        <v>0.1494857752084485</v>
      </c>
      <c r="BX36" s="128">
        <v>-5.4028599388487503E-2</v>
      </c>
      <c r="BY36" s="128">
        <v>-0.73080646000999994</v>
      </c>
      <c r="BZ36" s="177">
        <v>0.90005244387204641</v>
      </c>
      <c r="CA36" s="182">
        <v>1.08607223563394E-2</v>
      </c>
      <c r="CB36" s="182">
        <v>-1.9485954634414101E-2</v>
      </c>
      <c r="CC36" s="182">
        <v>-3.7237147566775902E-2</v>
      </c>
      <c r="CD36" s="182">
        <v>-8.6453915178495405E-2</v>
      </c>
      <c r="CE36" s="182">
        <v>7.2200877176323997E-3</v>
      </c>
      <c r="CF36" s="182">
        <v>0.10123603967877071</v>
      </c>
      <c r="CG36" s="179">
        <v>833.12486428</v>
      </c>
      <c r="CH36" s="169">
        <v>0.15</v>
      </c>
      <c r="CI36" s="170">
        <v>0.05</v>
      </c>
      <c r="CJ36" s="170">
        <v>3.0000000000000001E-3</v>
      </c>
      <c r="CK36" s="170" t="s">
        <v>46</v>
      </c>
      <c r="CL36" s="170">
        <v>3.0000000000000001E-3</v>
      </c>
      <c r="CM36" s="180">
        <v>22061497.260000002</v>
      </c>
      <c r="CN36" s="180">
        <v>21205169.554761909</v>
      </c>
      <c r="CO36" s="180">
        <v>1883880.62</v>
      </c>
      <c r="CP36" s="128" t="s">
        <v>46</v>
      </c>
      <c r="CQ36" s="128" t="s">
        <v>46</v>
      </c>
      <c r="CR36" s="128" t="s">
        <v>46</v>
      </c>
      <c r="CS36" s="128" t="s">
        <v>46</v>
      </c>
      <c r="CT36" s="126" t="s">
        <v>46</v>
      </c>
      <c r="CU36" s="126" t="s">
        <v>46</v>
      </c>
      <c r="CV36" s="126" t="s">
        <v>4641</v>
      </c>
      <c r="CW36" s="126" t="s">
        <v>46</v>
      </c>
      <c r="CX36" s="154">
        <v>25569.604861099539</v>
      </c>
    </row>
    <row r="37" spans="1:102" ht="15" customHeight="1" x14ac:dyDescent="0.35">
      <c r="A37" s="8"/>
      <c r="B37" s="129">
        <v>44544223000195</v>
      </c>
      <c r="C37" s="152" t="s">
        <v>4642</v>
      </c>
      <c r="D37" s="126">
        <v>50</v>
      </c>
      <c r="E37" s="126"/>
      <c r="F37" s="122"/>
      <c r="G37" s="126" t="s">
        <v>3402</v>
      </c>
      <c r="H37" s="126" t="s">
        <v>4637</v>
      </c>
      <c r="I37" s="126" t="s">
        <v>3403</v>
      </c>
      <c r="J37" s="126" t="s">
        <v>4638</v>
      </c>
      <c r="K37" s="126" t="s">
        <v>3526</v>
      </c>
      <c r="L37" s="211" t="s">
        <v>3400</v>
      </c>
      <c r="M37" s="126" t="s">
        <v>4639</v>
      </c>
      <c r="N37" s="126" t="s">
        <v>4533</v>
      </c>
      <c r="O37" s="126" t="s">
        <v>4216</v>
      </c>
      <c r="P37" s="211" t="s">
        <v>4243</v>
      </c>
      <c r="Q37" s="127">
        <v>25000</v>
      </c>
      <c r="R37" s="126" t="s">
        <v>4361</v>
      </c>
      <c r="S37" s="213" t="s">
        <v>46</v>
      </c>
      <c r="T37" s="171">
        <v>0.01</v>
      </c>
      <c r="U37" s="171">
        <v>0.01</v>
      </c>
      <c r="V37" s="172" t="s">
        <v>3398</v>
      </c>
      <c r="W37" s="172" t="s">
        <v>135</v>
      </c>
      <c r="X37" s="172" t="s">
        <v>135</v>
      </c>
      <c r="Y37" s="172" t="s">
        <v>135</v>
      </c>
      <c r="Z37" s="172">
        <v>0</v>
      </c>
      <c r="AA37" s="172" t="s">
        <v>46</v>
      </c>
      <c r="AB37" s="169" t="s">
        <v>46</v>
      </c>
      <c r="AC37" s="172" t="s">
        <v>46</v>
      </c>
      <c r="AD37" s="169">
        <v>0.02</v>
      </c>
      <c r="AE37" s="169" t="s">
        <v>46</v>
      </c>
      <c r="AF37" s="169" t="s">
        <v>46</v>
      </c>
      <c r="AG37" s="169">
        <v>0.2</v>
      </c>
      <c r="AH37" s="172" t="s">
        <v>4643</v>
      </c>
      <c r="AI37" s="172" t="s">
        <v>4644</v>
      </c>
      <c r="AJ37" s="172" t="s">
        <v>46</v>
      </c>
      <c r="AK37" s="173">
        <v>44742</v>
      </c>
      <c r="AL37" s="212" t="s">
        <v>4645</v>
      </c>
      <c r="AM37" s="128" t="s">
        <v>46</v>
      </c>
      <c r="AN37" s="128" t="s">
        <v>46</v>
      </c>
      <c r="AO37" s="128" t="s">
        <v>46</v>
      </c>
      <c r="AP37" s="128" t="s">
        <v>46</v>
      </c>
      <c r="AQ37" s="128" t="s">
        <v>46</v>
      </c>
      <c r="AR37" s="128" t="s">
        <v>46</v>
      </c>
      <c r="AS37" s="128" t="s">
        <v>46</v>
      </c>
      <c r="AT37" s="128" t="s">
        <v>46</v>
      </c>
      <c r="AU37" s="128" t="s">
        <v>46</v>
      </c>
      <c r="AV37" s="128" t="s">
        <v>46</v>
      </c>
      <c r="AW37" s="128" t="s">
        <v>46</v>
      </c>
      <c r="AX37" s="128" t="s">
        <v>46</v>
      </c>
      <c r="AY37" s="128" t="s">
        <v>46</v>
      </c>
      <c r="AZ37" s="128" t="s">
        <v>46</v>
      </c>
      <c r="BA37" s="128" t="s">
        <v>46</v>
      </c>
      <c r="BB37" s="128" t="s">
        <v>46</v>
      </c>
      <c r="BC37" s="128" t="s">
        <v>46</v>
      </c>
      <c r="BD37" s="128" t="s">
        <v>46</v>
      </c>
      <c r="BE37" s="128" t="s">
        <v>46</v>
      </c>
      <c r="BF37" s="128" t="s">
        <v>46</v>
      </c>
      <c r="BG37" s="128" t="s">
        <v>46</v>
      </c>
      <c r="BH37" s="128" t="s">
        <v>46</v>
      </c>
      <c r="BI37" s="128" t="s">
        <v>46</v>
      </c>
      <c r="BJ37" s="128" t="s">
        <v>46</v>
      </c>
      <c r="BK37" s="128" t="s">
        <v>46</v>
      </c>
      <c r="BL37" s="128" t="s">
        <v>46</v>
      </c>
      <c r="BM37" s="128" t="s">
        <v>46</v>
      </c>
      <c r="BN37" s="128" t="s">
        <v>46</v>
      </c>
      <c r="BO37" s="128" t="s">
        <v>46</v>
      </c>
      <c r="BP37" s="128" t="s">
        <v>46</v>
      </c>
      <c r="BQ37" s="128" t="s">
        <v>46</v>
      </c>
      <c r="BR37" s="128" t="s">
        <v>46</v>
      </c>
      <c r="BS37" s="128" t="s">
        <v>46</v>
      </c>
      <c r="BT37" s="128">
        <v>8.9279893127686499E-2</v>
      </c>
      <c r="BU37" s="128">
        <v>1.003582803981621</v>
      </c>
      <c r="BV37" s="177">
        <v>-1.4240662525083656</v>
      </c>
      <c r="BW37" s="177">
        <v>0.1494857752084485</v>
      </c>
      <c r="BX37" s="128">
        <v>-5.4028599388487503E-2</v>
      </c>
      <c r="BY37" s="128">
        <v>-0.73080646000999994</v>
      </c>
      <c r="BZ37" s="177">
        <v>0.90005244387204641</v>
      </c>
      <c r="CA37" s="182">
        <v>1.08607223563394E-2</v>
      </c>
      <c r="CB37" s="182">
        <v>-1.9485954634414101E-2</v>
      </c>
      <c r="CC37" s="182">
        <v>-3.7237147566775902E-2</v>
      </c>
      <c r="CD37" s="182">
        <v>-8.6453915178495405E-2</v>
      </c>
      <c r="CE37" s="182">
        <v>7.2200877176323997E-3</v>
      </c>
      <c r="CF37" s="182">
        <v>0.10123603967877071</v>
      </c>
      <c r="CG37" s="179">
        <v>833.12486428</v>
      </c>
      <c r="CH37" s="169">
        <v>0.15</v>
      </c>
      <c r="CI37" s="170">
        <v>0.05</v>
      </c>
      <c r="CJ37" s="170">
        <v>3.0000000000000001E-3</v>
      </c>
      <c r="CK37" s="170" t="s">
        <v>46</v>
      </c>
      <c r="CL37" s="170">
        <v>3.0000000000000001E-3</v>
      </c>
      <c r="CM37" s="180">
        <v>22061497.260000002</v>
      </c>
      <c r="CN37" s="180">
        <v>21205169.554761909</v>
      </c>
      <c r="CO37" s="180">
        <v>1883880.62</v>
      </c>
      <c r="CP37" s="128" t="s">
        <v>46</v>
      </c>
      <c r="CQ37" s="128" t="s">
        <v>46</v>
      </c>
      <c r="CR37" s="128" t="s">
        <v>46</v>
      </c>
      <c r="CS37" s="128" t="s">
        <v>46</v>
      </c>
      <c r="CT37" s="126" t="s">
        <v>46</v>
      </c>
      <c r="CU37" s="126" t="s">
        <v>46</v>
      </c>
      <c r="CV37" s="126" t="s">
        <v>4641</v>
      </c>
      <c r="CW37" s="126" t="s">
        <v>46</v>
      </c>
      <c r="CX37" s="154">
        <v>25569.604861099539</v>
      </c>
    </row>
    <row r="38" spans="1:102" ht="15" customHeight="1" x14ac:dyDescent="0.35">
      <c r="A38" s="8"/>
      <c r="B38" s="129">
        <v>21689246000192</v>
      </c>
      <c r="C38" s="152" t="s">
        <v>4646</v>
      </c>
      <c r="D38" s="126">
        <v>40</v>
      </c>
      <c r="E38" s="126"/>
      <c r="F38" s="122" t="s">
        <v>3401</v>
      </c>
      <c r="G38" s="126" t="s">
        <v>4647</v>
      </c>
      <c r="H38" s="126" t="s">
        <v>3390</v>
      </c>
      <c r="I38" s="126" t="s">
        <v>3384</v>
      </c>
      <c r="J38" s="126" t="s">
        <v>3561</v>
      </c>
      <c r="K38" s="126" t="s">
        <v>3526</v>
      </c>
      <c r="L38" s="211" t="s">
        <v>3400</v>
      </c>
      <c r="M38" s="126" t="s">
        <v>114</v>
      </c>
      <c r="N38" s="126" t="s">
        <v>115</v>
      </c>
      <c r="O38" s="126" t="s">
        <v>452</v>
      </c>
      <c r="P38" s="211" t="s">
        <v>3537</v>
      </c>
      <c r="Q38" s="127">
        <v>1000</v>
      </c>
      <c r="R38" s="126" t="s">
        <v>4350</v>
      </c>
      <c r="S38" s="213" t="s">
        <v>46</v>
      </c>
      <c r="T38" s="171">
        <v>1000</v>
      </c>
      <c r="U38" s="171">
        <v>1000</v>
      </c>
      <c r="V38" s="172" t="s">
        <v>3398</v>
      </c>
      <c r="W38" s="172" t="s">
        <v>135</v>
      </c>
      <c r="X38" s="172" t="s">
        <v>4648</v>
      </c>
      <c r="Y38" s="172" t="s">
        <v>3534</v>
      </c>
      <c r="Z38" s="172">
        <v>12</v>
      </c>
      <c r="AA38" s="172" t="s">
        <v>134</v>
      </c>
      <c r="AB38" s="169">
        <v>0.1</v>
      </c>
      <c r="AC38" s="172" t="s">
        <v>4649</v>
      </c>
      <c r="AD38" s="169">
        <v>1.8700000000000001E-2</v>
      </c>
      <c r="AE38" s="169">
        <v>0.1487</v>
      </c>
      <c r="AF38" s="169">
        <v>0.02</v>
      </c>
      <c r="AG38" s="169">
        <v>0.2</v>
      </c>
      <c r="AH38" s="172" t="s">
        <v>3564</v>
      </c>
      <c r="AI38" s="172" t="s">
        <v>4352</v>
      </c>
      <c r="AJ38" s="172" t="s">
        <v>46</v>
      </c>
      <c r="AK38" s="173">
        <v>42086</v>
      </c>
      <c r="AL38" s="212" t="s">
        <v>4650</v>
      </c>
      <c r="AM38" s="128">
        <v>3.2255610682838602E-2</v>
      </c>
      <c r="AN38" s="128">
        <v>0.22748635031968889</v>
      </c>
      <c r="AO38" s="128">
        <v>0.31790690310376002</v>
      </c>
      <c r="AP38" s="128">
        <v>0.35570538313019218</v>
      </c>
      <c r="AQ38" s="128">
        <v>0.36877061497257729</v>
      </c>
      <c r="AR38" s="128">
        <v>0.28919682519420381</v>
      </c>
      <c r="AS38" s="128">
        <v>0.55843799226162871</v>
      </c>
      <c r="AT38" s="128">
        <v>-0.30004150020443099</v>
      </c>
      <c r="AU38" s="128" t="s">
        <v>46</v>
      </c>
      <c r="AV38" s="128" t="s">
        <v>46</v>
      </c>
      <c r="AW38" s="128">
        <v>0.2175949643362553</v>
      </c>
      <c r="AX38" s="128">
        <v>2.6440534047477064</v>
      </c>
      <c r="AY38" s="128">
        <v>2.1976682681196849</v>
      </c>
      <c r="AZ38" s="128">
        <v>2.3824794819258197</v>
      </c>
      <c r="BA38" s="128">
        <v>3.2300118631079067</v>
      </c>
      <c r="BB38" s="128">
        <v>3.6358447796172935</v>
      </c>
      <c r="BC38" s="128">
        <v>2.65953235402604</v>
      </c>
      <c r="BD38" s="128">
        <v>4.2800581548483851</v>
      </c>
      <c r="BE38" s="128" t="s">
        <v>46</v>
      </c>
      <c r="BF38" s="128" t="s">
        <v>46</v>
      </c>
      <c r="BG38" s="128" t="s">
        <v>46</v>
      </c>
      <c r="BH38" s="128">
        <v>4.2856091631848745</v>
      </c>
      <c r="BI38" s="128">
        <v>2.0056306907461002E-2</v>
      </c>
      <c r="BJ38" s="128">
        <v>0.12397375307300559</v>
      </c>
      <c r="BK38" s="128">
        <v>0.184471586864735</v>
      </c>
      <c r="BL38" s="128">
        <v>0.2212185651235814</v>
      </c>
      <c r="BM38" s="128">
        <v>0.24272545664807232</v>
      </c>
      <c r="BN38" s="128">
        <v>0.18045709703996149</v>
      </c>
      <c r="BO38" s="128">
        <v>0.4279635986768035</v>
      </c>
      <c r="BP38" s="128">
        <v>-0.42377153565746511</v>
      </c>
      <c r="BQ38" s="128" t="s">
        <v>46</v>
      </c>
      <c r="BR38" s="128" t="s">
        <v>46</v>
      </c>
      <c r="BS38" s="128">
        <v>0.15876073756390752</v>
      </c>
      <c r="BT38" s="128">
        <v>0.2148677336929733</v>
      </c>
      <c r="BU38" s="128">
        <v>0.22701455426594699</v>
      </c>
      <c r="BV38" s="177">
        <v>0.80856075003152073</v>
      </c>
      <c r="BW38" s="177">
        <v>0.57935039499506225</v>
      </c>
      <c r="BX38" s="128">
        <v>-0.2254897929910829</v>
      </c>
      <c r="BY38" s="128">
        <v>-0.46102129467770647</v>
      </c>
      <c r="BZ38" s="177">
        <v>0.4927945276371965</v>
      </c>
      <c r="CA38" s="182">
        <v>0.3893638086328291</v>
      </c>
      <c r="CB38" s="182">
        <v>-5.4218337069993697E-2</v>
      </c>
      <c r="CC38" s="182">
        <v>2.0512279256844901E-2</v>
      </c>
      <c r="CD38" s="182">
        <v>5.1326468920476598E-2</v>
      </c>
      <c r="CE38" s="182">
        <v>0.78200048681602707</v>
      </c>
      <c r="CF38" s="182">
        <v>0.11514554473378689</v>
      </c>
      <c r="CG38" s="179">
        <v>7.8719688999999997</v>
      </c>
      <c r="CH38" s="169">
        <v>0.3</v>
      </c>
      <c r="CI38" s="170">
        <v>0.2</v>
      </c>
      <c r="CJ38" s="170">
        <v>5.6100000000000004E-3</v>
      </c>
      <c r="CK38" s="170" t="s">
        <v>46</v>
      </c>
      <c r="CL38" s="170">
        <v>5.6100000000000004E-3</v>
      </c>
      <c r="CM38" s="180">
        <v>293764533.07999998</v>
      </c>
      <c r="CN38" s="180">
        <v>255895182.86484131</v>
      </c>
      <c r="CO38" s="180">
        <v>6571084.9200000018</v>
      </c>
      <c r="CP38" s="128" t="s">
        <v>46</v>
      </c>
      <c r="CQ38" s="128" t="s">
        <v>46</v>
      </c>
      <c r="CR38" s="128" t="s">
        <v>46</v>
      </c>
      <c r="CS38" s="128" t="s">
        <v>46</v>
      </c>
      <c r="CT38" s="126" t="s">
        <v>46</v>
      </c>
      <c r="CU38" s="126" t="s">
        <v>46</v>
      </c>
      <c r="CV38" s="126" t="s">
        <v>4651</v>
      </c>
      <c r="CW38" s="126" t="s">
        <v>46</v>
      </c>
      <c r="CX38" s="154">
        <v>25569.625694432871</v>
      </c>
    </row>
    <row r="39" spans="1:102" ht="15" customHeight="1" x14ac:dyDescent="0.35">
      <c r="A39" s="8"/>
      <c r="B39" s="129">
        <v>47756349000111</v>
      </c>
      <c r="C39" s="152" t="s">
        <v>4652</v>
      </c>
      <c r="D39" s="126">
        <v>26</v>
      </c>
      <c r="E39" s="126"/>
      <c r="F39" s="122"/>
      <c r="G39" s="126" t="s">
        <v>4647</v>
      </c>
      <c r="H39" s="126" t="s">
        <v>3390</v>
      </c>
      <c r="I39" s="126" t="s">
        <v>3384</v>
      </c>
      <c r="J39" s="126" t="s">
        <v>3561</v>
      </c>
      <c r="K39" s="126" t="s">
        <v>3526</v>
      </c>
      <c r="L39" s="211" t="s">
        <v>3399</v>
      </c>
      <c r="M39" s="126" t="s">
        <v>114</v>
      </c>
      <c r="N39" s="126" t="s">
        <v>115</v>
      </c>
      <c r="O39" s="126" t="s">
        <v>452</v>
      </c>
      <c r="P39" s="211" t="s">
        <v>114</v>
      </c>
      <c r="Q39" s="127">
        <v>1000</v>
      </c>
      <c r="R39" s="126" t="s">
        <v>4350</v>
      </c>
      <c r="S39" s="213" t="s">
        <v>46</v>
      </c>
      <c r="T39" s="171">
        <v>100</v>
      </c>
      <c r="U39" s="171">
        <v>1000</v>
      </c>
      <c r="V39" s="172" t="s">
        <v>3398</v>
      </c>
      <c r="W39" s="172" t="s">
        <v>135</v>
      </c>
      <c r="X39" s="172" t="s">
        <v>4648</v>
      </c>
      <c r="Y39" s="172" t="s">
        <v>3534</v>
      </c>
      <c r="Z39" s="172">
        <v>12</v>
      </c>
      <c r="AA39" s="172" t="s">
        <v>46</v>
      </c>
      <c r="AB39" s="169" t="s">
        <v>46</v>
      </c>
      <c r="AC39" s="172" t="s">
        <v>4653</v>
      </c>
      <c r="AD39" s="169">
        <v>1.8700000000000001E-2</v>
      </c>
      <c r="AE39" s="169">
        <v>0.1487</v>
      </c>
      <c r="AF39" s="169">
        <v>0.02</v>
      </c>
      <c r="AG39" s="169">
        <v>0.2</v>
      </c>
      <c r="AH39" s="172" t="s">
        <v>4586</v>
      </c>
      <c r="AI39" s="172" t="s">
        <v>3542</v>
      </c>
      <c r="AJ39" s="172" t="s">
        <v>4654</v>
      </c>
      <c r="AK39" s="173">
        <v>44825</v>
      </c>
      <c r="AL39" s="212" t="s">
        <v>4655</v>
      </c>
      <c r="AM39" s="128">
        <v>3.6469963970024298E-2</v>
      </c>
      <c r="AN39" s="128">
        <v>0.2370707885743974</v>
      </c>
      <c r="AO39" s="128">
        <v>0.31693573052927992</v>
      </c>
      <c r="AP39" s="128">
        <v>0.35413950467099248</v>
      </c>
      <c r="AQ39" s="128">
        <v>0.35368916412969043</v>
      </c>
      <c r="AR39" s="128">
        <v>0.2806819754563627</v>
      </c>
      <c r="AS39" s="128">
        <v>0.51045610742432102</v>
      </c>
      <c r="AT39" s="128" t="s">
        <v>46</v>
      </c>
      <c r="AU39" s="128" t="s">
        <v>46</v>
      </c>
      <c r="AV39" s="128" t="s">
        <v>46</v>
      </c>
      <c r="AW39" s="128">
        <v>0.33744647149743051</v>
      </c>
      <c r="AX39" s="128">
        <v>2.9895119132645358</v>
      </c>
      <c r="AY39" s="128">
        <v>2.2902602666748719</v>
      </c>
      <c r="AZ39" s="128">
        <v>2.3752012545280561</v>
      </c>
      <c r="BA39" s="128">
        <v>3.2136551819650863</v>
      </c>
      <c r="BB39" s="128">
        <v>3.4410043612974905</v>
      </c>
      <c r="BC39" s="128">
        <v>2.5812274889838616</v>
      </c>
      <c r="BD39" s="128">
        <v>3.9123087174377922</v>
      </c>
      <c r="BE39" s="128" t="s">
        <v>46</v>
      </c>
      <c r="BF39" s="128" t="s">
        <v>46</v>
      </c>
      <c r="BG39" s="128" t="s">
        <v>46</v>
      </c>
      <c r="BH39" s="128">
        <v>3.2388294354243072</v>
      </c>
      <c r="BI39" s="128">
        <v>2.4270660194646701E-2</v>
      </c>
      <c r="BJ39" s="128">
        <v>0.1335581913277141</v>
      </c>
      <c r="BK39" s="128">
        <v>0.18350041429025499</v>
      </c>
      <c r="BL39" s="128">
        <v>0.21972753998146621</v>
      </c>
      <c r="BM39" s="128">
        <v>0.22751686964945272</v>
      </c>
      <c r="BN39" s="128">
        <v>0.17194224730212029</v>
      </c>
      <c r="BO39" s="128">
        <v>0.3799817138394958</v>
      </c>
      <c r="BP39" s="128" t="s">
        <v>46</v>
      </c>
      <c r="BQ39" s="128" t="s">
        <v>46</v>
      </c>
      <c r="BR39" s="128" t="s">
        <v>46</v>
      </c>
      <c r="BS39" s="128">
        <v>0.21124910743220515</v>
      </c>
      <c r="BT39" s="128">
        <v>0.211946651079683</v>
      </c>
      <c r="BU39" s="128">
        <v>0.1901309931703547</v>
      </c>
      <c r="BV39" s="177">
        <v>0.81327499483642929</v>
      </c>
      <c r="BW39" s="177">
        <v>0.99692905075548421</v>
      </c>
      <c r="BX39" s="128">
        <v>-0.22162938359688031</v>
      </c>
      <c r="BY39" s="128">
        <v>-0.22162938359688031</v>
      </c>
      <c r="BZ39" s="177">
        <v>0.36894630068261808</v>
      </c>
      <c r="CA39" s="182">
        <v>0.39871033066266631</v>
      </c>
      <c r="CB39" s="182">
        <v>-5.8272926715380702E-2</v>
      </c>
      <c r="CC39" s="182">
        <v>2.61353262100469E-2</v>
      </c>
      <c r="CD39" s="182">
        <v>5.6678164522862298E-2</v>
      </c>
      <c r="CE39" s="182">
        <v>0.78793264406633179</v>
      </c>
      <c r="CF39" s="182">
        <v>0.12674009638771111</v>
      </c>
      <c r="CG39" s="179">
        <v>240.0670294</v>
      </c>
      <c r="CH39" s="169">
        <v>0.3</v>
      </c>
      <c r="CI39" s="170">
        <v>0.2</v>
      </c>
      <c r="CJ39" s="170">
        <v>5.6100000000000004E-3</v>
      </c>
      <c r="CK39" s="170">
        <v>6.6513307450855753E-3</v>
      </c>
      <c r="CL39" s="170">
        <v>1.2261330745085576E-2</v>
      </c>
      <c r="CM39" s="180">
        <v>162951705.90000001</v>
      </c>
      <c r="CN39" s="180">
        <v>136808263.02849197</v>
      </c>
      <c r="CO39" s="180">
        <v>10646405.450000005</v>
      </c>
      <c r="CP39" s="128" t="s">
        <v>46</v>
      </c>
      <c r="CQ39" s="128" t="s">
        <v>46</v>
      </c>
      <c r="CR39" s="128" t="s">
        <v>46</v>
      </c>
      <c r="CS39" s="128" t="s">
        <v>46</v>
      </c>
      <c r="CT39" s="126" t="s">
        <v>46</v>
      </c>
      <c r="CU39" s="126" t="s">
        <v>46</v>
      </c>
      <c r="CV39" s="126" t="s">
        <v>4656</v>
      </c>
      <c r="CW39" s="126" t="s">
        <v>46</v>
      </c>
      <c r="CX39" s="154">
        <v>25569.625694432871</v>
      </c>
    </row>
    <row r="40" spans="1:102" ht="15" customHeight="1" x14ac:dyDescent="0.35">
      <c r="A40" s="8"/>
      <c r="B40" s="129">
        <v>34172497000147</v>
      </c>
      <c r="C40" s="152" t="s">
        <v>4375</v>
      </c>
      <c r="D40" s="126">
        <v>13</v>
      </c>
      <c r="E40" s="126"/>
      <c r="F40" s="122"/>
      <c r="G40" s="126" t="s">
        <v>4376</v>
      </c>
      <c r="H40" s="126" t="s">
        <v>3390</v>
      </c>
      <c r="I40" s="126" t="s">
        <v>3384</v>
      </c>
      <c r="J40" s="126" t="s">
        <v>3561</v>
      </c>
      <c r="K40" s="126" t="s">
        <v>3540</v>
      </c>
      <c r="L40" s="211" t="s">
        <v>3399</v>
      </c>
      <c r="M40" s="126" t="s">
        <v>112</v>
      </c>
      <c r="N40" s="126" t="s">
        <v>113</v>
      </c>
      <c r="O40" s="126" t="s">
        <v>166</v>
      </c>
      <c r="P40" s="211" t="s">
        <v>3562</v>
      </c>
      <c r="Q40" s="127">
        <v>5000</v>
      </c>
      <c r="R40" s="126" t="s">
        <v>4361</v>
      </c>
      <c r="S40" s="213" t="s">
        <v>46</v>
      </c>
      <c r="T40" s="171">
        <v>1000</v>
      </c>
      <c r="U40" s="171">
        <v>1000</v>
      </c>
      <c r="V40" s="172" t="s">
        <v>3398</v>
      </c>
      <c r="W40" s="172" t="s">
        <v>135</v>
      </c>
      <c r="X40" s="172" t="s">
        <v>4377</v>
      </c>
      <c r="Y40" s="172" t="s">
        <v>3534</v>
      </c>
      <c r="Z40" s="172">
        <v>22</v>
      </c>
      <c r="AA40" s="172" t="s">
        <v>46</v>
      </c>
      <c r="AB40" s="169" t="s">
        <v>46</v>
      </c>
      <c r="AC40" s="172" t="s">
        <v>4378</v>
      </c>
      <c r="AD40" s="169">
        <v>0.02</v>
      </c>
      <c r="AE40" s="169">
        <v>0.22</v>
      </c>
      <c r="AF40" s="169">
        <v>2.2000000000000002E-2</v>
      </c>
      <c r="AG40" s="169">
        <v>0.2</v>
      </c>
      <c r="AH40" s="172" t="s">
        <v>136</v>
      </c>
      <c r="AI40" s="172" t="s">
        <v>4367</v>
      </c>
      <c r="AJ40" s="172" t="s">
        <v>133</v>
      </c>
      <c r="AK40" s="173">
        <v>43761</v>
      </c>
      <c r="AL40" s="212" t="s">
        <v>4379</v>
      </c>
      <c r="AM40" s="128">
        <v>8.6249010874491997E-3</v>
      </c>
      <c r="AN40" s="128">
        <v>0.1137031046845897</v>
      </c>
      <c r="AO40" s="128">
        <v>0.1251405418306554</v>
      </c>
      <c r="AP40" s="128">
        <v>0.15910125387269991</v>
      </c>
      <c r="AQ40" s="128">
        <v>0.1648477568056243</v>
      </c>
      <c r="AR40" s="128">
        <v>0.1437215872990997</v>
      </c>
      <c r="AS40" s="128">
        <v>0.15480006459449619</v>
      </c>
      <c r="AT40" s="128">
        <v>0.21885701641259289</v>
      </c>
      <c r="AU40" s="128" t="s">
        <v>46</v>
      </c>
      <c r="AV40" s="128" t="s">
        <v>46</v>
      </c>
      <c r="AW40" s="128">
        <v>0.1533429388916831</v>
      </c>
      <c r="AX40" s="128">
        <v>0.70699945228491801</v>
      </c>
      <c r="AY40" s="128">
        <v>1.0984470268253561</v>
      </c>
      <c r="AZ40" s="128">
        <v>0.93783673886221475</v>
      </c>
      <c r="BA40" s="128">
        <v>1.3241565016500221</v>
      </c>
      <c r="BB40" s="128">
        <v>1.3492266331364164</v>
      </c>
      <c r="BC40" s="128">
        <v>1.3217026540220629</v>
      </c>
      <c r="BD40" s="128">
        <v>1.1864401921428074</v>
      </c>
      <c r="BE40" s="128">
        <v>1.7688269110346075</v>
      </c>
      <c r="BF40" s="128" t="s">
        <v>46</v>
      </c>
      <c r="BG40" s="128" t="s">
        <v>46</v>
      </c>
      <c r="BH40" s="128">
        <v>1.9414525344710505</v>
      </c>
      <c r="BI40" s="128">
        <v>-3.5744026879282998E-3</v>
      </c>
      <c r="BJ40" s="128">
        <v>1.0190507437906501E-2</v>
      </c>
      <c r="BK40" s="128">
        <v>-8.2947744083694003E-3</v>
      </c>
      <c r="BL40" s="128">
        <v>3.4770562076266609E-2</v>
      </c>
      <c r="BM40" s="128">
        <v>3.8022720331147619E-2</v>
      </c>
      <c r="BN40" s="128">
        <v>3.4981859144857401E-2</v>
      </c>
      <c r="BO40" s="128">
        <v>2.4325671009671E-2</v>
      </c>
      <c r="BP40" s="128">
        <v>9.5126980959558696E-2</v>
      </c>
      <c r="BQ40" s="128" t="s">
        <v>46</v>
      </c>
      <c r="BR40" s="128" t="s">
        <v>46</v>
      </c>
      <c r="BS40" s="128">
        <v>6.8916082881861573E-2</v>
      </c>
      <c r="BT40" s="128">
        <v>2.5844517092328202E-2</v>
      </c>
      <c r="BU40" s="128">
        <v>0.1179836850274486</v>
      </c>
      <c r="BV40" s="177">
        <v>-0.27149520276948552</v>
      </c>
      <c r="BW40" s="177">
        <v>0.52339912138307743</v>
      </c>
      <c r="BX40" s="128">
        <v>-1.29953293311958E-2</v>
      </c>
      <c r="BY40" s="128">
        <v>-0.22209323551988969</v>
      </c>
      <c r="BZ40" s="177">
        <v>0.25528483447043088</v>
      </c>
      <c r="CA40" s="182">
        <v>0.37368840027330369</v>
      </c>
      <c r="CB40" s="182">
        <v>-0.2433358763355524</v>
      </c>
      <c r="CC40" s="182">
        <v>0.28882416708550651</v>
      </c>
      <c r="CD40" s="182">
        <v>0.30450236998453251</v>
      </c>
      <c r="CE40" s="182">
        <v>3.0123995553922599E-2</v>
      </c>
      <c r="CF40" s="182">
        <v>0.49845487193476989</v>
      </c>
      <c r="CG40" s="179">
        <v>2.3245650000000002</v>
      </c>
      <c r="CH40" s="169">
        <v>0.24</v>
      </c>
      <c r="CI40" s="170" t="s">
        <v>46</v>
      </c>
      <c r="CJ40" s="170">
        <v>4.7999999999999996E-3</v>
      </c>
      <c r="CK40" s="170" t="s">
        <v>46</v>
      </c>
      <c r="CL40" s="170">
        <v>4.7999999999999996E-3</v>
      </c>
      <c r="CM40" s="180">
        <v>905123169.50999999</v>
      </c>
      <c r="CN40" s="180">
        <v>927285503.22365081</v>
      </c>
      <c r="CO40" s="180">
        <v>-55107059.069999963</v>
      </c>
      <c r="CP40" s="128" t="s">
        <v>46</v>
      </c>
      <c r="CQ40" s="128" t="s">
        <v>46</v>
      </c>
      <c r="CR40" s="128" t="s">
        <v>46</v>
      </c>
      <c r="CS40" s="128" t="s">
        <v>46</v>
      </c>
      <c r="CT40" s="126" t="s">
        <v>46</v>
      </c>
      <c r="CU40" s="126" t="s">
        <v>46</v>
      </c>
      <c r="CV40" s="126" t="s">
        <v>4380</v>
      </c>
      <c r="CW40" s="126" t="s">
        <v>46</v>
      </c>
      <c r="CX40" s="154">
        <v>25569.604861099539</v>
      </c>
    </row>
    <row r="41" spans="1:102" ht="15" customHeight="1" x14ac:dyDescent="0.35">
      <c r="A41" s="8"/>
      <c r="B41" s="129">
        <v>20441301000168</v>
      </c>
      <c r="C41" s="152" t="s">
        <v>4657</v>
      </c>
      <c r="D41" s="126">
        <v>14</v>
      </c>
      <c r="E41" s="126"/>
      <c r="F41" s="122" t="s">
        <v>3401</v>
      </c>
      <c r="G41" s="126" t="s">
        <v>4269</v>
      </c>
      <c r="H41" s="126" t="s">
        <v>4658</v>
      </c>
      <c r="I41" s="126" t="s">
        <v>4659</v>
      </c>
      <c r="J41" s="126" t="s">
        <v>4660</v>
      </c>
      <c r="K41" s="126" t="s">
        <v>3526</v>
      </c>
      <c r="L41" s="211" t="s">
        <v>3400</v>
      </c>
      <c r="M41" s="126" t="s">
        <v>4661</v>
      </c>
      <c r="N41" s="126" t="s">
        <v>4449</v>
      </c>
      <c r="O41" s="126" t="s">
        <v>266</v>
      </c>
      <c r="P41" s="211" t="s">
        <v>4662</v>
      </c>
      <c r="Q41" s="127">
        <v>5019</v>
      </c>
      <c r="R41" s="126" t="s">
        <v>4361</v>
      </c>
      <c r="S41" s="213" t="s">
        <v>46</v>
      </c>
      <c r="T41" s="171">
        <v>5000</v>
      </c>
      <c r="U41" s="171">
        <v>5000</v>
      </c>
      <c r="V41" s="172" t="s">
        <v>3398</v>
      </c>
      <c r="W41" s="172" t="s">
        <v>135</v>
      </c>
      <c r="X41" s="172" t="s">
        <v>4663</v>
      </c>
      <c r="Y41" s="172" t="s">
        <v>3530</v>
      </c>
      <c r="Z41" s="172">
        <v>91</v>
      </c>
      <c r="AA41" s="172" t="s">
        <v>46</v>
      </c>
      <c r="AB41" s="169" t="s">
        <v>46</v>
      </c>
      <c r="AC41" s="172" t="s">
        <v>46</v>
      </c>
      <c r="AD41" s="169">
        <v>0.02</v>
      </c>
      <c r="AE41" s="169" t="s">
        <v>46</v>
      </c>
      <c r="AF41" s="169">
        <v>0.02</v>
      </c>
      <c r="AG41" s="169">
        <v>0.2</v>
      </c>
      <c r="AH41" s="172" t="s">
        <v>46</v>
      </c>
      <c r="AI41" s="172" t="s">
        <v>46</v>
      </c>
      <c r="AJ41" s="172" t="s">
        <v>133</v>
      </c>
      <c r="AK41" s="173">
        <v>41838</v>
      </c>
      <c r="AL41" s="212" t="s">
        <v>4664</v>
      </c>
      <c r="AM41" s="128" t="s">
        <v>46</v>
      </c>
      <c r="AN41" s="128" t="s">
        <v>46</v>
      </c>
      <c r="AO41" s="128" t="s">
        <v>46</v>
      </c>
      <c r="AP41" s="128">
        <v>0.18201743668032569</v>
      </c>
      <c r="AQ41" s="128">
        <v>0.17614954184547099</v>
      </c>
      <c r="AR41" s="128">
        <v>0.13781445979305859</v>
      </c>
      <c r="AS41" s="128">
        <v>0.16031953893706841</v>
      </c>
      <c r="AT41" s="128">
        <v>0.15152838794147319</v>
      </c>
      <c r="AU41" s="128" t="s">
        <v>46</v>
      </c>
      <c r="AV41" s="128" t="s">
        <v>46</v>
      </c>
      <c r="AW41" s="128">
        <v>0.13688875909319551</v>
      </c>
      <c r="AX41" s="128" t="s">
        <v>46</v>
      </c>
      <c r="AY41" s="128" t="s">
        <v>46</v>
      </c>
      <c r="AZ41" s="128" t="s">
        <v>46</v>
      </c>
      <c r="BA41" s="128" t="s">
        <v>46</v>
      </c>
      <c r="BB41" s="128" t="s">
        <v>46</v>
      </c>
      <c r="BC41" s="128">
        <v>1.2673791091106561</v>
      </c>
      <c r="BD41" s="128">
        <v>1.2287433153145109</v>
      </c>
      <c r="BE41" s="128">
        <v>1.2246693972620002</v>
      </c>
      <c r="BF41" s="128" t="s">
        <v>46</v>
      </c>
      <c r="BG41" s="128" t="s">
        <v>46</v>
      </c>
      <c r="BH41" s="128" t="s">
        <v>46</v>
      </c>
      <c r="BI41" s="128" t="s">
        <v>46</v>
      </c>
      <c r="BJ41" s="128" t="s">
        <v>46</v>
      </c>
      <c r="BK41" s="128" t="s">
        <v>46</v>
      </c>
      <c r="BL41" s="128" t="s">
        <v>46</v>
      </c>
      <c r="BM41" s="128" t="s">
        <v>46</v>
      </c>
      <c r="BN41" s="128">
        <v>2.9074731638816201E-2</v>
      </c>
      <c r="BO41" s="128">
        <v>2.98451453522432E-2</v>
      </c>
      <c r="BP41" s="128">
        <v>2.7798352488438999E-2</v>
      </c>
      <c r="BQ41" s="128" t="s">
        <v>46</v>
      </c>
      <c r="BR41" s="128" t="s">
        <v>46</v>
      </c>
      <c r="BS41" s="128" t="s">
        <v>46</v>
      </c>
      <c r="BT41" s="128" t="s">
        <v>46</v>
      </c>
      <c r="BU41" s="128" t="s">
        <v>46</v>
      </c>
      <c r="BV41" s="177" t="s">
        <v>46</v>
      </c>
      <c r="BW41" s="177" t="s">
        <v>46</v>
      </c>
      <c r="BX41" s="128" t="s">
        <v>46</v>
      </c>
      <c r="BY41" s="128" t="s">
        <v>46</v>
      </c>
      <c r="BZ41" s="177" t="s">
        <v>46</v>
      </c>
      <c r="CA41" s="182" t="s">
        <v>46</v>
      </c>
      <c r="CB41" s="182" t="s">
        <v>46</v>
      </c>
      <c r="CC41" s="182" t="s">
        <v>46</v>
      </c>
      <c r="CD41" s="182" t="s">
        <v>46</v>
      </c>
      <c r="CE41" s="182" t="s">
        <v>46</v>
      </c>
      <c r="CF41" s="182" t="s">
        <v>46</v>
      </c>
      <c r="CG41" s="179">
        <v>4.0265953400000001</v>
      </c>
      <c r="CH41" s="169">
        <v>0.3</v>
      </c>
      <c r="CI41" s="170" t="s">
        <v>46</v>
      </c>
      <c r="CJ41" s="170">
        <v>6.0000000000000001E-3</v>
      </c>
      <c r="CK41" s="170" t="s">
        <v>46</v>
      </c>
      <c r="CL41" s="170">
        <v>6.0000000000000001E-3</v>
      </c>
      <c r="CM41" s="180">
        <v>2445797640.9000001</v>
      </c>
      <c r="CN41" s="180" t="s">
        <v>46</v>
      </c>
      <c r="CO41" s="180" t="s">
        <v>46</v>
      </c>
      <c r="CP41" s="128" t="s">
        <v>46</v>
      </c>
      <c r="CQ41" s="128" t="s">
        <v>46</v>
      </c>
      <c r="CR41" s="128" t="s">
        <v>46</v>
      </c>
      <c r="CS41" s="128" t="s">
        <v>46</v>
      </c>
      <c r="CT41" s="126" t="s">
        <v>46</v>
      </c>
      <c r="CU41" s="126" t="s">
        <v>46</v>
      </c>
      <c r="CV41" s="126" t="s">
        <v>4665</v>
      </c>
      <c r="CW41" s="126" t="s">
        <v>46</v>
      </c>
      <c r="CX41" s="154">
        <v>25569.604861099539</v>
      </c>
    </row>
    <row r="42" spans="1:102" ht="15" customHeight="1" x14ac:dyDescent="0.35">
      <c r="A42" s="8"/>
      <c r="B42" s="129">
        <v>41888219000156</v>
      </c>
      <c r="C42" s="152" t="s">
        <v>4666</v>
      </c>
      <c r="D42" s="126">
        <v>2</v>
      </c>
      <c r="E42" s="126"/>
      <c r="F42" s="122"/>
      <c r="G42" s="126" t="s">
        <v>313</v>
      </c>
      <c r="H42" s="126" t="s">
        <v>3391</v>
      </c>
      <c r="I42" s="126" t="s">
        <v>3392</v>
      </c>
      <c r="J42" s="126" t="s">
        <v>362</v>
      </c>
      <c r="K42" s="126" t="s">
        <v>3526</v>
      </c>
      <c r="L42" s="211" t="s">
        <v>3399</v>
      </c>
      <c r="M42" s="126" t="s">
        <v>163</v>
      </c>
      <c r="N42" s="126" t="s">
        <v>3570</v>
      </c>
      <c r="O42" s="126" t="s">
        <v>3568</v>
      </c>
      <c r="P42" s="211" t="s">
        <v>3571</v>
      </c>
      <c r="Q42" s="127">
        <v>500</v>
      </c>
      <c r="R42" s="126" t="s">
        <v>4350</v>
      </c>
      <c r="S42" s="213" t="s">
        <v>46</v>
      </c>
      <c r="T42" s="171">
        <v>100</v>
      </c>
      <c r="U42" s="171">
        <v>500</v>
      </c>
      <c r="V42" s="172" t="s">
        <v>3398</v>
      </c>
      <c r="W42" s="172" t="s">
        <v>135</v>
      </c>
      <c r="X42" s="172" t="s">
        <v>135</v>
      </c>
      <c r="Y42" s="172" t="s">
        <v>3530</v>
      </c>
      <c r="Z42" s="172">
        <v>1</v>
      </c>
      <c r="AA42" s="172" t="s">
        <v>46</v>
      </c>
      <c r="AB42" s="169" t="s">
        <v>46</v>
      </c>
      <c r="AC42" s="172" t="s">
        <v>4667</v>
      </c>
      <c r="AD42" s="169">
        <v>4.0000000000000001E-3</v>
      </c>
      <c r="AE42" s="169">
        <v>4.0000000000000001E-3</v>
      </c>
      <c r="AF42" s="169">
        <v>6.9999999999999993E-3</v>
      </c>
      <c r="AG42" s="169" t="s">
        <v>46</v>
      </c>
      <c r="AH42" s="172" t="s">
        <v>46</v>
      </c>
      <c r="AI42" s="172" t="s">
        <v>46</v>
      </c>
      <c r="AJ42" s="172" t="s">
        <v>133</v>
      </c>
      <c r="AK42" s="173">
        <v>44413</v>
      </c>
      <c r="AL42" s="212" t="s">
        <v>4668</v>
      </c>
      <c r="AM42" s="128">
        <v>1.36445234055062E-2</v>
      </c>
      <c r="AN42" s="128">
        <v>0.1086780104800919</v>
      </c>
      <c r="AO42" s="128">
        <v>0.13702723703542641</v>
      </c>
      <c r="AP42" s="128">
        <v>0.1280392829849144</v>
      </c>
      <c r="AQ42" s="128">
        <v>0.12950346981695079</v>
      </c>
      <c r="AR42" s="128">
        <v>0.1152067653743156</v>
      </c>
      <c r="AS42" s="128">
        <v>0.1241509765796418</v>
      </c>
      <c r="AT42" s="128">
        <v>0.13582747588758939</v>
      </c>
      <c r="AU42" s="128" t="s">
        <v>46</v>
      </c>
      <c r="AV42" s="128" t="s">
        <v>46</v>
      </c>
      <c r="AW42" s="128">
        <v>0.1257539439567088</v>
      </c>
      <c r="AX42" s="128">
        <v>1.1184673860688363</v>
      </c>
      <c r="AY42" s="128">
        <v>1.0499013006223663</v>
      </c>
      <c r="AZ42" s="128">
        <v>1.0269188165295551</v>
      </c>
      <c r="BA42" s="128">
        <v>1.0503053542054266</v>
      </c>
      <c r="BB42" s="128">
        <v>1.0249005143226062</v>
      </c>
      <c r="BC42" s="128">
        <v>1.0594726263330367</v>
      </c>
      <c r="BD42" s="128">
        <v>0.95153518762229516</v>
      </c>
      <c r="BE42" s="128">
        <v>1.0977728680854315</v>
      </c>
      <c r="BF42" s="128" t="s">
        <v>46</v>
      </c>
      <c r="BG42" s="128" t="s">
        <v>46</v>
      </c>
      <c r="BH42" s="128">
        <v>1.0624472558826128</v>
      </c>
      <c r="BI42" s="128">
        <v>1.4452196301286001E-3</v>
      </c>
      <c r="BJ42" s="128">
        <v>5.1654132334086004E-3</v>
      </c>
      <c r="BK42" s="128">
        <v>3.5919207964013999E-3</v>
      </c>
      <c r="BL42" s="128">
        <v>5.4661949309864344E-3</v>
      </c>
      <c r="BM42" s="128">
        <v>2.793392130752137E-3</v>
      </c>
      <c r="BN42" s="128">
        <v>6.4670372200732002E-3</v>
      </c>
      <c r="BO42" s="128">
        <v>-6.3234170051833004E-3</v>
      </c>
      <c r="BP42" s="128">
        <v>1.20974404345552E-2</v>
      </c>
      <c r="BQ42" s="128" t="s">
        <v>46</v>
      </c>
      <c r="BR42" s="128" t="s">
        <v>46</v>
      </c>
      <c r="BS42" s="128">
        <v>6.609140537456204E-3</v>
      </c>
      <c r="BT42" s="128">
        <v>3.8498962409228002E-3</v>
      </c>
      <c r="BU42" s="128">
        <v>3.8026172849134998E-3</v>
      </c>
      <c r="BV42" s="177">
        <v>0.82408389491757017</v>
      </c>
      <c r="BW42" s="177">
        <v>1.4663577609744995</v>
      </c>
      <c r="BX42" s="128">
        <v>-1.3397713581022E-3</v>
      </c>
      <c r="BY42" s="128">
        <v>-4.1200066977773999E-3</v>
      </c>
      <c r="BZ42" s="177">
        <v>1.5902481484254001E-3</v>
      </c>
      <c r="CA42" s="182">
        <v>0.122847429155964</v>
      </c>
      <c r="CB42" s="182">
        <v>-3.78646930871386E-2</v>
      </c>
      <c r="CC42" s="182">
        <v>9.2567438575957603E-2</v>
      </c>
      <c r="CD42" s="182">
        <v>-3.53422526328891E-2</v>
      </c>
      <c r="CE42" s="182">
        <v>6.4960837459717605E-2</v>
      </c>
      <c r="CF42" s="182">
        <v>-2.3413970617499499E-2</v>
      </c>
      <c r="CG42" s="179">
        <v>1.63274678</v>
      </c>
      <c r="CH42" s="169">
        <v>0.28000000000000003</v>
      </c>
      <c r="CI42" s="170" t="s">
        <v>46</v>
      </c>
      <c r="CJ42" s="170">
        <v>1.1200000000000001E-3</v>
      </c>
      <c r="CK42" s="170" t="s">
        <v>46</v>
      </c>
      <c r="CL42" s="170">
        <v>1.1200000000000001E-3</v>
      </c>
      <c r="CM42" s="180">
        <v>1744507514.3399999</v>
      </c>
      <c r="CN42" s="180">
        <v>1651750009.755635</v>
      </c>
      <c r="CO42" s="180">
        <v>54819101.950000025</v>
      </c>
      <c r="CP42" s="128" t="s">
        <v>46</v>
      </c>
      <c r="CQ42" s="128" t="s">
        <v>46</v>
      </c>
      <c r="CR42" s="128" t="s">
        <v>46</v>
      </c>
      <c r="CS42" s="128" t="s">
        <v>46</v>
      </c>
      <c r="CT42" s="126" t="s">
        <v>46</v>
      </c>
      <c r="CU42" s="126" t="s">
        <v>46</v>
      </c>
      <c r="CV42" s="126" t="s">
        <v>3572</v>
      </c>
      <c r="CW42" s="126" t="s">
        <v>46</v>
      </c>
      <c r="CX42" s="154">
        <v>25569.625694432871</v>
      </c>
    </row>
    <row r="43" spans="1:102" ht="15" customHeight="1" x14ac:dyDescent="0.35">
      <c r="A43" s="8"/>
      <c r="B43" s="129">
        <v>32319627000104</v>
      </c>
      <c r="C43" s="152" t="s">
        <v>4381</v>
      </c>
      <c r="D43" s="126">
        <v>10</v>
      </c>
      <c r="E43" s="126"/>
      <c r="F43" s="122" t="s">
        <v>3394</v>
      </c>
      <c r="G43" s="126" t="s">
        <v>313</v>
      </c>
      <c r="H43" s="126" t="s">
        <v>3391</v>
      </c>
      <c r="I43" s="126" t="s">
        <v>3392</v>
      </c>
      <c r="J43" s="126" t="s">
        <v>3560</v>
      </c>
      <c r="K43" s="126" t="s">
        <v>3526</v>
      </c>
      <c r="L43" s="211" t="s">
        <v>3399</v>
      </c>
      <c r="M43" s="126" t="s">
        <v>163</v>
      </c>
      <c r="N43" s="126" t="s">
        <v>3566</v>
      </c>
      <c r="O43" s="126" t="s">
        <v>315</v>
      </c>
      <c r="P43" s="211" t="s">
        <v>3573</v>
      </c>
      <c r="Q43" s="127">
        <v>500</v>
      </c>
      <c r="R43" s="126" t="s">
        <v>4350</v>
      </c>
      <c r="S43" s="213" t="s">
        <v>46</v>
      </c>
      <c r="T43" s="171">
        <v>100</v>
      </c>
      <c r="U43" s="171">
        <v>100</v>
      </c>
      <c r="V43" s="172" t="s">
        <v>3398</v>
      </c>
      <c r="W43" s="172" t="s">
        <v>135</v>
      </c>
      <c r="X43" s="172" t="s">
        <v>3531</v>
      </c>
      <c r="Y43" s="172" t="s">
        <v>3530</v>
      </c>
      <c r="Z43" s="172">
        <v>31</v>
      </c>
      <c r="AA43" s="172" t="s">
        <v>46</v>
      </c>
      <c r="AB43" s="169" t="s">
        <v>46</v>
      </c>
      <c r="AC43" s="172" t="s">
        <v>4382</v>
      </c>
      <c r="AD43" s="169">
        <v>6.9999999999999993E-3</v>
      </c>
      <c r="AE43" s="169">
        <v>6.9999999999999993E-3</v>
      </c>
      <c r="AF43" s="169">
        <v>0.01</v>
      </c>
      <c r="AG43" s="169" t="s">
        <v>46</v>
      </c>
      <c r="AH43" s="172" t="s">
        <v>136</v>
      </c>
      <c r="AI43" s="172" t="s">
        <v>4367</v>
      </c>
      <c r="AJ43" s="172" t="s">
        <v>4383</v>
      </c>
      <c r="AK43" s="173">
        <v>43549</v>
      </c>
      <c r="AL43" s="212" t="s">
        <v>3613</v>
      </c>
      <c r="AM43" s="128">
        <v>2.5836032273489601E-2</v>
      </c>
      <c r="AN43" s="128">
        <v>0.1300938257713502</v>
      </c>
      <c r="AO43" s="128">
        <v>0.1183226203540865</v>
      </c>
      <c r="AP43" s="128">
        <v>0.12792824420396731</v>
      </c>
      <c r="AQ43" s="128">
        <v>0.1247053965979398</v>
      </c>
      <c r="AR43" s="128">
        <v>8.6278180631091897E-2</v>
      </c>
      <c r="AS43" s="128">
        <v>0.14983915039694851</v>
      </c>
      <c r="AT43" s="128">
        <v>7.3428149239501903E-2</v>
      </c>
      <c r="AU43" s="128" t="s">
        <v>46</v>
      </c>
      <c r="AV43" s="128" t="s">
        <v>46</v>
      </c>
      <c r="AW43" s="128">
        <v>0.1057388941755965</v>
      </c>
      <c r="AX43" s="128">
        <v>2.1178284227691475</v>
      </c>
      <c r="AY43" s="128">
        <v>1.2567922091774066</v>
      </c>
      <c r="AZ43" s="128">
        <v>0.88674140916437205</v>
      </c>
      <c r="BA43" s="128">
        <v>1.0493397475853885</v>
      </c>
      <c r="BB43" s="128">
        <v>0.98240291696067439</v>
      </c>
      <c r="BC43" s="128">
        <v>0.7934375236685367</v>
      </c>
      <c r="BD43" s="128">
        <v>1.148418063346152</v>
      </c>
      <c r="BE43" s="128">
        <v>0.59345452355724893</v>
      </c>
      <c r="BF43" s="128" t="s">
        <v>46</v>
      </c>
      <c r="BG43" s="128" t="s">
        <v>46</v>
      </c>
      <c r="BH43" s="128">
        <v>1.2428889562944514</v>
      </c>
      <c r="BI43" s="128">
        <v>1.3636728498112E-2</v>
      </c>
      <c r="BJ43" s="128">
        <v>2.6581228524666899E-2</v>
      </c>
      <c r="BK43" s="128">
        <v>-1.51126958849383E-2</v>
      </c>
      <c r="BL43" s="128">
        <v>5.3615211847153343E-3</v>
      </c>
      <c r="BM43" s="128">
        <v>-1.982146816630892E-3</v>
      </c>
      <c r="BN43" s="128">
        <v>-2.24615475231504E-2</v>
      </c>
      <c r="BO43" s="128">
        <v>1.9364756812123299E-2</v>
      </c>
      <c r="BP43" s="128">
        <v>-5.0301886213532203E-2</v>
      </c>
      <c r="BQ43" s="128" t="s">
        <v>46</v>
      </c>
      <c r="BR43" s="128" t="s">
        <v>46</v>
      </c>
      <c r="BS43" s="128">
        <v>1.9043659551512881E-2</v>
      </c>
      <c r="BT43" s="128">
        <v>3.2543126753890601E-2</v>
      </c>
      <c r="BU43" s="128">
        <v>3.6262522879005402E-2</v>
      </c>
      <c r="BV43" s="177">
        <v>-0.39648222905822478</v>
      </c>
      <c r="BW43" s="177">
        <v>0.4357736485224642</v>
      </c>
      <c r="BX43" s="128">
        <v>-2.6892209776908E-2</v>
      </c>
      <c r="BY43" s="128">
        <v>-6.3215073010268796E-2</v>
      </c>
      <c r="BZ43" s="177">
        <v>7.9532066482928598E-2</v>
      </c>
      <c r="CA43" s="182">
        <v>0.4452168666700424</v>
      </c>
      <c r="CB43" s="182">
        <v>-0.23861685166287139</v>
      </c>
      <c r="CC43" s="182">
        <v>0.78508339465040555</v>
      </c>
      <c r="CD43" s="182">
        <v>0.84580329488739414</v>
      </c>
      <c r="CE43" s="182">
        <v>-0.1087106285208199</v>
      </c>
      <c r="CF43" s="182">
        <v>0.34235152138244151</v>
      </c>
      <c r="CG43" s="179">
        <v>1.9227155300000001</v>
      </c>
      <c r="CH43" s="169">
        <v>0.28000000000000003</v>
      </c>
      <c r="CI43" s="170" t="s">
        <v>46</v>
      </c>
      <c r="CJ43" s="170">
        <v>1.9599999999999999E-3</v>
      </c>
      <c r="CK43" s="170" t="s">
        <v>46</v>
      </c>
      <c r="CL43" s="170">
        <v>1.9599999999999999E-3</v>
      </c>
      <c r="CM43" s="180">
        <v>1097469779.74</v>
      </c>
      <c r="CN43" s="180">
        <v>1034530956.085238</v>
      </c>
      <c r="CO43" s="180">
        <v>5268622.4999999944</v>
      </c>
      <c r="CP43" s="128" t="s">
        <v>46</v>
      </c>
      <c r="CQ43" s="128" t="s">
        <v>46</v>
      </c>
      <c r="CR43" s="128" t="s">
        <v>46</v>
      </c>
      <c r="CS43" s="128" t="s">
        <v>46</v>
      </c>
      <c r="CT43" s="126" t="s">
        <v>46</v>
      </c>
      <c r="CU43" s="126" t="s">
        <v>46</v>
      </c>
      <c r="CV43" s="126" t="s">
        <v>3574</v>
      </c>
      <c r="CW43" s="126" t="s">
        <v>46</v>
      </c>
      <c r="CX43" s="154">
        <v>25569.625694432871</v>
      </c>
    </row>
    <row r="44" spans="1:102" ht="15" customHeight="1" x14ac:dyDescent="0.35">
      <c r="A44" s="8"/>
      <c r="B44" s="129">
        <v>39959156000130</v>
      </c>
      <c r="C44" s="152" t="s">
        <v>4384</v>
      </c>
      <c r="D44" s="126">
        <v>10</v>
      </c>
      <c r="E44" s="126"/>
      <c r="F44" s="122"/>
      <c r="G44" s="126" t="s">
        <v>313</v>
      </c>
      <c r="H44" s="126" t="s">
        <v>3391</v>
      </c>
      <c r="I44" s="126" t="s">
        <v>3392</v>
      </c>
      <c r="J44" s="126" t="s">
        <v>362</v>
      </c>
      <c r="K44" s="126" t="s">
        <v>3526</v>
      </c>
      <c r="L44" s="211" t="s">
        <v>3399</v>
      </c>
      <c r="M44" s="126" t="s">
        <v>163</v>
      </c>
      <c r="N44" s="126" t="s">
        <v>3566</v>
      </c>
      <c r="O44" s="126" t="s">
        <v>315</v>
      </c>
      <c r="P44" s="211" t="s">
        <v>3575</v>
      </c>
      <c r="Q44" s="127">
        <v>100</v>
      </c>
      <c r="R44" s="126" t="s">
        <v>4350</v>
      </c>
      <c r="S44" s="213" t="s">
        <v>46</v>
      </c>
      <c r="T44" s="171">
        <v>100</v>
      </c>
      <c r="U44" s="171">
        <v>100</v>
      </c>
      <c r="V44" s="172" t="s">
        <v>3398</v>
      </c>
      <c r="W44" s="172" t="s">
        <v>135</v>
      </c>
      <c r="X44" s="172" t="s">
        <v>3531</v>
      </c>
      <c r="Y44" s="172" t="s">
        <v>3530</v>
      </c>
      <c r="Z44" s="172">
        <v>31</v>
      </c>
      <c r="AA44" s="172" t="s">
        <v>46</v>
      </c>
      <c r="AB44" s="169" t="s">
        <v>46</v>
      </c>
      <c r="AC44" s="172" t="s">
        <v>4385</v>
      </c>
      <c r="AD44" s="169">
        <v>6.9999999999999993E-3</v>
      </c>
      <c r="AE44" s="169">
        <v>6.9999999999999993E-3</v>
      </c>
      <c r="AF44" s="169">
        <v>0.01</v>
      </c>
      <c r="AG44" s="169" t="s">
        <v>46</v>
      </c>
      <c r="AH44" s="172" t="s">
        <v>46</v>
      </c>
      <c r="AI44" s="172" t="s">
        <v>46</v>
      </c>
      <c r="AJ44" s="172" t="s">
        <v>618</v>
      </c>
      <c r="AK44" s="173">
        <v>44295</v>
      </c>
      <c r="AL44" s="212" t="s">
        <v>4386</v>
      </c>
      <c r="AM44" s="128">
        <v>2.1136277328555001E-2</v>
      </c>
      <c r="AN44" s="128">
        <v>0.13414905368790991</v>
      </c>
      <c r="AO44" s="128">
        <v>7.9921349485088305E-2</v>
      </c>
      <c r="AP44" s="128">
        <v>9.7092988496641996E-2</v>
      </c>
      <c r="AQ44" s="128">
        <v>9.9005386531011194E-2</v>
      </c>
      <c r="AR44" s="128">
        <v>4.9421644563100997E-3</v>
      </c>
      <c r="AS44" s="128">
        <v>0.1735182844358627</v>
      </c>
      <c r="AT44" s="128">
        <v>3.8910848952052601E-2</v>
      </c>
      <c r="AU44" s="128" t="s">
        <v>46</v>
      </c>
      <c r="AV44" s="128" t="s">
        <v>46</v>
      </c>
      <c r="AW44" s="128">
        <v>8.7014861872631605E-2</v>
      </c>
      <c r="AX44" s="128">
        <v>1.7325806224462876</v>
      </c>
      <c r="AY44" s="128">
        <v>1.2959683869994707</v>
      </c>
      <c r="AZ44" s="128">
        <v>0.59895199964845791</v>
      </c>
      <c r="BA44" s="128">
        <v>0.78487096305925141</v>
      </c>
      <c r="BB44" s="128">
        <v>0.7608804512904862</v>
      </c>
      <c r="BC44" s="128">
        <v>4.5449483277168801E-2</v>
      </c>
      <c r="BD44" s="128">
        <v>1.3299029768860622</v>
      </c>
      <c r="BE44" s="128">
        <v>0.31448183789474909</v>
      </c>
      <c r="BF44" s="128" t="s">
        <v>46</v>
      </c>
      <c r="BG44" s="128" t="s">
        <v>46</v>
      </c>
      <c r="BH44" s="128">
        <v>0.73531294272827152</v>
      </c>
      <c r="BI44" s="128">
        <v>8.9369735531774006E-3</v>
      </c>
      <c r="BJ44" s="128">
        <v>3.06364564412267E-2</v>
      </c>
      <c r="BK44" s="128">
        <v>-5.3513966753936597E-2</v>
      </c>
      <c r="BL44" s="128">
        <v>-2.3682964674614504E-2</v>
      </c>
      <c r="BM44" s="128">
        <v>-2.7531705147144092E-2</v>
      </c>
      <c r="BN44" s="128">
        <v>-0.10379756369793219</v>
      </c>
      <c r="BO44" s="128">
        <v>4.3043890851037499E-2</v>
      </c>
      <c r="BP44" s="128">
        <v>-8.4819186500981497E-2</v>
      </c>
      <c r="BQ44" s="128" t="s">
        <v>46</v>
      </c>
      <c r="BR44" s="128" t="s">
        <v>46</v>
      </c>
      <c r="BS44" s="128">
        <v>-2.8007939898311851E-2</v>
      </c>
      <c r="BT44" s="128">
        <v>6.4096404692538994E-2</v>
      </c>
      <c r="BU44" s="128">
        <v>5.8485024585187402E-2</v>
      </c>
      <c r="BV44" s="177">
        <v>-0.72296792848493263</v>
      </c>
      <c r="BW44" s="177">
        <v>-0.37737832196714399</v>
      </c>
      <c r="BX44" s="128">
        <v>-5.9527020177243803E-2</v>
      </c>
      <c r="BY44" s="128">
        <v>-7.1854298499960098E-2</v>
      </c>
      <c r="BZ44" s="177">
        <v>0.14949603436649059</v>
      </c>
      <c r="CA44" s="182">
        <v>0.45151941935168532</v>
      </c>
      <c r="CB44" s="182">
        <v>-0.21908864334212069</v>
      </c>
      <c r="CC44" s="182">
        <v>0.81298336244460634</v>
      </c>
      <c r="CD44" s="182">
        <v>0.94415606716409439</v>
      </c>
      <c r="CE44" s="182">
        <v>-4.99404341016969E-2</v>
      </c>
      <c r="CF44" s="182">
        <v>0.30573492529184121</v>
      </c>
      <c r="CG44" s="179">
        <v>1.4513278999999999</v>
      </c>
      <c r="CH44" s="169">
        <v>0.28000000000000003</v>
      </c>
      <c r="CI44" s="170" t="s">
        <v>46</v>
      </c>
      <c r="CJ44" s="170">
        <v>1.9599999999999999E-3</v>
      </c>
      <c r="CK44" s="170" t="s">
        <v>46</v>
      </c>
      <c r="CL44" s="170">
        <v>1.9599999999999999E-3</v>
      </c>
      <c r="CM44" s="180">
        <v>82420875.650000006</v>
      </c>
      <c r="CN44" s="180">
        <v>76325225.890952379</v>
      </c>
      <c r="CO44" s="180">
        <v>5047295.7700000014</v>
      </c>
      <c r="CP44" s="128" t="s">
        <v>46</v>
      </c>
      <c r="CQ44" s="128" t="s">
        <v>46</v>
      </c>
      <c r="CR44" s="128" t="s">
        <v>46</v>
      </c>
      <c r="CS44" s="128" t="s">
        <v>46</v>
      </c>
      <c r="CT44" s="126" t="s">
        <v>46</v>
      </c>
      <c r="CU44" s="126" t="s">
        <v>46</v>
      </c>
      <c r="CV44" s="126" t="s">
        <v>3576</v>
      </c>
      <c r="CW44" s="126" t="s">
        <v>46</v>
      </c>
      <c r="CX44" s="154">
        <v>25569.625694432871</v>
      </c>
    </row>
    <row r="45" spans="1:102" ht="15" customHeight="1" x14ac:dyDescent="0.35">
      <c r="A45" s="8"/>
      <c r="B45" s="129">
        <v>35789436000196</v>
      </c>
      <c r="C45" s="152" t="s">
        <v>4387</v>
      </c>
      <c r="D45" s="126">
        <v>5</v>
      </c>
      <c r="E45" s="126"/>
      <c r="F45" s="122" t="s">
        <v>3394</v>
      </c>
      <c r="G45" s="126" t="s">
        <v>313</v>
      </c>
      <c r="H45" s="126" t="s">
        <v>3391</v>
      </c>
      <c r="I45" s="126" t="s">
        <v>3392</v>
      </c>
      <c r="J45" s="126" t="s">
        <v>362</v>
      </c>
      <c r="K45" s="126" t="s">
        <v>3526</v>
      </c>
      <c r="L45" s="211" t="s">
        <v>3400</v>
      </c>
      <c r="M45" s="126" t="s">
        <v>163</v>
      </c>
      <c r="N45" s="126" t="s">
        <v>3570</v>
      </c>
      <c r="O45" s="126" t="s">
        <v>164</v>
      </c>
      <c r="P45" s="211" t="s">
        <v>3541</v>
      </c>
      <c r="Q45" s="127">
        <v>500</v>
      </c>
      <c r="R45" s="126" t="s">
        <v>4350</v>
      </c>
      <c r="S45" s="213" t="s">
        <v>46</v>
      </c>
      <c r="T45" s="171">
        <v>100</v>
      </c>
      <c r="U45" s="171">
        <v>100</v>
      </c>
      <c r="V45" s="172" t="s">
        <v>3398</v>
      </c>
      <c r="W45" s="172" t="s">
        <v>135</v>
      </c>
      <c r="X45" s="172" t="s">
        <v>3532</v>
      </c>
      <c r="Y45" s="172" t="s">
        <v>3530</v>
      </c>
      <c r="Z45" s="172">
        <v>61</v>
      </c>
      <c r="AA45" s="172" t="s">
        <v>46</v>
      </c>
      <c r="AB45" s="169" t="s">
        <v>46</v>
      </c>
      <c r="AC45" s="172" t="s">
        <v>4388</v>
      </c>
      <c r="AD45" s="169">
        <v>6.9999999999999993E-3</v>
      </c>
      <c r="AE45" s="169">
        <v>6.9999999999999993E-3</v>
      </c>
      <c r="AF45" s="169">
        <v>0.01</v>
      </c>
      <c r="AG45" s="169" t="s">
        <v>46</v>
      </c>
      <c r="AH45" s="172" t="s">
        <v>46</v>
      </c>
      <c r="AI45" s="172" t="s">
        <v>46</v>
      </c>
      <c r="AJ45" s="172" t="s">
        <v>133</v>
      </c>
      <c r="AK45" s="173">
        <v>43866</v>
      </c>
      <c r="AL45" s="212" t="s">
        <v>4389</v>
      </c>
      <c r="AM45" s="128">
        <v>1.4586479900589399E-2</v>
      </c>
      <c r="AN45" s="128">
        <v>0.1099158258427865</v>
      </c>
      <c r="AO45" s="128">
        <v>0.1394068477493593</v>
      </c>
      <c r="AP45" s="128">
        <v>0.13207899002245371</v>
      </c>
      <c r="AQ45" s="128">
        <v>0.13049555790595249</v>
      </c>
      <c r="AR45" s="128">
        <v>0.1415929482602111</v>
      </c>
      <c r="AS45" s="128">
        <v>9.4490469960843704E-2</v>
      </c>
      <c r="AT45" s="128">
        <v>0.1537010851868105</v>
      </c>
      <c r="AU45" s="128" t="s">
        <v>46</v>
      </c>
      <c r="AV45" s="128" t="s">
        <v>46</v>
      </c>
      <c r="AW45" s="128">
        <v>0.1110008901151593</v>
      </c>
      <c r="AX45" s="128">
        <v>1.1956813412606409</v>
      </c>
      <c r="AY45" s="128">
        <v>1.0618594138918536</v>
      </c>
      <c r="AZ45" s="128">
        <v>1.0447522565887839</v>
      </c>
      <c r="BA45" s="128">
        <v>1.0854997685590082</v>
      </c>
      <c r="BB45" s="128">
        <v>1.0337328448158805</v>
      </c>
      <c r="BC45" s="128">
        <v>1.3021271127270799</v>
      </c>
      <c r="BD45" s="128">
        <v>0.72420700617713762</v>
      </c>
      <c r="BE45" s="128">
        <v>1.2422293796654806</v>
      </c>
      <c r="BF45" s="128" t="s">
        <v>46</v>
      </c>
      <c r="BG45" s="128" t="s">
        <v>46</v>
      </c>
      <c r="BH45" s="128">
        <v>1.2237362745386882</v>
      </c>
      <c r="BI45" s="128">
        <v>2.3871761252118001E-3</v>
      </c>
      <c r="BJ45" s="128">
        <v>6.4032285961032999E-3</v>
      </c>
      <c r="BK45" s="128">
        <v>5.9715315103343004E-3</v>
      </c>
      <c r="BL45" s="128">
        <v>9.2747372593653399E-3</v>
      </c>
      <c r="BM45" s="128">
        <v>3.7810333382279904E-3</v>
      </c>
      <c r="BN45" s="128">
        <v>3.2853220105968799E-2</v>
      </c>
      <c r="BO45" s="128">
        <v>-3.5983923623981298E-2</v>
      </c>
      <c r="BP45" s="128">
        <v>2.99710497337764E-2</v>
      </c>
      <c r="BQ45" s="128" t="s">
        <v>46</v>
      </c>
      <c r="BR45" s="128" t="s">
        <v>46</v>
      </c>
      <c r="BS45" s="128">
        <v>1.8606603818726253E-2</v>
      </c>
      <c r="BT45" s="128">
        <v>9.5958550996286997E-3</v>
      </c>
      <c r="BU45" s="128">
        <v>1.11211992598854E-2</v>
      </c>
      <c r="BV45" s="177">
        <v>0.55261646043876111</v>
      </c>
      <c r="BW45" s="177">
        <v>1.368039442762857</v>
      </c>
      <c r="BX45" s="128">
        <v>-5.2500215797077997E-3</v>
      </c>
      <c r="BY45" s="128">
        <v>-3.59324591298191E-2</v>
      </c>
      <c r="BZ45" s="177">
        <v>1.0100525154861E-3</v>
      </c>
      <c r="CA45" s="182">
        <v>9.9348496520720905E-2</v>
      </c>
      <c r="CB45" s="182">
        <v>1.74498147420829E-2</v>
      </c>
      <c r="CC45" s="182">
        <v>2.9791677575355401E-2</v>
      </c>
      <c r="CD45" s="182">
        <v>-9.6079541739448104E-2</v>
      </c>
      <c r="CE45" s="182">
        <v>7.9333153737031495E-2</v>
      </c>
      <c r="CF45" s="182">
        <v>-2.8243014686328199E-2</v>
      </c>
      <c r="CG45" s="179">
        <v>1.80814911</v>
      </c>
      <c r="CH45" s="169">
        <v>0.28000000000000003</v>
      </c>
      <c r="CI45" s="170" t="s">
        <v>46</v>
      </c>
      <c r="CJ45" s="170">
        <v>1.9599999999999999E-3</v>
      </c>
      <c r="CK45" s="170" t="s">
        <v>46</v>
      </c>
      <c r="CL45" s="170">
        <v>1.9599999999999999E-3</v>
      </c>
      <c r="CM45" s="180">
        <v>475717937.58999997</v>
      </c>
      <c r="CN45" s="180">
        <v>471330509.88214272</v>
      </c>
      <c r="CO45" s="180">
        <v>-68016367.560000002</v>
      </c>
      <c r="CP45" s="128" t="s">
        <v>46</v>
      </c>
      <c r="CQ45" s="128" t="s">
        <v>46</v>
      </c>
      <c r="CR45" s="128" t="s">
        <v>46</v>
      </c>
      <c r="CS45" s="128" t="s">
        <v>46</v>
      </c>
      <c r="CT45" s="126" t="s">
        <v>46</v>
      </c>
      <c r="CU45" s="126" t="s">
        <v>46</v>
      </c>
      <c r="CV45" s="126" t="s">
        <v>3577</v>
      </c>
      <c r="CW45" s="126" t="s">
        <v>46</v>
      </c>
      <c r="CX45" s="154">
        <v>25569.625694432871</v>
      </c>
    </row>
    <row r="46" spans="1:102" ht="15" customHeight="1" x14ac:dyDescent="0.35">
      <c r="A46" s="8"/>
      <c r="B46" s="129">
        <v>6041290000106</v>
      </c>
      <c r="C46" s="152" t="s">
        <v>4390</v>
      </c>
      <c r="D46" s="126">
        <v>16</v>
      </c>
      <c r="E46" s="126"/>
      <c r="F46" s="122" t="s">
        <v>3393</v>
      </c>
      <c r="G46" s="126" t="s">
        <v>313</v>
      </c>
      <c r="H46" s="126" t="s">
        <v>3391</v>
      </c>
      <c r="I46" s="126" t="s">
        <v>3392</v>
      </c>
      <c r="J46" s="126" t="s">
        <v>362</v>
      </c>
      <c r="K46" s="126" t="s">
        <v>3540</v>
      </c>
      <c r="L46" s="211" t="s">
        <v>3399</v>
      </c>
      <c r="M46" s="126" t="s">
        <v>112</v>
      </c>
      <c r="N46" s="126" t="s">
        <v>113</v>
      </c>
      <c r="O46" s="126" t="s">
        <v>157</v>
      </c>
      <c r="P46" s="211" t="s">
        <v>3541</v>
      </c>
      <c r="Q46" s="127">
        <v>1000</v>
      </c>
      <c r="R46" s="126" t="s">
        <v>4361</v>
      </c>
      <c r="S46" s="213" t="s">
        <v>46</v>
      </c>
      <c r="T46" s="171">
        <v>1000</v>
      </c>
      <c r="U46" s="171">
        <v>1000</v>
      </c>
      <c r="V46" s="172" t="s">
        <v>3398</v>
      </c>
      <c r="W46" s="172" t="s">
        <v>3530</v>
      </c>
      <c r="X46" s="172" t="s">
        <v>3533</v>
      </c>
      <c r="Y46" s="172" t="s">
        <v>3530</v>
      </c>
      <c r="Z46" s="172">
        <v>5</v>
      </c>
      <c r="AA46" s="172" t="s">
        <v>46</v>
      </c>
      <c r="AB46" s="169" t="s">
        <v>46</v>
      </c>
      <c r="AC46" s="172" t="s">
        <v>4391</v>
      </c>
      <c r="AD46" s="169">
        <v>0.02</v>
      </c>
      <c r="AE46" s="169">
        <v>0.02</v>
      </c>
      <c r="AF46" s="169">
        <v>2.5000000000000001E-2</v>
      </c>
      <c r="AG46" s="169">
        <v>0.2</v>
      </c>
      <c r="AH46" s="172" t="s">
        <v>136</v>
      </c>
      <c r="AI46" s="172" t="s">
        <v>4367</v>
      </c>
      <c r="AJ46" s="172" t="s">
        <v>133</v>
      </c>
      <c r="AK46" s="173">
        <v>37978</v>
      </c>
      <c r="AL46" s="212" t="s">
        <v>4392</v>
      </c>
      <c r="AM46" s="128">
        <v>1.4725615436667901E-2</v>
      </c>
      <c r="AN46" s="128">
        <v>8.1845895108315594E-2</v>
      </c>
      <c r="AO46" s="128">
        <v>8.2547523703196901E-2</v>
      </c>
      <c r="AP46" s="128">
        <v>7.8747703869390201E-2</v>
      </c>
      <c r="AQ46" s="128">
        <v>2.1164886364533699E-2</v>
      </c>
      <c r="AR46" s="128">
        <v>5.1444718291752102E-2</v>
      </c>
      <c r="AS46" s="128">
        <v>-3.0797252193134401E-2</v>
      </c>
      <c r="AT46" s="128">
        <v>-4.76077340740741E-2</v>
      </c>
      <c r="AU46" s="128" t="s">
        <v>46</v>
      </c>
      <c r="AV46" s="128" t="s">
        <v>46</v>
      </c>
      <c r="AW46" s="128">
        <v>0.1251390698499423</v>
      </c>
      <c r="AX46" s="128">
        <v>1.2070865442656924</v>
      </c>
      <c r="AY46" s="128">
        <v>0.79068535893526837</v>
      </c>
      <c r="AZ46" s="128">
        <v>0.6186332526490077</v>
      </c>
      <c r="BA46" s="128">
        <v>0.63100439957800858</v>
      </c>
      <c r="BB46" s="128">
        <v>0.15071061691874099</v>
      </c>
      <c r="BC46" s="128">
        <v>0.47309956687384869</v>
      </c>
      <c r="BD46" s="128" t="s">
        <v>46</v>
      </c>
      <c r="BE46" s="128" t="s">
        <v>46</v>
      </c>
      <c r="BF46" s="128" t="s">
        <v>46</v>
      </c>
      <c r="BG46" s="128" t="s">
        <v>46</v>
      </c>
      <c r="BH46" s="128">
        <v>1.4268934336884715</v>
      </c>
      <c r="BI46" s="128">
        <v>2.5263116612903001E-3</v>
      </c>
      <c r="BJ46" s="128">
        <v>-2.1666702138367602E-2</v>
      </c>
      <c r="BK46" s="128">
        <v>-5.0887792535827897E-2</v>
      </c>
      <c r="BL46" s="128">
        <v>-4.0940429947302515E-2</v>
      </c>
      <c r="BM46" s="128">
        <v>-0.10458217104908951</v>
      </c>
      <c r="BN46" s="128">
        <v>-5.7295009862490198E-2</v>
      </c>
      <c r="BO46" s="128">
        <v>-0.1612716457779596</v>
      </c>
      <c r="BP46" s="128">
        <v>-0.1713377695271083</v>
      </c>
      <c r="BQ46" s="128" t="s">
        <v>46</v>
      </c>
      <c r="BR46" s="128" t="s">
        <v>46</v>
      </c>
      <c r="BS46" s="128">
        <v>3.4420056986584457E-2</v>
      </c>
      <c r="BT46" s="128">
        <v>5.9603584358533301E-2</v>
      </c>
      <c r="BU46" s="128">
        <v>7.4343337626009795E-2</v>
      </c>
      <c r="BV46" s="177">
        <v>-0.74130104661691987</v>
      </c>
      <c r="BW46" s="177">
        <v>0.23765969464685349</v>
      </c>
      <c r="BX46" s="128">
        <v>-4.1815627851443299E-2</v>
      </c>
      <c r="BY46" s="128">
        <v>-0.21720448638458839</v>
      </c>
      <c r="BZ46" s="177">
        <v>0.1243170551567896</v>
      </c>
      <c r="CA46" s="182">
        <v>0.26306559058550949</v>
      </c>
      <c r="CB46" s="182">
        <v>-0.14302614094486271</v>
      </c>
      <c r="CC46" s="182">
        <v>0.41757963086592481</v>
      </c>
      <c r="CD46" s="182">
        <v>0.37172633185699361</v>
      </c>
      <c r="CE46" s="182">
        <v>9.0869069907274405E-2</v>
      </c>
      <c r="CF46" s="182">
        <v>-1.5231621303872999E-3</v>
      </c>
      <c r="CG46" s="179">
        <v>12.884791209999999</v>
      </c>
      <c r="CH46" s="169">
        <v>0.21</v>
      </c>
      <c r="CI46" s="170">
        <v>0.1</v>
      </c>
      <c r="CJ46" s="170">
        <v>4.1999999999999997E-3</v>
      </c>
      <c r="CK46" s="170" t="s">
        <v>46</v>
      </c>
      <c r="CL46" s="170">
        <v>4.1999999999999997E-3</v>
      </c>
      <c r="CM46" s="180">
        <v>25014918.739999998</v>
      </c>
      <c r="CN46" s="180">
        <v>27979315.734841269</v>
      </c>
      <c r="CO46" s="180">
        <v>-7334749.9800000004</v>
      </c>
      <c r="CP46" s="128" t="s">
        <v>46</v>
      </c>
      <c r="CQ46" s="128" t="s">
        <v>46</v>
      </c>
      <c r="CR46" s="128" t="s">
        <v>46</v>
      </c>
      <c r="CS46" s="128" t="s">
        <v>46</v>
      </c>
      <c r="CT46" s="126" t="s">
        <v>46</v>
      </c>
      <c r="CU46" s="126" t="s">
        <v>46</v>
      </c>
      <c r="CV46" s="126" t="s">
        <v>3578</v>
      </c>
      <c r="CW46" s="126" t="s">
        <v>46</v>
      </c>
      <c r="CX46" s="154">
        <v>25569.625694432871</v>
      </c>
    </row>
    <row r="47" spans="1:102" ht="15" customHeight="1" x14ac:dyDescent="0.35">
      <c r="A47" s="8"/>
      <c r="B47" s="129">
        <v>58198613000165</v>
      </c>
      <c r="C47" s="152" t="s">
        <v>4235</v>
      </c>
      <c r="D47" s="126">
        <v>15</v>
      </c>
      <c r="E47" s="126"/>
      <c r="F47" s="122"/>
      <c r="G47" s="126" t="s">
        <v>313</v>
      </c>
      <c r="H47" s="126" t="s">
        <v>352</v>
      </c>
      <c r="I47" s="126" t="s">
        <v>3406</v>
      </c>
      <c r="J47" s="126" t="s">
        <v>3561</v>
      </c>
      <c r="K47" s="126" t="s">
        <v>3526</v>
      </c>
      <c r="L47" s="211" t="s">
        <v>4393</v>
      </c>
      <c r="M47" s="126" t="s">
        <v>4394</v>
      </c>
      <c r="N47" s="126" t="s">
        <v>46</v>
      </c>
      <c r="O47" s="126" t="s">
        <v>4231</v>
      </c>
      <c r="P47" s="211" t="s">
        <v>4220</v>
      </c>
      <c r="Q47" s="127">
        <v>100</v>
      </c>
      <c r="R47" s="126" t="s">
        <v>4361</v>
      </c>
      <c r="S47" s="213" t="s">
        <v>46</v>
      </c>
      <c r="T47" s="171">
        <v>0.01</v>
      </c>
      <c r="U47" s="171">
        <v>0.01</v>
      </c>
      <c r="V47" s="172" t="s">
        <v>3398</v>
      </c>
      <c r="W47" s="172" t="s">
        <v>135</v>
      </c>
      <c r="X47" s="172" t="s">
        <v>135</v>
      </c>
      <c r="Y47" s="172" t="s">
        <v>135</v>
      </c>
      <c r="Z47" s="172">
        <v>0</v>
      </c>
      <c r="AA47" s="172" t="s">
        <v>46</v>
      </c>
      <c r="AB47" s="169" t="s">
        <v>46</v>
      </c>
      <c r="AC47" s="172" t="s">
        <v>46</v>
      </c>
      <c r="AD47" s="169">
        <v>0.01</v>
      </c>
      <c r="AE47" s="169" t="s">
        <v>46</v>
      </c>
      <c r="AF47" s="169" t="s">
        <v>46</v>
      </c>
      <c r="AG47" s="169">
        <v>0.2</v>
      </c>
      <c r="AH47" s="172" t="s">
        <v>136</v>
      </c>
      <c r="AI47" s="172" t="s">
        <v>4367</v>
      </c>
      <c r="AJ47" s="172" t="s">
        <v>133</v>
      </c>
      <c r="AK47" s="173">
        <v>45663</v>
      </c>
      <c r="AL47" s="212" t="s">
        <v>4395</v>
      </c>
      <c r="AM47" s="128" t="s">
        <v>46</v>
      </c>
      <c r="AN47" s="128" t="s">
        <v>46</v>
      </c>
      <c r="AO47" s="128" t="s">
        <v>46</v>
      </c>
      <c r="AP47" s="128" t="s">
        <v>46</v>
      </c>
      <c r="AQ47" s="128" t="s">
        <v>46</v>
      </c>
      <c r="AR47" s="128" t="s">
        <v>46</v>
      </c>
      <c r="AS47" s="128" t="s">
        <v>46</v>
      </c>
      <c r="AT47" s="128" t="s">
        <v>46</v>
      </c>
      <c r="AU47" s="128" t="s">
        <v>46</v>
      </c>
      <c r="AV47" s="128" t="s">
        <v>46</v>
      </c>
      <c r="AW47" s="128" t="s">
        <v>46</v>
      </c>
      <c r="AX47" s="128" t="s">
        <v>46</v>
      </c>
      <c r="AY47" s="128" t="s">
        <v>46</v>
      </c>
      <c r="AZ47" s="128" t="s">
        <v>46</v>
      </c>
      <c r="BA47" s="128" t="s">
        <v>46</v>
      </c>
      <c r="BB47" s="128" t="s">
        <v>46</v>
      </c>
      <c r="BC47" s="128" t="s">
        <v>46</v>
      </c>
      <c r="BD47" s="128" t="s">
        <v>46</v>
      </c>
      <c r="BE47" s="128" t="s">
        <v>46</v>
      </c>
      <c r="BF47" s="128" t="s">
        <v>46</v>
      </c>
      <c r="BG47" s="128" t="s">
        <v>46</v>
      </c>
      <c r="BH47" s="128" t="s">
        <v>46</v>
      </c>
      <c r="BI47" s="128" t="s">
        <v>46</v>
      </c>
      <c r="BJ47" s="128" t="s">
        <v>46</v>
      </c>
      <c r="BK47" s="128" t="s">
        <v>46</v>
      </c>
      <c r="BL47" s="128" t="s">
        <v>46</v>
      </c>
      <c r="BM47" s="128" t="s">
        <v>46</v>
      </c>
      <c r="BN47" s="128" t="s">
        <v>46</v>
      </c>
      <c r="BO47" s="128" t="s">
        <v>46</v>
      </c>
      <c r="BP47" s="128" t="s">
        <v>46</v>
      </c>
      <c r="BQ47" s="128" t="s">
        <v>46</v>
      </c>
      <c r="BR47" s="128" t="s">
        <v>46</v>
      </c>
      <c r="BS47" s="128" t="s">
        <v>46</v>
      </c>
      <c r="BT47" s="128" t="s">
        <v>46</v>
      </c>
      <c r="BU47" s="128" t="s">
        <v>46</v>
      </c>
      <c r="BV47" s="177" t="s">
        <v>46</v>
      </c>
      <c r="BW47" s="177" t="s">
        <v>46</v>
      </c>
      <c r="BX47" s="128" t="s">
        <v>46</v>
      </c>
      <c r="BY47" s="128" t="s">
        <v>46</v>
      </c>
      <c r="BZ47" s="177" t="s">
        <v>46</v>
      </c>
      <c r="CA47" s="182" t="s">
        <v>46</v>
      </c>
      <c r="CB47" s="182" t="s">
        <v>46</v>
      </c>
      <c r="CC47" s="182" t="s">
        <v>46</v>
      </c>
      <c r="CD47" s="182" t="s">
        <v>46</v>
      </c>
      <c r="CE47" s="182" t="s">
        <v>46</v>
      </c>
      <c r="CF47" s="182" t="s">
        <v>46</v>
      </c>
      <c r="CG47" s="179" t="s">
        <v>46</v>
      </c>
      <c r="CH47" s="169">
        <v>0.15</v>
      </c>
      <c r="CI47" s="170">
        <v>0.1</v>
      </c>
      <c r="CJ47" s="170">
        <v>1.5E-3</v>
      </c>
      <c r="CK47" s="170" t="s">
        <v>46</v>
      </c>
      <c r="CL47" s="170">
        <v>1.5E-3</v>
      </c>
      <c r="CM47" s="180" t="s">
        <v>46</v>
      </c>
      <c r="CN47" s="180" t="s">
        <v>46</v>
      </c>
      <c r="CO47" s="180" t="s">
        <v>46</v>
      </c>
      <c r="CP47" s="128" t="s">
        <v>46</v>
      </c>
      <c r="CQ47" s="128" t="s">
        <v>46</v>
      </c>
      <c r="CR47" s="128" t="s">
        <v>46</v>
      </c>
      <c r="CS47" s="128" t="s">
        <v>46</v>
      </c>
      <c r="CT47" s="126" t="s">
        <v>46</v>
      </c>
      <c r="CU47" s="126" t="s">
        <v>46</v>
      </c>
      <c r="CV47" s="126" t="s">
        <v>46</v>
      </c>
      <c r="CW47" s="126" t="s">
        <v>46</v>
      </c>
      <c r="CX47" s="154">
        <v>25569.625694432871</v>
      </c>
    </row>
    <row r="48" spans="1:102" ht="15" customHeight="1" x14ac:dyDescent="0.35">
      <c r="A48" s="8"/>
      <c r="B48" s="129">
        <v>52286231000107</v>
      </c>
      <c r="C48" s="152" t="s">
        <v>4396</v>
      </c>
      <c r="D48" s="126">
        <v>4</v>
      </c>
      <c r="E48" s="126"/>
      <c r="F48" s="122"/>
      <c r="G48" s="126" t="s">
        <v>313</v>
      </c>
      <c r="H48" s="126" t="s">
        <v>3391</v>
      </c>
      <c r="I48" s="126" t="s">
        <v>3392</v>
      </c>
      <c r="J48" s="126" t="s">
        <v>362</v>
      </c>
      <c r="K48" s="126" t="s">
        <v>3526</v>
      </c>
      <c r="L48" s="211" t="s">
        <v>3399</v>
      </c>
      <c r="M48" s="126" t="s">
        <v>163</v>
      </c>
      <c r="N48" s="126" t="s">
        <v>4397</v>
      </c>
      <c r="O48" s="126" t="s">
        <v>3568</v>
      </c>
      <c r="P48" s="211" t="s">
        <v>3562</v>
      </c>
      <c r="Q48" s="127">
        <v>1000</v>
      </c>
      <c r="R48" s="126" t="s">
        <v>4350</v>
      </c>
      <c r="S48" s="213" t="s">
        <v>46</v>
      </c>
      <c r="T48" s="171">
        <v>1000</v>
      </c>
      <c r="U48" s="171">
        <v>1000</v>
      </c>
      <c r="V48" s="172" t="s">
        <v>3398</v>
      </c>
      <c r="W48" s="172" t="s">
        <v>135</v>
      </c>
      <c r="X48" s="172" t="s">
        <v>135</v>
      </c>
      <c r="Y48" s="172" t="s">
        <v>3530</v>
      </c>
      <c r="Z48" s="172">
        <v>1</v>
      </c>
      <c r="AA48" s="172" t="s">
        <v>46</v>
      </c>
      <c r="AB48" s="169" t="s">
        <v>46</v>
      </c>
      <c r="AC48" s="172" t="s">
        <v>4398</v>
      </c>
      <c r="AD48" s="169">
        <v>3.0000000000000001E-3</v>
      </c>
      <c r="AE48" s="169">
        <v>3.0000000000000001E-3</v>
      </c>
      <c r="AF48" s="169">
        <v>6.0000000000000001E-3</v>
      </c>
      <c r="AG48" s="169" t="s">
        <v>46</v>
      </c>
      <c r="AH48" s="172" t="s">
        <v>46</v>
      </c>
      <c r="AI48" s="172" t="s">
        <v>46</v>
      </c>
      <c r="AJ48" s="172" t="s">
        <v>133</v>
      </c>
      <c r="AK48" s="173">
        <v>45198</v>
      </c>
      <c r="AL48" s="212" t="s">
        <v>4399</v>
      </c>
      <c r="AM48" s="128">
        <v>1.19404335472368E-2</v>
      </c>
      <c r="AN48" s="128">
        <v>0.1100842839142437</v>
      </c>
      <c r="AO48" s="128">
        <v>0.14113560215882701</v>
      </c>
      <c r="AP48" s="128" t="s">
        <v>46</v>
      </c>
      <c r="AQ48" s="128" t="s">
        <v>46</v>
      </c>
      <c r="AR48" s="128">
        <v>0.123329487208085</v>
      </c>
      <c r="AS48" s="128" t="s">
        <v>46</v>
      </c>
      <c r="AT48" s="128" t="s">
        <v>46</v>
      </c>
      <c r="AU48" s="128" t="s">
        <v>46</v>
      </c>
      <c r="AV48" s="128" t="s">
        <v>46</v>
      </c>
      <c r="AW48" s="128">
        <v>0.1369626906321062</v>
      </c>
      <c r="AX48" s="128">
        <v>0.97877991786193241</v>
      </c>
      <c r="AY48" s="128">
        <v>1.0634868300318978</v>
      </c>
      <c r="AZ48" s="128">
        <v>1.0577080051731464</v>
      </c>
      <c r="BA48" s="128" t="s">
        <v>46</v>
      </c>
      <c r="BB48" s="128" t="s">
        <v>46</v>
      </c>
      <c r="BC48" s="128">
        <v>1.1341713769336237</v>
      </c>
      <c r="BD48" s="128" t="s">
        <v>46</v>
      </c>
      <c r="BE48" s="128" t="s">
        <v>46</v>
      </c>
      <c r="BF48" s="128" t="s">
        <v>46</v>
      </c>
      <c r="BG48" s="128" t="s">
        <v>46</v>
      </c>
      <c r="BH48" s="128">
        <v>1.1283173685561096</v>
      </c>
      <c r="BI48" s="128">
        <v>-2.5887022814069998E-4</v>
      </c>
      <c r="BJ48" s="128">
        <v>6.5716866675604004E-3</v>
      </c>
      <c r="BK48" s="128">
        <v>7.7002859198019996E-3</v>
      </c>
      <c r="BL48" s="128" t="s">
        <v>46</v>
      </c>
      <c r="BM48" s="128" t="s">
        <v>46</v>
      </c>
      <c r="BN48" s="128">
        <v>1.45897590538426E-2</v>
      </c>
      <c r="BO48" s="128" t="s">
        <v>46</v>
      </c>
      <c r="BP48" s="128" t="s">
        <v>46</v>
      </c>
      <c r="BQ48" s="128" t="s">
        <v>46</v>
      </c>
      <c r="BR48" s="128" t="s">
        <v>46</v>
      </c>
      <c r="BS48" s="128">
        <v>1.3889962087564989E-2</v>
      </c>
      <c r="BT48" s="128">
        <v>2.1654853662453001E-3</v>
      </c>
      <c r="BU48" s="128">
        <v>2.2748678301102001E-3</v>
      </c>
      <c r="BV48" s="177">
        <v>3.129180327890408</v>
      </c>
      <c r="BW48" s="177">
        <v>5.7398455452956965</v>
      </c>
      <c r="BX48" s="128" t="s">
        <v>46</v>
      </c>
      <c r="BY48" s="128" t="s">
        <v>46</v>
      </c>
      <c r="BZ48" s="177">
        <v>2.571890226126E-4</v>
      </c>
      <c r="CA48" s="182">
        <v>4.6049216292836398E-2</v>
      </c>
      <c r="CB48" s="182">
        <v>-4.0116618948258298E-2</v>
      </c>
      <c r="CC48" s="182">
        <v>4.9706984284199097E-2</v>
      </c>
      <c r="CD48" s="182">
        <v>6.6137598327577901E-2</v>
      </c>
      <c r="CE48" s="182">
        <v>-1.61101837374443E-2</v>
      </c>
      <c r="CF48" s="182">
        <v>2.355839801374E-2</v>
      </c>
      <c r="CG48" s="179">
        <v>1.2913679300000001</v>
      </c>
      <c r="CH48" s="169">
        <v>0.28000000000000003</v>
      </c>
      <c r="CI48" s="170" t="s">
        <v>46</v>
      </c>
      <c r="CJ48" s="170">
        <v>8.4000000000000003E-4</v>
      </c>
      <c r="CK48" s="170" t="s">
        <v>46</v>
      </c>
      <c r="CL48" s="170">
        <v>8.4000000000000003E-4</v>
      </c>
      <c r="CM48" s="180">
        <v>3837422546.3699999</v>
      </c>
      <c r="CN48" s="180">
        <v>2238416591.8442864</v>
      </c>
      <c r="CO48" s="180">
        <v>1879234725.7900009</v>
      </c>
      <c r="CP48" s="128" t="s">
        <v>46</v>
      </c>
      <c r="CQ48" s="128" t="s">
        <v>46</v>
      </c>
      <c r="CR48" s="128" t="s">
        <v>46</v>
      </c>
      <c r="CS48" s="128" t="s">
        <v>46</v>
      </c>
      <c r="CT48" s="126" t="s">
        <v>46</v>
      </c>
      <c r="CU48" s="126" t="s">
        <v>46</v>
      </c>
      <c r="CV48" s="126" t="s">
        <v>4400</v>
      </c>
      <c r="CW48" s="126" t="s">
        <v>46</v>
      </c>
      <c r="CX48" s="154">
        <v>25569.625694432871</v>
      </c>
    </row>
    <row r="49" spans="1:102" ht="15" customHeight="1" x14ac:dyDescent="0.35">
      <c r="A49" s="8"/>
      <c r="B49" s="129">
        <v>32225663000109</v>
      </c>
      <c r="C49" s="152" t="s">
        <v>4401</v>
      </c>
      <c r="D49" s="126">
        <v>11</v>
      </c>
      <c r="E49" s="126"/>
      <c r="F49" s="122" t="s">
        <v>3393</v>
      </c>
      <c r="G49" s="126" t="s">
        <v>313</v>
      </c>
      <c r="H49" s="126" t="s">
        <v>3391</v>
      </c>
      <c r="I49" s="126" t="s">
        <v>3392</v>
      </c>
      <c r="J49" s="126" t="s">
        <v>3560</v>
      </c>
      <c r="K49" s="126" t="s">
        <v>46</v>
      </c>
      <c r="L49" s="211" t="s">
        <v>3399</v>
      </c>
      <c r="M49" s="126" t="s">
        <v>163</v>
      </c>
      <c r="N49" s="126" t="s">
        <v>3547</v>
      </c>
      <c r="O49" s="126" t="s">
        <v>319</v>
      </c>
      <c r="P49" s="211" t="s">
        <v>3573</v>
      </c>
      <c r="Q49" s="127">
        <v>3000</v>
      </c>
      <c r="R49" s="126" t="s">
        <v>4361</v>
      </c>
      <c r="S49" s="213" t="s">
        <v>46</v>
      </c>
      <c r="T49" s="171">
        <v>1000</v>
      </c>
      <c r="U49" s="171">
        <v>1000</v>
      </c>
      <c r="V49" s="172" t="s">
        <v>3398</v>
      </c>
      <c r="W49" s="172" t="s">
        <v>135</v>
      </c>
      <c r="X49" s="172" t="s">
        <v>3531</v>
      </c>
      <c r="Y49" s="172" t="s">
        <v>3534</v>
      </c>
      <c r="Z49" s="172">
        <v>32</v>
      </c>
      <c r="AA49" s="172" t="s">
        <v>46</v>
      </c>
      <c r="AB49" s="169" t="s">
        <v>46</v>
      </c>
      <c r="AC49" s="172" t="s">
        <v>4402</v>
      </c>
      <c r="AD49" s="169">
        <v>6.9999999999999993E-3</v>
      </c>
      <c r="AE49" s="169">
        <v>6.9999999999999993E-3</v>
      </c>
      <c r="AF49" s="169">
        <v>1.2E-2</v>
      </c>
      <c r="AG49" s="169" t="s">
        <v>46</v>
      </c>
      <c r="AH49" s="172" t="s">
        <v>46</v>
      </c>
      <c r="AI49" s="172" t="s">
        <v>46</v>
      </c>
      <c r="AJ49" s="172" t="s">
        <v>133</v>
      </c>
      <c r="AK49" s="173">
        <v>43462</v>
      </c>
      <c r="AL49" s="212" t="s">
        <v>4403</v>
      </c>
      <c r="AM49" s="128">
        <v>3.1565357477536499E-2</v>
      </c>
      <c r="AN49" s="128">
        <v>0.15104574379675911</v>
      </c>
      <c r="AO49" s="128">
        <v>0.17903721673496231</v>
      </c>
      <c r="AP49" s="128">
        <v>0.17350485137841321</v>
      </c>
      <c r="AQ49" s="128">
        <v>0.1635440268446097</v>
      </c>
      <c r="AR49" s="128">
        <v>0.16395051409618561</v>
      </c>
      <c r="AS49" s="128">
        <v>0.14973439038222591</v>
      </c>
      <c r="AT49" s="128">
        <v>0.1188924165538463</v>
      </c>
      <c r="AU49" s="128" t="s">
        <v>46</v>
      </c>
      <c r="AV49" s="128" t="s">
        <v>46</v>
      </c>
      <c r="AW49" s="128">
        <v>0.1100279823594139</v>
      </c>
      <c r="AX49" s="128">
        <v>2.5874720442035648</v>
      </c>
      <c r="AY49" s="128">
        <v>1.459201564006732</v>
      </c>
      <c r="AZ49" s="128">
        <v>1.3417528565994472</v>
      </c>
      <c r="BA49" s="128">
        <v>1.4536670345134524</v>
      </c>
      <c r="BB49" s="128">
        <v>1.3369066999926991</v>
      </c>
      <c r="BC49" s="128">
        <v>1.5077333452924333</v>
      </c>
      <c r="BD49" s="128">
        <v>1.147615147066227</v>
      </c>
      <c r="BE49" s="128">
        <v>0.96090182241138877</v>
      </c>
      <c r="BF49" s="128" t="s">
        <v>46</v>
      </c>
      <c r="BG49" s="128" t="s">
        <v>46</v>
      </c>
      <c r="BH49" s="128">
        <v>1.3286673759993264</v>
      </c>
      <c r="BI49" s="128">
        <v>1.9366053702158902E-2</v>
      </c>
      <c r="BJ49" s="128">
        <v>4.75331465500759E-2</v>
      </c>
      <c r="BK49" s="128">
        <v>4.5601900495937299E-2</v>
      </c>
      <c r="BL49" s="128">
        <v>4.8374380162915953E-2</v>
      </c>
      <c r="BM49" s="128">
        <v>3.6721684625975248E-2</v>
      </c>
      <c r="BN49" s="128">
        <v>5.5210785941943202E-2</v>
      </c>
      <c r="BO49" s="128">
        <v>1.9259996797400699E-2</v>
      </c>
      <c r="BP49" s="128">
        <v>-4.8376188991877999E-3</v>
      </c>
      <c r="BQ49" s="128" t="s">
        <v>46</v>
      </c>
      <c r="BR49" s="128" t="s">
        <v>46</v>
      </c>
      <c r="BS49" s="128">
        <v>2.5135695363487587E-2</v>
      </c>
      <c r="BT49" s="128">
        <v>1.9322479504721501E-2</v>
      </c>
      <c r="BU49" s="128">
        <v>1.6309401705899E-2</v>
      </c>
      <c r="BV49" s="177">
        <v>2.0521835236698038</v>
      </c>
      <c r="BW49" s="177">
        <v>1.2230454929428822</v>
      </c>
      <c r="BX49" s="128">
        <v>-7.7829063879510003E-3</v>
      </c>
      <c r="BY49" s="128">
        <v>-2.0966867428516899E-2</v>
      </c>
      <c r="BZ49" s="177">
        <v>-5.2458758026568001E-3</v>
      </c>
      <c r="CA49" s="182">
        <v>-2.7112610329028002E-2</v>
      </c>
      <c r="CB49" s="182">
        <v>-0.12465314223499779</v>
      </c>
      <c r="CC49" s="182">
        <v>-0.1147233212637951</v>
      </c>
      <c r="CD49" s="182">
        <v>-0.16147562755172659</v>
      </c>
      <c r="CE49" s="182">
        <v>-9.7806434150964905E-2</v>
      </c>
      <c r="CF49" s="182">
        <v>-2.5428041026479799E-2</v>
      </c>
      <c r="CG49" s="179">
        <v>2.0196886300000001</v>
      </c>
      <c r="CH49" s="169">
        <v>0.28000000000000003</v>
      </c>
      <c r="CI49" s="170" t="s">
        <v>46</v>
      </c>
      <c r="CJ49" s="170">
        <v>1.9599999999999999E-3</v>
      </c>
      <c r="CK49" s="170" t="s">
        <v>46</v>
      </c>
      <c r="CL49" s="170">
        <v>1.9599999999999999E-3</v>
      </c>
      <c r="CM49" s="180">
        <v>2260552062.2600002</v>
      </c>
      <c r="CN49" s="180">
        <v>1947437712.2156343</v>
      </c>
      <c r="CO49" s="180">
        <v>78585819.730000079</v>
      </c>
      <c r="CP49" s="128" t="s">
        <v>46</v>
      </c>
      <c r="CQ49" s="128" t="s">
        <v>46</v>
      </c>
      <c r="CR49" s="128" t="s">
        <v>46</v>
      </c>
      <c r="CS49" s="128" t="s">
        <v>46</v>
      </c>
      <c r="CT49" s="126" t="s">
        <v>46</v>
      </c>
      <c r="CU49" s="126" t="s">
        <v>46</v>
      </c>
      <c r="CV49" s="126" t="s">
        <v>3579</v>
      </c>
      <c r="CW49" s="126" t="s">
        <v>46</v>
      </c>
      <c r="CX49" s="154">
        <v>25569.625694432871</v>
      </c>
    </row>
    <row r="50" spans="1:102" ht="15" customHeight="1" x14ac:dyDescent="0.35">
      <c r="A50" s="8"/>
      <c r="B50" s="129">
        <v>3168062000103</v>
      </c>
      <c r="C50" s="152" t="s">
        <v>4404</v>
      </c>
      <c r="D50" s="126">
        <v>26</v>
      </c>
      <c r="E50" s="126"/>
      <c r="F50" s="122" t="s">
        <v>3394</v>
      </c>
      <c r="G50" s="126" t="s">
        <v>313</v>
      </c>
      <c r="H50" s="126" t="s">
        <v>3391</v>
      </c>
      <c r="I50" s="126" t="s">
        <v>3392</v>
      </c>
      <c r="J50" s="126" t="s">
        <v>362</v>
      </c>
      <c r="K50" s="126" t="s">
        <v>3526</v>
      </c>
      <c r="L50" s="211" t="s">
        <v>3399</v>
      </c>
      <c r="M50" s="126" t="s">
        <v>114</v>
      </c>
      <c r="N50" s="126" t="s">
        <v>167</v>
      </c>
      <c r="O50" s="126" t="s">
        <v>3536</v>
      </c>
      <c r="P50" s="211" t="s">
        <v>3550</v>
      </c>
      <c r="Q50" s="127">
        <v>500</v>
      </c>
      <c r="R50" s="126" t="s">
        <v>4350</v>
      </c>
      <c r="S50" s="213" t="s">
        <v>46</v>
      </c>
      <c r="T50" s="171">
        <v>100</v>
      </c>
      <c r="U50" s="171">
        <v>100</v>
      </c>
      <c r="V50" s="172" t="s">
        <v>3398</v>
      </c>
      <c r="W50" s="172" t="s">
        <v>135</v>
      </c>
      <c r="X50" s="172" t="s">
        <v>3530</v>
      </c>
      <c r="Y50" s="172" t="s">
        <v>3534</v>
      </c>
      <c r="Z50" s="172">
        <v>3</v>
      </c>
      <c r="AA50" s="172" t="s">
        <v>46</v>
      </c>
      <c r="AB50" s="169" t="s">
        <v>46</v>
      </c>
      <c r="AC50" s="172" t="s">
        <v>4405</v>
      </c>
      <c r="AD50" s="169">
        <v>2.9399999999999999E-2</v>
      </c>
      <c r="AE50" s="169">
        <v>9.4399999999999998E-2</v>
      </c>
      <c r="AF50" s="169">
        <v>3.2500000000000001E-2</v>
      </c>
      <c r="AG50" s="169" t="s">
        <v>46</v>
      </c>
      <c r="AH50" s="172" t="s">
        <v>46</v>
      </c>
      <c r="AI50" s="172" t="s">
        <v>46</v>
      </c>
      <c r="AJ50" s="172" t="s">
        <v>3372</v>
      </c>
      <c r="AK50" s="173">
        <v>36328</v>
      </c>
      <c r="AL50" s="212" t="s">
        <v>3612</v>
      </c>
      <c r="AM50" s="128">
        <v>2.5775145541933699E-2</v>
      </c>
      <c r="AN50" s="128">
        <v>0.28597584797181708</v>
      </c>
      <c r="AO50" s="128">
        <v>0.16181741703993421</v>
      </c>
      <c r="AP50" s="128">
        <v>0.1964240502729433</v>
      </c>
      <c r="AQ50" s="128">
        <v>0.1079258025635971</v>
      </c>
      <c r="AR50" s="128">
        <v>-6.6449197094119297E-2</v>
      </c>
      <c r="AS50" s="128">
        <v>0.16143678447087151</v>
      </c>
      <c r="AT50" s="128">
        <v>-2.8260690027717399E-2</v>
      </c>
      <c r="AU50" s="128" t="s">
        <v>46</v>
      </c>
      <c r="AV50" s="128" t="s">
        <v>46</v>
      </c>
      <c r="AW50" s="128">
        <v>0.18843153714175839</v>
      </c>
      <c r="AX50" s="128">
        <v>2.1128374222434618</v>
      </c>
      <c r="AY50" s="128">
        <v>2.7627154141471442</v>
      </c>
      <c r="AZ50" s="128">
        <v>1.2127030654318529</v>
      </c>
      <c r="BA50" s="128">
        <v>1.6630433032655445</v>
      </c>
      <c r="BB50" s="128">
        <v>0.83661143578732322</v>
      </c>
      <c r="BC50" s="128" t="s">
        <v>46</v>
      </c>
      <c r="BD50" s="128">
        <v>1.237306263975213</v>
      </c>
      <c r="BE50" s="128" t="s">
        <v>46</v>
      </c>
      <c r="BF50" s="128" t="s">
        <v>46</v>
      </c>
      <c r="BG50" s="128" t="s">
        <v>46</v>
      </c>
      <c r="BH50" s="128">
        <v>4.6308512465101623</v>
      </c>
      <c r="BI50" s="128">
        <v>1.35758417665561E-2</v>
      </c>
      <c r="BJ50" s="128">
        <v>0.18246325072513381</v>
      </c>
      <c r="BK50" s="128">
        <v>2.8382100800909301E-2</v>
      </c>
      <c r="BL50" s="128">
        <v>7.0040299920260951E-2</v>
      </c>
      <c r="BM50" s="128">
        <v>-1.8669292439072116E-2</v>
      </c>
      <c r="BN50" s="128">
        <v>-0.17518892524836169</v>
      </c>
      <c r="BO50" s="128">
        <v>3.0962390886046302E-2</v>
      </c>
      <c r="BP50" s="128">
        <v>-0.1519907254807516</v>
      </c>
      <c r="BQ50" s="128" t="s">
        <v>46</v>
      </c>
      <c r="BR50" s="128" t="s">
        <v>46</v>
      </c>
      <c r="BS50" s="128">
        <v>0.14196446073549063</v>
      </c>
      <c r="BT50" s="128">
        <v>0.16767523440466189</v>
      </c>
      <c r="BU50" s="128">
        <v>0.21777618956161091</v>
      </c>
      <c r="BV50" s="177">
        <v>0.23103517065735421</v>
      </c>
      <c r="BW50" s="177">
        <v>0.37157230341090458</v>
      </c>
      <c r="BX50" s="128">
        <v>-0.1129558466289784</v>
      </c>
      <c r="BY50" s="128">
        <v>-0.53933642542376647</v>
      </c>
      <c r="BZ50" s="177">
        <v>0.6973439296439965</v>
      </c>
      <c r="CA50" s="182">
        <v>0.95832936175079719</v>
      </c>
      <c r="CB50" s="182">
        <v>-0.29063435466445742</v>
      </c>
      <c r="CC50" s="182">
        <v>0.50511511762150496</v>
      </c>
      <c r="CD50" s="182">
        <v>0.44147408164853169</v>
      </c>
      <c r="CE50" s="182">
        <v>0.1614133686713361</v>
      </c>
      <c r="CF50" s="182">
        <v>0.40640845956593191</v>
      </c>
      <c r="CG50" s="179">
        <v>91.584939790000007</v>
      </c>
      <c r="CH50" s="169">
        <v>0.24</v>
      </c>
      <c r="CI50" s="170">
        <v>0.15</v>
      </c>
      <c r="CJ50" s="170">
        <v>7.0559999999999998E-3</v>
      </c>
      <c r="CK50" s="170" t="s">
        <v>46</v>
      </c>
      <c r="CL50" s="170">
        <v>7.0559999999999998E-3</v>
      </c>
      <c r="CM50" s="180">
        <v>204610444.37</v>
      </c>
      <c r="CN50" s="180">
        <v>214039086.48849216</v>
      </c>
      <c r="CO50" s="180">
        <v>-34416999.900000006</v>
      </c>
      <c r="CP50" s="128" t="s">
        <v>46</v>
      </c>
      <c r="CQ50" s="128" t="s">
        <v>46</v>
      </c>
      <c r="CR50" s="128" t="s">
        <v>46</v>
      </c>
      <c r="CS50" s="128" t="s">
        <v>46</v>
      </c>
      <c r="CT50" s="126" t="s">
        <v>46</v>
      </c>
      <c r="CU50" s="126" t="s">
        <v>46</v>
      </c>
      <c r="CV50" s="126" t="s">
        <v>3580</v>
      </c>
      <c r="CW50" s="126" t="s">
        <v>46</v>
      </c>
      <c r="CX50" s="154">
        <v>25569.625694432871</v>
      </c>
    </row>
    <row r="51" spans="1:102" ht="15" customHeight="1" x14ac:dyDescent="0.35">
      <c r="A51" s="8"/>
      <c r="B51" s="129">
        <v>57134507000155</v>
      </c>
      <c r="C51" s="152" t="s">
        <v>4669</v>
      </c>
      <c r="D51" s="126">
        <v>11</v>
      </c>
      <c r="E51" s="126"/>
      <c r="F51" s="122"/>
      <c r="G51" s="126" t="s">
        <v>313</v>
      </c>
      <c r="H51" s="126" t="s">
        <v>352</v>
      </c>
      <c r="I51" s="126" t="s">
        <v>3383</v>
      </c>
      <c r="J51" s="126" t="s">
        <v>3559</v>
      </c>
      <c r="K51" s="126" t="s">
        <v>3526</v>
      </c>
      <c r="L51" s="211" t="s">
        <v>3399</v>
      </c>
      <c r="M51" s="126" t="s">
        <v>163</v>
      </c>
      <c r="N51" s="126" t="s">
        <v>3547</v>
      </c>
      <c r="O51" s="126" t="s">
        <v>319</v>
      </c>
      <c r="P51" s="211" t="s">
        <v>4252</v>
      </c>
      <c r="Q51" s="127">
        <v>500</v>
      </c>
      <c r="R51" s="126" t="s">
        <v>4350</v>
      </c>
      <c r="S51" s="213" t="s">
        <v>46</v>
      </c>
      <c r="T51" s="171">
        <v>500</v>
      </c>
      <c r="U51" s="171">
        <v>500</v>
      </c>
      <c r="V51" s="172" t="s">
        <v>3398</v>
      </c>
      <c r="W51" s="172" t="s">
        <v>135</v>
      </c>
      <c r="X51" s="172" t="s">
        <v>3531</v>
      </c>
      <c r="Y51" s="172" t="s">
        <v>3530</v>
      </c>
      <c r="Z51" s="172">
        <v>31</v>
      </c>
      <c r="AA51" s="172" t="s">
        <v>46</v>
      </c>
      <c r="AB51" s="169" t="s">
        <v>46</v>
      </c>
      <c r="AC51" s="172" t="s">
        <v>46</v>
      </c>
      <c r="AD51" s="169">
        <v>9.0000000000000011E-3</v>
      </c>
      <c r="AE51" s="169" t="s">
        <v>46</v>
      </c>
      <c r="AF51" s="169">
        <v>9.8999999999999991E-3</v>
      </c>
      <c r="AG51" s="169" t="s">
        <v>46</v>
      </c>
      <c r="AH51" s="172" t="s">
        <v>46</v>
      </c>
      <c r="AI51" s="172" t="s">
        <v>46</v>
      </c>
      <c r="AJ51" s="172" t="s">
        <v>133</v>
      </c>
      <c r="AK51" s="173">
        <v>45580</v>
      </c>
      <c r="AL51" s="212" t="s">
        <v>4670</v>
      </c>
      <c r="AM51" s="128">
        <v>1.6583228488131499E-2</v>
      </c>
      <c r="AN51" s="128">
        <v>2.9244078489442299E-2</v>
      </c>
      <c r="AO51" s="128" t="s">
        <v>46</v>
      </c>
      <c r="AP51" s="128" t="s">
        <v>46</v>
      </c>
      <c r="AQ51" s="128" t="s">
        <v>46</v>
      </c>
      <c r="AR51" s="128" t="s">
        <v>46</v>
      </c>
      <c r="AS51" s="128" t="s">
        <v>46</v>
      </c>
      <c r="AT51" s="128" t="s">
        <v>46</v>
      </c>
      <c r="AU51" s="128" t="s">
        <v>46</v>
      </c>
      <c r="AV51" s="128" t="s">
        <v>46</v>
      </c>
      <c r="AW51" s="128">
        <v>3.4542222953075997E-2</v>
      </c>
      <c r="AX51" s="128">
        <v>1.3593585989392465</v>
      </c>
      <c r="AY51" s="128">
        <v>0.282517097119591</v>
      </c>
      <c r="AZ51" s="128" t="s">
        <v>46</v>
      </c>
      <c r="BA51" s="128" t="s">
        <v>46</v>
      </c>
      <c r="BB51" s="128" t="s">
        <v>46</v>
      </c>
      <c r="BC51" s="128" t="s">
        <v>46</v>
      </c>
      <c r="BD51" s="128" t="s">
        <v>46</v>
      </c>
      <c r="BE51" s="128" t="s">
        <v>46</v>
      </c>
      <c r="BF51" s="128" t="s">
        <v>46</v>
      </c>
      <c r="BG51" s="128" t="s">
        <v>46</v>
      </c>
      <c r="BH51" s="128">
        <v>0.25682925493717162</v>
      </c>
      <c r="BI51" s="128">
        <v>4.3839247127539002E-3</v>
      </c>
      <c r="BJ51" s="128">
        <v>-7.4268518757240901E-2</v>
      </c>
      <c r="BK51" s="128" t="s">
        <v>46</v>
      </c>
      <c r="BL51" s="128" t="s">
        <v>46</v>
      </c>
      <c r="BM51" s="128" t="s">
        <v>46</v>
      </c>
      <c r="BN51" s="128" t="s">
        <v>46</v>
      </c>
      <c r="BO51" s="128" t="s">
        <v>46</v>
      </c>
      <c r="BP51" s="128" t="s">
        <v>46</v>
      </c>
      <c r="BQ51" s="128" t="s">
        <v>46</v>
      </c>
      <c r="BR51" s="128" t="s">
        <v>46</v>
      </c>
      <c r="BS51" s="128">
        <v>-8.8103234242554618E-2</v>
      </c>
      <c r="BT51" s="128" t="s">
        <v>46</v>
      </c>
      <c r="BU51" s="128">
        <v>3.8454509939195997E-2</v>
      </c>
      <c r="BV51" s="177" t="s">
        <v>46</v>
      </c>
      <c r="BW51" s="177">
        <v>-2.38686444721414</v>
      </c>
      <c r="BX51" s="128" t="s">
        <v>46</v>
      </c>
      <c r="BY51" s="128">
        <v>-1.51215807128548E-2</v>
      </c>
      <c r="BZ51" s="177">
        <v>-1.7960555037983501E-2</v>
      </c>
      <c r="CA51" s="182" t="s">
        <v>46</v>
      </c>
      <c r="CB51" s="182" t="s">
        <v>46</v>
      </c>
      <c r="CC51" s="182" t="s">
        <v>46</v>
      </c>
      <c r="CD51" s="182" t="s">
        <v>46</v>
      </c>
      <c r="CE51" s="182" t="s">
        <v>46</v>
      </c>
      <c r="CF51" s="182" t="s">
        <v>46</v>
      </c>
      <c r="CG51" s="179">
        <v>1.03287062</v>
      </c>
      <c r="CH51" s="169">
        <v>0.27</v>
      </c>
      <c r="CI51" s="170" t="s">
        <v>46</v>
      </c>
      <c r="CJ51" s="170">
        <v>2.4300000000000003E-3</v>
      </c>
      <c r="CK51" s="170" t="s">
        <v>46</v>
      </c>
      <c r="CL51" s="170">
        <v>2.4300000000000003E-3</v>
      </c>
      <c r="CM51" s="180">
        <v>169292213.53</v>
      </c>
      <c r="CN51" s="180">
        <v>122361269.75293654</v>
      </c>
      <c r="CO51" s="180">
        <v>73517135.339999989</v>
      </c>
      <c r="CP51" s="128" t="s">
        <v>46</v>
      </c>
      <c r="CQ51" s="128" t="s">
        <v>46</v>
      </c>
      <c r="CR51" s="128" t="s">
        <v>46</v>
      </c>
      <c r="CS51" s="128" t="s">
        <v>46</v>
      </c>
      <c r="CT51" s="126" t="s">
        <v>46</v>
      </c>
      <c r="CU51" s="126" t="s">
        <v>46</v>
      </c>
      <c r="CV51" s="126" t="s">
        <v>4671</v>
      </c>
      <c r="CW51" s="126" t="s">
        <v>46</v>
      </c>
      <c r="CX51" s="154">
        <v>25569.625694432871</v>
      </c>
    </row>
    <row r="52" spans="1:102" ht="15" customHeight="1" x14ac:dyDescent="0.35">
      <c r="A52" s="8"/>
      <c r="B52" s="129">
        <v>10237480000162</v>
      </c>
      <c r="C52" s="152" t="s">
        <v>4672</v>
      </c>
      <c r="D52" s="126">
        <v>31</v>
      </c>
      <c r="E52" s="126"/>
      <c r="F52" s="122" t="s">
        <v>3395</v>
      </c>
      <c r="G52" s="126" t="s">
        <v>313</v>
      </c>
      <c r="H52" s="126" t="s">
        <v>3391</v>
      </c>
      <c r="I52" s="126" t="s">
        <v>3392</v>
      </c>
      <c r="J52" s="126" t="s">
        <v>3560</v>
      </c>
      <c r="K52" s="126" t="s">
        <v>3526</v>
      </c>
      <c r="L52" s="211" t="s">
        <v>3399</v>
      </c>
      <c r="M52" s="126" t="s">
        <v>114</v>
      </c>
      <c r="N52" s="126" t="s">
        <v>115</v>
      </c>
      <c r="O52" s="126" t="s">
        <v>3551</v>
      </c>
      <c r="P52" s="211" t="s">
        <v>3550</v>
      </c>
      <c r="Q52" s="127">
        <v>1000</v>
      </c>
      <c r="R52" s="126" t="s">
        <v>4350</v>
      </c>
      <c r="S52" s="213" t="s">
        <v>46</v>
      </c>
      <c r="T52" s="171">
        <v>1000</v>
      </c>
      <c r="U52" s="171">
        <v>1000</v>
      </c>
      <c r="V52" s="172" t="s">
        <v>3398</v>
      </c>
      <c r="W52" s="172" t="s">
        <v>135</v>
      </c>
      <c r="X52" s="172" t="s">
        <v>3531</v>
      </c>
      <c r="Y52" s="172" t="s">
        <v>3534</v>
      </c>
      <c r="Z52" s="172">
        <v>32</v>
      </c>
      <c r="AA52" s="172" t="s">
        <v>46</v>
      </c>
      <c r="AB52" s="169" t="s">
        <v>46</v>
      </c>
      <c r="AC52" s="172" t="s">
        <v>4673</v>
      </c>
      <c r="AD52" s="169">
        <v>0.02</v>
      </c>
      <c r="AE52" s="169">
        <v>0.02</v>
      </c>
      <c r="AF52" s="169">
        <v>2.5000000000000001E-2</v>
      </c>
      <c r="AG52" s="169">
        <v>0.2</v>
      </c>
      <c r="AH52" s="172" t="s">
        <v>136</v>
      </c>
      <c r="AI52" s="172" t="s">
        <v>4367</v>
      </c>
      <c r="AJ52" s="172" t="s">
        <v>3372</v>
      </c>
      <c r="AK52" s="173">
        <v>39696</v>
      </c>
      <c r="AL52" s="212" t="s">
        <v>4674</v>
      </c>
      <c r="AM52" s="128">
        <v>3.48060989772489E-2</v>
      </c>
      <c r="AN52" s="128">
        <v>0.33891950110257829</v>
      </c>
      <c r="AO52" s="128">
        <v>0.18850014420124839</v>
      </c>
      <c r="AP52" s="128">
        <v>0.1797640870804349</v>
      </c>
      <c r="AQ52" s="128">
        <v>9.5724740669438105E-2</v>
      </c>
      <c r="AR52" s="128">
        <v>-0.1097847268789667</v>
      </c>
      <c r="AS52" s="128">
        <v>0.1541093746677806</v>
      </c>
      <c r="AT52" s="128">
        <v>-4.5623474214634398E-2</v>
      </c>
      <c r="AU52" s="128" t="s">
        <v>46</v>
      </c>
      <c r="AV52" s="128" t="s">
        <v>46</v>
      </c>
      <c r="AW52" s="128">
        <v>0.14913978669125291</v>
      </c>
      <c r="AX52" s="128">
        <v>2.8531217533495385</v>
      </c>
      <c r="AY52" s="128">
        <v>3.2741860422542715</v>
      </c>
      <c r="AZ52" s="128">
        <v>1.4126705696382875</v>
      </c>
      <c r="BA52" s="128">
        <v>1.5104457513780003</v>
      </c>
      <c r="BB52" s="128">
        <v>0.73333623188423336</v>
      </c>
      <c r="BC52" s="128" t="s">
        <v>46</v>
      </c>
      <c r="BD52" s="128">
        <v>1.1811465103119234</v>
      </c>
      <c r="BE52" s="128" t="s">
        <v>46</v>
      </c>
      <c r="BF52" s="128" t="s">
        <v>46</v>
      </c>
      <c r="BG52" s="128" t="s">
        <v>46</v>
      </c>
      <c r="BH52" s="128">
        <v>2.4991375898222952</v>
      </c>
      <c r="BI52" s="128">
        <v>2.26067952018713E-2</v>
      </c>
      <c r="BJ52" s="128">
        <v>0.23540690385589499</v>
      </c>
      <c r="BK52" s="128">
        <v>5.5064827962223402E-2</v>
      </c>
      <c r="BL52" s="128">
        <v>5.4289007443148574E-2</v>
      </c>
      <c r="BM52" s="128">
        <v>-3.0789436354953126E-2</v>
      </c>
      <c r="BN52" s="128">
        <v>-0.21852445503320911</v>
      </c>
      <c r="BO52" s="128">
        <v>2.3634981082955399E-2</v>
      </c>
      <c r="BP52" s="128">
        <v>-0.1693535096676686</v>
      </c>
      <c r="BQ52" s="128" t="s">
        <v>46</v>
      </c>
      <c r="BR52" s="128" t="s">
        <v>46</v>
      </c>
      <c r="BS52" s="128">
        <v>8.4425091702924338E-2</v>
      </c>
      <c r="BT52" s="128">
        <v>0.18790443684840791</v>
      </c>
      <c r="BU52" s="128">
        <v>0.21527687265823711</v>
      </c>
      <c r="BV52" s="177">
        <v>0.34606983992669788</v>
      </c>
      <c r="BW52" s="177">
        <v>0.32287368460578209</v>
      </c>
      <c r="BX52" s="128">
        <v>-0.13333562557445189</v>
      </c>
      <c r="BY52" s="128">
        <v>-0.47930847862446058</v>
      </c>
      <c r="BZ52" s="177">
        <v>0.72448048667635601</v>
      </c>
      <c r="CA52" s="182">
        <v>0.94078116755280261</v>
      </c>
      <c r="CB52" s="182">
        <v>-0.28943277957716818</v>
      </c>
      <c r="CC52" s="182">
        <v>0.5082850607902738</v>
      </c>
      <c r="CD52" s="182">
        <v>0.4513546636163378</v>
      </c>
      <c r="CE52" s="182">
        <v>0.17122109842058991</v>
      </c>
      <c r="CF52" s="182">
        <v>0.4205681846334211</v>
      </c>
      <c r="CG52" s="179">
        <v>10.642836000000001</v>
      </c>
      <c r="CH52" s="169">
        <v>0.2</v>
      </c>
      <c r="CI52" s="170">
        <v>0.1</v>
      </c>
      <c r="CJ52" s="170">
        <v>4.0000000000000001E-3</v>
      </c>
      <c r="CK52" s="170">
        <v>1.5745714730625118E-3</v>
      </c>
      <c r="CL52" s="170">
        <v>5.5745714730625114E-3</v>
      </c>
      <c r="CM52" s="180">
        <v>12652404.74</v>
      </c>
      <c r="CN52" s="180">
        <v>12116046.243333329</v>
      </c>
      <c r="CO52" s="180">
        <v>-1431938.3300000003</v>
      </c>
      <c r="CP52" s="128" t="s">
        <v>46</v>
      </c>
      <c r="CQ52" s="128" t="s">
        <v>46</v>
      </c>
      <c r="CR52" s="128" t="s">
        <v>46</v>
      </c>
      <c r="CS52" s="128" t="s">
        <v>46</v>
      </c>
      <c r="CT52" s="126" t="s">
        <v>46</v>
      </c>
      <c r="CU52" s="126" t="s">
        <v>46</v>
      </c>
      <c r="CV52" s="126" t="s">
        <v>3581</v>
      </c>
      <c r="CW52" s="126" t="s">
        <v>46</v>
      </c>
      <c r="CX52" s="154">
        <v>25569.625694432871</v>
      </c>
    </row>
    <row r="53" spans="1:102" ht="15" customHeight="1" x14ac:dyDescent="0.35">
      <c r="A53" s="8"/>
      <c r="B53" s="129">
        <v>17414721000140</v>
      </c>
      <c r="C53" s="152" t="s">
        <v>4406</v>
      </c>
      <c r="D53" s="126">
        <v>13</v>
      </c>
      <c r="E53" s="126"/>
      <c r="F53" s="122" t="s">
        <v>3393</v>
      </c>
      <c r="G53" s="126" t="s">
        <v>313</v>
      </c>
      <c r="H53" s="126" t="s">
        <v>3391</v>
      </c>
      <c r="I53" s="126" t="s">
        <v>3392</v>
      </c>
      <c r="J53" s="126" t="s">
        <v>3560</v>
      </c>
      <c r="K53" s="126" t="s">
        <v>3540</v>
      </c>
      <c r="L53" s="211" t="s">
        <v>3399</v>
      </c>
      <c r="M53" s="126" t="s">
        <v>112</v>
      </c>
      <c r="N53" s="126" t="s">
        <v>264</v>
      </c>
      <c r="O53" s="126" t="s">
        <v>157</v>
      </c>
      <c r="P53" s="211" t="s">
        <v>3541</v>
      </c>
      <c r="Q53" s="127">
        <v>1000</v>
      </c>
      <c r="R53" s="126" t="s">
        <v>4361</v>
      </c>
      <c r="S53" s="213" t="s">
        <v>46</v>
      </c>
      <c r="T53" s="171">
        <v>1000</v>
      </c>
      <c r="U53" s="171">
        <v>1000</v>
      </c>
      <c r="V53" s="172" t="s">
        <v>3398</v>
      </c>
      <c r="W53" s="172" t="s">
        <v>135</v>
      </c>
      <c r="X53" s="172" t="s">
        <v>135</v>
      </c>
      <c r="Y53" s="172" t="s">
        <v>3530</v>
      </c>
      <c r="Z53" s="172">
        <v>1</v>
      </c>
      <c r="AA53" s="172" t="s">
        <v>46</v>
      </c>
      <c r="AB53" s="169" t="s">
        <v>46</v>
      </c>
      <c r="AC53" s="172" t="s">
        <v>4407</v>
      </c>
      <c r="AD53" s="169">
        <v>0.02</v>
      </c>
      <c r="AE53" s="169">
        <v>0.02</v>
      </c>
      <c r="AF53" s="169">
        <v>2.5000000000000001E-2</v>
      </c>
      <c r="AG53" s="169">
        <v>0.2</v>
      </c>
      <c r="AH53" s="172" t="s">
        <v>136</v>
      </c>
      <c r="AI53" s="172" t="s">
        <v>4367</v>
      </c>
      <c r="AJ53" s="172" t="s">
        <v>133</v>
      </c>
      <c r="AK53" s="173">
        <v>42185</v>
      </c>
      <c r="AL53" s="212" t="s">
        <v>3614</v>
      </c>
      <c r="AM53" s="128">
        <v>1.47250119801389E-2</v>
      </c>
      <c r="AN53" s="128">
        <v>8.1114149781468595E-2</v>
      </c>
      <c r="AO53" s="128">
        <v>9.5289365282760594E-2</v>
      </c>
      <c r="AP53" s="128">
        <v>0.1066814495720647</v>
      </c>
      <c r="AQ53" s="128">
        <v>5.8686518925893098E-2</v>
      </c>
      <c r="AR53" s="128">
        <v>0.10675592811832139</v>
      </c>
      <c r="AS53" s="128">
        <v>1.14672896266343E-2</v>
      </c>
      <c r="AT53" s="128">
        <v>-2.1992192500299702E-2</v>
      </c>
      <c r="AU53" s="128" t="s">
        <v>46</v>
      </c>
      <c r="AV53" s="128" t="s">
        <v>46</v>
      </c>
      <c r="AW53" s="128">
        <v>9.1464981953498697E-2</v>
      </c>
      <c r="AX53" s="128">
        <v>1.2070370777928443</v>
      </c>
      <c r="AY53" s="128">
        <v>0.78361621618056476</v>
      </c>
      <c r="AZ53" s="128">
        <v>0.71412402629651073</v>
      </c>
      <c r="BA53" s="128">
        <v>0.86632427659707811</v>
      </c>
      <c r="BB53" s="128">
        <v>0.43365560023866251</v>
      </c>
      <c r="BC53" s="128">
        <v>0.98175643741625895</v>
      </c>
      <c r="BD53" s="128">
        <v>8.7889196581543205E-2</v>
      </c>
      <c r="BE53" s="128" t="s">
        <v>46</v>
      </c>
      <c r="BF53" s="128" t="s">
        <v>46</v>
      </c>
      <c r="BG53" s="128" t="s">
        <v>46</v>
      </c>
      <c r="BH53" s="128">
        <v>0.9505626899836408</v>
      </c>
      <c r="BI53" s="128">
        <v>2.5257082047613001E-3</v>
      </c>
      <c r="BJ53" s="128">
        <v>-2.2398447465214501E-2</v>
      </c>
      <c r="BK53" s="128">
        <v>-3.8145950956264198E-2</v>
      </c>
      <c r="BL53" s="128">
        <v>-1.4656357677733767E-2</v>
      </c>
      <c r="BM53" s="128">
        <v>-6.7507491318366308E-2</v>
      </c>
      <c r="BN53" s="128">
        <v>-1.9838000359208999E-3</v>
      </c>
      <c r="BO53" s="128">
        <v>-0.11900710395819079</v>
      </c>
      <c r="BP53" s="128">
        <v>-0.14572222795333389</v>
      </c>
      <c r="BQ53" s="128" t="s">
        <v>46</v>
      </c>
      <c r="BR53" s="128" t="s">
        <v>46</v>
      </c>
      <c r="BS53" s="128">
        <v>-4.3394074747264977E-3</v>
      </c>
      <c r="BT53" s="128">
        <v>5.5711513331903502E-2</v>
      </c>
      <c r="BU53" s="128">
        <v>8.1510434805801293E-2</v>
      </c>
      <c r="BV53" s="177">
        <v>-0.58700181758187153</v>
      </c>
      <c r="BW53" s="177">
        <v>4.4904148501138004E-3</v>
      </c>
      <c r="BX53" s="128">
        <v>-3.9702431413403301E-2</v>
      </c>
      <c r="BY53" s="128">
        <v>-0.14147055788133001</v>
      </c>
      <c r="BZ53" s="177">
        <v>0.1221533596932695</v>
      </c>
      <c r="CA53" s="182">
        <v>0.22009780512108679</v>
      </c>
      <c r="CB53" s="182">
        <v>-0.132817074206179</v>
      </c>
      <c r="CC53" s="182">
        <v>0.35831095362204668</v>
      </c>
      <c r="CD53" s="182">
        <v>0.31466340550238669</v>
      </c>
      <c r="CE53" s="182">
        <v>8.3164565366252302E-2</v>
      </c>
      <c r="CF53" s="182">
        <v>-2.9406688555662201E-2</v>
      </c>
      <c r="CG53" s="179">
        <v>2.4447982399999999</v>
      </c>
      <c r="CH53" s="169">
        <v>0.21</v>
      </c>
      <c r="CI53" s="170">
        <v>0.1</v>
      </c>
      <c r="CJ53" s="170">
        <v>4.1999999999999997E-3</v>
      </c>
      <c r="CK53" s="170" t="s">
        <v>46</v>
      </c>
      <c r="CL53" s="170">
        <v>4.1999999999999997E-3</v>
      </c>
      <c r="CM53" s="180">
        <v>54775383.170000002</v>
      </c>
      <c r="CN53" s="180">
        <v>66201215.130714282</v>
      </c>
      <c r="CO53" s="180">
        <v>-34609101.510000005</v>
      </c>
      <c r="CP53" s="128" t="s">
        <v>46</v>
      </c>
      <c r="CQ53" s="128" t="s">
        <v>46</v>
      </c>
      <c r="CR53" s="128" t="s">
        <v>46</v>
      </c>
      <c r="CS53" s="128" t="s">
        <v>46</v>
      </c>
      <c r="CT53" s="126" t="s">
        <v>46</v>
      </c>
      <c r="CU53" s="126" t="s">
        <v>46</v>
      </c>
      <c r="CV53" s="126" t="s">
        <v>3582</v>
      </c>
      <c r="CW53" s="126" t="s">
        <v>46</v>
      </c>
      <c r="CX53" s="154">
        <v>25569.625694432871</v>
      </c>
    </row>
    <row r="54" spans="1:102" ht="15" customHeight="1" x14ac:dyDescent="0.35">
      <c r="A54" s="8"/>
      <c r="B54" s="129">
        <v>41888492000180</v>
      </c>
      <c r="C54" s="152" t="s">
        <v>4675</v>
      </c>
      <c r="D54" s="126">
        <v>3</v>
      </c>
      <c r="E54" s="126"/>
      <c r="F54" s="122"/>
      <c r="G54" s="126" t="s">
        <v>313</v>
      </c>
      <c r="H54" s="126" t="s">
        <v>3391</v>
      </c>
      <c r="I54" s="126" t="s">
        <v>3392</v>
      </c>
      <c r="J54" s="126" t="s">
        <v>362</v>
      </c>
      <c r="K54" s="126" t="s">
        <v>3526</v>
      </c>
      <c r="L54" s="211" t="s">
        <v>3399</v>
      </c>
      <c r="M54" s="126" t="s">
        <v>163</v>
      </c>
      <c r="N54" s="126" t="s">
        <v>3570</v>
      </c>
      <c r="O54" s="126" t="s">
        <v>164</v>
      </c>
      <c r="P54" s="211" t="s">
        <v>3571</v>
      </c>
      <c r="Q54" s="127">
        <v>500</v>
      </c>
      <c r="R54" s="126" t="s">
        <v>4350</v>
      </c>
      <c r="S54" s="213" t="s">
        <v>46</v>
      </c>
      <c r="T54" s="171">
        <v>100</v>
      </c>
      <c r="U54" s="171">
        <v>500</v>
      </c>
      <c r="V54" s="172" t="s">
        <v>3398</v>
      </c>
      <c r="W54" s="172" t="s">
        <v>135</v>
      </c>
      <c r="X54" s="172" t="s">
        <v>3531</v>
      </c>
      <c r="Y54" s="172" t="s">
        <v>3530</v>
      </c>
      <c r="Z54" s="172">
        <v>31</v>
      </c>
      <c r="AA54" s="172" t="s">
        <v>46</v>
      </c>
      <c r="AB54" s="169" t="s">
        <v>46</v>
      </c>
      <c r="AC54" s="172" t="s">
        <v>4676</v>
      </c>
      <c r="AD54" s="169">
        <v>5.0000000000000001E-3</v>
      </c>
      <c r="AE54" s="169">
        <v>5.0000000000000001E-3</v>
      </c>
      <c r="AF54" s="169">
        <v>8.0000000000000002E-3</v>
      </c>
      <c r="AG54" s="169" t="s">
        <v>46</v>
      </c>
      <c r="AH54" s="172" t="s">
        <v>46</v>
      </c>
      <c r="AI54" s="172" t="s">
        <v>46</v>
      </c>
      <c r="AJ54" s="172" t="s">
        <v>133</v>
      </c>
      <c r="AK54" s="173">
        <v>44393</v>
      </c>
      <c r="AL54" s="212" t="s">
        <v>4677</v>
      </c>
      <c r="AM54" s="128">
        <v>1.38413929470229E-2</v>
      </c>
      <c r="AN54" s="128">
        <v>0.1101484540768866</v>
      </c>
      <c r="AO54" s="128">
        <v>0.14024465100416239</v>
      </c>
      <c r="AP54" s="128">
        <v>0.1352609932791721</v>
      </c>
      <c r="AQ54" s="128">
        <v>0.1314821527363117</v>
      </c>
      <c r="AR54" s="128">
        <v>0.12871684563812039</v>
      </c>
      <c r="AS54" s="128">
        <v>0.1129462929007989</v>
      </c>
      <c r="AT54" s="128">
        <v>0.14342579090836249</v>
      </c>
      <c r="AU54" s="128" t="s">
        <v>46</v>
      </c>
      <c r="AV54" s="128" t="s">
        <v>46</v>
      </c>
      <c r="AW54" s="128">
        <v>0.12869828772498201</v>
      </c>
      <c r="AX54" s="128">
        <v>1.1346051546777305</v>
      </c>
      <c r="AY54" s="128">
        <v>1.0641067561505515</v>
      </c>
      <c r="AZ54" s="128">
        <v>1.0510309785824601</v>
      </c>
      <c r="BA54" s="128">
        <v>1.1133103437841836</v>
      </c>
      <c r="BB54" s="128">
        <v>1.0425316570209471</v>
      </c>
      <c r="BC54" s="128">
        <v>1.1837149846056398</v>
      </c>
      <c r="BD54" s="128">
        <v>0.86565869208174784</v>
      </c>
      <c r="BE54" s="128">
        <v>1.1591833008308197</v>
      </c>
      <c r="BF54" s="128" t="s">
        <v>46</v>
      </c>
      <c r="BG54" s="128" t="s">
        <v>46</v>
      </c>
      <c r="BH54" s="128">
        <v>1.1042584860965716</v>
      </c>
      <c r="BI54" s="128">
        <v>1.6420891716453E-3</v>
      </c>
      <c r="BJ54" s="128">
        <v>6.6358568302033998E-3</v>
      </c>
      <c r="BK54" s="128">
        <v>6.8093347651373998E-3</v>
      </c>
      <c r="BL54" s="128">
        <v>1.2275205424065794E-2</v>
      </c>
      <c r="BM54" s="128">
        <v>4.763277721335113E-3</v>
      </c>
      <c r="BN54" s="128">
        <v>1.9977117483877999E-2</v>
      </c>
      <c r="BO54" s="128">
        <v>-1.7528100684026202E-2</v>
      </c>
      <c r="BP54" s="128">
        <v>1.9695755455328302E-2</v>
      </c>
      <c r="BQ54" s="128" t="s">
        <v>46</v>
      </c>
      <c r="BR54" s="128" t="s">
        <v>46</v>
      </c>
      <c r="BS54" s="128">
        <v>1.0882691856129556E-2</v>
      </c>
      <c r="BT54" s="128">
        <v>5.869696152917E-3</v>
      </c>
      <c r="BU54" s="128">
        <v>5.3813897286403003E-3</v>
      </c>
      <c r="BV54" s="177">
        <v>1.0238251048427922</v>
      </c>
      <c r="BW54" s="177">
        <v>1.7009404136679374</v>
      </c>
      <c r="BX54" s="128">
        <v>-3.1826594648478E-3</v>
      </c>
      <c r="BY54" s="128">
        <v>-6.7786542690836003E-3</v>
      </c>
      <c r="BZ54" s="177">
        <v>2.5687632573314001E-3</v>
      </c>
      <c r="CA54" s="182">
        <v>0.1145878784609704</v>
      </c>
      <c r="CB54" s="182">
        <v>3.0677527623133001E-3</v>
      </c>
      <c r="CC54" s="182">
        <v>4.2558754351747503E-2</v>
      </c>
      <c r="CD54" s="182">
        <v>-0.1023050104298152</v>
      </c>
      <c r="CE54" s="182">
        <v>7.8876824860493702E-2</v>
      </c>
      <c r="CF54" s="182">
        <v>-2.8362528083099501E-2</v>
      </c>
      <c r="CG54" s="179">
        <v>1.6616323500000001</v>
      </c>
      <c r="CH54" s="169">
        <v>0.27</v>
      </c>
      <c r="CI54" s="170" t="s">
        <v>46</v>
      </c>
      <c r="CJ54" s="170">
        <v>1.3500000000000001E-3</v>
      </c>
      <c r="CK54" s="170" t="s">
        <v>46</v>
      </c>
      <c r="CL54" s="170">
        <v>1.3500000000000001E-3</v>
      </c>
      <c r="CM54" s="180">
        <v>1287804820.28</v>
      </c>
      <c r="CN54" s="180">
        <v>1251456215.97754</v>
      </c>
      <c r="CO54" s="180">
        <v>7033894.8600000106</v>
      </c>
      <c r="CP54" s="128" t="s">
        <v>46</v>
      </c>
      <c r="CQ54" s="128" t="s">
        <v>46</v>
      </c>
      <c r="CR54" s="128" t="s">
        <v>46</v>
      </c>
      <c r="CS54" s="128" t="s">
        <v>46</v>
      </c>
      <c r="CT54" s="126" t="s">
        <v>46</v>
      </c>
      <c r="CU54" s="126" t="s">
        <v>46</v>
      </c>
      <c r="CV54" s="126" t="s">
        <v>3583</v>
      </c>
      <c r="CW54" s="126" t="s">
        <v>46</v>
      </c>
      <c r="CX54" s="154">
        <v>25569.625694432871</v>
      </c>
    </row>
    <row r="55" spans="1:102" ht="15" customHeight="1" x14ac:dyDescent="0.35">
      <c r="A55" s="8"/>
      <c r="B55" s="129">
        <v>20458815000126</v>
      </c>
      <c r="C55" s="152" t="s">
        <v>4408</v>
      </c>
      <c r="D55" s="126">
        <v>13</v>
      </c>
      <c r="E55" s="126"/>
      <c r="F55" s="122" t="s">
        <v>3401</v>
      </c>
      <c r="G55" s="126" t="s">
        <v>1404</v>
      </c>
      <c r="H55" s="126" t="s">
        <v>3390</v>
      </c>
      <c r="I55" s="126" t="s">
        <v>3384</v>
      </c>
      <c r="J55" s="126" t="s">
        <v>3561</v>
      </c>
      <c r="K55" s="126" t="s">
        <v>3540</v>
      </c>
      <c r="L55" s="211" t="s">
        <v>3399</v>
      </c>
      <c r="M55" s="126" t="s">
        <v>112</v>
      </c>
      <c r="N55" s="126" t="s">
        <v>113</v>
      </c>
      <c r="O55" s="126" t="s">
        <v>157</v>
      </c>
      <c r="P55" s="211" t="s">
        <v>4409</v>
      </c>
      <c r="Q55" s="127">
        <v>10000</v>
      </c>
      <c r="R55" s="126" t="s">
        <v>4350</v>
      </c>
      <c r="S55" s="213" t="s">
        <v>46</v>
      </c>
      <c r="T55" s="171">
        <v>5000</v>
      </c>
      <c r="U55" s="171">
        <v>5000</v>
      </c>
      <c r="V55" s="172" t="s">
        <v>3398</v>
      </c>
      <c r="W55" s="172" t="s">
        <v>135</v>
      </c>
      <c r="X55" s="172" t="s">
        <v>3531</v>
      </c>
      <c r="Y55" s="172" t="s">
        <v>3530</v>
      </c>
      <c r="Z55" s="172">
        <v>31</v>
      </c>
      <c r="AA55" s="172" t="s">
        <v>46</v>
      </c>
      <c r="AB55" s="169" t="s">
        <v>46</v>
      </c>
      <c r="AC55" s="172" t="s">
        <v>4410</v>
      </c>
      <c r="AD55" s="169">
        <v>1.9E-2</v>
      </c>
      <c r="AE55" s="169">
        <v>8.900000000000001E-2</v>
      </c>
      <c r="AF55" s="169">
        <v>2.2000000000000002E-2</v>
      </c>
      <c r="AG55" s="169">
        <v>0.2</v>
      </c>
      <c r="AH55" s="172" t="s">
        <v>136</v>
      </c>
      <c r="AI55" s="172" t="s">
        <v>4367</v>
      </c>
      <c r="AJ55" s="172" t="s">
        <v>133</v>
      </c>
      <c r="AK55" s="173">
        <v>41883</v>
      </c>
      <c r="AL55" s="212" t="s">
        <v>4411</v>
      </c>
      <c r="AM55" s="128">
        <v>1.4165003740125E-2</v>
      </c>
      <c r="AN55" s="128">
        <v>3.73222225818046E-2</v>
      </c>
      <c r="AO55" s="128">
        <v>3.2843288942369903E-2</v>
      </c>
      <c r="AP55" s="128">
        <v>5.8041942272446002E-3</v>
      </c>
      <c r="AQ55" s="128">
        <v>1.52463546514283E-2</v>
      </c>
      <c r="AR55" s="128">
        <v>-1.80738543873925E-2</v>
      </c>
      <c r="AS55" s="128">
        <v>7.3401596835667004E-3</v>
      </c>
      <c r="AT55" s="128">
        <v>0.39402794577536682</v>
      </c>
      <c r="AU55" s="128" t="s">
        <v>46</v>
      </c>
      <c r="AV55" s="128" t="s">
        <v>46</v>
      </c>
      <c r="AW55" s="128">
        <v>0.10493897794316639</v>
      </c>
      <c r="AX55" s="128">
        <v>1.1611321433535371</v>
      </c>
      <c r="AY55" s="128">
        <v>0.3605573000246643</v>
      </c>
      <c r="AZ55" s="128">
        <v>0.2461364042749915</v>
      </c>
      <c r="BA55" s="128">
        <v>4.48769339135777E-2</v>
      </c>
      <c r="BB55" s="128">
        <v>0.1079292441079734</v>
      </c>
      <c r="BC55" s="128" t="s">
        <v>46</v>
      </c>
      <c r="BD55" s="128">
        <v>5.62574730711023E-2</v>
      </c>
      <c r="BE55" s="128">
        <v>3.1845779752074281</v>
      </c>
      <c r="BF55" s="128" t="s">
        <v>46</v>
      </c>
      <c r="BG55" s="128" t="s">
        <v>46</v>
      </c>
      <c r="BH55" s="128">
        <v>1.1375089978955759</v>
      </c>
      <c r="BI55" s="128">
        <v>1.9656999647474E-3</v>
      </c>
      <c r="BJ55" s="128">
        <v>-6.6190374664878607E-2</v>
      </c>
      <c r="BK55" s="128">
        <v>-0.1005920272966549</v>
      </c>
      <c r="BL55" s="128">
        <v>-0.10938430121530096</v>
      </c>
      <c r="BM55" s="128">
        <v>-0.11041819366402261</v>
      </c>
      <c r="BN55" s="128">
        <v>-0.1268135825416348</v>
      </c>
      <c r="BO55" s="128">
        <v>-0.1231342339012584</v>
      </c>
      <c r="BP55" s="128">
        <v>0.27029791032233258</v>
      </c>
      <c r="BQ55" s="128" t="s">
        <v>46</v>
      </c>
      <c r="BR55" s="128" t="s">
        <v>46</v>
      </c>
      <c r="BS55" s="128">
        <v>1.1614211603032665E-2</v>
      </c>
      <c r="BT55" s="128">
        <v>7.2723033317428895E-2</v>
      </c>
      <c r="BU55" s="128">
        <v>6.9875657943428704E-2</v>
      </c>
      <c r="BV55" s="177">
        <v>-1.2421856047729476</v>
      </c>
      <c r="BW55" s="177">
        <v>0.14393283514229041</v>
      </c>
      <c r="BX55" s="128">
        <v>-6.2650203110495906E-2</v>
      </c>
      <c r="BY55" s="128">
        <v>-0.1283117007766732</v>
      </c>
      <c r="BZ55" s="177">
        <v>0.1000636688448182</v>
      </c>
      <c r="CA55" s="182">
        <v>-0.24908446346955671</v>
      </c>
      <c r="CB55" s="182">
        <v>-0.1870730200687748</v>
      </c>
      <c r="CC55" s="182">
        <v>0.1139874252335626</v>
      </c>
      <c r="CD55" s="182">
        <v>6.6148649052997402E-2</v>
      </c>
      <c r="CE55" s="182">
        <v>-0.18226326335417431</v>
      </c>
      <c r="CF55" s="182">
        <v>0.10396548827040571</v>
      </c>
      <c r="CG55" s="179">
        <v>300.91304004</v>
      </c>
      <c r="CH55" s="169">
        <v>0.25</v>
      </c>
      <c r="CI55" s="170">
        <v>0.15</v>
      </c>
      <c r="CJ55" s="170">
        <v>4.7499999999999999E-3</v>
      </c>
      <c r="CK55" s="170" t="s">
        <v>46</v>
      </c>
      <c r="CL55" s="170">
        <v>4.7499999999999999E-3</v>
      </c>
      <c r="CM55" s="180">
        <v>30308952.039999999</v>
      </c>
      <c r="CN55" s="180">
        <v>36012438.054047629</v>
      </c>
      <c r="CO55" s="180">
        <v>-13764163.93</v>
      </c>
      <c r="CP55" s="128" t="s">
        <v>46</v>
      </c>
      <c r="CQ55" s="128" t="s">
        <v>46</v>
      </c>
      <c r="CR55" s="128" t="s">
        <v>46</v>
      </c>
      <c r="CS55" s="128" t="s">
        <v>46</v>
      </c>
      <c r="CT55" s="126" t="s">
        <v>46</v>
      </c>
      <c r="CU55" s="126" t="s">
        <v>46</v>
      </c>
      <c r="CV55" s="126" t="s">
        <v>4412</v>
      </c>
      <c r="CW55" s="126" t="s">
        <v>46</v>
      </c>
      <c r="CX55" s="154">
        <v>25569.625694432871</v>
      </c>
    </row>
    <row r="56" spans="1:102" ht="15" customHeight="1" x14ac:dyDescent="0.35">
      <c r="A56" s="8"/>
      <c r="B56" s="129">
        <v>50518609000125</v>
      </c>
      <c r="C56" s="152" t="s">
        <v>4678</v>
      </c>
      <c r="D56" s="126">
        <v>11</v>
      </c>
      <c r="E56" s="126"/>
      <c r="F56" s="122"/>
      <c r="G56" s="126" t="s">
        <v>1404</v>
      </c>
      <c r="H56" s="126" t="s">
        <v>3383</v>
      </c>
      <c r="I56" s="126" t="s">
        <v>3383</v>
      </c>
      <c r="J56" s="126" t="s">
        <v>3559</v>
      </c>
      <c r="K56" s="126" t="s">
        <v>3526</v>
      </c>
      <c r="L56" s="211" t="s">
        <v>3399</v>
      </c>
      <c r="M56" s="126" t="s">
        <v>163</v>
      </c>
      <c r="N56" s="126" t="s">
        <v>3547</v>
      </c>
      <c r="O56" s="126" t="s">
        <v>4508</v>
      </c>
      <c r="P56" s="211" t="s">
        <v>3562</v>
      </c>
      <c r="Q56" s="127">
        <v>10000</v>
      </c>
      <c r="R56" s="126" t="s">
        <v>4350</v>
      </c>
      <c r="S56" s="213" t="s">
        <v>46</v>
      </c>
      <c r="T56" s="171">
        <v>1000</v>
      </c>
      <c r="U56" s="171">
        <v>10000</v>
      </c>
      <c r="V56" s="172" t="s">
        <v>3398</v>
      </c>
      <c r="W56" s="172" t="s">
        <v>135</v>
      </c>
      <c r="X56" s="172" t="s">
        <v>4427</v>
      </c>
      <c r="Y56" s="172" t="s">
        <v>3530</v>
      </c>
      <c r="Z56" s="172">
        <v>6</v>
      </c>
      <c r="AA56" s="172" t="s">
        <v>46</v>
      </c>
      <c r="AB56" s="169" t="s">
        <v>46</v>
      </c>
      <c r="AC56" s="172" t="s">
        <v>4679</v>
      </c>
      <c r="AD56" s="169">
        <v>9.0000000000000011E-3</v>
      </c>
      <c r="AE56" s="169">
        <v>7.9000000000000015E-2</v>
      </c>
      <c r="AF56" s="169">
        <v>0.01</v>
      </c>
      <c r="AG56" s="169">
        <v>0.2</v>
      </c>
      <c r="AH56" s="172" t="s">
        <v>136</v>
      </c>
      <c r="AI56" s="172" t="s">
        <v>4367</v>
      </c>
      <c r="AJ56" s="172" t="s">
        <v>133</v>
      </c>
      <c r="AK56" s="173">
        <v>45070</v>
      </c>
      <c r="AL56" s="212" t="s">
        <v>4680</v>
      </c>
      <c r="AM56" s="128">
        <v>1.07359940703468E-2</v>
      </c>
      <c r="AN56" s="128">
        <v>3.8618663581365398E-2</v>
      </c>
      <c r="AO56" s="128">
        <v>6.2570048442244203E-2</v>
      </c>
      <c r="AP56" s="128">
        <v>6.2847827846805607E-2</v>
      </c>
      <c r="AQ56" s="128" t="s">
        <v>46</v>
      </c>
      <c r="AR56" s="128">
        <v>3.8331104404877497E-2</v>
      </c>
      <c r="AS56" s="128" t="s">
        <v>46</v>
      </c>
      <c r="AT56" s="128" t="s">
        <v>46</v>
      </c>
      <c r="AU56" s="128" t="s">
        <v>46</v>
      </c>
      <c r="AV56" s="128" t="s">
        <v>46</v>
      </c>
      <c r="AW56" s="128">
        <v>7.3345498828389005E-2</v>
      </c>
      <c r="AX56" s="128">
        <v>0.88004973628214844</v>
      </c>
      <c r="AY56" s="128">
        <v>0.37308177563482842</v>
      </c>
      <c r="AZ56" s="128">
        <v>0.468916702158231</v>
      </c>
      <c r="BA56" s="128">
        <v>0.49974696994972551</v>
      </c>
      <c r="BB56" s="128" t="s">
        <v>46</v>
      </c>
      <c r="BC56" s="128">
        <v>0.35250322081462798</v>
      </c>
      <c r="BD56" s="128" t="s">
        <v>46</v>
      </c>
      <c r="BE56" s="128" t="s">
        <v>46</v>
      </c>
      <c r="BF56" s="128" t="s">
        <v>46</v>
      </c>
      <c r="BG56" s="128" t="s">
        <v>46</v>
      </c>
      <c r="BH56" s="128">
        <v>0.5724640588685963</v>
      </c>
      <c r="BI56" s="128">
        <v>-1.4633097050306999E-3</v>
      </c>
      <c r="BJ56" s="128">
        <v>-6.4893933665317802E-2</v>
      </c>
      <c r="BK56" s="128">
        <v>-7.0865267796780707E-2</v>
      </c>
      <c r="BL56" s="128">
        <v>-5.5883588749096491E-2</v>
      </c>
      <c r="BM56" s="128" t="s">
        <v>46</v>
      </c>
      <c r="BN56" s="128">
        <v>-7.0408623749364796E-2</v>
      </c>
      <c r="BO56" s="128" t="s">
        <v>46</v>
      </c>
      <c r="BP56" s="128" t="s">
        <v>46</v>
      </c>
      <c r="BQ56" s="128" t="s">
        <v>46</v>
      </c>
      <c r="BR56" s="128" t="s">
        <v>46</v>
      </c>
      <c r="BS56" s="128">
        <v>-4.8555857521174528E-2</v>
      </c>
      <c r="BT56" s="128">
        <v>2.06520056862728E-2</v>
      </c>
      <c r="BU56" s="128">
        <v>2.30094608788411E-2</v>
      </c>
      <c r="BV56" s="177">
        <v>-3.1171016159051321</v>
      </c>
      <c r="BW56" s="177">
        <v>-1.9932456219483197</v>
      </c>
      <c r="BX56" s="128">
        <v>-1.0523961194186899E-2</v>
      </c>
      <c r="BY56" s="128">
        <v>-1.4748275569865601E-2</v>
      </c>
      <c r="BZ56" s="177">
        <v>9.2578370413516006E-3</v>
      </c>
      <c r="CA56" s="182">
        <v>-3.3585212538186499E-2</v>
      </c>
      <c r="CB56" s="182">
        <v>-9.7643958015554394E-2</v>
      </c>
      <c r="CC56" s="182">
        <v>0.1222802494219033</v>
      </c>
      <c r="CD56" s="182">
        <v>0.13254001111770719</v>
      </c>
      <c r="CE56" s="182">
        <v>-0.3050866917389275</v>
      </c>
      <c r="CF56" s="182">
        <v>4.8690087961662402E-2</v>
      </c>
      <c r="CG56" s="179">
        <v>118.09010834999999</v>
      </c>
      <c r="CH56" s="169">
        <v>0.24</v>
      </c>
      <c r="CI56" s="170">
        <v>0.15</v>
      </c>
      <c r="CJ56" s="170">
        <v>2.1600000000000005E-3</v>
      </c>
      <c r="CK56" s="170" t="s">
        <v>46</v>
      </c>
      <c r="CL56" s="170">
        <v>2.1600000000000005E-3</v>
      </c>
      <c r="CM56" s="180">
        <v>1200165.9099999999</v>
      </c>
      <c r="CN56" s="180">
        <v>1212721.0047619047</v>
      </c>
      <c r="CO56" s="180">
        <v>-22476.639999999992</v>
      </c>
      <c r="CP56" s="128" t="s">
        <v>46</v>
      </c>
      <c r="CQ56" s="128" t="s">
        <v>46</v>
      </c>
      <c r="CR56" s="128" t="s">
        <v>46</v>
      </c>
      <c r="CS56" s="128" t="s">
        <v>46</v>
      </c>
      <c r="CT56" s="126" t="s">
        <v>46</v>
      </c>
      <c r="CU56" s="126" t="s">
        <v>46</v>
      </c>
      <c r="CV56" s="126" t="s">
        <v>4681</v>
      </c>
      <c r="CW56" s="126" t="s">
        <v>46</v>
      </c>
      <c r="CX56" s="154">
        <v>25569.625694432871</v>
      </c>
    </row>
    <row r="57" spans="1:102" ht="15" customHeight="1" x14ac:dyDescent="0.35">
      <c r="A57" s="8"/>
      <c r="B57" s="129">
        <v>35557650000117</v>
      </c>
      <c r="C57" s="152" t="s">
        <v>4682</v>
      </c>
      <c r="D57" s="126">
        <v>26</v>
      </c>
      <c r="E57" s="126"/>
      <c r="F57" s="122"/>
      <c r="G57" s="126" t="s">
        <v>4425</v>
      </c>
      <c r="H57" s="126" t="s">
        <v>2469</v>
      </c>
      <c r="I57" s="126" t="s">
        <v>2469</v>
      </c>
      <c r="J57" s="126" t="s">
        <v>3561</v>
      </c>
      <c r="K57" s="126" t="s">
        <v>3526</v>
      </c>
      <c r="L57" s="211" t="s">
        <v>3400</v>
      </c>
      <c r="M57" s="126" t="s">
        <v>112</v>
      </c>
      <c r="N57" s="126" t="s">
        <v>4436</v>
      </c>
      <c r="O57" s="126" t="s">
        <v>406</v>
      </c>
      <c r="P57" s="211" t="s">
        <v>3539</v>
      </c>
      <c r="Q57" s="127">
        <v>500</v>
      </c>
      <c r="R57" s="126" t="s">
        <v>4350</v>
      </c>
      <c r="S57" s="213" t="s">
        <v>46</v>
      </c>
      <c r="T57" s="171">
        <v>100</v>
      </c>
      <c r="U57" s="171">
        <v>100</v>
      </c>
      <c r="V57" s="172" t="s">
        <v>3398</v>
      </c>
      <c r="W57" s="172" t="s">
        <v>3530</v>
      </c>
      <c r="X57" s="172" t="s">
        <v>3530</v>
      </c>
      <c r="Y57" s="172" t="s">
        <v>4427</v>
      </c>
      <c r="Z57" s="172">
        <v>6</v>
      </c>
      <c r="AA57" s="172" t="s">
        <v>46</v>
      </c>
      <c r="AB57" s="169" t="s">
        <v>46</v>
      </c>
      <c r="AC57" s="172" t="s">
        <v>4683</v>
      </c>
      <c r="AD57" s="169">
        <v>6.0000000000000001E-3</v>
      </c>
      <c r="AE57" s="169">
        <v>0.20600000000000002</v>
      </c>
      <c r="AF57" s="169">
        <v>8.0000000000000002E-3</v>
      </c>
      <c r="AG57" s="169" t="s">
        <v>46</v>
      </c>
      <c r="AH57" s="172" t="s">
        <v>46</v>
      </c>
      <c r="AI57" s="172" t="s">
        <v>46</v>
      </c>
      <c r="AJ57" s="172" t="s">
        <v>133</v>
      </c>
      <c r="AK57" s="173">
        <v>44074</v>
      </c>
      <c r="AL57" s="212" t="s">
        <v>4684</v>
      </c>
      <c r="AM57" s="128">
        <v>2.4489480225689801E-2</v>
      </c>
      <c r="AN57" s="128">
        <v>0.1583484510687134</v>
      </c>
      <c r="AO57" s="128">
        <v>0.14071485882142479</v>
      </c>
      <c r="AP57" s="128">
        <v>0.20691044988747809</v>
      </c>
      <c r="AQ57" s="128">
        <v>0.19262618251493019</v>
      </c>
      <c r="AR57" s="128">
        <v>9.1044120267140594E-2</v>
      </c>
      <c r="AS57" s="128">
        <v>0.2124154304360113</v>
      </c>
      <c r="AT57" s="128">
        <v>-0.18401507945002521</v>
      </c>
      <c r="AU57" s="128" t="s">
        <v>46</v>
      </c>
      <c r="AV57" s="128" t="s">
        <v>46</v>
      </c>
      <c r="AW57" s="128">
        <v>4.2522185385142297E-2</v>
      </c>
      <c r="AX57" s="128">
        <v>2.0074490050094576</v>
      </c>
      <c r="AY57" s="128">
        <v>1.5297505354961731</v>
      </c>
      <c r="AZ57" s="128">
        <v>1.0545548419082691</v>
      </c>
      <c r="BA57" s="128">
        <v>1.7601911837633422</v>
      </c>
      <c r="BB57" s="128">
        <v>1.6183367796305532</v>
      </c>
      <c r="BC57" s="128">
        <v>0.83726639575554795</v>
      </c>
      <c r="BD57" s="128">
        <v>1.6280238949561694</v>
      </c>
      <c r="BE57" s="128" t="s">
        <v>46</v>
      </c>
      <c r="BF57" s="128" t="s">
        <v>46</v>
      </c>
      <c r="BG57" s="128" t="s">
        <v>46</v>
      </c>
      <c r="BH57" s="128">
        <v>0.37119848932639388</v>
      </c>
      <c r="BI57" s="128">
        <v>1.2290176450312201E-2</v>
      </c>
      <c r="BJ57" s="128">
        <v>5.4835853822030101E-2</v>
      </c>
      <c r="BK57" s="128">
        <v>7.2795425823999E-3</v>
      </c>
      <c r="BL57" s="128">
        <v>7.9961043772326157E-2</v>
      </c>
      <c r="BM57" s="128">
        <v>6.5770452438022042E-2</v>
      </c>
      <c r="BN57" s="128">
        <v>-1.76956078871017E-2</v>
      </c>
      <c r="BO57" s="128">
        <v>8.1941036851186103E-2</v>
      </c>
      <c r="BP57" s="128">
        <v>-0.30774511490305939</v>
      </c>
      <c r="BQ57" s="128" t="s">
        <v>46</v>
      </c>
      <c r="BR57" s="128" t="s">
        <v>46</v>
      </c>
      <c r="BS57" s="128">
        <v>-6.462818041656615E-2</v>
      </c>
      <c r="BT57" s="128">
        <v>5.7451347570128403E-2</v>
      </c>
      <c r="BU57" s="128">
        <v>8.4845032022525996E-2</v>
      </c>
      <c r="BV57" s="177">
        <v>0.14012074628111229</v>
      </c>
      <c r="BW57" s="177">
        <v>-0.6075404747355786</v>
      </c>
      <c r="BX57" s="128">
        <v>-5.0499837901173197E-2</v>
      </c>
      <c r="BY57" s="128">
        <v>-0.35996114077085561</v>
      </c>
      <c r="BZ57" s="177">
        <v>0.10435678905236211</v>
      </c>
      <c r="CA57" s="182">
        <v>0.23160709122989551</v>
      </c>
      <c r="CB57" s="182">
        <v>-0.26832348679422219</v>
      </c>
      <c r="CC57" s="182">
        <v>8.9194884003111402E-2</v>
      </c>
      <c r="CD57" s="182">
        <v>0.1078001707689176</v>
      </c>
      <c r="CE57" s="182">
        <v>8.7561682071788001E-3</v>
      </c>
      <c r="CF57" s="182">
        <v>0.20807615160852819</v>
      </c>
      <c r="CG57" s="179">
        <v>123.4942023</v>
      </c>
      <c r="CH57" s="169">
        <v>0.63</v>
      </c>
      <c r="CI57" s="170" t="s">
        <v>46</v>
      </c>
      <c r="CJ57" s="170">
        <v>3.7799999999999999E-3</v>
      </c>
      <c r="CK57" s="170" t="s">
        <v>46</v>
      </c>
      <c r="CL57" s="170">
        <v>3.7799999999999999E-3</v>
      </c>
      <c r="CM57" s="180">
        <v>28546299.960000001</v>
      </c>
      <c r="CN57" s="180">
        <v>26676134.822698414</v>
      </c>
      <c r="CO57" s="180">
        <v>-22318.260000000009</v>
      </c>
      <c r="CP57" s="128" t="s">
        <v>46</v>
      </c>
      <c r="CQ57" s="128" t="s">
        <v>46</v>
      </c>
      <c r="CR57" s="128" t="s">
        <v>46</v>
      </c>
      <c r="CS57" s="128" t="s">
        <v>46</v>
      </c>
      <c r="CT57" s="126" t="s">
        <v>46</v>
      </c>
      <c r="CU57" s="126" t="s">
        <v>46</v>
      </c>
      <c r="CV57" s="126" t="s">
        <v>4685</v>
      </c>
      <c r="CW57" s="126" t="s">
        <v>46</v>
      </c>
      <c r="CX57" s="154">
        <v>25569.646527766203</v>
      </c>
    </row>
    <row r="58" spans="1:102" ht="15" customHeight="1" x14ac:dyDescent="0.35">
      <c r="A58" s="8"/>
      <c r="B58" s="129">
        <v>35602471000154</v>
      </c>
      <c r="C58" s="152" t="s">
        <v>4686</v>
      </c>
      <c r="D58" s="126">
        <v>29</v>
      </c>
      <c r="E58" s="126"/>
      <c r="F58" s="122"/>
      <c r="G58" s="126" t="s">
        <v>4425</v>
      </c>
      <c r="H58" s="126" t="s">
        <v>2469</v>
      </c>
      <c r="I58" s="126" t="s">
        <v>2469</v>
      </c>
      <c r="J58" s="126" t="s">
        <v>3561</v>
      </c>
      <c r="K58" s="126" t="s">
        <v>3526</v>
      </c>
      <c r="L58" s="211" t="s">
        <v>3400</v>
      </c>
      <c r="M58" s="126" t="s">
        <v>114</v>
      </c>
      <c r="N58" s="126" t="s">
        <v>4426</v>
      </c>
      <c r="O58" s="126" t="s">
        <v>452</v>
      </c>
      <c r="P58" s="211" t="s">
        <v>4687</v>
      </c>
      <c r="Q58" s="127">
        <v>500</v>
      </c>
      <c r="R58" s="126" t="s">
        <v>4361</v>
      </c>
      <c r="S58" s="213" t="s">
        <v>46</v>
      </c>
      <c r="T58" s="171">
        <v>100</v>
      </c>
      <c r="U58" s="171">
        <v>100</v>
      </c>
      <c r="V58" s="172" t="s">
        <v>3398</v>
      </c>
      <c r="W58" s="172" t="s">
        <v>3530</v>
      </c>
      <c r="X58" s="172" t="s">
        <v>3530</v>
      </c>
      <c r="Y58" s="172" t="s">
        <v>4427</v>
      </c>
      <c r="Z58" s="172">
        <v>6</v>
      </c>
      <c r="AA58" s="172" t="s">
        <v>46</v>
      </c>
      <c r="AB58" s="169" t="s">
        <v>46</v>
      </c>
      <c r="AC58" s="172" t="s">
        <v>46</v>
      </c>
      <c r="AD58" s="169">
        <v>0.01</v>
      </c>
      <c r="AE58" s="169" t="s">
        <v>46</v>
      </c>
      <c r="AF58" s="169">
        <v>0.01</v>
      </c>
      <c r="AG58" s="169" t="s">
        <v>46</v>
      </c>
      <c r="AH58" s="172" t="s">
        <v>46</v>
      </c>
      <c r="AI58" s="172" t="s">
        <v>46</v>
      </c>
      <c r="AJ58" s="172" t="s">
        <v>133</v>
      </c>
      <c r="AK58" s="173">
        <v>44071</v>
      </c>
      <c r="AL58" s="212" t="s">
        <v>3659</v>
      </c>
      <c r="AM58" s="128">
        <v>7.3571409532347407E-2</v>
      </c>
      <c r="AN58" s="128">
        <v>0.32561648416453948</v>
      </c>
      <c r="AO58" s="128">
        <v>0.23428289535162111</v>
      </c>
      <c r="AP58" s="128">
        <v>0.2387778351841025</v>
      </c>
      <c r="AQ58" s="128">
        <v>0.19764284374122071</v>
      </c>
      <c r="AR58" s="128">
        <v>8.8581547299797198E-2</v>
      </c>
      <c r="AS58" s="128">
        <v>0.1071088245508842</v>
      </c>
      <c r="AT58" s="128">
        <v>-0.1975382757073269</v>
      </c>
      <c r="AU58" s="128" t="s">
        <v>46</v>
      </c>
      <c r="AV58" s="128" t="s">
        <v>46</v>
      </c>
      <c r="AW58" s="128">
        <v>7.6012583447018195E-2</v>
      </c>
      <c r="AX58" s="128">
        <v>6.0307875668150794</v>
      </c>
      <c r="AY58" s="128">
        <v>3.1456701196334134</v>
      </c>
      <c r="AZ58" s="128">
        <v>1.7557787694821831</v>
      </c>
      <c r="BA58" s="128">
        <v>2.0606190684199919</v>
      </c>
      <c r="BB58" s="128">
        <v>1.6682962151645622</v>
      </c>
      <c r="BC58" s="128">
        <v>0.81461990758472713</v>
      </c>
      <c r="BD58" s="128">
        <v>0.82091835499698795</v>
      </c>
      <c r="BE58" s="128" t="s">
        <v>46</v>
      </c>
      <c r="BF58" s="128" t="s">
        <v>46</v>
      </c>
      <c r="BG58" s="128" t="s">
        <v>46</v>
      </c>
      <c r="BH58" s="128">
        <v>0.71079877456247742</v>
      </c>
      <c r="BI58" s="128">
        <v>6.1372105756969803E-2</v>
      </c>
      <c r="BJ58" s="128">
        <v>0.22210388691785621</v>
      </c>
      <c r="BK58" s="128">
        <v>0.1008475791125962</v>
      </c>
      <c r="BL58" s="128">
        <v>0.11013858665085419</v>
      </c>
      <c r="BM58" s="128">
        <v>7.0786858657685636E-2</v>
      </c>
      <c r="BN58" s="128">
        <v>-2.0158180854444999E-2</v>
      </c>
      <c r="BO58" s="128">
        <v>-2.3365569033940901E-2</v>
      </c>
      <c r="BP58" s="128">
        <v>-0.32126831116036109</v>
      </c>
      <c r="BQ58" s="128" t="s">
        <v>46</v>
      </c>
      <c r="BR58" s="128" t="s">
        <v>46</v>
      </c>
      <c r="BS58" s="128">
        <v>-2.7939266582478917E-2</v>
      </c>
      <c r="BT58" s="128">
        <v>0.1679314237295669</v>
      </c>
      <c r="BU58" s="128">
        <v>0.17698932226109809</v>
      </c>
      <c r="BV58" s="177">
        <v>0.59158731966699485</v>
      </c>
      <c r="BW58" s="177">
        <v>-4.4154208147251801E-2</v>
      </c>
      <c r="BX58" s="128">
        <v>-0.1588398889138237</v>
      </c>
      <c r="BY58" s="128">
        <v>-0.38900732019461109</v>
      </c>
      <c r="BZ58" s="177">
        <v>0.45116731679669309</v>
      </c>
      <c r="CA58" s="182">
        <v>0.46263145546105428</v>
      </c>
      <c r="CB58" s="182">
        <v>-0.3024612643139179</v>
      </c>
      <c r="CC58" s="182">
        <v>0.12543013306756259</v>
      </c>
      <c r="CD58" s="182">
        <v>0.14729576761632429</v>
      </c>
      <c r="CE58" s="182">
        <v>0.38633706155887909</v>
      </c>
      <c r="CF58" s="182">
        <v>0.1183981965473528</v>
      </c>
      <c r="CG58" s="179">
        <v>144.9971343</v>
      </c>
      <c r="CH58" s="169">
        <v>0.5</v>
      </c>
      <c r="CI58" s="170" t="s">
        <v>46</v>
      </c>
      <c r="CJ58" s="170">
        <v>5.0000000000000001E-3</v>
      </c>
      <c r="CK58" s="170" t="s">
        <v>46</v>
      </c>
      <c r="CL58" s="170">
        <v>5.0000000000000001E-3</v>
      </c>
      <c r="CM58" s="180">
        <v>23533404.5</v>
      </c>
      <c r="CN58" s="180">
        <v>31372193.688650791</v>
      </c>
      <c r="CO58" s="180">
        <v>-19500438.839999989</v>
      </c>
      <c r="CP58" s="128" t="s">
        <v>46</v>
      </c>
      <c r="CQ58" s="128" t="s">
        <v>46</v>
      </c>
      <c r="CR58" s="128" t="s">
        <v>46</v>
      </c>
      <c r="CS58" s="128" t="s">
        <v>46</v>
      </c>
      <c r="CT58" s="126" t="s">
        <v>46</v>
      </c>
      <c r="CU58" s="126" t="s">
        <v>46</v>
      </c>
      <c r="CV58" s="126" t="s">
        <v>4688</v>
      </c>
      <c r="CW58" s="126" t="s">
        <v>46</v>
      </c>
      <c r="CX58" s="154">
        <v>25569.646527766203</v>
      </c>
    </row>
    <row r="59" spans="1:102" ht="15" customHeight="1" x14ac:dyDescent="0.35">
      <c r="A59" s="8"/>
      <c r="B59" s="129">
        <v>17627210000107</v>
      </c>
      <c r="C59" s="152" t="s">
        <v>4689</v>
      </c>
      <c r="D59" s="126">
        <v>10</v>
      </c>
      <c r="E59" s="126"/>
      <c r="F59" s="122"/>
      <c r="G59" s="126" t="s">
        <v>4690</v>
      </c>
      <c r="H59" s="126" t="s">
        <v>3390</v>
      </c>
      <c r="I59" s="126" t="s">
        <v>3384</v>
      </c>
      <c r="J59" s="126" t="s">
        <v>3561</v>
      </c>
      <c r="K59" s="126" t="s">
        <v>3526</v>
      </c>
      <c r="L59" s="211" t="s">
        <v>3399</v>
      </c>
      <c r="M59" s="126" t="s">
        <v>163</v>
      </c>
      <c r="N59" s="126" t="s">
        <v>3566</v>
      </c>
      <c r="O59" s="126" t="s">
        <v>3568</v>
      </c>
      <c r="P59" s="211" t="s">
        <v>3562</v>
      </c>
      <c r="Q59" s="127">
        <v>1000</v>
      </c>
      <c r="R59" s="126" t="s">
        <v>4350</v>
      </c>
      <c r="S59" s="213" t="s">
        <v>46</v>
      </c>
      <c r="T59" s="171">
        <v>1000</v>
      </c>
      <c r="U59" s="171">
        <v>1000</v>
      </c>
      <c r="V59" s="172" t="s">
        <v>3398</v>
      </c>
      <c r="W59" s="172" t="s">
        <v>135</v>
      </c>
      <c r="X59" s="172" t="s">
        <v>135</v>
      </c>
      <c r="Y59" s="172" t="s">
        <v>3530</v>
      </c>
      <c r="Z59" s="172">
        <v>1</v>
      </c>
      <c r="AA59" s="172" t="s">
        <v>46</v>
      </c>
      <c r="AB59" s="169" t="s">
        <v>46</v>
      </c>
      <c r="AC59" s="172" t="s">
        <v>4691</v>
      </c>
      <c r="AD59" s="169">
        <v>5.0000000000000001E-3</v>
      </c>
      <c r="AE59" s="169">
        <v>0.17500000000000002</v>
      </c>
      <c r="AF59" s="169">
        <v>6.7000000000000002E-3</v>
      </c>
      <c r="AG59" s="169">
        <v>0.15</v>
      </c>
      <c r="AH59" s="172" t="s">
        <v>3380</v>
      </c>
      <c r="AI59" s="172" t="s">
        <v>3381</v>
      </c>
      <c r="AJ59" s="172" t="s">
        <v>133</v>
      </c>
      <c r="AK59" s="173">
        <v>38418</v>
      </c>
      <c r="AL59" s="212" t="s">
        <v>4692</v>
      </c>
      <c r="AM59" s="128">
        <v>1.3561413710480001E-2</v>
      </c>
      <c r="AN59" s="128">
        <v>0.1071968785680943</v>
      </c>
      <c r="AO59" s="128">
        <v>0.13470979874415209</v>
      </c>
      <c r="AP59" s="128">
        <v>0.12456015163897249</v>
      </c>
      <c r="AQ59" s="128">
        <v>0.12977670434330069</v>
      </c>
      <c r="AR59" s="128">
        <v>0.1079338514626397</v>
      </c>
      <c r="AS59" s="128">
        <v>0.1360395064367734</v>
      </c>
      <c r="AT59" s="128">
        <v>0.12991082712369409</v>
      </c>
      <c r="AU59" s="128" t="s">
        <v>46</v>
      </c>
      <c r="AV59" s="128" t="s">
        <v>46</v>
      </c>
      <c r="AW59" s="128">
        <v>0.10024560922875619</v>
      </c>
      <c r="AX59" s="128">
        <v>1.1116547272026829</v>
      </c>
      <c r="AY59" s="128">
        <v>1.0355925889158299</v>
      </c>
      <c r="AZ59" s="128">
        <v>1.0095513132583591</v>
      </c>
      <c r="BA59" s="128">
        <v>1.0200955784979571</v>
      </c>
      <c r="BB59" s="128">
        <v>1.0273315106605374</v>
      </c>
      <c r="BC59" s="128">
        <v>0.99258893961497241</v>
      </c>
      <c r="BD59" s="128">
        <v>1.0426529121848742</v>
      </c>
      <c r="BE59" s="128">
        <v>1.0499538503163697</v>
      </c>
      <c r="BF59" s="128" t="s">
        <v>46</v>
      </c>
      <c r="BG59" s="128" t="s">
        <v>46</v>
      </c>
      <c r="BH59" s="128">
        <v>1.0584842124965164</v>
      </c>
      <c r="BI59" s="128">
        <v>1.3621099351024E-3</v>
      </c>
      <c r="BJ59" s="128">
        <v>3.684281321411E-3</v>
      </c>
      <c r="BK59" s="128">
        <v>1.2744825051271E-3</v>
      </c>
      <c r="BL59" s="128">
        <v>2.1867782941853431E-3</v>
      </c>
      <c r="BM59" s="128">
        <v>3.0653946901901818E-3</v>
      </c>
      <c r="BN59" s="128">
        <v>-8.0587669160249995E-4</v>
      </c>
      <c r="BO59" s="128">
        <v>5.5651128519482E-3</v>
      </c>
      <c r="BP59" s="128">
        <v>6.1807916706598997E-3</v>
      </c>
      <c r="BQ59" s="128" t="s">
        <v>46</v>
      </c>
      <c r="BR59" s="128" t="s">
        <v>46</v>
      </c>
      <c r="BS59" s="128">
        <v>5.0596656805190765E-3</v>
      </c>
      <c r="BT59" s="128">
        <v>2.0171237259105001E-3</v>
      </c>
      <c r="BU59" s="128">
        <v>6.9382677520603998E-3</v>
      </c>
      <c r="BV59" s="177">
        <v>0.55822894746312868</v>
      </c>
      <c r="BW59" s="177">
        <v>0.4613059652550448</v>
      </c>
      <c r="BX59" s="128">
        <v>-4.469895697999382E-4</v>
      </c>
      <c r="BY59" s="128">
        <v>-6.4735579911476002E-3</v>
      </c>
      <c r="BZ59" s="177">
        <v>4.0669157763796003E-3</v>
      </c>
      <c r="CA59" s="182">
        <v>5.3453103842851298E-2</v>
      </c>
      <c r="CB59" s="182">
        <v>9.3171988948958003E-3</v>
      </c>
      <c r="CC59" s="182">
        <v>0.14240405579564769</v>
      </c>
      <c r="CD59" s="182">
        <v>7.1572494062942693E-2</v>
      </c>
      <c r="CE59" s="182">
        <v>-3.8181881551742597E-2</v>
      </c>
      <c r="CF59" s="182">
        <v>9.3458935415436303E-2</v>
      </c>
      <c r="CG59" s="179">
        <v>9.0842706</v>
      </c>
      <c r="CH59" s="169">
        <v>0.27</v>
      </c>
      <c r="CI59" s="170">
        <v>0.15</v>
      </c>
      <c r="CJ59" s="170">
        <v>1.3500000000000001E-3</v>
      </c>
      <c r="CK59" s="170">
        <v>2.5299949590878999E-5</v>
      </c>
      <c r="CL59" s="170">
        <v>1.375299949590879E-3</v>
      </c>
      <c r="CM59" s="180">
        <v>104399798.97</v>
      </c>
      <c r="CN59" s="180">
        <v>109074690.8465873</v>
      </c>
      <c r="CO59" s="180">
        <v>-23234686.809999999</v>
      </c>
      <c r="CP59" s="128" t="s">
        <v>46</v>
      </c>
      <c r="CQ59" s="128" t="s">
        <v>46</v>
      </c>
      <c r="CR59" s="128" t="s">
        <v>46</v>
      </c>
      <c r="CS59" s="128" t="s">
        <v>46</v>
      </c>
      <c r="CT59" s="126" t="s">
        <v>46</v>
      </c>
      <c r="CU59" s="126" t="s">
        <v>46</v>
      </c>
      <c r="CV59" s="126" t="s">
        <v>4693</v>
      </c>
      <c r="CW59" s="126" t="s">
        <v>46</v>
      </c>
      <c r="CX59" s="154">
        <v>25569.625694432871</v>
      </c>
    </row>
    <row r="60" spans="1:102" ht="15" customHeight="1" x14ac:dyDescent="0.35">
      <c r="A60" s="8"/>
      <c r="B60" s="129">
        <v>31340838000158</v>
      </c>
      <c r="C60" s="152" t="s">
        <v>4694</v>
      </c>
      <c r="D60" s="126">
        <v>11</v>
      </c>
      <c r="E60" s="126"/>
      <c r="F60" s="122" t="s">
        <v>3393</v>
      </c>
      <c r="G60" s="126" t="s">
        <v>4690</v>
      </c>
      <c r="H60" s="126" t="s">
        <v>3390</v>
      </c>
      <c r="I60" s="126" t="s">
        <v>3384</v>
      </c>
      <c r="J60" s="126" t="s">
        <v>3559</v>
      </c>
      <c r="K60" s="126" t="s">
        <v>3526</v>
      </c>
      <c r="L60" s="211" t="s">
        <v>3400</v>
      </c>
      <c r="M60" s="126" t="s">
        <v>163</v>
      </c>
      <c r="N60" s="126" t="s">
        <v>3547</v>
      </c>
      <c r="O60" s="126" t="s">
        <v>164</v>
      </c>
      <c r="P60" s="211" t="s">
        <v>3562</v>
      </c>
      <c r="Q60" s="127">
        <v>1000</v>
      </c>
      <c r="R60" s="126" t="s">
        <v>4350</v>
      </c>
      <c r="S60" s="213" t="s">
        <v>46</v>
      </c>
      <c r="T60" s="171">
        <v>1000</v>
      </c>
      <c r="U60" s="171">
        <v>1000</v>
      </c>
      <c r="V60" s="172" t="s">
        <v>3398</v>
      </c>
      <c r="W60" s="172" t="s">
        <v>135</v>
      </c>
      <c r="X60" s="172" t="s">
        <v>4475</v>
      </c>
      <c r="Y60" s="172" t="s">
        <v>3530</v>
      </c>
      <c r="Z60" s="172">
        <v>30</v>
      </c>
      <c r="AA60" s="172" t="s">
        <v>46</v>
      </c>
      <c r="AB60" s="169" t="s">
        <v>46</v>
      </c>
      <c r="AC60" s="172" t="s">
        <v>4695</v>
      </c>
      <c r="AD60" s="169">
        <v>8.5000000000000006E-3</v>
      </c>
      <c r="AE60" s="169">
        <v>0.1585</v>
      </c>
      <c r="AF60" s="169">
        <v>0.01</v>
      </c>
      <c r="AG60" s="169">
        <v>0.15</v>
      </c>
      <c r="AH60" s="172" t="s">
        <v>3380</v>
      </c>
      <c r="AI60" s="172" t="s">
        <v>3381</v>
      </c>
      <c r="AJ60" s="172" t="s">
        <v>133</v>
      </c>
      <c r="AK60" s="173">
        <v>43444</v>
      </c>
      <c r="AL60" s="212" t="s">
        <v>4696</v>
      </c>
      <c r="AM60" s="128">
        <v>1.3645799310041101E-2</v>
      </c>
      <c r="AN60" s="128">
        <v>0.1110286510075793</v>
      </c>
      <c r="AO60" s="128">
        <v>0.13754020732430811</v>
      </c>
      <c r="AP60" s="128">
        <v>0.12910315988300231</v>
      </c>
      <c r="AQ60" s="128">
        <v>0.13501809194444719</v>
      </c>
      <c r="AR60" s="128">
        <v>0.1112309786737706</v>
      </c>
      <c r="AS60" s="128">
        <v>0.1432804412439394</v>
      </c>
      <c r="AT60" s="128">
        <v>0.1338543345723697</v>
      </c>
      <c r="AU60" s="128" t="s">
        <v>46</v>
      </c>
      <c r="AV60" s="128" t="s">
        <v>46</v>
      </c>
      <c r="AW60" s="128">
        <v>9.8137563922562496E-2</v>
      </c>
      <c r="AX60" s="128">
        <v>1.1185719743763665</v>
      </c>
      <c r="AY60" s="128">
        <v>1.0726100393653959</v>
      </c>
      <c r="AZ60" s="128">
        <v>1.0307631532714328</v>
      </c>
      <c r="BA60" s="128">
        <v>1.0595617741816614</v>
      </c>
      <c r="BB60" s="128">
        <v>1.0741927006335408</v>
      </c>
      <c r="BC60" s="128">
        <v>1.0229102147100693</v>
      </c>
      <c r="BD60" s="128">
        <v>1.0981498921532731</v>
      </c>
      <c r="BE60" s="128">
        <v>1.0818257190524976</v>
      </c>
      <c r="BF60" s="128" t="s">
        <v>46</v>
      </c>
      <c r="BG60" s="128" t="s">
        <v>46</v>
      </c>
      <c r="BH60" s="128">
        <v>1.1479391273425401</v>
      </c>
      <c r="BI60" s="128">
        <v>1.4464955346635E-3</v>
      </c>
      <c r="BJ60" s="128">
        <v>7.5160537608959998E-3</v>
      </c>
      <c r="BK60" s="128">
        <v>4.1048910852832E-3</v>
      </c>
      <c r="BL60" s="128">
        <v>6.4691176081015378E-3</v>
      </c>
      <c r="BM60" s="128">
        <v>8.2842106084661804E-3</v>
      </c>
      <c r="BN60" s="128">
        <v>2.4912505195281999E-3</v>
      </c>
      <c r="BO60" s="128">
        <v>1.2806047659114301E-2</v>
      </c>
      <c r="BP60" s="128">
        <v>1.01242991193355E-2</v>
      </c>
      <c r="BQ60" s="128" t="s">
        <v>46</v>
      </c>
      <c r="BR60" s="128" t="s">
        <v>46</v>
      </c>
      <c r="BS60" s="128">
        <v>1.1651277700641893E-2</v>
      </c>
      <c r="BT60" s="128">
        <v>2.5226146825951001E-3</v>
      </c>
      <c r="BU60" s="128">
        <v>3.4278212886848999E-3</v>
      </c>
      <c r="BV60" s="177">
        <v>1.4349023894090238</v>
      </c>
      <c r="BW60" s="177">
        <v>2.6891136184445532</v>
      </c>
      <c r="BX60" s="128">
        <v>-1.0155295842142001E-3</v>
      </c>
      <c r="BY60" s="128">
        <v>-2.7346869342409E-3</v>
      </c>
      <c r="BZ60" s="177">
        <v>2.4240498056876999E-3</v>
      </c>
      <c r="CA60" s="182">
        <v>9.1077930146683098E-2</v>
      </c>
      <c r="CB60" s="182">
        <v>1.3510857196830201E-2</v>
      </c>
      <c r="CC60" s="182">
        <v>0.198746393357767</v>
      </c>
      <c r="CD60" s="182">
        <v>0.1317535430504701</v>
      </c>
      <c r="CE60" s="182">
        <v>-3.1558169677320801E-2</v>
      </c>
      <c r="CF60" s="182">
        <v>0.10375543866641281</v>
      </c>
      <c r="CG60" s="179">
        <v>1.8874918000000001</v>
      </c>
      <c r="CH60" s="169">
        <v>0.27</v>
      </c>
      <c r="CI60" s="170">
        <v>0.15</v>
      </c>
      <c r="CJ60" s="170">
        <v>2.2950000000000002E-3</v>
      </c>
      <c r="CK60" s="170">
        <v>8.1486828666460509E-5</v>
      </c>
      <c r="CL60" s="170">
        <v>2.3764868286664607E-3</v>
      </c>
      <c r="CM60" s="180">
        <v>192608853</v>
      </c>
      <c r="CN60" s="180">
        <v>190911836.58103165</v>
      </c>
      <c r="CO60" s="180">
        <v>-17309682.890000001</v>
      </c>
      <c r="CP60" s="128" t="s">
        <v>46</v>
      </c>
      <c r="CQ60" s="128" t="s">
        <v>46</v>
      </c>
      <c r="CR60" s="128" t="s">
        <v>46</v>
      </c>
      <c r="CS60" s="128" t="s">
        <v>46</v>
      </c>
      <c r="CT60" s="126" t="s">
        <v>46</v>
      </c>
      <c r="CU60" s="126" t="s">
        <v>46</v>
      </c>
      <c r="CV60" s="126" t="s">
        <v>4697</v>
      </c>
      <c r="CW60" s="126" t="s">
        <v>46</v>
      </c>
      <c r="CX60" s="154">
        <v>25569.625694432871</v>
      </c>
    </row>
    <row r="61" spans="1:102" ht="15" customHeight="1" x14ac:dyDescent="0.35">
      <c r="A61" s="8"/>
      <c r="B61" s="129">
        <v>17249227000178</v>
      </c>
      <c r="C61" s="152" t="s">
        <v>4698</v>
      </c>
      <c r="D61" s="126">
        <v>27</v>
      </c>
      <c r="E61" s="126"/>
      <c r="F61" s="122" t="s">
        <v>3394</v>
      </c>
      <c r="G61" s="126" t="s">
        <v>353</v>
      </c>
      <c r="H61" s="126" t="s">
        <v>3390</v>
      </c>
      <c r="I61" s="126" t="s">
        <v>3384</v>
      </c>
      <c r="J61" s="126" t="s">
        <v>3561</v>
      </c>
      <c r="K61" s="126" t="s">
        <v>3540</v>
      </c>
      <c r="L61" s="211" t="s">
        <v>3400</v>
      </c>
      <c r="M61" s="126" t="s">
        <v>114</v>
      </c>
      <c r="N61" s="126" t="s">
        <v>4426</v>
      </c>
      <c r="O61" s="126" t="s">
        <v>3551</v>
      </c>
      <c r="P61" s="211" t="s">
        <v>3550</v>
      </c>
      <c r="Q61" s="127">
        <v>1000</v>
      </c>
      <c r="R61" s="126" t="s">
        <v>4350</v>
      </c>
      <c r="S61" s="213" t="s">
        <v>46</v>
      </c>
      <c r="T61" s="171">
        <v>1000</v>
      </c>
      <c r="U61" s="171">
        <v>100</v>
      </c>
      <c r="V61" s="172" t="s">
        <v>3398</v>
      </c>
      <c r="W61" s="172" t="s">
        <v>3530</v>
      </c>
      <c r="X61" s="172" t="s">
        <v>3531</v>
      </c>
      <c r="Y61" s="172" t="s">
        <v>3534</v>
      </c>
      <c r="Z61" s="172">
        <v>32</v>
      </c>
      <c r="AA61" s="172" t="s">
        <v>46</v>
      </c>
      <c r="AB61" s="169" t="s">
        <v>46</v>
      </c>
      <c r="AC61" s="172" t="s">
        <v>4699</v>
      </c>
      <c r="AD61" s="169">
        <v>0.02</v>
      </c>
      <c r="AE61" s="169">
        <v>0.02</v>
      </c>
      <c r="AF61" s="169">
        <v>2.5000000000000001E-2</v>
      </c>
      <c r="AG61" s="169">
        <v>0.2</v>
      </c>
      <c r="AH61" s="172" t="s">
        <v>136</v>
      </c>
      <c r="AI61" s="172" t="s">
        <v>4367</v>
      </c>
      <c r="AJ61" s="172" t="s">
        <v>46</v>
      </c>
      <c r="AK61" s="173">
        <v>41779</v>
      </c>
      <c r="AL61" s="212" t="s">
        <v>4700</v>
      </c>
      <c r="AM61" s="128">
        <v>2.9977874460811401E-2</v>
      </c>
      <c r="AN61" s="128">
        <v>0.2419012930934574</v>
      </c>
      <c r="AO61" s="128">
        <v>0.12490614702099639</v>
      </c>
      <c r="AP61" s="128">
        <v>0.1087476096088737</v>
      </c>
      <c r="AQ61" s="128">
        <v>0.1034546540858845</v>
      </c>
      <c r="AR61" s="128">
        <v>-0.116403987673529</v>
      </c>
      <c r="AS61" s="128">
        <v>0.2191845636240454</v>
      </c>
      <c r="AT61" s="128">
        <v>8.8408323476277306E-2</v>
      </c>
      <c r="AU61" s="128" t="s">
        <v>46</v>
      </c>
      <c r="AV61" s="128" t="s">
        <v>46</v>
      </c>
      <c r="AW61" s="128">
        <v>0.1050790039787661</v>
      </c>
      <c r="AX61" s="128">
        <v>2.4573430593077918</v>
      </c>
      <c r="AY61" s="128">
        <v>2.336926128101847</v>
      </c>
      <c r="AZ61" s="128">
        <v>0.93608012137693719</v>
      </c>
      <c r="BA61" s="128">
        <v>0.88396898601326668</v>
      </c>
      <c r="BB61" s="128">
        <v>0.79850001306481688</v>
      </c>
      <c r="BC61" s="128" t="s">
        <v>46</v>
      </c>
      <c r="BD61" s="128">
        <v>1.679904827314237</v>
      </c>
      <c r="BE61" s="128">
        <v>0.71452596899833309</v>
      </c>
      <c r="BF61" s="128" t="s">
        <v>46</v>
      </c>
      <c r="BG61" s="128" t="s">
        <v>46</v>
      </c>
      <c r="BH61" s="128">
        <v>1.1647093823490291</v>
      </c>
      <c r="BI61" s="128">
        <v>1.77785706854338E-2</v>
      </c>
      <c r="BJ61" s="128">
        <v>0.1383886958467741</v>
      </c>
      <c r="BK61" s="128">
        <v>-8.5291692180284005E-3</v>
      </c>
      <c r="BL61" s="128">
        <v>-1.2710672378397403E-2</v>
      </c>
      <c r="BM61" s="128">
        <v>-2.3112149873943388E-2</v>
      </c>
      <c r="BN61" s="128">
        <v>-0.22514371582777129</v>
      </c>
      <c r="BO61" s="128">
        <v>8.8710170039220299E-2</v>
      </c>
      <c r="BP61" s="128">
        <v>-3.5321711976756799E-2</v>
      </c>
      <c r="BQ61" s="128" t="s">
        <v>46</v>
      </c>
      <c r="BR61" s="128" t="s">
        <v>46</v>
      </c>
      <c r="BS61" s="128">
        <v>1.3630222192570818E-2</v>
      </c>
      <c r="BT61" s="128">
        <v>0.13570770296147311</v>
      </c>
      <c r="BU61" s="128">
        <v>0.1797365839210599</v>
      </c>
      <c r="BV61" s="177">
        <v>1.18801871957611E-2</v>
      </c>
      <c r="BW61" s="177">
        <v>0.13823582255809611</v>
      </c>
      <c r="BX61" s="128">
        <v>-0.11219247790772791</v>
      </c>
      <c r="BY61" s="128">
        <v>-0.46740752463694551</v>
      </c>
      <c r="BZ61" s="177">
        <v>0.64957917934219078</v>
      </c>
      <c r="CA61" s="182">
        <v>0.8430435977789239</v>
      </c>
      <c r="CB61" s="182">
        <v>-0.2616888353250012</v>
      </c>
      <c r="CC61" s="182">
        <v>0.57079403762020187</v>
      </c>
      <c r="CD61" s="182">
        <v>0.49280539568217241</v>
      </c>
      <c r="CE61" s="182">
        <v>0.1409583875527558</v>
      </c>
      <c r="CF61" s="182">
        <v>0.42793425833184418</v>
      </c>
      <c r="CG61" s="179">
        <v>3.5523012999999999</v>
      </c>
      <c r="CH61" s="169">
        <v>0.25</v>
      </c>
      <c r="CI61" s="170">
        <v>0.15</v>
      </c>
      <c r="CJ61" s="170">
        <v>5.0000000000000001E-3</v>
      </c>
      <c r="CK61" s="170" t="s">
        <v>46</v>
      </c>
      <c r="CL61" s="170">
        <v>5.0000000000000001E-3</v>
      </c>
      <c r="CM61" s="180">
        <v>79151633.170000002</v>
      </c>
      <c r="CN61" s="180">
        <v>85563914.157460347</v>
      </c>
      <c r="CO61" s="180">
        <v>-20302327.34</v>
      </c>
      <c r="CP61" s="128" t="s">
        <v>46</v>
      </c>
      <c r="CQ61" s="128" t="s">
        <v>46</v>
      </c>
      <c r="CR61" s="128" t="s">
        <v>46</v>
      </c>
      <c r="CS61" s="128" t="s">
        <v>46</v>
      </c>
      <c r="CT61" s="126" t="s">
        <v>46</v>
      </c>
      <c r="CU61" s="126" t="s">
        <v>46</v>
      </c>
      <c r="CV61" s="126" t="s">
        <v>4701</v>
      </c>
      <c r="CW61" s="126" t="s">
        <v>46</v>
      </c>
      <c r="CX61" s="154">
        <v>25569.625694432871</v>
      </c>
    </row>
    <row r="62" spans="1:102" ht="15" customHeight="1" x14ac:dyDescent="0.35">
      <c r="A62" s="8"/>
      <c r="B62" s="129">
        <v>23186344000132</v>
      </c>
      <c r="C62" s="152" t="s">
        <v>4702</v>
      </c>
      <c r="D62" s="126">
        <v>27</v>
      </c>
      <c r="E62" s="126"/>
      <c r="F62" s="122" t="s">
        <v>3393</v>
      </c>
      <c r="G62" s="126" t="s">
        <v>353</v>
      </c>
      <c r="H62" s="126" t="s">
        <v>3390</v>
      </c>
      <c r="I62" s="126" t="s">
        <v>3384</v>
      </c>
      <c r="J62" s="126" t="s">
        <v>362</v>
      </c>
      <c r="K62" s="126" t="s">
        <v>3540</v>
      </c>
      <c r="L62" s="211" t="s">
        <v>3399</v>
      </c>
      <c r="M62" s="126" t="s">
        <v>114</v>
      </c>
      <c r="N62" s="126" t="s">
        <v>115</v>
      </c>
      <c r="O62" s="126" t="s">
        <v>3551</v>
      </c>
      <c r="P62" s="211" t="s">
        <v>3550</v>
      </c>
      <c r="Q62" s="127">
        <v>1000</v>
      </c>
      <c r="R62" s="126" t="s">
        <v>4350</v>
      </c>
      <c r="S62" s="213" t="s">
        <v>46</v>
      </c>
      <c r="T62" s="171">
        <v>1000</v>
      </c>
      <c r="U62" s="171">
        <v>100</v>
      </c>
      <c r="V62" s="172" t="s">
        <v>3398</v>
      </c>
      <c r="W62" s="172" t="s">
        <v>3530</v>
      </c>
      <c r="X62" s="172" t="s">
        <v>3531</v>
      </c>
      <c r="Y62" s="172" t="s">
        <v>3534</v>
      </c>
      <c r="Z62" s="172">
        <v>32</v>
      </c>
      <c r="AA62" s="172" t="s">
        <v>46</v>
      </c>
      <c r="AB62" s="169" t="s">
        <v>46</v>
      </c>
      <c r="AC62" s="172" t="s">
        <v>4703</v>
      </c>
      <c r="AD62" s="169">
        <v>0.03</v>
      </c>
      <c r="AE62" s="169">
        <v>0.03</v>
      </c>
      <c r="AF62" s="169">
        <v>3.5000000000000003E-2</v>
      </c>
      <c r="AG62" s="169" t="s">
        <v>46</v>
      </c>
      <c r="AH62" s="172" t="s">
        <v>46</v>
      </c>
      <c r="AI62" s="172" t="s">
        <v>46</v>
      </c>
      <c r="AJ62" s="172" t="s">
        <v>46</v>
      </c>
      <c r="AK62" s="173">
        <v>42276</v>
      </c>
      <c r="AL62" s="212" t="s">
        <v>4704</v>
      </c>
      <c r="AM62" s="128">
        <v>2.9998911411461101E-2</v>
      </c>
      <c r="AN62" s="128">
        <v>0.232499677326476</v>
      </c>
      <c r="AO62" s="128">
        <v>0.1116735311684391</v>
      </c>
      <c r="AP62" s="128">
        <v>9.6487169905752096E-2</v>
      </c>
      <c r="AQ62" s="128">
        <v>9.2267839607177604E-2</v>
      </c>
      <c r="AR62" s="128">
        <v>-0.1275992598040776</v>
      </c>
      <c r="AS62" s="128">
        <v>0.20897021916190051</v>
      </c>
      <c r="AT62" s="128">
        <v>8.0874423370401696E-2</v>
      </c>
      <c r="AU62" s="128" t="s">
        <v>46</v>
      </c>
      <c r="AV62" s="128" t="s">
        <v>46</v>
      </c>
      <c r="AW62" s="128">
        <v>0.1204194518793608</v>
      </c>
      <c r="AX62" s="128">
        <v>2.4590674979345399</v>
      </c>
      <c r="AY62" s="128">
        <v>2.246100315427316</v>
      </c>
      <c r="AZ62" s="128">
        <v>0.83691135387573456</v>
      </c>
      <c r="BA62" s="128">
        <v>0.77974838233505595</v>
      </c>
      <c r="BB62" s="128">
        <v>0.70449010266847489</v>
      </c>
      <c r="BC62" s="128" t="s">
        <v>46</v>
      </c>
      <c r="BD62" s="128">
        <v>1.6016186273825672</v>
      </c>
      <c r="BE62" s="128">
        <v>0.65363614480738019</v>
      </c>
      <c r="BF62" s="128" t="s">
        <v>46</v>
      </c>
      <c r="BG62" s="128" t="s">
        <v>46</v>
      </c>
      <c r="BH62" s="128">
        <v>1.4631030604204964</v>
      </c>
      <c r="BI62" s="128">
        <v>1.77996076360835E-2</v>
      </c>
      <c r="BJ62" s="128">
        <v>0.1289870800797927</v>
      </c>
      <c r="BK62" s="128">
        <v>-2.1761785070585699E-2</v>
      </c>
      <c r="BL62" s="128">
        <v>-2.4253130566669556E-2</v>
      </c>
      <c r="BM62" s="128">
        <v>-3.4221258882519479E-2</v>
      </c>
      <c r="BN62" s="128">
        <v>-0.2363389879583199</v>
      </c>
      <c r="BO62" s="128">
        <v>7.8495825577075296E-2</v>
      </c>
      <c r="BP62" s="128">
        <v>-4.2855612082632402E-2</v>
      </c>
      <c r="BQ62" s="128" t="s">
        <v>46</v>
      </c>
      <c r="BR62" s="128" t="s">
        <v>46</v>
      </c>
      <c r="BS62" s="128">
        <v>3.5216813317353601E-2</v>
      </c>
      <c r="BT62" s="128">
        <v>0.13953024893079341</v>
      </c>
      <c r="BU62" s="128">
        <v>0.20191103428103549</v>
      </c>
      <c r="BV62" s="177">
        <v>-6.9536335306435201E-2</v>
      </c>
      <c r="BW62" s="177">
        <v>0.2227903241246959</v>
      </c>
      <c r="BX62" s="128">
        <v>-0.1159335593782652</v>
      </c>
      <c r="BY62" s="128">
        <v>-0.48274397255051871</v>
      </c>
      <c r="BZ62" s="177">
        <v>0.73902892455289959</v>
      </c>
      <c r="CA62" s="182">
        <v>0.84360855972412274</v>
      </c>
      <c r="CB62" s="182">
        <v>-0.26268573492199632</v>
      </c>
      <c r="CC62" s="182">
        <v>0.56670458787687239</v>
      </c>
      <c r="CD62" s="182">
        <v>0.48889134456790417</v>
      </c>
      <c r="CE62" s="182">
        <v>0.14345941610274579</v>
      </c>
      <c r="CF62" s="182">
        <v>0.43278961162803109</v>
      </c>
      <c r="CG62" s="179">
        <v>3.1034649999999999</v>
      </c>
      <c r="CH62" s="169">
        <v>0.3</v>
      </c>
      <c r="CI62" s="170" t="s">
        <v>46</v>
      </c>
      <c r="CJ62" s="170">
        <v>8.9999999999999993E-3</v>
      </c>
      <c r="CK62" s="170" t="s">
        <v>46</v>
      </c>
      <c r="CL62" s="170">
        <v>8.9999999999999993E-3</v>
      </c>
      <c r="CM62" s="180">
        <v>44940759.439999998</v>
      </c>
      <c r="CN62" s="180">
        <v>45283281.791190483</v>
      </c>
      <c r="CO62" s="180">
        <v>-2678868.4500000002</v>
      </c>
      <c r="CP62" s="128" t="s">
        <v>46</v>
      </c>
      <c r="CQ62" s="128" t="s">
        <v>46</v>
      </c>
      <c r="CR62" s="128" t="s">
        <v>46</v>
      </c>
      <c r="CS62" s="128" t="s">
        <v>46</v>
      </c>
      <c r="CT62" s="126" t="s">
        <v>46</v>
      </c>
      <c r="CU62" s="126" t="s">
        <v>46</v>
      </c>
      <c r="CV62" s="126" t="s">
        <v>4705</v>
      </c>
      <c r="CW62" s="126" t="s">
        <v>46</v>
      </c>
      <c r="CX62" s="154">
        <v>25569.625694432871</v>
      </c>
    </row>
    <row r="63" spans="1:102" ht="15" customHeight="1" x14ac:dyDescent="0.35">
      <c r="A63" s="8"/>
      <c r="B63" s="129">
        <v>13083227000190</v>
      </c>
      <c r="C63" s="152" t="s">
        <v>3585</v>
      </c>
      <c r="D63" s="126">
        <v>50</v>
      </c>
      <c r="E63" s="126"/>
      <c r="F63" s="122" t="s">
        <v>3395</v>
      </c>
      <c r="G63" s="126" t="s">
        <v>4706</v>
      </c>
      <c r="H63" s="126" t="s">
        <v>156</v>
      </c>
      <c r="I63" s="126" t="s">
        <v>2340</v>
      </c>
      <c r="J63" s="126" t="s">
        <v>3561</v>
      </c>
      <c r="K63" s="126" t="s">
        <v>3540</v>
      </c>
      <c r="L63" s="211" t="s">
        <v>3399</v>
      </c>
      <c r="M63" s="126" t="s">
        <v>114</v>
      </c>
      <c r="N63" s="126" t="s">
        <v>115</v>
      </c>
      <c r="O63" s="126" t="s">
        <v>3551</v>
      </c>
      <c r="P63" s="211" t="s">
        <v>4687</v>
      </c>
      <c r="Q63" s="127">
        <v>500</v>
      </c>
      <c r="R63" s="126" t="s">
        <v>4350</v>
      </c>
      <c r="S63" s="213" t="s">
        <v>46</v>
      </c>
      <c r="T63" s="171">
        <v>500</v>
      </c>
      <c r="U63" s="171">
        <v>500</v>
      </c>
      <c r="V63" s="172" t="s">
        <v>3398</v>
      </c>
      <c r="W63" s="172" t="s">
        <v>135</v>
      </c>
      <c r="X63" s="172" t="s">
        <v>3531</v>
      </c>
      <c r="Y63" s="172" t="s">
        <v>3534</v>
      </c>
      <c r="Z63" s="172">
        <v>32</v>
      </c>
      <c r="AA63" s="172" t="s">
        <v>134</v>
      </c>
      <c r="AB63" s="169">
        <v>7.4999999999999997E-2</v>
      </c>
      <c r="AC63" s="172" t="s">
        <v>4707</v>
      </c>
      <c r="AD63" s="169">
        <v>0.02</v>
      </c>
      <c r="AE63" s="169">
        <v>0.02</v>
      </c>
      <c r="AF63" s="169">
        <v>2.5000000000000001E-2</v>
      </c>
      <c r="AG63" s="169">
        <v>0.2</v>
      </c>
      <c r="AH63" s="172" t="s">
        <v>136</v>
      </c>
      <c r="AI63" s="172" t="s">
        <v>4367</v>
      </c>
      <c r="AJ63" s="172" t="s">
        <v>4513</v>
      </c>
      <c r="AK63" s="173">
        <v>40786</v>
      </c>
      <c r="AL63" s="212" t="s">
        <v>4708</v>
      </c>
      <c r="AM63" s="128">
        <v>6.0094349927805199E-2</v>
      </c>
      <c r="AN63" s="128">
        <v>0.46334939197818792</v>
      </c>
      <c r="AO63" s="128">
        <v>0.24248556384854231</v>
      </c>
      <c r="AP63" s="128">
        <v>0.12687593883792969</v>
      </c>
      <c r="AQ63" s="128">
        <v>1.4954549357198499E-2</v>
      </c>
      <c r="AR63" s="128">
        <v>-0.2475913742453642</v>
      </c>
      <c r="AS63" s="128">
        <v>7.9619077372118596E-2</v>
      </c>
      <c r="AT63" s="128">
        <v>-0.15712255556878829</v>
      </c>
      <c r="AU63" s="128" t="s">
        <v>46</v>
      </c>
      <c r="AV63" s="128" t="s">
        <v>46</v>
      </c>
      <c r="AW63" s="128">
        <v>7.5437983573269904E-2</v>
      </c>
      <c r="AX63" s="128">
        <v>4.9260475051942247</v>
      </c>
      <c r="AY63" s="128">
        <v>4.4762609025640554</v>
      </c>
      <c r="AZ63" s="128">
        <v>1.8172517642493824</v>
      </c>
      <c r="BA63" s="128">
        <v>1.0401934922333524</v>
      </c>
      <c r="BB63" s="128">
        <v>0.1058328170952469</v>
      </c>
      <c r="BC63" s="128" t="s">
        <v>46</v>
      </c>
      <c r="BD63" s="128">
        <v>0.61022761006630732</v>
      </c>
      <c r="BE63" s="128" t="s">
        <v>46</v>
      </c>
      <c r="BF63" s="128" t="s">
        <v>46</v>
      </c>
      <c r="BG63" s="128" t="s">
        <v>46</v>
      </c>
      <c r="BH63" s="128">
        <v>0.6850389616242164</v>
      </c>
      <c r="BI63" s="128">
        <v>4.7895046152427602E-2</v>
      </c>
      <c r="BJ63" s="128">
        <v>0.35983679473150459</v>
      </c>
      <c r="BK63" s="128">
        <v>0.1090502476095174</v>
      </c>
      <c r="BL63" s="128">
        <v>4.3695661342106895E-3</v>
      </c>
      <c r="BM63" s="128">
        <v>-0.1107058433598751</v>
      </c>
      <c r="BN63" s="128">
        <v>-0.35633110239960658</v>
      </c>
      <c r="BO63" s="128">
        <v>-5.0855316212706503E-2</v>
      </c>
      <c r="BP63" s="128">
        <v>-0.28085259102182247</v>
      </c>
      <c r="BQ63" s="128" t="s">
        <v>46</v>
      </c>
      <c r="BR63" s="128" t="s">
        <v>46</v>
      </c>
      <c r="BS63" s="128">
        <v>-3.124358442324926E-2</v>
      </c>
      <c r="BT63" s="128">
        <v>0.22960316940070649</v>
      </c>
      <c r="BU63" s="128">
        <v>0.20620270062711291</v>
      </c>
      <c r="BV63" s="177">
        <v>0.51494887769178066</v>
      </c>
      <c r="BW63" s="177">
        <v>1.5044877819239799E-2</v>
      </c>
      <c r="BX63" s="128">
        <v>-0.18947298894284659</v>
      </c>
      <c r="BY63" s="128">
        <v>-0.53854769198490082</v>
      </c>
      <c r="BZ63" s="177">
        <v>0.75081274163038403</v>
      </c>
      <c r="CA63" s="182">
        <v>0.88179997976577162</v>
      </c>
      <c r="CB63" s="182">
        <v>-0.30937029541589128</v>
      </c>
      <c r="CC63" s="182">
        <v>0.55894704842129139</v>
      </c>
      <c r="CD63" s="182">
        <v>0.46251458288959502</v>
      </c>
      <c r="CE63" s="182">
        <v>0.1064986088988179</v>
      </c>
      <c r="CF63" s="182">
        <v>0.43629174677281118</v>
      </c>
      <c r="CG63" s="179">
        <v>2.7745842000000001</v>
      </c>
      <c r="CH63" s="169">
        <v>0.25</v>
      </c>
      <c r="CI63" s="170">
        <v>0.15</v>
      </c>
      <c r="CJ63" s="170">
        <v>5.0000000000000001E-3</v>
      </c>
      <c r="CK63" s="170">
        <v>3.8252219370090291E-3</v>
      </c>
      <c r="CL63" s="170">
        <v>8.8252219370090288E-3</v>
      </c>
      <c r="CM63" s="180">
        <v>37179233.740000002</v>
      </c>
      <c r="CN63" s="180">
        <v>37695141.5424603</v>
      </c>
      <c r="CO63" s="180">
        <v>-10401978.630000005</v>
      </c>
      <c r="CP63" s="128" t="s">
        <v>46</v>
      </c>
      <c r="CQ63" s="128" t="s">
        <v>46</v>
      </c>
      <c r="CR63" s="128" t="s">
        <v>46</v>
      </c>
      <c r="CS63" s="128" t="s">
        <v>46</v>
      </c>
      <c r="CT63" s="126" t="s">
        <v>46</v>
      </c>
      <c r="CU63" s="126" t="s">
        <v>46</v>
      </c>
      <c r="CV63" s="126" t="s">
        <v>4709</v>
      </c>
      <c r="CW63" s="126" t="s">
        <v>46</v>
      </c>
      <c r="CX63" s="154">
        <v>25569.646527766203</v>
      </c>
    </row>
    <row r="64" spans="1:102" ht="15" customHeight="1" x14ac:dyDescent="0.35">
      <c r="A64" s="8"/>
      <c r="B64" s="129">
        <v>36182298000145</v>
      </c>
      <c r="C64" s="152" t="s">
        <v>4710</v>
      </c>
      <c r="D64" s="126">
        <v>33</v>
      </c>
      <c r="E64" s="126"/>
      <c r="F64" s="122" t="s">
        <v>3552</v>
      </c>
      <c r="G64" s="126" t="s">
        <v>4706</v>
      </c>
      <c r="H64" s="126" t="s">
        <v>156</v>
      </c>
      <c r="I64" s="126" t="s">
        <v>2340</v>
      </c>
      <c r="J64" s="126" t="s">
        <v>3560</v>
      </c>
      <c r="K64" s="126" t="s">
        <v>3540</v>
      </c>
      <c r="L64" s="211" t="s">
        <v>3400</v>
      </c>
      <c r="M64" s="126" t="s">
        <v>114</v>
      </c>
      <c r="N64" s="126" t="s">
        <v>115</v>
      </c>
      <c r="O64" s="126" t="s">
        <v>4459</v>
      </c>
      <c r="P64" s="211" t="s">
        <v>3537</v>
      </c>
      <c r="Q64" s="127">
        <v>500</v>
      </c>
      <c r="R64" s="126" t="s">
        <v>4350</v>
      </c>
      <c r="S64" s="213" t="s">
        <v>46</v>
      </c>
      <c r="T64" s="171">
        <v>500</v>
      </c>
      <c r="U64" s="171">
        <v>500</v>
      </c>
      <c r="V64" s="172" t="s">
        <v>3398</v>
      </c>
      <c r="W64" s="172" t="s">
        <v>135</v>
      </c>
      <c r="X64" s="172" t="s">
        <v>3531</v>
      </c>
      <c r="Y64" s="172" t="s">
        <v>3534</v>
      </c>
      <c r="Z64" s="172">
        <v>32</v>
      </c>
      <c r="AA64" s="172" t="s">
        <v>134</v>
      </c>
      <c r="AB64" s="169">
        <v>7.4999999999999997E-2</v>
      </c>
      <c r="AC64" s="172" t="s">
        <v>4711</v>
      </c>
      <c r="AD64" s="169">
        <v>0.02</v>
      </c>
      <c r="AE64" s="169">
        <v>0.02</v>
      </c>
      <c r="AF64" s="169">
        <v>0.02</v>
      </c>
      <c r="AG64" s="169">
        <v>0.2</v>
      </c>
      <c r="AH64" s="172" t="s">
        <v>3380</v>
      </c>
      <c r="AI64" s="172" t="s">
        <v>3381</v>
      </c>
      <c r="AJ64" s="172" t="s">
        <v>46</v>
      </c>
      <c r="AK64" s="173">
        <v>43895</v>
      </c>
      <c r="AL64" s="212" t="s">
        <v>4712</v>
      </c>
      <c r="AM64" s="128">
        <v>5.8634623487954798E-2</v>
      </c>
      <c r="AN64" s="128">
        <v>0.45695217419235012</v>
      </c>
      <c r="AO64" s="128">
        <v>0.2858784627568382</v>
      </c>
      <c r="AP64" s="128">
        <v>0.1980082867015826</v>
      </c>
      <c r="AQ64" s="128">
        <v>9.0772951133248597E-2</v>
      </c>
      <c r="AR64" s="128">
        <v>-0.1242100059575503</v>
      </c>
      <c r="AS64" s="128">
        <v>0.1109069768375095</v>
      </c>
      <c r="AT64" s="128">
        <v>-0.16206480029745149</v>
      </c>
      <c r="AU64" s="128" t="s">
        <v>46</v>
      </c>
      <c r="AV64" s="128" t="s">
        <v>46</v>
      </c>
      <c r="AW64" s="128">
        <v>6.4245053743762395E-2</v>
      </c>
      <c r="AX64" s="128">
        <v>4.8063909684993522</v>
      </c>
      <c r="AY64" s="128">
        <v>4.4144595570660528</v>
      </c>
      <c r="AZ64" s="128">
        <v>2.1424497712789869</v>
      </c>
      <c r="BA64" s="128">
        <v>1.6776655891210228</v>
      </c>
      <c r="BB64" s="128">
        <v>0.69207240431320161</v>
      </c>
      <c r="BC64" s="128" t="s">
        <v>46</v>
      </c>
      <c r="BD64" s="128">
        <v>0.85002868218280458</v>
      </c>
      <c r="BE64" s="128" t="s">
        <v>46</v>
      </c>
      <c r="BF64" s="128" t="s">
        <v>46</v>
      </c>
      <c r="BG64" s="128" t="s">
        <v>46</v>
      </c>
      <c r="BH64" s="128">
        <v>0.63015905326193367</v>
      </c>
      <c r="BI64" s="128">
        <v>4.6435319712577298E-2</v>
      </c>
      <c r="BJ64" s="128">
        <v>0.3534395769456668</v>
      </c>
      <c r="BK64" s="128">
        <v>0.15244314651781329</v>
      </c>
      <c r="BL64" s="128">
        <v>7.1538770139145003E-2</v>
      </c>
      <c r="BM64" s="128">
        <v>-3.5705004061646339E-2</v>
      </c>
      <c r="BN64" s="128">
        <v>-0.23294973411179271</v>
      </c>
      <c r="BO64" s="128">
        <v>-1.9567416747315599E-2</v>
      </c>
      <c r="BP64" s="128">
        <v>-0.2857948357504857</v>
      </c>
      <c r="BQ64" s="128" t="s">
        <v>46</v>
      </c>
      <c r="BR64" s="128" t="s">
        <v>46</v>
      </c>
      <c r="BS64" s="128">
        <v>-3.4217037687589769E-2</v>
      </c>
      <c r="BT64" s="128">
        <v>0.1798926260598176</v>
      </c>
      <c r="BU64" s="128">
        <v>0.20591724093062769</v>
      </c>
      <c r="BV64" s="177">
        <v>0.79159316403982771</v>
      </c>
      <c r="BW64" s="177">
        <v>-3.52176771110978E-2</v>
      </c>
      <c r="BX64" s="128">
        <v>-0.13166366714162919</v>
      </c>
      <c r="BY64" s="128">
        <v>-0.38760879540715332</v>
      </c>
      <c r="BZ64" s="177">
        <v>0.73280947068160618</v>
      </c>
      <c r="CA64" s="182">
        <v>0.88156453405475421</v>
      </c>
      <c r="CB64" s="182">
        <v>-0.2770609701778845</v>
      </c>
      <c r="CC64" s="182">
        <v>0.5464732265003136</v>
      </c>
      <c r="CD64" s="182">
        <v>0.45099878615579497</v>
      </c>
      <c r="CE64" s="182">
        <v>0.17736807692339901</v>
      </c>
      <c r="CF64" s="182">
        <v>0.40793405451184023</v>
      </c>
      <c r="CG64" s="179">
        <v>1.412941</v>
      </c>
      <c r="CH64" s="169">
        <v>0.27</v>
      </c>
      <c r="CI64" s="170">
        <v>0.15</v>
      </c>
      <c r="CJ64" s="170">
        <v>5.4000000000000003E-3</v>
      </c>
      <c r="CK64" s="170" t="s">
        <v>46</v>
      </c>
      <c r="CL64" s="170">
        <v>5.4000000000000003E-3</v>
      </c>
      <c r="CM64" s="180">
        <v>117465144.11</v>
      </c>
      <c r="CN64" s="180">
        <v>103176648.10841271</v>
      </c>
      <c r="CO64" s="180">
        <v>3993716.36</v>
      </c>
      <c r="CP64" s="128" t="s">
        <v>46</v>
      </c>
      <c r="CQ64" s="128" t="s">
        <v>46</v>
      </c>
      <c r="CR64" s="128" t="s">
        <v>46</v>
      </c>
      <c r="CS64" s="128" t="s">
        <v>46</v>
      </c>
      <c r="CT64" s="126" t="s">
        <v>46</v>
      </c>
      <c r="CU64" s="126" t="s">
        <v>46</v>
      </c>
      <c r="CV64" s="126" t="s">
        <v>4713</v>
      </c>
      <c r="CW64" s="126" t="s">
        <v>46</v>
      </c>
      <c r="CX64" s="154">
        <v>25569.646527766203</v>
      </c>
    </row>
    <row r="65" spans="1:102" ht="15" customHeight="1" x14ac:dyDescent="0.35">
      <c r="A65" s="8"/>
      <c r="B65" s="129">
        <v>41544414000169</v>
      </c>
      <c r="C65" s="152" t="s">
        <v>4714</v>
      </c>
      <c r="D65" s="126">
        <v>14</v>
      </c>
      <c r="E65" s="126"/>
      <c r="F65" s="122"/>
      <c r="G65" s="126" t="s">
        <v>4715</v>
      </c>
      <c r="H65" s="126" t="s">
        <v>3390</v>
      </c>
      <c r="I65" s="126" t="s">
        <v>3384</v>
      </c>
      <c r="J65" s="126" t="s">
        <v>3561</v>
      </c>
      <c r="K65" s="126" t="s">
        <v>3540</v>
      </c>
      <c r="L65" s="211" t="s">
        <v>3400</v>
      </c>
      <c r="M65" s="126" t="s">
        <v>112</v>
      </c>
      <c r="N65" s="126" t="s">
        <v>4442</v>
      </c>
      <c r="O65" s="126" t="s">
        <v>331</v>
      </c>
      <c r="P65" s="211" t="s">
        <v>3562</v>
      </c>
      <c r="Q65" s="127">
        <v>5000</v>
      </c>
      <c r="R65" s="126" t="s">
        <v>4361</v>
      </c>
      <c r="S65" s="213" t="s">
        <v>46</v>
      </c>
      <c r="T65" s="171">
        <v>1000</v>
      </c>
      <c r="U65" s="171">
        <v>5000</v>
      </c>
      <c r="V65" s="172" t="s">
        <v>3398</v>
      </c>
      <c r="W65" s="172" t="s">
        <v>3530</v>
      </c>
      <c r="X65" s="172" t="s">
        <v>3545</v>
      </c>
      <c r="Y65" s="172" t="s">
        <v>3534</v>
      </c>
      <c r="Z65" s="172">
        <v>17</v>
      </c>
      <c r="AA65" s="172" t="s">
        <v>46</v>
      </c>
      <c r="AB65" s="169" t="s">
        <v>46</v>
      </c>
      <c r="AC65" s="172" t="s">
        <v>4716</v>
      </c>
      <c r="AD65" s="169">
        <v>1.8700000000000001E-2</v>
      </c>
      <c r="AE65" s="169">
        <v>0.1487</v>
      </c>
      <c r="AF65" s="169">
        <v>1.8700000000000001E-2</v>
      </c>
      <c r="AG65" s="169">
        <v>0.2</v>
      </c>
      <c r="AH65" s="172" t="s">
        <v>3564</v>
      </c>
      <c r="AI65" s="172" t="s">
        <v>4352</v>
      </c>
      <c r="AJ65" s="172" t="s">
        <v>46</v>
      </c>
      <c r="AK65" s="173">
        <v>44334</v>
      </c>
      <c r="AL65" s="212" t="s">
        <v>3655</v>
      </c>
      <c r="AM65" s="128">
        <v>-3.8973784457461001E-3</v>
      </c>
      <c r="AN65" s="128">
        <v>2.63052365162883E-2</v>
      </c>
      <c r="AO65" s="128">
        <v>9.3647809198202005E-3</v>
      </c>
      <c r="AP65" s="128">
        <v>9.6469674330873501E-2</v>
      </c>
      <c r="AQ65" s="128">
        <v>8.6940267220660006E-2</v>
      </c>
      <c r="AR65" s="128">
        <v>0.1252068170880884</v>
      </c>
      <c r="AS65" s="128">
        <v>9.5524999263761595E-2</v>
      </c>
      <c r="AT65" s="128">
        <v>5.2565409987726797E-2</v>
      </c>
      <c r="AU65" s="128" t="s">
        <v>46</v>
      </c>
      <c r="AV65" s="128" t="s">
        <v>46</v>
      </c>
      <c r="AW65" s="128">
        <v>7.3375804201763803E-2</v>
      </c>
      <c r="AX65" s="128" t="s">
        <v>46</v>
      </c>
      <c r="AY65" s="128">
        <v>0.25412594424231988</v>
      </c>
      <c r="AZ65" s="128">
        <v>7.0182176531473794E-2</v>
      </c>
      <c r="BA65" s="128">
        <v>0.77960048818092131</v>
      </c>
      <c r="BB65" s="128">
        <v>0.66039034738717473</v>
      </c>
      <c r="BC65" s="128">
        <v>1.1514358111185294</v>
      </c>
      <c r="BD65" s="128">
        <v>0.73213598959291681</v>
      </c>
      <c r="BE65" s="128">
        <v>0.42483952902187427</v>
      </c>
      <c r="BF65" s="128" t="s">
        <v>46</v>
      </c>
      <c r="BG65" s="128" t="s">
        <v>46</v>
      </c>
      <c r="BH65" s="128">
        <v>0.59401430810035971</v>
      </c>
      <c r="BI65" s="128">
        <v>-1.60966822211237E-2</v>
      </c>
      <c r="BJ65" s="128">
        <v>-7.72073607303949E-2</v>
      </c>
      <c r="BK65" s="128">
        <v>-0.1240705353192046</v>
      </c>
      <c r="BL65" s="128">
        <v>-2.4269596246617731E-2</v>
      </c>
      <c r="BM65" s="128">
        <v>-3.9508289064764557E-2</v>
      </c>
      <c r="BN65" s="128">
        <v>1.6467088933845998E-2</v>
      </c>
      <c r="BO65" s="128">
        <v>-3.49493943210634E-2</v>
      </c>
      <c r="BP65" s="128">
        <v>-7.1164625465307302E-2</v>
      </c>
      <c r="BQ65" s="128" t="s">
        <v>46</v>
      </c>
      <c r="BR65" s="128" t="s">
        <v>46</v>
      </c>
      <c r="BS65" s="128">
        <v>-4.4635852537263987E-2</v>
      </c>
      <c r="BT65" s="128">
        <v>4.1610936378479103E-2</v>
      </c>
      <c r="BU65" s="128">
        <v>6.9431371168408695E-2</v>
      </c>
      <c r="BV65" s="177">
        <v>-2.7661060194062861</v>
      </c>
      <c r="BW65" s="177">
        <v>-0.51652950035871048</v>
      </c>
      <c r="BX65" s="128">
        <v>-6.0368272245775297E-2</v>
      </c>
      <c r="BY65" s="128">
        <v>-7.8737551464276703E-2</v>
      </c>
      <c r="BZ65" s="177">
        <v>0.1013242705125806</v>
      </c>
      <c r="CA65" s="182">
        <v>1.8098727749493702E-2</v>
      </c>
      <c r="CB65" s="182">
        <v>-0.1225817137933406</v>
      </c>
      <c r="CC65" s="182">
        <v>4.7633218958976903E-2</v>
      </c>
      <c r="CD65" s="182">
        <v>4.17865124547529E-2</v>
      </c>
      <c r="CE65" s="182">
        <v>-6.9723635078859994E-2</v>
      </c>
      <c r="CF65" s="182">
        <v>-3.7995777522430101E-2</v>
      </c>
      <c r="CG65" s="179">
        <v>1.3617958999999999</v>
      </c>
      <c r="CH65" s="169" t="s">
        <v>46</v>
      </c>
      <c r="CI65" s="170" t="s">
        <v>46</v>
      </c>
      <c r="CJ65" s="170" t="s">
        <v>46</v>
      </c>
      <c r="CK65" s="170" t="s">
        <v>46</v>
      </c>
      <c r="CL65" s="170" t="s">
        <v>46</v>
      </c>
      <c r="CM65" s="180">
        <v>29168896.18</v>
      </c>
      <c r="CN65" s="180">
        <v>30021449.319841269</v>
      </c>
      <c r="CO65" s="180">
        <v>-6315336.3399999999</v>
      </c>
      <c r="CP65" s="128" t="s">
        <v>46</v>
      </c>
      <c r="CQ65" s="128" t="s">
        <v>46</v>
      </c>
      <c r="CR65" s="128" t="s">
        <v>46</v>
      </c>
      <c r="CS65" s="128" t="s">
        <v>46</v>
      </c>
      <c r="CT65" s="126" t="s">
        <v>46</v>
      </c>
      <c r="CU65" s="126" t="s">
        <v>46</v>
      </c>
      <c r="CV65" s="126" t="s">
        <v>4717</v>
      </c>
      <c r="CW65" s="126" t="s">
        <v>46</v>
      </c>
      <c r="CX65" s="154">
        <v>25569.625694432871</v>
      </c>
    </row>
    <row r="66" spans="1:102" ht="15" customHeight="1" x14ac:dyDescent="0.35">
      <c r="A66" s="8"/>
      <c r="B66" s="129">
        <v>36326771000110</v>
      </c>
      <c r="C66" s="152" t="s">
        <v>4413</v>
      </c>
      <c r="D66" s="126">
        <v>32</v>
      </c>
      <c r="E66" s="126"/>
      <c r="F66" s="122" t="s">
        <v>3393</v>
      </c>
      <c r="G66" s="126" t="s">
        <v>3584</v>
      </c>
      <c r="H66" s="126" t="s">
        <v>3390</v>
      </c>
      <c r="I66" s="126" t="s">
        <v>3384</v>
      </c>
      <c r="J66" s="126" t="s">
        <v>362</v>
      </c>
      <c r="K66" s="126" t="s">
        <v>3540</v>
      </c>
      <c r="L66" s="211" t="s">
        <v>3400</v>
      </c>
      <c r="M66" s="126" t="s">
        <v>114</v>
      </c>
      <c r="N66" s="126" t="s">
        <v>115</v>
      </c>
      <c r="O66" s="126" t="s">
        <v>3551</v>
      </c>
      <c r="P66" s="211" t="s">
        <v>3550</v>
      </c>
      <c r="Q66" s="127">
        <v>200000</v>
      </c>
      <c r="R66" s="126" t="s">
        <v>4361</v>
      </c>
      <c r="S66" s="213" t="s">
        <v>46</v>
      </c>
      <c r="T66" s="171">
        <v>20000</v>
      </c>
      <c r="U66" s="171">
        <v>20000</v>
      </c>
      <c r="V66" s="172" t="s">
        <v>3398</v>
      </c>
      <c r="W66" s="172" t="s">
        <v>3530</v>
      </c>
      <c r="X66" s="172" t="s">
        <v>3532</v>
      </c>
      <c r="Y66" s="172" t="s">
        <v>3534</v>
      </c>
      <c r="Z66" s="172">
        <v>62</v>
      </c>
      <c r="AA66" s="172" t="s">
        <v>134</v>
      </c>
      <c r="AB66" s="169">
        <v>0.1</v>
      </c>
      <c r="AC66" s="172" t="s">
        <v>4414</v>
      </c>
      <c r="AD66" s="169">
        <v>1.3500000000000002E-2</v>
      </c>
      <c r="AE66" s="169">
        <v>0.16350000000000001</v>
      </c>
      <c r="AF66" s="169">
        <v>1.3500000000000002E-2</v>
      </c>
      <c r="AG66" s="169">
        <v>0.2</v>
      </c>
      <c r="AH66" s="172" t="s">
        <v>46</v>
      </c>
      <c r="AI66" s="172" t="s">
        <v>46</v>
      </c>
      <c r="AJ66" s="172" t="s">
        <v>46</v>
      </c>
      <c r="AK66" s="173">
        <v>43908</v>
      </c>
      <c r="AL66" s="212" t="s">
        <v>4415</v>
      </c>
      <c r="AM66" s="128">
        <v>4.3907268755499503E-2</v>
      </c>
      <c r="AN66" s="128">
        <v>0.3431791718952566</v>
      </c>
      <c r="AO66" s="128">
        <v>0.13658868954621961</v>
      </c>
      <c r="AP66" s="128">
        <v>0.15410906073950609</v>
      </c>
      <c r="AQ66" s="128">
        <v>0.1195265153521913</v>
      </c>
      <c r="AR66" s="128">
        <v>-0.1197004218785393</v>
      </c>
      <c r="AS66" s="128">
        <v>0.3065844512296127</v>
      </c>
      <c r="AT66" s="128">
        <v>-0.18619906211006029</v>
      </c>
      <c r="AU66" s="128" t="s">
        <v>46</v>
      </c>
      <c r="AV66" s="128" t="s">
        <v>46</v>
      </c>
      <c r="AW66" s="128">
        <v>0.1332472255614538</v>
      </c>
      <c r="AX66" s="128">
        <v>3.5991618508688661</v>
      </c>
      <c r="AY66" s="128">
        <v>3.3153372731766968</v>
      </c>
      <c r="AZ66" s="128">
        <v>1.0236322241822846</v>
      </c>
      <c r="BA66" s="128">
        <v>1.2796422369410647</v>
      </c>
      <c r="BB66" s="128">
        <v>0.93693754652975725</v>
      </c>
      <c r="BC66" s="128" t="s">
        <v>46</v>
      </c>
      <c r="BD66" s="128">
        <v>2.3497672057030363</v>
      </c>
      <c r="BE66" s="128" t="s">
        <v>46</v>
      </c>
      <c r="BF66" s="128" t="s">
        <v>46</v>
      </c>
      <c r="BG66" s="128" t="s">
        <v>46</v>
      </c>
      <c r="BH66" s="128">
        <v>1.5219086231510004</v>
      </c>
      <c r="BI66" s="128">
        <v>3.1707964980121899E-2</v>
      </c>
      <c r="BJ66" s="128">
        <v>0.2396665746485733</v>
      </c>
      <c r="BK66" s="128">
        <v>3.1533733071946002E-3</v>
      </c>
      <c r="BL66" s="128">
        <v>3.0057794924265524E-2</v>
      </c>
      <c r="BM66" s="128">
        <v>-7.1347768322856941E-3</v>
      </c>
      <c r="BN66" s="128">
        <v>-0.2284401500327817</v>
      </c>
      <c r="BO66" s="128">
        <v>0.1761100576447876</v>
      </c>
      <c r="BP66" s="128">
        <v>-0.3099290975630945</v>
      </c>
      <c r="BQ66" s="128" t="s">
        <v>46</v>
      </c>
      <c r="BR66" s="128" t="s">
        <v>46</v>
      </c>
      <c r="BS66" s="128">
        <v>4.2015908100476951E-2</v>
      </c>
      <c r="BT66" s="128">
        <v>0.19292813702892889</v>
      </c>
      <c r="BU66" s="128">
        <v>0.21471206157940259</v>
      </c>
      <c r="BV66" s="177">
        <v>0.11033715645476019</v>
      </c>
      <c r="BW66" s="177">
        <v>0.2653629431952591</v>
      </c>
      <c r="BX66" s="128">
        <v>-0.17256707014014461</v>
      </c>
      <c r="BY66" s="128">
        <v>-0.39768091116727322</v>
      </c>
      <c r="BZ66" s="177">
        <v>0.86304805115049388</v>
      </c>
      <c r="CA66" s="182">
        <v>0.82766530517362191</v>
      </c>
      <c r="CB66" s="182">
        <v>-0.2584539625623824</v>
      </c>
      <c r="CC66" s="182">
        <v>0.60571682914876745</v>
      </c>
      <c r="CD66" s="182">
        <v>0.54636442362761217</v>
      </c>
      <c r="CE66" s="182">
        <v>0.1932268780273784</v>
      </c>
      <c r="CF66" s="182">
        <v>0.46562526904661278</v>
      </c>
      <c r="CG66" s="179">
        <v>199.36455649000001</v>
      </c>
      <c r="CH66" s="169" t="s">
        <v>46</v>
      </c>
      <c r="CI66" s="170" t="s">
        <v>46</v>
      </c>
      <c r="CJ66" s="170" t="s">
        <v>46</v>
      </c>
      <c r="CK66" s="170" t="s">
        <v>46</v>
      </c>
      <c r="CL66" s="170" t="s">
        <v>46</v>
      </c>
      <c r="CM66" s="180">
        <v>872024669.42999995</v>
      </c>
      <c r="CN66" s="180">
        <v>880952600.3869046</v>
      </c>
      <c r="CO66" s="180">
        <v>-156644651.16999999</v>
      </c>
      <c r="CP66" s="128" t="s">
        <v>46</v>
      </c>
      <c r="CQ66" s="128" t="s">
        <v>46</v>
      </c>
      <c r="CR66" s="128" t="s">
        <v>46</v>
      </c>
      <c r="CS66" s="128" t="s">
        <v>46</v>
      </c>
      <c r="CT66" s="126" t="s">
        <v>46</v>
      </c>
      <c r="CU66" s="126" t="s">
        <v>46</v>
      </c>
      <c r="CV66" s="126" t="s">
        <v>4416</v>
      </c>
      <c r="CW66" s="126" t="s">
        <v>46</v>
      </c>
      <c r="CX66" s="154">
        <v>25569.625694432871</v>
      </c>
    </row>
    <row r="67" spans="1:102" ht="15" customHeight="1" x14ac:dyDescent="0.35">
      <c r="A67" s="8"/>
      <c r="B67" s="129">
        <v>55296764000168</v>
      </c>
      <c r="C67" s="152" t="s">
        <v>4299</v>
      </c>
      <c r="D67" s="126">
        <v>50</v>
      </c>
      <c r="E67" s="126"/>
      <c r="F67" s="122"/>
      <c r="G67" s="126" t="s">
        <v>356</v>
      </c>
      <c r="H67" s="126" t="s">
        <v>352</v>
      </c>
      <c r="I67" s="126" t="s">
        <v>3406</v>
      </c>
      <c r="J67" s="126" t="s">
        <v>3559</v>
      </c>
      <c r="K67" s="126" t="s">
        <v>3540</v>
      </c>
      <c r="L67" s="211" t="s">
        <v>3400</v>
      </c>
      <c r="M67" s="126" t="s">
        <v>4394</v>
      </c>
      <c r="N67" s="126" t="s">
        <v>46</v>
      </c>
      <c r="O67" s="126" t="s">
        <v>4216</v>
      </c>
      <c r="P67" s="211" t="s">
        <v>4220</v>
      </c>
      <c r="Q67" s="127">
        <v>10</v>
      </c>
      <c r="R67" s="126" t="s">
        <v>4361</v>
      </c>
      <c r="S67" s="213" t="s">
        <v>46</v>
      </c>
      <c r="T67" s="171">
        <v>0.01</v>
      </c>
      <c r="U67" s="171">
        <v>0.01</v>
      </c>
      <c r="V67" s="172" t="s">
        <v>3398</v>
      </c>
      <c r="W67" s="172" t="s">
        <v>135</v>
      </c>
      <c r="X67" s="172" t="s">
        <v>135</v>
      </c>
      <c r="Y67" s="172" t="s">
        <v>135</v>
      </c>
      <c r="Z67" s="172">
        <v>0</v>
      </c>
      <c r="AA67" s="172" t="s">
        <v>46</v>
      </c>
      <c r="AB67" s="169" t="s">
        <v>46</v>
      </c>
      <c r="AC67" s="172" t="s">
        <v>46</v>
      </c>
      <c r="AD67" s="169">
        <v>8.3000000000000001E-3</v>
      </c>
      <c r="AE67" s="169" t="s">
        <v>46</v>
      </c>
      <c r="AF67" s="169">
        <v>8.3000000000000001E-3</v>
      </c>
      <c r="AG67" s="169">
        <v>0.2</v>
      </c>
      <c r="AH67" s="172" t="s">
        <v>4417</v>
      </c>
      <c r="AI67" s="172" t="s">
        <v>4367</v>
      </c>
      <c r="AJ67" s="172" t="s">
        <v>4418</v>
      </c>
      <c r="AK67" s="173">
        <v>45439</v>
      </c>
      <c r="AL67" s="212" t="s">
        <v>4419</v>
      </c>
      <c r="AM67" s="128" t="s">
        <v>46</v>
      </c>
      <c r="AN67" s="128" t="s">
        <v>46</v>
      </c>
      <c r="AO67" s="128" t="s">
        <v>46</v>
      </c>
      <c r="AP67" s="128" t="s">
        <v>46</v>
      </c>
      <c r="AQ67" s="128" t="s">
        <v>46</v>
      </c>
      <c r="AR67" s="128" t="s">
        <v>46</v>
      </c>
      <c r="AS67" s="128" t="s">
        <v>46</v>
      </c>
      <c r="AT67" s="128" t="s">
        <v>46</v>
      </c>
      <c r="AU67" s="128" t="s">
        <v>46</v>
      </c>
      <c r="AV67" s="128" t="s">
        <v>46</v>
      </c>
      <c r="AW67" s="128" t="s">
        <v>46</v>
      </c>
      <c r="AX67" s="128" t="s">
        <v>46</v>
      </c>
      <c r="AY67" s="128" t="s">
        <v>46</v>
      </c>
      <c r="AZ67" s="128" t="s">
        <v>46</v>
      </c>
      <c r="BA67" s="128" t="s">
        <v>46</v>
      </c>
      <c r="BB67" s="128" t="s">
        <v>46</v>
      </c>
      <c r="BC67" s="128" t="s">
        <v>46</v>
      </c>
      <c r="BD67" s="128" t="s">
        <v>46</v>
      </c>
      <c r="BE67" s="128" t="s">
        <v>46</v>
      </c>
      <c r="BF67" s="128" t="s">
        <v>46</v>
      </c>
      <c r="BG67" s="128" t="s">
        <v>46</v>
      </c>
      <c r="BH67" s="128" t="s">
        <v>46</v>
      </c>
      <c r="BI67" s="128" t="s">
        <v>46</v>
      </c>
      <c r="BJ67" s="128" t="s">
        <v>46</v>
      </c>
      <c r="BK67" s="128" t="s">
        <v>46</v>
      </c>
      <c r="BL67" s="128" t="s">
        <v>46</v>
      </c>
      <c r="BM67" s="128" t="s">
        <v>46</v>
      </c>
      <c r="BN67" s="128" t="s">
        <v>46</v>
      </c>
      <c r="BO67" s="128" t="s">
        <v>46</v>
      </c>
      <c r="BP67" s="128" t="s">
        <v>46</v>
      </c>
      <c r="BQ67" s="128" t="s">
        <v>46</v>
      </c>
      <c r="BR67" s="128" t="s">
        <v>46</v>
      </c>
      <c r="BS67" s="128" t="s">
        <v>46</v>
      </c>
      <c r="BT67" s="128" t="s">
        <v>46</v>
      </c>
      <c r="BU67" s="128" t="s">
        <v>46</v>
      </c>
      <c r="BV67" s="177" t="s">
        <v>46</v>
      </c>
      <c r="BW67" s="177" t="s">
        <v>46</v>
      </c>
      <c r="BX67" s="128" t="s">
        <v>46</v>
      </c>
      <c r="BY67" s="128" t="s">
        <v>46</v>
      </c>
      <c r="BZ67" s="177" t="s">
        <v>46</v>
      </c>
      <c r="CA67" s="182" t="s">
        <v>46</v>
      </c>
      <c r="CB67" s="182" t="s">
        <v>46</v>
      </c>
      <c r="CC67" s="182" t="s">
        <v>46</v>
      </c>
      <c r="CD67" s="182" t="s">
        <v>46</v>
      </c>
      <c r="CE67" s="182" t="s">
        <v>46</v>
      </c>
      <c r="CF67" s="182" t="s">
        <v>46</v>
      </c>
      <c r="CG67" s="179" t="s">
        <v>46</v>
      </c>
      <c r="CH67" s="169">
        <v>0.15</v>
      </c>
      <c r="CI67" s="170">
        <v>0.05</v>
      </c>
      <c r="CJ67" s="170">
        <v>1.245E-3</v>
      </c>
      <c r="CK67" s="170" t="s">
        <v>46</v>
      </c>
      <c r="CL67" s="170">
        <v>1.245E-3</v>
      </c>
      <c r="CM67" s="180" t="s">
        <v>46</v>
      </c>
      <c r="CN67" s="180" t="s">
        <v>46</v>
      </c>
      <c r="CO67" s="180" t="s">
        <v>46</v>
      </c>
      <c r="CP67" s="128" t="s">
        <v>46</v>
      </c>
      <c r="CQ67" s="128" t="s">
        <v>46</v>
      </c>
      <c r="CR67" s="128" t="s">
        <v>46</v>
      </c>
      <c r="CS67" s="128" t="s">
        <v>46</v>
      </c>
      <c r="CT67" s="126" t="s">
        <v>46</v>
      </c>
      <c r="CU67" s="126" t="s">
        <v>46</v>
      </c>
      <c r="CV67" s="126" t="s">
        <v>4420</v>
      </c>
      <c r="CW67" s="126" t="s">
        <v>46</v>
      </c>
      <c r="CX67" s="154">
        <v>25569.625694432871</v>
      </c>
    </row>
    <row r="68" spans="1:102" ht="15" customHeight="1" x14ac:dyDescent="0.35">
      <c r="A68" s="8"/>
      <c r="B68" s="129">
        <v>34218678000167</v>
      </c>
      <c r="C68" s="152" t="s">
        <v>355</v>
      </c>
      <c r="D68" s="126">
        <v>13</v>
      </c>
      <c r="E68" s="126" t="s">
        <v>134</v>
      </c>
      <c r="F68" s="122" t="s">
        <v>3394</v>
      </c>
      <c r="G68" s="126" t="s">
        <v>356</v>
      </c>
      <c r="H68" s="126" t="s">
        <v>3383</v>
      </c>
      <c r="I68" s="126" t="s">
        <v>3383</v>
      </c>
      <c r="J68" s="126" t="s">
        <v>3559</v>
      </c>
      <c r="K68" s="126" t="s">
        <v>3526</v>
      </c>
      <c r="L68" s="211" t="s">
        <v>3400</v>
      </c>
      <c r="M68" s="126" t="s">
        <v>112</v>
      </c>
      <c r="N68" s="126" t="s">
        <v>4474</v>
      </c>
      <c r="O68" s="126" t="s">
        <v>266</v>
      </c>
      <c r="P68" s="211" t="s">
        <v>3541</v>
      </c>
      <c r="Q68" s="127">
        <v>5000</v>
      </c>
      <c r="R68" s="126" t="s">
        <v>4350</v>
      </c>
      <c r="S68" s="213" t="s">
        <v>46</v>
      </c>
      <c r="T68" s="171">
        <v>5000</v>
      </c>
      <c r="U68" s="171">
        <v>5000</v>
      </c>
      <c r="V68" s="172" t="s">
        <v>3398</v>
      </c>
      <c r="W68" s="172" t="s">
        <v>135</v>
      </c>
      <c r="X68" s="172" t="s">
        <v>4718</v>
      </c>
      <c r="Y68" s="172" t="s">
        <v>3530</v>
      </c>
      <c r="Z68" s="172">
        <v>180</v>
      </c>
      <c r="AA68" s="172" t="s">
        <v>46</v>
      </c>
      <c r="AB68" s="169" t="s">
        <v>46</v>
      </c>
      <c r="AC68" s="172" t="s">
        <v>46</v>
      </c>
      <c r="AD68" s="169">
        <v>1.1000000000000001E-2</v>
      </c>
      <c r="AE68" s="169" t="s">
        <v>46</v>
      </c>
      <c r="AF68" s="169">
        <v>1.3000000000000001E-2</v>
      </c>
      <c r="AG68" s="169">
        <v>0.2</v>
      </c>
      <c r="AH68" s="172" t="s">
        <v>136</v>
      </c>
      <c r="AI68" s="172" t="s">
        <v>4367</v>
      </c>
      <c r="AJ68" s="172" t="s">
        <v>133</v>
      </c>
      <c r="AK68" s="173">
        <v>43826</v>
      </c>
      <c r="AL68" s="212" t="s">
        <v>4719</v>
      </c>
      <c r="AM68" s="128">
        <v>9.3028484687176002E-3</v>
      </c>
      <c r="AN68" s="128">
        <v>0.11254190023442159</v>
      </c>
      <c r="AO68" s="128">
        <v>0.1506324287468761</v>
      </c>
      <c r="AP68" s="128">
        <v>0.13629321923441751</v>
      </c>
      <c r="AQ68" s="128">
        <v>0.13041916186823529</v>
      </c>
      <c r="AR68" s="128">
        <v>0.13855526928914561</v>
      </c>
      <c r="AS68" s="128">
        <v>9.8591003439691502E-2</v>
      </c>
      <c r="AT68" s="128">
        <v>0.14553969434837019</v>
      </c>
      <c r="AU68" s="128" t="s">
        <v>46</v>
      </c>
      <c r="AV68" s="128" t="s">
        <v>46</v>
      </c>
      <c r="AW68" s="128">
        <v>0.10821229643857069</v>
      </c>
      <c r="AX68" s="128">
        <v>0.76257208116204245</v>
      </c>
      <c r="AY68" s="128">
        <v>1.0872290255283661</v>
      </c>
      <c r="AZ68" s="128">
        <v>1.12887976731022</v>
      </c>
      <c r="BA68" s="128">
        <v>1.1223487235797749</v>
      </c>
      <c r="BB68" s="128">
        <v>1.0330521573703131</v>
      </c>
      <c r="BC68" s="128">
        <v>1.2741917939376419</v>
      </c>
      <c r="BD68" s="128">
        <v>0.7556348853661824</v>
      </c>
      <c r="BE68" s="128">
        <v>1.1762681051167614</v>
      </c>
      <c r="BF68" s="128" t="s">
        <v>46</v>
      </c>
      <c r="BG68" s="128" t="s">
        <v>46</v>
      </c>
      <c r="BH68" s="128">
        <v>1.2012069264659753</v>
      </c>
      <c r="BI68" s="128">
        <v>-2.8964553066599002E-3</v>
      </c>
      <c r="BJ68" s="128">
        <v>9.0293029877383992E-3</v>
      </c>
      <c r="BK68" s="128">
        <v>1.7197112507851098E-2</v>
      </c>
      <c r="BL68" s="128">
        <v>1.3248645892592226E-2</v>
      </c>
      <c r="BM68" s="128">
        <v>3.7049771583492763E-3</v>
      </c>
      <c r="BN68" s="128">
        <v>2.9815541134903201E-2</v>
      </c>
      <c r="BO68" s="128">
        <v>-3.1883390145133597E-2</v>
      </c>
      <c r="BP68" s="128">
        <v>2.1809658895335999E-2</v>
      </c>
      <c r="BQ68" s="128" t="s">
        <v>46</v>
      </c>
      <c r="BR68" s="128" t="s">
        <v>46</v>
      </c>
      <c r="BS68" s="128">
        <v>1.6628031108274932E-2</v>
      </c>
      <c r="BT68" s="128">
        <v>9.6474583843946995E-3</v>
      </c>
      <c r="BU68" s="128">
        <v>1.0797997692932101E-2</v>
      </c>
      <c r="BV68" s="177">
        <v>1.5664702017293617</v>
      </c>
      <c r="BW68" s="177">
        <v>1.2572730307735454</v>
      </c>
      <c r="BX68" s="128">
        <v>-4.6294511150805004E-3</v>
      </c>
      <c r="BY68" s="128">
        <v>-2.8435116732294499E-2</v>
      </c>
      <c r="BZ68" s="177">
        <v>2.2705030875087998E-3</v>
      </c>
      <c r="CA68" s="182">
        <v>-3.3669604553705698E-2</v>
      </c>
      <c r="CB68" s="182">
        <v>7.9418226416405502E-2</v>
      </c>
      <c r="CC68" s="182">
        <v>-1.15278506966612E-2</v>
      </c>
      <c r="CD68" s="182">
        <v>-1.3555683730104901E-2</v>
      </c>
      <c r="CE68" s="182">
        <v>1.97519321280436E-2</v>
      </c>
      <c r="CF68" s="182">
        <v>-0.13695266820495569</v>
      </c>
      <c r="CG68" s="179">
        <v>1.8024936600000001</v>
      </c>
      <c r="CH68" s="169">
        <v>0.15</v>
      </c>
      <c r="CI68" s="170" t="s">
        <v>46</v>
      </c>
      <c r="CJ68" s="170">
        <v>1.65E-3</v>
      </c>
      <c r="CK68" s="170" t="s">
        <v>46</v>
      </c>
      <c r="CL68" s="170">
        <v>1.65E-3</v>
      </c>
      <c r="CM68" s="180">
        <v>245254591.47999999</v>
      </c>
      <c r="CN68" s="180">
        <v>240720695.51373017</v>
      </c>
      <c r="CO68" s="180">
        <v>-18941577.25</v>
      </c>
      <c r="CP68" s="128" t="s">
        <v>46</v>
      </c>
      <c r="CQ68" s="128" t="s">
        <v>46</v>
      </c>
      <c r="CR68" s="128" t="s">
        <v>46</v>
      </c>
      <c r="CS68" s="128" t="s">
        <v>46</v>
      </c>
      <c r="CT68" s="126" t="s">
        <v>46</v>
      </c>
      <c r="CU68" s="126" t="s">
        <v>46</v>
      </c>
      <c r="CV68" s="126" t="s">
        <v>4720</v>
      </c>
      <c r="CW68" s="126" t="s">
        <v>46</v>
      </c>
      <c r="CX68" s="154">
        <v>25569.625694432871</v>
      </c>
    </row>
    <row r="69" spans="1:102" ht="15" customHeight="1" x14ac:dyDescent="0.35">
      <c r="A69" s="8"/>
      <c r="B69" s="129">
        <v>30568495000110</v>
      </c>
      <c r="C69" s="152" t="s">
        <v>4721</v>
      </c>
      <c r="D69" s="126">
        <v>11</v>
      </c>
      <c r="E69" s="126"/>
      <c r="F69" s="122" t="s">
        <v>3393</v>
      </c>
      <c r="G69" s="126" t="s">
        <v>356</v>
      </c>
      <c r="H69" s="126" t="s">
        <v>3383</v>
      </c>
      <c r="I69" s="126" t="s">
        <v>3383</v>
      </c>
      <c r="J69" s="126" t="s">
        <v>3559</v>
      </c>
      <c r="K69" s="126" t="s">
        <v>3526</v>
      </c>
      <c r="L69" s="211" t="s">
        <v>3399</v>
      </c>
      <c r="M69" s="126" t="s">
        <v>163</v>
      </c>
      <c r="N69" s="126" t="s">
        <v>3547</v>
      </c>
      <c r="O69" s="126" t="s">
        <v>164</v>
      </c>
      <c r="P69" s="211" t="s">
        <v>3541</v>
      </c>
      <c r="Q69" s="127">
        <v>500</v>
      </c>
      <c r="R69" s="126" t="s">
        <v>4361</v>
      </c>
      <c r="S69" s="213" t="s">
        <v>46</v>
      </c>
      <c r="T69" s="171">
        <v>500</v>
      </c>
      <c r="U69" s="171">
        <v>500</v>
      </c>
      <c r="V69" s="172" t="s">
        <v>3398</v>
      </c>
      <c r="W69" s="172" t="s">
        <v>135</v>
      </c>
      <c r="X69" s="172" t="s">
        <v>3531</v>
      </c>
      <c r="Y69" s="172" t="s">
        <v>3530</v>
      </c>
      <c r="Z69" s="172">
        <v>31</v>
      </c>
      <c r="AA69" s="172" t="s">
        <v>46</v>
      </c>
      <c r="AB69" s="169" t="s">
        <v>46</v>
      </c>
      <c r="AC69" s="172" t="s">
        <v>46</v>
      </c>
      <c r="AD69" s="169">
        <v>6.0000000000000001E-3</v>
      </c>
      <c r="AE69" s="169" t="s">
        <v>46</v>
      </c>
      <c r="AF69" s="169">
        <v>9.0000000000000011E-3</v>
      </c>
      <c r="AG69" s="169">
        <v>0.2</v>
      </c>
      <c r="AH69" s="172" t="s">
        <v>136</v>
      </c>
      <c r="AI69" s="172" t="s">
        <v>4367</v>
      </c>
      <c r="AJ69" s="172" t="s">
        <v>133</v>
      </c>
      <c r="AK69" s="173">
        <v>43612</v>
      </c>
      <c r="AL69" s="212" t="s">
        <v>4722</v>
      </c>
      <c r="AM69" s="128">
        <v>1.3615188816396E-2</v>
      </c>
      <c r="AN69" s="128">
        <v>0.107298571678601</v>
      </c>
      <c r="AO69" s="128">
        <v>0.1383923546647278</v>
      </c>
      <c r="AP69" s="128">
        <v>0.1357969457660877</v>
      </c>
      <c r="AQ69" s="128">
        <v>0.13222197653340181</v>
      </c>
      <c r="AR69" s="128">
        <v>0.1277403266958505</v>
      </c>
      <c r="AS69" s="128">
        <v>0.1209031642237237</v>
      </c>
      <c r="AT69" s="128">
        <v>0.14007118269464611</v>
      </c>
      <c r="AU69" s="128" t="s">
        <v>46</v>
      </c>
      <c r="AV69" s="128" t="s">
        <v>46</v>
      </c>
      <c r="AW69" s="128">
        <v>9.9064343099678404E-2</v>
      </c>
      <c r="AX69" s="128">
        <v>1.1160627743262006</v>
      </c>
      <c r="AY69" s="128">
        <v>1.036575011473196</v>
      </c>
      <c r="AZ69" s="128">
        <v>1.0371493736847246</v>
      </c>
      <c r="BA69" s="128">
        <v>1.1180022271744661</v>
      </c>
      <c r="BB69" s="128">
        <v>1.049139750555109</v>
      </c>
      <c r="BC69" s="128">
        <v>1.1747346518528785</v>
      </c>
      <c r="BD69" s="128">
        <v>0.92664285230129162</v>
      </c>
      <c r="BE69" s="128">
        <v>1.132070981647902</v>
      </c>
      <c r="BF69" s="128" t="s">
        <v>46</v>
      </c>
      <c r="BG69" s="128" t="s">
        <v>46</v>
      </c>
      <c r="BH69" s="128">
        <v>1.1310252813557951</v>
      </c>
      <c r="BI69" s="128">
        <v>1.4158850410184E-3</v>
      </c>
      <c r="BJ69" s="128">
        <v>3.7859744319177001E-3</v>
      </c>
      <c r="BK69" s="128">
        <v>4.9570384257029004E-3</v>
      </c>
      <c r="BL69" s="128">
        <v>1.278062897928578E-2</v>
      </c>
      <c r="BM69" s="128">
        <v>5.4998861024282419E-3</v>
      </c>
      <c r="BN69" s="128">
        <v>1.9000598541608099E-2</v>
      </c>
      <c r="BO69" s="128">
        <v>-9.5712293611013993E-3</v>
      </c>
      <c r="BP69" s="128">
        <v>1.6341147241611901E-2</v>
      </c>
      <c r="BQ69" s="128" t="s">
        <v>46</v>
      </c>
      <c r="BR69" s="128" t="s">
        <v>46</v>
      </c>
      <c r="BS69" s="128">
        <v>1.0552022526576721E-2</v>
      </c>
      <c r="BT69" s="128">
        <v>6.486868097766E-3</v>
      </c>
      <c r="BU69" s="128">
        <v>8.6143635613369993E-3</v>
      </c>
      <c r="BV69" s="177">
        <v>0.67624509248750919</v>
      </c>
      <c r="BW69" s="177">
        <v>0.98609812026666599</v>
      </c>
      <c r="BX69" s="128">
        <v>-4.5086537877515997E-3</v>
      </c>
      <c r="BY69" s="128">
        <v>-3.0474688144197098E-2</v>
      </c>
      <c r="BZ69" s="177">
        <v>2.8446174828045999E-3</v>
      </c>
      <c r="CA69" s="182">
        <v>8.4199342662284002E-2</v>
      </c>
      <c r="CB69" s="182">
        <v>6.1669466352822597E-2</v>
      </c>
      <c r="CC69" s="182">
        <v>4.96159419513919E-2</v>
      </c>
      <c r="CD69" s="182">
        <v>3.2807475998935902E-2</v>
      </c>
      <c r="CE69" s="182">
        <v>-2.4927387530736E-3</v>
      </c>
      <c r="CF69" s="182">
        <v>-8.4018497943363996E-2</v>
      </c>
      <c r="CG69" s="179">
        <v>1.8189178399999999</v>
      </c>
      <c r="CH69" s="169">
        <v>0.24</v>
      </c>
      <c r="CI69" s="170">
        <v>0.15</v>
      </c>
      <c r="CJ69" s="170">
        <v>1.4400000000000001E-3</v>
      </c>
      <c r="CK69" s="170">
        <v>1.3120391665980336E-4</v>
      </c>
      <c r="CL69" s="170">
        <v>1.5712039166598034E-3</v>
      </c>
      <c r="CM69" s="180">
        <v>209496201.22</v>
      </c>
      <c r="CN69" s="180">
        <v>235055362.63912705</v>
      </c>
      <c r="CO69" s="180">
        <v>-65204119.82</v>
      </c>
      <c r="CP69" s="128" t="s">
        <v>46</v>
      </c>
      <c r="CQ69" s="128" t="s">
        <v>46</v>
      </c>
      <c r="CR69" s="128" t="s">
        <v>46</v>
      </c>
      <c r="CS69" s="128" t="s">
        <v>46</v>
      </c>
      <c r="CT69" s="126" t="s">
        <v>46</v>
      </c>
      <c r="CU69" s="126" t="s">
        <v>46</v>
      </c>
      <c r="CV69" s="126" t="s">
        <v>4723</v>
      </c>
      <c r="CW69" s="126" t="s">
        <v>46</v>
      </c>
      <c r="CX69" s="154">
        <v>25569.625694432871</v>
      </c>
    </row>
    <row r="70" spans="1:102" ht="15" customHeight="1" x14ac:dyDescent="0.35">
      <c r="A70" s="8"/>
      <c r="B70" s="129">
        <v>52285852000176</v>
      </c>
      <c r="C70" s="152" t="s">
        <v>4724</v>
      </c>
      <c r="D70" s="126">
        <v>11</v>
      </c>
      <c r="E70" s="126"/>
      <c r="F70" s="122"/>
      <c r="G70" s="126" t="s">
        <v>356</v>
      </c>
      <c r="H70" s="126" t="s">
        <v>3383</v>
      </c>
      <c r="I70" s="126" t="s">
        <v>3383</v>
      </c>
      <c r="J70" s="126" t="s">
        <v>3559</v>
      </c>
      <c r="K70" s="126" t="s">
        <v>3526</v>
      </c>
      <c r="L70" s="211" t="s">
        <v>3399</v>
      </c>
      <c r="M70" s="126" t="s">
        <v>163</v>
      </c>
      <c r="N70" s="126" t="s">
        <v>3547</v>
      </c>
      <c r="O70" s="126" t="s">
        <v>164</v>
      </c>
      <c r="P70" s="211" t="s">
        <v>3562</v>
      </c>
      <c r="Q70" s="127">
        <v>500</v>
      </c>
      <c r="R70" s="126" t="s">
        <v>4350</v>
      </c>
      <c r="S70" s="213" t="s">
        <v>46</v>
      </c>
      <c r="T70" s="171">
        <v>100</v>
      </c>
      <c r="U70" s="171">
        <v>500</v>
      </c>
      <c r="V70" s="172" t="s">
        <v>3398</v>
      </c>
      <c r="W70" s="172" t="s">
        <v>135</v>
      </c>
      <c r="X70" s="172" t="s">
        <v>3531</v>
      </c>
      <c r="Y70" s="172" t="s">
        <v>3530</v>
      </c>
      <c r="Z70" s="172">
        <v>31</v>
      </c>
      <c r="AA70" s="172" t="s">
        <v>46</v>
      </c>
      <c r="AB70" s="169" t="s">
        <v>46</v>
      </c>
      <c r="AC70" s="172" t="s">
        <v>46</v>
      </c>
      <c r="AD70" s="169">
        <v>6.0000000000000001E-3</v>
      </c>
      <c r="AE70" s="169" t="s">
        <v>46</v>
      </c>
      <c r="AF70" s="169">
        <v>9.0000000000000011E-3</v>
      </c>
      <c r="AG70" s="169">
        <v>0.2</v>
      </c>
      <c r="AH70" s="172" t="s">
        <v>3380</v>
      </c>
      <c r="AI70" s="172" t="s">
        <v>3381</v>
      </c>
      <c r="AJ70" s="172" t="s">
        <v>133</v>
      </c>
      <c r="AK70" s="173">
        <v>45197</v>
      </c>
      <c r="AL70" s="212" t="s">
        <v>4725</v>
      </c>
      <c r="AM70" s="128">
        <v>1.3794624548821801E-2</v>
      </c>
      <c r="AN70" s="128">
        <v>0.110755111719986</v>
      </c>
      <c r="AO70" s="128">
        <v>0.14212487944942809</v>
      </c>
      <c r="AP70" s="128">
        <v>0.13791241352716099</v>
      </c>
      <c r="AQ70" s="128" t="s">
        <v>46</v>
      </c>
      <c r="AR70" s="128">
        <v>0.12677808248269909</v>
      </c>
      <c r="AS70" s="128" t="s">
        <v>46</v>
      </c>
      <c r="AT70" s="128" t="s">
        <v>46</v>
      </c>
      <c r="AU70" s="128" t="s">
        <v>46</v>
      </c>
      <c r="AV70" s="128" t="s">
        <v>46</v>
      </c>
      <c r="AW70" s="128">
        <v>0.13791241352716099</v>
      </c>
      <c r="AX70" s="128">
        <v>1.1307714606356614</v>
      </c>
      <c r="AY70" s="128">
        <v>1.0699674693317087</v>
      </c>
      <c r="AZ70" s="128">
        <v>1.0651219141627948</v>
      </c>
      <c r="BA70" s="128" t="s">
        <v>46</v>
      </c>
      <c r="BB70" s="128" t="s">
        <v>46</v>
      </c>
      <c r="BC70" s="128">
        <v>1.1658855933764172</v>
      </c>
      <c r="BD70" s="128" t="s">
        <v>46</v>
      </c>
      <c r="BE70" s="128" t="s">
        <v>46</v>
      </c>
      <c r="BF70" s="128" t="s">
        <v>46</v>
      </c>
      <c r="BG70" s="128" t="s">
        <v>46</v>
      </c>
      <c r="BH70" s="128">
        <v>1.136592559219977</v>
      </c>
      <c r="BI70" s="128">
        <v>1.5953207734442001E-3</v>
      </c>
      <c r="BJ70" s="128">
        <v>7.2425144733028E-3</v>
      </c>
      <c r="BK70" s="128">
        <v>8.6895632104031003E-3</v>
      </c>
      <c r="BL70" s="128" t="s">
        <v>46</v>
      </c>
      <c r="BM70" s="128" t="s">
        <v>46</v>
      </c>
      <c r="BN70" s="128">
        <v>1.8038354328456699E-2</v>
      </c>
      <c r="BO70" s="128" t="s">
        <v>46</v>
      </c>
      <c r="BP70" s="128" t="s">
        <v>46</v>
      </c>
      <c r="BQ70" s="128" t="s">
        <v>46</v>
      </c>
      <c r="BR70" s="128" t="s">
        <v>46</v>
      </c>
      <c r="BS70" s="128">
        <v>1.4780491182607713E-2</v>
      </c>
      <c r="BT70" s="128">
        <v>5.5903285914169001E-3</v>
      </c>
      <c r="BU70" s="128">
        <v>4.3048628107965996E-3</v>
      </c>
      <c r="BV70" s="177">
        <v>1.3695840080898671</v>
      </c>
      <c r="BW70" s="177">
        <v>3.2270210943883519</v>
      </c>
      <c r="BX70" s="128">
        <v>-2.3221545959904999E-3</v>
      </c>
      <c r="BY70" s="128">
        <v>-2.3221545959904999E-3</v>
      </c>
      <c r="BZ70" s="177">
        <v>2.6805630969474002E-3</v>
      </c>
      <c r="CA70" s="182">
        <v>8.5339014503864399E-2</v>
      </c>
      <c r="CB70" s="182">
        <v>3.7135696587651201E-2</v>
      </c>
      <c r="CC70" s="182">
        <v>6.8998708268835099E-2</v>
      </c>
      <c r="CD70" s="182">
        <v>6.04786364290733E-2</v>
      </c>
      <c r="CE70" s="182">
        <v>-2.23643487206521E-2</v>
      </c>
      <c r="CF70" s="182">
        <v>-6.76555431701341E-2</v>
      </c>
      <c r="CG70" s="179">
        <v>1.2941809900000001</v>
      </c>
      <c r="CH70" s="169">
        <v>0.24</v>
      </c>
      <c r="CI70" s="170">
        <v>0.15</v>
      </c>
      <c r="CJ70" s="170">
        <v>1.4400000000000001E-3</v>
      </c>
      <c r="CK70" s="170">
        <v>2.2999715341244232E-4</v>
      </c>
      <c r="CL70" s="170">
        <v>1.6699971534124424E-3</v>
      </c>
      <c r="CM70" s="180">
        <v>274795504.75</v>
      </c>
      <c r="CN70" s="180">
        <v>253401390.7474604</v>
      </c>
      <c r="CO70" s="180">
        <v>51293259.579999976</v>
      </c>
      <c r="CP70" s="128" t="s">
        <v>46</v>
      </c>
      <c r="CQ70" s="128" t="s">
        <v>46</v>
      </c>
      <c r="CR70" s="128" t="s">
        <v>46</v>
      </c>
      <c r="CS70" s="128" t="s">
        <v>46</v>
      </c>
      <c r="CT70" s="126" t="s">
        <v>46</v>
      </c>
      <c r="CU70" s="126" t="s">
        <v>46</v>
      </c>
      <c r="CV70" s="126" t="s">
        <v>4726</v>
      </c>
      <c r="CW70" s="126" t="s">
        <v>46</v>
      </c>
      <c r="CX70" s="154">
        <v>25569.625694432871</v>
      </c>
    </row>
    <row r="71" spans="1:102" ht="15" customHeight="1" x14ac:dyDescent="0.35">
      <c r="A71" s="8"/>
      <c r="B71" s="129">
        <v>49598896000141</v>
      </c>
      <c r="C71" s="152" t="s">
        <v>4727</v>
      </c>
      <c r="D71" s="126">
        <v>11</v>
      </c>
      <c r="E71" s="126" t="s">
        <v>134</v>
      </c>
      <c r="F71" s="122"/>
      <c r="G71" s="126" t="s">
        <v>356</v>
      </c>
      <c r="H71" s="126" t="s">
        <v>3383</v>
      </c>
      <c r="I71" s="126" t="s">
        <v>3383</v>
      </c>
      <c r="J71" s="126" t="s">
        <v>3559</v>
      </c>
      <c r="K71" s="126" t="s">
        <v>3526</v>
      </c>
      <c r="L71" s="211" t="s">
        <v>3399</v>
      </c>
      <c r="M71" s="126" t="s">
        <v>163</v>
      </c>
      <c r="N71" s="126" t="s">
        <v>3547</v>
      </c>
      <c r="O71" s="126" t="s">
        <v>315</v>
      </c>
      <c r="P71" s="211" t="s">
        <v>4252</v>
      </c>
      <c r="Q71" s="127">
        <v>500</v>
      </c>
      <c r="R71" s="126" t="s">
        <v>4350</v>
      </c>
      <c r="S71" s="213" t="s">
        <v>46</v>
      </c>
      <c r="T71" s="171">
        <v>500</v>
      </c>
      <c r="U71" s="171">
        <v>500</v>
      </c>
      <c r="V71" s="172" t="s">
        <v>3398</v>
      </c>
      <c r="W71" s="172" t="s">
        <v>135</v>
      </c>
      <c r="X71" s="172" t="s">
        <v>3531</v>
      </c>
      <c r="Y71" s="172" t="s">
        <v>3530</v>
      </c>
      <c r="Z71" s="172">
        <v>31</v>
      </c>
      <c r="AA71" s="172" t="s">
        <v>46</v>
      </c>
      <c r="AB71" s="169" t="s">
        <v>46</v>
      </c>
      <c r="AC71" s="172" t="s">
        <v>4728</v>
      </c>
      <c r="AD71" s="169">
        <v>7.4999999999999997E-3</v>
      </c>
      <c r="AE71" s="169">
        <v>8.7499999999999994E-2</v>
      </c>
      <c r="AF71" s="169">
        <v>0.01</v>
      </c>
      <c r="AG71" s="169">
        <v>0.2</v>
      </c>
      <c r="AH71" s="172" t="s">
        <v>3380</v>
      </c>
      <c r="AI71" s="172" t="s">
        <v>3381</v>
      </c>
      <c r="AJ71" s="172" t="s">
        <v>4383</v>
      </c>
      <c r="AK71" s="173">
        <v>44987</v>
      </c>
      <c r="AL71" s="212" t="s">
        <v>4729</v>
      </c>
      <c r="AM71" s="128">
        <v>1.8385677316682301E-2</v>
      </c>
      <c r="AN71" s="128">
        <v>0.1059544710570277</v>
      </c>
      <c r="AO71" s="128">
        <v>0.1111218228908419</v>
      </c>
      <c r="AP71" s="128">
        <v>0.1173409998270607</v>
      </c>
      <c r="AQ71" s="128" t="s">
        <v>46</v>
      </c>
      <c r="AR71" s="128">
        <v>9.5942120662279903E-2</v>
      </c>
      <c r="AS71" s="128" t="s">
        <v>46</v>
      </c>
      <c r="AT71" s="128" t="s">
        <v>46</v>
      </c>
      <c r="AU71" s="128" t="s">
        <v>46</v>
      </c>
      <c r="AV71" s="128" t="s">
        <v>46</v>
      </c>
      <c r="AW71" s="128">
        <v>0.13220236343303129</v>
      </c>
      <c r="AX71" s="128">
        <v>1.5071087379421635</v>
      </c>
      <c r="AY71" s="128">
        <v>1.0235901124625939</v>
      </c>
      <c r="AZ71" s="128">
        <v>0.83277670427061112</v>
      </c>
      <c r="BA71" s="128">
        <v>0.95770840068141083</v>
      </c>
      <c r="BB71" s="128" t="s">
        <v>46</v>
      </c>
      <c r="BC71" s="128">
        <v>0.8823097343612113</v>
      </c>
      <c r="BD71" s="128" t="s">
        <v>46</v>
      </c>
      <c r="BE71" s="128" t="s">
        <v>46</v>
      </c>
      <c r="BF71" s="128" t="s">
        <v>46</v>
      </c>
      <c r="BG71" s="128" t="s">
        <v>46</v>
      </c>
      <c r="BH71" s="128">
        <v>1.0626535458560995</v>
      </c>
      <c r="BI71" s="128">
        <v>6.1863735413047998E-3</v>
      </c>
      <c r="BJ71" s="128">
        <v>2.4418738103443999E-3</v>
      </c>
      <c r="BK71" s="128">
        <v>-2.2313493348183E-2</v>
      </c>
      <c r="BL71" s="128">
        <v>-4.6161028004680915E-3</v>
      </c>
      <c r="BM71" s="128" t="s">
        <v>46</v>
      </c>
      <c r="BN71" s="128">
        <v>-1.27976074919624E-2</v>
      </c>
      <c r="BO71" s="128" t="s">
        <v>46</v>
      </c>
      <c r="BP71" s="128" t="s">
        <v>46</v>
      </c>
      <c r="BQ71" s="128" t="s">
        <v>46</v>
      </c>
      <c r="BR71" s="128" t="s">
        <v>46</v>
      </c>
      <c r="BS71" s="128">
        <v>6.9321721349346888E-3</v>
      </c>
      <c r="BT71" s="128">
        <v>2.9606029995701999E-2</v>
      </c>
      <c r="BU71" s="128">
        <v>3.2031277459575402E-2</v>
      </c>
      <c r="BV71" s="177">
        <v>-0.65717606590975342</v>
      </c>
      <c r="BW71" s="177">
        <v>0.21339488391982189</v>
      </c>
      <c r="BX71" s="128">
        <v>-1.6758331946557899E-2</v>
      </c>
      <c r="BY71" s="128">
        <v>-2.6892943475942201E-2</v>
      </c>
      <c r="BZ71" s="177">
        <v>6.12841203780395E-2</v>
      </c>
      <c r="CA71" s="182">
        <v>0.3264476723251723</v>
      </c>
      <c r="CB71" s="182">
        <v>-0.1090162935615191</v>
      </c>
      <c r="CC71" s="182">
        <v>0.51953168574597208</v>
      </c>
      <c r="CD71" s="182">
        <v>0.5551670528320346</v>
      </c>
      <c r="CE71" s="182">
        <v>-7.5752932809289297E-2</v>
      </c>
      <c r="CF71" s="182">
        <v>0.31170021134473369</v>
      </c>
      <c r="CG71" s="179">
        <v>1.3761376000000001</v>
      </c>
      <c r="CH71" s="169">
        <v>0.24</v>
      </c>
      <c r="CI71" s="170">
        <v>0.15</v>
      </c>
      <c r="CJ71" s="170">
        <v>1.8E-3</v>
      </c>
      <c r="CK71" s="170">
        <v>5.5097170049855698E-4</v>
      </c>
      <c r="CL71" s="170">
        <v>2.350971700498557E-3</v>
      </c>
      <c r="CM71" s="180">
        <v>67597353.769999996</v>
      </c>
      <c r="CN71" s="180">
        <v>57880529.813809529</v>
      </c>
      <c r="CO71" s="180">
        <v>-56607463.810000002</v>
      </c>
      <c r="CP71" s="128" t="s">
        <v>46</v>
      </c>
      <c r="CQ71" s="128" t="s">
        <v>46</v>
      </c>
      <c r="CR71" s="128" t="s">
        <v>46</v>
      </c>
      <c r="CS71" s="128" t="s">
        <v>46</v>
      </c>
      <c r="CT71" s="126" t="s">
        <v>46</v>
      </c>
      <c r="CU71" s="126" t="s">
        <v>46</v>
      </c>
      <c r="CV71" s="126" t="s">
        <v>4730</v>
      </c>
      <c r="CW71" s="126" t="s">
        <v>46</v>
      </c>
      <c r="CX71" s="154">
        <v>25569.625694432871</v>
      </c>
    </row>
    <row r="72" spans="1:102" ht="15" customHeight="1" x14ac:dyDescent="0.35">
      <c r="A72" s="8"/>
      <c r="B72" s="129">
        <v>40107402000104</v>
      </c>
      <c r="C72" s="152" t="s">
        <v>4731</v>
      </c>
      <c r="D72" s="126">
        <v>50</v>
      </c>
      <c r="E72" s="126"/>
      <c r="F72" s="122"/>
      <c r="G72" s="126" t="s">
        <v>4732</v>
      </c>
      <c r="H72" s="126" t="s">
        <v>3404</v>
      </c>
      <c r="I72" s="126" t="s">
        <v>3404</v>
      </c>
      <c r="J72" s="126" t="s">
        <v>3561</v>
      </c>
      <c r="K72" s="126" t="s">
        <v>3540</v>
      </c>
      <c r="L72" s="211" t="s">
        <v>3400</v>
      </c>
      <c r="M72" s="126" t="s">
        <v>4733</v>
      </c>
      <c r="N72" s="126" t="s">
        <v>4533</v>
      </c>
      <c r="O72" s="126" t="s">
        <v>4216</v>
      </c>
      <c r="P72" s="211" t="s">
        <v>4734</v>
      </c>
      <c r="Q72" s="127">
        <v>1103.49</v>
      </c>
      <c r="R72" s="126" t="s">
        <v>4361</v>
      </c>
      <c r="S72" s="213" t="s">
        <v>46</v>
      </c>
      <c r="T72" s="171">
        <v>1103.49</v>
      </c>
      <c r="U72" s="171">
        <v>1103.49</v>
      </c>
      <c r="V72" s="172" t="s">
        <v>3398</v>
      </c>
      <c r="W72" s="172" t="s">
        <v>135</v>
      </c>
      <c r="X72" s="172" t="s">
        <v>135</v>
      </c>
      <c r="Y72" s="172" t="s">
        <v>135</v>
      </c>
      <c r="Z72" s="172">
        <v>0</v>
      </c>
      <c r="AA72" s="172" t="s">
        <v>46</v>
      </c>
      <c r="AB72" s="169" t="s">
        <v>46</v>
      </c>
      <c r="AC72" s="172" t="s">
        <v>46</v>
      </c>
      <c r="AD72" s="169">
        <v>0.02</v>
      </c>
      <c r="AE72" s="169" t="s">
        <v>46</v>
      </c>
      <c r="AF72" s="169" t="s">
        <v>46</v>
      </c>
      <c r="AG72" s="169">
        <v>0.2</v>
      </c>
      <c r="AH72" s="172" t="s">
        <v>46</v>
      </c>
      <c r="AI72" s="172" t="s">
        <v>46</v>
      </c>
      <c r="AJ72" s="172" t="s">
        <v>4418</v>
      </c>
      <c r="AK72" s="173">
        <v>44270</v>
      </c>
      <c r="AL72" s="212" t="s">
        <v>4735</v>
      </c>
      <c r="AM72" s="128" t="s">
        <v>46</v>
      </c>
      <c r="AN72" s="128" t="s">
        <v>46</v>
      </c>
      <c r="AO72" s="128" t="s">
        <v>46</v>
      </c>
      <c r="AP72" s="128" t="s">
        <v>46</v>
      </c>
      <c r="AQ72" s="128" t="s">
        <v>46</v>
      </c>
      <c r="AR72" s="128" t="s">
        <v>46</v>
      </c>
      <c r="AS72" s="128" t="s">
        <v>46</v>
      </c>
      <c r="AT72" s="128" t="s">
        <v>46</v>
      </c>
      <c r="AU72" s="128" t="s">
        <v>46</v>
      </c>
      <c r="AV72" s="128" t="s">
        <v>46</v>
      </c>
      <c r="AW72" s="128" t="s">
        <v>46</v>
      </c>
      <c r="AX72" s="128" t="s">
        <v>46</v>
      </c>
      <c r="AY72" s="128" t="s">
        <v>46</v>
      </c>
      <c r="AZ72" s="128" t="s">
        <v>46</v>
      </c>
      <c r="BA72" s="128" t="s">
        <v>46</v>
      </c>
      <c r="BB72" s="128" t="s">
        <v>46</v>
      </c>
      <c r="BC72" s="128" t="s">
        <v>46</v>
      </c>
      <c r="BD72" s="128" t="s">
        <v>46</v>
      </c>
      <c r="BE72" s="128" t="s">
        <v>46</v>
      </c>
      <c r="BF72" s="128" t="s">
        <v>46</v>
      </c>
      <c r="BG72" s="128" t="s">
        <v>46</v>
      </c>
      <c r="BH72" s="128" t="s">
        <v>46</v>
      </c>
      <c r="BI72" s="128" t="s">
        <v>46</v>
      </c>
      <c r="BJ72" s="128" t="s">
        <v>46</v>
      </c>
      <c r="BK72" s="128" t="s">
        <v>46</v>
      </c>
      <c r="BL72" s="128" t="s">
        <v>46</v>
      </c>
      <c r="BM72" s="128" t="s">
        <v>46</v>
      </c>
      <c r="BN72" s="128" t="s">
        <v>46</v>
      </c>
      <c r="BO72" s="128" t="s">
        <v>46</v>
      </c>
      <c r="BP72" s="128" t="s">
        <v>46</v>
      </c>
      <c r="BQ72" s="128" t="s">
        <v>46</v>
      </c>
      <c r="BR72" s="128" t="s">
        <v>46</v>
      </c>
      <c r="BS72" s="128" t="s">
        <v>46</v>
      </c>
      <c r="BT72" s="128" t="s">
        <v>46</v>
      </c>
      <c r="BU72" s="128" t="s">
        <v>46</v>
      </c>
      <c r="BV72" s="177" t="s">
        <v>46</v>
      </c>
      <c r="BW72" s="177" t="s">
        <v>46</v>
      </c>
      <c r="BX72" s="128" t="s">
        <v>46</v>
      </c>
      <c r="BY72" s="128" t="s">
        <v>46</v>
      </c>
      <c r="BZ72" s="177" t="s">
        <v>46</v>
      </c>
      <c r="CA72" s="182" t="s">
        <v>46</v>
      </c>
      <c r="CB72" s="182" t="s">
        <v>46</v>
      </c>
      <c r="CC72" s="182" t="s">
        <v>46</v>
      </c>
      <c r="CD72" s="182" t="s">
        <v>46</v>
      </c>
      <c r="CE72" s="182" t="s">
        <v>46</v>
      </c>
      <c r="CF72" s="182" t="s">
        <v>46</v>
      </c>
      <c r="CG72" s="179" t="s">
        <v>46</v>
      </c>
      <c r="CH72" s="169">
        <v>0.1</v>
      </c>
      <c r="CI72" s="170">
        <v>0.05</v>
      </c>
      <c r="CJ72" s="170">
        <v>2E-3</v>
      </c>
      <c r="CK72" s="170" t="s">
        <v>46</v>
      </c>
      <c r="CL72" s="170">
        <v>2E-3</v>
      </c>
      <c r="CM72" s="180" t="s">
        <v>46</v>
      </c>
      <c r="CN72" s="180" t="s">
        <v>46</v>
      </c>
      <c r="CO72" s="180" t="s">
        <v>46</v>
      </c>
      <c r="CP72" s="128" t="s">
        <v>46</v>
      </c>
      <c r="CQ72" s="128" t="s">
        <v>46</v>
      </c>
      <c r="CR72" s="128" t="s">
        <v>46</v>
      </c>
      <c r="CS72" s="128" t="s">
        <v>46</v>
      </c>
      <c r="CT72" s="126" t="s">
        <v>46</v>
      </c>
      <c r="CU72" s="126" t="s">
        <v>46</v>
      </c>
      <c r="CV72" s="126" t="s">
        <v>4736</v>
      </c>
      <c r="CW72" s="126" t="s">
        <v>46</v>
      </c>
      <c r="CX72" s="154">
        <v>25569.604861099539</v>
      </c>
    </row>
    <row r="73" spans="1:102" ht="15" customHeight="1" x14ac:dyDescent="0.35">
      <c r="A73" s="8"/>
      <c r="B73" s="129">
        <v>45338646000111</v>
      </c>
      <c r="C73" s="152" t="s">
        <v>4285</v>
      </c>
      <c r="D73" s="126">
        <v>16</v>
      </c>
      <c r="E73" s="126"/>
      <c r="F73" s="122"/>
      <c r="G73" s="126" t="s">
        <v>4284</v>
      </c>
      <c r="H73" s="126" t="s">
        <v>3405</v>
      </c>
      <c r="I73" s="126" t="s">
        <v>3405</v>
      </c>
      <c r="J73" s="126" t="s">
        <v>362</v>
      </c>
      <c r="K73" s="126" t="s">
        <v>3540</v>
      </c>
      <c r="L73" s="211" t="s">
        <v>3399</v>
      </c>
      <c r="M73" s="126" t="s">
        <v>4394</v>
      </c>
      <c r="N73" s="126" t="s">
        <v>4421</v>
      </c>
      <c r="O73" s="126" t="s">
        <v>4231</v>
      </c>
      <c r="P73" s="211" t="s">
        <v>4220</v>
      </c>
      <c r="Q73" s="127">
        <v>10</v>
      </c>
      <c r="R73" s="126" t="s">
        <v>4361</v>
      </c>
      <c r="S73" s="213" t="s">
        <v>46</v>
      </c>
      <c r="T73" s="171">
        <v>0.01</v>
      </c>
      <c r="U73" s="171">
        <v>0.01</v>
      </c>
      <c r="V73" s="172" t="s">
        <v>3398</v>
      </c>
      <c r="W73" s="172" t="s">
        <v>135</v>
      </c>
      <c r="X73" s="172" t="s">
        <v>135</v>
      </c>
      <c r="Y73" s="172" t="s">
        <v>4355</v>
      </c>
      <c r="Z73" s="172">
        <v>3</v>
      </c>
      <c r="AA73" s="172" t="s">
        <v>46</v>
      </c>
      <c r="AB73" s="169" t="s">
        <v>46</v>
      </c>
      <c r="AC73" s="172" t="s">
        <v>46</v>
      </c>
      <c r="AD73" s="169">
        <v>1.1000000000000001E-2</v>
      </c>
      <c r="AE73" s="169" t="s">
        <v>46</v>
      </c>
      <c r="AF73" s="169" t="s">
        <v>46</v>
      </c>
      <c r="AG73" s="169">
        <v>0.2</v>
      </c>
      <c r="AH73" s="172" t="s">
        <v>3564</v>
      </c>
      <c r="AI73" s="172" t="s">
        <v>4352</v>
      </c>
      <c r="AJ73" s="172" t="s">
        <v>133</v>
      </c>
      <c r="AK73" s="173">
        <v>44746</v>
      </c>
      <c r="AL73" s="212" t="s">
        <v>4422</v>
      </c>
      <c r="AM73" s="128" t="s">
        <v>46</v>
      </c>
      <c r="AN73" s="128" t="s">
        <v>46</v>
      </c>
      <c r="AO73" s="128" t="s">
        <v>46</v>
      </c>
      <c r="AP73" s="128" t="s">
        <v>46</v>
      </c>
      <c r="AQ73" s="128" t="s">
        <v>46</v>
      </c>
      <c r="AR73" s="128" t="s">
        <v>46</v>
      </c>
      <c r="AS73" s="128" t="s">
        <v>46</v>
      </c>
      <c r="AT73" s="128" t="s">
        <v>46</v>
      </c>
      <c r="AU73" s="128" t="s">
        <v>46</v>
      </c>
      <c r="AV73" s="128" t="s">
        <v>46</v>
      </c>
      <c r="AW73" s="128" t="s">
        <v>46</v>
      </c>
      <c r="AX73" s="128" t="s">
        <v>46</v>
      </c>
      <c r="AY73" s="128" t="s">
        <v>46</v>
      </c>
      <c r="AZ73" s="128" t="s">
        <v>46</v>
      </c>
      <c r="BA73" s="128" t="s">
        <v>46</v>
      </c>
      <c r="BB73" s="128" t="s">
        <v>46</v>
      </c>
      <c r="BC73" s="128" t="s">
        <v>46</v>
      </c>
      <c r="BD73" s="128" t="s">
        <v>46</v>
      </c>
      <c r="BE73" s="128" t="s">
        <v>46</v>
      </c>
      <c r="BF73" s="128" t="s">
        <v>46</v>
      </c>
      <c r="BG73" s="128" t="s">
        <v>46</v>
      </c>
      <c r="BH73" s="128" t="s">
        <v>46</v>
      </c>
      <c r="BI73" s="128" t="s">
        <v>46</v>
      </c>
      <c r="BJ73" s="128" t="s">
        <v>46</v>
      </c>
      <c r="BK73" s="128" t="s">
        <v>46</v>
      </c>
      <c r="BL73" s="128" t="s">
        <v>46</v>
      </c>
      <c r="BM73" s="128" t="s">
        <v>46</v>
      </c>
      <c r="BN73" s="128" t="s">
        <v>46</v>
      </c>
      <c r="BO73" s="128" t="s">
        <v>46</v>
      </c>
      <c r="BP73" s="128" t="s">
        <v>46</v>
      </c>
      <c r="BQ73" s="128" t="s">
        <v>46</v>
      </c>
      <c r="BR73" s="128" t="s">
        <v>46</v>
      </c>
      <c r="BS73" s="128" t="s">
        <v>46</v>
      </c>
      <c r="BT73" s="128" t="s">
        <v>46</v>
      </c>
      <c r="BU73" s="128" t="s">
        <v>46</v>
      </c>
      <c r="BV73" s="177" t="s">
        <v>46</v>
      </c>
      <c r="BW73" s="177" t="s">
        <v>46</v>
      </c>
      <c r="BX73" s="128" t="s">
        <v>46</v>
      </c>
      <c r="BY73" s="128" t="s">
        <v>46</v>
      </c>
      <c r="BZ73" s="177" t="s">
        <v>46</v>
      </c>
      <c r="CA73" s="182" t="s">
        <v>46</v>
      </c>
      <c r="CB73" s="182" t="s">
        <v>46</v>
      </c>
      <c r="CC73" s="182" t="s">
        <v>46</v>
      </c>
      <c r="CD73" s="182" t="s">
        <v>46</v>
      </c>
      <c r="CE73" s="182" t="s">
        <v>46</v>
      </c>
      <c r="CF73" s="182" t="s">
        <v>46</v>
      </c>
      <c r="CG73" s="179" t="s">
        <v>46</v>
      </c>
      <c r="CH73" s="169">
        <v>0.1</v>
      </c>
      <c r="CI73" s="170">
        <v>0.05</v>
      </c>
      <c r="CJ73" s="170">
        <v>1.1000000000000001E-3</v>
      </c>
      <c r="CK73" s="170" t="s">
        <v>46</v>
      </c>
      <c r="CL73" s="170">
        <v>1.1000000000000001E-3</v>
      </c>
      <c r="CM73" s="180" t="s">
        <v>46</v>
      </c>
      <c r="CN73" s="180" t="s">
        <v>46</v>
      </c>
      <c r="CO73" s="180" t="s">
        <v>46</v>
      </c>
      <c r="CP73" s="128" t="s">
        <v>46</v>
      </c>
      <c r="CQ73" s="128" t="s">
        <v>46</v>
      </c>
      <c r="CR73" s="128" t="s">
        <v>46</v>
      </c>
      <c r="CS73" s="128" t="s">
        <v>46</v>
      </c>
      <c r="CT73" s="126" t="s">
        <v>46</v>
      </c>
      <c r="CU73" s="126" t="s">
        <v>46</v>
      </c>
      <c r="CV73" s="126" t="s">
        <v>4423</v>
      </c>
      <c r="CW73" s="126" t="s">
        <v>46</v>
      </c>
      <c r="CX73" s="154">
        <v>25569.604861099539</v>
      </c>
    </row>
    <row r="74" spans="1:102" ht="15" customHeight="1" x14ac:dyDescent="0.35">
      <c r="A74" s="8"/>
      <c r="B74" s="129">
        <v>37331264000138</v>
      </c>
      <c r="C74" s="152" t="s">
        <v>4737</v>
      </c>
      <c r="D74" s="126">
        <v>26</v>
      </c>
      <c r="E74" s="126"/>
      <c r="F74" s="122"/>
      <c r="G74" s="126" t="s">
        <v>4425</v>
      </c>
      <c r="H74" s="126" t="s">
        <v>2469</v>
      </c>
      <c r="I74" s="126" t="s">
        <v>2469</v>
      </c>
      <c r="J74" s="126" t="s">
        <v>3559</v>
      </c>
      <c r="K74" s="126" t="s">
        <v>46</v>
      </c>
      <c r="L74" s="211" t="s">
        <v>3400</v>
      </c>
      <c r="M74" s="126" t="s">
        <v>112</v>
      </c>
      <c r="N74" s="126" t="s">
        <v>4436</v>
      </c>
      <c r="O74" s="126" t="s">
        <v>406</v>
      </c>
      <c r="P74" s="211" t="s">
        <v>3571</v>
      </c>
      <c r="Q74" s="127">
        <v>500</v>
      </c>
      <c r="R74" s="126" t="s">
        <v>4361</v>
      </c>
      <c r="S74" s="213" t="s">
        <v>46</v>
      </c>
      <c r="T74" s="171">
        <v>100</v>
      </c>
      <c r="U74" s="171">
        <v>100</v>
      </c>
      <c r="V74" s="172" t="s">
        <v>3398</v>
      </c>
      <c r="W74" s="172" t="s">
        <v>3530</v>
      </c>
      <c r="X74" s="172" t="s">
        <v>3530</v>
      </c>
      <c r="Y74" s="172" t="s">
        <v>4427</v>
      </c>
      <c r="Z74" s="172">
        <v>6</v>
      </c>
      <c r="AA74" s="172" t="s">
        <v>46</v>
      </c>
      <c r="AB74" s="169" t="s">
        <v>46</v>
      </c>
      <c r="AC74" s="172" t="s">
        <v>46</v>
      </c>
      <c r="AD74" s="169">
        <v>9.0000000000000011E-3</v>
      </c>
      <c r="AE74" s="169" t="s">
        <v>46</v>
      </c>
      <c r="AF74" s="169">
        <v>9.0000000000000011E-3</v>
      </c>
      <c r="AG74" s="169" t="s">
        <v>46</v>
      </c>
      <c r="AH74" s="172" t="s">
        <v>46</v>
      </c>
      <c r="AI74" s="172" t="s">
        <v>46</v>
      </c>
      <c r="AJ74" s="172" t="s">
        <v>46</v>
      </c>
      <c r="AK74" s="173">
        <v>44377</v>
      </c>
      <c r="AL74" s="212" t="s">
        <v>4738</v>
      </c>
      <c r="AM74" s="128" t="s">
        <v>46</v>
      </c>
      <c r="AN74" s="128" t="s">
        <v>46</v>
      </c>
      <c r="AO74" s="128" t="s">
        <v>46</v>
      </c>
      <c r="AP74" s="128" t="s">
        <v>46</v>
      </c>
      <c r="AQ74" s="128" t="s">
        <v>46</v>
      </c>
      <c r="AR74" s="128">
        <v>0.1100409167050706</v>
      </c>
      <c r="AS74" s="128">
        <v>0.1779182964465959</v>
      </c>
      <c r="AT74" s="128">
        <v>-3.4360910828472098E-2</v>
      </c>
      <c r="AU74" s="128" t="s">
        <v>46</v>
      </c>
      <c r="AV74" s="128" t="s">
        <v>46</v>
      </c>
      <c r="AW74" s="128" t="s">
        <v>46</v>
      </c>
      <c r="AX74" s="128" t="s">
        <v>46</v>
      </c>
      <c r="AY74" s="128" t="s">
        <v>46</v>
      </c>
      <c r="AZ74" s="128" t="s">
        <v>46</v>
      </c>
      <c r="BA74" s="128" t="s">
        <v>46</v>
      </c>
      <c r="BB74" s="128" t="s">
        <v>46</v>
      </c>
      <c r="BC74" s="128">
        <v>1.011966082432932</v>
      </c>
      <c r="BD74" s="128">
        <v>1.3636261611051379</v>
      </c>
      <c r="BE74" s="128" t="s">
        <v>46</v>
      </c>
      <c r="BF74" s="128" t="s">
        <v>46</v>
      </c>
      <c r="BG74" s="128" t="s">
        <v>46</v>
      </c>
      <c r="BH74" s="128" t="s">
        <v>46</v>
      </c>
      <c r="BI74" s="128" t="s">
        <v>46</v>
      </c>
      <c r="BJ74" s="128" t="s">
        <v>46</v>
      </c>
      <c r="BK74" s="128" t="s">
        <v>46</v>
      </c>
      <c r="BL74" s="128" t="s">
        <v>46</v>
      </c>
      <c r="BM74" s="128" t="s">
        <v>46</v>
      </c>
      <c r="BN74" s="128">
        <v>1.3011885508282001E-3</v>
      </c>
      <c r="BO74" s="128">
        <v>4.7443902861770797E-2</v>
      </c>
      <c r="BP74" s="128">
        <v>-0.1580909462815063</v>
      </c>
      <c r="BQ74" s="128" t="s">
        <v>46</v>
      </c>
      <c r="BR74" s="128" t="s">
        <v>46</v>
      </c>
      <c r="BS74" s="128" t="s">
        <v>46</v>
      </c>
      <c r="BT74" s="128" t="s">
        <v>46</v>
      </c>
      <c r="BU74" s="128" t="s">
        <v>46</v>
      </c>
      <c r="BV74" s="177" t="s">
        <v>46</v>
      </c>
      <c r="BW74" s="177" t="s">
        <v>46</v>
      </c>
      <c r="BX74" s="128" t="s">
        <v>46</v>
      </c>
      <c r="BY74" s="128" t="s">
        <v>46</v>
      </c>
      <c r="BZ74" s="177" t="s">
        <v>46</v>
      </c>
      <c r="CA74" s="182" t="s">
        <v>46</v>
      </c>
      <c r="CB74" s="182" t="s">
        <v>46</v>
      </c>
      <c r="CC74" s="182" t="s">
        <v>46</v>
      </c>
      <c r="CD74" s="182" t="s">
        <v>46</v>
      </c>
      <c r="CE74" s="182" t="s">
        <v>46</v>
      </c>
      <c r="CF74" s="182" t="s">
        <v>46</v>
      </c>
      <c r="CG74" s="179" t="s">
        <v>46</v>
      </c>
      <c r="CH74" s="169">
        <v>0.49</v>
      </c>
      <c r="CI74" s="170" t="s">
        <v>46</v>
      </c>
      <c r="CJ74" s="170">
        <v>4.4100000000000007E-3</v>
      </c>
      <c r="CK74" s="170" t="s">
        <v>46</v>
      </c>
      <c r="CL74" s="170">
        <v>4.4100000000000007E-3</v>
      </c>
      <c r="CM74" s="180" t="s">
        <v>46</v>
      </c>
      <c r="CN74" s="180" t="s">
        <v>46</v>
      </c>
      <c r="CO74" s="180">
        <v>-74127705.570000008</v>
      </c>
      <c r="CP74" s="128" t="s">
        <v>46</v>
      </c>
      <c r="CQ74" s="128" t="s">
        <v>46</v>
      </c>
      <c r="CR74" s="128" t="s">
        <v>46</v>
      </c>
      <c r="CS74" s="128" t="s">
        <v>46</v>
      </c>
      <c r="CT74" s="126" t="s">
        <v>46</v>
      </c>
      <c r="CU74" s="126" t="s">
        <v>46</v>
      </c>
      <c r="CV74" s="126" t="s">
        <v>4739</v>
      </c>
      <c r="CW74" s="126" t="s">
        <v>46</v>
      </c>
      <c r="CX74" s="154">
        <v>25569.646527766203</v>
      </c>
    </row>
    <row r="75" spans="1:102" ht="15" customHeight="1" x14ac:dyDescent="0.35">
      <c r="A75" s="8"/>
      <c r="B75" s="129">
        <v>35002482000101</v>
      </c>
      <c r="C75" s="152" t="s">
        <v>4424</v>
      </c>
      <c r="D75" s="126">
        <v>33</v>
      </c>
      <c r="E75" s="126"/>
      <c r="F75" s="122" t="s">
        <v>3552</v>
      </c>
      <c r="G75" s="126" t="s">
        <v>4425</v>
      </c>
      <c r="H75" s="126" t="s">
        <v>2469</v>
      </c>
      <c r="I75" s="126" t="s">
        <v>2469</v>
      </c>
      <c r="J75" s="126" t="s">
        <v>3559</v>
      </c>
      <c r="K75" s="126" t="s">
        <v>3526</v>
      </c>
      <c r="L75" s="211" t="s">
        <v>3400</v>
      </c>
      <c r="M75" s="126" t="s">
        <v>114</v>
      </c>
      <c r="N75" s="126" t="s">
        <v>4426</v>
      </c>
      <c r="O75" s="126" t="s">
        <v>452</v>
      </c>
      <c r="P75" s="211" t="s">
        <v>3550</v>
      </c>
      <c r="Q75" s="127">
        <v>500</v>
      </c>
      <c r="R75" s="126" t="s">
        <v>4350</v>
      </c>
      <c r="S75" s="213" t="s">
        <v>46</v>
      </c>
      <c r="T75" s="171">
        <v>100</v>
      </c>
      <c r="U75" s="171">
        <v>100</v>
      </c>
      <c r="V75" s="172" t="s">
        <v>3398</v>
      </c>
      <c r="W75" s="172" t="s">
        <v>3530</v>
      </c>
      <c r="X75" s="172" t="s">
        <v>3530</v>
      </c>
      <c r="Y75" s="172" t="s">
        <v>4427</v>
      </c>
      <c r="Z75" s="172">
        <v>6</v>
      </c>
      <c r="AA75" s="172" t="s">
        <v>46</v>
      </c>
      <c r="AB75" s="169" t="s">
        <v>46</v>
      </c>
      <c r="AC75" s="172" t="s">
        <v>4428</v>
      </c>
      <c r="AD75" s="169">
        <v>8.0000000000000002E-3</v>
      </c>
      <c r="AE75" s="169">
        <v>0.20800000000000002</v>
      </c>
      <c r="AF75" s="169">
        <v>1.2E-2</v>
      </c>
      <c r="AG75" s="169" t="s">
        <v>46</v>
      </c>
      <c r="AH75" s="172" t="s">
        <v>46</v>
      </c>
      <c r="AI75" s="172" t="s">
        <v>46</v>
      </c>
      <c r="AJ75" s="172" t="s">
        <v>46</v>
      </c>
      <c r="AK75" s="173">
        <v>43822</v>
      </c>
      <c r="AL75" s="212" t="s">
        <v>4429</v>
      </c>
      <c r="AM75" s="128">
        <v>4.4357181760935102E-2</v>
      </c>
      <c r="AN75" s="128">
        <v>0.19367847834056939</v>
      </c>
      <c r="AO75" s="128">
        <v>0.27504221442078181</v>
      </c>
      <c r="AP75" s="128">
        <v>0.2735377145672393</v>
      </c>
      <c r="AQ75" s="128">
        <v>0.26625719769856038</v>
      </c>
      <c r="AR75" s="128">
        <v>0.1756792627615166</v>
      </c>
      <c r="AS75" s="128">
        <v>0.42310706349123611</v>
      </c>
      <c r="AT75" s="128">
        <v>-0.35799428093290248</v>
      </c>
      <c r="AU75" s="128" t="s">
        <v>46</v>
      </c>
      <c r="AV75" s="128" t="s">
        <v>46</v>
      </c>
      <c r="AW75" s="128">
        <v>0.13708976847000209</v>
      </c>
      <c r="AX75" s="128">
        <v>3.636042070733847</v>
      </c>
      <c r="AY75" s="128">
        <v>1.8710619141263525</v>
      </c>
      <c r="AZ75" s="128">
        <v>2.0612400238036988</v>
      </c>
      <c r="BA75" s="128">
        <v>2.3972431274917176</v>
      </c>
      <c r="BB75" s="128">
        <v>2.3945391872738773</v>
      </c>
      <c r="BC75" s="128">
        <v>1.6155940955850434</v>
      </c>
      <c r="BD75" s="128">
        <v>3.2428360221974293</v>
      </c>
      <c r="BE75" s="128" t="s">
        <v>46</v>
      </c>
      <c r="BF75" s="128" t="s">
        <v>46</v>
      </c>
      <c r="BG75" s="128" t="s">
        <v>46</v>
      </c>
      <c r="BH75" s="128">
        <v>1.6327270259604216</v>
      </c>
      <c r="BI75" s="128">
        <v>3.2157877985557498E-2</v>
      </c>
      <c r="BJ75" s="128">
        <v>9.0165881093886097E-2</v>
      </c>
      <c r="BK75" s="128">
        <v>0.14160689818175681</v>
      </c>
      <c r="BL75" s="128">
        <v>0.14310372673417171</v>
      </c>
      <c r="BM75" s="128">
        <v>0.13954697855928466</v>
      </c>
      <c r="BN75" s="128">
        <v>6.6939534607274295E-2</v>
      </c>
      <c r="BO75" s="128">
        <v>0.29263266990641101</v>
      </c>
      <c r="BP75" s="128">
        <v>-0.48172431638593671</v>
      </c>
      <c r="BQ75" s="128" t="s">
        <v>46</v>
      </c>
      <c r="BR75" s="128" t="s">
        <v>46</v>
      </c>
      <c r="BS75" s="128">
        <v>4.9010949476012033E-2</v>
      </c>
      <c r="BT75" s="128">
        <v>0.21186247600737881</v>
      </c>
      <c r="BU75" s="128">
        <v>0.23930873885307291</v>
      </c>
      <c r="BV75" s="177">
        <v>0.66101197563608971</v>
      </c>
      <c r="BW75" s="177">
        <v>0.28429975343757102</v>
      </c>
      <c r="BX75" s="128">
        <v>-0.22345088468592231</v>
      </c>
      <c r="BY75" s="128">
        <v>-0.42422723503233101</v>
      </c>
      <c r="BZ75" s="177">
        <v>0.46888567334432679</v>
      </c>
      <c r="CA75" s="182">
        <v>0.37257587274161219</v>
      </c>
      <c r="CB75" s="182">
        <v>-9.9862475605573806E-2</v>
      </c>
      <c r="CC75" s="182">
        <v>5.63307889832875E-2</v>
      </c>
      <c r="CD75" s="182">
        <v>4.3735698981925898E-2</v>
      </c>
      <c r="CE75" s="182">
        <v>0.70698147064255801</v>
      </c>
      <c r="CF75" s="182">
        <v>0.17829011353036109</v>
      </c>
      <c r="CG75" s="179">
        <v>209.2176959</v>
      </c>
      <c r="CH75" s="169">
        <v>0.63</v>
      </c>
      <c r="CI75" s="170" t="s">
        <v>46</v>
      </c>
      <c r="CJ75" s="170">
        <v>5.0400000000000002E-3</v>
      </c>
      <c r="CK75" s="170" t="s">
        <v>46</v>
      </c>
      <c r="CL75" s="170">
        <v>5.0400000000000002E-3</v>
      </c>
      <c r="CM75" s="180">
        <v>208176505.81</v>
      </c>
      <c r="CN75" s="180">
        <v>180215601.55896831</v>
      </c>
      <c r="CO75" s="180">
        <v>-2491420.7600000049</v>
      </c>
      <c r="CP75" s="128" t="s">
        <v>46</v>
      </c>
      <c r="CQ75" s="128" t="s">
        <v>46</v>
      </c>
      <c r="CR75" s="128" t="s">
        <v>46</v>
      </c>
      <c r="CS75" s="128" t="s">
        <v>46</v>
      </c>
      <c r="CT75" s="126" t="s">
        <v>46</v>
      </c>
      <c r="CU75" s="126" t="s">
        <v>46</v>
      </c>
      <c r="CV75" s="126" t="s">
        <v>4430</v>
      </c>
      <c r="CW75" s="126" t="s">
        <v>46</v>
      </c>
      <c r="CX75" s="154">
        <v>25569.646527766203</v>
      </c>
    </row>
    <row r="76" spans="1:102" ht="15" customHeight="1" x14ac:dyDescent="0.35">
      <c r="A76" s="8"/>
      <c r="B76" s="129">
        <v>35002463000177</v>
      </c>
      <c r="C76" s="152" t="s">
        <v>4431</v>
      </c>
      <c r="D76" s="126">
        <v>28</v>
      </c>
      <c r="E76" s="126"/>
      <c r="F76" s="122" t="s">
        <v>3394</v>
      </c>
      <c r="G76" s="126" t="s">
        <v>4425</v>
      </c>
      <c r="H76" s="126" t="s">
        <v>2469</v>
      </c>
      <c r="I76" s="126" t="s">
        <v>2469</v>
      </c>
      <c r="J76" s="126" t="s">
        <v>3559</v>
      </c>
      <c r="K76" s="126" t="s">
        <v>3526</v>
      </c>
      <c r="L76" s="211" t="s">
        <v>3400</v>
      </c>
      <c r="M76" s="126" t="s">
        <v>114</v>
      </c>
      <c r="N76" s="126" t="s">
        <v>4426</v>
      </c>
      <c r="O76" s="126" t="s">
        <v>452</v>
      </c>
      <c r="P76" s="211" t="s">
        <v>3550</v>
      </c>
      <c r="Q76" s="127">
        <v>500</v>
      </c>
      <c r="R76" s="126" t="s">
        <v>4350</v>
      </c>
      <c r="S76" s="213" t="s">
        <v>46</v>
      </c>
      <c r="T76" s="171">
        <v>100</v>
      </c>
      <c r="U76" s="171">
        <v>100</v>
      </c>
      <c r="V76" s="172" t="s">
        <v>3398</v>
      </c>
      <c r="W76" s="172" t="s">
        <v>3530</v>
      </c>
      <c r="X76" s="172" t="s">
        <v>3530</v>
      </c>
      <c r="Y76" s="172" t="s">
        <v>4427</v>
      </c>
      <c r="Z76" s="172">
        <v>6</v>
      </c>
      <c r="AA76" s="172" t="s">
        <v>46</v>
      </c>
      <c r="AB76" s="169" t="s">
        <v>46</v>
      </c>
      <c r="AC76" s="172" t="s">
        <v>4432</v>
      </c>
      <c r="AD76" s="169">
        <v>8.0000000000000002E-3</v>
      </c>
      <c r="AE76" s="169">
        <v>0.20800000000000002</v>
      </c>
      <c r="AF76" s="169">
        <v>1.2E-2</v>
      </c>
      <c r="AG76" s="169" t="s">
        <v>46</v>
      </c>
      <c r="AH76" s="172" t="s">
        <v>46</v>
      </c>
      <c r="AI76" s="172" t="s">
        <v>46</v>
      </c>
      <c r="AJ76" s="172" t="s">
        <v>46</v>
      </c>
      <c r="AK76" s="173">
        <v>43822</v>
      </c>
      <c r="AL76" s="212" t="s">
        <v>4433</v>
      </c>
      <c r="AM76" s="128">
        <v>2.08920737462816E-2</v>
      </c>
      <c r="AN76" s="128">
        <v>0.12746793524521169</v>
      </c>
      <c r="AO76" s="128">
        <v>0.1260101482410291</v>
      </c>
      <c r="AP76" s="128">
        <v>0.23194659422641381</v>
      </c>
      <c r="AQ76" s="128">
        <v>0.23079085119934881</v>
      </c>
      <c r="AR76" s="128">
        <v>0.15006050390698969</v>
      </c>
      <c r="AS76" s="128">
        <v>0.31810584896020838</v>
      </c>
      <c r="AT76" s="128">
        <v>-0.30225870512688979</v>
      </c>
      <c r="AU76" s="128" t="s">
        <v>46</v>
      </c>
      <c r="AV76" s="128" t="s">
        <v>46</v>
      </c>
      <c r="AW76" s="128">
        <v>0.1217444868019537</v>
      </c>
      <c r="AX76" s="128">
        <v>1.7125627930053748</v>
      </c>
      <c r="AY76" s="128">
        <v>1.2314243738029289</v>
      </c>
      <c r="AZ76" s="128">
        <v>0.94435380222208243</v>
      </c>
      <c r="BA76" s="128">
        <v>1.9955586848892304</v>
      </c>
      <c r="BB76" s="128">
        <v>2.0090537309395602</v>
      </c>
      <c r="BC76" s="128">
        <v>1.3799970484948771</v>
      </c>
      <c r="BD76" s="128">
        <v>2.4380711051429311</v>
      </c>
      <c r="BE76" s="128" t="s">
        <v>46</v>
      </c>
      <c r="BF76" s="128" t="s">
        <v>46</v>
      </c>
      <c r="BG76" s="128" t="s">
        <v>46</v>
      </c>
      <c r="BH76" s="128">
        <v>1.3978333310018871</v>
      </c>
      <c r="BI76" s="128">
        <v>8.6927699709040008E-3</v>
      </c>
      <c r="BJ76" s="128">
        <v>2.3955337998528399E-2</v>
      </c>
      <c r="BK76" s="128">
        <v>-7.4251679979956998E-3</v>
      </c>
      <c r="BL76" s="128">
        <v>0.10366594794525574</v>
      </c>
      <c r="BM76" s="128">
        <v>0.10397166451925588</v>
      </c>
      <c r="BN76" s="128">
        <v>4.1320775752747299E-2</v>
      </c>
      <c r="BO76" s="128">
        <v>0.1876314553753832</v>
      </c>
      <c r="BP76" s="128">
        <v>-0.42598874057992397</v>
      </c>
      <c r="BQ76" s="128" t="s">
        <v>46</v>
      </c>
      <c r="BR76" s="128" t="s">
        <v>46</v>
      </c>
      <c r="BS76" s="128">
        <v>3.1873336230674676E-2</v>
      </c>
      <c r="BT76" s="128">
        <v>0.2372197636569123</v>
      </c>
      <c r="BU76" s="128">
        <v>0.25403189201366888</v>
      </c>
      <c r="BV76" s="177">
        <v>8.9580713943012799E-2</v>
      </c>
      <c r="BW76" s="177">
        <v>0.22846654390960841</v>
      </c>
      <c r="BX76" s="128">
        <v>-0.2725108100662349</v>
      </c>
      <c r="BY76" s="128">
        <v>-0.39229685177346962</v>
      </c>
      <c r="BZ76" s="177">
        <v>0.48848893670638621</v>
      </c>
      <c r="CA76" s="182">
        <v>0.3832002560459114</v>
      </c>
      <c r="CB76" s="182">
        <v>-8.5907476279602296E-2</v>
      </c>
      <c r="CC76" s="182">
        <v>4.4687957305075098E-2</v>
      </c>
      <c r="CD76" s="182">
        <v>4.78356491021171E-2</v>
      </c>
      <c r="CE76" s="182">
        <v>0.74712846120670795</v>
      </c>
      <c r="CF76" s="182">
        <v>0.1627753434211367</v>
      </c>
      <c r="CG76" s="179">
        <v>193.504997</v>
      </c>
      <c r="CH76" s="169">
        <v>0.63</v>
      </c>
      <c r="CI76" s="170" t="s">
        <v>46</v>
      </c>
      <c r="CJ76" s="170">
        <v>5.0400000000000002E-3</v>
      </c>
      <c r="CK76" s="170" t="s">
        <v>46</v>
      </c>
      <c r="CL76" s="170">
        <v>5.0400000000000002E-3</v>
      </c>
      <c r="CM76" s="180">
        <v>64101023.140000001</v>
      </c>
      <c r="CN76" s="180">
        <v>60838971.470158748</v>
      </c>
      <c r="CO76" s="180">
        <v>-6169197.3099999996</v>
      </c>
      <c r="CP76" s="128" t="s">
        <v>46</v>
      </c>
      <c r="CQ76" s="128" t="s">
        <v>46</v>
      </c>
      <c r="CR76" s="128" t="s">
        <v>46</v>
      </c>
      <c r="CS76" s="128" t="s">
        <v>46</v>
      </c>
      <c r="CT76" s="126" t="s">
        <v>46</v>
      </c>
      <c r="CU76" s="126" t="s">
        <v>46</v>
      </c>
      <c r="CV76" s="126" t="s">
        <v>4434</v>
      </c>
      <c r="CW76" s="126" t="s">
        <v>46</v>
      </c>
      <c r="CX76" s="154">
        <v>25569.646527766203</v>
      </c>
    </row>
    <row r="77" spans="1:102" ht="15" customHeight="1" x14ac:dyDescent="0.35">
      <c r="A77" s="8"/>
      <c r="B77" s="129">
        <v>54886474000101</v>
      </c>
      <c r="C77" s="152" t="s">
        <v>4740</v>
      </c>
      <c r="D77" s="126">
        <v>26</v>
      </c>
      <c r="E77" s="126"/>
      <c r="F77" s="122"/>
      <c r="G77" s="126" t="s">
        <v>711</v>
      </c>
      <c r="H77" s="126" t="s">
        <v>2469</v>
      </c>
      <c r="I77" s="126" t="s">
        <v>2469</v>
      </c>
      <c r="J77" s="126" t="s">
        <v>3559</v>
      </c>
      <c r="K77" s="126" t="s">
        <v>3526</v>
      </c>
      <c r="L77" s="211" t="s">
        <v>3399</v>
      </c>
      <c r="M77" s="126" t="s">
        <v>112</v>
      </c>
      <c r="N77" s="126" t="s">
        <v>4436</v>
      </c>
      <c r="O77" s="126" t="s">
        <v>406</v>
      </c>
      <c r="P77" s="211" t="s">
        <v>3562</v>
      </c>
      <c r="Q77" s="127">
        <v>1000</v>
      </c>
      <c r="R77" s="126" t="s">
        <v>4350</v>
      </c>
      <c r="S77" s="213" t="s">
        <v>46</v>
      </c>
      <c r="T77" s="171">
        <v>1000</v>
      </c>
      <c r="U77" s="171">
        <v>1000</v>
      </c>
      <c r="V77" s="172" t="s">
        <v>3398</v>
      </c>
      <c r="W77" s="172" t="s">
        <v>3530</v>
      </c>
      <c r="X77" s="172" t="s">
        <v>3530</v>
      </c>
      <c r="Y77" s="172" t="s">
        <v>4427</v>
      </c>
      <c r="Z77" s="172">
        <v>6</v>
      </c>
      <c r="AA77" s="172" t="s">
        <v>46</v>
      </c>
      <c r="AB77" s="169" t="s">
        <v>46</v>
      </c>
      <c r="AC77" s="172" t="s">
        <v>4741</v>
      </c>
      <c r="AD77" s="169">
        <v>6.9999999999999993E-3</v>
      </c>
      <c r="AE77" s="169">
        <v>0.20700000000000002</v>
      </c>
      <c r="AF77" s="169">
        <v>1.1000000000000001E-2</v>
      </c>
      <c r="AG77" s="169" t="s">
        <v>46</v>
      </c>
      <c r="AH77" s="172" t="s">
        <v>46</v>
      </c>
      <c r="AI77" s="172" t="s">
        <v>46</v>
      </c>
      <c r="AJ77" s="172" t="s">
        <v>46</v>
      </c>
      <c r="AK77" s="173">
        <v>45412</v>
      </c>
      <c r="AL77" s="212" t="s">
        <v>4742</v>
      </c>
      <c r="AM77" s="128">
        <v>1.48984786789494E-2</v>
      </c>
      <c r="AN77" s="128">
        <v>0.1141435798428287</v>
      </c>
      <c r="AO77" s="128">
        <v>0.1355193427543448</v>
      </c>
      <c r="AP77" s="128" t="s">
        <v>46</v>
      </c>
      <c r="AQ77" s="128" t="s">
        <v>46</v>
      </c>
      <c r="AR77" s="128" t="s">
        <v>46</v>
      </c>
      <c r="AS77" s="128" t="s">
        <v>46</v>
      </c>
      <c r="AT77" s="128" t="s">
        <v>46</v>
      </c>
      <c r="AU77" s="128" t="s">
        <v>46</v>
      </c>
      <c r="AV77" s="128" t="s">
        <v>46</v>
      </c>
      <c r="AW77" s="128">
        <v>0.1380812585413444</v>
      </c>
      <c r="AX77" s="128">
        <v>1.2212564711290921</v>
      </c>
      <c r="AY77" s="128">
        <v>1.1027023075347104</v>
      </c>
      <c r="AZ77" s="128">
        <v>1.0156182529038025</v>
      </c>
      <c r="BA77" s="128" t="s">
        <v>46</v>
      </c>
      <c r="BB77" s="128" t="s">
        <v>46</v>
      </c>
      <c r="BC77" s="128" t="s">
        <v>46</v>
      </c>
      <c r="BD77" s="128" t="s">
        <v>46</v>
      </c>
      <c r="BE77" s="128" t="s">
        <v>46</v>
      </c>
      <c r="BF77" s="128" t="s">
        <v>46</v>
      </c>
      <c r="BG77" s="128" t="s">
        <v>46</v>
      </c>
      <c r="BH77" s="128">
        <v>1.1099817912584031</v>
      </c>
      <c r="BI77" s="128">
        <v>2.6991749035718002E-3</v>
      </c>
      <c r="BJ77" s="128">
        <v>1.0630982596145399E-2</v>
      </c>
      <c r="BK77" s="128">
        <v>2.0840265153199001E-3</v>
      </c>
      <c r="BL77" s="128" t="s">
        <v>46</v>
      </c>
      <c r="BM77" s="128" t="s">
        <v>46</v>
      </c>
      <c r="BN77" s="128" t="s">
        <v>46</v>
      </c>
      <c r="BO77" s="128" t="s">
        <v>46</v>
      </c>
      <c r="BP77" s="128" t="s">
        <v>46</v>
      </c>
      <c r="BQ77" s="128" t="s">
        <v>46</v>
      </c>
      <c r="BR77" s="128" t="s">
        <v>46</v>
      </c>
      <c r="BS77" s="128">
        <v>1.2167994362166645E-2</v>
      </c>
      <c r="BT77" s="128">
        <v>4.1169753094106198E-2</v>
      </c>
      <c r="BU77" s="128">
        <v>3.9914919727848497E-2</v>
      </c>
      <c r="BV77" s="177">
        <v>6.5190166940366195E-2</v>
      </c>
      <c r="BW77" s="177">
        <v>0.31586296650328072</v>
      </c>
      <c r="BX77" s="128">
        <v>-5.17701408279852E-2</v>
      </c>
      <c r="BY77" s="128">
        <v>-5.17701408279852E-2</v>
      </c>
      <c r="BZ77" s="177">
        <v>7.6649071815624095E-2</v>
      </c>
      <c r="CA77" s="182">
        <v>0.34015220724763201</v>
      </c>
      <c r="CB77" s="182">
        <v>-0.2005474191060686</v>
      </c>
      <c r="CC77" s="182">
        <v>-9.8322596833768008E-3</v>
      </c>
      <c r="CD77" s="182">
        <v>1.2030959114904699E-2</v>
      </c>
      <c r="CE77" s="182">
        <v>0.45453000333486709</v>
      </c>
      <c r="CF77" s="182">
        <v>0.1407734636203718</v>
      </c>
      <c r="CG77" s="179">
        <v>120.1715634</v>
      </c>
      <c r="CH77" s="169" t="s">
        <v>46</v>
      </c>
      <c r="CI77" s="170" t="s">
        <v>46</v>
      </c>
      <c r="CJ77" s="170" t="s">
        <v>46</v>
      </c>
      <c r="CK77" s="170" t="s">
        <v>46</v>
      </c>
      <c r="CL77" s="170" t="s">
        <v>46</v>
      </c>
      <c r="CM77" s="180">
        <v>12824087.529999999</v>
      </c>
      <c r="CN77" s="180">
        <v>11996319.976111112</v>
      </c>
      <c r="CO77" s="180">
        <v>347772.19</v>
      </c>
      <c r="CP77" s="128" t="s">
        <v>46</v>
      </c>
      <c r="CQ77" s="128" t="s">
        <v>46</v>
      </c>
      <c r="CR77" s="128" t="s">
        <v>46</v>
      </c>
      <c r="CS77" s="128" t="s">
        <v>46</v>
      </c>
      <c r="CT77" s="126" t="s">
        <v>46</v>
      </c>
      <c r="CU77" s="126" t="s">
        <v>46</v>
      </c>
      <c r="CV77" s="126" t="s">
        <v>4743</v>
      </c>
      <c r="CW77" s="126" t="s">
        <v>46</v>
      </c>
      <c r="CX77" s="154">
        <v>25569.646527766203</v>
      </c>
    </row>
    <row r="78" spans="1:102" ht="15" customHeight="1" x14ac:dyDescent="0.35">
      <c r="A78" s="8"/>
      <c r="B78" s="129">
        <v>35142453000137</v>
      </c>
      <c r="C78" s="152" t="s">
        <v>4435</v>
      </c>
      <c r="D78" s="126">
        <v>26</v>
      </c>
      <c r="E78" s="126"/>
      <c r="F78" s="122"/>
      <c r="G78" s="126" t="s">
        <v>4425</v>
      </c>
      <c r="H78" s="126" t="s">
        <v>2469</v>
      </c>
      <c r="I78" s="126" t="s">
        <v>2469</v>
      </c>
      <c r="J78" s="126" t="s">
        <v>3559</v>
      </c>
      <c r="K78" s="126" t="s">
        <v>3526</v>
      </c>
      <c r="L78" s="211" t="s">
        <v>3399</v>
      </c>
      <c r="M78" s="126" t="s">
        <v>112</v>
      </c>
      <c r="N78" s="126" t="s">
        <v>4436</v>
      </c>
      <c r="O78" s="126" t="s">
        <v>406</v>
      </c>
      <c r="P78" s="211" t="s">
        <v>3541</v>
      </c>
      <c r="Q78" s="127">
        <v>100</v>
      </c>
      <c r="R78" s="126" t="s">
        <v>4350</v>
      </c>
      <c r="S78" s="213" t="s">
        <v>46</v>
      </c>
      <c r="T78" s="171">
        <v>100</v>
      </c>
      <c r="U78" s="171">
        <v>100</v>
      </c>
      <c r="V78" s="172" t="s">
        <v>3398</v>
      </c>
      <c r="W78" s="172" t="s">
        <v>3530</v>
      </c>
      <c r="X78" s="172" t="s">
        <v>3530</v>
      </c>
      <c r="Y78" s="172" t="s">
        <v>4427</v>
      </c>
      <c r="Z78" s="172">
        <v>6</v>
      </c>
      <c r="AA78" s="172" t="s">
        <v>46</v>
      </c>
      <c r="AB78" s="169" t="s">
        <v>46</v>
      </c>
      <c r="AC78" s="172" t="s">
        <v>4437</v>
      </c>
      <c r="AD78" s="169">
        <v>6.0000000000000001E-3</v>
      </c>
      <c r="AE78" s="169">
        <v>0.156</v>
      </c>
      <c r="AF78" s="169">
        <v>9.4999999999999998E-3</v>
      </c>
      <c r="AG78" s="169" t="s">
        <v>46</v>
      </c>
      <c r="AH78" s="172" t="s">
        <v>46</v>
      </c>
      <c r="AI78" s="172" t="s">
        <v>46</v>
      </c>
      <c r="AJ78" s="172" t="s">
        <v>133</v>
      </c>
      <c r="AK78" s="173">
        <v>43822</v>
      </c>
      <c r="AL78" s="212" t="s">
        <v>4438</v>
      </c>
      <c r="AM78" s="128">
        <v>1.1958889457907899E-2</v>
      </c>
      <c r="AN78" s="128">
        <v>0.1156942567530001</v>
      </c>
      <c r="AO78" s="128">
        <v>0.12683388359133579</v>
      </c>
      <c r="AP78" s="128">
        <v>0.15311292223990591</v>
      </c>
      <c r="AQ78" s="128">
        <v>0.1513460911208393</v>
      </c>
      <c r="AR78" s="128">
        <v>0.1064173124250391</v>
      </c>
      <c r="AS78" s="128">
        <v>0.17262172127846259</v>
      </c>
      <c r="AT78" s="128">
        <v>-2.0869072357878701E-2</v>
      </c>
      <c r="AU78" s="128" t="s">
        <v>46</v>
      </c>
      <c r="AV78" s="128" t="s">
        <v>46</v>
      </c>
      <c r="AW78" s="128">
        <v>8.6864105270950606E-2</v>
      </c>
      <c r="AX78" s="128">
        <v>0.98029278376074835</v>
      </c>
      <c r="AY78" s="128">
        <v>1.1176828698181198</v>
      </c>
      <c r="AZ78" s="128">
        <v>0.95052709557143156</v>
      </c>
      <c r="BA78" s="128">
        <v>1.2707828879137673</v>
      </c>
      <c r="BB78" s="128">
        <v>1.2229710418579485</v>
      </c>
      <c r="BC78" s="128">
        <v>0.97864243576267762</v>
      </c>
      <c r="BD78" s="128">
        <v>1.3230314127977634</v>
      </c>
      <c r="BE78" s="128" t="s">
        <v>46</v>
      </c>
      <c r="BF78" s="128" t="s">
        <v>46</v>
      </c>
      <c r="BG78" s="128" t="s">
        <v>46</v>
      </c>
      <c r="BH78" s="128">
        <v>0.91766742778891275</v>
      </c>
      <c r="BI78" s="128">
        <v>-2.404143174696E-4</v>
      </c>
      <c r="BJ78" s="128">
        <v>1.21816595063168E-2</v>
      </c>
      <c r="BK78" s="128">
        <v>-6.6014326476889996E-3</v>
      </c>
      <c r="BL78" s="128">
        <v>2.9117551274038256E-2</v>
      </c>
      <c r="BM78" s="128">
        <v>2.455459137382543E-2</v>
      </c>
      <c r="BN78" s="128">
        <v>-2.3224157292032E-3</v>
      </c>
      <c r="BO78" s="128">
        <v>4.2147327693637403E-2</v>
      </c>
      <c r="BP78" s="128">
        <v>-0.1445991078109129</v>
      </c>
      <c r="BQ78" s="128" t="s">
        <v>46</v>
      </c>
      <c r="BR78" s="128" t="s">
        <v>46</v>
      </c>
      <c r="BS78" s="128">
        <v>-7.1194830469754056E-3</v>
      </c>
      <c r="BT78" s="128">
        <v>3.2067579985051602E-2</v>
      </c>
      <c r="BU78" s="128">
        <v>5.6664948628060201E-2</v>
      </c>
      <c r="BV78" s="177">
        <v>-0.16626722989328019</v>
      </c>
      <c r="BW78" s="177">
        <v>-7.4844954439439199E-2</v>
      </c>
      <c r="BX78" s="128">
        <v>-3.2068713989155402E-2</v>
      </c>
      <c r="BY78" s="128">
        <v>-0.1673955941277222</v>
      </c>
      <c r="BZ78" s="177">
        <v>9.4734142929136303E-2</v>
      </c>
      <c r="CA78" s="182">
        <v>0.3467643294237181</v>
      </c>
      <c r="CB78" s="182">
        <v>-0.20413432475742671</v>
      </c>
      <c r="CC78" s="182">
        <v>2.67492387539244E-2</v>
      </c>
      <c r="CD78" s="182">
        <v>5.8613719267618103E-2</v>
      </c>
      <c r="CE78" s="182">
        <v>0.43734856177667569</v>
      </c>
      <c r="CF78" s="182">
        <v>0.18546498589553129</v>
      </c>
      <c r="CG78" s="179">
        <v>161.3853513</v>
      </c>
      <c r="CH78" s="169">
        <v>0.63</v>
      </c>
      <c r="CI78" s="170" t="s">
        <v>46</v>
      </c>
      <c r="CJ78" s="170">
        <v>3.7799999999999999E-3</v>
      </c>
      <c r="CK78" s="170" t="s">
        <v>46</v>
      </c>
      <c r="CL78" s="170">
        <v>3.7799999999999999E-3</v>
      </c>
      <c r="CM78" s="180">
        <v>36895135.729999997</v>
      </c>
      <c r="CN78" s="180">
        <v>35029164.954206377</v>
      </c>
      <c r="CO78" s="180">
        <v>-193228.7299999996</v>
      </c>
      <c r="CP78" s="128" t="s">
        <v>46</v>
      </c>
      <c r="CQ78" s="128" t="s">
        <v>46</v>
      </c>
      <c r="CR78" s="128" t="s">
        <v>46</v>
      </c>
      <c r="CS78" s="128" t="s">
        <v>46</v>
      </c>
      <c r="CT78" s="126" t="s">
        <v>46</v>
      </c>
      <c r="CU78" s="126" t="s">
        <v>46</v>
      </c>
      <c r="CV78" s="126" t="s">
        <v>4439</v>
      </c>
      <c r="CW78" s="126" t="s">
        <v>46</v>
      </c>
      <c r="CX78" s="154">
        <v>25569.646527766203</v>
      </c>
    </row>
    <row r="79" spans="1:102" ht="15" customHeight="1" x14ac:dyDescent="0.35">
      <c r="A79" s="8"/>
      <c r="B79" s="129">
        <v>7279657000189</v>
      </c>
      <c r="C79" s="152" t="s">
        <v>4454</v>
      </c>
      <c r="D79" s="126">
        <v>26</v>
      </c>
      <c r="E79" s="126"/>
      <c r="F79" s="122" t="s">
        <v>3393</v>
      </c>
      <c r="G79" s="126" t="s">
        <v>4441</v>
      </c>
      <c r="H79" s="126" t="s">
        <v>156</v>
      </c>
      <c r="I79" s="126" t="s">
        <v>2340</v>
      </c>
      <c r="J79" s="126" t="s">
        <v>3561</v>
      </c>
      <c r="K79" s="126" t="s">
        <v>3526</v>
      </c>
      <c r="L79" s="211" t="s">
        <v>3399</v>
      </c>
      <c r="M79" s="126" t="s">
        <v>114</v>
      </c>
      <c r="N79" s="126" t="s">
        <v>115</v>
      </c>
      <c r="O79" s="126" t="s">
        <v>3551</v>
      </c>
      <c r="P79" s="211" t="s">
        <v>3550</v>
      </c>
      <c r="Q79" s="127">
        <v>1000</v>
      </c>
      <c r="R79" s="126" t="s">
        <v>4350</v>
      </c>
      <c r="S79" s="213" t="s">
        <v>46</v>
      </c>
      <c r="T79" s="171">
        <v>1000</v>
      </c>
      <c r="U79" s="171">
        <v>1000</v>
      </c>
      <c r="V79" s="172" t="s">
        <v>3398</v>
      </c>
      <c r="W79" s="172" t="s">
        <v>3530</v>
      </c>
      <c r="X79" s="172" t="s">
        <v>3530</v>
      </c>
      <c r="Y79" s="172" t="s">
        <v>3534</v>
      </c>
      <c r="Z79" s="172">
        <v>3</v>
      </c>
      <c r="AA79" s="172" t="s">
        <v>46</v>
      </c>
      <c r="AB79" s="169" t="s">
        <v>46</v>
      </c>
      <c r="AC79" s="172" t="s">
        <v>4455</v>
      </c>
      <c r="AD79" s="169">
        <v>0.02</v>
      </c>
      <c r="AE79" s="169">
        <v>0.02</v>
      </c>
      <c r="AF79" s="169">
        <v>2.5000000000000001E-2</v>
      </c>
      <c r="AG79" s="169">
        <v>0.2</v>
      </c>
      <c r="AH79" s="172" t="s">
        <v>136</v>
      </c>
      <c r="AI79" s="172" t="s">
        <v>4367</v>
      </c>
      <c r="AJ79" s="172" t="s">
        <v>3372</v>
      </c>
      <c r="AK79" s="173">
        <v>38504</v>
      </c>
      <c r="AL79" s="212" t="s">
        <v>4456</v>
      </c>
      <c r="AM79" s="128">
        <v>3.6812551917296599E-2</v>
      </c>
      <c r="AN79" s="128">
        <v>0.24322686998662379</v>
      </c>
      <c r="AO79" s="128">
        <v>0.1543341385655827</v>
      </c>
      <c r="AP79" s="128">
        <v>0.15289785686044929</v>
      </c>
      <c r="AQ79" s="128">
        <v>0.10104552965056229</v>
      </c>
      <c r="AR79" s="128">
        <v>-5.7699810925180103E-2</v>
      </c>
      <c r="AS79" s="128">
        <v>0.16577873618579889</v>
      </c>
      <c r="AT79" s="128">
        <v>-3.4799357882049002E-3</v>
      </c>
      <c r="AU79" s="128" t="s">
        <v>46</v>
      </c>
      <c r="AV79" s="128" t="s">
        <v>46</v>
      </c>
      <c r="AW79" s="128">
        <v>0.1466191696309877</v>
      </c>
      <c r="AX79" s="128">
        <v>3.0175944951544733</v>
      </c>
      <c r="AY79" s="128">
        <v>2.3497320756717581</v>
      </c>
      <c r="AZ79" s="128">
        <v>1.1566213721794716</v>
      </c>
      <c r="BA79" s="128">
        <v>1.2688711667722403</v>
      </c>
      <c r="BB79" s="128">
        <v>0.77809258719714491</v>
      </c>
      <c r="BC79" s="128" t="s">
        <v>46</v>
      </c>
      <c r="BD79" s="128">
        <v>1.2705844543973408</v>
      </c>
      <c r="BE79" s="128" t="s">
        <v>46</v>
      </c>
      <c r="BF79" s="128" t="s">
        <v>46</v>
      </c>
      <c r="BG79" s="128" t="s">
        <v>46</v>
      </c>
      <c r="BH79" s="128">
        <v>2.3154306501579445</v>
      </c>
      <c r="BI79" s="128">
        <v>2.4613248141919002E-2</v>
      </c>
      <c r="BJ79" s="128">
        <v>0.1397142727399405</v>
      </c>
      <c r="BK79" s="128">
        <v>2.0898822326557799E-2</v>
      </c>
      <c r="BL79" s="128">
        <v>2.8914559599847234E-2</v>
      </c>
      <c r="BM79" s="128">
        <v>-2.5505380360996033E-2</v>
      </c>
      <c r="BN79" s="128">
        <v>-0.16643953907942249</v>
      </c>
      <c r="BO79" s="128">
        <v>3.5304342600973801E-2</v>
      </c>
      <c r="BP79" s="128">
        <v>-0.12720997124123909</v>
      </c>
      <c r="BQ79" s="128" t="s">
        <v>46</v>
      </c>
      <c r="BR79" s="128" t="s">
        <v>46</v>
      </c>
      <c r="BS79" s="128">
        <v>7.8336087305431734E-2</v>
      </c>
      <c r="BT79" s="128">
        <v>0.151025793861056</v>
      </c>
      <c r="BU79" s="128">
        <v>0.2275866405220037</v>
      </c>
      <c r="BV79" s="177">
        <v>0.19621066922858429</v>
      </c>
      <c r="BW79" s="177">
        <v>0.27921048890411249</v>
      </c>
      <c r="BX79" s="128">
        <v>-8.5992701094244797E-2</v>
      </c>
      <c r="BY79" s="128">
        <v>-0.49017666500749679</v>
      </c>
      <c r="BZ79" s="177">
        <v>0.79974668190544129</v>
      </c>
      <c r="CA79" s="182">
        <v>0.89436422312355068</v>
      </c>
      <c r="CB79" s="182">
        <v>-0.31280494952246518</v>
      </c>
      <c r="CC79" s="182">
        <v>0.47056377760783241</v>
      </c>
      <c r="CD79" s="182">
        <v>0.39693829294467398</v>
      </c>
      <c r="CE79" s="182">
        <v>0.11173069085840991</v>
      </c>
      <c r="CF79" s="182">
        <v>0.53849621448728446</v>
      </c>
      <c r="CG79" s="179">
        <v>15.993596500000001</v>
      </c>
      <c r="CH79" s="169">
        <v>0.24</v>
      </c>
      <c r="CI79" s="170">
        <v>0.15</v>
      </c>
      <c r="CJ79" s="170">
        <v>4.7999999999999996E-3</v>
      </c>
      <c r="CK79" s="170">
        <v>1.4315456726551835E-3</v>
      </c>
      <c r="CL79" s="170">
        <v>6.2315456726551831E-3</v>
      </c>
      <c r="CM79" s="180">
        <v>193109112.16</v>
      </c>
      <c r="CN79" s="180">
        <v>170032297.41999999</v>
      </c>
      <c r="CO79" s="180">
        <v>7124592.0100000044</v>
      </c>
      <c r="CP79" s="128" t="s">
        <v>46</v>
      </c>
      <c r="CQ79" s="128" t="s">
        <v>46</v>
      </c>
      <c r="CR79" s="128" t="s">
        <v>46</v>
      </c>
      <c r="CS79" s="128" t="s">
        <v>46</v>
      </c>
      <c r="CT79" s="126" t="s">
        <v>46</v>
      </c>
      <c r="CU79" s="126" t="s">
        <v>46</v>
      </c>
      <c r="CV79" s="126" t="s">
        <v>4457</v>
      </c>
      <c r="CW79" s="126" t="s">
        <v>46</v>
      </c>
      <c r="CX79" s="154">
        <v>25569.625694432871</v>
      </c>
    </row>
    <row r="80" spans="1:102" ht="15" customHeight="1" x14ac:dyDescent="0.35">
      <c r="A80" s="8"/>
      <c r="B80" s="129">
        <v>32240069000189</v>
      </c>
      <c r="C80" s="152" t="s">
        <v>4440</v>
      </c>
      <c r="D80" s="126">
        <v>13</v>
      </c>
      <c r="E80" s="126" t="s">
        <v>134</v>
      </c>
      <c r="F80" s="122" t="s">
        <v>3394</v>
      </c>
      <c r="G80" s="126" t="s">
        <v>4441</v>
      </c>
      <c r="H80" s="126" t="s">
        <v>3391</v>
      </c>
      <c r="I80" s="126" t="s">
        <v>3392</v>
      </c>
      <c r="J80" s="126" t="s">
        <v>3560</v>
      </c>
      <c r="K80" s="126" t="s">
        <v>3526</v>
      </c>
      <c r="L80" s="211" t="s">
        <v>3399</v>
      </c>
      <c r="M80" s="126" t="s">
        <v>112</v>
      </c>
      <c r="N80" s="126" t="s">
        <v>4442</v>
      </c>
      <c r="O80" s="126" t="s">
        <v>324</v>
      </c>
      <c r="P80" s="211" t="s">
        <v>3550</v>
      </c>
      <c r="Q80" s="127">
        <v>500</v>
      </c>
      <c r="R80" s="126" t="s">
        <v>4350</v>
      </c>
      <c r="S80" s="213" t="s">
        <v>46</v>
      </c>
      <c r="T80" s="171">
        <v>100</v>
      </c>
      <c r="U80" s="171">
        <v>100</v>
      </c>
      <c r="V80" s="172" t="s">
        <v>3398</v>
      </c>
      <c r="W80" s="172" t="s">
        <v>3530</v>
      </c>
      <c r="X80" s="172" t="s">
        <v>4443</v>
      </c>
      <c r="Y80" s="172" t="s">
        <v>3534</v>
      </c>
      <c r="Z80" s="172">
        <v>29</v>
      </c>
      <c r="AA80" s="172" t="s">
        <v>134</v>
      </c>
      <c r="AB80" s="169">
        <v>0.05</v>
      </c>
      <c r="AC80" s="172" t="s">
        <v>4444</v>
      </c>
      <c r="AD80" s="169">
        <v>0.02</v>
      </c>
      <c r="AE80" s="169">
        <v>0.02</v>
      </c>
      <c r="AF80" s="169">
        <v>2.5000000000000001E-2</v>
      </c>
      <c r="AG80" s="169">
        <v>0.25</v>
      </c>
      <c r="AH80" s="172" t="s">
        <v>136</v>
      </c>
      <c r="AI80" s="172" t="s">
        <v>4367</v>
      </c>
      <c r="AJ80" s="172" t="s">
        <v>133</v>
      </c>
      <c r="AK80" s="173">
        <v>43479</v>
      </c>
      <c r="AL80" s="212" t="s">
        <v>4445</v>
      </c>
      <c r="AM80" s="128">
        <v>2.0155474069226902E-2</v>
      </c>
      <c r="AN80" s="128">
        <v>0.1002622989016095</v>
      </c>
      <c r="AO80" s="128">
        <v>0.16032852281033991</v>
      </c>
      <c r="AP80" s="128">
        <v>0.163971041747142</v>
      </c>
      <c r="AQ80" s="128">
        <v>0.16549984007525831</v>
      </c>
      <c r="AR80" s="128">
        <v>0.18876410352713119</v>
      </c>
      <c r="AS80" s="128">
        <v>0.14443745729919599</v>
      </c>
      <c r="AT80" s="128">
        <v>0.116324184365278</v>
      </c>
      <c r="AU80" s="128" t="s">
        <v>46</v>
      </c>
      <c r="AV80" s="128" t="s">
        <v>46</v>
      </c>
      <c r="AW80" s="128">
        <v>8.7333193352014907E-2</v>
      </c>
      <c r="AX80" s="128">
        <v>1.6521823245280292</v>
      </c>
      <c r="AY80" s="128">
        <v>0.96859997303199841</v>
      </c>
      <c r="AZ80" s="128">
        <v>1.2015448932810318</v>
      </c>
      <c r="BA80" s="128">
        <v>1.3677644319482971</v>
      </c>
      <c r="BB80" s="128">
        <v>1.3553990183710649</v>
      </c>
      <c r="BC80" s="128">
        <v>1.7359258362259091</v>
      </c>
      <c r="BD80" s="128">
        <v>1.1070176555777058</v>
      </c>
      <c r="BE80" s="128">
        <v>0.94014508231053318</v>
      </c>
      <c r="BF80" s="128" t="s">
        <v>46</v>
      </c>
      <c r="BG80" s="128" t="s">
        <v>46</v>
      </c>
      <c r="BH80" s="128">
        <v>0.98468078094764844</v>
      </c>
      <c r="BI80" s="128">
        <v>7.9561702938492993E-3</v>
      </c>
      <c r="BJ80" s="128">
        <v>-3.2502983450737001E-3</v>
      </c>
      <c r="BK80" s="128">
        <v>2.6893206571314901E-2</v>
      </c>
      <c r="BL80" s="128">
        <v>3.9368884549381589E-2</v>
      </c>
      <c r="BM80" s="128">
        <v>3.8673499146025581E-2</v>
      </c>
      <c r="BN80" s="128">
        <v>8.0024375372888798E-2</v>
      </c>
      <c r="BO80" s="128">
        <v>1.39630637143708E-2</v>
      </c>
      <c r="BP80" s="128">
        <v>-7.4058510877560999E-3</v>
      </c>
      <c r="BQ80" s="128" t="s">
        <v>46</v>
      </c>
      <c r="BR80" s="128" t="s">
        <v>46</v>
      </c>
      <c r="BS80" s="128">
        <v>-1.2480026861356741E-3</v>
      </c>
      <c r="BT80" s="128">
        <v>3.8527435787850797E-2</v>
      </c>
      <c r="BU80" s="128">
        <v>5.3861193851384298E-2</v>
      </c>
      <c r="BV80" s="177">
        <v>0.62817055683491863</v>
      </c>
      <c r="BW80" s="177">
        <v>8.4064032493206004E-3</v>
      </c>
      <c r="BX80" s="128">
        <v>-2.6980815780262998E-2</v>
      </c>
      <c r="BY80" s="128">
        <v>-0.1075560206941006</v>
      </c>
      <c r="BZ80" s="177">
        <v>4.7979248288462298E-2</v>
      </c>
      <c r="CA80" s="182">
        <v>4.5481903814029702E-2</v>
      </c>
      <c r="CB80" s="182">
        <v>-0.15351511709049739</v>
      </c>
      <c r="CC80" s="182">
        <v>-0.1313304907639905</v>
      </c>
      <c r="CD80" s="182">
        <v>-9.6874051092136995E-2</v>
      </c>
      <c r="CE80" s="182">
        <v>0.23961658135947</v>
      </c>
      <c r="CF80" s="182">
        <v>0.39471499535093763</v>
      </c>
      <c r="CG80" s="179">
        <v>1.7509889999999999</v>
      </c>
      <c r="CH80" s="169">
        <v>0.2</v>
      </c>
      <c r="CI80" s="170">
        <v>0.2</v>
      </c>
      <c r="CJ80" s="170">
        <v>4.0000000000000001E-3</v>
      </c>
      <c r="CK80" s="170">
        <v>1.1863582414456952E-3</v>
      </c>
      <c r="CL80" s="170">
        <v>5.1863582414456953E-3</v>
      </c>
      <c r="CM80" s="180">
        <v>104129657.62</v>
      </c>
      <c r="CN80" s="180">
        <v>113533518.60222222</v>
      </c>
      <c r="CO80" s="180">
        <v>-40534174.199999988</v>
      </c>
      <c r="CP80" s="128" t="s">
        <v>46</v>
      </c>
      <c r="CQ80" s="128" t="s">
        <v>46</v>
      </c>
      <c r="CR80" s="128" t="s">
        <v>46</v>
      </c>
      <c r="CS80" s="128" t="s">
        <v>46</v>
      </c>
      <c r="CT80" s="126" t="s">
        <v>46</v>
      </c>
      <c r="CU80" s="126" t="s">
        <v>46</v>
      </c>
      <c r="CV80" s="126" t="s">
        <v>4446</v>
      </c>
      <c r="CW80" s="126" t="s">
        <v>46</v>
      </c>
      <c r="CX80" s="154">
        <v>25569.625694432871</v>
      </c>
    </row>
    <row r="81" spans="1:102" ht="15" customHeight="1" x14ac:dyDescent="0.35">
      <c r="A81" s="8"/>
      <c r="B81" s="129">
        <v>34370777000160</v>
      </c>
      <c r="C81" s="152" t="s">
        <v>4447</v>
      </c>
      <c r="D81" s="126">
        <v>13</v>
      </c>
      <c r="E81" s="126"/>
      <c r="F81" s="122"/>
      <c r="G81" s="126" t="s">
        <v>4448</v>
      </c>
      <c r="H81" s="126" t="s">
        <v>3391</v>
      </c>
      <c r="I81" s="126" t="s">
        <v>3392</v>
      </c>
      <c r="J81" s="126" t="s">
        <v>3560</v>
      </c>
      <c r="K81" s="126" t="s">
        <v>3526</v>
      </c>
      <c r="L81" s="211" t="s">
        <v>3399</v>
      </c>
      <c r="M81" s="126" t="s">
        <v>112</v>
      </c>
      <c r="N81" s="126" t="s">
        <v>4449</v>
      </c>
      <c r="O81" s="126" t="s">
        <v>164</v>
      </c>
      <c r="P81" s="211" t="s">
        <v>3541</v>
      </c>
      <c r="Q81" s="127">
        <v>500</v>
      </c>
      <c r="R81" s="126" t="s">
        <v>4350</v>
      </c>
      <c r="S81" s="213" t="s">
        <v>46</v>
      </c>
      <c r="T81" s="171">
        <v>100</v>
      </c>
      <c r="U81" s="171">
        <v>100</v>
      </c>
      <c r="V81" s="172" t="s">
        <v>3398</v>
      </c>
      <c r="W81" s="172" t="s">
        <v>135</v>
      </c>
      <c r="X81" s="172" t="s">
        <v>4450</v>
      </c>
      <c r="Y81" s="172" t="s">
        <v>3530</v>
      </c>
      <c r="Z81" s="172">
        <v>45</v>
      </c>
      <c r="AA81" s="172" t="s">
        <v>46</v>
      </c>
      <c r="AB81" s="169" t="s">
        <v>46</v>
      </c>
      <c r="AC81" s="172" t="s">
        <v>4451</v>
      </c>
      <c r="AD81" s="169">
        <v>8.0000000000000002E-3</v>
      </c>
      <c r="AE81" s="169">
        <v>8.0000000000000002E-3</v>
      </c>
      <c r="AF81" s="169">
        <v>1.2E-2</v>
      </c>
      <c r="AG81" s="169">
        <v>0.2</v>
      </c>
      <c r="AH81" s="172" t="s">
        <v>136</v>
      </c>
      <c r="AI81" s="172" t="s">
        <v>4367</v>
      </c>
      <c r="AJ81" s="172" t="s">
        <v>133</v>
      </c>
      <c r="AK81" s="173">
        <v>43733</v>
      </c>
      <c r="AL81" s="212" t="s">
        <v>4452</v>
      </c>
      <c r="AM81" s="128">
        <v>1.41709779492835E-2</v>
      </c>
      <c r="AN81" s="128">
        <v>0.11597403297492451</v>
      </c>
      <c r="AO81" s="128">
        <v>0.14652403326115321</v>
      </c>
      <c r="AP81" s="128">
        <v>0.146749906042102</v>
      </c>
      <c r="AQ81" s="128">
        <v>0.1401318191435359</v>
      </c>
      <c r="AR81" s="128">
        <v>0.1330182060858062</v>
      </c>
      <c r="AS81" s="128">
        <v>0.1292938290922096</v>
      </c>
      <c r="AT81" s="128">
        <v>0.13902608441861131</v>
      </c>
      <c r="AU81" s="128" t="s">
        <v>46</v>
      </c>
      <c r="AV81" s="128" t="s">
        <v>46</v>
      </c>
      <c r="AW81" s="128">
        <v>0.1031753420280228</v>
      </c>
      <c r="AX81" s="128">
        <v>1.161621860575806</v>
      </c>
      <c r="AY81" s="128">
        <v>1.1203856927533582</v>
      </c>
      <c r="AZ81" s="128">
        <v>1.0980903511232536</v>
      </c>
      <c r="BA81" s="128">
        <v>1.214372684200699</v>
      </c>
      <c r="BB81" s="128">
        <v>1.1203315613512062</v>
      </c>
      <c r="BC81" s="128">
        <v>1.2232714606121322</v>
      </c>
      <c r="BD81" s="128">
        <v>0.99095175336570562</v>
      </c>
      <c r="BE81" s="128">
        <v>1.1236243803662631</v>
      </c>
      <c r="BF81" s="128" t="s">
        <v>46</v>
      </c>
      <c r="BG81" s="128" t="s">
        <v>46</v>
      </c>
      <c r="BH81" s="128">
        <v>1.1621544734390503</v>
      </c>
      <c r="BI81" s="128">
        <v>1.9716741739059002E-3</v>
      </c>
      <c r="BJ81" s="128">
        <v>1.24614357282413E-2</v>
      </c>
      <c r="BK81" s="128">
        <v>1.3088717022128301E-2</v>
      </c>
      <c r="BL81" s="128">
        <v>2.3112665596736637E-2</v>
      </c>
      <c r="BM81" s="128">
        <v>1.3377842508925486E-2</v>
      </c>
      <c r="BN81" s="128">
        <v>2.4278477931563899E-2</v>
      </c>
      <c r="BO81" s="128">
        <v>-1.1805644926153999E-3</v>
      </c>
      <c r="BP81" s="128">
        <v>1.5296048965577101E-2</v>
      </c>
      <c r="BQ81" s="128" t="s">
        <v>46</v>
      </c>
      <c r="BR81" s="128" t="s">
        <v>46</v>
      </c>
      <c r="BS81" s="128">
        <v>1.3222120473208143E-2</v>
      </c>
      <c r="BT81" s="128">
        <v>4.9950159263463002E-3</v>
      </c>
      <c r="BU81" s="128">
        <v>1.0044247767583199E-2</v>
      </c>
      <c r="BV81" s="177">
        <v>2.3022288468707641</v>
      </c>
      <c r="BW81" s="177">
        <v>1.0695691839809391</v>
      </c>
      <c r="BX81" s="128">
        <v>-2.2410637883401E-3</v>
      </c>
      <c r="BY81" s="128">
        <v>-6.5412208038588798E-2</v>
      </c>
      <c r="BZ81" s="177">
        <v>6.8758682281420003E-3</v>
      </c>
      <c r="CA81" s="182">
        <v>0.18354395388716849</v>
      </c>
      <c r="CB81" s="182">
        <v>-0.15887742182257589</v>
      </c>
      <c r="CC81" s="182">
        <v>5.0713635952262602E-2</v>
      </c>
      <c r="CD81" s="182">
        <v>-4.0522764854408998E-3</v>
      </c>
      <c r="CE81" s="182">
        <v>-2.23563899168371E-2</v>
      </c>
      <c r="CF81" s="182">
        <v>5.7572820239658401E-2</v>
      </c>
      <c r="CG81" s="179">
        <v>1.80106268</v>
      </c>
      <c r="CH81" s="169">
        <v>0.28999999999999998</v>
      </c>
      <c r="CI81" s="170">
        <v>0.2</v>
      </c>
      <c r="CJ81" s="170">
        <v>2.32E-3</v>
      </c>
      <c r="CK81" s="170">
        <v>4.6191315321141962E-4</v>
      </c>
      <c r="CL81" s="170">
        <v>2.7819131532114197E-3</v>
      </c>
      <c r="CM81" s="180">
        <v>610133244.14999998</v>
      </c>
      <c r="CN81" s="180">
        <v>583971799.47317457</v>
      </c>
      <c r="CO81" s="180">
        <v>4980646.0099999988</v>
      </c>
      <c r="CP81" s="128" t="s">
        <v>46</v>
      </c>
      <c r="CQ81" s="128" t="s">
        <v>46</v>
      </c>
      <c r="CR81" s="128" t="s">
        <v>46</v>
      </c>
      <c r="CS81" s="128" t="s">
        <v>46</v>
      </c>
      <c r="CT81" s="126" t="s">
        <v>46</v>
      </c>
      <c r="CU81" s="126" t="s">
        <v>46</v>
      </c>
      <c r="CV81" s="126" t="s">
        <v>4453</v>
      </c>
      <c r="CW81" s="126" t="s">
        <v>46</v>
      </c>
      <c r="CX81" s="154">
        <v>25569.625694432871</v>
      </c>
    </row>
    <row r="82" spans="1:102" ht="15" customHeight="1" x14ac:dyDescent="0.35">
      <c r="A82" s="8"/>
      <c r="B82" s="129">
        <v>36499625000197</v>
      </c>
      <c r="C82" s="152" t="s">
        <v>4458</v>
      </c>
      <c r="D82" s="126">
        <v>14</v>
      </c>
      <c r="E82" s="126"/>
      <c r="F82" s="122"/>
      <c r="G82" s="126" t="s">
        <v>4441</v>
      </c>
      <c r="H82" s="126" t="s">
        <v>3390</v>
      </c>
      <c r="I82" s="126" t="s">
        <v>3384</v>
      </c>
      <c r="J82" s="126" t="s">
        <v>3561</v>
      </c>
      <c r="K82" s="126" t="s">
        <v>3526</v>
      </c>
      <c r="L82" s="211" t="s">
        <v>3399</v>
      </c>
      <c r="M82" s="126" t="s">
        <v>112</v>
      </c>
      <c r="N82" s="126" t="s">
        <v>113</v>
      </c>
      <c r="O82" s="126" t="s">
        <v>4459</v>
      </c>
      <c r="P82" s="211" t="s">
        <v>3537</v>
      </c>
      <c r="Q82" s="127">
        <v>500</v>
      </c>
      <c r="R82" s="126" t="s">
        <v>4350</v>
      </c>
      <c r="S82" s="213" t="s">
        <v>46</v>
      </c>
      <c r="T82" s="171">
        <v>100</v>
      </c>
      <c r="U82" s="171">
        <v>500</v>
      </c>
      <c r="V82" s="172" t="s">
        <v>3398</v>
      </c>
      <c r="W82" s="172" t="s">
        <v>3530</v>
      </c>
      <c r="X82" s="172" t="s">
        <v>4460</v>
      </c>
      <c r="Y82" s="172" t="s">
        <v>3534</v>
      </c>
      <c r="Z82" s="172">
        <v>16</v>
      </c>
      <c r="AA82" s="172" t="s">
        <v>46</v>
      </c>
      <c r="AB82" s="169" t="s">
        <v>46</v>
      </c>
      <c r="AC82" s="172" t="s">
        <v>46</v>
      </c>
      <c r="AD82" s="169">
        <v>0.02</v>
      </c>
      <c r="AE82" s="169" t="s">
        <v>46</v>
      </c>
      <c r="AF82" s="169">
        <v>2.5000000000000001E-2</v>
      </c>
      <c r="AG82" s="169">
        <v>0.2</v>
      </c>
      <c r="AH82" s="172" t="s">
        <v>3380</v>
      </c>
      <c r="AI82" s="172" t="s">
        <v>3381</v>
      </c>
      <c r="AJ82" s="172" t="s">
        <v>4461</v>
      </c>
      <c r="AK82" s="173">
        <v>43980</v>
      </c>
      <c r="AL82" s="212" t="s">
        <v>4462</v>
      </c>
      <c r="AM82" s="128">
        <v>2.77147218737041E-2</v>
      </c>
      <c r="AN82" s="128">
        <v>0.19696717404382849</v>
      </c>
      <c r="AO82" s="128">
        <v>0.15737003541745559</v>
      </c>
      <c r="AP82" s="128">
        <v>8.1571495818032899E-2</v>
      </c>
      <c r="AQ82" s="128">
        <v>0.1092487535328243</v>
      </c>
      <c r="AR82" s="128">
        <v>-9.6234579344935803E-2</v>
      </c>
      <c r="AS82" s="128">
        <v>0.25279183406810318</v>
      </c>
      <c r="AT82" s="128">
        <v>3.8242730926214497E-2</v>
      </c>
      <c r="AU82" s="128" t="s">
        <v>46</v>
      </c>
      <c r="AV82" s="128" t="s">
        <v>46</v>
      </c>
      <c r="AW82" s="128">
        <v>0.13334415036158509</v>
      </c>
      <c r="AX82" s="128">
        <v>2.2718281620006917</v>
      </c>
      <c r="AY82" s="128">
        <v>1.9028328849138192</v>
      </c>
      <c r="AZ82" s="128">
        <v>1.1793731963399858</v>
      </c>
      <c r="BA82" s="128">
        <v>0.65451930987416318</v>
      </c>
      <c r="BB82" s="128">
        <v>0.84794723424329621</v>
      </c>
      <c r="BC82" s="128" t="s">
        <v>46</v>
      </c>
      <c r="BD82" s="128">
        <v>1.9374823451756915</v>
      </c>
      <c r="BE82" s="128">
        <v>0.30908203320390087</v>
      </c>
      <c r="BF82" s="128" t="s">
        <v>46</v>
      </c>
      <c r="BG82" s="128" t="s">
        <v>46</v>
      </c>
      <c r="BH82" s="128">
        <v>1.4741777962131848</v>
      </c>
      <c r="BI82" s="128">
        <v>1.5515418098326499E-2</v>
      </c>
      <c r="BJ82" s="128">
        <v>9.3454576797145306E-2</v>
      </c>
      <c r="BK82" s="128">
        <v>2.3934719178430701E-2</v>
      </c>
      <c r="BL82" s="128">
        <v>-3.8285190430153548E-2</v>
      </c>
      <c r="BM82" s="128">
        <v>-1.7354413664784074E-2</v>
      </c>
      <c r="BN82" s="128">
        <v>-0.20497430749917819</v>
      </c>
      <c r="BO82" s="128">
        <v>0.122317440483278</v>
      </c>
      <c r="BP82" s="128">
        <v>-8.5487304526819602E-2</v>
      </c>
      <c r="BQ82" s="128" t="s">
        <v>46</v>
      </c>
      <c r="BR82" s="128" t="s">
        <v>46</v>
      </c>
      <c r="BS82" s="128">
        <v>3.9333108634131531E-2</v>
      </c>
      <c r="BT82" s="128">
        <v>0.1195376466365724</v>
      </c>
      <c r="BU82" s="128">
        <v>0.1157542541987121</v>
      </c>
      <c r="BV82" s="177">
        <v>0.23440695491165009</v>
      </c>
      <c r="BW82" s="177">
        <v>0.33408729289552958</v>
      </c>
      <c r="BX82" s="128">
        <v>-8.3172267065409297E-2</v>
      </c>
      <c r="BY82" s="128">
        <v>-0.13073162476618189</v>
      </c>
      <c r="BZ82" s="177">
        <v>0.50035478072578665</v>
      </c>
      <c r="CA82" s="182">
        <v>0.85005833351500781</v>
      </c>
      <c r="CB82" s="182">
        <v>-0.2152544128098918</v>
      </c>
      <c r="CC82" s="182">
        <v>0.44062979629671489</v>
      </c>
      <c r="CD82" s="182">
        <v>0.39823761337075159</v>
      </c>
      <c r="CE82" s="182">
        <v>0.16069417488481261</v>
      </c>
      <c r="CF82" s="182">
        <v>0.39448293873638851</v>
      </c>
      <c r="CG82" s="179">
        <v>1.9466258000000001</v>
      </c>
      <c r="CH82" s="169">
        <v>0.24</v>
      </c>
      <c r="CI82" s="170">
        <v>0.15</v>
      </c>
      <c r="CJ82" s="170">
        <v>4.7999999999999996E-3</v>
      </c>
      <c r="CK82" s="170">
        <v>3.7222360064368097E-3</v>
      </c>
      <c r="CL82" s="170">
        <v>8.5222360064368084E-3</v>
      </c>
      <c r="CM82" s="180">
        <v>12764506.75</v>
      </c>
      <c r="CN82" s="180">
        <v>14452936.112142848</v>
      </c>
      <c r="CO82" s="180">
        <v>-4810748.790000001</v>
      </c>
      <c r="CP82" s="128" t="s">
        <v>46</v>
      </c>
      <c r="CQ82" s="128" t="s">
        <v>46</v>
      </c>
      <c r="CR82" s="128" t="s">
        <v>46</v>
      </c>
      <c r="CS82" s="128" t="s">
        <v>46</v>
      </c>
      <c r="CT82" s="126" t="s">
        <v>46</v>
      </c>
      <c r="CU82" s="126" t="s">
        <v>46</v>
      </c>
      <c r="CV82" s="126" t="s">
        <v>4463</v>
      </c>
      <c r="CW82" s="126" t="s">
        <v>46</v>
      </c>
      <c r="CX82" s="154">
        <v>25569.625694432871</v>
      </c>
    </row>
    <row r="83" spans="1:102" ht="15" customHeight="1" x14ac:dyDescent="0.35">
      <c r="A83" s="8"/>
      <c r="B83" s="129">
        <v>46929688000190</v>
      </c>
      <c r="C83" s="152" t="s">
        <v>4464</v>
      </c>
      <c r="D83" s="126">
        <v>14</v>
      </c>
      <c r="E83" s="126"/>
      <c r="F83" s="122"/>
      <c r="G83" s="126" t="s">
        <v>4465</v>
      </c>
      <c r="H83" s="126" t="s">
        <v>3390</v>
      </c>
      <c r="I83" s="126" t="s">
        <v>3384</v>
      </c>
      <c r="J83" s="126" t="s">
        <v>3561</v>
      </c>
      <c r="K83" s="126" t="s">
        <v>3526</v>
      </c>
      <c r="L83" s="211" t="s">
        <v>3399</v>
      </c>
      <c r="M83" s="126" t="s">
        <v>112</v>
      </c>
      <c r="N83" s="126" t="s">
        <v>4442</v>
      </c>
      <c r="O83" s="126" t="s">
        <v>331</v>
      </c>
      <c r="P83" s="211" t="s">
        <v>114</v>
      </c>
      <c r="Q83" s="127">
        <v>500</v>
      </c>
      <c r="R83" s="126" t="s">
        <v>4350</v>
      </c>
      <c r="S83" s="213" t="s">
        <v>46</v>
      </c>
      <c r="T83" s="171">
        <v>100</v>
      </c>
      <c r="U83" s="171">
        <v>500</v>
      </c>
      <c r="V83" s="172" t="s">
        <v>3398</v>
      </c>
      <c r="W83" s="172" t="s">
        <v>3530</v>
      </c>
      <c r="X83" s="172" t="s">
        <v>4460</v>
      </c>
      <c r="Y83" s="172" t="s">
        <v>3534</v>
      </c>
      <c r="Z83" s="172">
        <v>16</v>
      </c>
      <c r="AA83" s="172" t="s">
        <v>46</v>
      </c>
      <c r="AB83" s="169" t="s">
        <v>46</v>
      </c>
      <c r="AC83" s="172" t="s">
        <v>4466</v>
      </c>
      <c r="AD83" s="169">
        <v>0.02</v>
      </c>
      <c r="AE83" s="169">
        <v>0.02</v>
      </c>
      <c r="AF83" s="169">
        <v>2.5000000000000001E-2</v>
      </c>
      <c r="AG83" s="169">
        <v>0.2</v>
      </c>
      <c r="AH83" s="172" t="s">
        <v>136</v>
      </c>
      <c r="AI83" s="172" t="s">
        <v>4367</v>
      </c>
      <c r="AJ83" s="172" t="s">
        <v>133</v>
      </c>
      <c r="AK83" s="173">
        <v>44771</v>
      </c>
      <c r="AL83" s="212" t="s">
        <v>4467</v>
      </c>
      <c r="AM83" s="128">
        <v>2.3369537761322501E-2</v>
      </c>
      <c r="AN83" s="128">
        <v>8.8065303079156498E-2</v>
      </c>
      <c r="AO83" s="128">
        <v>0.12968434492209499</v>
      </c>
      <c r="AP83" s="128">
        <v>7.1771717913364494E-2</v>
      </c>
      <c r="AQ83" s="128">
        <v>0.12075437127481981</v>
      </c>
      <c r="AR83" s="128">
        <v>2.9673639667707901E-2</v>
      </c>
      <c r="AS83" s="128">
        <v>0.16500026714733909</v>
      </c>
      <c r="AT83" s="128" t="s">
        <v>46</v>
      </c>
      <c r="AU83" s="128" t="s">
        <v>46</v>
      </c>
      <c r="AV83" s="128" t="s">
        <v>46</v>
      </c>
      <c r="AW83" s="128">
        <v>0.1123419424430927</v>
      </c>
      <c r="AX83" s="128">
        <v>1.9156452033345013</v>
      </c>
      <c r="AY83" s="128">
        <v>0.85076894427917826</v>
      </c>
      <c r="AZ83" s="128">
        <v>0.97188921626857205</v>
      </c>
      <c r="BA83" s="128">
        <v>0.57317593357783569</v>
      </c>
      <c r="BB83" s="128">
        <v>0.94767894786213558</v>
      </c>
      <c r="BC83" s="128">
        <v>0.27288682960120392</v>
      </c>
      <c r="BD83" s="128">
        <v>1.2646180036856638</v>
      </c>
      <c r="BE83" s="128" t="s">
        <v>46</v>
      </c>
      <c r="BF83" s="128" t="s">
        <v>46</v>
      </c>
      <c r="BG83" s="128" t="s">
        <v>46</v>
      </c>
      <c r="BH83" s="128">
        <v>0.86994628716249423</v>
      </c>
      <c r="BI83" s="128">
        <v>1.11702339859449E-2</v>
      </c>
      <c r="BJ83" s="128">
        <v>-1.5447294167526699E-2</v>
      </c>
      <c r="BK83" s="128">
        <v>-3.7509713169298999E-3</v>
      </c>
      <c r="BL83" s="128">
        <v>-4.7498268151E-2</v>
      </c>
      <c r="BM83" s="128">
        <v>-5.9133271512425978E-3</v>
      </c>
      <c r="BN83" s="128">
        <v>-7.9066088486534403E-2</v>
      </c>
      <c r="BO83" s="128">
        <v>3.4525873562513999E-2</v>
      </c>
      <c r="BP83" s="128" t="s">
        <v>46</v>
      </c>
      <c r="BQ83" s="128" t="s">
        <v>46</v>
      </c>
      <c r="BR83" s="128" t="s">
        <v>46</v>
      </c>
      <c r="BS83" s="128">
        <v>-1.4873930361527399E-2</v>
      </c>
      <c r="BT83" s="128">
        <v>7.6539006568154294E-2</v>
      </c>
      <c r="BU83" s="128">
        <v>7.8935706285189297E-2</v>
      </c>
      <c r="BV83" s="177">
        <v>-5.2400572896077E-3</v>
      </c>
      <c r="BW83" s="177">
        <v>-0.12833962298471571</v>
      </c>
      <c r="BX83" s="128">
        <v>-6.2972606920611601E-2</v>
      </c>
      <c r="BY83" s="128">
        <v>-9.5580131247549896E-2</v>
      </c>
      <c r="BZ83" s="177">
        <v>-6.3921040620344802E-2</v>
      </c>
      <c r="CA83" s="182">
        <v>7.6625826964755506E-2</v>
      </c>
      <c r="CB83" s="182">
        <v>0.1025514855917643</v>
      </c>
      <c r="CC83" s="182">
        <v>-0.10857743488960141</v>
      </c>
      <c r="CD83" s="182">
        <v>-9.9961263870606498E-2</v>
      </c>
      <c r="CE83" s="182">
        <v>7.8312177486535003E-2</v>
      </c>
      <c r="CF83" s="182">
        <v>4.0038209173123798E-2</v>
      </c>
      <c r="CG83" s="179">
        <v>1.3997625</v>
      </c>
      <c r="CH83" s="169">
        <v>0.18</v>
      </c>
      <c r="CI83" s="170">
        <v>0.1</v>
      </c>
      <c r="CJ83" s="170">
        <v>3.5999999999999999E-3</v>
      </c>
      <c r="CK83" s="170" t="s">
        <v>46</v>
      </c>
      <c r="CL83" s="170">
        <v>3.5999999999999999E-3</v>
      </c>
      <c r="CM83" s="180">
        <v>17958935.93</v>
      </c>
      <c r="CN83" s="180">
        <v>21057000.75055556</v>
      </c>
      <c r="CO83" s="180">
        <v>-8651508.8999999985</v>
      </c>
      <c r="CP83" s="128" t="s">
        <v>46</v>
      </c>
      <c r="CQ83" s="128" t="s">
        <v>46</v>
      </c>
      <c r="CR83" s="128" t="s">
        <v>46</v>
      </c>
      <c r="CS83" s="128" t="s">
        <v>46</v>
      </c>
      <c r="CT83" s="126" t="s">
        <v>46</v>
      </c>
      <c r="CU83" s="126" t="s">
        <v>46</v>
      </c>
      <c r="CV83" s="126" t="s">
        <v>4468</v>
      </c>
      <c r="CW83" s="126" t="s">
        <v>46</v>
      </c>
      <c r="CX83" s="154">
        <v>25569.625694432871</v>
      </c>
    </row>
    <row r="84" spans="1:102" ht="15" customHeight="1" x14ac:dyDescent="0.35">
      <c r="A84" s="8"/>
      <c r="B84" s="129">
        <v>37569846000157</v>
      </c>
      <c r="C84" s="152" t="s">
        <v>4469</v>
      </c>
      <c r="D84" s="126">
        <v>26</v>
      </c>
      <c r="E84" s="126"/>
      <c r="F84" s="122"/>
      <c r="G84" s="126" t="s">
        <v>4441</v>
      </c>
      <c r="H84" s="126" t="s">
        <v>156</v>
      </c>
      <c r="I84" s="126" t="s">
        <v>2340</v>
      </c>
      <c r="J84" s="126" t="s">
        <v>3559</v>
      </c>
      <c r="K84" s="126" t="s">
        <v>3526</v>
      </c>
      <c r="L84" s="211" t="s">
        <v>3399</v>
      </c>
      <c r="M84" s="126" t="s">
        <v>114</v>
      </c>
      <c r="N84" s="126" t="s">
        <v>115</v>
      </c>
      <c r="O84" s="126" t="s">
        <v>3551</v>
      </c>
      <c r="P84" s="211" t="s">
        <v>4470</v>
      </c>
      <c r="Q84" s="127">
        <v>500</v>
      </c>
      <c r="R84" s="126" t="s">
        <v>4350</v>
      </c>
      <c r="S84" s="213" t="s">
        <v>46</v>
      </c>
      <c r="T84" s="171">
        <v>100</v>
      </c>
      <c r="U84" s="171">
        <v>500</v>
      </c>
      <c r="V84" s="172" t="s">
        <v>3398</v>
      </c>
      <c r="W84" s="172" t="s">
        <v>3530</v>
      </c>
      <c r="X84" s="172" t="s">
        <v>4460</v>
      </c>
      <c r="Y84" s="172" t="s">
        <v>3534</v>
      </c>
      <c r="Z84" s="172">
        <v>16</v>
      </c>
      <c r="AA84" s="172" t="s">
        <v>46</v>
      </c>
      <c r="AB84" s="169" t="s">
        <v>46</v>
      </c>
      <c r="AC84" s="172" t="s">
        <v>46</v>
      </c>
      <c r="AD84" s="169">
        <v>0.02</v>
      </c>
      <c r="AE84" s="169" t="s">
        <v>46</v>
      </c>
      <c r="AF84" s="169">
        <v>2.5000000000000001E-2</v>
      </c>
      <c r="AG84" s="169">
        <v>0.2</v>
      </c>
      <c r="AH84" s="172" t="s">
        <v>46</v>
      </c>
      <c r="AI84" s="172" t="s">
        <v>46</v>
      </c>
      <c r="AJ84" s="172" t="s">
        <v>3372</v>
      </c>
      <c r="AK84" s="173">
        <v>44041</v>
      </c>
      <c r="AL84" s="212" t="s">
        <v>4471</v>
      </c>
      <c r="AM84" s="128">
        <v>2.9360556458693399E-2</v>
      </c>
      <c r="AN84" s="128">
        <v>0.2652406169734447</v>
      </c>
      <c r="AO84" s="128">
        <v>0.17354718381034789</v>
      </c>
      <c r="AP84" s="128">
        <v>0.1236881874870001</v>
      </c>
      <c r="AQ84" s="128">
        <v>0.1195776665573802</v>
      </c>
      <c r="AR84" s="128">
        <v>-0.12429808158158449</v>
      </c>
      <c r="AS84" s="128">
        <v>0.30607901170563512</v>
      </c>
      <c r="AT84" s="128">
        <v>-4.47083215243336E-2</v>
      </c>
      <c r="AU84" s="128" t="s">
        <v>46</v>
      </c>
      <c r="AV84" s="128" t="s">
        <v>46</v>
      </c>
      <c r="AW84" s="128">
        <v>9.9433867299394796E-2</v>
      </c>
      <c r="AX84" s="128">
        <v>2.4067403352929979</v>
      </c>
      <c r="AY84" s="128">
        <v>2.5623993989962752</v>
      </c>
      <c r="AZ84" s="128">
        <v>1.3006090793794796</v>
      </c>
      <c r="BA84" s="128">
        <v>1.0125388187094071</v>
      </c>
      <c r="BB84" s="128">
        <v>0.93738455218362404</v>
      </c>
      <c r="BC84" s="128" t="s">
        <v>46</v>
      </c>
      <c r="BD84" s="128">
        <v>2.3458933457823994</v>
      </c>
      <c r="BE84" s="128" t="s">
        <v>46</v>
      </c>
      <c r="BF84" s="128" t="s">
        <v>46</v>
      </c>
      <c r="BG84" s="128" t="s">
        <v>46</v>
      </c>
      <c r="BH84" s="128">
        <v>0.99119267659316002</v>
      </c>
      <c r="BI84" s="128">
        <v>1.7161252683315802E-2</v>
      </c>
      <c r="BJ84" s="128">
        <v>0.1617280197267614</v>
      </c>
      <c r="BK84" s="128">
        <v>4.0111867571322998E-2</v>
      </c>
      <c r="BL84" s="128">
        <v>1.3649594235456419E-3</v>
      </c>
      <c r="BM84" s="128">
        <v>-7.0838947765287097E-3</v>
      </c>
      <c r="BN84" s="128">
        <v>-0.2330378097358268</v>
      </c>
      <c r="BO84" s="128">
        <v>0.17560461812080991</v>
      </c>
      <c r="BP84" s="128">
        <v>-0.16843835697736781</v>
      </c>
      <c r="BQ84" s="128" t="s">
        <v>46</v>
      </c>
      <c r="BR84" s="128" t="s">
        <v>46</v>
      </c>
      <c r="BS84" s="128">
        <v>-8.0297534642148616E-4</v>
      </c>
      <c r="BT84" s="128">
        <v>0.16109189089176651</v>
      </c>
      <c r="BU84" s="128">
        <v>0.17034396162310211</v>
      </c>
      <c r="BV84" s="177">
        <v>0.29626311015830331</v>
      </c>
      <c r="BW84" s="177">
        <v>8.1332974754427398E-2</v>
      </c>
      <c r="BX84" s="128">
        <v>-0.1159402559026487</v>
      </c>
      <c r="BY84" s="128">
        <v>-0.2461725249611276</v>
      </c>
      <c r="BZ84" s="177">
        <v>0.82981585187330698</v>
      </c>
      <c r="CA84" s="182">
        <v>0.91565109196234196</v>
      </c>
      <c r="CB84" s="182">
        <v>-0.26191949155390748</v>
      </c>
      <c r="CC84" s="182">
        <v>0.54280633212994001</v>
      </c>
      <c r="CD84" s="182">
        <v>0.47544627555804042</v>
      </c>
      <c r="CE84" s="182">
        <v>0.14866231656316259</v>
      </c>
      <c r="CF84" s="182">
        <v>0.44860965294927602</v>
      </c>
      <c r="CG84" s="179">
        <v>1.6301102000000001</v>
      </c>
      <c r="CH84" s="169">
        <v>0.24</v>
      </c>
      <c r="CI84" s="170">
        <v>0.15</v>
      </c>
      <c r="CJ84" s="170">
        <v>4.7999999999999996E-3</v>
      </c>
      <c r="CK84" s="170">
        <v>1.9547007011221163E-3</v>
      </c>
      <c r="CL84" s="170">
        <v>6.7547007011221159E-3</v>
      </c>
      <c r="CM84" s="180">
        <v>271844753.81999999</v>
      </c>
      <c r="CN84" s="180">
        <v>234820077.82103169</v>
      </c>
      <c r="CO84" s="180">
        <v>25238016.41</v>
      </c>
      <c r="CP84" s="128" t="s">
        <v>46</v>
      </c>
      <c r="CQ84" s="128" t="s">
        <v>46</v>
      </c>
      <c r="CR84" s="128" t="s">
        <v>46</v>
      </c>
      <c r="CS84" s="128" t="s">
        <v>46</v>
      </c>
      <c r="CT84" s="126" t="s">
        <v>46</v>
      </c>
      <c r="CU84" s="126" t="s">
        <v>46</v>
      </c>
      <c r="CV84" s="126" t="s">
        <v>4472</v>
      </c>
      <c r="CW84" s="126" t="s">
        <v>46</v>
      </c>
      <c r="CX84" s="154">
        <v>25569.625694432871</v>
      </c>
    </row>
    <row r="85" spans="1:102" ht="15" customHeight="1" x14ac:dyDescent="0.35">
      <c r="A85" s="8"/>
      <c r="B85" s="129">
        <v>25213405000139</v>
      </c>
      <c r="C85" s="152" t="s">
        <v>4473</v>
      </c>
      <c r="D85" s="126">
        <v>13</v>
      </c>
      <c r="E85" s="126" t="s">
        <v>134</v>
      </c>
      <c r="F85" s="122" t="s">
        <v>3393</v>
      </c>
      <c r="G85" s="126" t="s">
        <v>4448</v>
      </c>
      <c r="H85" s="126" t="s">
        <v>3391</v>
      </c>
      <c r="I85" s="126" t="s">
        <v>3392</v>
      </c>
      <c r="J85" s="126" t="s">
        <v>3560</v>
      </c>
      <c r="K85" s="126" t="s">
        <v>3526</v>
      </c>
      <c r="L85" s="211" t="s">
        <v>3399</v>
      </c>
      <c r="M85" s="126" t="s">
        <v>163</v>
      </c>
      <c r="N85" s="126" t="s">
        <v>4474</v>
      </c>
      <c r="O85" s="126" t="s">
        <v>315</v>
      </c>
      <c r="P85" s="211" t="s">
        <v>3573</v>
      </c>
      <c r="Q85" s="127">
        <v>1000</v>
      </c>
      <c r="R85" s="126" t="s">
        <v>4350</v>
      </c>
      <c r="S85" s="213" t="s">
        <v>46</v>
      </c>
      <c r="T85" s="171">
        <v>500</v>
      </c>
      <c r="U85" s="171">
        <v>1000</v>
      </c>
      <c r="V85" s="172" t="s">
        <v>3398</v>
      </c>
      <c r="W85" s="172" t="s">
        <v>135</v>
      </c>
      <c r="X85" s="172" t="s">
        <v>4475</v>
      </c>
      <c r="Y85" s="172" t="s">
        <v>3530</v>
      </c>
      <c r="Z85" s="172">
        <v>30</v>
      </c>
      <c r="AA85" s="172" t="s">
        <v>46</v>
      </c>
      <c r="AB85" s="169" t="s">
        <v>46</v>
      </c>
      <c r="AC85" s="172" t="s">
        <v>4476</v>
      </c>
      <c r="AD85" s="169">
        <v>1.1000000000000001E-2</v>
      </c>
      <c r="AE85" s="169">
        <v>1.1000000000000001E-2</v>
      </c>
      <c r="AF85" s="169">
        <v>1.4999999999999999E-2</v>
      </c>
      <c r="AG85" s="169">
        <v>0.2</v>
      </c>
      <c r="AH85" s="172" t="s">
        <v>136</v>
      </c>
      <c r="AI85" s="172" t="s">
        <v>4367</v>
      </c>
      <c r="AJ85" s="172" t="s">
        <v>4383</v>
      </c>
      <c r="AK85" s="173">
        <v>42619</v>
      </c>
      <c r="AL85" s="212" t="s">
        <v>4477</v>
      </c>
      <c r="AM85" s="128">
        <v>1.6231934255144E-2</v>
      </c>
      <c r="AN85" s="128">
        <v>0.1099201405220582</v>
      </c>
      <c r="AO85" s="128">
        <v>0.1158858162425502</v>
      </c>
      <c r="AP85" s="128">
        <v>0.12938719579356389</v>
      </c>
      <c r="AQ85" s="128">
        <v>0.1182345670091247</v>
      </c>
      <c r="AR85" s="128">
        <v>0.10364712417074259</v>
      </c>
      <c r="AS85" s="128">
        <v>0.11691605585108999</v>
      </c>
      <c r="AT85" s="128">
        <v>8.8342949527375494E-2</v>
      </c>
      <c r="AU85" s="128" t="s">
        <v>46</v>
      </c>
      <c r="AV85" s="128" t="s">
        <v>46</v>
      </c>
      <c r="AW85" s="128">
        <v>0.1033899965902649</v>
      </c>
      <c r="AX85" s="128">
        <v>1.3305623463451799</v>
      </c>
      <c r="AY85" s="128">
        <v>1.0619010965409843</v>
      </c>
      <c r="AZ85" s="128">
        <v>0.86847934646448477</v>
      </c>
      <c r="BA85" s="128">
        <v>1.0620345468790018</v>
      </c>
      <c r="BB85" s="128">
        <v>0.92566086867094877</v>
      </c>
      <c r="BC85" s="128">
        <v>0.95316703407354364</v>
      </c>
      <c r="BD85" s="128">
        <v>0.89608430159194041</v>
      </c>
      <c r="BE85" s="128">
        <v>0.71399760942369583</v>
      </c>
      <c r="BF85" s="128" t="s">
        <v>46</v>
      </c>
      <c r="BG85" s="128" t="s">
        <v>46</v>
      </c>
      <c r="BH85" s="128">
        <v>1.2392202034303617</v>
      </c>
      <c r="BI85" s="128">
        <v>4.0326304797663999E-3</v>
      </c>
      <c r="BJ85" s="128">
        <v>6.4075432753748999E-3</v>
      </c>
      <c r="BK85" s="128">
        <v>-1.7549499996474701E-2</v>
      </c>
      <c r="BL85" s="128">
        <v>6.7368890255383729E-3</v>
      </c>
      <c r="BM85" s="128">
        <v>-8.41986151495977E-3</v>
      </c>
      <c r="BN85" s="128">
        <v>-5.0926039834997003E-3</v>
      </c>
      <c r="BO85" s="128">
        <v>-1.3558337733735101E-2</v>
      </c>
      <c r="BP85" s="128">
        <v>-3.5387085925658597E-2</v>
      </c>
      <c r="BQ85" s="128" t="s">
        <v>46</v>
      </c>
      <c r="BR85" s="128" t="s">
        <v>46</v>
      </c>
      <c r="BS85" s="128">
        <v>1.8421561236915851E-2</v>
      </c>
      <c r="BT85" s="128">
        <v>2.33792677787906E-2</v>
      </c>
      <c r="BU85" s="128">
        <v>3.1174675527031799E-2</v>
      </c>
      <c r="BV85" s="177">
        <v>-0.65614443922876997</v>
      </c>
      <c r="BW85" s="177">
        <v>0.4443497368314458</v>
      </c>
      <c r="BX85" s="128">
        <v>-1.42775226865379E-2</v>
      </c>
      <c r="BY85" s="128">
        <v>-6.2322543044284501E-2</v>
      </c>
      <c r="BZ85" s="177">
        <v>6.5978103533910398E-2</v>
      </c>
      <c r="CA85" s="182">
        <v>0.4550011174743866</v>
      </c>
      <c r="CB85" s="182">
        <v>-0.24635304885908979</v>
      </c>
      <c r="CC85" s="182">
        <v>0.74369962711595827</v>
      </c>
      <c r="CD85" s="182">
        <v>0.7700784576850509</v>
      </c>
      <c r="CE85" s="182">
        <v>-0.1032035465925925</v>
      </c>
      <c r="CF85" s="182">
        <v>0.40371048839428558</v>
      </c>
      <c r="CG85" s="179">
        <v>2.4298459399999999</v>
      </c>
      <c r="CH85" s="169">
        <v>0.25</v>
      </c>
      <c r="CI85" s="170">
        <v>0.15</v>
      </c>
      <c r="CJ85" s="170">
        <v>2.7500000000000003E-3</v>
      </c>
      <c r="CK85" s="170">
        <v>6.819606011491964E-4</v>
      </c>
      <c r="CL85" s="170">
        <v>3.4319606011491968E-3</v>
      </c>
      <c r="CM85" s="180">
        <v>406223564.67000002</v>
      </c>
      <c r="CN85" s="180">
        <v>410379997.27373016</v>
      </c>
      <c r="CO85" s="180">
        <v>-37721304.089999989</v>
      </c>
      <c r="CP85" s="128" t="s">
        <v>46</v>
      </c>
      <c r="CQ85" s="128" t="s">
        <v>46</v>
      </c>
      <c r="CR85" s="128" t="s">
        <v>46</v>
      </c>
      <c r="CS85" s="128" t="s">
        <v>46</v>
      </c>
      <c r="CT85" s="126" t="s">
        <v>46</v>
      </c>
      <c r="CU85" s="126" t="s">
        <v>46</v>
      </c>
      <c r="CV85" s="126" t="s">
        <v>4478</v>
      </c>
      <c r="CW85" s="126" t="s">
        <v>46</v>
      </c>
      <c r="CX85" s="154">
        <v>25569.625694432871</v>
      </c>
    </row>
    <row r="86" spans="1:102" ht="15" customHeight="1" x14ac:dyDescent="0.35">
      <c r="A86" s="8"/>
      <c r="B86" s="129">
        <v>10320188000109</v>
      </c>
      <c r="C86" s="152" t="s">
        <v>4479</v>
      </c>
      <c r="D86" s="126">
        <v>13</v>
      </c>
      <c r="E86" s="126"/>
      <c r="F86" s="122" t="s">
        <v>3393</v>
      </c>
      <c r="G86" s="126" t="s">
        <v>4441</v>
      </c>
      <c r="H86" s="126" t="s">
        <v>3390</v>
      </c>
      <c r="I86" s="126" t="s">
        <v>3384</v>
      </c>
      <c r="J86" s="126" t="s">
        <v>3561</v>
      </c>
      <c r="K86" s="126" t="s">
        <v>3526</v>
      </c>
      <c r="L86" s="211" t="s">
        <v>3399</v>
      </c>
      <c r="M86" s="126" t="s">
        <v>112</v>
      </c>
      <c r="N86" s="126" t="s">
        <v>4449</v>
      </c>
      <c r="O86" s="126" t="s">
        <v>4480</v>
      </c>
      <c r="P86" s="211" t="s">
        <v>3541</v>
      </c>
      <c r="Q86" s="127">
        <v>500</v>
      </c>
      <c r="R86" s="126" t="s">
        <v>4350</v>
      </c>
      <c r="S86" s="213" t="s">
        <v>46</v>
      </c>
      <c r="T86" s="171">
        <v>300</v>
      </c>
      <c r="U86" s="171">
        <v>500</v>
      </c>
      <c r="V86" s="172" t="s">
        <v>3398</v>
      </c>
      <c r="W86" s="172" t="s">
        <v>135</v>
      </c>
      <c r="X86" s="172" t="s">
        <v>135</v>
      </c>
      <c r="Y86" s="172" t="s">
        <v>3530</v>
      </c>
      <c r="Z86" s="172">
        <v>1</v>
      </c>
      <c r="AA86" s="172" t="s">
        <v>46</v>
      </c>
      <c r="AB86" s="169" t="s">
        <v>46</v>
      </c>
      <c r="AC86" s="172" t="s">
        <v>46</v>
      </c>
      <c r="AD86" s="169">
        <v>8.5000000000000006E-3</v>
      </c>
      <c r="AE86" s="169" t="s">
        <v>46</v>
      </c>
      <c r="AF86" s="169">
        <v>1.7500000000000002E-2</v>
      </c>
      <c r="AG86" s="169">
        <v>0.2</v>
      </c>
      <c r="AH86" s="172" t="s">
        <v>136</v>
      </c>
      <c r="AI86" s="172" t="s">
        <v>4367</v>
      </c>
      <c r="AJ86" s="172" t="s">
        <v>133</v>
      </c>
      <c r="AK86" s="173">
        <v>39780</v>
      </c>
      <c r="AL86" s="212" t="s">
        <v>4481</v>
      </c>
      <c r="AM86" s="128">
        <v>1.08683636318553E-2</v>
      </c>
      <c r="AN86" s="128">
        <v>0.1032330395853813</v>
      </c>
      <c r="AO86" s="128">
        <v>0.13381771601187251</v>
      </c>
      <c r="AP86" s="128">
        <v>0.12527958055258431</v>
      </c>
      <c r="AQ86" s="128">
        <v>0.13047619233823091</v>
      </c>
      <c r="AR86" s="128">
        <v>0.11184688937031551</v>
      </c>
      <c r="AS86" s="128">
        <v>0.13820539335323739</v>
      </c>
      <c r="AT86" s="128">
        <v>0.1486620714450686</v>
      </c>
      <c r="AU86" s="128" t="s">
        <v>46</v>
      </c>
      <c r="AV86" s="128" t="s">
        <v>46</v>
      </c>
      <c r="AW86" s="128">
        <v>0.1067265205719518</v>
      </c>
      <c r="AX86" s="128">
        <v>0.89090031955688376</v>
      </c>
      <c r="AY86" s="128">
        <v>0.99729928850460858</v>
      </c>
      <c r="AZ86" s="128">
        <v>1.002865806321938</v>
      </c>
      <c r="BA86" s="128">
        <v>1.0263348254490836</v>
      </c>
      <c r="BB86" s="128">
        <v>1.0335602892195963</v>
      </c>
      <c r="BC86" s="128">
        <v>1.0285742963387381</v>
      </c>
      <c r="BD86" s="128">
        <v>1.0592530040263122</v>
      </c>
      <c r="BE86" s="128">
        <v>1.2015035064101165</v>
      </c>
      <c r="BF86" s="128" t="s">
        <v>46</v>
      </c>
      <c r="BG86" s="128" t="s">
        <v>46</v>
      </c>
      <c r="BH86" s="128">
        <v>1.205905661138404</v>
      </c>
      <c r="BI86" s="128">
        <v>-1.3309401435221001E-3</v>
      </c>
      <c r="BJ86" s="128">
        <v>-2.7955766130190001E-4</v>
      </c>
      <c r="BK86" s="128">
        <v>3.8239977284749998E-4</v>
      </c>
      <c r="BL86" s="128">
        <v>2.864861596896473E-3</v>
      </c>
      <c r="BM86" s="128">
        <v>3.7617538801555384E-3</v>
      </c>
      <c r="BN86" s="128">
        <v>3.1071612160731002E-3</v>
      </c>
      <c r="BO86" s="128">
        <v>7.7309997684121999E-3</v>
      </c>
      <c r="BP86" s="128">
        <v>2.4932035992034401E-2</v>
      </c>
      <c r="BQ86" s="128" t="s">
        <v>46</v>
      </c>
      <c r="BR86" s="128" t="s">
        <v>46</v>
      </c>
      <c r="BS86" s="128">
        <v>1.6741624261211729E-2</v>
      </c>
      <c r="BT86" s="128">
        <v>8.6988951197179004E-3</v>
      </c>
      <c r="BU86" s="128">
        <v>1.3420062046087901E-2</v>
      </c>
      <c r="BV86" s="177">
        <v>4.3072038331719902E-2</v>
      </c>
      <c r="BW86" s="177">
        <v>0.67466430779598607</v>
      </c>
      <c r="BX86" s="128">
        <v>-8.27131985868923E-4</v>
      </c>
      <c r="BY86" s="128">
        <v>-2.0109056909052202E-2</v>
      </c>
      <c r="BZ86" s="177">
        <v>7.8946400935218999E-3</v>
      </c>
      <c r="CA86" s="182">
        <v>8.4893272009346696E-2</v>
      </c>
      <c r="CB86" s="182">
        <v>-0.109906953584554</v>
      </c>
      <c r="CC86" s="182">
        <v>9.8212631341110007E-4</v>
      </c>
      <c r="CD86" s="182">
        <v>3.4707351983130401E-2</v>
      </c>
      <c r="CE86" s="182">
        <v>-1.02832148456308E-2</v>
      </c>
      <c r="CF86" s="182">
        <v>4.1718363966999197E-2</v>
      </c>
      <c r="CG86" s="179">
        <v>5.479285</v>
      </c>
      <c r="CH86" s="169">
        <v>0.32</v>
      </c>
      <c r="CI86" s="170">
        <v>0.1</v>
      </c>
      <c r="CJ86" s="170">
        <v>2.7200000000000002E-3</v>
      </c>
      <c r="CK86" s="170">
        <v>6.747624101159922E-6</v>
      </c>
      <c r="CL86" s="170">
        <v>2.7267476241011599E-3</v>
      </c>
      <c r="CM86" s="180">
        <v>2606280648.1199999</v>
      </c>
      <c r="CN86" s="180">
        <v>2472710926.0820622</v>
      </c>
      <c r="CO86" s="180">
        <v>189073638.23999983</v>
      </c>
      <c r="CP86" s="128" t="s">
        <v>46</v>
      </c>
      <c r="CQ86" s="128" t="s">
        <v>46</v>
      </c>
      <c r="CR86" s="128" t="s">
        <v>46</v>
      </c>
      <c r="CS86" s="128" t="s">
        <v>46</v>
      </c>
      <c r="CT86" s="126" t="s">
        <v>46</v>
      </c>
      <c r="CU86" s="126" t="s">
        <v>46</v>
      </c>
      <c r="CV86" s="126" t="s">
        <v>4482</v>
      </c>
      <c r="CW86" s="126" t="s">
        <v>46</v>
      </c>
      <c r="CX86" s="154">
        <v>25569.625694432871</v>
      </c>
    </row>
    <row r="87" spans="1:102" ht="15" customHeight="1" x14ac:dyDescent="0.35">
      <c r="A87" s="8"/>
      <c r="B87" s="129">
        <v>52280036000170</v>
      </c>
      <c r="C87" s="152" t="s">
        <v>4483</v>
      </c>
      <c r="D87" s="126">
        <v>10</v>
      </c>
      <c r="E87" s="126"/>
      <c r="F87" s="122"/>
      <c r="G87" s="126" t="s">
        <v>4448</v>
      </c>
      <c r="H87" s="126" t="s">
        <v>3391</v>
      </c>
      <c r="I87" s="126" t="s">
        <v>3392</v>
      </c>
      <c r="J87" s="126" t="s">
        <v>362</v>
      </c>
      <c r="K87" s="126" t="s">
        <v>3526</v>
      </c>
      <c r="L87" s="211" t="s">
        <v>3399</v>
      </c>
      <c r="M87" s="126" t="s">
        <v>163</v>
      </c>
      <c r="N87" s="126" t="s">
        <v>3566</v>
      </c>
      <c r="O87" s="126" t="s">
        <v>3568</v>
      </c>
      <c r="P87" s="211" t="s">
        <v>3562</v>
      </c>
      <c r="Q87" s="127">
        <v>500</v>
      </c>
      <c r="R87" s="126" t="s">
        <v>4361</v>
      </c>
      <c r="S87" s="213" t="s">
        <v>46</v>
      </c>
      <c r="T87" s="171">
        <v>500</v>
      </c>
      <c r="U87" s="171">
        <v>500</v>
      </c>
      <c r="V87" s="172" t="s">
        <v>3398</v>
      </c>
      <c r="W87" s="172" t="s">
        <v>135</v>
      </c>
      <c r="X87" s="172" t="s">
        <v>135</v>
      </c>
      <c r="Y87" s="172" t="s">
        <v>3530</v>
      </c>
      <c r="Z87" s="172">
        <v>1</v>
      </c>
      <c r="AA87" s="172" t="s">
        <v>46</v>
      </c>
      <c r="AB87" s="169" t="s">
        <v>46</v>
      </c>
      <c r="AC87" s="172" t="s">
        <v>4484</v>
      </c>
      <c r="AD87" s="169">
        <v>6.5000000000000006E-3</v>
      </c>
      <c r="AE87" s="169">
        <v>6.5000000000000006E-3</v>
      </c>
      <c r="AF87" s="169">
        <v>1.0500000000000001E-2</v>
      </c>
      <c r="AG87" s="169" t="s">
        <v>46</v>
      </c>
      <c r="AH87" s="172" t="s">
        <v>46</v>
      </c>
      <c r="AI87" s="172" t="s">
        <v>46</v>
      </c>
      <c r="AJ87" s="172" t="s">
        <v>133</v>
      </c>
      <c r="AK87" s="173">
        <v>45196</v>
      </c>
      <c r="AL87" s="212" t="s">
        <v>4485</v>
      </c>
      <c r="AM87" s="128">
        <v>1.3129337746591E-2</v>
      </c>
      <c r="AN87" s="128">
        <v>0.10758386293077719</v>
      </c>
      <c r="AO87" s="128">
        <v>0.1350291390747162</v>
      </c>
      <c r="AP87" s="128">
        <v>0.1345880838436477</v>
      </c>
      <c r="AQ87" s="128" t="s">
        <v>46</v>
      </c>
      <c r="AR87" s="128">
        <v>0.12174591333901549</v>
      </c>
      <c r="AS87" s="128" t="s">
        <v>46</v>
      </c>
      <c r="AT87" s="128" t="s">
        <v>46</v>
      </c>
      <c r="AU87" s="128" t="s">
        <v>46</v>
      </c>
      <c r="AV87" s="128" t="s">
        <v>46</v>
      </c>
      <c r="AW87" s="128">
        <v>0.1345880838436477</v>
      </c>
      <c r="AX87" s="128">
        <v>1.0762366433640769</v>
      </c>
      <c r="AY87" s="128">
        <v>1.0393311132401757</v>
      </c>
      <c r="AZ87" s="128">
        <v>1.011944535229611</v>
      </c>
      <c r="BA87" s="128">
        <v>1.1074226352141929</v>
      </c>
      <c r="BB87" s="128" t="s">
        <v>46</v>
      </c>
      <c r="BC87" s="128">
        <v>1.1196084026099868</v>
      </c>
      <c r="BD87" s="128" t="s">
        <v>46</v>
      </c>
      <c r="BE87" s="128" t="s">
        <v>46</v>
      </c>
      <c r="BF87" s="128" t="s">
        <v>46</v>
      </c>
      <c r="BG87" s="128" t="s">
        <v>46</v>
      </c>
      <c r="BH87" s="128">
        <v>1.1074226352141929</v>
      </c>
      <c r="BI87" s="128">
        <v>9.3003397121339999E-4</v>
      </c>
      <c r="BJ87" s="128">
        <v>4.0712656840938997E-3</v>
      </c>
      <c r="BK87" s="128">
        <v>1.5938228356913E-3</v>
      </c>
      <c r="BL87" s="128">
        <v>1.1640645618486101E-2</v>
      </c>
      <c r="BM87" s="128" t="s">
        <v>46</v>
      </c>
      <c r="BN87" s="128">
        <v>1.30061851847731E-2</v>
      </c>
      <c r="BO87" s="128" t="s">
        <v>46</v>
      </c>
      <c r="BP87" s="128" t="s">
        <v>46</v>
      </c>
      <c r="BQ87" s="128" t="s">
        <v>46</v>
      </c>
      <c r="BR87" s="128" t="s">
        <v>46</v>
      </c>
      <c r="BS87" s="128">
        <v>1.1640645618486101E-2</v>
      </c>
      <c r="BT87" s="128">
        <v>3.9386082360837998E-3</v>
      </c>
      <c r="BU87" s="128">
        <v>3.5969083254452998E-3</v>
      </c>
      <c r="BV87" s="177">
        <v>0.35881795242946718</v>
      </c>
      <c r="BW87" s="177">
        <v>3.0454956143878027</v>
      </c>
      <c r="BX87" s="128">
        <v>-1.3245894878490001E-3</v>
      </c>
      <c r="BY87" s="128">
        <v>-1.3245894878490001E-3</v>
      </c>
      <c r="BZ87" s="177">
        <v>3.5542128406126001E-3</v>
      </c>
      <c r="CA87" s="182">
        <v>0.15257760905342951</v>
      </c>
      <c r="CB87" s="182">
        <v>-4.7475133252324199E-2</v>
      </c>
      <c r="CC87" s="182">
        <v>4.1538460191748498E-2</v>
      </c>
      <c r="CD87" s="182">
        <v>-5.5697347688646398E-2</v>
      </c>
      <c r="CE87" s="182">
        <v>8.9293269708517101E-2</v>
      </c>
      <c r="CF87" s="182">
        <v>4.90575708297077E-2</v>
      </c>
      <c r="CG87" s="179">
        <v>1.28729012</v>
      </c>
      <c r="CH87" s="169">
        <v>0.25</v>
      </c>
      <c r="CI87" s="170">
        <v>0.21</v>
      </c>
      <c r="CJ87" s="170">
        <v>1.6250000000000001E-3</v>
      </c>
      <c r="CK87" s="170" t="s">
        <v>46</v>
      </c>
      <c r="CL87" s="170">
        <v>1.6250000000000001E-3</v>
      </c>
      <c r="CM87" s="180">
        <v>558096379.90999997</v>
      </c>
      <c r="CN87" s="180">
        <v>668427826.95968282</v>
      </c>
      <c r="CO87" s="180">
        <v>-278570502.44000012</v>
      </c>
      <c r="CP87" s="128" t="s">
        <v>46</v>
      </c>
      <c r="CQ87" s="128" t="s">
        <v>46</v>
      </c>
      <c r="CR87" s="128" t="s">
        <v>46</v>
      </c>
      <c r="CS87" s="128" t="s">
        <v>46</v>
      </c>
      <c r="CT87" s="126" t="s">
        <v>46</v>
      </c>
      <c r="CU87" s="126" t="s">
        <v>46</v>
      </c>
      <c r="CV87" s="126" t="s">
        <v>4486</v>
      </c>
      <c r="CW87" s="126" t="s">
        <v>46</v>
      </c>
      <c r="CX87" s="154">
        <v>25569.625694432871</v>
      </c>
    </row>
    <row r="88" spans="1:102" ht="15" customHeight="1" x14ac:dyDescent="0.35">
      <c r="A88" s="8"/>
      <c r="B88" s="129">
        <v>4455632000109</v>
      </c>
      <c r="C88" s="152" t="s">
        <v>4487</v>
      </c>
      <c r="D88" s="126">
        <v>13</v>
      </c>
      <c r="E88" s="126"/>
      <c r="F88" s="122" t="s">
        <v>3394</v>
      </c>
      <c r="G88" s="126" t="s">
        <v>4448</v>
      </c>
      <c r="H88" s="126" t="s">
        <v>3391</v>
      </c>
      <c r="I88" s="126" t="s">
        <v>3392</v>
      </c>
      <c r="J88" s="126" t="s">
        <v>3560</v>
      </c>
      <c r="K88" s="126" t="s">
        <v>3526</v>
      </c>
      <c r="L88" s="211" t="s">
        <v>3399</v>
      </c>
      <c r="M88" s="126" t="s">
        <v>112</v>
      </c>
      <c r="N88" s="126" t="s">
        <v>264</v>
      </c>
      <c r="O88" s="126" t="s">
        <v>166</v>
      </c>
      <c r="P88" s="211" t="s">
        <v>3541</v>
      </c>
      <c r="Q88" s="127">
        <v>1000</v>
      </c>
      <c r="R88" s="126" t="s">
        <v>4350</v>
      </c>
      <c r="S88" s="213" t="s">
        <v>46</v>
      </c>
      <c r="T88" s="171">
        <v>500</v>
      </c>
      <c r="U88" s="171">
        <v>500</v>
      </c>
      <c r="V88" s="172" t="s">
        <v>3398</v>
      </c>
      <c r="W88" s="172" t="s">
        <v>135</v>
      </c>
      <c r="X88" s="172" t="s">
        <v>135</v>
      </c>
      <c r="Y88" s="172" t="s">
        <v>3530</v>
      </c>
      <c r="Z88" s="172">
        <v>1</v>
      </c>
      <c r="AA88" s="172" t="s">
        <v>46</v>
      </c>
      <c r="AB88" s="169" t="s">
        <v>46</v>
      </c>
      <c r="AC88" s="172" t="s">
        <v>46</v>
      </c>
      <c r="AD88" s="169">
        <v>1.4999999999999999E-2</v>
      </c>
      <c r="AE88" s="169" t="s">
        <v>46</v>
      </c>
      <c r="AF88" s="169">
        <v>2.5000000000000001E-2</v>
      </c>
      <c r="AG88" s="169">
        <v>0.2</v>
      </c>
      <c r="AH88" s="172" t="s">
        <v>136</v>
      </c>
      <c r="AI88" s="172" t="s">
        <v>4367</v>
      </c>
      <c r="AJ88" s="172" t="s">
        <v>133</v>
      </c>
      <c r="AK88" s="173">
        <v>37074</v>
      </c>
      <c r="AL88" s="212" t="s">
        <v>4488</v>
      </c>
      <c r="AM88" s="128">
        <v>8.8931636268295994E-3</v>
      </c>
      <c r="AN88" s="128">
        <v>8.7673764012671004E-2</v>
      </c>
      <c r="AO88" s="128">
        <v>0.10416184498912549</v>
      </c>
      <c r="AP88" s="128">
        <v>8.8829148532931099E-2</v>
      </c>
      <c r="AQ88" s="128">
        <v>9.4765909444128799E-2</v>
      </c>
      <c r="AR88" s="128">
        <v>4.8586635988933903E-2</v>
      </c>
      <c r="AS88" s="128">
        <v>0.1384420084079693</v>
      </c>
      <c r="AT88" s="128">
        <v>0.1348145386538219</v>
      </c>
      <c r="AU88" s="128" t="s">
        <v>46</v>
      </c>
      <c r="AV88" s="128" t="s">
        <v>46</v>
      </c>
      <c r="AW88" s="128">
        <v>0.1213325456784579</v>
      </c>
      <c r="AX88" s="128">
        <v>0.7289894399366591</v>
      </c>
      <c r="AY88" s="128">
        <v>0.84698641851033496</v>
      </c>
      <c r="AZ88" s="128">
        <v>0.78061676567347904</v>
      </c>
      <c r="BA88" s="128">
        <v>0.71523889534597429</v>
      </c>
      <c r="BB88" s="128">
        <v>0.72531698567624359</v>
      </c>
      <c r="BC88" s="128">
        <v>0.44681586770215242</v>
      </c>
      <c r="BD88" s="128">
        <v>1.0610665020486512</v>
      </c>
      <c r="BE88" s="128">
        <v>1.0895861959483175</v>
      </c>
      <c r="BF88" s="128" t="s">
        <v>46</v>
      </c>
      <c r="BG88" s="128" t="s">
        <v>46</v>
      </c>
      <c r="BH88" s="128">
        <v>1.1662918117571286</v>
      </c>
      <c r="BI88" s="128">
        <v>-3.3061401485479001E-3</v>
      </c>
      <c r="BJ88" s="128">
        <v>-1.5838833234012199E-2</v>
      </c>
      <c r="BK88" s="128">
        <v>-2.9273471249899399E-2</v>
      </c>
      <c r="BL88" s="128">
        <v>-3.1458887906660182E-2</v>
      </c>
      <c r="BM88" s="128">
        <v>-3.1741407870023441E-2</v>
      </c>
      <c r="BN88" s="128">
        <v>-6.0153092165308397E-2</v>
      </c>
      <c r="BO88" s="128">
        <v>7.9676148231442E-3</v>
      </c>
      <c r="BP88" s="128">
        <v>1.10845032007877E-2</v>
      </c>
      <c r="BQ88" s="128" t="s">
        <v>46</v>
      </c>
      <c r="BR88" s="128" t="s">
        <v>46</v>
      </c>
      <c r="BS88" s="128">
        <v>1.5669638997944046E-2</v>
      </c>
      <c r="BT88" s="128">
        <v>1.19174013568833E-2</v>
      </c>
      <c r="BU88" s="128">
        <v>3.9217672890722102E-2</v>
      </c>
      <c r="BV88" s="177">
        <v>-2.1907383020274742</v>
      </c>
      <c r="BW88" s="177">
        <v>0.1779963457933593</v>
      </c>
      <c r="BX88" s="128">
        <v>-3.4566187239329E-3</v>
      </c>
      <c r="BY88" s="128">
        <v>-7.1204201356583299E-2</v>
      </c>
      <c r="BZ88" s="177">
        <v>4.6987013778837398E-2</v>
      </c>
      <c r="CA88" s="182">
        <v>0.52371927814046049</v>
      </c>
      <c r="CB88" s="182">
        <v>-0.31256608815084902</v>
      </c>
      <c r="CC88" s="182">
        <v>0.42123514071972828</v>
      </c>
      <c r="CD88" s="182">
        <v>0.3226824586279971</v>
      </c>
      <c r="CE88" s="182">
        <v>0.1183000092737822</v>
      </c>
      <c r="CF88" s="182">
        <v>0.53360689134451755</v>
      </c>
      <c r="CG88" s="179">
        <v>19.237104720000001</v>
      </c>
      <c r="CH88" s="169">
        <v>0.25</v>
      </c>
      <c r="CI88" s="170">
        <v>0.2</v>
      </c>
      <c r="CJ88" s="170">
        <v>3.7499999999999999E-3</v>
      </c>
      <c r="CK88" s="170" t="s">
        <v>46</v>
      </c>
      <c r="CL88" s="170">
        <v>3.7499999999999999E-3</v>
      </c>
      <c r="CM88" s="180">
        <v>55079661.619999997</v>
      </c>
      <c r="CN88" s="180">
        <v>61809006.583412677</v>
      </c>
      <c r="CO88" s="180">
        <v>-19329353.710000005</v>
      </c>
      <c r="CP88" s="128" t="s">
        <v>46</v>
      </c>
      <c r="CQ88" s="128" t="s">
        <v>46</v>
      </c>
      <c r="CR88" s="128" t="s">
        <v>46</v>
      </c>
      <c r="CS88" s="128" t="s">
        <v>46</v>
      </c>
      <c r="CT88" s="126" t="s">
        <v>46</v>
      </c>
      <c r="CU88" s="126" t="s">
        <v>46</v>
      </c>
      <c r="CV88" s="126" t="s">
        <v>4489</v>
      </c>
      <c r="CW88" s="126" t="s">
        <v>46</v>
      </c>
      <c r="CX88" s="154">
        <v>25569.625694432871</v>
      </c>
    </row>
    <row r="89" spans="1:102" ht="15" customHeight="1" x14ac:dyDescent="0.35">
      <c r="A89" s="8"/>
      <c r="B89" s="129">
        <v>26323079000185</v>
      </c>
      <c r="C89" s="152" t="s">
        <v>4490</v>
      </c>
      <c r="D89" s="126">
        <v>13</v>
      </c>
      <c r="E89" s="126"/>
      <c r="F89" s="122" t="s">
        <v>3394</v>
      </c>
      <c r="G89" s="126" t="s">
        <v>4448</v>
      </c>
      <c r="H89" s="126" t="s">
        <v>3391</v>
      </c>
      <c r="I89" s="126" t="s">
        <v>3392</v>
      </c>
      <c r="J89" s="126" t="s">
        <v>3560</v>
      </c>
      <c r="K89" s="126" t="s">
        <v>3526</v>
      </c>
      <c r="L89" s="211" t="s">
        <v>3399</v>
      </c>
      <c r="M89" s="126" t="s">
        <v>112</v>
      </c>
      <c r="N89" s="126" t="s">
        <v>264</v>
      </c>
      <c r="O89" s="126" t="s">
        <v>157</v>
      </c>
      <c r="P89" s="211" t="s">
        <v>3541</v>
      </c>
      <c r="Q89" s="127">
        <v>1000</v>
      </c>
      <c r="R89" s="126" t="s">
        <v>4350</v>
      </c>
      <c r="S89" s="213" t="s">
        <v>46</v>
      </c>
      <c r="T89" s="171">
        <v>500</v>
      </c>
      <c r="U89" s="171">
        <v>500</v>
      </c>
      <c r="V89" s="172" t="s">
        <v>3398</v>
      </c>
      <c r="W89" s="172" t="s">
        <v>135</v>
      </c>
      <c r="X89" s="172" t="s">
        <v>4475</v>
      </c>
      <c r="Y89" s="172" t="s">
        <v>3530</v>
      </c>
      <c r="Z89" s="172">
        <v>30</v>
      </c>
      <c r="AA89" s="172" t="s">
        <v>46</v>
      </c>
      <c r="AB89" s="169" t="s">
        <v>46</v>
      </c>
      <c r="AC89" s="172" t="s">
        <v>4491</v>
      </c>
      <c r="AD89" s="169">
        <v>0.02</v>
      </c>
      <c r="AE89" s="169">
        <v>0.02</v>
      </c>
      <c r="AF89" s="169">
        <v>2.5000000000000001E-2</v>
      </c>
      <c r="AG89" s="169">
        <v>0.2</v>
      </c>
      <c r="AH89" s="172" t="s">
        <v>136</v>
      </c>
      <c r="AI89" s="172" t="s">
        <v>4367</v>
      </c>
      <c r="AJ89" s="172" t="s">
        <v>133</v>
      </c>
      <c r="AK89" s="173">
        <v>42790</v>
      </c>
      <c r="AL89" s="212" t="s">
        <v>4492</v>
      </c>
      <c r="AM89" s="128">
        <v>6.8049990287123996E-3</v>
      </c>
      <c r="AN89" s="128">
        <v>7.9926134783634403E-2</v>
      </c>
      <c r="AO89" s="128">
        <v>8.8426675545639502E-2</v>
      </c>
      <c r="AP89" s="128">
        <v>6.8163986572761195E-2</v>
      </c>
      <c r="AQ89" s="128">
        <v>7.48594977907939E-2</v>
      </c>
      <c r="AR89" s="128">
        <v>3.4774143626011998E-3</v>
      </c>
      <c r="AS89" s="128">
        <v>0.15729086318082719</v>
      </c>
      <c r="AT89" s="128">
        <v>0.15776293312070311</v>
      </c>
      <c r="AU89" s="128" t="s">
        <v>46</v>
      </c>
      <c r="AV89" s="128" t="s">
        <v>46</v>
      </c>
      <c r="AW89" s="128">
        <v>9.1306014580445599E-2</v>
      </c>
      <c r="AX89" s="128">
        <v>0.55781863899866924</v>
      </c>
      <c r="AY89" s="128">
        <v>0.77213920730015684</v>
      </c>
      <c r="AZ89" s="128">
        <v>0.66269319126309367</v>
      </c>
      <c r="BA89" s="128">
        <v>0.54341629726773522</v>
      </c>
      <c r="BB89" s="128">
        <v>0.56198049273984685</v>
      </c>
      <c r="BC89" s="128">
        <v>3.1979244583623903E-2</v>
      </c>
      <c r="BD89" s="128">
        <v>1.2055305172088642</v>
      </c>
      <c r="BE89" s="128">
        <v>1.2750576894531582</v>
      </c>
      <c r="BF89" s="128" t="s">
        <v>46</v>
      </c>
      <c r="BG89" s="128" t="s">
        <v>46</v>
      </c>
      <c r="BH89" s="128">
        <v>1.0809569885026209</v>
      </c>
      <c r="BI89" s="128">
        <v>-5.3943047466651003E-3</v>
      </c>
      <c r="BJ89" s="128">
        <v>-2.35864624630488E-2</v>
      </c>
      <c r="BK89" s="128">
        <v>-4.5008640693385303E-2</v>
      </c>
      <c r="BL89" s="128">
        <v>-5.0888765064409092E-2</v>
      </c>
      <c r="BM89" s="128">
        <v>-5.1488475635369735E-2</v>
      </c>
      <c r="BN89" s="128">
        <v>-0.105262313791641</v>
      </c>
      <c r="BO89" s="128">
        <v>2.6816469596002E-2</v>
      </c>
      <c r="BP89" s="128">
        <v>3.4032897667668899E-2</v>
      </c>
      <c r="BQ89" s="128" t="s">
        <v>46</v>
      </c>
      <c r="BR89" s="128" t="s">
        <v>46</v>
      </c>
      <c r="BS89" s="128">
        <v>6.3056327404076296E-3</v>
      </c>
      <c r="BT89" s="128">
        <v>2.3776928207268299E-2</v>
      </c>
      <c r="BU89" s="128">
        <v>7.5824166424158193E-2</v>
      </c>
      <c r="BV89" s="177">
        <v>-1.6930546166602316</v>
      </c>
      <c r="BW89" s="177">
        <v>0.1005049421862709</v>
      </c>
      <c r="BX89" s="128">
        <v>-8.9262179201352997E-3</v>
      </c>
      <c r="BY89" s="128">
        <v>-0.119507291097377</v>
      </c>
      <c r="BZ89" s="177">
        <v>0.19778624510124521</v>
      </c>
      <c r="CA89" s="182">
        <v>0.52553148596145915</v>
      </c>
      <c r="CB89" s="182">
        <v>-0.31326412136142168</v>
      </c>
      <c r="CC89" s="182">
        <v>0.4162590687429179</v>
      </c>
      <c r="CD89" s="182">
        <v>0.3220998676927857</v>
      </c>
      <c r="CE89" s="182">
        <v>0.1210527767593028</v>
      </c>
      <c r="CF89" s="182">
        <v>0.53025801218902346</v>
      </c>
      <c r="CG89" s="179">
        <v>2.1110728700000001</v>
      </c>
      <c r="CH89" s="169">
        <v>0.27</v>
      </c>
      <c r="CI89" s="170">
        <v>0.15</v>
      </c>
      <c r="CJ89" s="170">
        <v>5.4000000000000003E-3</v>
      </c>
      <c r="CK89" s="170" t="s">
        <v>46</v>
      </c>
      <c r="CL89" s="170">
        <v>5.4000000000000003E-3</v>
      </c>
      <c r="CM89" s="180">
        <v>84778483.209999993</v>
      </c>
      <c r="CN89" s="180">
        <v>101392028.26999992</v>
      </c>
      <c r="CO89" s="180">
        <v>-38418552.810000002</v>
      </c>
      <c r="CP89" s="128" t="s">
        <v>46</v>
      </c>
      <c r="CQ89" s="128" t="s">
        <v>46</v>
      </c>
      <c r="CR89" s="128" t="s">
        <v>46</v>
      </c>
      <c r="CS89" s="128" t="s">
        <v>46</v>
      </c>
      <c r="CT89" s="126" t="s">
        <v>46</v>
      </c>
      <c r="CU89" s="126" t="s">
        <v>46</v>
      </c>
      <c r="CV89" s="126" t="s">
        <v>4493</v>
      </c>
      <c r="CW89" s="126" t="s">
        <v>46</v>
      </c>
      <c r="CX89" s="154">
        <v>25569.625694432871</v>
      </c>
    </row>
    <row r="90" spans="1:102" ht="15" customHeight="1" x14ac:dyDescent="0.35">
      <c r="A90" s="8"/>
      <c r="B90" s="129">
        <v>59482549000102</v>
      </c>
      <c r="C90" s="152" t="s">
        <v>4248</v>
      </c>
      <c r="D90" s="126">
        <v>60</v>
      </c>
      <c r="E90" s="126"/>
      <c r="F90" s="122"/>
      <c r="G90" s="126" t="s">
        <v>4247</v>
      </c>
      <c r="H90" s="126" t="s">
        <v>352</v>
      </c>
      <c r="I90" s="126" t="s">
        <v>3406</v>
      </c>
      <c r="J90" s="126" t="s">
        <v>3559</v>
      </c>
      <c r="K90" s="126" t="s">
        <v>3540</v>
      </c>
      <c r="L90" s="211" t="s">
        <v>4393</v>
      </c>
      <c r="M90" s="126" t="s">
        <v>4494</v>
      </c>
      <c r="N90" s="126" t="s">
        <v>46</v>
      </c>
      <c r="O90" s="126" t="s">
        <v>4231</v>
      </c>
      <c r="P90" s="211" t="s">
        <v>4249</v>
      </c>
      <c r="Q90" s="127">
        <v>100</v>
      </c>
      <c r="R90" s="126" t="s">
        <v>4361</v>
      </c>
      <c r="S90" s="213" t="s">
        <v>46</v>
      </c>
      <c r="T90" s="171">
        <v>0.01</v>
      </c>
      <c r="U90" s="171">
        <v>0.01</v>
      </c>
      <c r="V90" s="172" t="s">
        <v>3398</v>
      </c>
      <c r="W90" s="172" t="s">
        <v>135</v>
      </c>
      <c r="X90" s="172" t="s">
        <v>135</v>
      </c>
      <c r="Y90" s="172" t="s">
        <v>135</v>
      </c>
      <c r="Z90" s="172">
        <v>0</v>
      </c>
      <c r="AA90" s="172" t="s">
        <v>46</v>
      </c>
      <c r="AB90" s="169" t="s">
        <v>46</v>
      </c>
      <c r="AC90" s="172" t="s">
        <v>46</v>
      </c>
      <c r="AD90" s="169">
        <v>1.24E-2</v>
      </c>
      <c r="AE90" s="169" t="s">
        <v>46</v>
      </c>
      <c r="AF90" s="169">
        <v>1.24E-2</v>
      </c>
      <c r="AG90" s="169">
        <v>0.2</v>
      </c>
      <c r="AH90" s="172" t="s">
        <v>4495</v>
      </c>
      <c r="AI90" s="172" t="s">
        <v>46</v>
      </c>
      <c r="AJ90" s="172" t="s">
        <v>133</v>
      </c>
      <c r="AK90" s="173">
        <v>45783</v>
      </c>
      <c r="AL90" s="212" t="s">
        <v>4496</v>
      </c>
      <c r="AM90" s="128" t="s">
        <v>46</v>
      </c>
      <c r="AN90" s="128" t="s">
        <v>46</v>
      </c>
      <c r="AO90" s="128" t="s">
        <v>46</v>
      </c>
      <c r="AP90" s="128" t="s">
        <v>46</v>
      </c>
      <c r="AQ90" s="128" t="s">
        <v>46</v>
      </c>
      <c r="AR90" s="128" t="s">
        <v>46</v>
      </c>
      <c r="AS90" s="128" t="s">
        <v>46</v>
      </c>
      <c r="AT90" s="128" t="s">
        <v>46</v>
      </c>
      <c r="AU90" s="128" t="s">
        <v>46</v>
      </c>
      <c r="AV90" s="128" t="s">
        <v>46</v>
      </c>
      <c r="AW90" s="128" t="s">
        <v>46</v>
      </c>
      <c r="AX90" s="128" t="s">
        <v>46</v>
      </c>
      <c r="AY90" s="128" t="s">
        <v>46</v>
      </c>
      <c r="AZ90" s="128" t="s">
        <v>46</v>
      </c>
      <c r="BA90" s="128" t="s">
        <v>46</v>
      </c>
      <c r="BB90" s="128" t="s">
        <v>46</v>
      </c>
      <c r="BC90" s="128" t="s">
        <v>46</v>
      </c>
      <c r="BD90" s="128" t="s">
        <v>46</v>
      </c>
      <c r="BE90" s="128" t="s">
        <v>46</v>
      </c>
      <c r="BF90" s="128" t="s">
        <v>46</v>
      </c>
      <c r="BG90" s="128" t="s">
        <v>46</v>
      </c>
      <c r="BH90" s="128" t="s">
        <v>46</v>
      </c>
      <c r="BI90" s="128" t="s">
        <v>46</v>
      </c>
      <c r="BJ90" s="128" t="s">
        <v>46</v>
      </c>
      <c r="BK90" s="128" t="s">
        <v>46</v>
      </c>
      <c r="BL90" s="128" t="s">
        <v>46</v>
      </c>
      <c r="BM90" s="128" t="s">
        <v>46</v>
      </c>
      <c r="BN90" s="128" t="s">
        <v>46</v>
      </c>
      <c r="BO90" s="128" t="s">
        <v>46</v>
      </c>
      <c r="BP90" s="128" t="s">
        <v>46</v>
      </c>
      <c r="BQ90" s="128" t="s">
        <v>46</v>
      </c>
      <c r="BR90" s="128" t="s">
        <v>46</v>
      </c>
      <c r="BS90" s="128" t="s">
        <v>46</v>
      </c>
      <c r="BT90" s="128" t="s">
        <v>46</v>
      </c>
      <c r="BU90" s="128" t="s">
        <v>46</v>
      </c>
      <c r="BV90" s="177" t="s">
        <v>46</v>
      </c>
      <c r="BW90" s="177" t="s">
        <v>46</v>
      </c>
      <c r="BX90" s="128" t="s">
        <v>46</v>
      </c>
      <c r="BY90" s="128" t="s">
        <v>46</v>
      </c>
      <c r="BZ90" s="177" t="s">
        <v>46</v>
      </c>
      <c r="CA90" s="182" t="s">
        <v>46</v>
      </c>
      <c r="CB90" s="182" t="s">
        <v>46</v>
      </c>
      <c r="CC90" s="182" t="s">
        <v>46</v>
      </c>
      <c r="CD90" s="182" t="s">
        <v>46</v>
      </c>
      <c r="CE90" s="182" t="s">
        <v>46</v>
      </c>
      <c r="CF90" s="182" t="s">
        <v>46</v>
      </c>
      <c r="CG90" s="179" t="s">
        <v>46</v>
      </c>
      <c r="CH90" s="169">
        <v>0.15</v>
      </c>
      <c r="CI90" s="170">
        <v>0.1</v>
      </c>
      <c r="CJ90" s="170">
        <v>1.8599999999999999E-3</v>
      </c>
      <c r="CK90" s="170" t="s">
        <v>46</v>
      </c>
      <c r="CL90" s="170">
        <v>1.8599999999999999E-3</v>
      </c>
      <c r="CM90" s="180" t="s">
        <v>46</v>
      </c>
      <c r="CN90" s="180" t="s">
        <v>46</v>
      </c>
      <c r="CO90" s="180" t="s">
        <v>46</v>
      </c>
      <c r="CP90" s="128" t="s">
        <v>46</v>
      </c>
      <c r="CQ90" s="128" t="s">
        <v>46</v>
      </c>
      <c r="CR90" s="128" t="s">
        <v>46</v>
      </c>
      <c r="CS90" s="128" t="s">
        <v>46</v>
      </c>
      <c r="CT90" s="126" t="s">
        <v>46</v>
      </c>
      <c r="CU90" s="126" t="s">
        <v>46</v>
      </c>
      <c r="CV90" s="126" t="s">
        <v>46</v>
      </c>
      <c r="CW90" s="126" t="s">
        <v>46</v>
      </c>
      <c r="CX90" s="154">
        <v>25569.625694432871</v>
      </c>
    </row>
    <row r="91" spans="1:102" ht="15" customHeight="1" x14ac:dyDescent="0.35">
      <c r="A91" s="8"/>
      <c r="B91" s="129">
        <v>11392165000172</v>
      </c>
      <c r="C91" s="152" t="s">
        <v>336</v>
      </c>
      <c r="D91" s="126">
        <v>28</v>
      </c>
      <c r="E91" s="126"/>
      <c r="F91" s="122" t="s">
        <v>3393</v>
      </c>
      <c r="G91" s="126" t="s">
        <v>4441</v>
      </c>
      <c r="H91" s="126" t="s">
        <v>156</v>
      </c>
      <c r="I91" s="126" t="s">
        <v>2340</v>
      </c>
      <c r="J91" s="126" t="s">
        <v>3561</v>
      </c>
      <c r="K91" s="126" t="s">
        <v>3526</v>
      </c>
      <c r="L91" s="211" t="s">
        <v>3399</v>
      </c>
      <c r="M91" s="126" t="s">
        <v>114</v>
      </c>
      <c r="N91" s="126" t="s">
        <v>115</v>
      </c>
      <c r="O91" s="126" t="s">
        <v>4497</v>
      </c>
      <c r="P91" s="211" t="s">
        <v>3550</v>
      </c>
      <c r="Q91" s="127">
        <v>1000</v>
      </c>
      <c r="R91" s="126" t="s">
        <v>4350</v>
      </c>
      <c r="S91" s="213" t="s">
        <v>46</v>
      </c>
      <c r="T91" s="171">
        <v>500</v>
      </c>
      <c r="U91" s="171">
        <v>500</v>
      </c>
      <c r="V91" s="172" t="s">
        <v>3398</v>
      </c>
      <c r="W91" s="172" t="s">
        <v>3530</v>
      </c>
      <c r="X91" s="172" t="s">
        <v>4443</v>
      </c>
      <c r="Y91" s="172" t="s">
        <v>3534</v>
      </c>
      <c r="Z91" s="172">
        <v>29</v>
      </c>
      <c r="AA91" s="172" t="s">
        <v>46</v>
      </c>
      <c r="AB91" s="169" t="s">
        <v>46</v>
      </c>
      <c r="AC91" s="172" t="s">
        <v>4498</v>
      </c>
      <c r="AD91" s="169">
        <v>0.02</v>
      </c>
      <c r="AE91" s="169">
        <v>0.02</v>
      </c>
      <c r="AF91" s="169">
        <v>2.4E-2</v>
      </c>
      <c r="AG91" s="169">
        <v>0.2</v>
      </c>
      <c r="AH91" s="172" t="s">
        <v>136</v>
      </c>
      <c r="AI91" s="172" t="s">
        <v>4367</v>
      </c>
      <c r="AJ91" s="172" t="s">
        <v>338</v>
      </c>
      <c r="AK91" s="173">
        <v>40177</v>
      </c>
      <c r="AL91" s="212" t="s">
        <v>4499</v>
      </c>
      <c r="AM91" s="128">
        <v>3.1635822458744002E-2</v>
      </c>
      <c r="AN91" s="128">
        <v>0.25206831483937808</v>
      </c>
      <c r="AO91" s="128">
        <v>0.1854152343780868</v>
      </c>
      <c r="AP91" s="128">
        <v>0.16176535792151681</v>
      </c>
      <c r="AQ91" s="128">
        <v>0.10369047816146471</v>
      </c>
      <c r="AR91" s="128">
        <v>-3.5883421307123603E-2</v>
      </c>
      <c r="AS91" s="128">
        <v>0.1529081892051764</v>
      </c>
      <c r="AT91" s="128">
        <v>-8.6941615241254405E-2</v>
      </c>
      <c r="AU91" s="128" t="s">
        <v>46</v>
      </c>
      <c r="AV91" s="128" t="s">
        <v>46</v>
      </c>
      <c r="AW91" s="128">
        <v>0.1409093334299103</v>
      </c>
      <c r="AX91" s="128">
        <v>2.5932481919661758</v>
      </c>
      <c r="AY91" s="128">
        <v>2.4351462676438138</v>
      </c>
      <c r="AZ91" s="128">
        <v>1.3895514291430118</v>
      </c>
      <c r="BA91" s="128">
        <v>1.3479903443460284</v>
      </c>
      <c r="BB91" s="128">
        <v>0.80050244825353056</v>
      </c>
      <c r="BC91" s="128" t="s">
        <v>46</v>
      </c>
      <c r="BD91" s="128">
        <v>1.1719402175704805</v>
      </c>
      <c r="BE91" s="128" t="s">
        <v>46</v>
      </c>
      <c r="BF91" s="128" t="s">
        <v>46</v>
      </c>
      <c r="BG91" s="128" t="s">
        <v>46</v>
      </c>
      <c r="BH91" s="128">
        <v>2.1332005363706634</v>
      </c>
      <c r="BI91" s="128">
        <v>1.9436518683366402E-2</v>
      </c>
      <c r="BJ91" s="128">
        <v>0.14855571759269481</v>
      </c>
      <c r="BK91" s="128">
        <v>5.1979918139061797E-2</v>
      </c>
      <c r="BL91" s="128">
        <v>3.7286020858751767E-2</v>
      </c>
      <c r="BM91" s="128">
        <v>-2.287785706823664E-2</v>
      </c>
      <c r="BN91" s="128">
        <v>-0.14462314946136601</v>
      </c>
      <c r="BO91" s="128">
        <v>2.2433795620351301E-2</v>
      </c>
      <c r="BP91" s="128">
        <v>-0.21067165069428859</v>
      </c>
      <c r="BQ91" s="128" t="s">
        <v>46</v>
      </c>
      <c r="BR91" s="128" t="s">
        <v>46</v>
      </c>
      <c r="BS91" s="128">
        <v>7.0215838883989301E-2</v>
      </c>
      <c r="BT91" s="128">
        <v>0.15972314684160629</v>
      </c>
      <c r="BU91" s="128">
        <v>0.19587652043731249</v>
      </c>
      <c r="BV91" s="177">
        <v>0.36041423130936978</v>
      </c>
      <c r="BW91" s="177">
        <v>0.30229237394958958</v>
      </c>
      <c r="BX91" s="128">
        <v>-0.1029272423352115</v>
      </c>
      <c r="BY91" s="128">
        <v>-0.49660944484753489</v>
      </c>
      <c r="BZ91" s="177">
        <v>0.70898938818974988</v>
      </c>
      <c r="CA91" s="182">
        <v>0.81794312302766026</v>
      </c>
      <c r="CB91" s="182">
        <v>-0.3003169069636164</v>
      </c>
      <c r="CC91" s="182">
        <v>0.43826179432431822</v>
      </c>
      <c r="CD91" s="182">
        <v>0.36764751825163028</v>
      </c>
      <c r="CE91" s="182">
        <v>8.8352041428346698E-2</v>
      </c>
      <c r="CF91" s="182">
        <v>0.57659387305728327</v>
      </c>
      <c r="CG91" s="179">
        <v>7.9204875000000001</v>
      </c>
      <c r="CH91" s="169">
        <v>0.2</v>
      </c>
      <c r="CI91" s="170">
        <v>0.2</v>
      </c>
      <c r="CJ91" s="170">
        <v>4.0000000000000001E-3</v>
      </c>
      <c r="CK91" s="170">
        <v>3.2850074315932173E-3</v>
      </c>
      <c r="CL91" s="170">
        <v>7.2850074315932174E-3</v>
      </c>
      <c r="CM91" s="180">
        <v>814111084.47000003</v>
      </c>
      <c r="CN91" s="180">
        <v>795082116.75333321</v>
      </c>
      <c r="CO91" s="180">
        <v>-75936715.900000006</v>
      </c>
      <c r="CP91" s="128" t="s">
        <v>46</v>
      </c>
      <c r="CQ91" s="128" t="s">
        <v>46</v>
      </c>
      <c r="CR91" s="128" t="s">
        <v>46</v>
      </c>
      <c r="CS91" s="128" t="s">
        <v>46</v>
      </c>
      <c r="CT91" s="126" t="s">
        <v>46</v>
      </c>
      <c r="CU91" s="126" t="s">
        <v>46</v>
      </c>
      <c r="CV91" s="126" t="s">
        <v>4500</v>
      </c>
      <c r="CW91" s="126" t="s">
        <v>46</v>
      </c>
      <c r="CX91" s="154">
        <v>25569.625694432871</v>
      </c>
    </row>
    <row r="92" spans="1:102" ht="15" customHeight="1" x14ac:dyDescent="0.35">
      <c r="A92" s="8"/>
      <c r="B92" s="129">
        <v>36352498000107</v>
      </c>
      <c r="C92" s="152" t="s">
        <v>4501</v>
      </c>
      <c r="D92" s="126">
        <v>13</v>
      </c>
      <c r="E92" s="126"/>
      <c r="F92" s="122"/>
      <c r="G92" s="126" t="s">
        <v>4448</v>
      </c>
      <c r="H92" s="126" t="s">
        <v>3391</v>
      </c>
      <c r="I92" s="126" t="s">
        <v>3392</v>
      </c>
      <c r="J92" s="126" t="s">
        <v>362</v>
      </c>
      <c r="K92" s="126" t="s">
        <v>3526</v>
      </c>
      <c r="L92" s="211" t="s">
        <v>3400</v>
      </c>
      <c r="M92" s="126" t="s">
        <v>112</v>
      </c>
      <c r="N92" s="126" t="s">
        <v>113</v>
      </c>
      <c r="O92" s="126" t="s">
        <v>4502</v>
      </c>
      <c r="P92" s="211" t="s">
        <v>4409</v>
      </c>
      <c r="Q92" s="127">
        <v>1000</v>
      </c>
      <c r="R92" s="126" t="s">
        <v>4350</v>
      </c>
      <c r="S92" s="213" t="s">
        <v>46</v>
      </c>
      <c r="T92" s="171">
        <v>500</v>
      </c>
      <c r="U92" s="171">
        <v>500</v>
      </c>
      <c r="V92" s="172" t="s">
        <v>3398</v>
      </c>
      <c r="W92" s="172" t="s">
        <v>135</v>
      </c>
      <c r="X92" s="172" t="s">
        <v>3563</v>
      </c>
      <c r="Y92" s="172" t="s">
        <v>3530</v>
      </c>
      <c r="Z92" s="172">
        <v>60</v>
      </c>
      <c r="AA92" s="172" t="s">
        <v>46</v>
      </c>
      <c r="AB92" s="169" t="s">
        <v>46</v>
      </c>
      <c r="AC92" s="172" t="s">
        <v>4503</v>
      </c>
      <c r="AD92" s="169">
        <v>1.2E-2</v>
      </c>
      <c r="AE92" s="169">
        <v>1.2E-2</v>
      </c>
      <c r="AF92" s="169">
        <v>0.02</v>
      </c>
      <c r="AG92" s="169">
        <v>0.2</v>
      </c>
      <c r="AH92" s="172" t="s">
        <v>46</v>
      </c>
      <c r="AI92" s="172" t="s">
        <v>46</v>
      </c>
      <c r="AJ92" s="172" t="s">
        <v>133</v>
      </c>
      <c r="AK92" s="173">
        <v>43997</v>
      </c>
      <c r="AL92" s="212" t="s">
        <v>4504</v>
      </c>
      <c r="AM92" s="128">
        <v>1.3674311176212499E-2</v>
      </c>
      <c r="AN92" s="128">
        <v>0.12546777969176159</v>
      </c>
      <c r="AO92" s="128">
        <v>0.15568075700538769</v>
      </c>
      <c r="AP92" s="128">
        <v>0.1568949028212793</v>
      </c>
      <c r="AQ92" s="128">
        <v>0.14881411124526031</v>
      </c>
      <c r="AR92" s="128">
        <v>0.1369189068790497</v>
      </c>
      <c r="AS92" s="128">
        <v>0.13828506496990101</v>
      </c>
      <c r="AT92" s="128">
        <v>0.13843694669987819</v>
      </c>
      <c r="AU92" s="128" t="s">
        <v>46</v>
      </c>
      <c r="AV92" s="128" t="s">
        <v>46</v>
      </c>
      <c r="AW92" s="128">
        <v>0.13169991704590009</v>
      </c>
      <c r="AX92" s="128">
        <v>1.1209091459638889</v>
      </c>
      <c r="AY92" s="128">
        <v>1.2121015512030524</v>
      </c>
      <c r="AZ92" s="128">
        <v>1.1667132914536222</v>
      </c>
      <c r="BA92" s="128">
        <v>1.3044592717600696</v>
      </c>
      <c r="BB92" s="128">
        <v>1.1996211357688089</v>
      </c>
      <c r="BC92" s="128">
        <v>1.2591433618891934</v>
      </c>
      <c r="BD92" s="128">
        <v>1.0598636343153256</v>
      </c>
      <c r="BE92" s="128">
        <v>1.1188629033604909</v>
      </c>
      <c r="BF92" s="128" t="s">
        <v>46</v>
      </c>
      <c r="BG92" s="128" t="s">
        <v>46</v>
      </c>
      <c r="BH92" s="128">
        <v>1.4402909082758686</v>
      </c>
      <c r="BI92" s="128">
        <v>1.4750074008349E-3</v>
      </c>
      <c r="BJ92" s="128">
        <v>2.1955182445078301E-2</v>
      </c>
      <c r="BK92" s="128">
        <v>2.2245440766362801E-2</v>
      </c>
      <c r="BL92" s="128">
        <v>3.2687563827241695E-2</v>
      </c>
      <c r="BM92" s="128">
        <v>2.2030306587569326E-2</v>
      </c>
      <c r="BN92" s="128">
        <v>2.81791787248073E-2</v>
      </c>
      <c r="BO92" s="128">
        <v>7.8106713850758002E-3</v>
      </c>
      <c r="BP92" s="128">
        <v>1.4706911246844E-2</v>
      </c>
      <c r="BQ92" s="128" t="s">
        <v>46</v>
      </c>
      <c r="BR92" s="128" t="s">
        <v>46</v>
      </c>
      <c r="BS92" s="128">
        <v>3.6887159366293831E-2</v>
      </c>
      <c r="BT92" s="128">
        <v>6.9092931506898004E-3</v>
      </c>
      <c r="BU92" s="128">
        <v>1.2107486985691401E-2</v>
      </c>
      <c r="BV92" s="177">
        <v>2.8179787482014578</v>
      </c>
      <c r="BW92" s="177">
        <v>2.486922664115172</v>
      </c>
      <c r="BX92" s="128">
        <v>-3.1591951055506E-3</v>
      </c>
      <c r="BY92" s="128">
        <v>-2.8642948057274999E-2</v>
      </c>
      <c r="BZ92" s="177">
        <v>1.1371494790669101E-2</v>
      </c>
      <c r="CA92" s="182">
        <v>0.15286726578660839</v>
      </c>
      <c r="CB92" s="182">
        <v>-0.19173076768908989</v>
      </c>
      <c r="CC92" s="182">
        <v>0.1195465591676281</v>
      </c>
      <c r="CD92" s="182">
        <v>0.12673578504588021</v>
      </c>
      <c r="CE92" s="182">
        <v>-0.14527381853746821</v>
      </c>
      <c r="CF92" s="182">
        <v>0.1186959289656461</v>
      </c>
      <c r="CG92" s="179">
        <v>1.92218417</v>
      </c>
      <c r="CH92" s="169">
        <v>0.25</v>
      </c>
      <c r="CI92" s="170">
        <v>0.15</v>
      </c>
      <c r="CJ92" s="170">
        <v>3.0000000000000001E-3</v>
      </c>
      <c r="CK92" s="170">
        <v>5.8879691979719429E-4</v>
      </c>
      <c r="CL92" s="170">
        <v>3.5887969197971941E-3</v>
      </c>
      <c r="CM92" s="180">
        <v>472383226.99000001</v>
      </c>
      <c r="CN92" s="180">
        <v>405140750.86841297</v>
      </c>
      <c r="CO92" s="180">
        <v>78714420.320000038</v>
      </c>
      <c r="CP92" s="128" t="s">
        <v>46</v>
      </c>
      <c r="CQ92" s="128" t="s">
        <v>46</v>
      </c>
      <c r="CR92" s="128" t="s">
        <v>46</v>
      </c>
      <c r="CS92" s="128" t="s">
        <v>46</v>
      </c>
      <c r="CT92" s="126" t="s">
        <v>46</v>
      </c>
      <c r="CU92" s="126" t="s">
        <v>46</v>
      </c>
      <c r="CV92" s="126" t="s">
        <v>4505</v>
      </c>
      <c r="CW92" s="126" t="s">
        <v>46</v>
      </c>
      <c r="CX92" s="154">
        <v>25569.625694432871</v>
      </c>
    </row>
    <row r="93" spans="1:102" ht="15" customHeight="1" x14ac:dyDescent="0.35">
      <c r="A93" s="8"/>
      <c r="B93" s="129">
        <v>22681798000117</v>
      </c>
      <c r="C93" s="152" t="s">
        <v>4506</v>
      </c>
      <c r="D93" s="126">
        <v>6</v>
      </c>
      <c r="E93" s="126"/>
      <c r="F93" s="122" t="s">
        <v>3393</v>
      </c>
      <c r="G93" s="126" t="s">
        <v>4441</v>
      </c>
      <c r="H93" s="126" t="s">
        <v>3390</v>
      </c>
      <c r="I93" s="126" t="s">
        <v>3384</v>
      </c>
      <c r="J93" s="126" t="s">
        <v>362</v>
      </c>
      <c r="K93" s="126" t="s">
        <v>3526</v>
      </c>
      <c r="L93" s="211" t="s">
        <v>3399</v>
      </c>
      <c r="M93" s="126" t="s">
        <v>163</v>
      </c>
      <c r="N93" s="126" t="s">
        <v>4507</v>
      </c>
      <c r="O93" s="126" t="s">
        <v>4508</v>
      </c>
      <c r="P93" s="211" t="s">
        <v>3541</v>
      </c>
      <c r="Q93" s="127">
        <v>500</v>
      </c>
      <c r="R93" s="126" t="s">
        <v>4350</v>
      </c>
      <c r="S93" s="213" t="s">
        <v>46</v>
      </c>
      <c r="T93" s="171">
        <v>300</v>
      </c>
      <c r="U93" s="171">
        <v>300</v>
      </c>
      <c r="V93" s="172" t="s">
        <v>3398</v>
      </c>
      <c r="W93" s="172" t="s">
        <v>135</v>
      </c>
      <c r="X93" s="172" t="s">
        <v>4509</v>
      </c>
      <c r="Y93" s="172" t="s">
        <v>3530</v>
      </c>
      <c r="Z93" s="172">
        <v>7</v>
      </c>
      <c r="AA93" s="172" t="s">
        <v>46</v>
      </c>
      <c r="AB93" s="169" t="s">
        <v>46</v>
      </c>
      <c r="AC93" s="172" t="s">
        <v>46</v>
      </c>
      <c r="AD93" s="169">
        <v>4.0000000000000001E-3</v>
      </c>
      <c r="AE93" s="169" t="s">
        <v>46</v>
      </c>
      <c r="AF93" s="169" t="s">
        <v>46</v>
      </c>
      <c r="AG93" s="169">
        <v>0.1</v>
      </c>
      <c r="AH93" s="172" t="s">
        <v>136</v>
      </c>
      <c r="AI93" s="172" t="s">
        <v>4367</v>
      </c>
      <c r="AJ93" s="172" t="s">
        <v>133</v>
      </c>
      <c r="AK93" s="173">
        <v>42219</v>
      </c>
      <c r="AL93" s="212" t="s">
        <v>3616</v>
      </c>
      <c r="AM93" s="128">
        <v>1.1584925527140501E-2</v>
      </c>
      <c r="AN93" s="128">
        <v>0.101072040306851</v>
      </c>
      <c r="AO93" s="128">
        <v>0.1320439280770935</v>
      </c>
      <c r="AP93" s="128">
        <v>0.1209138392923996</v>
      </c>
      <c r="AQ93" s="128">
        <v>0.1254775552283649</v>
      </c>
      <c r="AR93" s="128">
        <v>0.1090841572116192</v>
      </c>
      <c r="AS93" s="128">
        <v>0.12834020605488461</v>
      </c>
      <c r="AT93" s="128">
        <v>0.12690222166185819</v>
      </c>
      <c r="AU93" s="128" t="s">
        <v>46</v>
      </c>
      <c r="AV93" s="128" t="s">
        <v>46</v>
      </c>
      <c r="AW93" s="128">
        <v>9.7571877089440706E-2</v>
      </c>
      <c r="AX93" s="128">
        <v>0.94963825317006245</v>
      </c>
      <c r="AY93" s="128">
        <v>0.97642260937559022</v>
      </c>
      <c r="AZ93" s="128">
        <v>0.98957256443684682</v>
      </c>
      <c r="BA93" s="128">
        <v>0.98853429891878963</v>
      </c>
      <c r="BB93" s="128">
        <v>0.98921767985874243</v>
      </c>
      <c r="BC93" s="128">
        <v>1.0031674629247582</v>
      </c>
      <c r="BD93" s="128">
        <v>0.98364286300703863</v>
      </c>
      <c r="BE93" s="128">
        <v>1.0256379641144466</v>
      </c>
      <c r="BF93" s="128" t="s">
        <v>46</v>
      </c>
      <c r="BG93" s="128" t="s">
        <v>46</v>
      </c>
      <c r="BH93" s="128">
        <v>1.0510123071652635</v>
      </c>
      <c r="BI93" s="128">
        <v>-6.1437824823700003E-4</v>
      </c>
      <c r="BJ93" s="128">
        <v>-2.4405569398321999E-3</v>
      </c>
      <c r="BK93" s="128">
        <v>-1.3913881619314001E-3</v>
      </c>
      <c r="BL93" s="128">
        <v>-1.2495959839488036E-3</v>
      </c>
      <c r="BM93" s="128">
        <v>-1.2137301106421861E-3</v>
      </c>
      <c r="BN93" s="128">
        <v>3.4442905737680003E-4</v>
      </c>
      <c r="BO93" s="128">
        <v>-2.1341875299405E-3</v>
      </c>
      <c r="BP93" s="128">
        <v>3.1721862088240002E-3</v>
      </c>
      <c r="BQ93" s="128" t="s">
        <v>46</v>
      </c>
      <c r="BR93" s="128" t="s">
        <v>46</v>
      </c>
      <c r="BS93" s="128">
        <v>4.3334799773580013E-3</v>
      </c>
      <c r="BT93" s="128">
        <v>1.2852066989237001E-3</v>
      </c>
      <c r="BU93" s="128">
        <v>2.7285182316517998E-3</v>
      </c>
      <c r="BV93" s="177">
        <v>-0.95588135961432841</v>
      </c>
      <c r="BW93" s="177">
        <v>1.0895563703311597</v>
      </c>
      <c r="BX93" s="128" t="s">
        <v>46</v>
      </c>
      <c r="BY93" s="128">
        <v>-2.0918341422331002E-3</v>
      </c>
      <c r="BZ93" s="177">
        <v>1.419422502038E-4</v>
      </c>
      <c r="CA93" s="182">
        <v>4.89498462148042E-2</v>
      </c>
      <c r="CB93" s="182">
        <v>-0.1580404497241058</v>
      </c>
      <c r="CC93" s="182">
        <v>4.1294928956228999E-3</v>
      </c>
      <c r="CD93" s="182">
        <v>-6.6272034659177206E-2</v>
      </c>
      <c r="CE93" s="182">
        <v>-5.6391577724767002E-2</v>
      </c>
      <c r="CF93" s="182">
        <v>4.8120912057593702E-2</v>
      </c>
      <c r="CG93" s="179">
        <v>2.5653294999999998</v>
      </c>
      <c r="CH93" s="169">
        <v>0.27</v>
      </c>
      <c r="CI93" s="170">
        <v>0.14000000000000001</v>
      </c>
      <c r="CJ93" s="170">
        <v>1.08E-3</v>
      </c>
      <c r="CK93" s="170" t="s">
        <v>46</v>
      </c>
      <c r="CL93" s="170">
        <v>1.08E-3</v>
      </c>
      <c r="CM93" s="180">
        <v>259094885.06999999</v>
      </c>
      <c r="CN93" s="180">
        <v>281189171.74698406</v>
      </c>
      <c r="CO93" s="180">
        <v>-62039114.760000005</v>
      </c>
      <c r="CP93" s="128" t="s">
        <v>46</v>
      </c>
      <c r="CQ93" s="128" t="s">
        <v>46</v>
      </c>
      <c r="CR93" s="128" t="s">
        <v>46</v>
      </c>
      <c r="CS93" s="128" t="s">
        <v>46</v>
      </c>
      <c r="CT93" s="126" t="s">
        <v>46</v>
      </c>
      <c r="CU93" s="126" t="s">
        <v>46</v>
      </c>
      <c r="CV93" s="126" t="s">
        <v>4510</v>
      </c>
      <c r="CW93" s="126" t="s">
        <v>46</v>
      </c>
      <c r="CX93" s="154">
        <v>25569.625694432871</v>
      </c>
    </row>
    <row r="94" spans="1:102" ht="15" customHeight="1" x14ac:dyDescent="0.35">
      <c r="A94" s="8"/>
      <c r="B94" s="129">
        <v>13974750000106</v>
      </c>
      <c r="C94" s="152" t="s">
        <v>4511</v>
      </c>
      <c r="D94" s="126">
        <v>26</v>
      </c>
      <c r="E94" s="126"/>
      <c r="F94" s="122" t="s">
        <v>3393</v>
      </c>
      <c r="G94" s="126" t="s">
        <v>4441</v>
      </c>
      <c r="H94" s="126" t="s">
        <v>3391</v>
      </c>
      <c r="I94" s="126" t="s">
        <v>3392</v>
      </c>
      <c r="J94" s="126" t="s">
        <v>3560</v>
      </c>
      <c r="K94" s="126" t="s">
        <v>3526</v>
      </c>
      <c r="L94" s="211" t="s">
        <v>3399</v>
      </c>
      <c r="M94" s="126" t="s">
        <v>114</v>
      </c>
      <c r="N94" s="126" t="s">
        <v>115</v>
      </c>
      <c r="O94" s="126" t="s">
        <v>4459</v>
      </c>
      <c r="P94" s="211" t="s">
        <v>3550</v>
      </c>
      <c r="Q94" s="127">
        <v>1000</v>
      </c>
      <c r="R94" s="126" t="s">
        <v>4350</v>
      </c>
      <c r="S94" s="213" t="s">
        <v>46</v>
      </c>
      <c r="T94" s="171">
        <v>500</v>
      </c>
      <c r="U94" s="171">
        <v>500</v>
      </c>
      <c r="V94" s="172" t="s">
        <v>3398</v>
      </c>
      <c r="W94" s="172" t="s">
        <v>3530</v>
      </c>
      <c r="X94" s="172" t="s">
        <v>3531</v>
      </c>
      <c r="Y94" s="172" t="s">
        <v>3534</v>
      </c>
      <c r="Z94" s="172">
        <v>32</v>
      </c>
      <c r="AA94" s="172" t="s">
        <v>46</v>
      </c>
      <c r="AB94" s="169" t="s">
        <v>46</v>
      </c>
      <c r="AC94" s="172" t="s">
        <v>4512</v>
      </c>
      <c r="AD94" s="169">
        <v>0.02</v>
      </c>
      <c r="AE94" s="169">
        <v>0.02</v>
      </c>
      <c r="AF94" s="169">
        <v>2.5000000000000001E-2</v>
      </c>
      <c r="AG94" s="169">
        <v>0.2</v>
      </c>
      <c r="AH94" s="172" t="s">
        <v>136</v>
      </c>
      <c r="AI94" s="172" t="s">
        <v>4367</v>
      </c>
      <c r="AJ94" s="172" t="s">
        <v>4513</v>
      </c>
      <c r="AK94" s="173">
        <v>40834</v>
      </c>
      <c r="AL94" s="212" t="s">
        <v>4514</v>
      </c>
      <c r="AM94" s="128">
        <v>4.3951470321237099E-2</v>
      </c>
      <c r="AN94" s="128">
        <v>0.1677637239440892</v>
      </c>
      <c r="AO94" s="128">
        <v>0.22331866896235961</v>
      </c>
      <c r="AP94" s="128">
        <v>0.2007924803731766</v>
      </c>
      <c r="AQ94" s="128">
        <v>0.16174250984475039</v>
      </c>
      <c r="AR94" s="128">
        <v>0.103930380253256</v>
      </c>
      <c r="AS94" s="128">
        <v>0.26695096151160969</v>
      </c>
      <c r="AT94" s="128">
        <v>-0.1220458038758355</v>
      </c>
      <c r="AU94" s="128" t="s">
        <v>46</v>
      </c>
      <c r="AV94" s="128" t="s">
        <v>46</v>
      </c>
      <c r="AW94" s="128">
        <v>0.13785655146108741</v>
      </c>
      <c r="AX94" s="128">
        <v>3.6027851367998882</v>
      </c>
      <c r="AY94" s="128">
        <v>1.620708284850467</v>
      </c>
      <c r="AZ94" s="128">
        <v>1.6736099201977768</v>
      </c>
      <c r="BA94" s="128">
        <v>1.7034101996658555</v>
      </c>
      <c r="BB94" s="128">
        <v>1.3199281753614771</v>
      </c>
      <c r="BC94" s="128">
        <v>0.95577193374840463</v>
      </c>
      <c r="BD94" s="128">
        <v>2.0460026996642617</v>
      </c>
      <c r="BE94" s="128" t="s">
        <v>46</v>
      </c>
      <c r="BF94" s="128" t="s">
        <v>46</v>
      </c>
      <c r="BG94" s="128" t="s">
        <v>46</v>
      </c>
      <c r="BH94" s="128">
        <v>1.9782494721354209</v>
      </c>
      <c r="BI94" s="128">
        <v>3.1752166545859502E-2</v>
      </c>
      <c r="BJ94" s="128">
        <v>6.4251126697405903E-2</v>
      </c>
      <c r="BK94" s="128">
        <v>8.9883352723334697E-2</v>
      </c>
      <c r="BL94" s="128">
        <v>7.4172502849225941E-2</v>
      </c>
      <c r="BM94" s="128">
        <v>3.4924080343679442E-2</v>
      </c>
      <c r="BN94" s="128">
        <v>-4.8093479009862997E-3</v>
      </c>
      <c r="BO94" s="128">
        <v>0.1364765679267845</v>
      </c>
      <c r="BP94" s="128">
        <v>-0.24577583932886971</v>
      </c>
      <c r="BQ94" s="128" t="s">
        <v>46</v>
      </c>
      <c r="BR94" s="128" t="s">
        <v>46</v>
      </c>
      <c r="BS94" s="128">
        <v>6.3729367618365007E-2</v>
      </c>
      <c r="BT94" s="128">
        <v>0.14169864087674711</v>
      </c>
      <c r="BU94" s="128">
        <v>0.1991091878650228</v>
      </c>
      <c r="BV94" s="177">
        <v>0.60949031475708981</v>
      </c>
      <c r="BW94" s="177">
        <v>0.29295316605667782</v>
      </c>
      <c r="BX94" s="128">
        <v>-0.1193735198303862</v>
      </c>
      <c r="BY94" s="128">
        <v>-0.49066535037441028</v>
      </c>
      <c r="BZ94" s="177">
        <v>0.69904483121021577</v>
      </c>
      <c r="CA94" s="182">
        <v>0.6255273781954005</v>
      </c>
      <c r="CB94" s="182">
        <v>-0.30353763228587799</v>
      </c>
      <c r="CC94" s="182">
        <v>0.2680791473829362</v>
      </c>
      <c r="CD94" s="182">
        <v>0.2475887322160277</v>
      </c>
      <c r="CE94" s="182">
        <v>0.26973811177353618</v>
      </c>
      <c r="CF94" s="182">
        <v>0.60484848880651543</v>
      </c>
      <c r="CG94" s="179">
        <v>6.0239801699999997</v>
      </c>
      <c r="CH94" s="169">
        <v>0.24</v>
      </c>
      <c r="CI94" s="170">
        <v>0.15</v>
      </c>
      <c r="CJ94" s="170">
        <v>4.7999999999999996E-3</v>
      </c>
      <c r="CK94" s="170">
        <v>3.3034255538298973E-3</v>
      </c>
      <c r="CL94" s="170">
        <v>8.103425553829896E-3</v>
      </c>
      <c r="CM94" s="180">
        <v>155079436.75999999</v>
      </c>
      <c r="CN94" s="180">
        <v>149802232.32452378</v>
      </c>
      <c r="CO94" s="180">
        <v>-18992072.620000001</v>
      </c>
      <c r="CP94" s="128" t="s">
        <v>46</v>
      </c>
      <c r="CQ94" s="128" t="s">
        <v>46</v>
      </c>
      <c r="CR94" s="128" t="s">
        <v>46</v>
      </c>
      <c r="CS94" s="128" t="s">
        <v>46</v>
      </c>
      <c r="CT94" s="126" t="s">
        <v>46</v>
      </c>
      <c r="CU94" s="126" t="s">
        <v>46</v>
      </c>
      <c r="CV94" s="126" t="s">
        <v>4515</v>
      </c>
      <c r="CW94" s="126" t="s">
        <v>46</v>
      </c>
      <c r="CX94" s="154">
        <v>25569.625694432871</v>
      </c>
    </row>
    <row r="95" spans="1:102" ht="15" customHeight="1" x14ac:dyDescent="0.35">
      <c r="A95" s="8"/>
      <c r="B95" s="129">
        <v>19782311000188</v>
      </c>
      <c r="C95" s="152" t="s">
        <v>4516</v>
      </c>
      <c r="D95" s="126">
        <v>10</v>
      </c>
      <c r="E95" s="126"/>
      <c r="F95" s="122" t="s">
        <v>3552</v>
      </c>
      <c r="G95" s="126" t="s">
        <v>4448</v>
      </c>
      <c r="H95" s="126" t="s">
        <v>3391</v>
      </c>
      <c r="I95" s="126" t="s">
        <v>3392</v>
      </c>
      <c r="J95" s="126" t="s">
        <v>362</v>
      </c>
      <c r="K95" s="126" t="s">
        <v>3526</v>
      </c>
      <c r="L95" s="211" t="s">
        <v>3399</v>
      </c>
      <c r="M95" s="126" t="s">
        <v>163</v>
      </c>
      <c r="N95" s="126" t="s">
        <v>3566</v>
      </c>
      <c r="O95" s="126" t="s">
        <v>3568</v>
      </c>
      <c r="P95" s="211" t="s">
        <v>3541</v>
      </c>
      <c r="Q95" s="127">
        <v>500</v>
      </c>
      <c r="R95" s="126" t="s">
        <v>4350</v>
      </c>
      <c r="S95" s="213" t="s">
        <v>46</v>
      </c>
      <c r="T95" s="171">
        <v>500</v>
      </c>
      <c r="U95" s="171">
        <v>500</v>
      </c>
      <c r="V95" s="172" t="s">
        <v>3398</v>
      </c>
      <c r="W95" s="172" t="s">
        <v>135</v>
      </c>
      <c r="X95" s="172" t="s">
        <v>3533</v>
      </c>
      <c r="Y95" s="172" t="s">
        <v>3530</v>
      </c>
      <c r="Z95" s="172">
        <v>5</v>
      </c>
      <c r="AA95" s="172" t="s">
        <v>46</v>
      </c>
      <c r="AB95" s="169" t="s">
        <v>46</v>
      </c>
      <c r="AC95" s="172" t="s">
        <v>46</v>
      </c>
      <c r="AD95" s="169">
        <v>0.01</v>
      </c>
      <c r="AE95" s="169" t="s">
        <v>46</v>
      </c>
      <c r="AF95" s="169">
        <v>1.4999999999999999E-2</v>
      </c>
      <c r="AG95" s="169" t="s">
        <v>46</v>
      </c>
      <c r="AH95" s="172" t="s">
        <v>46</v>
      </c>
      <c r="AI95" s="172" t="s">
        <v>46</v>
      </c>
      <c r="AJ95" s="172" t="s">
        <v>133</v>
      </c>
      <c r="AK95" s="173">
        <v>41757</v>
      </c>
      <c r="AL95" s="212" t="s">
        <v>4517</v>
      </c>
      <c r="AM95" s="128">
        <v>1.4806676640743E-2</v>
      </c>
      <c r="AN95" s="128">
        <v>0.1113414247415809</v>
      </c>
      <c r="AO95" s="128">
        <v>0.13807383022520039</v>
      </c>
      <c r="AP95" s="128">
        <v>0.13770041766090221</v>
      </c>
      <c r="AQ95" s="128">
        <v>0.1353565154277192</v>
      </c>
      <c r="AR95" s="128">
        <v>0.1224946046128068</v>
      </c>
      <c r="AS95" s="128">
        <v>0.13238780066589181</v>
      </c>
      <c r="AT95" s="128">
        <v>0.1328090217905655</v>
      </c>
      <c r="AU95" s="128" t="s">
        <v>46</v>
      </c>
      <c r="AV95" s="128" t="s">
        <v>46</v>
      </c>
      <c r="AW95" s="128">
        <v>0.10037964329272191</v>
      </c>
      <c r="AX95" s="128">
        <v>1.2137312844547798</v>
      </c>
      <c r="AY95" s="128">
        <v>1.0756316400431978</v>
      </c>
      <c r="AZ95" s="128">
        <v>1.0347622662194351</v>
      </c>
      <c r="BA95" s="128">
        <v>1.1346836706785803</v>
      </c>
      <c r="BB95" s="128">
        <v>1.0772333341574922</v>
      </c>
      <c r="BC95" s="128">
        <v>1.126493570400082</v>
      </c>
      <c r="BD95" s="128">
        <v>1.0146650007598823</v>
      </c>
      <c r="BE95" s="128">
        <v>1.0733773841112135</v>
      </c>
      <c r="BF95" s="128" t="s">
        <v>46</v>
      </c>
      <c r="BG95" s="128" t="s">
        <v>46</v>
      </c>
      <c r="BH95" s="128">
        <v>1.0564242591240476</v>
      </c>
      <c r="BI95" s="128">
        <v>2.6073728653654002E-3</v>
      </c>
      <c r="BJ95" s="128">
        <v>7.8288274948976003E-3</v>
      </c>
      <c r="BK95" s="128">
        <v>4.6385139861755001E-3</v>
      </c>
      <c r="BL95" s="128">
        <v>1.4575785625193793E-2</v>
      </c>
      <c r="BM95" s="128">
        <v>8.621245666866395E-3</v>
      </c>
      <c r="BN95" s="128">
        <v>1.3754876458564399E-2</v>
      </c>
      <c r="BO95" s="128">
        <v>1.9134070810666E-3</v>
      </c>
      <c r="BP95" s="128">
        <v>9.0789863375313005E-3</v>
      </c>
      <c r="BQ95" s="128" t="s">
        <v>46</v>
      </c>
      <c r="BR95" s="128" t="s">
        <v>46</v>
      </c>
      <c r="BS95" s="128">
        <v>4.8961167853041054E-3</v>
      </c>
      <c r="BT95" s="128">
        <v>3.0570670766095001E-3</v>
      </c>
      <c r="BU95" s="128">
        <v>9.9350625631421993E-3</v>
      </c>
      <c r="BV95" s="177">
        <v>1.3380219036196204</v>
      </c>
      <c r="BW95" s="177">
        <v>0.3237444577123243</v>
      </c>
      <c r="BX95" s="128">
        <v>-1.1197279196568E-3</v>
      </c>
      <c r="BY95" s="128">
        <v>-7.7282622945404597E-2</v>
      </c>
      <c r="BZ95" s="177">
        <v>2.3531861700639002E-3</v>
      </c>
      <c r="CA95" s="182">
        <v>0.14938422032927989</v>
      </c>
      <c r="CB95" s="182">
        <v>-9.8703954506779795E-2</v>
      </c>
      <c r="CC95" s="182">
        <v>0.19687117749453739</v>
      </c>
      <c r="CD95" s="182">
        <v>8.9930458581985298E-2</v>
      </c>
      <c r="CE95" s="182">
        <v>-5.1135304121099602E-2</v>
      </c>
      <c r="CF95" s="182">
        <v>0.1080872413778859</v>
      </c>
      <c r="CG95" s="179">
        <v>2.97251091</v>
      </c>
      <c r="CH95" s="169">
        <v>0.3</v>
      </c>
      <c r="CI95" s="170" t="s">
        <v>46</v>
      </c>
      <c r="CJ95" s="170">
        <v>3.0000000000000001E-3</v>
      </c>
      <c r="CK95" s="170" t="s">
        <v>46</v>
      </c>
      <c r="CL95" s="170">
        <v>3.0000000000000001E-3</v>
      </c>
      <c r="CM95" s="180">
        <v>4425154841.6700001</v>
      </c>
      <c r="CN95" s="180">
        <v>4482118608.6692066</v>
      </c>
      <c r="CO95" s="180">
        <v>-594896099.31999993</v>
      </c>
      <c r="CP95" s="128" t="s">
        <v>46</v>
      </c>
      <c r="CQ95" s="128" t="s">
        <v>46</v>
      </c>
      <c r="CR95" s="128" t="s">
        <v>46</v>
      </c>
      <c r="CS95" s="128" t="s">
        <v>46</v>
      </c>
      <c r="CT95" s="126" t="s">
        <v>46</v>
      </c>
      <c r="CU95" s="126" t="s">
        <v>46</v>
      </c>
      <c r="CV95" s="126" t="s">
        <v>4518</v>
      </c>
      <c r="CW95" s="126" t="s">
        <v>46</v>
      </c>
      <c r="CX95" s="154">
        <v>25569.625694432871</v>
      </c>
    </row>
    <row r="96" spans="1:102" ht="15" customHeight="1" x14ac:dyDescent="0.35">
      <c r="A96" s="8"/>
      <c r="B96" s="129">
        <v>16599968000116</v>
      </c>
      <c r="C96" s="152" t="s">
        <v>4519</v>
      </c>
      <c r="D96" s="126">
        <v>10</v>
      </c>
      <c r="E96" s="126"/>
      <c r="F96" s="122" t="s">
        <v>3393</v>
      </c>
      <c r="G96" s="126" t="s">
        <v>4448</v>
      </c>
      <c r="H96" s="126" t="s">
        <v>156</v>
      </c>
      <c r="I96" s="126" t="s">
        <v>2340</v>
      </c>
      <c r="J96" s="126" t="s">
        <v>3560</v>
      </c>
      <c r="K96" s="126" t="s">
        <v>3526</v>
      </c>
      <c r="L96" s="211" t="s">
        <v>3399</v>
      </c>
      <c r="M96" s="126" t="s">
        <v>163</v>
      </c>
      <c r="N96" s="126" t="s">
        <v>3566</v>
      </c>
      <c r="O96" s="126" t="s">
        <v>4508</v>
      </c>
      <c r="P96" s="211" t="s">
        <v>3541</v>
      </c>
      <c r="Q96" s="127">
        <v>1000</v>
      </c>
      <c r="R96" s="126" t="s">
        <v>4350</v>
      </c>
      <c r="S96" s="213" t="s">
        <v>46</v>
      </c>
      <c r="T96" s="171">
        <v>1000</v>
      </c>
      <c r="U96" s="171">
        <v>1000</v>
      </c>
      <c r="V96" s="172" t="s">
        <v>3398</v>
      </c>
      <c r="W96" s="172" t="s">
        <v>135</v>
      </c>
      <c r="X96" s="172" t="s">
        <v>135</v>
      </c>
      <c r="Y96" s="172" t="s">
        <v>3530</v>
      </c>
      <c r="Z96" s="172">
        <v>1</v>
      </c>
      <c r="AA96" s="172" t="s">
        <v>46</v>
      </c>
      <c r="AB96" s="169" t="s">
        <v>46</v>
      </c>
      <c r="AC96" s="172" t="s">
        <v>4520</v>
      </c>
      <c r="AD96" s="169">
        <v>0.01</v>
      </c>
      <c r="AE96" s="169">
        <v>0.01</v>
      </c>
      <c r="AF96" s="169">
        <v>1.4999999999999999E-2</v>
      </c>
      <c r="AG96" s="169">
        <v>0.2</v>
      </c>
      <c r="AH96" s="172" t="s">
        <v>136</v>
      </c>
      <c r="AI96" s="172" t="s">
        <v>4367</v>
      </c>
      <c r="AJ96" s="172" t="s">
        <v>133</v>
      </c>
      <c r="AK96" s="173">
        <v>41172</v>
      </c>
      <c r="AL96" s="212" t="s">
        <v>4521</v>
      </c>
      <c r="AM96" s="128">
        <v>1.0661336279247501E-2</v>
      </c>
      <c r="AN96" s="128">
        <v>0.10840021110355259</v>
      </c>
      <c r="AO96" s="128">
        <v>0.124280678295729</v>
      </c>
      <c r="AP96" s="128">
        <v>0.1034441353899751</v>
      </c>
      <c r="AQ96" s="128">
        <v>0.1102228466307295</v>
      </c>
      <c r="AR96" s="128">
        <v>6.1715575257917703E-2</v>
      </c>
      <c r="AS96" s="128">
        <v>0.1483456814416792</v>
      </c>
      <c r="AT96" s="128">
        <v>8.2541036705137294E-2</v>
      </c>
      <c r="AU96" s="128" t="s">
        <v>46</v>
      </c>
      <c r="AV96" s="128" t="s">
        <v>46</v>
      </c>
      <c r="AW96" s="128">
        <v>9.0018769503025897E-2</v>
      </c>
      <c r="AX96" s="128">
        <v>0.87392989596388693</v>
      </c>
      <c r="AY96" s="128">
        <v>1.0472175753181194</v>
      </c>
      <c r="AZ96" s="128">
        <v>0.9313926912205388</v>
      </c>
      <c r="BA96" s="128">
        <v>0.83874426101166566</v>
      </c>
      <c r="BB96" s="128">
        <v>0.8563111224984532</v>
      </c>
      <c r="BC96" s="128">
        <v>0.56755315012721907</v>
      </c>
      <c r="BD96" s="128">
        <v>1.136971610795305</v>
      </c>
      <c r="BE96" s="128">
        <v>0.66710590038154904</v>
      </c>
      <c r="BF96" s="128" t="s">
        <v>46</v>
      </c>
      <c r="BG96" s="128" t="s">
        <v>46</v>
      </c>
      <c r="BH96" s="128">
        <v>0.91347910319790082</v>
      </c>
      <c r="BI96" s="128">
        <v>-1.5379674961299001E-3</v>
      </c>
      <c r="BJ96" s="128">
        <v>4.8876138568693999E-3</v>
      </c>
      <c r="BK96" s="128">
        <v>-9.1546379432957993E-3</v>
      </c>
      <c r="BL96" s="128">
        <v>-1.7704485175180196E-2</v>
      </c>
      <c r="BM96" s="128">
        <v>-1.6386177427022086E-2</v>
      </c>
      <c r="BN96" s="128">
        <v>-4.7024152896324597E-2</v>
      </c>
      <c r="BO96" s="128">
        <v>1.7871287856854101E-2</v>
      </c>
      <c r="BP96" s="128">
        <v>-4.1188998747896798E-2</v>
      </c>
      <c r="BQ96" s="128" t="s">
        <v>46</v>
      </c>
      <c r="BR96" s="128" t="s">
        <v>46</v>
      </c>
      <c r="BS96" s="128">
        <v>-7.761356429645927E-3</v>
      </c>
      <c r="BT96" s="128">
        <v>7.9336490565450005E-3</v>
      </c>
      <c r="BU96" s="128">
        <v>2.1526079629907401E-2</v>
      </c>
      <c r="BV96" s="177">
        <v>-1.0187795596691254</v>
      </c>
      <c r="BW96" s="177">
        <v>-0.210627081931307</v>
      </c>
      <c r="BX96" s="128">
        <v>-3.1402484754676999E-3</v>
      </c>
      <c r="BY96" s="128">
        <v>-4.4532666483953598E-2</v>
      </c>
      <c r="BZ96" s="177">
        <v>2.8045736616269499E-2</v>
      </c>
      <c r="CA96" s="182">
        <v>0.31971523199593022</v>
      </c>
      <c r="CB96" s="182">
        <v>-0.25741672384624048</v>
      </c>
      <c r="CC96" s="182">
        <v>0.63604924409356556</v>
      </c>
      <c r="CD96" s="182">
        <v>0.5708398144430088</v>
      </c>
      <c r="CE96" s="182">
        <v>-0.15914159090564281</v>
      </c>
      <c r="CF96" s="182">
        <v>0.4200413690688507</v>
      </c>
      <c r="CG96" s="179">
        <v>3.0602041999999998</v>
      </c>
      <c r="CH96" s="169">
        <v>0.25</v>
      </c>
      <c r="CI96" s="170">
        <v>0.2</v>
      </c>
      <c r="CJ96" s="170">
        <v>2.5000000000000001E-3</v>
      </c>
      <c r="CK96" s="170" t="s">
        <v>46</v>
      </c>
      <c r="CL96" s="170">
        <v>2.5000000000000001E-3</v>
      </c>
      <c r="CM96" s="180">
        <v>32220952.789999999</v>
      </c>
      <c r="CN96" s="180">
        <v>34527359.19753968</v>
      </c>
      <c r="CO96" s="180">
        <v>-7972310.0999999987</v>
      </c>
      <c r="CP96" s="128" t="s">
        <v>46</v>
      </c>
      <c r="CQ96" s="128" t="s">
        <v>46</v>
      </c>
      <c r="CR96" s="128" t="s">
        <v>46</v>
      </c>
      <c r="CS96" s="128" t="s">
        <v>46</v>
      </c>
      <c r="CT96" s="126" t="s">
        <v>46</v>
      </c>
      <c r="CU96" s="126" t="s">
        <v>46</v>
      </c>
      <c r="CV96" s="126" t="s">
        <v>4522</v>
      </c>
      <c r="CW96" s="126" t="s">
        <v>46</v>
      </c>
      <c r="CX96" s="154">
        <v>25569.625694432871</v>
      </c>
    </row>
    <row r="97" spans="1:102" ht="15" customHeight="1" x14ac:dyDescent="0.35">
      <c r="A97" s="8"/>
      <c r="B97" s="129">
        <v>49998473000119</v>
      </c>
      <c r="C97" s="152" t="s">
        <v>4744</v>
      </c>
      <c r="D97" s="126">
        <v>26</v>
      </c>
      <c r="E97" s="126"/>
      <c r="F97" s="122"/>
      <c r="G97" s="126" t="s">
        <v>4441</v>
      </c>
      <c r="H97" s="126" t="s">
        <v>156</v>
      </c>
      <c r="I97" s="126" t="s">
        <v>2340</v>
      </c>
      <c r="J97" s="126" t="s">
        <v>3560</v>
      </c>
      <c r="K97" s="126" t="s">
        <v>3526</v>
      </c>
      <c r="L97" s="211" t="s">
        <v>3400</v>
      </c>
      <c r="M97" s="126" t="s">
        <v>112</v>
      </c>
      <c r="N97" s="126" t="s">
        <v>4436</v>
      </c>
      <c r="O97" s="126" t="s">
        <v>4542</v>
      </c>
      <c r="P97" s="211" t="s">
        <v>3562</v>
      </c>
      <c r="Q97" s="127">
        <v>1000</v>
      </c>
      <c r="R97" s="126" t="s">
        <v>4350</v>
      </c>
      <c r="S97" s="213" t="s">
        <v>46</v>
      </c>
      <c r="T97" s="171">
        <v>1000</v>
      </c>
      <c r="U97" s="171">
        <v>1000</v>
      </c>
      <c r="V97" s="172" t="s">
        <v>3398</v>
      </c>
      <c r="W97" s="172" t="s">
        <v>3530</v>
      </c>
      <c r="X97" s="172" t="s">
        <v>3534</v>
      </c>
      <c r="Y97" s="172" t="s">
        <v>4355</v>
      </c>
      <c r="Z97" s="172">
        <v>5</v>
      </c>
      <c r="AA97" s="172" t="s">
        <v>46</v>
      </c>
      <c r="AB97" s="169" t="s">
        <v>46</v>
      </c>
      <c r="AC97" s="172" t="s">
        <v>4745</v>
      </c>
      <c r="AD97" s="169">
        <v>8.0000000000000002E-3</v>
      </c>
      <c r="AE97" s="169">
        <v>0.60799999999999998</v>
      </c>
      <c r="AF97" s="169">
        <v>1.3999999999999999E-2</v>
      </c>
      <c r="AG97" s="169" t="s">
        <v>46</v>
      </c>
      <c r="AH97" s="172" t="s">
        <v>46</v>
      </c>
      <c r="AI97" s="172" t="s">
        <v>46</v>
      </c>
      <c r="AJ97" s="172" t="s">
        <v>3372</v>
      </c>
      <c r="AK97" s="173">
        <v>45016</v>
      </c>
      <c r="AL97" s="212" t="s">
        <v>4746</v>
      </c>
      <c r="AM97" s="128">
        <v>2.4856931690575301E-2</v>
      </c>
      <c r="AN97" s="128">
        <v>0.1154503998020823</v>
      </c>
      <c r="AO97" s="128">
        <v>0.12300644199851039</v>
      </c>
      <c r="AP97" s="128">
        <v>0.10890188383613281</v>
      </c>
      <c r="AQ97" s="128" t="s">
        <v>46</v>
      </c>
      <c r="AR97" s="128">
        <v>8.6047649517719302E-2</v>
      </c>
      <c r="AS97" s="128" t="s">
        <v>46</v>
      </c>
      <c r="AT97" s="128" t="s">
        <v>46</v>
      </c>
      <c r="AU97" s="128" t="s">
        <v>46</v>
      </c>
      <c r="AV97" s="128" t="s">
        <v>46</v>
      </c>
      <c r="AW97" s="128">
        <v>0.1233032887856973</v>
      </c>
      <c r="AX97" s="128">
        <v>2.037569696456385</v>
      </c>
      <c r="AY97" s="128">
        <v>1.1153270507448467</v>
      </c>
      <c r="AZ97" s="128">
        <v>0.9218432231101914</v>
      </c>
      <c r="BA97" s="128">
        <v>0.8852877861718782</v>
      </c>
      <c r="BB97" s="128" t="s">
        <v>46</v>
      </c>
      <c r="BC97" s="128">
        <v>0.7913174970942054</v>
      </c>
      <c r="BD97" s="128" t="s">
        <v>46</v>
      </c>
      <c r="BE97" s="128" t="s">
        <v>46</v>
      </c>
      <c r="BF97" s="128" t="s">
        <v>46</v>
      </c>
      <c r="BG97" s="128" t="s">
        <v>46</v>
      </c>
      <c r="BH97" s="128">
        <v>0.98790337950680296</v>
      </c>
      <c r="BI97" s="128">
        <v>1.26576279151977E-2</v>
      </c>
      <c r="BJ97" s="128">
        <v>1.1937802555399101E-2</v>
      </c>
      <c r="BK97" s="128">
        <v>-1.04288742405145E-2</v>
      </c>
      <c r="BL97" s="128">
        <v>-1.2565385219497349E-2</v>
      </c>
      <c r="BM97" s="128" t="s">
        <v>46</v>
      </c>
      <c r="BN97" s="128">
        <v>-2.2692078636522998E-2</v>
      </c>
      <c r="BO97" s="128" t="s">
        <v>46</v>
      </c>
      <c r="BP97" s="128" t="s">
        <v>46</v>
      </c>
      <c r="BQ97" s="128" t="s">
        <v>46</v>
      </c>
      <c r="BR97" s="128" t="s">
        <v>46</v>
      </c>
      <c r="BS97" s="128">
        <v>-1.3422823427576835E-3</v>
      </c>
      <c r="BT97" s="128">
        <v>5.3808698948770897E-2</v>
      </c>
      <c r="BU97" s="128">
        <v>6.4714059902729298E-2</v>
      </c>
      <c r="BV97" s="177">
        <v>-0.14508257629555729</v>
      </c>
      <c r="BW97" s="177">
        <v>1.3064536805730701E-2</v>
      </c>
      <c r="BX97" s="128">
        <v>-3.2740038002178597E-2</v>
      </c>
      <c r="BY97" s="128">
        <v>-3.3299226924522599E-2</v>
      </c>
      <c r="BZ97" s="177">
        <v>7.2469084251457205E-2</v>
      </c>
      <c r="CA97" s="182">
        <v>3.9779160313326303E-2</v>
      </c>
      <c r="CB97" s="182">
        <v>-0.21299929077794991</v>
      </c>
      <c r="CC97" s="182">
        <v>2.2393835895380701E-2</v>
      </c>
      <c r="CD97" s="182">
        <v>4.9992239032532602E-2</v>
      </c>
      <c r="CE97" s="182">
        <v>-0.28199819616571381</v>
      </c>
      <c r="CF97" s="182">
        <v>0.1931244946099594</v>
      </c>
      <c r="CG97" s="179">
        <v>1.3354923999999999</v>
      </c>
      <c r="CH97" s="169">
        <v>0.6</v>
      </c>
      <c r="CI97" s="170" t="s">
        <v>46</v>
      </c>
      <c r="CJ97" s="170">
        <v>4.7999999999999996E-3</v>
      </c>
      <c r="CK97" s="170" t="s">
        <v>46</v>
      </c>
      <c r="CL97" s="170">
        <v>4.7999999999999996E-3</v>
      </c>
      <c r="CM97" s="180">
        <v>21303676.199999999</v>
      </c>
      <c r="CN97" s="180">
        <v>21384140.109047625</v>
      </c>
      <c r="CO97" s="180">
        <v>-1494161.9</v>
      </c>
      <c r="CP97" s="128" t="s">
        <v>46</v>
      </c>
      <c r="CQ97" s="128" t="s">
        <v>46</v>
      </c>
      <c r="CR97" s="128" t="s">
        <v>46</v>
      </c>
      <c r="CS97" s="128" t="s">
        <v>46</v>
      </c>
      <c r="CT97" s="126" t="s">
        <v>46</v>
      </c>
      <c r="CU97" s="126" t="s">
        <v>46</v>
      </c>
      <c r="CV97" s="126" t="s">
        <v>4747</v>
      </c>
      <c r="CW97" s="126" t="s">
        <v>46</v>
      </c>
      <c r="CX97" s="154">
        <v>25569.625694432871</v>
      </c>
    </row>
    <row r="98" spans="1:102" ht="15" customHeight="1" x14ac:dyDescent="0.35">
      <c r="A98" s="8"/>
      <c r="B98" s="129">
        <v>48038196000130</v>
      </c>
      <c r="C98" s="152" t="s">
        <v>4748</v>
      </c>
      <c r="D98" s="126">
        <v>26</v>
      </c>
      <c r="E98" s="126"/>
      <c r="F98" s="122"/>
      <c r="G98" s="126" t="s">
        <v>4441</v>
      </c>
      <c r="H98" s="126" t="s">
        <v>156</v>
      </c>
      <c r="I98" s="126" t="s">
        <v>2340</v>
      </c>
      <c r="J98" s="126" t="s">
        <v>3561</v>
      </c>
      <c r="K98" s="126" t="s">
        <v>3526</v>
      </c>
      <c r="L98" s="211" t="s">
        <v>3400</v>
      </c>
      <c r="M98" s="126" t="s">
        <v>114</v>
      </c>
      <c r="N98" s="126" t="s">
        <v>4426</v>
      </c>
      <c r="O98" s="126" t="s">
        <v>452</v>
      </c>
      <c r="P98" s="211" t="s">
        <v>4470</v>
      </c>
      <c r="Q98" s="127">
        <v>1000</v>
      </c>
      <c r="R98" s="126" t="s">
        <v>4350</v>
      </c>
      <c r="S98" s="213" t="s">
        <v>46</v>
      </c>
      <c r="T98" s="171">
        <v>1000</v>
      </c>
      <c r="U98" s="171">
        <v>1000</v>
      </c>
      <c r="V98" s="172" t="s">
        <v>3398</v>
      </c>
      <c r="W98" s="172" t="s">
        <v>3530</v>
      </c>
      <c r="X98" s="172" t="s">
        <v>3530</v>
      </c>
      <c r="Y98" s="172" t="s">
        <v>4355</v>
      </c>
      <c r="Z98" s="172">
        <v>4</v>
      </c>
      <c r="AA98" s="172" t="s">
        <v>46</v>
      </c>
      <c r="AB98" s="169" t="s">
        <v>46</v>
      </c>
      <c r="AC98" s="172" t="s">
        <v>4749</v>
      </c>
      <c r="AD98" s="169">
        <v>8.0000000000000002E-3</v>
      </c>
      <c r="AE98" s="169">
        <v>0.20800000000000002</v>
      </c>
      <c r="AF98" s="169">
        <v>1.3999999999999999E-2</v>
      </c>
      <c r="AG98" s="169" t="s">
        <v>46</v>
      </c>
      <c r="AH98" s="172" t="s">
        <v>46</v>
      </c>
      <c r="AI98" s="172" t="s">
        <v>46</v>
      </c>
      <c r="AJ98" s="172" t="s">
        <v>3372</v>
      </c>
      <c r="AK98" s="173">
        <v>44924</v>
      </c>
      <c r="AL98" s="212" t="s">
        <v>4750</v>
      </c>
      <c r="AM98" s="128">
        <v>4.0359587225777101E-2</v>
      </c>
      <c r="AN98" s="128">
        <v>0.27718060422388491</v>
      </c>
      <c r="AO98" s="128">
        <v>0.1978264902278952</v>
      </c>
      <c r="AP98" s="128">
        <v>0.2640865669777761</v>
      </c>
      <c r="AQ98" s="128" t="s">
        <v>46</v>
      </c>
      <c r="AR98" s="128">
        <v>9.2814914489593295E-2</v>
      </c>
      <c r="AS98" s="128">
        <v>0.24296059684075169</v>
      </c>
      <c r="AT98" s="128" t="s">
        <v>46</v>
      </c>
      <c r="AU98" s="128" t="s">
        <v>46</v>
      </c>
      <c r="AV98" s="128" t="s">
        <v>46</v>
      </c>
      <c r="AW98" s="128">
        <v>0.2230637481070851</v>
      </c>
      <c r="AX98" s="128">
        <v>3.3083516870230532</v>
      </c>
      <c r="AY98" s="128">
        <v>2.6777475553369547</v>
      </c>
      <c r="AZ98" s="128">
        <v>1.4825647047856902</v>
      </c>
      <c r="BA98" s="128">
        <v>2.3047936264112359</v>
      </c>
      <c r="BB98" s="128" t="s">
        <v>46</v>
      </c>
      <c r="BC98" s="128">
        <v>0.85355109917085303</v>
      </c>
      <c r="BD98" s="128">
        <v>1.8621324090140039</v>
      </c>
      <c r="BE98" s="128" t="s">
        <v>46</v>
      </c>
      <c r="BF98" s="128" t="s">
        <v>46</v>
      </c>
      <c r="BG98" s="128" t="s">
        <v>46</v>
      </c>
      <c r="BH98" s="128">
        <v>1.9199424877031119</v>
      </c>
      <c r="BI98" s="128">
        <v>2.81602834503995E-2</v>
      </c>
      <c r="BJ98" s="128">
        <v>0.17366800697720161</v>
      </c>
      <c r="BK98" s="128">
        <v>6.4391173988870204E-2</v>
      </c>
      <c r="BL98" s="128">
        <v>0.13413567137159443</v>
      </c>
      <c r="BM98" s="128" t="s">
        <v>46</v>
      </c>
      <c r="BN98" s="128">
        <v>-1.5924813664648999E-2</v>
      </c>
      <c r="BO98" s="128">
        <v>0.11248620325592661</v>
      </c>
      <c r="BP98" s="128" t="s">
        <v>46</v>
      </c>
      <c r="BQ98" s="128" t="s">
        <v>46</v>
      </c>
      <c r="BR98" s="128" t="s">
        <v>46</v>
      </c>
      <c r="BS98" s="128">
        <v>9.5756053305384281E-2</v>
      </c>
      <c r="BT98" s="128">
        <v>0.15096807288031161</v>
      </c>
      <c r="BU98" s="128">
        <v>0.1358625071263376</v>
      </c>
      <c r="BV98" s="177">
        <v>0.44136698759109561</v>
      </c>
      <c r="BW98" s="177">
        <v>0.67816916036689012</v>
      </c>
      <c r="BX98" s="128">
        <v>-0.13723906432679159</v>
      </c>
      <c r="BY98" s="128">
        <v>-0.13723906432679159</v>
      </c>
      <c r="BZ98" s="177">
        <v>0.30990304876901548</v>
      </c>
      <c r="CA98" s="182">
        <v>0.44304070096218129</v>
      </c>
      <c r="CB98" s="182">
        <v>-0.28082730999132238</v>
      </c>
      <c r="CC98" s="182">
        <v>0.13388649529411781</v>
      </c>
      <c r="CD98" s="182">
        <v>0.1154408930025759</v>
      </c>
      <c r="CE98" s="182">
        <v>0.48640919667252058</v>
      </c>
      <c r="CF98" s="182">
        <v>0.22633907737497319</v>
      </c>
      <c r="CG98" s="179">
        <v>1.7369646000000001</v>
      </c>
      <c r="CH98" s="169">
        <v>0.6</v>
      </c>
      <c r="CI98" s="170" t="s">
        <v>46</v>
      </c>
      <c r="CJ98" s="170">
        <v>4.7999999999999996E-3</v>
      </c>
      <c r="CK98" s="170" t="s">
        <v>46</v>
      </c>
      <c r="CL98" s="170">
        <v>4.7999999999999996E-3</v>
      </c>
      <c r="CM98" s="180">
        <v>25935463.510000002</v>
      </c>
      <c r="CN98" s="180">
        <v>22376968.46571428</v>
      </c>
      <c r="CO98" s="180">
        <v>1195860.55</v>
      </c>
      <c r="CP98" s="128" t="s">
        <v>46</v>
      </c>
      <c r="CQ98" s="128" t="s">
        <v>46</v>
      </c>
      <c r="CR98" s="128" t="s">
        <v>46</v>
      </c>
      <c r="CS98" s="128" t="s">
        <v>46</v>
      </c>
      <c r="CT98" s="126" t="s">
        <v>46</v>
      </c>
      <c r="CU98" s="126" t="s">
        <v>46</v>
      </c>
      <c r="CV98" s="126" t="s">
        <v>4751</v>
      </c>
      <c r="CW98" s="126" t="s">
        <v>46</v>
      </c>
      <c r="CX98" s="154">
        <v>25569.625694432871</v>
      </c>
    </row>
    <row r="99" spans="1:102" ht="15" customHeight="1" x14ac:dyDescent="0.35">
      <c r="A99" s="8"/>
      <c r="B99" s="129">
        <v>49998656000134</v>
      </c>
      <c r="C99" s="152" t="s">
        <v>4752</v>
      </c>
      <c r="D99" s="126">
        <v>26</v>
      </c>
      <c r="E99" s="126"/>
      <c r="F99" s="122"/>
      <c r="G99" s="126" t="s">
        <v>4441</v>
      </c>
      <c r="H99" s="126" t="s">
        <v>156</v>
      </c>
      <c r="I99" s="126" t="s">
        <v>2340</v>
      </c>
      <c r="J99" s="126" t="s">
        <v>3560</v>
      </c>
      <c r="K99" s="126" t="s">
        <v>3526</v>
      </c>
      <c r="L99" s="211" t="s">
        <v>3400</v>
      </c>
      <c r="M99" s="126" t="s">
        <v>114</v>
      </c>
      <c r="N99" s="126" t="s">
        <v>4426</v>
      </c>
      <c r="O99" s="126" t="s">
        <v>452</v>
      </c>
      <c r="P99" s="211" t="s">
        <v>4470</v>
      </c>
      <c r="Q99" s="127">
        <v>1000</v>
      </c>
      <c r="R99" s="126" t="s">
        <v>4350</v>
      </c>
      <c r="S99" s="213" t="s">
        <v>46</v>
      </c>
      <c r="T99" s="171">
        <v>1000</v>
      </c>
      <c r="U99" s="171">
        <v>1000</v>
      </c>
      <c r="V99" s="172" t="s">
        <v>3398</v>
      </c>
      <c r="W99" s="172" t="s">
        <v>3530</v>
      </c>
      <c r="X99" s="172" t="s">
        <v>3530</v>
      </c>
      <c r="Y99" s="172" t="s">
        <v>4355</v>
      </c>
      <c r="Z99" s="172">
        <v>4</v>
      </c>
      <c r="AA99" s="172" t="s">
        <v>46</v>
      </c>
      <c r="AB99" s="169" t="s">
        <v>46</v>
      </c>
      <c r="AC99" s="172" t="s">
        <v>4753</v>
      </c>
      <c r="AD99" s="169">
        <v>8.0000000000000002E-3</v>
      </c>
      <c r="AE99" s="169">
        <v>0.60799999999999998</v>
      </c>
      <c r="AF99" s="169">
        <v>1.3999999999999999E-2</v>
      </c>
      <c r="AG99" s="169" t="s">
        <v>46</v>
      </c>
      <c r="AH99" s="172" t="s">
        <v>46</v>
      </c>
      <c r="AI99" s="172" t="s">
        <v>46</v>
      </c>
      <c r="AJ99" s="172" t="s">
        <v>3372</v>
      </c>
      <c r="AK99" s="173">
        <v>45016</v>
      </c>
      <c r="AL99" s="212" t="s">
        <v>4754</v>
      </c>
      <c r="AM99" s="128">
        <v>1.52899633315801E-2</v>
      </c>
      <c r="AN99" s="128">
        <v>0.1150655458600207</v>
      </c>
      <c r="AO99" s="128">
        <v>0.1031739411262444</v>
      </c>
      <c r="AP99" s="128">
        <v>0.16537152362213131</v>
      </c>
      <c r="AQ99" s="128" t="s">
        <v>46</v>
      </c>
      <c r="AR99" s="128">
        <v>9.2158695885762504E-2</v>
      </c>
      <c r="AS99" s="128" t="s">
        <v>46</v>
      </c>
      <c r="AT99" s="128" t="s">
        <v>46</v>
      </c>
      <c r="AU99" s="128" t="s">
        <v>46</v>
      </c>
      <c r="AV99" s="128" t="s">
        <v>46</v>
      </c>
      <c r="AW99" s="128">
        <v>0.13269934509904341</v>
      </c>
      <c r="AX99" s="128">
        <v>1.2533472084235331</v>
      </c>
      <c r="AY99" s="128">
        <v>1.1116091076896211</v>
      </c>
      <c r="AZ99" s="128">
        <v>0.77321314951903153</v>
      </c>
      <c r="BA99" s="128">
        <v>1.3803393035921545</v>
      </c>
      <c r="BB99" s="128" t="s">
        <v>46</v>
      </c>
      <c r="BC99" s="128">
        <v>0.8475163351065178</v>
      </c>
      <c r="BD99" s="128" t="s">
        <v>46</v>
      </c>
      <c r="BE99" s="128" t="s">
        <v>46</v>
      </c>
      <c r="BF99" s="128" t="s">
        <v>46</v>
      </c>
      <c r="BG99" s="128" t="s">
        <v>46</v>
      </c>
      <c r="BH99" s="128">
        <v>1.0702578130400051</v>
      </c>
      <c r="BI99" s="128">
        <v>3.0906595562024998E-3</v>
      </c>
      <c r="BJ99" s="128">
        <v>1.15529486133374E-2</v>
      </c>
      <c r="BK99" s="128">
        <v>-3.02613751127804E-2</v>
      </c>
      <c r="BL99" s="128">
        <v>4.0691498707924545E-2</v>
      </c>
      <c r="BM99" s="128" t="s">
        <v>46</v>
      </c>
      <c r="BN99" s="128">
        <v>-1.65810322684798E-2</v>
      </c>
      <c r="BO99" s="128" t="s">
        <v>46</v>
      </c>
      <c r="BP99" s="128" t="s">
        <v>46</v>
      </c>
      <c r="BQ99" s="128" t="s">
        <v>46</v>
      </c>
      <c r="BR99" s="128" t="s">
        <v>46</v>
      </c>
      <c r="BS99" s="128">
        <v>7.7502059948022506E-3</v>
      </c>
      <c r="BT99" s="128">
        <v>0.1303738684395554</v>
      </c>
      <c r="BU99" s="128">
        <v>0.1266214379819468</v>
      </c>
      <c r="BV99" s="177">
        <v>-0.14259818665484361</v>
      </c>
      <c r="BW99" s="177">
        <v>0.11920096883379661</v>
      </c>
      <c r="BX99" s="128">
        <v>-0.16146157053891441</v>
      </c>
      <c r="BY99" s="128">
        <v>-0.16146157053891441</v>
      </c>
      <c r="BZ99" s="177">
        <v>0.32350352895572182</v>
      </c>
      <c r="CA99" s="182">
        <v>0.38613264871977138</v>
      </c>
      <c r="CB99" s="182">
        <v>-0.27497345728449601</v>
      </c>
      <c r="CC99" s="182">
        <v>5.9967199555350903E-2</v>
      </c>
      <c r="CD99" s="182">
        <v>5.84091737923529E-2</v>
      </c>
      <c r="CE99" s="182">
        <v>0.37535895050069118</v>
      </c>
      <c r="CF99" s="182">
        <v>0.1821006351304017</v>
      </c>
      <c r="CG99" s="179">
        <v>1.3634599999999999</v>
      </c>
      <c r="CH99" s="169">
        <v>0.6</v>
      </c>
      <c r="CI99" s="170" t="s">
        <v>46</v>
      </c>
      <c r="CJ99" s="170">
        <v>4.7999999999999996E-3</v>
      </c>
      <c r="CK99" s="170" t="s">
        <v>46</v>
      </c>
      <c r="CL99" s="170">
        <v>4.7999999999999996E-3</v>
      </c>
      <c r="CM99" s="180">
        <v>17968302.02</v>
      </c>
      <c r="CN99" s="180">
        <v>17138166.948571425</v>
      </c>
      <c r="CO99" s="180">
        <v>-1.4600000000000364</v>
      </c>
      <c r="CP99" s="128" t="s">
        <v>46</v>
      </c>
      <c r="CQ99" s="128" t="s">
        <v>46</v>
      </c>
      <c r="CR99" s="128" t="s">
        <v>46</v>
      </c>
      <c r="CS99" s="128" t="s">
        <v>46</v>
      </c>
      <c r="CT99" s="126" t="s">
        <v>46</v>
      </c>
      <c r="CU99" s="126" t="s">
        <v>46</v>
      </c>
      <c r="CV99" s="126" t="s">
        <v>4755</v>
      </c>
      <c r="CW99" s="126" t="s">
        <v>46</v>
      </c>
      <c r="CX99" s="154">
        <v>25569.625694432871</v>
      </c>
    </row>
    <row r="100" spans="1:102" ht="15" customHeight="1" x14ac:dyDescent="0.35">
      <c r="A100" s="8"/>
      <c r="B100" s="129">
        <v>51665327000113</v>
      </c>
      <c r="C100" s="152" t="s">
        <v>4523</v>
      </c>
      <c r="D100" s="126">
        <v>16</v>
      </c>
      <c r="E100" s="126"/>
      <c r="F100" s="122"/>
      <c r="G100" s="126" t="s">
        <v>4281</v>
      </c>
      <c r="H100" s="126" t="s">
        <v>352</v>
      </c>
      <c r="I100" s="126" t="s">
        <v>3406</v>
      </c>
      <c r="J100" s="126" t="s">
        <v>3559</v>
      </c>
      <c r="K100" s="126" t="s">
        <v>3540</v>
      </c>
      <c r="L100" s="211" t="s">
        <v>3399</v>
      </c>
      <c r="M100" s="126" t="s">
        <v>4394</v>
      </c>
      <c r="N100" s="126" t="s">
        <v>4524</v>
      </c>
      <c r="O100" s="126" t="s">
        <v>4231</v>
      </c>
      <c r="P100" s="211" t="s">
        <v>4220</v>
      </c>
      <c r="Q100" s="127">
        <v>10</v>
      </c>
      <c r="R100" s="126" t="s">
        <v>4361</v>
      </c>
      <c r="S100" s="213" t="s">
        <v>46</v>
      </c>
      <c r="T100" s="171">
        <v>100</v>
      </c>
      <c r="U100" s="171">
        <v>500</v>
      </c>
      <c r="V100" s="172" t="s">
        <v>3398</v>
      </c>
      <c r="W100" s="172" t="s">
        <v>135</v>
      </c>
      <c r="X100" s="172" t="s">
        <v>135</v>
      </c>
      <c r="Y100" s="172" t="s">
        <v>135</v>
      </c>
      <c r="Z100" s="172">
        <v>0</v>
      </c>
      <c r="AA100" s="172" t="s">
        <v>46</v>
      </c>
      <c r="AB100" s="169" t="s">
        <v>46</v>
      </c>
      <c r="AC100" s="172" t="s">
        <v>46</v>
      </c>
      <c r="AD100" s="169">
        <v>1.2E-2</v>
      </c>
      <c r="AE100" s="169" t="s">
        <v>46</v>
      </c>
      <c r="AF100" s="169" t="s">
        <v>46</v>
      </c>
      <c r="AG100" s="169">
        <v>0.2</v>
      </c>
      <c r="AH100" s="172" t="s">
        <v>4417</v>
      </c>
      <c r="AI100" s="172" t="s">
        <v>4367</v>
      </c>
      <c r="AJ100" s="172" t="s">
        <v>133</v>
      </c>
      <c r="AK100" s="173">
        <v>45140</v>
      </c>
      <c r="AL100" s="212" t="s">
        <v>4525</v>
      </c>
      <c r="AM100" s="128" t="s">
        <v>46</v>
      </c>
      <c r="AN100" s="128" t="s">
        <v>46</v>
      </c>
      <c r="AO100" s="128" t="s">
        <v>46</v>
      </c>
      <c r="AP100" s="128" t="s">
        <v>46</v>
      </c>
      <c r="AQ100" s="128" t="s">
        <v>46</v>
      </c>
      <c r="AR100" s="128" t="s">
        <v>46</v>
      </c>
      <c r="AS100" s="128" t="s">
        <v>46</v>
      </c>
      <c r="AT100" s="128" t="s">
        <v>46</v>
      </c>
      <c r="AU100" s="128" t="s">
        <v>46</v>
      </c>
      <c r="AV100" s="128" t="s">
        <v>46</v>
      </c>
      <c r="AW100" s="128" t="s">
        <v>46</v>
      </c>
      <c r="AX100" s="128" t="s">
        <v>46</v>
      </c>
      <c r="AY100" s="128" t="s">
        <v>46</v>
      </c>
      <c r="AZ100" s="128" t="s">
        <v>46</v>
      </c>
      <c r="BA100" s="128" t="s">
        <v>46</v>
      </c>
      <c r="BB100" s="128" t="s">
        <v>46</v>
      </c>
      <c r="BC100" s="128" t="s">
        <v>46</v>
      </c>
      <c r="BD100" s="128" t="s">
        <v>46</v>
      </c>
      <c r="BE100" s="128" t="s">
        <v>46</v>
      </c>
      <c r="BF100" s="128" t="s">
        <v>46</v>
      </c>
      <c r="BG100" s="128" t="s">
        <v>46</v>
      </c>
      <c r="BH100" s="128" t="s">
        <v>46</v>
      </c>
      <c r="BI100" s="128" t="s">
        <v>46</v>
      </c>
      <c r="BJ100" s="128" t="s">
        <v>46</v>
      </c>
      <c r="BK100" s="128" t="s">
        <v>46</v>
      </c>
      <c r="BL100" s="128" t="s">
        <v>46</v>
      </c>
      <c r="BM100" s="128" t="s">
        <v>46</v>
      </c>
      <c r="BN100" s="128" t="s">
        <v>46</v>
      </c>
      <c r="BO100" s="128" t="s">
        <v>46</v>
      </c>
      <c r="BP100" s="128" t="s">
        <v>46</v>
      </c>
      <c r="BQ100" s="128" t="s">
        <v>46</v>
      </c>
      <c r="BR100" s="128" t="s">
        <v>46</v>
      </c>
      <c r="BS100" s="128" t="s">
        <v>46</v>
      </c>
      <c r="BT100" s="128" t="s">
        <v>46</v>
      </c>
      <c r="BU100" s="128" t="s">
        <v>46</v>
      </c>
      <c r="BV100" s="177" t="s">
        <v>46</v>
      </c>
      <c r="BW100" s="177" t="s">
        <v>46</v>
      </c>
      <c r="BX100" s="128" t="s">
        <v>46</v>
      </c>
      <c r="BY100" s="128" t="s">
        <v>46</v>
      </c>
      <c r="BZ100" s="177" t="s">
        <v>46</v>
      </c>
      <c r="CA100" s="182" t="s">
        <v>46</v>
      </c>
      <c r="CB100" s="182" t="s">
        <v>46</v>
      </c>
      <c r="CC100" s="182" t="s">
        <v>46</v>
      </c>
      <c r="CD100" s="182" t="s">
        <v>46</v>
      </c>
      <c r="CE100" s="182" t="s">
        <v>46</v>
      </c>
      <c r="CF100" s="182" t="s">
        <v>46</v>
      </c>
      <c r="CG100" s="179" t="s">
        <v>46</v>
      </c>
      <c r="CH100" s="169">
        <v>0.1</v>
      </c>
      <c r="CI100" s="170">
        <v>0.05</v>
      </c>
      <c r="CJ100" s="170">
        <v>1.1999999999999999E-3</v>
      </c>
      <c r="CK100" s="170" t="s">
        <v>46</v>
      </c>
      <c r="CL100" s="170">
        <v>1.1999999999999999E-3</v>
      </c>
      <c r="CM100" s="180" t="s">
        <v>46</v>
      </c>
      <c r="CN100" s="180" t="s">
        <v>46</v>
      </c>
      <c r="CO100" s="180" t="s">
        <v>46</v>
      </c>
      <c r="CP100" s="128" t="s">
        <v>46</v>
      </c>
      <c r="CQ100" s="128" t="s">
        <v>46</v>
      </c>
      <c r="CR100" s="128" t="s">
        <v>46</v>
      </c>
      <c r="CS100" s="128" t="s">
        <v>46</v>
      </c>
      <c r="CT100" s="126" t="s">
        <v>46</v>
      </c>
      <c r="CU100" s="126" t="s">
        <v>46</v>
      </c>
      <c r="CV100" s="126" t="s">
        <v>4526</v>
      </c>
      <c r="CW100" s="126" t="s">
        <v>46</v>
      </c>
      <c r="CX100" s="154">
        <v>25569.604861099539</v>
      </c>
    </row>
    <row r="101" spans="1:102" ht="15" customHeight="1" x14ac:dyDescent="0.35">
      <c r="A101" s="8"/>
      <c r="B101" s="129">
        <v>49863204000145</v>
      </c>
      <c r="C101" s="152" t="s">
        <v>4527</v>
      </c>
      <c r="D101" s="126">
        <v>16</v>
      </c>
      <c r="E101" s="126"/>
      <c r="F101" s="122"/>
      <c r="G101" s="126" t="s">
        <v>4528</v>
      </c>
      <c r="H101" s="126" t="s">
        <v>352</v>
      </c>
      <c r="I101" s="126" t="s">
        <v>3406</v>
      </c>
      <c r="J101" s="126" t="s">
        <v>3559</v>
      </c>
      <c r="K101" s="126" t="s">
        <v>3540</v>
      </c>
      <c r="L101" s="211" t="s">
        <v>3399</v>
      </c>
      <c r="M101" s="126" t="s">
        <v>4394</v>
      </c>
      <c r="N101" s="126" t="s">
        <v>4421</v>
      </c>
      <c r="O101" s="126" t="s">
        <v>4231</v>
      </c>
      <c r="P101" s="211" t="s">
        <v>4529</v>
      </c>
      <c r="Q101" s="127">
        <v>10</v>
      </c>
      <c r="R101" s="126" t="s">
        <v>4361</v>
      </c>
      <c r="S101" s="213" t="s">
        <v>46</v>
      </c>
      <c r="T101" s="171">
        <v>1000</v>
      </c>
      <c r="U101" s="171">
        <v>0.01</v>
      </c>
      <c r="V101" s="172" t="s">
        <v>3398</v>
      </c>
      <c r="W101" s="172" t="s">
        <v>135</v>
      </c>
      <c r="X101" s="172" t="s">
        <v>135</v>
      </c>
      <c r="Y101" s="172" t="s">
        <v>135</v>
      </c>
      <c r="Z101" s="172">
        <v>0</v>
      </c>
      <c r="AA101" s="172" t="s">
        <v>46</v>
      </c>
      <c r="AB101" s="169" t="s">
        <v>46</v>
      </c>
      <c r="AC101" s="172" t="s">
        <v>46</v>
      </c>
      <c r="AD101" s="169">
        <v>1.2E-2</v>
      </c>
      <c r="AE101" s="169" t="s">
        <v>46</v>
      </c>
      <c r="AF101" s="169">
        <v>1.2E-2</v>
      </c>
      <c r="AG101" s="169">
        <v>0.2</v>
      </c>
      <c r="AH101" s="172" t="s">
        <v>4417</v>
      </c>
      <c r="AI101" s="172" t="s">
        <v>4367</v>
      </c>
      <c r="AJ101" s="172" t="s">
        <v>133</v>
      </c>
      <c r="AK101" s="173">
        <v>45112</v>
      </c>
      <c r="AL101" s="212" t="s">
        <v>4530</v>
      </c>
      <c r="AM101" s="128" t="s">
        <v>46</v>
      </c>
      <c r="AN101" s="128" t="s">
        <v>46</v>
      </c>
      <c r="AO101" s="128" t="s">
        <v>46</v>
      </c>
      <c r="AP101" s="128" t="s">
        <v>46</v>
      </c>
      <c r="AQ101" s="128" t="s">
        <v>46</v>
      </c>
      <c r="AR101" s="128" t="s">
        <v>46</v>
      </c>
      <c r="AS101" s="128" t="s">
        <v>46</v>
      </c>
      <c r="AT101" s="128" t="s">
        <v>46</v>
      </c>
      <c r="AU101" s="128" t="s">
        <v>46</v>
      </c>
      <c r="AV101" s="128" t="s">
        <v>46</v>
      </c>
      <c r="AW101" s="128" t="s">
        <v>46</v>
      </c>
      <c r="AX101" s="128" t="s">
        <v>46</v>
      </c>
      <c r="AY101" s="128" t="s">
        <v>46</v>
      </c>
      <c r="AZ101" s="128" t="s">
        <v>46</v>
      </c>
      <c r="BA101" s="128" t="s">
        <v>46</v>
      </c>
      <c r="BB101" s="128" t="s">
        <v>46</v>
      </c>
      <c r="BC101" s="128" t="s">
        <v>46</v>
      </c>
      <c r="BD101" s="128" t="s">
        <v>46</v>
      </c>
      <c r="BE101" s="128" t="s">
        <v>46</v>
      </c>
      <c r="BF101" s="128" t="s">
        <v>46</v>
      </c>
      <c r="BG101" s="128" t="s">
        <v>46</v>
      </c>
      <c r="BH101" s="128" t="s">
        <v>46</v>
      </c>
      <c r="BI101" s="128" t="s">
        <v>46</v>
      </c>
      <c r="BJ101" s="128" t="s">
        <v>46</v>
      </c>
      <c r="BK101" s="128" t="s">
        <v>46</v>
      </c>
      <c r="BL101" s="128" t="s">
        <v>46</v>
      </c>
      <c r="BM101" s="128" t="s">
        <v>46</v>
      </c>
      <c r="BN101" s="128" t="s">
        <v>46</v>
      </c>
      <c r="BO101" s="128" t="s">
        <v>46</v>
      </c>
      <c r="BP101" s="128" t="s">
        <v>46</v>
      </c>
      <c r="BQ101" s="128" t="s">
        <v>46</v>
      </c>
      <c r="BR101" s="128" t="s">
        <v>46</v>
      </c>
      <c r="BS101" s="128" t="s">
        <v>46</v>
      </c>
      <c r="BT101" s="128" t="s">
        <v>46</v>
      </c>
      <c r="BU101" s="128" t="s">
        <v>46</v>
      </c>
      <c r="BV101" s="177" t="s">
        <v>46</v>
      </c>
      <c r="BW101" s="177" t="s">
        <v>46</v>
      </c>
      <c r="BX101" s="128" t="s">
        <v>46</v>
      </c>
      <c r="BY101" s="128" t="s">
        <v>46</v>
      </c>
      <c r="BZ101" s="177" t="s">
        <v>46</v>
      </c>
      <c r="CA101" s="182" t="s">
        <v>46</v>
      </c>
      <c r="CB101" s="182" t="s">
        <v>46</v>
      </c>
      <c r="CC101" s="182" t="s">
        <v>46</v>
      </c>
      <c r="CD101" s="182" t="s">
        <v>46</v>
      </c>
      <c r="CE101" s="182" t="s">
        <v>46</v>
      </c>
      <c r="CF101" s="182" t="s">
        <v>46</v>
      </c>
      <c r="CG101" s="179" t="s">
        <v>46</v>
      </c>
      <c r="CH101" s="169">
        <v>0.1</v>
      </c>
      <c r="CI101" s="170">
        <v>0.05</v>
      </c>
      <c r="CJ101" s="170">
        <v>1.1999999999999999E-3</v>
      </c>
      <c r="CK101" s="170" t="s">
        <v>46</v>
      </c>
      <c r="CL101" s="170">
        <v>1.1999999999999999E-3</v>
      </c>
      <c r="CM101" s="180" t="s">
        <v>46</v>
      </c>
      <c r="CN101" s="180" t="s">
        <v>46</v>
      </c>
      <c r="CO101" s="180" t="s">
        <v>46</v>
      </c>
      <c r="CP101" s="128" t="s">
        <v>46</v>
      </c>
      <c r="CQ101" s="128" t="s">
        <v>46</v>
      </c>
      <c r="CR101" s="128" t="s">
        <v>46</v>
      </c>
      <c r="CS101" s="128" t="s">
        <v>46</v>
      </c>
      <c r="CT101" s="126" t="s">
        <v>46</v>
      </c>
      <c r="CU101" s="126" t="s">
        <v>46</v>
      </c>
      <c r="CV101" s="126" t="s">
        <v>4531</v>
      </c>
      <c r="CW101" s="126" t="s">
        <v>46</v>
      </c>
      <c r="CX101" s="154">
        <v>25569.604861099539</v>
      </c>
    </row>
    <row r="102" spans="1:102" ht="15" customHeight="1" x14ac:dyDescent="0.35">
      <c r="A102" s="8"/>
      <c r="B102" s="129">
        <v>49252656000190</v>
      </c>
      <c r="C102" s="152" t="s">
        <v>4532</v>
      </c>
      <c r="D102" s="126">
        <v>40</v>
      </c>
      <c r="E102" s="126"/>
      <c r="F102" s="122"/>
      <c r="G102" s="126" t="s">
        <v>4247</v>
      </c>
      <c r="H102" s="126" t="s">
        <v>352</v>
      </c>
      <c r="I102" s="126" t="s">
        <v>3406</v>
      </c>
      <c r="J102" s="126" t="s">
        <v>362</v>
      </c>
      <c r="K102" s="126" t="s">
        <v>3540</v>
      </c>
      <c r="L102" s="211" t="s">
        <v>3400</v>
      </c>
      <c r="M102" s="126" t="s">
        <v>4494</v>
      </c>
      <c r="N102" s="126" t="s">
        <v>4533</v>
      </c>
      <c r="O102" s="126" t="s">
        <v>4231</v>
      </c>
      <c r="P102" s="211" t="s">
        <v>4249</v>
      </c>
      <c r="Q102" s="127">
        <v>10</v>
      </c>
      <c r="R102" s="126" t="s">
        <v>4361</v>
      </c>
      <c r="S102" s="213" t="s">
        <v>46</v>
      </c>
      <c r="T102" s="171">
        <v>1000</v>
      </c>
      <c r="U102" s="171">
        <v>0.01</v>
      </c>
      <c r="V102" s="172" t="s">
        <v>3398</v>
      </c>
      <c r="W102" s="172" t="s">
        <v>135</v>
      </c>
      <c r="X102" s="172" t="s">
        <v>135</v>
      </c>
      <c r="Y102" s="172" t="s">
        <v>135</v>
      </c>
      <c r="Z102" s="172">
        <v>0</v>
      </c>
      <c r="AA102" s="172" t="s">
        <v>46</v>
      </c>
      <c r="AB102" s="169" t="s">
        <v>46</v>
      </c>
      <c r="AC102" s="172" t="s">
        <v>46</v>
      </c>
      <c r="AD102" s="169">
        <v>1.2500000000000001E-2</v>
      </c>
      <c r="AE102" s="169" t="s">
        <v>46</v>
      </c>
      <c r="AF102" s="169">
        <v>1.2500000000000001E-2</v>
      </c>
      <c r="AG102" s="169">
        <v>0.2</v>
      </c>
      <c r="AH102" s="172" t="s">
        <v>3380</v>
      </c>
      <c r="AI102" s="172" t="s">
        <v>3381</v>
      </c>
      <c r="AJ102" s="172" t="s">
        <v>133</v>
      </c>
      <c r="AK102" s="173">
        <v>44988</v>
      </c>
      <c r="AL102" s="212" t="s">
        <v>4534</v>
      </c>
      <c r="AM102" s="128">
        <v>3.4663398550853E-3</v>
      </c>
      <c r="AN102" s="128">
        <v>1.3469268388235001E-3</v>
      </c>
      <c r="AO102" s="128">
        <v>9.0287480903283E-3</v>
      </c>
      <c r="AP102" s="128">
        <v>-1.9180287070683E-3</v>
      </c>
      <c r="AQ102" s="128" t="s">
        <v>46</v>
      </c>
      <c r="AR102" s="128">
        <v>-4.6580210068536002E-3</v>
      </c>
      <c r="AS102" s="128" t="s">
        <v>46</v>
      </c>
      <c r="AT102" s="128" t="s">
        <v>46</v>
      </c>
      <c r="AU102" s="128" t="s">
        <v>46</v>
      </c>
      <c r="AV102" s="128" t="s">
        <v>46</v>
      </c>
      <c r="AW102" s="128">
        <v>1.82087052627E-4</v>
      </c>
      <c r="AX102" s="128">
        <v>0.2841424329543828</v>
      </c>
      <c r="AY102" s="128">
        <v>1.30122021343319E-2</v>
      </c>
      <c r="AZ102" s="128">
        <v>6.7663856502239897E-2</v>
      </c>
      <c r="BA102" s="128" t="s">
        <v>46</v>
      </c>
      <c r="BB102" s="128" t="s">
        <v>46</v>
      </c>
      <c r="BC102" s="128" t="s">
        <v>46</v>
      </c>
      <c r="BD102" s="128" t="s">
        <v>46</v>
      </c>
      <c r="BE102" s="128" t="s">
        <v>46</v>
      </c>
      <c r="BF102" s="128" t="s">
        <v>46</v>
      </c>
      <c r="BG102" s="128" t="s">
        <v>46</v>
      </c>
      <c r="BH102" s="128">
        <v>1.3235301399546001E-3</v>
      </c>
      <c r="BI102" s="128">
        <v>-8.7329639202921999E-3</v>
      </c>
      <c r="BJ102" s="128">
        <v>-0.1021656704078597</v>
      </c>
      <c r="BK102" s="128">
        <v>-0.12440656814869649</v>
      </c>
      <c r="BL102" s="128">
        <v>-0.116613144995794</v>
      </c>
      <c r="BM102" s="128" t="s">
        <v>46</v>
      </c>
      <c r="BN102" s="128">
        <v>-0.113397749161096</v>
      </c>
      <c r="BO102" s="128" t="s">
        <v>46</v>
      </c>
      <c r="BP102" s="128" t="s">
        <v>46</v>
      </c>
      <c r="BQ102" s="128" t="s">
        <v>46</v>
      </c>
      <c r="BR102" s="128" t="s">
        <v>46</v>
      </c>
      <c r="BS102" s="128">
        <v>-0.1207784128799374</v>
      </c>
      <c r="BT102" s="128">
        <v>4.7321778366864499E-2</v>
      </c>
      <c r="BU102" s="128">
        <v>4.85586855106531E-2</v>
      </c>
      <c r="BV102" s="177">
        <v>-2.4338672503392087</v>
      </c>
      <c r="BW102" s="177">
        <v>-2.3990332151036058</v>
      </c>
      <c r="BX102" s="128">
        <v>-2.70852278764479E-2</v>
      </c>
      <c r="BY102" s="128">
        <v>-3.8155239237587103E-2</v>
      </c>
      <c r="BZ102" s="177">
        <v>3.0504186795515802E-2</v>
      </c>
      <c r="CA102" s="182">
        <v>0.1064424378664091</v>
      </c>
      <c r="CB102" s="182">
        <v>-1.6579411799695999E-2</v>
      </c>
      <c r="CC102" s="182">
        <v>-2.2639246105665201E-2</v>
      </c>
      <c r="CD102" s="182">
        <v>7.5556308669786701E-2</v>
      </c>
      <c r="CE102" s="182">
        <v>-2.27823896378626E-2</v>
      </c>
      <c r="CF102" s="182">
        <v>4.7918130800933698E-2</v>
      </c>
      <c r="CG102" s="179">
        <v>10.00467568</v>
      </c>
      <c r="CH102" s="169">
        <v>0.1</v>
      </c>
      <c r="CI102" s="170">
        <v>0.05</v>
      </c>
      <c r="CJ102" s="170">
        <v>1.25E-3</v>
      </c>
      <c r="CK102" s="170" t="s">
        <v>46</v>
      </c>
      <c r="CL102" s="170">
        <v>1.25E-3</v>
      </c>
      <c r="CM102" s="180">
        <v>751160154.32000005</v>
      </c>
      <c r="CN102" s="180">
        <v>749060306.941746</v>
      </c>
      <c r="CO102" s="180">
        <v>-47300973.299999997</v>
      </c>
      <c r="CP102" s="128" t="s">
        <v>46</v>
      </c>
      <c r="CQ102" s="128" t="s">
        <v>46</v>
      </c>
      <c r="CR102" s="128" t="s">
        <v>46</v>
      </c>
      <c r="CS102" s="128" t="s">
        <v>46</v>
      </c>
      <c r="CT102" s="126" t="s">
        <v>46</v>
      </c>
      <c r="CU102" s="126" t="s">
        <v>46</v>
      </c>
      <c r="CV102" s="126" t="s">
        <v>4535</v>
      </c>
      <c r="CW102" s="126" t="s">
        <v>46</v>
      </c>
      <c r="CX102" s="154">
        <v>25569.604861099539</v>
      </c>
    </row>
    <row r="103" spans="1:102" ht="15" customHeight="1" x14ac:dyDescent="0.35">
      <c r="A103" s="8"/>
      <c r="B103" s="129">
        <v>32862354000131</v>
      </c>
      <c r="C103" s="152" t="s">
        <v>4871</v>
      </c>
      <c r="D103" s="126">
        <v>13</v>
      </c>
      <c r="E103" s="126"/>
      <c r="F103" s="122"/>
      <c r="G103" s="126" t="s">
        <v>4872</v>
      </c>
      <c r="H103" s="126" t="s">
        <v>3557</v>
      </c>
      <c r="I103" s="126" t="s">
        <v>3558</v>
      </c>
      <c r="J103" s="126" t="s">
        <v>3561</v>
      </c>
      <c r="K103" s="126" t="s">
        <v>3526</v>
      </c>
      <c r="L103" s="211" t="s">
        <v>3399</v>
      </c>
      <c r="M103" s="126" t="s">
        <v>112</v>
      </c>
      <c r="N103" s="126" t="s">
        <v>264</v>
      </c>
      <c r="O103" s="126" t="s">
        <v>166</v>
      </c>
      <c r="P103" s="211" t="s">
        <v>3541</v>
      </c>
      <c r="Q103" s="127">
        <v>500</v>
      </c>
      <c r="R103" s="126" t="s">
        <v>4350</v>
      </c>
      <c r="S103" s="213" t="s">
        <v>46</v>
      </c>
      <c r="T103" s="171">
        <v>100</v>
      </c>
      <c r="U103" s="171">
        <v>500</v>
      </c>
      <c r="V103" s="172" t="s">
        <v>3398</v>
      </c>
      <c r="W103" s="172" t="s">
        <v>135</v>
      </c>
      <c r="X103" s="172" t="s">
        <v>4377</v>
      </c>
      <c r="Y103" s="172" t="s">
        <v>3530</v>
      </c>
      <c r="Z103" s="172">
        <v>21</v>
      </c>
      <c r="AA103" s="172" t="s">
        <v>134</v>
      </c>
      <c r="AB103" s="169">
        <v>0.1</v>
      </c>
      <c r="AC103" s="172" t="s">
        <v>46</v>
      </c>
      <c r="AD103" s="169">
        <v>1.37E-2</v>
      </c>
      <c r="AE103" s="169" t="s">
        <v>46</v>
      </c>
      <c r="AF103" s="169">
        <v>2.2000000000000002E-2</v>
      </c>
      <c r="AG103" s="169">
        <v>0.2</v>
      </c>
      <c r="AH103" s="172" t="s">
        <v>136</v>
      </c>
      <c r="AI103" s="172" t="s">
        <v>4367</v>
      </c>
      <c r="AJ103" s="172" t="s">
        <v>133</v>
      </c>
      <c r="AK103" s="173">
        <v>43628</v>
      </c>
      <c r="AL103" s="212" t="s">
        <v>4873</v>
      </c>
      <c r="AM103" s="128">
        <v>1.5881313164458399E-2</v>
      </c>
      <c r="AN103" s="128">
        <v>0.1128381665938096</v>
      </c>
      <c r="AO103" s="128">
        <v>0.1299501863052592</v>
      </c>
      <c r="AP103" s="128">
        <v>0.1226953251581262</v>
      </c>
      <c r="AQ103" s="128">
        <v>0.1032103397689501</v>
      </c>
      <c r="AR103" s="128">
        <v>9.8227959491617695E-2</v>
      </c>
      <c r="AS103" s="128">
        <v>7.6760115991714103E-2</v>
      </c>
      <c r="AT103" s="128">
        <v>0.15545596748619411</v>
      </c>
      <c r="AU103" s="128" t="s">
        <v>46</v>
      </c>
      <c r="AV103" s="128" t="s">
        <v>46</v>
      </c>
      <c r="AW103" s="128">
        <v>7.7289835503296003E-2</v>
      </c>
      <c r="AX103" s="128">
        <v>1.3018212724985485</v>
      </c>
      <c r="AY103" s="128">
        <v>1.0900911540737634</v>
      </c>
      <c r="AZ103" s="128">
        <v>0.97388150279853403</v>
      </c>
      <c r="BA103" s="128">
        <v>1.0039414482403926</v>
      </c>
      <c r="BB103" s="128">
        <v>0.79642638780929831</v>
      </c>
      <c r="BC103" s="128">
        <v>0.90333092751791555</v>
      </c>
      <c r="BD103" s="128">
        <v>0.58831556049203027</v>
      </c>
      <c r="BE103" s="128">
        <v>1.2564125348949942</v>
      </c>
      <c r="BF103" s="128" t="s">
        <v>46</v>
      </c>
      <c r="BG103" s="128" t="s">
        <v>46</v>
      </c>
      <c r="BH103" s="128">
        <v>0.82915574732504582</v>
      </c>
      <c r="BI103" s="128">
        <v>3.6820093890808001E-3</v>
      </c>
      <c r="BJ103" s="128">
        <v>9.3255693471263005E-3</v>
      </c>
      <c r="BK103" s="128">
        <v>-3.4851299337657002E-3</v>
      </c>
      <c r="BL103" s="128">
        <v>4.2923973801256565E-4</v>
      </c>
      <c r="BM103" s="128">
        <v>-2.3354873181705704E-2</v>
      </c>
      <c r="BN103" s="128">
        <v>-1.05117686626245E-2</v>
      </c>
      <c r="BO103" s="128">
        <v>-5.3714277593110898E-2</v>
      </c>
      <c r="BP103" s="128">
        <v>3.1725932033159897E-2</v>
      </c>
      <c r="BQ103" s="128" t="s">
        <v>46</v>
      </c>
      <c r="BR103" s="128" t="s">
        <v>46</v>
      </c>
      <c r="BS103" s="128">
        <v>-1.4567365582751401E-2</v>
      </c>
      <c r="BT103" s="128">
        <v>1.5884790304106298E-2</v>
      </c>
      <c r="BU103" s="128">
        <v>2.7291780437350099E-2</v>
      </c>
      <c r="BV103" s="177">
        <v>-0.18608602944597669</v>
      </c>
      <c r="BW103" s="177">
        <v>-0.41937085226461712</v>
      </c>
      <c r="BX103" s="128">
        <v>-4.0432501203150001E-3</v>
      </c>
      <c r="BY103" s="128">
        <v>-6.5966803026126494E-2</v>
      </c>
      <c r="BZ103" s="177">
        <v>5.9182186173674503E-2</v>
      </c>
      <c r="CA103" s="182">
        <v>8.1320547370857504E-2</v>
      </c>
      <c r="CB103" s="182">
        <v>-9.9656326080229299E-2</v>
      </c>
      <c r="CC103" s="182">
        <v>0.17582847017692579</v>
      </c>
      <c r="CD103" s="182">
        <v>0.19244476433915619</v>
      </c>
      <c r="CE103" s="182">
        <v>-0.16538366956277231</v>
      </c>
      <c r="CF103" s="182">
        <v>0.56977923386731721</v>
      </c>
      <c r="CG103" s="179">
        <v>1.5943795999999999</v>
      </c>
      <c r="CH103" s="169">
        <v>0.25</v>
      </c>
      <c r="CI103" s="170">
        <v>0.1</v>
      </c>
      <c r="CJ103" s="170">
        <v>3.4250000000000001E-3</v>
      </c>
      <c r="CK103" s="170" t="s">
        <v>46</v>
      </c>
      <c r="CL103" s="170">
        <v>3.4250000000000001E-3</v>
      </c>
      <c r="CM103" s="180">
        <v>14226924.529999999</v>
      </c>
      <c r="CN103" s="180">
        <v>14528371.700634915</v>
      </c>
      <c r="CO103" s="180">
        <v>-3005969.9199999995</v>
      </c>
      <c r="CP103" s="128" t="s">
        <v>46</v>
      </c>
      <c r="CQ103" s="128" t="s">
        <v>46</v>
      </c>
      <c r="CR103" s="128" t="s">
        <v>46</v>
      </c>
      <c r="CS103" s="128" t="s">
        <v>46</v>
      </c>
      <c r="CT103" s="126" t="s">
        <v>46</v>
      </c>
      <c r="CU103" s="126" t="s">
        <v>46</v>
      </c>
      <c r="CV103" s="126" t="s">
        <v>4874</v>
      </c>
      <c r="CW103" s="126" t="s">
        <v>46</v>
      </c>
      <c r="CX103" s="154">
        <v>25569.625694432871</v>
      </c>
    </row>
    <row r="104" spans="1:102" ht="15" customHeight="1" x14ac:dyDescent="0.35">
      <c r="A104" s="8"/>
      <c r="B104" s="129">
        <v>23732231000195</v>
      </c>
      <c r="C104" s="152" t="s">
        <v>374</v>
      </c>
      <c r="D104" s="126">
        <v>28</v>
      </c>
      <c r="E104" s="126"/>
      <c r="F104" s="122" t="s">
        <v>3552</v>
      </c>
      <c r="G104" s="126" t="s">
        <v>373</v>
      </c>
      <c r="H104" s="126" t="s">
        <v>3557</v>
      </c>
      <c r="I104" s="126" t="s">
        <v>3558</v>
      </c>
      <c r="J104" s="126" t="s">
        <v>3559</v>
      </c>
      <c r="K104" s="126" t="s">
        <v>3526</v>
      </c>
      <c r="L104" s="211" t="s">
        <v>3399</v>
      </c>
      <c r="M104" s="126" t="s">
        <v>112</v>
      </c>
      <c r="N104" s="126" t="s">
        <v>113</v>
      </c>
      <c r="O104" s="126" t="s">
        <v>4459</v>
      </c>
      <c r="P104" s="211" t="s">
        <v>3550</v>
      </c>
      <c r="Q104" s="127">
        <v>500</v>
      </c>
      <c r="R104" s="126" t="s">
        <v>4350</v>
      </c>
      <c r="S104" s="213" t="s">
        <v>46</v>
      </c>
      <c r="T104" s="171">
        <v>100</v>
      </c>
      <c r="U104" s="171">
        <v>500</v>
      </c>
      <c r="V104" s="172" t="s">
        <v>3398</v>
      </c>
      <c r="W104" s="172" t="s">
        <v>3530</v>
      </c>
      <c r="X104" s="172" t="s">
        <v>3531</v>
      </c>
      <c r="Y104" s="172" t="s">
        <v>3534</v>
      </c>
      <c r="Z104" s="172">
        <v>32</v>
      </c>
      <c r="AA104" s="172" t="s">
        <v>134</v>
      </c>
      <c r="AB104" s="169">
        <v>0.1</v>
      </c>
      <c r="AC104" s="172" t="s">
        <v>4875</v>
      </c>
      <c r="AD104" s="169">
        <v>1.9E-2</v>
      </c>
      <c r="AE104" s="169">
        <v>0.11900000000000001</v>
      </c>
      <c r="AF104" s="169">
        <v>2.2000000000000002E-2</v>
      </c>
      <c r="AG104" s="169">
        <v>0.2</v>
      </c>
      <c r="AH104" s="172" t="s">
        <v>136</v>
      </c>
      <c r="AI104" s="172" t="s">
        <v>4367</v>
      </c>
      <c r="AJ104" s="172" t="s">
        <v>46</v>
      </c>
      <c r="AK104" s="173">
        <v>42368</v>
      </c>
      <c r="AL104" s="212" t="s">
        <v>4876</v>
      </c>
      <c r="AM104" s="128">
        <v>3.5272731225759399E-2</v>
      </c>
      <c r="AN104" s="128">
        <v>0.25859528083340771</v>
      </c>
      <c r="AO104" s="128">
        <v>0.1864706377706693</v>
      </c>
      <c r="AP104" s="128">
        <v>0.17727482521393509</v>
      </c>
      <c r="AQ104" s="128">
        <v>8.4936045729754994E-2</v>
      </c>
      <c r="AR104" s="128">
        <v>-3.28994708699165E-2</v>
      </c>
      <c r="AS104" s="128">
        <v>6.91249209608608E-2</v>
      </c>
      <c r="AT104" s="128">
        <v>4.8014872655985898E-2</v>
      </c>
      <c r="AU104" s="128" t="s">
        <v>46</v>
      </c>
      <c r="AV104" s="128" t="s">
        <v>46</v>
      </c>
      <c r="AW104" s="128">
        <v>0.10214603554187721</v>
      </c>
      <c r="AX104" s="128">
        <v>2.8913724811863464</v>
      </c>
      <c r="AY104" s="128">
        <v>2.4982010664570939</v>
      </c>
      <c r="AZ104" s="128">
        <v>1.3974609048525153</v>
      </c>
      <c r="BA104" s="128">
        <v>1.4878290093815758</v>
      </c>
      <c r="BB104" s="128">
        <v>0.64391158623839395</v>
      </c>
      <c r="BC104" s="128" t="s">
        <v>46</v>
      </c>
      <c r="BD104" s="128">
        <v>0.52979683646447273</v>
      </c>
      <c r="BE104" s="128">
        <v>0.38806157680453868</v>
      </c>
      <c r="BF104" s="128" t="s">
        <v>46</v>
      </c>
      <c r="BG104" s="128" t="s">
        <v>46</v>
      </c>
      <c r="BH104" s="128">
        <v>1.1567354357892889</v>
      </c>
      <c r="BI104" s="128">
        <v>2.3073427450381798E-2</v>
      </c>
      <c r="BJ104" s="128">
        <v>0.1550826835867245</v>
      </c>
      <c r="BK104" s="128">
        <v>5.3035321531644301E-2</v>
      </c>
      <c r="BL104" s="128">
        <v>5.1936582317350766E-2</v>
      </c>
      <c r="BM104" s="128">
        <v>-4.1496659203543174E-2</v>
      </c>
      <c r="BN104" s="128">
        <v>-0.14163919902415889</v>
      </c>
      <c r="BO104" s="128">
        <v>-6.1349472623964202E-2</v>
      </c>
      <c r="BP104" s="128">
        <v>-7.5715162797048194E-2</v>
      </c>
      <c r="BQ104" s="128" t="s">
        <v>46</v>
      </c>
      <c r="BR104" s="128" t="s">
        <v>46</v>
      </c>
      <c r="BS104" s="128">
        <v>1.2717562184687115E-2</v>
      </c>
      <c r="BT104" s="128">
        <v>9.8581538153302298E-2</v>
      </c>
      <c r="BU104" s="128">
        <v>0.18373758255537509</v>
      </c>
      <c r="BV104" s="177">
        <v>0.51323311730101817</v>
      </c>
      <c r="BW104" s="177">
        <v>0.14147584300971811</v>
      </c>
      <c r="BX104" s="128">
        <v>-6.7346418620394796E-2</v>
      </c>
      <c r="BY104" s="128">
        <v>-0.44126998634438991</v>
      </c>
      <c r="BZ104" s="177">
        <v>0.71238829722632135</v>
      </c>
      <c r="CA104" s="182">
        <v>0.86169278097962521</v>
      </c>
      <c r="CB104" s="182">
        <v>-0.3105584753012367</v>
      </c>
      <c r="CC104" s="182">
        <v>0.5515437256555199</v>
      </c>
      <c r="CD104" s="182">
        <v>0.52159338704081493</v>
      </c>
      <c r="CE104" s="182">
        <v>7.3310441736463103E-2</v>
      </c>
      <c r="CF104" s="182">
        <v>0.4904245733146661</v>
      </c>
      <c r="CG104" s="179">
        <v>2.5713162000000001</v>
      </c>
      <c r="CH104" s="169">
        <v>0.25</v>
      </c>
      <c r="CI104" s="170">
        <v>0.15</v>
      </c>
      <c r="CJ104" s="170">
        <v>4.7499999999999999E-3</v>
      </c>
      <c r="CK104" s="170" t="s">
        <v>46</v>
      </c>
      <c r="CL104" s="170">
        <v>4.7499999999999999E-3</v>
      </c>
      <c r="CM104" s="180">
        <v>43336477.859999999</v>
      </c>
      <c r="CN104" s="180">
        <v>40358812.507142857</v>
      </c>
      <c r="CO104" s="180">
        <v>-2871480.4999999981</v>
      </c>
      <c r="CP104" s="128" t="s">
        <v>46</v>
      </c>
      <c r="CQ104" s="128" t="s">
        <v>46</v>
      </c>
      <c r="CR104" s="128" t="s">
        <v>46</v>
      </c>
      <c r="CS104" s="128" t="s">
        <v>46</v>
      </c>
      <c r="CT104" s="126" t="s">
        <v>46</v>
      </c>
      <c r="CU104" s="126" t="s">
        <v>46</v>
      </c>
      <c r="CV104" s="126" t="s">
        <v>4877</v>
      </c>
      <c r="CW104" s="126" t="s">
        <v>46</v>
      </c>
      <c r="CX104" s="154">
        <v>25569.625694432871</v>
      </c>
    </row>
    <row r="105" spans="1:102" ht="15" customHeight="1" x14ac:dyDescent="0.35">
      <c r="A105" s="8"/>
      <c r="B105" s="129">
        <v>28747733000103</v>
      </c>
      <c r="C105" s="152" t="s">
        <v>4878</v>
      </c>
      <c r="D105" s="126">
        <v>13</v>
      </c>
      <c r="E105" s="126"/>
      <c r="F105" s="122"/>
      <c r="G105" s="126" t="s">
        <v>4872</v>
      </c>
      <c r="H105" s="126" t="s">
        <v>3557</v>
      </c>
      <c r="I105" s="126" t="s">
        <v>3558</v>
      </c>
      <c r="J105" s="126" t="s">
        <v>362</v>
      </c>
      <c r="K105" s="126" t="s">
        <v>3526</v>
      </c>
      <c r="L105" s="211" t="s">
        <v>3399</v>
      </c>
      <c r="M105" s="126" t="s">
        <v>112</v>
      </c>
      <c r="N105" s="126" t="s">
        <v>264</v>
      </c>
      <c r="O105" s="126" t="s">
        <v>166</v>
      </c>
      <c r="P105" s="211" t="s">
        <v>3541</v>
      </c>
      <c r="Q105" s="127">
        <v>500</v>
      </c>
      <c r="R105" s="126" t="s">
        <v>4350</v>
      </c>
      <c r="S105" s="213" t="s">
        <v>46</v>
      </c>
      <c r="T105" s="171">
        <v>100</v>
      </c>
      <c r="U105" s="171">
        <v>500</v>
      </c>
      <c r="V105" s="172" t="s">
        <v>3398</v>
      </c>
      <c r="W105" s="172" t="s">
        <v>135</v>
      </c>
      <c r="X105" s="172" t="s">
        <v>3531</v>
      </c>
      <c r="Y105" s="172" t="s">
        <v>3530</v>
      </c>
      <c r="Z105" s="172">
        <v>31</v>
      </c>
      <c r="AA105" s="172" t="s">
        <v>46</v>
      </c>
      <c r="AB105" s="169" t="s">
        <v>46</v>
      </c>
      <c r="AC105" s="172" t="s">
        <v>4879</v>
      </c>
      <c r="AD105" s="169">
        <v>1.9E-2</v>
      </c>
      <c r="AE105" s="169">
        <v>0.11900000000000001</v>
      </c>
      <c r="AF105" s="169">
        <v>2.2000000000000002E-2</v>
      </c>
      <c r="AG105" s="169">
        <v>0.2</v>
      </c>
      <c r="AH105" s="172" t="s">
        <v>136</v>
      </c>
      <c r="AI105" s="172" t="s">
        <v>4367</v>
      </c>
      <c r="AJ105" s="172" t="s">
        <v>133</v>
      </c>
      <c r="AK105" s="173">
        <v>43095</v>
      </c>
      <c r="AL105" s="212" t="s">
        <v>4880</v>
      </c>
      <c r="AM105" s="128">
        <v>1.9391937590092799E-2</v>
      </c>
      <c r="AN105" s="128">
        <v>0.12126584729538439</v>
      </c>
      <c r="AO105" s="128">
        <v>0.1318470260387318</v>
      </c>
      <c r="AP105" s="128">
        <v>0.1288528136679572</v>
      </c>
      <c r="AQ105" s="128">
        <v>9.6445930879303504E-2</v>
      </c>
      <c r="AR105" s="128">
        <v>9.8774937244915595E-2</v>
      </c>
      <c r="AS105" s="128">
        <v>5.12878732969759E-2</v>
      </c>
      <c r="AT105" s="128">
        <v>0.1908853333092406</v>
      </c>
      <c r="AU105" s="128" t="s">
        <v>46</v>
      </c>
      <c r="AV105" s="128" t="s">
        <v>46</v>
      </c>
      <c r="AW105" s="128">
        <v>8.7421170549830896E-2</v>
      </c>
      <c r="AX105" s="128">
        <v>1.5895937954453161</v>
      </c>
      <c r="AY105" s="128">
        <v>1.1715081112919332</v>
      </c>
      <c r="AZ105" s="128">
        <v>0.98809692782195757</v>
      </c>
      <c r="BA105" s="128">
        <v>1.0573828144481088</v>
      </c>
      <c r="BB105" s="128">
        <v>0.73937720784952921</v>
      </c>
      <c r="BC105" s="128">
        <v>0.90836108312509123</v>
      </c>
      <c r="BD105" s="128">
        <v>0.3930876541199036</v>
      </c>
      <c r="BE105" s="128">
        <v>1.5427566363358671</v>
      </c>
      <c r="BF105" s="128" t="s">
        <v>46</v>
      </c>
      <c r="BG105" s="128" t="s">
        <v>46</v>
      </c>
      <c r="BH105" s="128">
        <v>1.0340876215887953</v>
      </c>
      <c r="BI105" s="128">
        <v>7.1926338147152002E-3</v>
      </c>
      <c r="BJ105" s="128">
        <v>1.7753250048701201E-2</v>
      </c>
      <c r="BK105" s="128">
        <v>-1.5882902002930001E-3</v>
      </c>
      <c r="BL105" s="128">
        <v>6.2331099509866927E-3</v>
      </c>
      <c r="BM105" s="128">
        <v>-3.0073357188392325E-2</v>
      </c>
      <c r="BN105" s="128">
        <v>-9.9647909093267002E-3</v>
      </c>
      <c r="BO105" s="128">
        <v>-7.9186520287849199E-2</v>
      </c>
      <c r="BP105" s="128">
        <v>6.71552978562064E-2</v>
      </c>
      <c r="BQ105" s="128" t="s">
        <v>46</v>
      </c>
      <c r="BR105" s="128" t="s">
        <v>46</v>
      </c>
      <c r="BS105" s="128">
        <v>2.6571167354556557E-3</v>
      </c>
      <c r="BT105" s="128">
        <v>2.6066728556684401E-2</v>
      </c>
      <c r="BU105" s="128">
        <v>3.7062426393258498E-2</v>
      </c>
      <c r="BV105" s="177">
        <v>-4.0873444634884702E-2</v>
      </c>
      <c r="BW105" s="177">
        <v>7.37788347361924E-2</v>
      </c>
      <c r="BX105" s="128">
        <v>-8.0969368410598996E-3</v>
      </c>
      <c r="BY105" s="128">
        <v>-8.6667508794068204E-2</v>
      </c>
      <c r="BZ105" s="177">
        <v>7.1670830943356398E-2</v>
      </c>
      <c r="CA105" s="182">
        <v>7.3327580863207703E-2</v>
      </c>
      <c r="CB105" s="182">
        <v>-9.5535489063237805E-2</v>
      </c>
      <c r="CC105" s="182">
        <v>0.17091417976609249</v>
      </c>
      <c r="CD105" s="182">
        <v>0.18987408582774579</v>
      </c>
      <c r="CE105" s="182">
        <v>-0.16516527506074791</v>
      </c>
      <c r="CF105" s="182">
        <v>0.56488117631054791</v>
      </c>
      <c r="CG105" s="179">
        <v>1.9120756999999999</v>
      </c>
      <c r="CH105" s="169">
        <v>0.25</v>
      </c>
      <c r="CI105" s="170">
        <v>0.1</v>
      </c>
      <c r="CJ105" s="170">
        <v>4.7499999999999999E-3</v>
      </c>
      <c r="CK105" s="170" t="s">
        <v>46</v>
      </c>
      <c r="CL105" s="170">
        <v>4.7499999999999999E-3</v>
      </c>
      <c r="CM105" s="180">
        <v>277944793.63</v>
      </c>
      <c r="CN105" s="180">
        <v>285107140.02126992</v>
      </c>
      <c r="CO105" s="180">
        <v>-39801526.230000027</v>
      </c>
      <c r="CP105" s="128" t="s">
        <v>46</v>
      </c>
      <c r="CQ105" s="128" t="s">
        <v>46</v>
      </c>
      <c r="CR105" s="128" t="s">
        <v>46</v>
      </c>
      <c r="CS105" s="128" t="s">
        <v>46</v>
      </c>
      <c r="CT105" s="126" t="s">
        <v>46</v>
      </c>
      <c r="CU105" s="126" t="s">
        <v>46</v>
      </c>
      <c r="CV105" s="126" t="s">
        <v>4881</v>
      </c>
      <c r="CW105" s="126" t="s">
        <v>46</v>
      </c>
      <c r="CX105" s="154">
        <v>25569.625694432871</v>
      </c>
    </row>
    <row r="106" spans="1:102" ht="15" customHeight="1" x14ac:dyDescent="0.35">
      <c r="A106" s="8"/>
      <c r="B106" s="129">
        <v>41333093000153</v>
      </c>
      <c r="C106" s="152" t="s">
        <v>4882</v>
      </c>
      <c r="D106" s="126">
        <v>13</v>
      </c>
      <c r="E106" s="126"/>
      <c r="F106" s="122"/>
      <c r="G106" s="126" t="s">
        <v>4872</v>
      </c>
      <c r="H106" s="126" t="s">
        <v>3557</v>
      </c>
      <c r="I106" s="126" t="s">
        <v>3558</v>
      </c>
      <c r="J106" s="126" t="s">
        <v>3559</v>
      </c>
      <c r="K106" s="126" t="s">
        <v>3526</v>
      </c>
      <c r="L106" s="211" t="s">
        <v>3400</v>
      </c>
      <c r="M106" s="126" t="s">
        <v>112</v>
      </c>
      <c r="N106" s="126" t="s">
        <v>264</v>
      </c>
      <c r="O106" s="126" t="s">
        <v>157</v>
      </c>
      <c r="P106" s="211" t="s">
        <v>4409</v>
      </c>
      <c r="Q106" s="127">
        <v>500</v>
      </c>
      <c r="R106" s="126" t="s">
        <v>4350</v>
      </c>
      <c r="S106" s="213" t="s">
        <v>46</v>
      </c>
      <c r="T106" s="171">
        <v>100</v>
      </c>
      <c r="U106" s="171">
        <v>500</v>
      </c>
      <c r="V106" s="172" t="s">
        <v>3398</v>
      </c>
      <c r="W106" s="172" t="s">
        <v>135</v>
      </c>
      <c r="X106" s="172" t="s">
        <v>3532</v>
      </c>
      <c r="Y106" s="172" t="s">
        <v>3530</v>
      </c>
      <c r="Z106" s="172">
        <v>61</v>
      </c>
      <c r="AA106" s="172" t="s">
        <v>46</v>
      </c>
      <c r="AB106" s="169" t="s">
        <v>46</v>
      </c>
      <c r="AC106" s="172" t="s">
        <v>4883</v>
      </c>
      <c r="AD106" s="169">
        <v>1.9E-2</v>
      </c>
      <c r="AE106" s="169">
        <v>0.11900000000000001</v>
      </c>
      <c r="AF106" s="169">
        <v>2.2000000000000002E-2</v>
      </c>
      <c r="AG106" s="169">
        <v>0.2</v>
      </c>
      <c r="AH106" s="172" t="s">
        <v>3380</v>
      </c>
      <c r="AI106" s="172" t="s">
        <v>3381</v>
      </c>
      <c r="AJ106" s="172" t="s">
        <v>133</v>
      </c>
      <c r="AK106" s="173">
        <v>44337</v>
      </c>
      <c r="AL106" s="212" t="s">
        <v>4884</v>
      </c>
      <c r="AM106" s="128">
        <v>2.82572981301254E-2</v>
      </c>
      <c r="AN106" s="128">
        <v>0.1517839073931965</v>
      </c>
      <c r="AO106" s="128">
        <v>0.1487797516463</v>
      </c>
      <c r="AP106" s="128">
        <v>0.1551795698035483</v>
      </c>
      <c r="AQ106" s="128">
        <v>8.51916642620653E-2</v>
      </c>
      <c r="AR106" s="128">
        <v>0.1095344366439361</v>
      </c>
      <c r="AS106" s="128">
        <v>-5.7335853477993998E-3</v>
      </c>
      <c r="AT106" s="128">
        <v>0.2695877830901327</v>
      </c>
      <c r="AU106" s="128" t="s">
        <v>46</v>
      </c>
      <c r="AV106" s="128" t="s">
        <v>46</v>
      </c>
      <c r="AW106" s="128">
        <v>0.1130841000081035</v>
      </c>
      <c r="AX106" s="128">
        <v>2.3163041637801038</v>
      </c>
      <c r="AY106" s="128">
        <v>1.466332711481259</v>
      </c>
      <c r="AZ106" s="128">
        <v>1.114995308886505</v>
      </c>
      <c r="BA106" s="128">
        <v>1.2891715429088837</v>
      </c>
      <c r="BB106" s="128">
        <v>0.64600990501605615</v>
      </c>
      <c r="BC106" s="128">
        <v>1.0073083545745718</v>
      </c>
      <c r="BD106" s="128" t="s">
        <v>46</v>
      </c>
      <c r="BE106" s="128">
        <v>2.1788386474071908</v>
      </c>
      <c r="BF106" s="128" t="s">
        <v>46</v>
      </c>
      <c r="BG106" s="128" t="s">
        <v>46</v>
      </c>
      <c r="BH106" s="128">
        <v>0.96779068883298935</v>
      </c>
      <c r="BI106" s="128">
        <v>1.60579943547478E-2</v>
      </c>
      <c r="BJ106" s="128">
        <v>4.8271310146513299E-2</v>
      </c>
      <c r="BK106" s="128">
        <v>1.5344435407275101E-2</v>
      </c>
      <c r="BL106" s="128">
        <v>3.1068287505077841E-2</v>
      </c>
      <c r="BM106" s="128">
        <v>-4.1243080692156098E-2</v>
      </c>
      <c r="BN106" s="128">
        <v>7.9470848969369996E-4</v>
      </c>
      <c r="BO106" s="128">
        <v>-0.1362079789326246</v>
      </c>
      <c r="BP106" s="128">
        <v>0.14585774763709849</v>
      </c>
      <c r="BQ106" s="128" t="s">
        <v>46</v>
      </c>
      <c r="BR106" s="128" t="s">
        <v>46</v>
      </c>
      <c r="BS106" s="128">
        <v>-3.3698269242709022E-3</v>
      </c>
      <c r="BT106" s="128">
        <v>5.1154735493231102E-2</v>
      </c>
      <c r="BU106" s="128">
        <v>7.0942081168793303E-2</v>
      </c>
      <c r="BV106" s="177">
        <v>0.28842166834686478</v>
      </c>
      <c r="BW106" s="177">
        <v>-4.6059030581727996E-3</v>
      </c>
      <c r="BX106" s="128">
        <v>-1.94460493222549E-2</v>
      </c>
      <c r="BY106" s="128">
        <v>-9.4578670760142702E-2</v>
      </c>
      <c r="BZ106" s="177">
        <v>6.4038121965144995E-2</v>
      </c>
      <c r="CA106" s="182">
        <v>7.6335059093566804E-2</v>
      </c>
      <c r="CB106" s="182">
        <v>-9.5179736757506794E-2</v>
      </c>
      <c r="CC106" s="182">
        <v>0.1700231864366992</v>
      </c>
      <c r="CD106" s="182">
        <v>0.1919586084025838</v>
      </c>
      <c r="CE106" s="182">
        <v>-0.15886574355239369</v>
      </c>
      <c r="CF106" s="182">
        <v>0.56420505428971557</v>
      </c>
      <c r="CG106" s="179">
        <v>1.586768</v>
      </c>
      <c r="CH106" s="169">
        <v>0.19</v>
      </c>
      <c r="CI106" s="170">
        <v>0.1</v>
      </c>
      <c r="CJ106" s="170">
        <v>3.6099999999999999E-3</v>
      </c>
      <c r="CK106" s="170">
        <v>2.7075978994887343E-4</v>
      </c>
      <c r="CL106" s="170">
        <v>3.8807597899488734E-3</v>
      </c>
      <c r="CM106" s="180">
        <v>6769886.8899999997</v>
      </c>
      <c r="CN106" s="180">
        <v>6844005.7109523825</v>
      </c>
      <c r="CO106" s="180">
        <v>-1199022.8400000001</v>
      </c>
      <c r="CP106" s="128" t="s">
        <v>46</v>
      </c>
      <c r="CQ106" s="128" t="s">
        <v>46</v>
      </c>
      <c r="CR106" s="128" t="s">
        <v>46</v>
      </c>
      <c r="CS106" s="128" t="s">
        <v>46</v>
      </c>
      <c r="CT106" s="126" t="s">
        <v>46</v>
      </c>
      <c r="CU106" s="126" t="s">
        <v>46</v>
      </c>
      <c r="CV106" s="126" t="s">
        <v>4885</v>
      </c>
      <c r="CW106" s="126" t="s">
        <v>46</v>
      </c>
      <c r="CX106" s="154">
        <v>25569.625694432871</v>
      </c>
    </row>
    <row r="107" spans="1:102" ht="15" customHeight="1" x14ac:dyDescent="0.35">
      <c r="A107" s="8"/>
      <c r="B107" s="129">
        <v>9635172000106</v>
      </c>
      <c r="C107" s="152" t="s">
        <v>4886</v>
      </c>
      <c r="D107" s="126">
        <v>28</v>
      </c>
      <c r="E107" s="126"/>
      <c r="F107" s="122" t="s">
        <v>3394</v>
      </c>
      <c r="G107" s="126" t="s">
        <v>373</v>
      </c>
      <c r="H107" s="126" t="s">
        <v>3557</v>
      </c>
      <c r="I107" s="126" t="s">
        <v>3558</v>
      </c>
      <c r="J107" s="126" t="s">
        <v>3559</v>
      </c>
      <c r="K107" s="126" t="s">
        <v>3526</v>
      </c>
      <c r="L107" s="211" t="s">
        <v>3399</v>
      </c>
      <c r="M107" s="126" t="s">
        <v>114</v>
      </c>
      <c r="N107" s="126" t="s">
        <v>115</v>
      </c>
      <c r="O107" s="126" t="s">
        <v>3551</v>
      </c>
      <c r="P107" s="211" t="s">
        <v>3550</v>
      </c>
      <c r="Q107" s="127">
        <v>500</v>
      </c>
      <c r="R107" s="126" t="s">
        <v>4350</v>
      </c>
      <c r="S107" s="213" t="s">
        <v>46</v>
      </c>
      <c r="T107" s="171">
        <v>100</v>
      </c>
      <c r="U107" s="171">
        <v>500</v>
      </c>
      <c r="V107" s="172" t="s">
        <v>3398</v>
      </c>
      <c r="W107" s="172" t="s">
        <v>3530</v>
      </c>
      <c r="X107" s="172" t="s">
        <v>3531</v>
      </c>
      <c r="Y107" s="172" t="s">
        <v>3534</v>
      </c>
      <c r="Z107" s="172">
        <v>32</v>
      </c>
      <c r="AA107" s="172" t="s">
        <v>46</v>
      </c>
      <c r="AB107" s="169" t="s">
        <v>46</v>
      </c>
      <c r="AC107" s="172" t="s">
        <v>4887</v>
      </c>
      <c r="AD107" s="169">
        <v>1.9E-2</v>
      </c>
      <c r="AE107" s="169">
        <v>0.11900000000000001</v>
      </c>
      <c r="AF107" s="169">
        <v>2.2000000000000002E-2</v>
      </c>
      <c r="AG107" s="169">
        <v>0.2</v>
      </c>
      <c r="AH107" s="172" t="s">
        <v>136</v>
      </c>
      <c r="AI107" s="172" t="s">
        <v>4367</v>
      </c>
      <c r="AJ107" s="172" t="s">
        <v>3372</v>
      </c>
      <c r="AK107" s="173">
        <v>40385</v>
      </c>
      <c r="AL107" s="212" t="s">
        <v>4888</v>
      </c>
      <c r="AM107" s="128">
        <v>4.6556111089281101E-2</v>
      </c>
      <c r="AN107" s="128">
        <v>0.33992081137097729</v>
      </c>
      <c r="AO107" s="128">
        <v>0.186280033936883</v>
      </c>
      <c r="AP107" s="128">
        <v>0.1590878687243055</v>
      </c>
      <c r="AQ107" s="128">
        <v>9.7026988812186798E-2</v>
      </c>
      <c r="AR107" s="128">
        <v>-0.14985509852842169</v>
      </c>
      <c r="AS107" s="128">
        <v>0.13866185144691601</v>
      </c>
      <c r="AT107" s="128">
        <v>2.4876479588302001E-2</v>
      </c>
      <c r="AU107" s="128" t="s">
        <v>46</v>
      </c>
      <c r="AV107" s="128" t="s">
        <v>46</v>
      </c>
      <c r="AW107" s="128">
        <v>8.6453201496607193E-2</v>
      </c>
      <c r="AX107" s="128">
        <v>3.8162924660706841</v>
      </c>
      <c r="AY107" s="128">
        <v>3.2838593602371327</v>
      </c>
      <c r="AZ107" s="128">
        <v>1.3960324686696624</v>
      </c>
      <c r="BA107" s="128">
        <v>1.3240368924021702</v>
      </c>
      <c r="BB107" s="128">
        <v>0.74425016443691305</v>
      </c>
      <c r="BC107" s="128" t="s">
        <v>46</v>
      </c>
      <c r="BD107" s="128">
        <v>1.0627514536541451</v>
      </c>
      <c r="BE107" s="128">
        <v>0.20105449333476319</v>
      </c>
      <c r="BF107" s="128" t="s">
        <v>46</v>
      </c>
      <c r="BG107" s="128" t="s">
        <v>46</v>
      </c>
      <c r="BH107" s="128">
        <v>0.82476779238285047</v>
      </c>
      <c r="BI107" s="128">
        <v>3.4356807313903497E-2</v>
      </c>
      <c r="BJ107" s="128">
        <v>0.236408214124294</v>
      </c>
      <c r="BK107" s="128">
        <v>5.2844717697858097E-2</v>
      </c>
      <c r="BL107" s="128">
        <v>3.4757924586974465E-2</v>
      </c>
      <c r="BM107" s="128">
        <v>-2.9496386937481356E-2</v>
      </c>
      <c r="BN107" s="128">
        <v>-0.25859482668266409</v>
      </c>
      <c r="BO107" s="128">
        <v>8.1874578620908002E-3</v>
      </c>
      <c r="BP107" s="128">
        <v>-9.8853555864732101E-2</v>
      </c>
      <c r="BQ107" s="128" t="s">
        <v>46</v>
      </c>
      <c r="BR107" s="128" t="s">
        <v>46</v>
      </c>
      <c r="BS107" s="128">
        <v>-1.6625369098799192E-2</v>
      </c>
      <c r="BT107" s="128">
        <v>0.16217417426948791</v>
      </c>
      <c r="BU107" s="128">
        <v>0.2153903976614964</v>
      </c>
      <c r="BV107" s="177">
        <v>0.36198039368077251</v>
      </c>
      <c r="BW107" s="177">
        <v>6.5106852183519207E-2</v>
      </c>
      <c r="BX107" s="128">
        <v>-0.13289364800295919</v>
      </c>
      <c r="BY107" s="128">
        <v>-0.46766936098305312</v>
      </c>
      <c r="BZ107" s="177">
        <v>0.89989401191241591</v>
      </c>
      <c r="CA107" s="182">
        <v>0.96850462890458899</v>
      </c>
      <c r="CB107" s="182">
        <v>-0.31259413218883231</v>
      </c>
      <c r="CC107" s="182">
        <v>0.55076399401130727</v>
      </c>
      <c r="CD107" s="182">
        <v>0.47814773173274011</v>
      </c>
      <c r="CE107" s="182">
        <v>0.12800195933243499</v>
      </c>
      <c r="CF107" s="182">
        <v>0.43575665020745091</v>
      </c>
      <c r="CG107" s="179">
        <v>3.5077124999999998</v>
      </c>
      <c r="CH107" s="169">
        <v>0.25</v>
      </c>
      <c r="CI107" s="170">
        <v>0.1</v>
      </c>
      <c r="CJ107" s="170">
        <v>4.7499999999999999E-3</v>
      </c>
      <c r="CK107" s="170">
        <v>1.5342703188638131E-3</v>
      </c>
      <c r="CL107" s="170">
        <v>6.2842703188638127E-3</v>
      </c>
      <c r="CM107" s="180">
        <v>178617211.38999999</v>
      </c>
      <c r="CN107" s="180">
        <v>163248369.67793652</v>
      </c>
      <c r="CO107" s="180">
        <v>-3378183.51</v>
      </c>
      <c r="CP107" s="128" t="s">
        <v>46</v>
      </c>
      <c r="CQ107" s="128" t="s">
        <v>46</v>
      </c>
      <c r="CR107" s="128" t="s">
        <v>46</v>
      </c>
      <c r="CS107" s="128" t="s">
        <v>46</v>
      </c>
      <c r="CT107" s="126" t="s">
        <v>46</v>
      </c>
      <c r="CU107" s="126" t="s">
        <v>46</v>
      </c>
      <c r="CV107" s="126" t="s">
        <v>4889</v>
      </c>
      <c r="CW107" s="126" t="s">
        <v>46</v>
      </c>
      <c r="CX107" s="154">
        <v>25569.625694432871</v>
      </c>
    </row>
    <row r="108" spans="1:102" ht="15" customHeight="1" x14ac:dyDescent="0.35">
      <c r="A108" s="8"/>
      <c r="B108" s="129">
        <v>57376810000164</v>
      </c>
      <c r="C108" s="152" t="s">
        <v>4890</v>
      </c>
      <c r="D108" s="126">
        <v>50</v>
      </c>
      <c r="E108" s="126"/>
      <c r="F108" s="122"/>
      <c r="G108" s="126" t="s">
        <v>4891</v>
      </c>
      <c r="H108" s="126" t="s">
        <v>3403</v>
      </c>
      <c r="I108" s="126" t="s">
        <v>3403</v>
      </c>
      <c r="J108" s="126" t="s">
        <v>4660</v>
      </c>
      <c r="K108" s="126" t="s">
        <v>3540</v>
      </c>
      <c r="L108" s="211" t="s">
        <v>3400</v>
      </c>
      <c r="M108" s="126" t="s">
        <v>4394</v>
      </c>
      <c r="N108" s="126" t="s">
        <v>46</v>
      </c>
      <c r="O108" s="126" t="s">
        <v>4231</v>
      </c>
      <c r="P108" s="211" t="s">
        <v>4220</v>
      </c>
      <c r="Q108" s="127">
        <v>10000</v>
      </c>
      <c r="R108" s="126" t="s">
        <v>4361</v>
      </c>
      <c r="S108" s="213" t="s">
        <v>46</v>
      </c>
      <c r="T108" s="171">
        <v>0.01</v>
      </c>
      <c r="U108" s="171">
        <v>10000</v>
      </c>
      <c r="V108" s="172" t="s">
        <v>3398</v>
      </c>
      <c r="W108" s="172" t="s">
        <v>135</v>
      </c>
      <c r="X108" s="172" t="s">
        <v>135</v>
      </c>
      <c r="Y108" s="172" t="s">
        <v>135</v>
      </c>
      <c r="Z108" s="172">
        <v>0</v>
      </c>
      <c r="AA108" s="172" t="s">
        <v>46</v>
      </c>
      <c r="AB108" s="169" t="s">
        <v>46</v>
      </c>
      <c r="AC108" s="172" t="s">
        <v>46</v>
      </c>
      <c r="AD108" s="169">
        <v>2.1400000000000002E-2</v>
      </c>
      <c r="AE108" s="169" t="s">
        <v>46</v>
      </c>
      <c r="AF108" s="169">
        <v>2.1400000000000002E-2</v>
      </c>
      <c r="AG108" s="169">
        <v>0.2</v>
      </c>
      <c r="AH108" s="172" t="s">
        <v>4892</v>
      </c>
      <c r="AI108" s="172" t="s">
        <v>4893</v>
      </c>
      <c r="AJ108" s="172" t="s">
        <v>4418</v>
      </c>
      <c r="AK108" s="173">
        <v>45645</v>
      </c>
      <c r="AL108" s="212" t="s">
        <v>4894</v>
      </c>
      <c r="AM108" s="128" t="s">
        <v>46</v>
      </c>
      <c r="AN108" s="128" t="s">
        <v>46</v>
      </c>
      <c r="AO108" s="128" t="s">
        <v>46</v>
      </c>
      <c r="AP108" s="128" t="s">
        <v>46</v>
      </c>
      <c r="AQ108" s="128" t="s">
        <v>46</v>
      </c>
      <c r="AR108" s="128" t="s">
        <v>46</v>
      </c>
      <c r="AS108" s="128" t="s">
        <v>46</v>
      </c>
      <c r="AT108" s="128" t="s">
        <v>46</v>
      </c>
      <c r="AU108" s="128" t="s">
        <v>46</v>
      </c>
      <c r="AV108" s="128" t="s">
        <v>46</v>
      </c>
      <c r="AW108" s="128" t="s">
        <v>46</v>
      </c>
      <c r="AX108" s="128" t="s">
        <v>46</v>
      </c>
      <c r="AY108" s="128" t="s">
        <v>46</v>
      </c>
      <c r="AZ108" s="128" t="s">
        <v>46</v>
      </c>
      <c r="BA108" s="128" t="s">
        <v>46</v>
      </c>
      <c r="BB108" s="128" t="s">
        <v>46</v>
      </c>
      <c r="BC108" s="128" t="s">
        <v>46</v>
      </c>
      <c r="BD108" s="128" t="s">
        <v>46</v>
      </c>
      <c r="BE108" s="128" t="s">
        <v>46</v>
      </c>
      <c r="BF108" s="128" t="s">
        <v>46</v>
      </c>
      <c r="BG108" s="128" t="s">
        <v>46</v>
      </c>
      <c r="BH108" s="128" t="s">
        <v>46</v>
      </c>
      <c r="BI108" s="128" t="s">
        <v>46</v>
      </c>
      <c r="BJ108" s="128" t="s">
        <v>46</v>
      </c>
      <c r="BK108" s="128" t="s">
        <v>46</v>
      </c>
      <c r="BL108" s="128" t="s">
        <v>46</v>
      </c>
      <c r="BM108" s="128" t="s">
        <v>46</v>
      </c>
      <c r="BN108" s="128" t="s">
        <v>46</v>
      </c>
      <c r="BO108" s="128" t="s">
        <v>46</v>
      </c>
      <c r="BP108" s="128" t="s">
        <v>46</v>
      </c>
      <c r="BQ108" s="128" t="s">
        <v>46</v>
      </c>
      <c r="BR108" s="128" t="s">
        <v>46</v>
      </c>
      <c r="BS108" s="128" t="s">
        <v>46</v>
      </c>
      <c r="BT108" s="128" t="s">
        <v>46</v>
      </c>
      <c r="BU108" s="128" t="s">
        <v>46</v>
      </c>
      <c r="BV108" s="177" t="s">
        <v>46</v>
      </c>
      <c r="BW108" s="177" t="s">
        <v>46</v>
      </c>
      <c r="BX108" s="128" t="s">
        <v>46</v>
      </c>
      <c r="BY108" s="128" t="s">
        <v>46</v>
      </c>
      <c r="BZ108" s="177" t="s">
        <v>46</v>
      </c>
      <c r="CA108" s="182" t="s">
        <v>46</v>
      </c>
      <c r="CB108" s="182" t="s">
        <v>46</v>
      </c>
      <c r="CC108" s="182" t="s">
        <v>46</v>
      </c>
      <c r="CD108" s="182" t="s">
        <v>46</v>
      </c>
      <c r="CE108" s="182" t="s">
        <v>46</v>
      </c>
      <c r="CF108" s="182" t="s">
        <v>46</v>
      </c>
      <c r="CG108" s="179" t="s">
        <v>46</v>
      </c>
      <c r="CH108" s="169">
        <v>0.04</v>
      </c>
      <c r="CI108" s="170">
        <v>0.05</v>
      </c>
      <c r="CJ108" s="170">
        <v>8.560000000000001E-4</v>
      </c>
      <c r="CK108" s="170" t="s">
        <v>46</v>
      </c>
      <c r="CL108" s="170">
        <v>8.560000000000001E-4</v>
      </c>
      <c r="CM108" s="180" t="s">
        <v>46</v>
      </c>
      <c r="CN108" s="180" t="s">
        <v>46</v>
      </c>
      <c r="CO108" s="180" t="s">
        <v>46</v>
      </c>
      <c r="CP108" s="128" t="s">
        <v>46</v>
      </c>
      <c r="CQ108" s="128" t="s">
        <v>46</v>
      </c>
      <c r="CR108" s="128" t="s">
        <v>46</v>
      </c>
      <c r="CS108" s="128" t="s">
        <v>46</v>
      </c>
      <c r="CT108" s="126" t="s">
        <v>46</v>
      </c>
      <c r="CU108" s="126" t="s">
        <v>46</v>
      </c>
      <c r="CV108" s="126" t="s">
        <v>4895</v>
      </c>
      <c r="CW108" s="126" t="s">
        <v>46</v>
      </c>
      <c r="CX108" s="154">
        <v>25569.625694432871</v>
      </c>
    </row>
    <row r="109" spans="1:102" ht="15" customHeight="1" x14ac:dyDescent="0.35">
      <c r="A109" s="8"/>
      <c r="B109" s="129">
        <v>39293641000117</v>
      </c>
      <c r="C109" s="152" t="s">
        <v>4756</v>
      </c>
      <c r="D109" s="126">
        <v>26</v>
      </c>
      <c r="E109" s="126"/>
      <c r="F109" s="122"/>
      <c r="G109" s="126" t="s">
        <v>4757</v>
      </c>
      <c r="H109" s="126" t="s">
        <v>4757</v>
      </c>
      <c r="I109" s="126" t="s">
        <v>4758</v>
      </c>
      <c r="J109" s="126" t="s">
        <v>362</v>
      </c>
      <c r="K109" s="126" t="s">
        <v>3526</v>
      </c>
      <c r="L109" s="211" t="s">
        <v>3400</v>
      </c>
      <c r="M109" s="126" t="s">
        <v>114</v>
      </c>
      <c r="N109" s="126" t="s">
        <v>4426</v>
      </c>
      <c r="O109" s="126" t="s">
        <v>358</v>
      </c>
      <c r="P109" s="211" t="s">
        <v>4759</v>
      </c>
      <c r="Q109" s="127">
        <v>1000</v>
      </c>
      <c r="R109" s="126" t="s">
        <v>4350</v>
      </c>
      <c r="S109" s="213" t="s">
        <v>46</v>
      </c>
      <c r="T109" s="171">
        <v>1000</v>
      </c>
      <c r="U109" s="171">
        <v>1000</v>
      </c>
      <c r="V109" s="172" t="s">
        <v>3398</v>
      </c>
      <c r="W109" s="172" t="s">
        <v>3530</v>
      </c>
      <c r="X109" s="172" t="s">
        <v>3530</v>
      </c>
      <c r="Y109" s="172" t="s">
        <v>3538</v>
      </c>
      <c r="Z109" s="172">
        <v>5</v>
      </c>
      <c r="AA109" s="172" t="s">
        <v>46</v>
      </c>
      <c r="AB109" s="169" t="s">
        <v>46</v>
      </c>
      <c r="AC109" s="172" t="s">
        <v>46</v>
      </c>
      <c r="AD109" s="169">
        <v>5.0000000000000001E-3</v>
      </c>
      <c r="AE109" s="169" t="s">
        <v>46</v>
      </c>
      <c r="AF109" s="169" t="s">
        <v>46</v>
      </c>
      <c r="AG109" s="169" t="s">
        <v>46</v>
      </c>
      <c r="AH109" s="172" t="s">
        <v>46</v>
      </c>
      <c r="AI109" s="172" t="s">
        <v>46</v>
      </c>
      <c r="AJ109" s="172" t="s">
        <v>46</v>
      </c>
      <c r="AK109" s="173">
        <v>44193</v>
      </c>
      <c r="AL109" s="212" t="s">
        <v>4760</v>
      </c>
      <c r="AM109" s="128">
        <v>5.4423263343702996E-3</v>
      </c>
      <c r="AN109" s="128">
        <v>-1.31452072780443E-2</v>
      </c>
      <c r="AO109" s="128">
        <v>5.5592616425265098E-2</v>
      </c>
      <c r="AP109" s="128">
        <v>0.16786811517239261</v>
      </c>
      <c r="AQ109" s="128">
        <v>0.1102074698017436</v>
      </c>
      <c r="AR109" s="128">
        <v>0.31005536170602438</v>
      </c>
      <c r="AS109" s="128">
        <v>2.6064216153484998E-3</v>
      </c>
      <c r="AT109" s="128">
        <v>-0.22060675376297109</v>
      </c>
      <c r="AU109" s="128" t="s">
        <v>46</v>
      </c>
      <c r="AV109" s="128" t="s">
        <v>46</v>
      </c>
      <c r="AW109" s="128">
        <v>6.0776623733403902E-2</v>
      </c>
      <c r="AX109" s="128">
        <v>0.44611778135690472</v>
      </c>
      <c r="AY109" s="128" t="s">
        <v>46</v>
      </c>
      <c r="AZ109" s="128">
        <v>0.41662595774630717</v>
      </c>
      <c r="BA109" s="128">
        <v>1.4027936049798768</v>
      </c>
      <c r="BB109" s="128">
        <v>0.85617897783649599</v>
      </c>
      <c r="BC109" s="128">
        <v>2.8513531068077067</v>
      </c>
      <c r="BD109" s="128">
        <v>1.9976499171494501E-2</v>
      </c>
      <c r="BE109" s="128" t="s">
        <v>46</v>
      </c>
      <c r="BF109" s="128" t="s">
        <v>46</v>
      </c>
      <c r="BG109" s="128" t="s">
        <v>46</v>
      </c>
      <c r="BH109" s="128">
        <v>0.51825209464064503</v>
      </c>
      <c r="BI109" s="128">
        <v>-6.7569774410072003E-3</v>
      </c>
      <c r="BJ109" s="128">
        <v>-0.1166578045247276</v>
      </c>
      <c r="BK109" s="128">
        <v>-7.7842699813759797E-2</v>
      </c>
      <c r="BL109" s="128">
        <v>4.3049500986698686E-2</v>
      </c>
      <c r="BM109" s="128">
        <v>-1.64014623711628E-2</v>
      </c>
      <c r="BN109" s="128">
        <v>0.201315633551782</v>
      </c>
      <c r="BO109" s="128">
        <v>-0.12786797196947661</v>
      </c>
      <c r="BP109" s="128">
        <v>-0.3443367892160053</v>
      </c>
      <c r="BQ109" s="128" t="s">
        <v>46</v>
      </c>
      <c r="BR109" s="128" t="s">
        <v>46</v>
      </c>
      <c r="BS109" s="128">
        <v>-5.0565732319112544E-2</v>
      </c>
      <c r="BT109" s="128">
        <v>0.1847623153167943</v>
      </c>
      <c r="BU109" s="128">
        <v>0.18293757541590469</v>
      </c>
      <c r="BV109" s="177">
        <v>-0.29318776211969638</v>
      </c>
      <c r="BW109" s="177">
        <v>-0.14446680617193469</v>
      </c>
      <c r="BX109" s="128">
        <v>-0.17587862238359231</v>
      </c>
      <c r="BY109" s="128">
        <v>-0.3168897483632454</v>
      </c>
      <c r="BZ109" s="177">
        <v>-0.27566111468506949</v>
      </c>
      <c r="CA109" s="182">
        <v>-0.20849207437639161</v>
      </c>
      <c r="CB109" s="182">
        <v>4.4692216088021701E-2</v>
      </c>
      <c r="CC109" s="182">
        <v>-0.271225822119045</v>
      </c>
      <c r="CD109" s="182">
        <v>-0.2004397842922932</v>
      </c>
      <c r="CE109" s="182">
        <v>-1.69738070107513E-2</v>
      </c>
      <c r="CF109" s="182">
        <v>-2.9873166160283599E-2</v>
      </c>
      <c r="CG109" s="179">
        <v>1.3228492439999999</v>
      </c>
      <c r="CH109" s="169">
        <v>0.48</v>
      </c>
      <c r="CI109" s="170" t="s">
        <v>46</v>
      </c>
      <c r="CJ109" s="170">
        <v>2.3999999999999998E-3</v>
      </c>
      <c r="CK109" s="170" t="s">
        <v>46</v>
      </c>
      <c r="CL109" s="170">
        <v>2.3999999999999998E-3</v>
      </c>
      <c r="CM109" s="180">
        <v>1821620.7</v>
      </c>
      <c r="CN109" s="180">
        <v>2143856.4607936502</v>
      </c>
      <c r="CO109" s="180">
        <v>-602738.90999999992</v>
      </c>
      <c r="CP109" s="128" t="s">
        <v>46</v>
      </c>
      <c r="CQ109" s="128" t="s">
        <v>46</v>
      </c>
      <c r="CR109" s="128" t="s">
        <v>46</v>
      </c>
      <c r="CS109" s="128" t="s">
        <v>46</v>
      </c>
      <c r="CT109" s="126" t="s">
        <v>46</v>
      </c>
      <c r="CU109" s="126" t="s">
        <v>46</v>
      </c>
      <c r="CV109" s="126" t="s">
        <v>4761</v>
      </c>
      <c r="CW109" s="126" t="s">
        <v>46</v>
      </c>
      <c r="CX109" s="154">
        <v>25569.625694432871</v>
      </c>
    </row>
    <row r="110" spans="1:102" ht="15" customHeight="1" x14ac:dyDescent="0.35">
      <c r="A110" s="8"/>
      <c r="B110" s="129">
        <v>44315932000107</v>
      </c>
      <c r="C110" s="152" t="s">
        <v>4762</v>
      </c>
      <c r="D110" s="126">
        <v>10</v>
      </c>
      <c r="E110" s="126"/>
      <c r="F110" s="122"/>
      <c r="G110" s="126" t="s">
        <v>4757</v>
      </c>
      <c r="H110" s="126" t="s">
        <v>4757</v>
      </c>
      <c r="I110" s="126" t="s">
        <v>4758</v>
      </c>
      <c r="J110" s="126" t="s">
        <v>3560</v>
      </c>
      <c r="K110" s="126" t="s">
        <v>3526</v>
      </c>
      <c r="L110" s="211" t="s">
        <v>3399</v>
      </c>
      <c r="M110" s="126" t="s">
        <v>163</v>
      </c>
      <c r="N110" s="126" t="s">
        <v>3566</v>
      </c>
      <c r="O110" s="126" t="s">
        <v>4508</v>
      </c>
      <c r="P110" s="211" t="s">
        <v>3562</v>
      </c>
      <c r="Q110" s="127">
        <v>500</v>
      </c>
      <c r="R110" s="126" t="s">
        <v>4350</v>
      </c>
      <c r="S110" s="213" t="s">
        <v>46</v>
      </c>
      <c r="T110" s="171">
        <v>200</v>
      </c>
      <c r="U110" s="171">
        <v>500</v>
      </c>
      <c r="V110" s="172" t="s">
        <v>3398</v>
      </c>
      <c r="W110" s="172" t="s">
        <v>135</v>
      </c>
      <c r="X110" s="172" t="s">
        <v>3530</v>
      </c>
      <c r="Y110" s="172" t="s">
        <v>3530</v>
      </c>
      <c r="Z110" s="172">
        <v>2</v>
      </c>
      <c r="AA110" s="172" t="s">
        <v>46</v>
      </c>
      <c r="AB110" s="169" t="s">
        <v>46</v>
      </c>
      <c r="AC110" s="172" t="s">
        <v>4763</v>
      </c>
      <c r="AD110" s="169">
        <v>9.0000000000000011E-3</v>
      </c>
      <c r="AE110" s="169">
        <v>9.0000000000000011E-3</v>
      </c>
      <c r="AF110" s="169">
        <v>9.0000000000000011E-3</v>
      </c>
      <c r="AG110" s="169">
        <v>0.2</v>
      </c>
      <c r="AH110" s="172" t="s">
        <v>136</v>
      </c>
      <c r="AI110" s="172" t="s">
        <v>4367</v>
      </c>
      <c r="AJ110" s="172" t="s">
        <v>133</v>
      </c>
      <c r="AK110" s="173">
        <v>44651</v>
      </c>
      <c r="AL110" s="212" t="s">
        <v>4764</v>
      </c>
      <c r="AM110" s="128">
        <v>1.4396108960842599E-2</v>
      </c>
      <c r="AN110" s="128">
        <v>5.7232739701874799E-2</v>
      </c>
      <c r="AO110" s="128">
        <v>0.15522663380340049</v>
      </c>
      <c r="AP110" s="128">
        <v>0.109460656499974</v>
      </c>
      <c r="AQ110" s="128">
        <v>0.11909727628948991</v>
      </c>
      <c r="AR110" s="128">
        <v>0.18110554150133029</v>
      </c>
      <c r="AS110" s="128">
        <v>8.9911244406478394E-2</v>
      </c>
      <c r="AT110" s="128" t="s">
        <v>46</v>
      </c>
      <c r="AU110" s="128" t="s">
        <v>46</v>
      </c>
      <c r="AV110" s="128" t="s">
        <v>46</v>
      </c>
      <c r="AW110" s="128">
        <v>0.1215201507819658</v>
      </c>
      <c r="AX110" s="128">
        <v>1.1800762753280205</v>
      </c>
      <c r="AY110" s="128">
        <v>0.55290603486145884</v>
      </c>
      <c r="AZ110" s="128">
        <v>1.163309970542884</v>
      </c>
      <c r="BA110" s="128">
        <v>0.89006594277854056</v>
      </c>
      <c r="BB110" s="128">
        <v>0.9331880753772468</v>
      </c>
      <c r="BC110" s="128">
        <v>1.6654956249701147</v>
      </c>
      <c r="BD110" s="128">
        <v>0.68911026858327251</v>
      </c>
      <c r="BE110" s="128" t="s">
        <v>46</v>
      </c>
      <c r="BF110" s="128" t="s">
        <v>46</v>
      </c>
      <c r="BG110" s="128" t="s">
        <v>46</v>
      </c>
      <c r="BH110" s="128">
        <v>0.95049860780659157</v>
      </c>
      <c r="BI110" s="128">
        <v>2.1968051854650002E-3</v>
      </c>
      <c r="BJ110" s="128">
        <v>-4.62798575448084E-2</v>
      </c>
      <c r="BK110" s="128">
        <v>2.1791317564375499E-2</v>
      </c>
      <c r="BL110" s="128">
        <v>-1.203915341908135E-2</v>
      </c>
      <c r="BM110" s="128">
        <v>-7.5617495136894863E-3</v>
      </c>
      <c r="BN110" s="128">
        <v>7.2365813347087901E-2</v>
      </c>
      <c r="BO110" s="128">
        <v>-4.0563149178346601E-2</v>
      </c>
      <c r="BP110" s="128" t="s">
        <v>46</v>
      </c>
      <c r="BQ110" s="128" t="s">
        <v>46</v>
      </c>
      <c r="BR110" s="128" t="s">
        <v>46</v>
      </c>
      <c r="BS110" s="128">
        <v>-5.6112979321184531E-3</v>
      </c>
      <c r="BT110" s="128">
        <v>4.2507191010734399E-2</v>
      </c>
      <c r="BU110" s="128">
        <v>3.0423927195709299E-2</v>
      </c>
      <c r="BV110" s="177">
        <v>0.46939941867757468</v>
      </c>
      <c r="BW110" s="177">
        <v>-0.1453234968431828</v>
      </c>
      <c r="BX110" s="128">
        <v>-2.14587925254494E-2</v>
      </c>
      <c r="BY110" s="128">
        <v>-2.76183209483543E-2</v>
      </c>
      <c r="BZ110" s="177">
        <v>-5.3002227510594399E-2</v>
      </c>
      <c r="CA110" s="182">
        <v>-0.3122017068928869</v>
      </c>
      <c r="CB110" s="182">
        <v>0.16910395544612619</v>
      </c>
      <c r="CC110" s="182">
        <v>-0.70584073901704625</v>
      </c>
      <c r="CD110" s="182">
        <v>-0.55797142108751718</v>
      </c>
      <c r="CE110" s="182">
        <v>0.1596885626892284</v>
      </c>
      <c r="CF110" s="182">
        <v>-0.3425953344303877</v>
      </c>
      <c r="CG110" s="179">
        <v>1.49187296</v>
      </c>
      <c r="CH110" s="169">
        <v>0.3</v>
      </c>
      <c r="CI110" s="170" t="s">
        <v>46</v>
      </c>
      <c r="CJ110" s="170">
        <v>2.7000000000000001E-3</v>
      </c>
      <c r="CK110" s="170" t="s">
        <v>46</v>
      </c>
      <c r="CL110" s="170">
        <v>2.7000000000000001E-3</v>
      </c>
      <c r="CM110" s="180">
        <v>94545340.049999997</v>
      </c>
      <c r="CN110" s="180">
        <v>99908090.875634938</v>
      </c>
      <c r="CO110" s="180">
        <v>-29686531.420000009</v>
      </c>
      <c r="CP110" s="128" t="s">
        <v>46</v>
      </c>
      <c r="CQ110" s="128" t="s">
        <v>46</v>
      </c>
      <c r="CR110" s="128" t="s">
        <v>46</v>
      </c>
      <c r="CS110" s="128" t="s">
        <v>46</v>
      </c>
      <c r="CT110" s="126" t="s">
        <v>46</v>
      </c>
      <c r="CU110" s="126" t="s">
        <v>46</v>
      </c>
      <c r="CV110" s="126" t="s">
        <v>4765</v>
      </c>
      <c r="CW110" s="126" t="s">
        <v>46</v>
      </c>
      <c r="CX110" s="154">
        <v>25569.625694432871</v>
      </c>
    </row>
    <row r="111" spans="1:102" ht="15" customHeight="1" x14ac:dyDescent="0.35">
      <c r="A111" s="8"/>
      <c r="B111" s="129">
        <v>45081757000195</v>
      </c>
      <c r="C111" s="152" t="s">
        <v>4766</v>
      </c>
      <c r="D111" s="126">
        <v>10</v>
      </c>
      <c r="E111" s="126"/>
      <c r="F111" s="122"/>
      <c r="G111" s="126" t="s">
        <v>4757</v>
      </c>
      <c r="H111" s="126" t="s">
        <v>4757</v>
      </c>
      <c r="I111" s="126" t="s">
        <v>4758</v>
      </c>
      <c r="J111" s="126" t="s">
        <v>3560</v>
      </c>
      <c r="K111" s="126" t="s">
        <v>3526</v>
      </c>
      <c r="L111" s="211" t="s">
        <v>3399</v>
      </c>
      <c r="M111" s="126" t="s">
        <v>163</v>
      </c>
      <c r="N111" s="126" t="s">
        <v>4767</v>
      </c>
      <c r="O111" s="126" t="s">
        <v>164</v>
      </c>
      <c r="P111" s="211" t="s">
        <v>3562</v>
      </c>
      <c r="Q111" s="127">
        <v>500</v>
      </c>
      <c r="R111" s="126" t="s">
        <v>4350</v>
      </c>
      <c r="S111" s="213" t="s">
        <v>46</v>
      </c>
      <c r="T111" s="171">
        <v>200</v>
      </c>
      <c r="U111" s="171">
        <v>500</v>
      </c>
      <c r="V111" s="172" t="s">
        <v>3398</v>
      </c>
      <c r="W111" s="172" t="s">
        <v>135</v>
      </c>
      <c r="X111" s="172" t="s">
        <v>4768</v>
      </c>
      <c r="Y111" s="172" t="s">
        <v>3530</v>
      </c>
      <c r="Z111" s="172">
        <v>10</v>
      </c>
      <c r="AA111" s="172" t="s">
        <v>46</v>
      </c>
      <c r="AB111" s="169" t="s">
        <v>46</v>
      </c>
      <c r="AC111" s="172" t="s">
        <v>4769</v>
      </c>
      <c r="AD111" s="169">
        <v>5.0000000000000001E-3</v>
      </c>
      <c r="AE111" s="169">
        <v>5.0000000000000001E-3</v>
      </c>
      <c r="AF111" s="169">
        <v>5.0000000000000001E-3</v>
      </c>
      <c r="AG111" s="169">
        <v>0.2</v>
      </c>
      <c r="AH111" s="172" t="s">
        <v>3380</v>
      </c>
      <c r="AI111" s="172" t="s">
        <v>3381</v>
      </c>
      <c r="AJ111" s="172" t="s">
        <v>133</v>
      </c>
      <c r="AK111" s="173">
        <v>44694</v>
      </c>
      <c r="AL111" s="212" t="s">
        <v>4770</v>
      </c>
      <c r="AM111" s="128">
        <v>7.7394174851946997E-3</v>
      </c>
      <c r="AN111" s="128">
        <v>0.1037976484130414</v>
      </c>
      <c r="AO111" s="128">
        <v>0.12285854383567919</v>
      </c>
      <c r="AP111" s="128">
        <v>0.1263954404196119</v>
      </c>
      <c r="AQ111" s="128">
        <v>0.12441567948369429</v>
      </c>
      <c r="AR111" s="128">
        <v>0.11254769732599219</v>
      </c>
      <c r="AS111" s="128">
        <v>0.117343776506019</v>
      </c>
      <c r="AT111" s="128" t="s">
        <v>46</v>
      </c>
      <c r="AU111" s="128" t="s">
        <v>46</v>
      </c>
      <c r="AV111" s="128" t="s">
        <v>46</v>
      </c>
      <c r="AW111" s="128">
        <v>0.12656325756154291</v>
      </c>
      <c r="AX111" s="128">
        <v>0.63441468691152836</v>
      </c>
      <c r="AY111" s="128">
        <v>1.0027537823795381</v>
      </c>
      <c r="AZ111" s="128">
        <v>0.92073483466401584</v>
      </c>
      <c r="BA111" s="128">
        <v>1.0360200138526234</v>
      </c>
      <c r="BB111" s="128">
        <v>0.97984840249113925</v>
      </c>
      <c r="BC111" s="128">
        <v>1.0350191161628477</v>
      </c>
      <c r="BD111" s="128">
        <v>0.89936249774351662</v>
      </c>
      <c r="BE111" s="128" t="s">
        <v>46</v>
      </c>
      <c r="BF111" s="128" t="s">
        <v>46</v>
      </c>
      <c r="BG111" s="128" t="s">
        <v>46</v>
      </c>
      <c r="BH111" s="128">
        <v>0.99340341219223482</v>
      </c>
      <c r="BI111" s="128">
        <v>-4.4598862901826996E-3</v>
      </c>
      <c r="BJ111" s="128">
        <v>2.8505116635810002E-4</v>
      </c>
      <c r="BK111" s="128">
        <v>-1.05767724033456E-2</v>
      </c>
      <c r="BL111" s="128">
        <v>3.9166422797374256E-3</v>
      </c>
      <c r="BM111" s="128">
        <v>-2.2704484712235962E-3</v>
      </c>
      <c r="BN111" s="128">
        <v>3.8079691717498002E-3</v>
      </c>
      <c r="BO111" s="128">
        <v>-1.3130617078806099E-2</v>
      </c>
      <c r="BP111" s="128" t="s">
        <v>46</v>
      </c>
      <c r="BQ111" s="128" t="s">
        <v>46</v>
      </c>
      <c r="BR111" s="128" t="s">
        <v>46</v>
      </c>
      <c r="BS111" s="128">
        <v>-7.4545579282725427E-4</v>
      </c>
      <c r="BT111" s="128">
        <v>5.6222349070100004E-3</v>
      </c>
      <c r="BU111" s="128">
        <v>8.3228322574001E-3</v>
      </c>
      <c r="BV111" s="177">
        <v>-1.6656257574347626</v>
      </c>
      <c r="BW111" s="177">
        <v>-7.4127902443474794E-2</v>
      </c>
      <c r="BX111" s="128">
        <v>-3.6221402369432001E-3</v>
      </c>
      <c r="BY111" s="128">
        <v>-5.0149974721075E-3</v>
      </c>
      <c r="BZ111" s="177">
        <v>4.4214226583461002E-3</v>
      </c>
      <c r="CA111" s="182">
        <v>0.15207992239156759</v>
      </c>
      <c r="CB111" s="182">
        <v>-8.4282505753380602E-2</v>
      </c>
      <c r="CC111" s="182">
        <v>0.2222973940021791</v>
      </c>
      <c r="CD111" s="182">
        <v>0.1570174523489965</v>
      </c>
      <c r="CE111" s="182">
        <v>-3.1566934136360001E-4</v>
      </c>
      <c r="CF111" s="182">
        <v>5.6620734181875403E-2</v>
      </c>
      <c r="CG111" s="179">
        <v>1.494763217</v>
      </c>
      <c r="CH111" s="169">
        <v>0.3</v>
      </c>
      <c r="CI111" s="170" t="s">
        <v>46</v>
      </c>
      <c r="CJ111" s="170">
        <v>1.5E-3</v>
      </c>
      <c r="CK111" s="170" t="s">
        <v>46</v>
      </c>
      <c r="CL111" s="170">
        <v>1.5E-3</v>
      </c>
      <c r="CM111" s="180">
        <v>16385008.07</v>
      </c>
      <c r="CN111" s="180">
        <v>26806466.049365096</v>
      </c>
      <c r="CO111" s="180">
        <v>-20061412.189999998</v>
      </c>
      <c r="CP111" s="128" t="s">
        <v>46</v>
      </c>
      <c r="CQ111" s="128" t="s">
        <v>46</v>
      </c>
      <c r="CR111" s="128" t="s">
        <v>46</v>
      </c>
      <c r="CS111" s="128" t="s">
        <v>46</v>
      </c>
      <c r="CT111" s="126" t="s">
        <v>46</v>
      </c>
      <c r="CU111" s="126" t="s">
        <v>46</v>
      </c>
      <c r="CV111" s="126" t="s">
        <v>4771</v>
      </c>
      <c r="CW111" s="126" t="s">
        <v>46</v>
      </c>
      <c r="CX111" s="154">
        <v>25569.625694432871</v>
      </c>
    </row>
    <row r="112" spans="1:102" ht="15" customHeight="1" x14ac:dyDescent="0.35">
      <c r="A112" s="8"/>
      <c r="B112" s="129">
        <v>58341429000122</v>
      </c>
      <c r="C112" s="152" t="s">
        <v>4772</v>
      </c>
      <c r="D112" s="126">
        <v>6</v>
      </c>
      <c r="E112" s="126"/>
      <c r="F112" s="122"/>
      <c r="G112" s="126" t="s">
        <v>4757</v>
      </c>
      <c r="H112" s="126" t="s">
        <v>4757</v>
      </c>
      <c r="I112" s="126" t="s">
        <v>4758</v>
      </c>
      <c r="J112" s="126" t="s">
        <v>3559</v>
      </c>
      <c r="K112" s="126" t="s">
        <v>46</v>
      </c>
      <c r="L112" s="211" t="s">
        <v>3399</v>
      </c>
      <c r="M112" s="126" t="s">
        <v>163</v>
      </c>
      <c r="N112" s="126" t="s">
        <v>4507</v>
      </c>
      <c r="O112" s="126" t="s">
        <v>3568</v>
      </c>
      <c r="P112" s="211" t="s">
        <v>3562</v>
      </c>
      <c r="Q112" s="127">
        <v>500</v>
      </c>
      <c r="R112" s="126" t="s">
        <v>4361</v>
      </c>
      <c r="S112" s="213" t="s">
        <v>46</v>
      </c>
      <c r="T112" s="171">
        <v>500</v>
      </c>
      <c r="U112" s="171">
        <v>500</v>
      </c>
      <c r="V112" s="172" t="s">
        <v>3398</v>
      </c>
      <c r="W112" s="172" t="s">
        <v>3530</v>
      </c>
      <c r="X112" s="172" t="s">
        <v>135</v>
      </c>
      <c r="Y112" s="172" t="s">
        <v>3530</v>
      </c>
      <c r="Z112" s="172">
        <v>1</v>
      </c>
      <c r="AA112" s="172" t="s">
        <v>46</v>
      </c>
      <c r="AB112" s="169" t="s">
        <v>46</v>
      </c>
      <c r="AC112" s="172" t="s">
        <v>46</v>
      </c>
      <c r="AD112" s="169">
        <v>3.4999999999999996E-3</v>
      </c>
      <c r="AE112" s="169" t="s">
        <v>46</v>
      </c>
      <c r="AF112" s="169" t="s">
        <v>46</v>
      </c>
      <c r="AG112" s="169" t="s">
        <v>46</v>
      </c>
      <c r="AH112" s="172" t="s">
        <v>46</v>
      </c>
      <c r="AI112" s="172" t="s">
        <v>46</v>
      </c>
      <c r="AJ112" s="172" t="s">
        <v>133</v>
      </c>
      <c r="AK112" s="173">
        <v>45792</v>
      </c>
      <c r="AL112" s="212" t="s">
        <v>4773</v>
      </c>
      <c r="AM112" s="128" t="s">
        <v>46</v>
      </c>
      <c r="AN112" s="128" t="s">
        <v>46</v>
      </c>
      <c r="AO112" s="128" t="s">
        <v>46</v>
      </c>
      <c r="AP112" s="128" t="s">
        <v>46</v>
      </c>
      <c r="AQ112" s="128" t="s">
        <v>46</v>
      </c>
      <c r="AR112" s="128" t="s">
        <v>46</v>
      </c>
      <c r="AS112" s="128" t="s">
        <v>46</v>
      </c>
      <c r="AT112" s="128" t="s">
        <v>46</v>
      </c>
      <c r="AU112" s="128" t="s">
        <v>46</v>
      </c>
      <c r="AV112" s="128" t="s">
        <v>46</v>
      </c>
      <c r="AW112" s="128" t="s">
        <v>46</v>
      </c>
      <c r="AX112" s="128" t="s">
        <v>46</v>
      </c>
      <c r="AY112" s="128" t="s">
        <v>46</v>
      </c>
      <c r="AZ112" s="128" t="s">
        <v>46</v>
      </c>
      <c r="BA112" s="128" t="s">
        <v>46</v>
      </c>
      <c r="BB112" s="128" t="s">
        <v>46</v>
      </c>
      <c r="BC112" s="128" t="s">
        <v>46</v>
      </c>
      <c r="BD112" s="128" t="s">
        <v>46</v>
      </c>
      <c r="BE112" s="128" t="s">
        <v>46</v>
      </c>
      <c r="BF112" s="128" t="s">
        <v>46</v>
      </c>
      <c r="BG112" s="128" t="s">
        <v>46</v>
      </c>
      <c r="BH112" s="128" t="s">
        <v>46</v>
      </c>
      <c r="BI112" s="128" t="s">
        <v>46</v>
      </c>
      <c r="BJ112" s="128" t="s">
        <v>46</v>
      </c>
      <c r="BK112" s="128" t="s">
        <v>46</v>
      </c>
      <c r="BL112" s="128" t="s">
        <v>46</v>
      </c>
      <c r="BM112" s="128" t="s">
        <v>46</v>
      </c>
      <c r="BN112" s="128" t="s">
        <v>46</v>
      </c>
      <c r="BO112" s="128" t="s">
        <v>46</v>
      </c>
      <c r="BP112" s="128" t="s">
        <v>46</v>
      </c>
      <c r="BQ112" s="128" t="s">
        <v>46</v>
      </c>
      <c r="BR112" s="128" t="s">
        <v>46</v>
      </c>
      <c r="BS112" s="128" t="s">
        <v>46</v>
      </c>
      <c r="BT112" s="128" t="s">
        <v>46</v>
      </c>
      <c r="BU112" s="128">
        <v>3.2241572684131E-3</v>
      </c>
      <c r="BV112" s="177" t="s">
        <v>46</v>
      </c>
      <c r="BW112" s="177">
        <v>-3.7408710837021131</v>
      </c>
      <c r="BX112" s="128" t="s">
        <v>46</v>
      </c>
      <c r="BY112" s="128">
        <v>-1.1457525254956E-3</v>
      </c>
      <c r="BZ112" s="177">
        <v>4.1339590412858996E-3</v>
      </c>
      <c r="CA112" s="182" t="s">
        <v>46</v>
      </c>
      <c r="CB112" s="182" t="s">
        <v>46</v>
      </c>
      <c r="CC112" s="182" t="s">
        <v>46</v>
      </c>
      <c r="CD112" s="182" t="s">
        <v>46</v>
      </c>
      <c r="CE112" s="182" t="s">
        <v>46</v>
      </c>
      <c r="CF112" s="182" t="s">
        <v>46</v>
      </c>
      <c r="CG112" s="179">
        <v>1.0498047319999999</v>
      </c>
      <c r="CH112" s="169">
        <v>0.3</v>
      </c>
      <c r="CI112" s="170" t="s">
        <v>46</v>
      </c>
      <c r="CJ112" s="170">
        <v>1.0499999999999997E-3</v>
      </c>
      <c r="CK112" s="170" t="s">
        <v>46</v>
      </c>
      <c r="CL112" s="170">
        <v>1.0499999999999997E-3</v>
      </c>
      <c r="CM112" s="180">
        <v>8402269.5600000005</v>
      </c>
      <c r="CN112" s="180" t="s">
        <v>46</v>
      </c>
      <c r="CO112" s="180">
        <v>8245978.5399999991</v>
      </c>
      <c r="CP112" s="128" t="s">
        <v>46</v>
      </c>
      <c r="CQ112" s="128" t="s">
        <v>46</v>
      </c>
      <c r="CR112" s="128" t="s">
        <v>46</v>
      </c>
      <c r="CS112" s="128" t="s">
        <v>46</v>
      </c>
      <c r="CT112" s="126" t="s">
        <v>46</v>
      </c>
      <c r="CU112" s="126" t="s">
        <v>46</v>
      </c>
      <c r="CV112" s="126" t="s">
        <v>4774</v>
      </c>
      <c r="CW112" s="126" t="s">
        <v>46</v>
      </c>
      <c r="CX112" s="154">
        <v>25569.625694432871</v>
      </c>
    </row>
    <row r="113" spans="1:102" ht="15" customHeight="1" x14ac:dyDescent="0.35">
      <c r="A113" s="8"/>
      <c r="B113" s="129">
        <v>10338491000139</v>
      </c>
      <c r="C113" s="152" t="s">
        <v>4775</v>
      </c>
      <c r="D113" s="126">
        <v>40</v>
      </c>
      <c r="E113" s="126"/>
      <c r="F113" s="122"/>
      <c r="G113" s="126" t="s">
        <v>4776</v>
      </c>
      <c r="H113" s="126" t="s">
        <v>3412</v>
      </c>
      <c r="I113" s="126" t="s">
        <v>3412</v>
      </c>
      <c r="J113" s="126" t="s">
        <v>4777</v>
      </c>
      <c r="K113" s="126" t="s">
        <v>46</v>
      </c>
      <c r="L113" s="211" t="s">
        <v>3400</v>
      </c>
      <c r="M113" s="126" t="s">
        <v>4661</v>
      </c>
      <c r="N113" s="126" t="s">
        <v>4778</v>
      </c>
      <c r="O113" s="126" t="s">
        <v>4480</v>
      </c>
      <c r="P113" s="211" t="s">
        <v>4779</v>
      </c>
      <c r="Q113" s="127">
        <v>1</v>
      </c>
      <c r="R113" s="126" t="s">
        <v>4361</v>
      </c>
      <c r="S113" s="213" t="s">
        <v>46</v>
      </c>
      <c r="T113" s="171">
        <v>1</v>
      </c>
      <c r="U113" s="171">
        <v>1</v>
      </c>
      <c r="V113" s="172" t="s">
        <v>4780</v>
      </c>
      <c r="W113" s="172" t="s">
        <v>135</v>
      </c>
      <c r="X113" s="172" t="s">
        <v>135</v>
      </c>
      <c r="Y113" s="172" t="s">
        <v>135</v>
      </c>
      <c r="Z113" s="172">
        <v>0</v>
      </c>
      <c r="AA113" s="172" t="s">
        <v>46</v>
      </c>
      <c r="AB113" s="169" t="s">
        <v>46</v>
      </c>
      <c r="AC113" s="172" t="s">
        <v>46</v>
      </c>
      <c r="AD113" s="169">
        <v>1E-4</v>
      </c>
      <c r="AE113" s="169" t="s">
        <v>46</v>
      </c>
      <c r="AF113" s="169">
        <v>1E-4</v>
      </c>
      <c r="AG113" s="169">
        <v>0.1</v>
      </c>
      <c r="AH113" s="172" t="s">
        <v>3542</v>
      </c>
      <c r="AI113" s="172" t="s">
        <v>136</v>
      </c>
      <c r="AJ113" s="172" t="s">
        <v>3372</v>
      </c>
      <c r="AK113" s="173">
        <v>36526</v>
      </c>
      <c r="AL113" s="212" t="s">
        <v>4781</v>
      </c>
      <c r="AM113" s="128" t="s">
        <v>46</v>
      </c>
      <c r="AN113" s="128" t="s">
        <v>46</v>
      </c>
      <c r="AO113" s="128" t="s">
        <v>46</v>
      </c>
      <c r="AP113" s="128" t="s">
        <v>46</v>
      </c>
      <c r="AQ113" s="128" t="s">
        <v>46</v>
      </c>
      <c r="AR113" s="128" t="s">
        <v>46</v>
      </c>
      <c r="AS113" s="128" t="s">
        <v>46</v>
      </c>
      <c r="AT113" s="128" t="s">
        <v>46</v>
      </c>
      <c r="AU113" s="128" t="s">
        <v>46</v>
      </c>
      <c r="AV113" s="128" t="s">
        <v>46</v>
      </c>
      <c r="AW113" s="128" t="s">
        <v>46</v>
      </c>
      <c r="AX113" s="128" t="s">
        <v>46</v>
      </c>
      <c r="AY113" s="128" t="s">
        <v>46</v>
      </c>
      <c r="AZ113" s="128" t="s">
        <v>46</v>
      </c>
      <c r="BA113" s="128" t="s">
        <v>46</v>
      </c>
      <c r="BB113" s="128" t="s">
        <v>46</v>
      </c>
      <c r="BC113" s="128" t="s">
        <v>46</v>
      </c>
      <c r="BD113" s="128" t="s">
        <v>46</v>
      </c>
      <c r="BE113" s="128" t="s">
        <v>46</v>
      </c>
      <c r="BF113" s="128" t="s">
        <v>46</v>
      </c>
      <c r="BG113" s="128" t="s">
        <v>46</v>
      </c>
      <c r="BH113" s="128" t="s">
        <v>46</v>
      </c>
      <c r="BI113" s="128" t="s">
        <v>46</v>
      </c>
      <c r="BJ113" s="128" t="s">
        <v>46</v>
      </c>
      <c r="BK113" s="128" t="s">
        <v>46</v>
      </c>
      <c r="BL113" s="128" t="s">
        <v>46</v>
      </c>
      <c r="BM113" s="128" t="s">
        <v>46</v>
      </c>
      <c r="BN113" s="128" t="s">
        <v>46</v>
      </c>
      <c r="BO113" s="128" t="s">
        <v>46</v>
      </c>
      <c r="BP113" s="128" t="s">
        <v>46</v>
      </c>
      <c r="BQ113" s="128" t="s">
        <v>46</v>
      </c>
      <c r="BR113" s="128" t="s">
        <v>46</v>
      </c>
      <c r="BS113" s="128" t="s">
        <v>46</v>
      </c>
      <c r="BT113" s="128" t="s">
        <v>46</v>
      </c>
      <c r="BU113" s="128" t="s">
        <v>46</v>
      </c>
      <c r="BV113" s="177" t="s">
        <v>46</v>
      </c>
      <c r="BW113" s="177" t="s">
        <v>46</v>
      </c>
      <c r="BX113" s="128" t="s">
        <v>46</v>
      </c>
      <c r="BY113" s="128" t="s">
        <v>46</v>
      </c>
      <c r="BZ113" s="177" t="s">
        <v>46</v>
      </c>
      <c r="CA113" s="182" t="s">
        <v>46</v>
      </c>
      <c r="CB113" s="182" t="s">
        <v>46</v>
      </c>
      <c r="CC113" s="182" t="s">
        <v>46</v>
      </c>
      <c r="CD113" s="182" t="s">
        <v>46</v>
      </c>
      <c r="CE113" s="182" t="s">
        <v>46</v>
      </c>
      <c r="CF113" s="182" t="s">
        <v>46</v>
      </c>
      <c r="CG113" s="179" t="s">
        <v>46</v>
      </c>
      <c r="CH113" s="169" t="s">
        <v>46</v>
      </c>
      <c r="CI113" s="170" t="s">
        <v>46</v>
      </c>
      <c r="CJ113" s="170" t="s">
        <v>46</v>
      </c>
      <c r="CK113" s="170" t="s">
        <v>46</v>
      </c>
      <c r="CL113" s="170" t="s">
        <v>46</v>
      </c>
      <c r="CM113" s="180" t="s">
        <v>46</v>
      </c>
      <c r="CN113" s="180" t="s">
        <v>46</v>
      </c>
      <c r="CO113" s="180" t="s">
        <v>46</v>
      </c>
      <c r="CP113" s="128" t="s">
        <v>46</v>
      </c>
      <c r="CQ113" s="128" t="s">
        <v>46</v>
      </c>
      <c r="CR113" s="128" t="s">
        <v>46</v>
      </c>
      <c r="CS113" s="128" t="s">
        <v>46</v>
      </c>
      <c r="CT113" s="126" t="s">
        <v>46</v>
      </c>
      <c r="CU113" s="126" t="s">
        <v>46</v>
      </c>
      <c r="CV113" s="126" t="s">
        <v>4782</v>
      </c>
      <c r="CW113" s="126" t="s">
        <v>46</v>
      </c>
      <c r="CX113" s="154">
        <v>25569.709027766203</v>
      </c>
    </row>
    <row r="114" spans="1:102" ht="15" customHeight="1" x14ac:dyDescent="0.35">
      <c r="A114" s="8"/>
      <c r="B114" s="129">
        <v>33361831000148</v>
      </c>
      <c r="C114" s="152" t="s">
        <v>4896</v>
      </c>
      <c r="D114" s="126">
        <v>27</v>
      </c>
      <c r="E114" s="126"/>
      <c r="F114" s="122"/>
      <c r="G114" s="126" t="s">
        <v>4897</v>
      </c>
      <c r="H114" s="126" t="s">
        <v>2469</v>
      </c>
      <c r="I114" s="126" t="s">
        <v>2469</v>
      </c>
      <c r="J114" s="126" t="s">
        <v>3559</v>
      </c>
      <c r="K114" s="126" t="s">
        <v>3540</v>
      </c>
      <c r="L114" s="211" t="s">
        <v>3400</v>
      </c>
      <c r="M114" s="126" t="s">
        <v>112</v>
      </c>
      <c r="N114" s="126" t="s">
        <v>4436</v>
      </c>
      <c r="O114" s="126" t="s">
        <v>4542</v>
      </c>
      <c r="P114" s="211" t="s">
        <v>3541</v>
      </c>
      <c r="Q114" s="127">
        <v>10000</v>
      </c>
      <c r="R114" s="126" t="s">
        <v>4350</v>
      </c>
      <c r="S114" s="213" t="s">
        <v>46</v>
      </c>
      <c r="T114" s="171">
        <v>5000</v>
      </c>
      <c r="U114" s="171">
        <v>5000</v>
      </c>
      <c r="V114" s="172" t="s">
        <v>3398</v>
      </c>
      <c r="W114" s="172" t="s">
        <v>3530</v>
      </c>
      <c r="X114" s="172" t="s">
        <v>3530</v>
      </c>
      <c r="Y114" s="172" t="s">
        <v>3538</v>
      </c>
      <c r="Z114" s="172">
        <v>5</v>
      </c>
      <c r="AA114" s="172" t="s">
        <v>46</v>
      </c>
      <c r="AB114" s="169" t="s">
        <v>46</v>
      </c>
      <c r="AC114" s="172" t="s">
        <v>4898</v>
      </c>
      <c r="AD114" s="169">
        <v>9.0000000000000011E-3</v>
      </c>
      <c r="AE114" s="169">
        <v>7.400000000000001E-2</v>
      </c>
      <c r="AF114" s="169">
        <v>9.7000000000000003E-3</v>
      </c>
      <c r="AG114" s="169" t="s">
        <v>46</v>
      </c>
      <c r="AH114" s="172" t="s">
        <v>46</v>
      </c>
      <c r="AI114" s="172" t="s">
        <v>46</v>
      </c>
      <c r="AJ114" s="172" t="s">
        <v>46</v>
      </c>
      <c r="AK114" s="173">
        <v>43642</v>
      </c>
      <c r="AL114" s="212" t="s">
        <v>4899</v>
      </c>
      <c r="AM114" s="128">
        <v>1.7801885050192399E-2</v>
      </c>
      <c r="AN114" s="128">
        <v>0.1469564006426746</v>
      </c>
      <c r="AO114" s="128">
        <v>0.14906540398125731</v>
      </c>
      <c r="AP114" s="128">
        <v>0.18854892078432159</v>
      </c>
      <c r="AQ114" s="128">
        <v>0.1767697972590232</v>
      </c>
      <c r="AR114" s="128">
        <v>0.12639538782880089</v>
      </c>
      <c r="AS114" s="128">
        <v>0.19042252049997471</v>
      </c>
      <c r="AT114" s="128">
        <v>-0.11332424308845331</v>
      </c>
      <c r="AU114" s="128" t="s">
        <v>46</v>
      </c>
      <c r="AV114" s="128" t="s">
        <v>46</v>
      </c>
      <c r="AW114" s="128">
        <v>8.7044930473804294E-2</v>
      </c>
      <c r="AX114" s="128">
        <v>1.4592541818757541</v>
      </c>
      <c r="AY114" s="128">
        <v>1.4196958104766657</v>
      </c>
      <c r="AZ114" s="128">
        <v>1.1171360639954864</v>
      </c>
      <c r="BA114" s="128">
        <v>1.5906440860892788</v>
      </c>
      <c r="BB114" s="128">
        <v>1.4631715136548695</v>
      </c>
      <c r="BC114" s="128">
        <v>1.162366229659088</v>
      </c>
      <c r="BD114" s="128">
        <v>1.4594627747871127</v>
      </c>
      <c r="BE114" s="128" t="s">
        <v>46</v>
      </c>
      <c r="BF114" s="128" t="s">
        <v>46</v>
      </c>
      <c r="BG114" s="128" t="s">
        <v>46</v>
      </c>
      <c r="BH114" s="128">
        <v>0.95754053485562618</v>
      </c>
      <c r="BI114" s="128">
        <v>5.6025812748148E-3</v>
      </c>
      <c r="BJ114" s="128">
        <v>4.3443803395991402E-2</v>
      </c>
      <c r="BK114" s="128">
        <v>1.5630087742232401E-2</v>
      </c>
      <c r="BL114" s="128">
        <v>6.2593155756309082E-2</v>
      </c>
      <c r="BM114" s="128">
        <v>4.9925405269106715E-2</v>
      </c>
      <c r="BN114" s="128">
        <v>1.76556596745585E-2</v>
      </c>
      <c r="BO114" s="128">
        <v>5.9948126915149599E-2</v>
      </c>
      <c r="BP114" s="128">
        <v>-0.2370542785414875</v>
      </c>
      <c r="BQ114" s="128" t="s">
        <v>46</v>
      </c>
      <c r="BR114" s="128" t="s">
        <v>46</v>
      </c>
      <c r="BS114" s="128">
        <v>-3.5381319328250393E-3</v>
      </c>
      <c r="BT114" s="128">
        <v>9.6162285245723594E-2</v>
      </c>
      <c r="BU114" s="128">
        <v>9.9052906160718102E-2</v>
      </c>
      <c r="BV114" s="177">
        <v>0.1904676183673894</v>
      </c>
      <c r="BW114" s="177">
        <v>2.0810918675849999E-2</v>
      </c>
      <c r="BX114" s="128">
        <v>-9.5610474785362998E-2</v>
      </c>
      <c r="BY114" s="128">
        <v>-0.29627500485578889</v>
      </c>
      <c r="BZ114" s="177">
        <v>0.1042503908926935</v>
      </c>
      <c r="CA114" s="182">
        <v>0.14973303717182099</v>
      </c>
      <c r="CB114" s="182">
        <v>-0.36143514316225012</v>
      </c>
      <c r="CC114" s="182">
        <v>-5.1859770371967102E-2</v>
      </c>
      <c r="CD114" s="182">
        <v>-3.6908581777032698E-2</v>
      </c>
      <c r="CE114" s="182">
        <v>-5.8378453272942298E-2</v>
      </c>
      <c r="CF114" s="182">
        <v>0.1705568829394411</v>
      </c>
      <c r="CG114" s="179">
        <v>168.47941420000001</v>
      </c>
      <c r="CH114" s="169">
        <v>0.53</v>
      </c>
      <c r="CI114" s="170" t="s">
        <v>46</v>
      </c>
      <c r="CJ114" s="170">
        <v>4.7699999999999999E-3</v>
      </c>
      <c r="CK114" s="170" t="s">
        <v>46</v>
      </c>
      <c r="CL114" s="170">
        <v>4.7699999999999999E-3</v>
      </c>
      <c r="CM114" s="180">
        <v>19831514.379999999</v>
      </c>
      <c r="CN114" s="180">
        <v>19392861.31730159</v>
      </c>
      <c r="CO114" s="180">
        <v>-3187465.0300000003</v>
      </c>
      <c r="CP114" s="128" t="s">
        <v>46</v>
      </c>
      <c r="CQ114" s="128" t="s">
        <v>46</v>
      </c>
      <c r="CR114" s="128" t="s">
        <v>46</v>
      </c>
      <c r="CS114" s="128" t="s">
        <v>46</v>
      </c>
      <c r="CT114" s="126" t="s">
        <v>46</v>
      </c>
      <c r="CU114" s="126" t="s">
        <v>46</v>
      </c>
      <c r="CV114" s="126" t="s">
        <v>4900</v>
      </c>
      <c r="CW114" s="126" t="s">
        <v>46</v>
      </c>
      <c r="CX114" s="154">
        <v>25569.604861099539</v>
      </c>
    </row>
    <row r="115" spans="1:102" ht="15" customHeight="1" x14ac:dyDescent="0.35">
      <c r="A115" s="8"/>
      <c r="B115" s="129">
        <v>33361657000133</v>
      </c>
      <c r="C115" s="152" t="s">
        <v>4901</v>
      </c>
      <c r="D115" s="126">
        <v>27</v>
      </c>
      <c r="E115" s="126"/>
      <c r="F115" s="122"/>
      <c r="G115" s="126" t="s">
        <v>4897</v>
      </c>
      <c r="H115" s="126" t="s">
        <v>2469</v>
      </c>
      <c r="I115" s="126" t="s">
        <v>2469</v>
      </c>
      <c r="J115" s="126" t="s">
        <v>3560</v>
      </c>
      <c r="K115" s="126" t="s">
        <v>3540</v>
      </c>
      <c r="L115" s="211" t="s">
        <v>3400</v>
      </c>
      <c r="M115" s="126" t="s">
        <v>112</v>
      </c>
      <c r="N115" s="126" t="s">
        <v>4436</v>
      </c>
      <c r="O115" s="126" t="s">
        <v>4542</v>
      </c>
      <c r="P115" s="211" t="s">
        <v>3571</v>
      </c>
      <c r="Q115" s="127">
        <v>10000</v>
      </c>
      <c r="R115" s="126" t="s">
        <v>4350</v>
      </c>
      <c r="S115" s="213" t="s">
        <v>46</v>
      </c>
      <c r="T115" s="171">
        <v>5000</v>
      </c>
      <c r="U115" s="171">
        <v>5000</v>
      </c>
      <c r="V115" s="172" t="s">
        <v>3398</v>
      </c>
      <c r="W115" s="172" t="s">
        <v>3530</v>
      </c>
      <c r="X115" s="172" t="s">
        <v>3530</v>
      </c>
      <c r="Y115" s="172" t="s">
        <v>4427</v>
      </c>
      <c r="Z115" s="172">
        <v>6</v>
      </c>
      <c r="AA115" s="172" t="s">
        <v>46</v>
      </c>
      <c r="AB115" s="169" t="s">
        <v>46</v>
      </c>
      <c r="AC115" s="172" t="s">
        <v>46</v>
      </c>
      <c r="AD115" s="169">
        <v>9.0000000000000011E-3</v>
      </c>
      <c r="AE115" s="169" t="s">
        <v>46</v>
      </c>
      <c r="AF115" s="169" t="s">
        <v>46</v>
      </c>
      <c r="AG115" s="169" t="s">
        <v>46</v>
      </c>
      <c r="AH115" s="172" t="s">
        <v>46</v>
      </c>
      <c r="AI115" s="172" t="s">
        <v>46</v>
      </c>
      <c r="AJ115" s="172" t="s">
        <v>133</v>
      </c>
      <c r="AK115" s="173">
        <v>43641</v>
      </c>
      <c r="AL115" s="212" t="s">
        <v>4902</v>
      </c>
      <c r="AM115" s="128">
        <v>7.6311896945122004E-3</v>
      </c>
      <c r="AN115" s="128">
        <v>0.1274145529009762</v>
      </c>
      <c r="AO115" s="128">
        <v>0.12569088015324101</v>
      </c>
      <c r="AP115" s="128">
        <v>0.1158507076316115</v>
      </c>
      <c r="AQ115" s="128">
        <v>0.1079680872907802</v>
      </c>
      <c r="AR115" s="128">
        <v>4.2656000128575802E-2</v>
      </c>
      <c r="AS115" s="128">
        <v>0.13051871761945111</v>
      </c>
      <c r="AT115" s="128">
        <v>6.1830635644701301E-2</v>
      </c>
      <c r="AU115" s="128" t="s">
        <v>46</v>
      </c>
      <c r="AV115" s="128" t="s">
        <v>46</v>
      </c>
      <c r="AW115" s="128">
        <v>8.1797967817404699E-2</v>
      </c>
      <c r="AX115" s="128">
        <v>0.6255430502447723</v>
      </c>
      <c r="AY115" s="128">
        <v>1.2309086651292469</v>
      </c>
      <c r="AZ115" s="128">
        <v>0.94196112165754398</v>
      </c>
      <c r="BA115" s="128">
        <v>0.94487947944060158</v>
      </c>
      <c r="BB115" s="128">
        <v>0.83697333696486875</v>
      </c>
      <c r="BC115" s="128">
        <v>0.39227613359553593</v>
      </c>
      <c r="BD115" s="128">
        <v>1.00033971443291</v>
      </c>
      <c r="BE115" s="128">
        <v>0.49972212016516571</v>
      </c>
      <c r="BF115" s="128" t="s">
        <v>46</v>
      </c>
      <c r="BG115" s="128" t="s">
        <v>46</v>
      </c>
      <c r="BH115" s="128">
        <v>0.88755435366902335</v>
      </c>
      <c r="BI115" s="128">
        <v>-4.5681140808653004E-3</v>
      </c>
      <c r="BJ115" s="128">
        <v>2.39019556542929E-2</v>
      </c>
      <c r="BK115" s="128">
        <v>-7.7444360857839003E-3</v>
      </c>
      <c r="BL115" s="128">
        <v>-6.0201466778793122E-3</v>
      </c>
      <c r="BM115" s="128">
        <v>-1.8627267821565652E-2</v>
      </c>
      <c r="BN115" s="128">
        <v>-6.6083728025666505E-2</v>
      </c>
      <c r="BO115" s="128">
        <v>4.4324034625899998E-5</v>
      </c>
      <c r="BP115" s="128">
        <v>-6.1899399808332797E-2</v>
      </c>
      <c r="BQ115" s="128" t="s">
        <v>46</v>
      </c>
      <c r="BR115" s="128" t="s">
        <v>46</v>
      </c>
      <c r="BS115" s="128">
        <v>-9.4886298365534083E-3</v>
      </c>
      <c r="BT115" s="128">
        <v>5.2111116124566703E-2</v>
      </c>
      <c r="BU115" s="128">
        <v>6.2034657221037799E-2</v>
      </c>
      <c r="BV115" s="177">
        <v>-0.1057110804806194</v>
      </c>
      <c r="BW115" s="177">
        <v>-9.2794185739804996E-2</v>
      </c>
      <c r="BX115" s="128">
        <v>-3.8607339568933502E-2</v>
      </c>
      <c r="BY115" s="128">
        <v>-0.1379836964824139</v>
      </c>
      <c r="BZ115" s="177">
        <v>6.5866246151915303E-2</v>
      </c>
      <c r="CA115" s="182">
        <v>0.16564643170701629</v>
      </c>
      <c r="CB115" s="182">
        <v>-0.28469984349077371</v>
      </c>
      <c r="CC115" s="182">
        <v>2.4753281261557802E-2</v>
      </c>
      <c r="CD115" s="182">
        <v>1.1085130512417199E-2</v>
      </c>
      <c r="CE115" s="182">
        <v>-5.6403602760188597E-2</v>
      </c>
      <c r="CF115" s="182">
        <v>0.14104461576997979</v>
      </c>
      <c r="CG115" s="179">
        <v>163.51176580000001</v>
      </c>
      <c r="CH115" s="169">
        <v>0.53</v>
      </c>
      <c r="CI115" s="170" t="s">
        <v>46</v>
      </c>
      <c r="CJ115" s="170">
        <v>4.7699999999999999E-3</v>
      </c>
      <c r="CK115" s="170" t="s">
        <v>46</v>
      </c>
      <c r="CL115" s="170">
        <v>4.7699999999999999E-3</v>
      </c>
      <c r="CM115" s="180">
        <v>24666486.34</v>
      </c>
      <c r="CN115" s="180">
        <v>25701432.781904764</v>
      </c>
      <c r="CO115" s="180">
        <v>-4930689.97</v>
      </c>
      <c r="CP115" s="128" t="s">
        <v>46</v>
      </c>
      <c r="CQ115" s="128" t="s">
        <v>46</v>
      </c>
      <c r="CR115" s="128" t="s">
        <v>46</v>
      </c>
      <c r="CS115" s="128" t="s">
        <v>46</v>
      </c>
      <c r="CT115" s="126" t="s">
        <v>46</v>
      </c>
      <c r="CU115" s="126" t="s">
        <v>46</v>
      </c>
      <c r="CV115" s="126" t="s">
        <v>4903</v>
      </c>
      <c r="CW115" s="126" t="s">
        <v>46</v>
      </c>
      <c r="CX115" s="154">
        <v>25569.604861099539</v>
      </c>
    </row>
    <row r="116" spans="1:102" ht="15" customHeight="1" x14ac:dyDescent="0.35">
      <c r="A116" s="8"/>
      <c r="B116" s="129">
        <v>42932895000142</v>
      </c>
      <c r="C116" s="152" t="s">
        <v>4783</v>
      </c>
      <c r="D116" s="126">
        <v>14</v>
      </c>
      <c r="E116" s="126"/>
      <c r="F116" s="122"/>
      <c r="G116" s="126" t="s">
        <v>4784</v>
      </c>
      <c r="H116" s="126" t="s">
        <v>3412</v>
      </c>
      <c r="I116" s="126" t="s">
        <v>3412</v>
      </c>
      <c r="J116" s="126" t="s">
        <v>362</v>
      </c>
      <c r="K116" s="126" t="s">
        <v>46</v>
      </c>
      <c r="L116" s="211" t="s">
        <v>4785</v>
      </c>
      <c r="M116" s="126" t="s">
        <v>112</v>
      </c>
      <c r="N116" s="126" t="s">
        <v>4474</v>
      </c>
      <c r="O116" s="126" t="s">
        <v>4480</v>
      </c>
      <c r="P116" s="211" t="s">
        <v>4779</v>
      </c>
      <c r="Q116" s="127">
        <v>1</v>
      </c>
      <c r="R116" s="126" t="s">
        <v>4361</v>
      </c>
      <c r="S116" s="213" t="s">
        <v>46</v>
      </c>
      <c r="T116" s="171">
        <v>1</v>
      </c>
      <c r="U116" s="171">
        <v>1</v>
      </c>
      <c r="V116" s="172" t="s">
        <v>3398</v>
      </c>
      <c r="W116" s="172" t="s">
        <v>135</v>
      </c>
      <c r="X116" s="172" t="s">
        <v>135</v>
      </c>
      <c r="Y116" s="172" t="s">
        <v>135</v>
      </c>
      <c r="Z116" s="172">
        <v>0</v>
      </c>
      <c r="AA116" s="172" t="s">
        <v>46</v>
      </c>
      <c r="AB116" s="169" t="s">
        <v>46</v>
      </c>
      <c r="AC116" s="172" t="s">
        <v>46</v>
      </c>
      <c r="AD116" s="169">
        <v>1E-4</v>
      </c>
      <c r="AE116" s="169" t="s">
        <v>46</v>
      </c>
      <c r="AF116" s="169">
        <v>1E-4</v>
      </c>
      <c r="AG116" s="169">
        <v>0.1</v>
      </c>
      <c r="AH116" s="172" t="s">
        <v>3542</v>
      </c>
      <c r="AI116" s="172" t="s">
        <v>136</v>
      </c>
      <c r="AJ116" s="172" t="s">
        <v>3372</v>
      </c>
      <c r="AK116" s="173">
        <v>36526</v>
      </c>
      <c r="AL116" s="212" t="s">
        <v>4786</v>
      </c>
      <c r="AM116" s="128">
        <v>1.8123691020635001E-2</v>
      </c>
      <c r="AN116" s="128">
        <v>3.7736775093589699E-2</v>
      </c>
      <c r="AO116" s="128">
        <v>3.2143648763415897E-2</v>
      </c>
      <c r="AP116" s="128">
        <v>0.1937637308343898</v>
      </c>
      <c r="AQ116" s="128">
        <v>0.1548026979352044</v>
      </c>
      <c r="AR116" s="128">
        <v>0.1650021657948261</v>
      </c>
      <c r="AS116" s="128">
        <v>0.19876332690849249</v>
      </c>
      <c r="AT116" s="128">
        <v>0.115449133371879</v>
      </c>
      <c r="AU116" s="128" t="s">
        <v>46</v>
      </c>
      <c r="AV116" s="128" t="s">
        <v>46</v>
      </c>
      <c r="AW116" s="128">
        <v>0.1123195328361847</v>
      </c>
      <c r="AX116" s="128">
        <v>1.4856332258251423</v>
      </c>
      <c r="AY116" s="128">
        <v>0.3645621508622604</v>
      </c>
      <c r="AZ116" s="128">
        <v>0.24089311337814381</v>
      </c>
      <c r="BA116" s="128">
        <v>1.6385324452051375</v>
      </c>
      <c r="BB116" s="128">
        <v>1.2550140660772526</v>
      </c>
      <c r="BC116" s="128">
        <v>1.5174046192278323</v>
      </c>
      <c r="BD116" s="128">
        <v>1.5233895437059133</v>
      </c>
      <c r="BE116" s="128">
        <v>0.93307282220654919</v>
      </c>
      <c r="BF116" s="128" t="s">
        <v>46</v>
      </c>
      <c r="BG116" s="128" t="s">
        <v>46</v>
      </c>
      <c r="BH116" s="128">
        <v>0.89614346672135281</v>
      </c>
      <c r="BI116" s="128">
        <v>5.9243872452574E-3</v>
      </c>
      <c r="BJ116" s="128">
        <v>-6.5775822153093494E-2</v>
      </c>
      <c r="BK116" s="128">
        <v>-0.101291667475609</v>
      </c>
      <c r="BL116" s="128">
        <v>6.7524252061247569E-2</v>
      </c>
      <c r="BM116" s="128">
        <v>2.8001415820755771E-2</v>
      </c>
      <c r="BN116" s="128">
        <v>5.62624376405838E-2</v>
      </c>
      <c r="BO116" s="128">
        <v>6.8288933323667297E-2</v>
      </c>
      <c r="BP116" s="128">
        <v>-8.2809020811550997E-3</v>
      </c>
      <c r="BQ116" s="128" t="s">
        <v>46</v>
      </c>
      <c r="BR116" s="128" t="s">
        <v>46</v>
      </c>
      <c r="BS116" s="128">
        <v>-1.1567223889187073E-2</v>
      </c>
      <c r="BT116" s="128">
        <v>0.18115251378298081</v>
      </c>
      <c r="BU116" s="128">
        <v>0.13901913704264371</v>
      </c>
      <c r="BV116" s="177">
        <v>-0.42081414519583421</v>
      </c>
      <c r="BW116" s="177">
        <v>-3.3305543462489999E-3</v>
      </c>
      <c r="BX116" s="128">
        <v>-0.11554990817265801</v>
      </c>
      <c r="BY116" s="128">
        <v>-0.11554990817265801</v>
      </c>
      <c r="BZ116" s="177">
        <v>1.3106410168764701E-2</v>
      </c>
      <c r="CA116" s="182">
        <v>-8.7503993332079997E-4</v>
      </c>
      <c r="CB116" s="182">
        <v>2.5512497997007E-2</v>
      </c>
      <c r="CC116" s="182">
        <v>-1.6676156523108001E-3</v>
      </c>
      <c r="CD116" s="182">
        <v>-2.88591437815982E-2</v>
      </c>
      <c r="CE116" s="182">
        <v>4.8589297961722996E-3</v>
      </c>
      <c r="CF116" s="182">
        <v>2.2753807455200298E-2</v>
      </c>
      <c r="CG116" s="179">
        <v>1515.99891282</v>
      </c>
      <c r="CH116" s="169" t="s">
        <v>46</v>
      </c>
      <c r="CI116" s="170" t="s">
        <v>46</v>
      </c>
      <c r="CJ116" s="170" t="s">
        <v>46</v>
      </c>
      <c r="CK116" s="170" t="s">
        <v>46</v>
      </c>
      <c r="CL116" s="170" t="s">
        <v>46</v>
      </c>
      <c r="CM116" s="180">
        <v>59445818.950000003</v>
      </c>
      <c r="CN116" s="180">
        <v>61359160.438730173</v>
      </c>
      <c r="CO116" s="180">
        <v>-7507802</v>
      </c>
      <c r="CP116" s="128" t="s">
        <v>46</v>
      </c>
      <c r="CQ116" s="128" t="s">
        <v>46</v>
      </c>
      <c r="CR116" s="128" t="s">
        <v>46</v>
      </c>
      <c r="CS116" s="128" t="s">
        <v>46</v>
      </c>
      <c r="CT116" s="126" t="s">
        <v>46</v>
      </c>
      <c r="CU116" s="126" t="s">
        <v>46</v>
      </c>
      <c r="CV116" s="126" t="s">
        <v>4787</v>
      </c>
      <c r="CW116" s="126" t="s">
        <v>46</v>
      </c>
      <c r="CX116" s="154">
        <v>25569.709027766203</v>
      </c>
    </row>
    <row r="117" spans="1:102" ht="15" customHeight="1" x14ac:dyDescent="0.35">
      <c r="A117" s="8"/>
      <c r="B117" s="129">
        <v>55219936000108</v>
      </c>
      <c r="C117" s="152" t="s">
        <v>4904</v>
      </c>
      <c r="D117" s="126">
        <v>50</v>
      </c>
      <c r="E117" s="126"/>
      <c r="F117" s="122"/>
      <c r="G117" s="126" t="s">
        <v>4905</v>
      </c>
      <c r="H117" s="126" t="s">
        <v>352</v>
      </c>
      <c r="I117" s="126" t="s">
        <v>3406</v>
      </c>
      <c r="J117" s="126" t="s">
        <v>3561</v>
      </c>
      <c r="K117" s="126" t="s">
        <v>3526</v>
      </c>
      <c r="L117" s="211" t="s">
        <v>4393</v>
      </c>
      <c r="M117" s="126" t="s">
        <v>4733</v>
      </c>
      <c r="N117" s="126" t="s">
        <v>4533</v>
      </c>
      <c r="O117" s="126" t="s">
        <v>4216</v>
      </c>
      <c r="P117" s="211" t="s">
        <v>4243</v>
      </c>
      <c r="Q117" s="127">
        <v>10000</v>
      </c>
      <c r="R117" s="126" t="s">
        <v>4361</v>
      </c>
      <c r="S117" s="213" t="s">
        <v>46</v>
      </c>
      <c r="T117" s="171">
        <v>1000</v>
      </c>
      <c r="U117" s="171">
        <v>10000</v>
      </c>
      <c r="V117" s="172" t="s">
        <v>3398</v>
      </c>
      <c r="W117" s="172" t="s">
        <v>135</v>
      </c>
      <c r="X117" s="172" t="s">
        <v>135</v>
      </c>
      <c r="Y117" s="172" t="s">
        <v>135</v>
      </c>
      <c r="Z117" s="172">
        <v>0</v>
      </c>
      <c r="AA117" s="172" t="s">
        <v>46</v>
      </c>
      <c r="AB117" s="169" t="s">
        <v>46</v>
      </c>
      <c r="AC117" s="172" t="s">
        <v>46</v>
      </c>
      <c r="AD117" s="169">
        <v>2.1000000000000001E-2</v>
      </c>
      <c r="AE117" s="169" t="s">
        <v>46</v>
      </c>
      <c r="AF117" s="169">
        <v>2.1000000000000001E-2</v>
      </c>
      <c r="AG117" s="169">
        <v>0.2</v>
      </c>
      <c r="AH117" s="172" t="s">
        <v>3564</v>
      </c>
      <c r="AI117" s="172" t="s">
        <v>4352</v>
      </c>
      <c r="AJ117" s="172" t="s">
        <v>46</v>
      </c>
      <c r="AK117" s="173">
        <v>45476</v>
      </c>
      <c r="AL117" s="212" t="s">
        <v>4906</v>
      </c>
      <c r="AM117" s="128" t="s">
        <v>46</v>
      </c>
      <c r="AN117" s="128" t="s">
        <v>46</v>
      </c>
      <c r="AO117" s="128" t="s">
        <v>46</v>
      </c>
      <c r="AP117" s="128" t="s">
        <v>46</v>
      </c>
      <c r="AQ117" s="128" t="s">
        <v>46</v>
      </c>
      <c r="AR117" s="128" t="s">
        <v>46</v>
      </c>
      <c r="AS117" s="128" t="s">
        <v>46</v>
      </c>
      <c r="AT117" s="128" t="s">
        <v>46</v>
      </c>
      <c r="AU117" s="128" t="s">
        <v>46</v>
      </c>
      <c r="AV117" s="128" t="s">
        <v>46</v>
      </c>
      <c r="AW117" s="128" t="s">
        <v>46</v>
      </c>
      <c r="AX117" s="128" t="s">
        <v>46</v>
      </c>
      <c r="AY117" s="128" t="s">
        <v>46</v>
      </c>
      <c r="AZ117" s="128" t="s">
        <v>46</v>
      </c>
      <c r="BA117" s="128" t="s">
        <v>46</v>
      </c>
      <c r="BB117" s="128" t="s">
        <v>46</v>
      </c>
      <c r="BC117" s="128" t="s">
        <v>46</v>
      </c>
      <c r="BD117" s="128" t="s">
        <v>46</v>
      </c>
      <c r="BE117" s="128" t="s">
        <v>46</v>
      </c>
      <c r="BF117" s="128" t="s">
        <v>46</v>
      </c>
      <c r="BG117" s="128" t="s">
        <v>46</v>
      </c>
      <c r="BH117" s="128" t="s">
        <v>46</v>
      </c>
      <c r="BI117" s="128" t="s">
        <v>46</v>
      </c>
      <c r="BJ117" s="128" t="s">
        <v>46</v>
      </c>
      <c r="BK117" s="128" t="s">
        <v>46</v>
      </c>
      <c r="BL117" s="128" t="s">
        <v>46</v>
      </c>
      <c r="BM117" s="128" t="s">
        <v>46</v>
      </c>
      <c r="BN117" s="128" t="s">
        <v>46</v>
      </c>
      <c r="BO117" s="128" t="s">
        <v>46</v>
      </c>
      <c r="BP117" s="128" t="s">
        <v>46</v>
      </c>
      <c r="BQ117" s="128" t="s">
        <v>46</v>
      </c>
      <c r="BR117" s="128" t="s">
        <v>46</v>
      </c>
      <c r="BS117" s="128" t="s">
        <v>46</v>
      </c>
      <c r="BT117" s="128">
        <v>0.19383510433157811</v>
      </c>
      <c r="BU117" s="128">
        <v>0.1917763811474196</v>
      </c>
      <c r="BV117" s="177">
        <v>-0.75578626904295565</v>
      </c>
      <c r="BW117" s="177">
        <v>-1.3048874490858065</v>
      </c>
      <c r="BX117" s="128">
        <v>-0.1399193374019308</v>
      </c>
      <c r="BY117" s="128">
        <v>-0.24812497457999971</v>
      </c>
      <c r="BZ117" s="177">
        <v>-0.13914615357759319</v>
      </c>
      <c r="CA117" s="182">
        <v>-9.3222960910535904E-2</v>
      </c>
      <c r="CB117" s="182">
        <v>-5.4936071034688498E-2</v>
      </c>
      <c r="CC117" s="182">
        <v>1.3509605079035E-2</v>
      </c>
      <c r="CD117" s="182">
        <v>-3.4512428379986901E-2</v>
      </c>
      <c r="CE117" s="182">
        <v>-4.6396271114518703E-2</v>
      </c>
      <c r="CF117" s="182">
        <v>-5.0581523755286302E-2</v>
      </c>
      <c r="CG117" s="179">
        <v>840.59632576000001</v>
      </c>
      <c r="CH117" s="169">
        <v>0.15</v>
      </c>
      <c r="CI117" s="170">
        <v>0.15</v>
      </c>
      <c r="CJ117" s="170">
        <v>3.15E-3</v>
      </c>
      <c r="CK117" s="170" t="s">
        <v>46</v>
      </c>
      <c r="CL117" s="170">
        <v>3.15E-3</v>
      </c>
      <c r="CM117" s="180">
        <v>33084667.850000001</v>
      </c>
      <c r="CN117" s="180">
        <v>28107874.101666659</v>
      </c>
      <c r="CO117" s="180">
        <v>11176209.800000001</v>
      </c>
      <c r="CP117" s="128" t="s">
        <v>46</v>
      </c>
      <c r="CQ117" s="128" t="s">
        <v>46</v>
      </c>
      <c r="CR117" s="128" t="s">
        <v>46</v>
      </c>
      <c r="CS117" s="128" t="s">
        <v>46</v>
      </c>
      <c r="CT117" s="126" t="s">
        <v>46</v>
      </c>
      <c r="CU117" s="126" t="s">
        <v>46</v>
      </c>
      <c r="CV117" s="126" t="s">
        <v>4907</v>
      </c>
      <c r="CW117" s="126" t="s">
        <v>46</v>
      </c>
      <c r="CX117" s="154">
        <v>25569.604861099539</v>
      </c>
    </row>
    <row r="118" spans="1:102" ht="15" customHeight="1" x14ac:dyDescent="0.35">
      <c r="A118" s="8"/>
      <c r="B118" s="129">
        <v>55219936000108</v>
      </c>
      <c r="C118" s="152" t="s">
        <v>4908</v>
      </c>
      <c r="D118" s="126">
        <v>50</v>
      </c>
      <c r="E118" s="126"/>
      <c r="F118" s="122"/>
      <c r="G118" s="126" t="s">
        <v>4905</v>
      </c>
      <c r="H118" s="126" t="s">
        <v>352</v>
      </c>
      <c r="I118" s="126" t="s">
        <v>3406</v>
      </c>
      <c r="J118" s="126" t="s">
        <v>3561</v>
      </c>
      <c r="K118" s="126" t="s">
        <v>3540</v>
      </c>
      <c r="L118" s="211" t="s">
        <v>4393</v>
      </c>
      <c r="M118" s="126" t="s">
        <v>4733</v>
      </c>
      <c r="N118" s="126" t="s">
        <v>4533</v>
      </c>
      <c r="O118" s="126" t="s">
        <v>4216</v>
      </c>
      <c r="P118" s="211" t="s">
        <v>4243</v>
      </c>
      <c r="Q118" s="127">
        <v>500000</v>
      </c>
      <c r="R118" s="126" t="s">
        <v>4361</v>
      </c>
      <c r="S118" s="213" t="s">
        <v>46</v>
      </c>
      <c r="T118" s="171">
        <v>1000</v>
      </c>
      <c r="U118" s="171">
        <v>500000</v>
      </c>
      <c r="V118" s="172" t="s">
        <v>3398</v>
      </c>
      <c r="W118" s="172" t="s">
        <v>135</v>
      </c>
      <c r="X118" s="172" t="s">
        <v>135</v>
      </c>
      <c r="Y118" s="172" t="s">
        <v>135</v>
      </c>
      <c r="Z118" s="172">
        <v>0</v>
      </c>
      <c r="AA118" s="172" t="s">
        <v>46</v>
      </c>
      <c r="AB118" s="169" t="s">
        <v>46</v>
      </c>
      <c r="AC118" s="172" t="s">
        <v>46</v>
      </c>
      <c r="AD118" s="169">
        <v>2.1000000000000001E-2</v>
      </c>
      <c r="AE118" s="169" t="s">
        <v>46</v>
      </c>
      <c r="AF118" s="169">
        <v>2.1000000000000001E-2</v>
      </c>
      <c r="AG118" s="169">
        <v>0.2</v>
      </c>
      <c r="AH118" s="172" t="s">
        <v>3564</v>
      </c>
      <c r="AI118" s="172" t="s">
        <v>4352</v>
      </c>
      <c r="AJ118" s="172" t="s">
        <v>46</v>
      </c>
      <c r="AK118" s="173">
        <v>45476</v>
      </c>
      <c r="AL118" s="212" t="s">
        <v>4909</v>
      </c>
      <c r="AM118" s="128" t="s">
        <v>46</v>
      </c>
      <c r="AN118" s="128" t="s">
        <v>46</v>
      </c>
      <c r="AO118" s="128" t="s">
        <v>46</v>
      </c>
      <c r="AP118" s="128" t="s">
        <v>46</v>
      </c>
      <c r="AQ118" s="128" t="s">
        <v>46</v>
      </c>
      <c r="AR118" s="128" t="s">
        <v>46</v>
      </c>
      <c r="AS118" s="128" t="s">
        <v>46</v>
      </c>
      <c r="AT118" s="128" t="s">
        <v>46</v>
      </c>
      <c r="AU118" s="128" t="s">
        <v>46</v>
      </c>
      <c r="AV118" s="128" t="s">
        <v>46</v>
      </c>
      <c r="AW118" s="128" t="s">
        <v>46</v>
      </c>
      <c r="AX118" s="128" t="s">
        <v>46</v>
      </c>
      <c r="AY118" s="128" t="s">
        <v>46</v>
      </c>
      <c r="AZ118" s="128" t="s">
        <v>46</v>
      </c>
      <c r="BA118" s="128" t="s">
        <v>46</v>
      </c>
      <c r="BB118" s="128" t="s">
        <v>46</v>
      </c>
      <c r="BC118" s="128" t="s">
        <v>46</v>
      </c>
      <c r="BD118" s="128" t="s">
        <v>46</v>
      </c>
      <c r="BE118" s="128" t="s">
        <v>46</v>
      </c>
      <c r="BF118" s="128" t="s">
        <v>46</v>
      </c>
      <c r="BG118" s="128" t="s">
        <v>46</v>
      </c>
      <c r="BH118" s="128" t="s">
        <v>46</v>
      </c>
      <c r="BI118" s="128" t="s">
        <v>46</v>
      </c>
      <c r="BJ118" s="128" t="s">
        <v>46</v>
      </c>
      <c r="BK118" s="128" t="s">
        <v>46</v>
      </c>
      <c r="BL118" s="128" t="s">
        <v>46</v>
      </c>
      <c r="BM118" s="128" t="s">
        <v>46</v>
      </c>
      <c r="BN118" s="128" t="s">
        <v>46</v>
      </c>
      <c r="BO118" s="128" t="s">
        <v>46</v>
      </c>
      <c r="BP118" s="128" t="s">
        <v>46</v>
      </c>
      <c r="BQ118" s="128" t="s">
        <v>46</v>
      </c>
      <c r="BR118" s="128" t="s">
        <v>46</v>
      </c>
      <c r="BS118" s="128" t="s">
        <v>46</v>
      </c>
      <c r="BT118" s="128">
        <v>0.19383510433157811</v>
      </c>
      <c r="BU118" s="128">
        <v>0.1917763811474196</v>
      </c>
      <c r="BV118" s="177">
        <v>-0.75578626904295565</v>
      </c>
      <c r="BW118" s="177">
        <v>-1.3048874490858065</v>
      </c>
      <c r="BX118" s="128">
        <v>-0.1399193374019308</v>
      </c>
      <c r="BY118" s="128">
        <v>-0.24812497457999971</v>
      </c>
      <c r="BZ118" s="177">
        <v>-0.13914615357759319</v>
      </c>
      <c r="CA118" s="182">
        <v>-9.3222960910535904E-2</v>
      </c>
      <c r="CB118" s="182">
        <v>-5.4936071034688498E-2</v>
      </c>
      <c r="CC118" s="182">
        <v>1.3509605079035E-2</v>
      </c>
      <c r="CD118" s="182">
        <v>-3.4512428379986901E-2</v>
      </c>
      <c r="CE118" s="182">
        <v>-4.6396271114518703E-2</v>
      </c>
      <c r="CF118" s="182">
        <v>-5.0581523755286302E-2</v>
      </c>
      <c r="CG118" s="179">
        <v>840.59632576000001</v>
      </c>
      <c r="CH118" s="169">
        <v>0.15</v>
      </c>
      <c r="CI118" s="170">
        <v>0.15</v>
      </c>
      <c r="CJ118" s="170">
        <v>3.15E-3</v>
      </c>
      <c r="CK118" s="170" t="s">
        <v>46</v>
      </c>
      <c r="CL118" s="170">
        <v>3.15E-3</v>
      </c>
      <c r="CM118" s="180">
        <v>33084667.850000001</v>
      </c>
      <c r="CN118" s="180">
        <v>28107874.101666659</v>
      </c>
      <c r="CO118" s="180">
        <v>11176209.800000001</v>
      </c>
      <c r="CP118" s="128" t="s">
        <v>46</v>
      </c>
      <c r="CQ118" s="128" t="s">
        <v>46</v>
      </c>
      <c r="CR118" s="128" t="s">
        <v>46</v>
      </c>
      <c r="CS118" s="128" t="s">
        <v>46</v>
      </c>
      <c r="CT118" s="126" t="s">
        <v>46</v>
      </c>
      <c r="CU118" s="126" t="s">
        <v>46</v>
      </c>
      <c r="CV118" s="126" t="s">
        <v>4907</v>
      </c>
      <c r="CW118" s="126" t="s">
        <v>46</v>
      </c>
      <c r="CX118" s="154">
        <v>25569.604861099539</v>
      </c>
    </row>
    <row r="119" spans="1:102" ht="15" customHeight="1" x14ac:dyDescent="0.35">
      <c r="A119" s="8"/>
      <c r="B119" s="129">
        <v>12239939000192</v>
      </c>
      <c r="C119" s="152" t="s">
        <v>4788</v>
      </c>
      <c r="D119" s="126">
        <v>26</v>
      </c>
      <c r="E119" s="126"/>
      <c r="F119" s="122" t="s">
        <v>3394</v>
      </c>
      <c r="G119" s="126" t="s">
        <v>359</v>
      </c>
      <c r="H119" s="126" t="s">
        <v>2469</v>
      </c>
      <c r="I119" s="126" t="s">
        <v>2469</v>
      </c>
      <c r="J119" s="126" t="s">
        <v>3561</v>
      </c>
      <c r="K119" s="126" t="s">
        <v>3540</v>
      </c>
      <c r="L119" s="211" t="s">
        <v>3399</v>
      </c>
      <c r="M119" s="126" t="s">
        <v>114</v>
      </c>
      <c r="N119" s="126" t="s">
        <v>115</v>
      </c>
      <c r="O119" s="126" t="s">
        <v>4459</v>
      </c>
      <c r="P119" s="211" t="s">
        <v>3550</v>
      </c>
      <c r="Q119" s="127">
        <v>500</v>
      </c>
      <c r="R119" s="126" t="s">
        <v>4350</v>
      </c>
      <c r="S119" s="213" t="s">
        <v>46</v>
      </c>
      <c r="T119" s="171">
        <v>500</v>
      </c>
      <c r="U119" s="171">
        <v>500</v>
      </c>
      <c r="V119" s="172" t="s">
        <v>3398</v>
      </c>
      <c r="W119" s="172" t="s">
        <v>3530</v>
      </c>
      <c r="X119" s="172" t="s">
        <v>4443</v>
      </c>
      <c r="Y119" s="172" t="s">
        <v>3534</v>
      </c>
      <c r="Z119" s="172">
        <v>29</v>
      </c>
      <c r="AA119" s="172" t="s">
        <v>46</v>
      </c>
      <c r="AB119" s="169" t="s">
        <v>46</v>
      </c>
      <c r="AC119" s="172" t="s">
        <v>4789</v>
      </c>
      <c r="AD119" s="169">
        <v>0.02</v>
      </c>
      <c r="AE119" s="169">
        <v>0.04</v>
      </c>
      <c r="AF119" s="169">
        <v>2.0199999999999999E-2</v>
      </c>
      <c r="AG119" s="169">
        <v>0.2</v>
      </c>
      <c r="AH119" s="172" t="s">
        <v>136</v>
      </c>
      <c r="AI119" s="172" t="s">
        <v>4367</v>
      </c>
      <c r="AJ119" s="172" t="s">
        <v>3372</v>
      </c>
      <c r="AK119" s="173">
        <v>40808</v>
      </c>
      <c r="AL119" s="212" t="s">
        <v>4790</v>
      </c>
      <c r="AM119" s="128">
        <v>3.7739790243256299E-2</v>
      </c>
      <c r="AN119" s="128">
        <v>0.27102344942549988</v>
      </c>
      <c r="AO119" s="128">
        <v>0.1288688899320469</v>
      </c>
      <c r="AP119" s="128">
        <v>9.8569356439821093E-2</v>
      </c>
      <c r="AQ119" s="128">
        <v>5.8950338701348297E-2</v>
      </c>
      <c r="AR119" s="128">
        <v>-0.1517809408081561</v>
      </c>
      <c r="AS119" s="128">
        <v>0.146389804348241</v>
      </c>
      <c r="AT119" s="128">
        <v>3.40202986341386E-2</v>
      </c>
      <c r="AU119" s="128" t="s">
        <v>46</v>
      </c>
      <c r="AV119" s="128" t="s">
        <v>46</v>
      </c>
      <c r="AW119" s="128">
        <v>0.1072516951238373</v>
      </c>
      <c r="AX119" s="128">
        <v>3.0936019741903871</v>
      </c>
      <c r="AY119" s="128">
        <v>2.6182653767214208</v>
      </c>
      <c r="AZ119" s="128">
        <v>0.96577797815686162</v>
      </c>
      <c r="BA119" s="128">
        <v>0.79736644081969799</v>
      </c>
      <c r="BB119" s="128">
        <v>0.4357177436575661</v>
      </c>
      <c r="BC119" s="128" t="s">
        <v>46</v>
      </c>
      <c r="BD119" s="128">
        <v>1.1219811054578213</v>
      </c>
      <c r="BE119" s="128">
        <v>0.27495586265351241</v>
      </c>
      <c r="BF119" s="128" t="s">
        <v>46</v>
      </c>
      <c r="BG119" s="128" t="s">
        <v>46</v>
      </c>
      <c r="BH119" s="128">
        <v>1.227985845710734</v>
      </c>
      <c r="BI119" s="128">
        <v>2.5540486467878699E-2</v>
      </c>
      <c r="BJ119" s="128">
        <v>0.16751085217881659</v>
      </c>
      <c r="BK119" s="128">
        <v>-4.5664263069779996E-3</v>
      </c>
      <c r="BL119" s="128">
        <v>-2.2293404932147265E-2</v>
      </c>
      <c r="BM119" s="128">
        <v>-6.7246364422622773E-2</v>
      </c>
      <c r="BN119" s="128">
        <v>-0.26052066896239851</v>
      </c>
      <c r="BO119" s="128">
        <v>1.5915410763415801E-2</v>
      </c>
      <c r="BP119" s="128">
        <v>-8.9709736818895394E-2</v>
      </c>
      <c r="BQ119" s="128" t="s">
        <v>46</v>
      </c>
      <c r="BR119" s="128" t="s">
        <v>46</v>
      </c>
      <c r="BS119" s="128">
        <v>1.8312747858657996E-2</v>
      </c>
      <c r="BT119" s="128">
        <v>0.15301031915075439</v>
      </c>
      <c r="BU119" s="128">
        <v>0.17333798151909929</v>
      </c>
      <c r="BV119" s="177">
        <v>4.9793734560859497E-2</v>
      </c>
      <c r="BW119" s="177">
        <v>0.15015789274615871</v>
      </c>
      <c r="BX119" s="128">
        <v>-0.12768753104859051</v>
      </c>
      <c r="BY119" s="128">
        <v>-0.45288952223736878</v>
      </c>
      <c r="BZ119" s="177">
        <v>0.61061555981270688</v>
      </c>
      <c r="CA119" s="182">
        <v>0.9652632116735036</v>
      </c>
      <c r="CB119" s="182">
        <v>-0.3366700495412418</v>
      </c>
      <c r="CC119" s="182">
        <v>0.51854133793863022</v>
      </c>
      <c r="CD119" s="182">
        <v>0.45336953327775281</v>
      </c>
      <c r="CE119" s="182">
        <v>0.11468995680565711</v>
      </c>
      <c r="CF119" s="182">
        <v>0.46066530813980378</v>
      </c>
      <c r="CG119" s="179">
        <v>415.16419180000003</v>
      </c>
      <c r="CH119" s="169">
        <v>0.33</v>
      </c>
      <c r="CI119" s="170">
        <v>0.2</v>
      </c>
      <c r="CJ119" s="170">
        <v>6.6E-3</v>
      </c>
      <c r="CK119" s="170">
        <v>9.8419788736968015E-4</v>
      </c>
      <c r="CL119" s="170">
        <v>7.5841978873696803E-3</v>
      </c>
      <c r="CM119" s="180">
        <v>66965366.57</v>
      </c>
      <c r="CN119" s="180">
        <v>64653737.340793617</v>
      </c>
      <c r="CO119" s="180">
        <v>-5692861.209999999</v>
      </c>
      <c r="CP119" s="128" t="s">
        <v>46</v>
      </c>
      <c r="CQ119" s="128" t="s">
        <v>46</v>
      </c>
      <c r="CR119" s="128" t="s">
        <v>46</v>
      </c>
      <c r="CS119" s="128" t="s">
        <v>46</v>
      </c>
      <c r="CT119" s="126" t="s">
        <v>46</v>
      </c>
      <c r="CU119" s="126" t="s">
        <v>46</v>
      </c>
      <c r="CV119" s="126" t="s">
        <v>4791</v>
      </c>
      <c r="CW119" s="126" t="s">
        <v>46</v>
      </c>
      <c r="CX119" s="154">
        <v>25569.625694432871</v>
      </c>
    </row>
    <row r="120" spans="1:102" ht="15" customHeight="1" x14ac:dyDescent="0.35">
      <c r="A120" s="8"/>
      <c r="B120" s="129">
        <v>5104498000156</v>
      </c>
      <c r="C120" s="152" t="s">
        <v>4792</v>
      </c>
      <c r="D120" s="126">
        <v>10</v>
      </c>
      <c r="E120" s="126"/>
      <c r="F120" s="122" t="s">
        <v>3393</v>
      </c>
      <c r="G120" s="126" t="s">
        <v>359</v>
      </c>
      <c r="H120" s="126" t="s">
        <v>2469</v>
      </c>
      <c r="I120" s="126" t="s">
        <v>2469</v>
      </c>
      <c r="J120" s="126" t="s">
        <v>3559</v>
      </c>
      <c r="K120" s="126" t="s">
        <v>3526</v>
      </c>
      <c r="L120" s="211" t="s">
        <v>3399</v>
      </c>
      <c r="M120" s="126" t="s">
        <v>163</v>
      </c>
      <c r="N120" s="126" t="s">
        <v>4793</v>
      </c>
      <c r="O120" s="126" t="s">
        <v>4227</v>
      </c>
      <c r="P120" s="211" t="s">
        <v>3541</v>
      </c>
      <c r="Q120" s="127">
        <v>500</v>
      </c>
      <c r="R120" s="126" t="s">
        <v>4350</v>
      </c>
      <c r="S120" s="213" t="s">
        <v>46</v>
      </c>
      <c r="T120" s="171">
        <v>500</v>
      </c>
      <c r="U120" s="171">
        <v>500</v>
      </c>
      <c r="V120" s="172" t="s">
        <v>3398</v>
      </c>
      <c r="W120" s="172" t="s">
        <v>135</v>
      </c>
      <c r="X120" s="172" t="s">
        <v>3534</v>
      </c>
      <c r="Y120" s="172" t="s">
        <v>3530</v>
      </c>
      <c r="Z120" s="172">
        <v>3</v>
      </c>
      <c r="AA120" s="172" t="s">
        <v>46</v>
      </c>
      <c r="AB120" s="169" t="s">
        <v>46</v>
      </c>
      <c r="AC120" s="172" t="s">
        <v>4794</v>
      </c>
      <c r="AD120" s="169">
        <v>5.0000000000000001E-3</v>
      </c>
      <c r="AE120" s="169">
        <v>2.5000000000000001E-2</v>
      </c>
      <c r="AF120" s="169">
        <v>5.1999999999999998E-3</v>
      </c>
      <c r="AG120" s="169" t="s">
        <v>46</v>
      </c>
      <c r="AH120" s="172" t="s">
        <v>46</v>
      </c>
      <c r="AI120" s="172" t="s">
        <v>46</v>
      </c>
      <c r="AJ120" s="172" t="s">
        <v>618</v>
      </c>
      <c r="AK120" s="173">
        <v>37536</v>
      </c>
      <c r="AL120" s="212" t="s">
        <v>4795</v>
      </c>
      <c r="AM120" s="128">
        <v>4.7045567759906003E-3</v>
      </c>
      <c r="AN120" s="128">
        <v>8.8017422852607594E-2</v>
      </c>
      <c r="AO120" s="128">
        <v>4.7360730631457099E-2</v>
      </c>
      <c r="AP120" s="128">
        <v>5.4583691562942897E-2</v>
      </c>
      <c r="AQ120" s="128">
        <v>6.6159042080893293E-2</v>
      </c>
      <c r="AR120" s="128">
        <v>-3.2738893460275101E-2</v>
      </c>
      <c r="AS120" s="128">
        <v>0.1478586915527233</v>
      </c>
      <c r="AT120" s="128">
        <v>5.1818666706679298E-2</v>
      </c>
      <c r="AU120" s="128" t="s">
        <v>46</v>
      </c>
      <c r="AV120" s="128" t="s">
        <v>46</v>
      </c>
      <c r="AW120" s="128">
        <v>0.1222288119826242</v>
      </c>
      <c r="AX120" s="128">
        <v>0.3856414154950471</v>
      </c>
      <c r="AY120" s="128">
        <v>0.85030638969333605</v>
      </c>
      <c r="AZ120" s="128">
        <v>0.35493400073050452</v>
      </c>
      <c r="BA120" s="128">
        <v>0.43229423716396997</v>
      </c>
      <c r="BB120" s="128">
        <v>0.4924630495671864</v>
      </c>
      <c r="BC120" s="128" t="s">
        <v>46</v>
      </c>
      <c r="BD120" s="128">
        <v>1.1332391551342691</v>
      </c>
      <c r="BE120" s="128">
        <v>0.41880426621512468</v>
      </c>
      <c r="BF120" s="128" t="s">
        <v>46</v>
      </c>
      <c r="BG120" s="128" t="s">
        <v>46</v>
      </c>
      <c r="BH120" s="128">
        <v>1.1832588859414661</v>
      </c>
      <c r="BI120" s="128">
        <v>-7.4947469993868997E-3</v>
      </c>
      <c r="BJ120" s="128">
        <v>-1.5495174394075601E-2</v>
      </c>
      <c r="BK120" s="128">
        <v>-8.60745856075677E-2</v>
      </c>
      <c r="BL120" s="128">
        <v>-6.3645268000077526E-2</v>
      </c>
      <c r="BM120" s="128">
        <v>-6.0108898239646158E-2</v>
      </c>
      <c r="BN120" s="128">
        <v>-0.14147862161451749</v>
      </c>
      <c r="BO120" s="128">
        <v>1.7384297967898199E-2</v>
      </c>
      <c r="BP120" s="128">
        <v>-7.1911368746354801E-2</v>
      </c>
      <c r="BQ120" s="128" t="s">
        <v>46</v>
      </c>
      <c r="BR120" s="128" t="s">
        <v>46</v>
      </c>
      <c r="BS120" s="128">
        <v>1.7157967822678977E-2</v>
      </c>
      <c r="BT120" s="128">
        <v>5.0480024415007901E-2</v>
      </c>
      <c r="BU120" s="128">
        <v>6.5251900079938793E-2</v>
      </c>
      <c r="BV120" s="177">
        <v>-1.5399787208076596</v>
      </c>
      <c r="BW120" s="177">
        <v>0.13666663235112661</v>
      </c>
      <c r="BX120" s="128">
        <v>-4.59559200231636E-2</v>
      </c>
      <c r="BY120" s="128">
        <v>-0.14974535369641209</v>
      </c>
      <c r="BZ120" s="177">
        <v>8.7274759692395606E-2</v>
      </c>
      <c r="CA120" s="182">
        <v>0.44698957967850611</v>
      </c>
      <c r="CB120" s="182">
        <v>-0.21514188028205211</v>
      </c>
      <c r="CC120" s="182">
        <v>0.80844927722897097</v>
      </c>
      <c r="CD120" s="182">
        <v>0.99919564925896875</v>
      </c>
      <c r="CE120" s="182">
        <v>-6.76293662393051E-2</v>
      </c>
      <c r="CF120" s="182">
        <v>0.31858346541442012</v>
      </c>
      <c r="CG120" s="179">
        <v>1403.7882781999999</v>
      </c>
      <c r="CH120" s="169">
        <v>0.32</v>
      </c>
      <c r="CI120" s="170" t="s">
        <v>46</v>
      </c>
      <c r="CJ120" s="170">
        <v>1.6000000000000001E-3</v>
      </c>
      <c r="CK120" s="170" t="s">
        <v>46</v>
      </c>
      <c r="CL120" s="170">
        <v>1.6000000000000001E-3</v>
      </c>
      <c r="CM120" s="180">
        <v>28105454.530000001</v>
      </c>
      <c r="CN120" s="180">
        <v>33043147.074285723</v>
      </c>
      <c r="CO120" s="180">
        <v>-8998768.8600000013</v>
      </c>
      <c r="CP120" s="128" t="s">
        <v>46</v>
      </c>
      <c r="CQ120" s="128" t="s">
        <v>46</v>
      </c>
      <c r="CR120" s="128" t="s">
        <v>46</v>
      </c>
      <c r="CS120" s="128" t="s">
        <v>46</v>
      </c>
      <c r="CT120" s="126" t="s">
        <v>46</v>
      </c>
      <c r="CU120" s="126" t="s">
        <v>46</v>
      </c>
      <c r="CV120" s="126" t="s">
        <v>4796</v>
      </c>
      <c r="CW120" s="126" t="s">
        <v>46</v>
      </c>
      <c r="CX120" s="154">
        <v>25569.625694432871</v>
      </c>
    </row>
    <row r="121" spans="1:102" ht="15" customHeight="1" x14ac:dyDescent="0.35">
      <c r="A121" s="8"/>
      <c r="B121" s="129">
        <v>38443033000189</v>
      </c>
      <c r="C121" s="152" t="s">
        <v>4797</v>
      </c>
      <c r="D121" s="126">
        <v>11</v>
      </c>
      <c r="E121" s="126"/>
      <c r="F121" s="122" t="s">
        <v>3394</v>
      </c>
      <c r="G121" s="126" t="s">
        <v>359</v>
      </c>
      <c r="H121" s="126" t="s">
        <v>2469</v>
      </c>
      <c r="I121" s="126" t="s">
        <v>2469</v>
      </c>
      <c r="J121" s="126" t="s">
        <v>3561</v>
      </c>
      <c r="K121" s="126" t="s">
        <v>3526</v>
      </c>
      <c r="L121" s="211" t="s">
        <v>3399</v>
      </c>
      <c r="M121" s="126" t="s">
        <v>163</v>
      </c>
      <c r="N121" s="126" t="s">
        <v>3547</v>
      </c>
      <c r="O121" s="126" t="s">
        <v>315</v>
      </c>
      <c r="P121" s="211" t="s">
        <v>3573</v>
      </c>
      <c r="Q121" s="127">
        <v>500</v>
      </c>
      <c r="R121" s="126" t="s">
        <v>4350</v>
      </c>
      <c r="S121" s="213" t="s">
        <v>46</v>
      </c>
      <c r="T121" s="171">
        <v>500</v>
      </c>
      <c r="U121" s="171">
        <v>500</v>
      </c>
      <c r="V121" s="172" t="s">
        <v>3398</v>
      </c>
      <c r="W121" s="172" t="s">
        <v>135</v>
      </c>
      <c r="X121" s="172" t="s">
        <v>4475</v>
      </c>
      <c r="Y121" s="172" t="s">
        <v>3530</v>
      </c>
      <c r="Z121" s="172">
        <v>30</v>
      </c>
      <c r="AA121" s="172" t="s">
        <v>46</v>
      </c>
      <c r="AB121" s="169" t="s">
        <v>46</v>
      </c>
      <c r="AC121" s="172" t="s">
        <v>4798</v>
      </c>
      <c r="AD121" s="169">
        <v>9.7999999999999997E-3</v>
      </c>
      <c r="AE121" s="169">
        <v>2.98E-2</v>
      </c>
      <c r="AF121" s="169">
        <v>0.01</v>
      </c>
      <c r="AG121" s="169" t="s">
        <v>46</v>
      </c>
      <c r="AH121" s="172" t="s">
        <v>136</v>
      </c>
      <c r="AI121" s="172" t="s">
        <v>4367</v>
      </c>
      <c r="AJ121" s="172" t="s">
        <v>46</v>
      </c>
      <c r="AK121" s="173">
        <v>44244</v>
      </c>
      <c r="AL121" s="212" t="s">
        <v>4799</v>
      </c>
      <c r="AM121" s="128">
        <v>1.5521559290701399E-2</v>
      </c>
      <c r="AN121" s="128">
        <v>0.11151046393597509</v>
      </c>
      <c r="AO121" s="128">
        <v>9.7943554320248705E-2</v>
      </c>
      <c r="AP121" s="128">
        <v>9.7707214122156605E-2</v>
      </c>
      <c r="AQ121" s="128">
        <v>9.8819422635496507E-2</v>
      </c>
      <c r="AR121" s="128">
        <v>4.64084616435647E-2</v>
      </c>
      <c r="AS121" s="128">
        <v>0.13228226424615849</v>
      </c>
      <c r="AT121" s="128">
        <v>6.2493334786680003E-2</v>
      </c>
      <c r="AU121" s="128" t="s">
        <v>46</v>
      </c>
      <c r="AV121" s="128" t="s">
        <v>46</v>
      </c>
      <c r="AW121" s="128">
        <v>8.6390494241695703E-2</v>
      </c>
      <c r="AX121" s="128">
        <v>1.2723315671529791</v>
      </c>
      <c r="AY121" s="128">
        <v>1.0772646702143125</v>
      </c>
      <c r="AZ121" s="128">
        <v>0.73401522985714485</v>
      </c>
      <c r="BA121" s="128">
        <v>0.79006751925602647</v>
      </c>
      <c r="BB121" s="128">
        <v>0.75931469803890084</v>
      </c>
      <c r="BC121" s="128">
        <v>0.42678478630861028</v>
      </c>
      <c r="BD121" s="128">
        <v>1.0138561338486545</v>
      </c>
      <c r="BE121" s="128">
        <v>0.5050781288299353</v>
      </c>
      <c r="BF121" s="128" t="s">
        <v>46</v>
      </c>
      <c r="BG121" s="128" t="s">
        <v>46</v>
      </c>
      <c r="BH121" s="128">
        <v>0.75115748772110724</v>
      </c>
      <c r="BI121" s="128">
        <v>3.3222555153238002E-3</v>
      </c>
      <c r="BJ121" s="128">
        <v>7.9978666892919006E-3</v>
      </c>
      <c r="BK121" s="128">
        <v>-3.5491761918776198E-2</v>
      </c>
      <c r="BL121" s="128">
        <v>-2.3104867795903927E-2</v>
      </c>
      <c r="BM121" s="128">
        <v>-2.7716393048156762E-2</v>
      </c>
      <c r="BN121" s="128">
        <v>-6.2331266510677601E-2</v>
      </c>
      <c r="BO121" s="128">
        <v>1.8078706613333E-3</v>
      </c>
      <c r="BP121" s="128">
        <v>-6.1236700666354102E-2</v>
      </c>
      <c r="BQ121" s="128" t="s">
        <v>46</v>
      </c>
      <c r="BR121" s="128" t="s">
        <v>46</v>
      </c>
      <c r="BS121" s="128">
        <v>-2.5667338572936127E-2</v>
      </c>
      <c r="BT121" s="128">
        <v>3.3729501692046797E-2</v>
      </c>
      <c r="BU121" s="128">
        <v>3.1731233440814501E-2</v>
      </c>
      <c r="BV121" s="177">
        <v>-0.92684852203948243</v>
      </c>
      <c r="BW121" s="177">
        <v>-0.66823870506172711</v>
      </c>
      <c r="BX121" s="128">
        <v>-3.1180091711792701E-2</v>
      </c>
      <c r="BY121" s="128">
        <v>-3.1180091711792701E-2</v>
      </c>
      <c r="BZ121" s="177">
        <v>8.0336529776562998E-2</v>
      </c>
      <c r="CA121" s="182">
        <v>0.48471345723251802</v>
      </c>
      <c r="CB121" s="182">
        <v>-0.24323972995384979</v>
      </c>
      <c r="CC121" s="182">
        <v>0.83483886305339972</v>
      </c>
      <c r="CD121" s="182">
        <v>0.8745294125105697</v>
      </c>
      <c r="CE121" s="182">
        <v>-6.3541942556556194E-2</v>
      </c>
      <c r="CF121" s="182">
        <v>0.35633671759864549</v>
      </c>
      <c r="CG121" s="179">
        <v>217.93717330000001</v>
      </c>
      <c r="CH121" s="169">
        <v>0.34499999999999997</v>
      </c>
      <c r="CI121" s="170" t="s">
        <v>46</v>
      </c>
      <c r="CJ121" s="170">
        <v>3.3810000000000003E-3</v>
      </c>
      <c r="CK121" s="170" t="s">
        <v>46</v>
      </c>
      <c r="CL121" s="170">
        <v>3.3810000000000003E-3</v>
      </c>
      <c r="CM121" s="180">
        <v>57386499.259999998</v>
      </c>
      <c r="CN121" s="180">
        <v>58089413.464126989</v>
      </c>
      <c r="CO121" s="180">
        <v>-10847045.039999999</v>
      </c>
      <c r="CP121" s="128" t="s">
        <v>46</v>
      </c>
      <c r="CQ121" s="128" t="s">
        <v>46</v>
      </c>
      <c r="CR121" s="128" t="s">
        <v>46</v>
      </c>
      <c r="CS121" s="128" t="s">
        <v>46</v>
      </c>
      <c r="CT121" s="126" t="s">
        <v>46</v>
      </c>
      <c r="CU121" s="126" t="s">
        <v>46</v>
      </c>
      <c r="CV121" s="126" t="s">
        <v>4800</v>
      </c>
      <c r="CW121" s="126" t="s">
        <v>46</v>
      </c>
      <c r="CX121" s="154">
        <v>25569.625694432871</v>
      </c>
    </row>
    <row r="122" spans="1:102" ht="15" customHeight="1" x14ac:dyDescent="0.35">
      <c r="A122" s="8"/>
      <c r="B122" s="129">
        <v>9636393000107</v>
      </c>
      <c r="C122" s="152" t="s">
        <v>4801</v>
      </c>
      <c r="D122" s="126">
        <v>2</v>
      </c>
      <c r="E122" s="126"/>
      <c r="F122" s="122" t="s">
        <v>3552</v>
      </c>
      <c r="G122" s="126" t="s">
        <v>359</v>
      </c>
      <c r="H122" s="126" t="s">
        <v>2469</v>
      </c>
      <c r="I122" s="126" t="s">
        <v>2469</v>
      </c>
      <c r="J122" s="126" t="s">
        <v>3559</v>
      </c>
      <c r="K122" s="126" t="s">
        <v>3526</v>
      </c>
      <c r="L122" s="211" t="s">
        <v>3399</v>
      </c>
      <c r="M122" s="126" t="s">
        <v>163</v>
      </c>
      <c r="N122" s="126" t="s">
        <v>3570</v>
      </c>
      <c r="O122" s="126" t="s">
        <v>3568</v>
      </c>
      <c r="P122" s="211" t="s">
        <v>3541</v>
      </c>
      <c r="Q122" s="127">
        <v>100</v>
      </c>
      <c r="R122" s="126" t="s">
        <v>4350</v>
      </c>
      <c r="S122" s="213" t="s">
        <v>46</v>
      </c>
      <c r="T122" s="171">
        <v>100</v>
      </c>
      <c r="U122" s="171">
        <v>100</v>
      </c>
      <c r="V122" s="172" t="s">
        <v>4780</v>
      </c>
      <c r="W122" s="172" t="s">
        <v>135</v>
      </c>
      <c r="X122" s="172" t="s">
        <v>135</v>
      </c>
      <c r="Y122" s="172" t="s">
        <v>135</v>
      </c>
      <c r="Z122" s="172">
        <v>0</v>
      </c>
      <c r="AA122" s="172" t="s">
        <v>46</v>
      </c>
      <c r="AB122" s="169" t="s">
        <v>46</v>
      </c>
      <c r="AC122" s="172" t="s">
        <v>46</v>
      </c>
      <c r="AD122" s="169">
        <v>3.4999999999999996E-3</v>
      </c>
      <c r="AE122" s="169" t="s">
        <v>46</v>
      </c>
      <c r="AF122" s="169">
        <v>3.4999999999999996E-3</v>
      </c>
      <c r="AG122" s="169" t="s">
        <v>46</v>
      </c>
      <c r="AH122" s="172" t="s">
        <v>46</v>
      </c>
      <c r="AI122" s="172" t="s">
        <v>46</v>
      </c>
      <c r="AJ122" s="172" t="s">
        <v>133</v>
      </c>
      <c r="AK122" s="173">
        <v>39706</v>
      </c>
      <c r="AL122" s="212" t="s">
        <v>4802</v>
      </c>
      <c r="AM122" s="128">
        <v>1.23235823882996E-2</v>
      </c>
      <c r="AN122" s="128">
        <v>0.1044667113686412</v>
      </c>
      <c r="AO122" s="128">
        <v>0.13466820830342829</v>
      </c>
      <c r="AP122" s="128">
        <v>0.1244646952233177</v>
      </c>
      <c r="AQ122" s="128">
        <v>0.1294436879169869</v>
      </c>
      <c r="AR122" s="128">
        <v>0.1112505759491566</v>
      </c>
      <c r="AS122" s="128">
        <v>0.13373838756068701</v>
      </c>
      <c r="AT122" s="128">
        <v>0.131281275717128</v>
      </c>
      <c r="AU122" s="128" t="s">
        <v>46</v>
      </c>
      <c r="AV122" s="128" t="s">
        <v>46</v>
      </c>
      <c r="AW122" s="128">
        <v>9.8996941635635702E-2</v>
      </c>
      <c r="AX122" s="128">
        <v>1.01018735291869</v>
      </c>
      <c r="AY122" s="128">
        <v>1.009217372062303</v>
      </c>
      <c r="AZ122" s="128">
        <v>1.0092396233557452</v>
      </c>
      <c r="BA122" s="128">
        <v>1.0192680326165682</v>
      </c>
      <c r="BB122" s="128">
        <v>1.0243687852569558</v>
      </c>
      <c r="BC122" s="128">
        <v>1.0230904365638358</v>
      </c>
      <c r="BD122" s="128">
        <v>1.0250163567438988</v>
      </c>
      <c r="BE122" s="128">
        <v>1.061029969291168</v>
      </c>
      <c r="BF122" s="128" t="s">
        <v>46</v>
      </c>
      <c r="BG122" s="128" t="s">
        <v>46</v>
      </c>
      <c r="BH122" s="128">
        <v>1.0329999951901088</v>
      </c>
      <c r="BI122" s="128">
        <v>1.2427861292200001E-4</v>
      </c>
      <c r="BJ122" s="128">
        <v>9.5411412195799995E-4</v>
      </c>
      <c r="BK122" s="128">
        <v>1.2328920644032999E-3</v>
      </c>
      <c r="BL122" s="128">
        <v>2.0968096381253076E-3</v>
      </c>
      <c r="BM122" s="128">
        <v>2.7338805109640152E-3</v>
      </c>
      <c r="BN122" s="128">
        <v>2.5108477949142001E-3</v>
      </c>
      <c r="BO122" s="128">
        <v>3.2639939758618E-3</v>
      </c>
      <c r="BP122" s="128">
        <v>7.5512402640937996E-3</v>
      </c>
      <c r="BQ122" s="128" t="s">
        <v>46</v>
      </c>
      <c r="BR122" s="128" t="s">
        <v>46</v>
      </c>
      <c r="BS122" s="128">
        <v>2.8859606342861444E-3</v>
      </c>
      <c r="BT122" s="128">
        <v>9.0003413428469997E-4</v>
      </c>
      <c r="BU122" s="128">
        <v>2.4980648709417002E-3</v>
      </c>
      <c r="BV122" s="177">
        <v>1.2085347282872885</v>
      </c>
      <c r="BW122" s="177">
        <v>0.60982690524193339</v>
      </c>
      <c r="BX122" s="128" t="s">
        <v>46</v>
      </c>
      <c r="BY122" s="128">
        <v>-3.1408276472345998E-3</v>
      </c>
      <c r="BZ122" s="177">
        <v>-2.1781137255999999E-4</v>
      </c>
      <c r="CA122" s="182">
        <v>6.3015647864497801E-2</v>
      </c>
      <c r="CB122" s="182">
        <v>-9.6914510652645905E-2</v>
      </c>
      <c r="CC122" s="182">
        <v>0.116187794179654</v>
      </c>
      <c r="CD122" s="182">
        <v>7.8157237779538202E-2</v>
      </c>
      <c r="CE122" s="182">
        <v>-2.8274783578754001E-2</v>
      </c>
      <c r="CF122" s="182">
        <v>7.8880591485225901E-2</v>
      </c>
      <c r="CG122" s="179">
        <v>497.10962489999997</v>
      </c>
      <c r="CH122" s="169">
        <v>0.32</v>
      </c>
      <c r="CI122" s="170" t="s">
        <v>46</v>
      </c>
      <c r="CJ122" s="170">
        <v>1.1199999999999999E-3</v>
      </c>
      <c r="CK122" s="170" t="s">
        <v>46</v>
      </c>
      <c r="CL122" s="170">
        <v>1.1199999999999999E-3</v>
      </c>
      <c r="CM122" s="180">
        <v>8354855859.3100004</v>
      </c>
      <c r="CN122" s="180">
        <v>8437689983.0872192</v>
      </c>
      <c r="CO122" s="180">
        <v>-861219501.40999997</v>
      </c>
      <c r="CP122" s="128" t="s">
        <v>46</v>
      </c>
      <c r="CQ122" s="128" t="s">
        <v>46</v>
      </c>
      <c r="CR122" s="128" t="s">
        <v>46</v>
      </c>
      <c r="CS122" s="128" t="s">
        <v>46</v>
      </c>
      <c r="CT122" s="126" t="s">
        <v>46</v>
      </c>
      <c r="CU122" s="126" t="s">
        <v>46</v>
      </c>
      <c r="CV122" s="126" t="s">
        <v>4803</v>
      </c>
      <c r="CW122" s="126" t="s">
        <v>46</v>
      </c>
      <c r="CX122" s="154">
        <v>25569.625694432871</v>
      </c>
    </row>
    <row r="123" spans="1:102" ht="15" customHeight="1" x14ac:dyDescent="0.35">
      <c r="A123" s="8"/>
      <c r="B123" s="129">
        <v>50098505000109</v>
      </c>
      <c r="C123" s="152" t="s">
        <v>4804</v>
      </c>
      <c r="D123" s="126">
        <v>11</v>
      </c>
      <c r="E123" s="126"/>
      <c r="F123" s="122"/>
      <c r="G123" s="126" t="s">
        <v>359</v>
      </c>
      <c r="H123" s="126" t="s">
        <v>2469</v>
      </c>
      <c r="I123" s="126" t="s">
        <v>2469</v>
      </c>
      <c r="J123" s="126" t="s">
        <v>3561</v>
      </c>
      <c r="K123" s="126" t="s">
        <v>3526</v>
      </c>
      <c r="L123" s="211" t="s">
        <v>3399</v>
      </c>
      <c r="M123" s="126" t="s">
        <v>163</v>
      </c>
      <c r="N123" s="126" t="s">
        <v>3547</v>
      </c>
      <c r="O123" s="126" t="s">
        <v>164</v>
      </c>
      <c r="P123" s="211" t="s">
        <v>3562</v>
      </c>
      <c r="Q123" s="127">
        <v>500</v>
      </c>
      <c r="R123" s="126" t="s">
        <v>4350</v>
      </c>
      <c r="S123" s="213" t="s">
        <v>46</v>
      </c>
      <c r="T123" s="171">
        <v>100</v>
      </c>
      <c r="U123" s="171">
        <v>500</v>
      </c>
      <c r="V123" s="172" t="s">
        <v>3398</v>
      </c>
      <c r="W123" s="172" t="s">
        <v>135</v>
      </c>
      <c r="X123" s="172" t="s">
        <v>4475</v>
      </c>
      <c r="Y123" s="172" t="s">
        <v>3530</v>
      </c>
      <c r="Z123" s="172">
        <v>30</v>
      </c>
      <c r="AA123" s="172" t="s">
        <v>46</v>
      </c>
      <c r="AB123" s="169" t="s">
        <v>46</v>
      </c>
      <c r="AC123" s="172" t="s">
        <v>4805</v>
      </c>
      <c r="AD123" s="169">
        <v>6.5000000000000006E-3</v>
      </c>
      <c r="AE123" s="169">
        <v>2.6500000000000003E-2</v>
      </c>
      <c r="AF123" s="169">
        <v>6.7000000000000002E-3</v>
      </c>
      <c r="AG123" s="169">
        <v>0.15</v>
      </c>
      <c r="AH123" s="172" t="s">
        <v>4806</v>
      </c>
      <c r="AI123" s="172" t="s">
        <v>4807</v>
      </c>
      <c r="AJ123" s="172" t="s">
        <v>133</v>
      </c>
      <c r="AK123" s="173">
        <v>45022</v>
      </c>
      <c r="AL123" s="212" t="s">
        <v>4808</v>
      </c>
      <c r="AM123" s="128">
        <v>1.26572398910451E-2</v>
      </c>
      <c r="AN123" s="128">
        <v>0.1097996284168916</v>
      </c>
      <c r="AO123" s="128">
        <v>0.13897967101894679</v>
      </c>
      <c r="AP123" s="128">
        <v>0.13159237071946719</v>
      </c>
      <c r="AQ123" s="128" t="s">
        <v>46</v>
      </c>
      <c r="AR123" s="128">
        <v>0.1169646748278723</v>
      </c>
      <c r="AS123" s="128" t="s">
        <v>46</v>
      </c>
      <c r="AT123" s="128" t="s">
        <v>46</v>
      </c>
      <c r="AU123" s="128" t="s">
        <v>46</v>
      </c>
      <c r="AV123" s="128" t="s">
        <v>46</v>
      </c>
      <c r="AW123" s="128">
        <v>0.13629495167526451</v>
      </c>
      <c r="AX123" s="128">
        <v>1.0375378893828229</v>
      </c>
      <c r="AY123" s="128">
        <v>1.0607368700760698</v>
      </c>
      <c r="AZ123" s="128">
        <v>1.0415508797535291</v>
      </c>
      <c r="BA123" s="128">
        <v>1.0812536177578802</v>
      </c>
      <c r="BB123" s="128" t="s">
        <v>46</v>
      </c>
      <c r="BC123" s="128">
        <v>1.0756388379228172</v>
      </c>
      <c r="BD123" s="128" t="s">
        <v>46</v>
      </c>
      <c r="BE123" s="128" t="s">
        <v>46</v>
      </c>
      <c r="BF123" s="128" t="s">
        <v>46</v>
      </c>
      <c r="BG123" s="128" t="s">
        <v>46</v>
      </c>
      <c r="BH123" s="128">
        <v>1.102042927097435</v>
      </c>
      <c r="BI123" s="128">
        <v>4.5793611566749998E-4</v>
      </c>
      <c r="BJ123" s="128">
        <v>6.2870311702082999E-3</v>
      </c>
      <c r="BK123" s="128">
        <v>5.5443547799218004E-3</v>
      </c>
      <c r="BL123" s="128">
        <v>8.8159224599626551E-3</v>
      </c>
      <c r="BM123" s="128" t="s">
        <v>46</v>
      </c>
      <c r="BN123" s="128">
        <v>8.2249466736299005E-3</v>
      </c>
      <c r="BO123" s="128" t="s">
        <v>46</v>
      </c>
      <c r="BP123" s="128" t="s">
        <v>46</v>
      </c>
      <c r="BQ123" s="128" t="s">
        <v>46</v>
      </c>
      <c r="BR123" s="128" t="s">
        <v>46</v>
      </c>
      <c r="BS123" s="128">
        <v>1.1231131709652065E-2</v>
      </c>
      <c r="BT123" s="128">
        <v>1.5849552740572999E-3</v>
      </c>
      <c r="BU123" s="128">
        <v>1.7197079864346E-3</v>
      </c>
      <c r="BV123" s="177">
        <v>3.0808791989460915</v>
      </c>
      <c r="BW123" s="177">
        <v>5.9724658348893502</v>
      </c>
      <c r="BX123" s="128" t="s">
        <v>46</v>
      </c>
      <c r="BY123" s="128" t="s">
        <v>46</v>
      </c>
      <c r="BZ123" s="177">
        <v>2.0110991181547999E-3</v>
      </c>
      <c r="CA123" s="182">
        <v>0.22736193896885959</v>
      </c>
      <c r="CB123" s="182">
        <v>-0.16154298584983259</v>
      </c>
      <c r="CC123" s="182">
        <v>0.33285483907060909</v>
      </c>
      <c r="CD123" s="182">
        <v>0.3026569979874893</v>
      </c>
      <c r="CE123" s="182">
        <v>-5.2005503941459003E-2</v>
      </c>
      <c r="CF123" s="182">
        <v>0.1553857610567112</v>
      </c>
      <c r="CG123" s="179">
        <v>137.4254238</v>
      </c>
      <c r="CH123" s="169">
        <v>0.27</v>
      </c>
      <c r="CI123" s="170">
        <v>0.17499999999999999</v>
      </c>
      <c r="CJ123" s="170">
        <v>1.7550000000000003E-3</v>
      </c>
      <c r="CK123" s="170">
        <v>1.2840548630149492E-4</v>
      </c>
      <c r="CL123" s="170">
        <v>1.8834054863014953E-3</v>
      </c>
      <c r="CM123" s="180">
        <v>274805841.07999998</v>
      </c>
      <c r="CN123" s="180">
        <v>290579338.60238111</v>
      </c>
      <c r="CO123" s="180">
        <v>-47781205.879999973</v>
      </c>
      <c r="CP123" s="128" t="s">
        <v>46</v>
      </c>
      <c r="CQ123" s="128" t="s">
        <v>46</v>
      </c>
      <c r="CR123" s="128" t="s">
        <v>46</v>
      </c>
      <c r="CS123" s="128" t="s">
        <v>46</v>
      </c>
      <c r="CT123" s="126" t="s">
        <v>46</v>
      </c>
      <c r="CU123" s="126" t="s">
        <v>46</v>
      </c>
      <c r="CV123" s="126" t="s">
        <v>4809</v>
      </c>
      <c r="CW123" s="126" t="s">
        <v>46</v>
      </c>
      <c r="CX123" s="154">
        <v>25569.625694432871</v>
      </c>
    </row>
    <row r="124" spans="1:102" ht="15" customHeight="1" x14ac:dyDescent="0.35">
      <c r="A124" s="8"/>
      <c r="B124" s="129">
        <v>2539921000152</v>
      </c>
      <c r="C124" s="152" t="s">
        <v>4810</v>
      </c>
      <c r="D124" s="126">
        <v>2</v>
      </c>
      <c r="E124" s="126"/>
      <c r="F124" s="122" t="s">
        <v>3393</v>
      </c>
      <c r="G124" s="126" t="s">
        <v>359</v>
      </c>
      <c r="H124" s="126" t="s">
        <v>2469</v>
      </c>
      <c r="I124" s="126" t="s">
        <v>2469</v>
      </c>
      <c r="J124" s="126" t="s">
        <v>3559</v>
      </c>
      <c r="K124" s="126" t="s">
        <v>3526</v>
      </c>
      <c r="L124" s="211" t="s">
        <v>3399</v>
      </c>
      <c r="M124" s="126" t="s">
        <v>163</v>
      </c>
      <c r="N124" s="126" t="s">
        <v>3570</v>
      </c>
      <c r="O124" s="126" t="s">
        <v>4508</v>
      </c>
      <c r="P124" s="211" t="s">
        <v>3541</v>
      </c>
      <c r="Q124" s="127">
        <v>500</v>
      </c>
      <c r="R124" s="126" t="s">
        <v>4350</v>
      </c>
      <c r="S124" s="213" t="s">
        <v>46</v>
      </c>
      <c r="T124" s="171">
        <v>100</v>
      </c>
      <c r="U124" s="171">
        <v>100</v>
      </c>
      <c r="V124" s="172" t="s">
        <v>3398</v>
      </c>
      <c r="W124" s="172" t="s">
        <v>135</v>
      </c>
      <c r="X124" s="172" t="s">
        <v>135</v>
      </c>
      <c r="Y124" s="172" t="s">
        <v>3530</v>
      </c>
      <c r="Z124" s="172">
        <v>1</v>
      </c>
      <c r="AA124" s="172" t="s">
        <v>46</v>
      </c>
      <c r="AB124" s="169" t="s">
        <v>46</v>
      </c>
      <c r="AC124" s="172" t="s">
        <v>46</v>
      </c>
      <c r="AD124" s="169">
        <v>5.1999999999999998E-3</v>
      </c>
      <c r="AE124" s="169" t="s">
        <v>46</v>
      </c>
      <c r="AF124" s="169">
        <v>5.1999999999999998E-3</v>
      </c>
      <c r="AG124" s="169" t="s">
        <v>46</v>
      </c>
      <c r="AH124" s="172" t="s">
        <v>46</v>
      </c>
      <c r="AI124" s="172" t="s">
        <v>46</v>
      </c>
      <c r="AJ124" s="172" t="s">
        <v>133</v>
      </c>
      <c r="AK124" s="173">
        <v>35971</v>
      </c>
      <c r="AL124" s="212" t="s">
        <v>4811</v>
      </c>
      <c r="AM124" s="128">
        <v>1.1487699573733599E-2</v>
      </c>
      <c r="AN124" s="128">
        <v>9.99442249990731E-2</v>
      </c>
      <c r="AO124" s="128">
        <v>0.1247434614228515</v>
      </c>
      <c r="AP124" s="128">
        <v>0.11521425357911361</v>
      </c>
      <c r="AQ124" s="128">
        <v>0.1204939465477568</v>
      </c>
      <c r="AR124" s="128">
        <v>9.6998683556992704E-2</v>
      </c>
      <c r="AS124" s="128">
        <v>0.13232991516391629</v>
      </c>
      <c r="AT124" s="128">
        <v>0.121141997875185</v>
      </c>
      <c r="AU124" s="128" t="s">
        <v>46</v>
      </c>
      <c r="AV124" s="128" t="s">
        <v>46</v>
      </c>
      <c r="AW124" s="128">
        <v>0.12914523068841599</v>
      </c>
      <c r="AX124" s="128">
        <v>0.94166845790985076</v>
      </c>
      <c r="AY124" s="128">
        <v>0.96552716922843496</v>
      </c>
      <c r="AZ124" s="128">
        <v>0.93486091192976561</v>
      </c>
      <c r="BA124" s="128">
        <v>0.93940589304869182</v>
      </c>
      <c r="BB124" s="128">
        <v>0.94539875954500041</v>
      </c>
      <c r="BC124" s="128">
        <v>0.89202617298623799</v>
      </c>
      <c r="BD124" s="128">
        <v>1.0142213466421277</v>
      </c>
      <c r="BE124" s="128">
        <v>0.97908319052546078</v>
      </c>
      <c r="BF124" s="128" t="s">
        <v>46</v>
      </c>
      <c r="BG124" s="128" t="s">
        <v>46</v>
      </c>
      <c r="BH124" s="128">
        <v>1.0055277623640386</v>
      </c>
      <c r="BI124" s="128">
        <v>-7.1160420164390005E-4</v>
      </c>
      <c r="BJ124" s="128">
        <v>-3.56837224761E-3</v>
      </c>
      <c r="BK124" s="128">
        <v>-8.6918548161734003E-3</v>
      </c>
      <c r="BL124" s="128">
        <v>-6.619733963940444E-3</v>
      </c>
      <c r="BM124" s="128">
        <v>-6.1724026360430173E-3</v>
      </c>
      <c r="BN124" s="128">
        <v>-1.17410445972496E-2</v>
      </c>
      <c r="BO124" s="128">
        <v>1.8555215790910999E-3</v>
      </c>
      <c r="BP124" s="128">
        <v>-2.588037577849E-3</v>
      </c>
      <c r="BQ124" s="128" t="s">
        <v>46</v>
      </c>
      <c r="BR124" s="128" t="s">
        <v>46</v>
      </c>
      <c r="BS124" s="128">
        <v>6.2915408233532588E-4</v>
      </c>
      <c r="BT124" s="128">
        <v>4.2787077011513996E-3</v>
      </c>
      <c r="BU124" s="128">
        <v>6.9588957544939999E-3</v>
      </c>
      <c r="BV124" s="177">
        <v>-1.7980020850068368</v>
      </c>
      <c r="BW124" s="177">
        <v>3.0746862602901898E-2</v>
      </c>
      <c r="BX124" s="128">
        <v>-1.0551004519636E-3</v>
      </c>
      <c r="BY124" s="128">
        <v>-1.5629612244492299E-2</v>
      </c>
      <c r="BZ124" s="177">
        <v>3.3503693198741998E-3</v>
      </c>
      <c r="CA124" s="182">
        <v>0.44075858146062269</v>
      </c>
      <c r="CB124" s="182">
        <v>-0.16340195449574541</v>
      </c>
      <c r="CC124" s="182">
        <v>0.71971217971624857</v>
      </c>
      <c r="CD124" s="182">
        <v>0.7909949740629233</v>
      </c>
      <c r="CE124" s="182">
        <v>-3.3534103311255198E-2</v>
      </c>
      <c r="CF124" s="182">
        <v>0.44601395537282318</v>
      </c>
      <c r="CG124" s="179">
        <v>2713.0325506999998</v>
      </c>
      <c r="CH124" s="169">
        <v>0.32</v>
      </c>
      <c r="CI124" s="170" t="s">
        <v>46</v>
      </c>
      <c r="CJ124" s="170">
        <v>1.6639999999999999E-3</v>
      </c>
      <c r="CK124" s="170" t="s">
        <v>46</v>
      </c>
      <c r="CL124" s="170">
        <v>1.6639999999999999E-3</v>
      </c>
      <c r="CM124" s="180">
        <v>190379312.53</v>
      </c>
      <c r="CN124" s="180">
        <v>187705296.06595227</v>
      </c>
      <c r="CO124" s="180">
        <v>-15401928.85</v>
      </c>
      <c r="CP124" s="128" t="s">
        <v>46</v>
      </c>
      <c r="CQ124" s="128" t="s">
        <v>46</v>
      </c>
      <c r="CR124" s="128" t="s">
        <v>46</v>
      </c>
      <c r="CS124" s="128" t="s">
        <v>46</v>
      </c>
      <c r="CT124" s="126" t="s">
        <v>46</v>
      </c>
      <c r="CU124" s="126" t="s">
        <v>46</v>
      </c>
      <c r="CV124" s="126" t="s">
        <v>4812</v>
      </c>
      <c r="CW124" s="126" t="s">
        <v>46</v>
      </c>
      <c r="CX124" s="154">
        <v>25569.625694432871</v>
      </c>
    </row>
    <row r="125" spans="1:102" ht="15" customHeight="1" x14ac:dyDescent="0.35">
      <c r="A125" s="8"/>
      <c r="B125" s="129">
        <v>21185984000100</v>
      </c>
      <c r="C125" s="152" t="s">
        <v>4813</v>
      </c>
      <c r="D125" s="126">
        <v>4</v>
      </c>
      <c r="E125" s="126"/>
      <c r="F125" s="122" t="s">
        <v>3394</v>
      </c>
      <c r="G125" s="126" t="s">
        <v>359</v>
      </c>
      <c r="H125" s="126" t="s">
        <v>2469</v>
      </c>
      <c r="I125" s="126" t="s">
        <v>2469</v>
      </c>
      <c r="J125" s="126" t="s">
        <v>3559</v>
      </c>
      <c r="K125" s="126" t="s">
        <v>3526</v>
      </c>
      <c r="L125" s="211" t="s">
        <v>3399</v>
      </c>
      <c r="M125" s="126" t="s">
        <v>163</v>
      </c>
      <c r="N125" s="126" t="s">
        <v>4397</v>
      </c>
      <c r="O125" s="126" t="s">
        <v>164</v>
      </c>
      <c r="P125" s="211" t="s">
        <v>3541</v>
      </c>
      <c r="Q125" s="127">
        <v>500</v>
      </c>
      <c r="R125" s="126" t="s">
        <v>4350</v>
      </c>
      <c r="S125" s="213" t="s">
        <v>46</v>
      </c>
      <c r="T125" s="171">
        <v>500</v>
      </c>
      <c r="U125" s="171">
        <v>500</v>
      </c>
      <c r="V125" s="172" t="s">
        <v>3398</v>
      </c>
      <c r="W125" s="172" t="s">
        <v>135</v>
      </c>
      <c r="X125" s="172" t="s">
        <v>4768</v>
      </c>
      <c r="Y125" s="172" t="s">
        <v>3530</v>
      </c>
      <c r="Z125" s="172">
        <v>10</v>
      </c>
      <c r="AA125" s="172" t="s">
        <v>46</v>
      </c>
      <c r="AB125" s="169" t="s">
        <v>46</v>
      </c>
      <c r="AC125" s="172" t="s">
        <v>4814</v>
      </c>
      <c r="AD125" s="169">
        <v>4.0000000000000001E-3</v>
      </c>
      <c r="AE125" s="169">
        <v>2.4E-2</v>
      </c>
      <c r="AF125" s="169">
        <v>4.1999999999999997E-3</v>
      </c>
      <c r="AG125" s="169" t="s">
        <v>46</v>
      </c>
      <c r="AH125" s="172" t="s">
        <v>46</v>
      </c>
      <c r="AI125" s="172" t="s">
        <v>46</v>
      </c>
      <c r="AJ125" s="172" t="s">
        <v>133</v>
      </c>
      <c r="AK125" s="173">
        <v>42003</v>
      </c>
      <c r="AL125" s="212" t="s">
        <v>4815</v>
      </c>
      <c r="AM125" s="128">
        <v>1.2764168246754E-2</v>
      </c>
      <c r="AN125" s="128">
        <v>0.11101111831649869</v>
      </c>
      <c r="AO125" s="128">
        <v>0.1412554180090142</v>
      </c>
      <c r="AP125" s="128">
        <v>0.13293932696143709</v>
      </c>
      <c r="AQ125" s="128">
        <v>0.13669328750051529</v>
      </c>
      <c r="AR125" s="128">
        <v>0.1178706741284358</v>
      </c>
      <c r="AS125" s="128">
        <v>0.14140359515432571</v>
      </c>
      <c r="AT125" s="128">
        <v>0.136352241702174</v>
      </c>
      <c r="AU125" s="128" t="s">
        <v>46</v>
      </c>
      <c r="AV125" s="128" t="s">
        <v>46</v>
      </c>
      <c r="AW125" s="128">
        <v>0.1027113315591352</v>
      </c>
      <c r="AX125" s="128">
        <v>1.0463030089074905</v>
      </c>
      <c r="AY125" s="128">
        <v>1.072440661999289</v>
      </c>
      <c r="AZ125" s="128">
        <v>1.0586059372466354</v>
      </c>
      <c r="BA125" s="128">
        <v>1.0930113779068924</v>
      </c>
      <c r="BB125" s="128">
        <v>1.0892615621356945</v>
      </c>
      <c r="BC125" s="128">
        <v>1.0839706529451836</v>
      </c>
      <c r="BD125" s="128">
        <v>1.083765107230755</v>
      </c>
      <c r="BE125" s="128">
        <v>1.1020140841544579</v>
      </c>
      <c r="BF125" s="128" t="s">
        <v>46</v>
      </c>
      <c r="BG125" s="128" t="s">
        <v>46</v>
      </c>
      <c r="BH125" s="128">
        <v>1.1061010120166881</v>
      </c>
      <c r="BI125" s="128">
        <v>5.6486447137640004E-4</v>
      </c>
      <c r="BJ125" s="128">
        <v>7.4985210698154999E-3</v>
      </c>
      <c r="BK125" s="128">
        <v>7.8201017699892003E-3</v>
      </c>
      <c r="BL125" s="128">
        <v>1.008594385532513E-2</v>
      </c>
      <c r="BM125" s="128">
        <v>9.9526147960344868E-3</v>
      </c>
      <c r="BN125" s="128">
        <v>9.1309459741934999E-3</v>
      </c>
      <c r="BO125" s="128">
        <v>1.0929201569500601E-2</v>
      </c>
      <c r="BP125" s="128">
        <v>1.26222062491399E-2</v>
      </c>
      <c r="BQ125" s="128" t="s">
        <v>46</v>
      </c>
      <c r="BR125" s="128" t="s">
        <v>46</v>
      </c>
      <c r="BS125" s="128">
        <v>9.0152754328838292E-3</v>
      </c>
      <c r="BT125" s="128">
        <v>1.4590504421064E-3</v>
      </c>
      <c r="BU125" s="128">
        <v>5.3000336060229003E-3</v>
      </c>
      <c r="BV125" s="177">
        <v>4.7153736458687208</v>
      </c>
      <c r="BW125" s="177">
        <v>1.1353374473885909</v>
      </c>
      <c r="BX125" s="128" t="s">
        <v>46</v>
      </c>
      <c r="BY125" s="128">
        <v>-3.5356878705408601E-2</v>
      </c>
      <c r="BZ125" s="177">
        <v>4.7806089431035002E-3</v>
      </c>
      <c r="CA125" s="182">
        <v>0.20536181436600159</v>
      </c>
      <c r="CB125" s="182">
        <v>-0.17553349158179901</v>
      </c>
      <c r="CC125" s="182">
        <v>0.34284529077034998</v>
      </c>
      <c r="CD125" s="182">
        <v>0.30357470350048971</v>
      </c>
      <c r="CE125" s="182">
        <v>-5.7948186245229398E-2</v>
      </c>
      <c r="CF125" s="182">
        <v>0.1506640723066596</v>
      </c>
      <c r="CG125" s="179">
        <v>284.73624949999999</v>
      </c>
      <c r="CH125" s="169">
        <v>0.32</v>
      </c>
      <c r="CI125" s="170" t="s">
        <v>46</v>
      </c>
      <c r="CJ125" s="170">
        <v>1.2800000000000001E-3</v>
      </c>
      <c r="CK125" s="170" t="s">
        <v>46</v>
      </c>
      <c r="CL125" s="170">
        <v>1.2800000000000001E-3</v>
      </c>
      <c r="CM125" s="180">
        <v>2659403323.54</v>
      </c>
      <c r="CN125" s="180">
        <v>2214109822.2394443</v>
      </c>
      <c r="CO125" s="180">
        <v>642860429.08999991</v>
      </c>
      <c r="CP125" s="128" t="s">
        <v>46</v>
      </c>
      <c r="CQ125" s="128" t="s">
        <v>46</v>
      </c>
      <c r="CR125" s="128" t="s">
        <v>46</v>
      </c>
      <c r="CS125" s="128" t="s">
        <v>46</v>
      </c>
      <c r="CT125" s="126" t="s">
        <v>46</v>
      </c>
      <c r="CU125" s="126" t="s">
        <v>46</v>
      </c>
      <c r="CV125" s="126" t="s">
        <v>4816</v>
      </c>
      <c r="CW125" s="126" t="s">
        <v>46</v>
      </c>
      <c r="CX125" s="154">
        <v>25569.625694432871</v>
      </c>
    </row>
    <row r="126" spans="1:102" ht="15" customHeight="1" x14ac:dyDescent="0.35">
      <c r="A126" s="8"/>
      <c r="B126" s="129">
        <v>11108013000103</v>
      </c>
      <c r="C126" s="152" t="s">
        <v>4817</v>
      </c>
      <c r="D126" s="126">
        <v>35</v>
      </c>
      <c r="E126" s="126"/>
      <c r="F126" s="122" t="s">
        <v>3552</v>
      </c>
      <c r="G126" s="126" t="s">
        <v>359</v>
      </c>
      <c r="H126" s="126" t="s">
        <v>2469</v>
      </c>
      <c r="I126" s="126" t="s">
        <v>2469</v>
      </c>
      <c r="J126" s="126" t="s">
        <v>3559</v>
      </c>
      <c r="K126" s="126" t="s">
        <v>3526</v>
      </c>
      <c r="L126" s="211" t="s">
        <v>3399</v>
      </c>
      <c r="M126" s="126" t="s">
        <v>114</v>
      </c>
      <c r="N126" s="126" t="s">
        <v>267</v>
      </c>
      <c r="O126" s="126" t="s">
        <v>4497</v>
      </c>
      <c r="P126" s="211" t="s">
        <v>3550</v>
      </c>
      <c r="Q126" s="127">
        <v>500</v>
      </c>
      <c r="R126" s="126" t="s">
        <v>4350</v>
      </c>
      <c r="S126" s="213" t="s">
        <v>46</v>
      </c>
      <c r="T126" s="171">
        <v>500</v>
      </c>
      <c r="U126" s="171">
        <v>500</v>
      </c>
      <c r="V126" s="172" t="s">
        <v>3398</v>
      </c>
      <c r="W126" s="172" t="s">
        <v>3530</v>
      </c>
      <c r="X126" s="172" t="s">
        <v>4427</v>
      </c>
      <c r="Y126" s="172" t="s">
        <v>3534</v>
      </c>
      <c r="Z126" s="172">
        <v>7</v>
      </c>
      <c r="AA126" s="172" t="s">
        <v>46</v>
      </c>
      <c r="AB126" s="169" t="s">
        <v>46</v>
      </c>
      <c r="AC126" s="172" t="s">
        <v>46</v>
      </c>
      <c r="AD126" s="169">
        <v>0.02</v>
      </c>
      <c r="AE126" s="169" t="s">
        <v>46</v>
      </c>
      <c r="AF126" s="169">
        <v>0.02</v>
      </c>
      <c r="AG126" s="169">
        <v>0.2</v>
      </c>
      <c r="AH126" s="172" t="s">
        <v>136</v>
      </c>
      <c r="AI126" s="172" t="s">
        <v>4367</v>
      </c>
      <c r="AJ126" s="172" t="s">
        <v>338</v>
      </c>
      <c r="AK126" s="173">
        <v>40115</v>
      </c>
      <c r="AL126" s="212" t="s">
        <v>4818</v>
      </c>
      <c r="AM126" s="128">
        <v>3.1461106262220498E-2</v>
      </c>
      <c r="AN126" s="128">
        <v>0.35417531846843242</v>
      </c>
      <c r="AO126" s="128">
        <v>0.15437123095408761</v>
      </c>
      <c r="AP126" s="128">
        <v>7.6023992573229102E-2</v>
      </c>
      <c r="AQ126" s="128">
        <v>3.3359845176330997E-2</v>
      </c>
      <c r="AR126" s="128">
        <v>-0.2377034975551483</v>
      </c>
      <c r="AS126" s="128">
        <v>0.1443967278706583</v>
      </c>
      <c r="AT126" s="128">
        <v>-0.1210253710822862</v>
      </c>
      <c r="AU126" s="128" t="s">
        <v>46</v>
      </c>
      <c r="AV126" s="128" t="s">
        <v>46</v>
      </c>
      <c r="AW126" s="128">
        <v>8.2621652492528702E-2</v>
      </c>
      <c r="AX126" s="128">
        <v>2.5789263749395208</v>
      </c>
      <c r="AY126" s="128">
        <v>3.4215673057105214</v>
      </c>
      <c r="AZ126" s="128">
        <v>1.1568993524739724</v>
      </c>
      <c r="BA126" s="128">
        <v>0.60838114723894754</v>
      </c>
      <c r="BB126" s="128">
        <v>0.24043629073905839</v>
      </c>
      <c r="BC126" s="128" t="s">
        <v>46</v>
      </c>
      <c r="BD126" s="128">
        <v>1.1067054914248895</v>
      </c>
      <c r="BE126" s="128" t="s">
        <v>46</v>
      </c>
      <c r="BF126" s="128" t="s">
        <v>46</v>
      </c>
      <c r="BG126" s="128" t="s">
        <v>46</v>
      </c>
      <c r="BH126" s="128">
        <v>0.76397393588047069</v>
      </c>
      <c r="BI126" s="128">
        <v>1.9261802486842901E-2</v>
      </c>
      <c r="BJ126" s="128">
        <v>0.2506627212217491</v>
      </c>
      <c r="BK126" s="128">
        <v>2.09359147150627E-2</v>
      </c>
      <c r="BL126" s="128">
        <v>-4.3501176455240098E-2</v>
      </c>
      <c r="BM126" s="128">
        <v>-9.2546695948751867E-2</v>
      </c>
      <c r="BN126" s="128">
        <v>-0.34644322570939068</v>
      </c>
      <c r="BO126" s="128">
        <v>1.3922334285833201E-2</v>
      </c>
      <c r="BP126" s="128">
        <v>-0.24475540653532041</v>
      </c>
      <c r="BQ126" s="128" t="s">
        <v>46</v>
      </c>
      <c r="BR126" s="128" t="s">
        <v>46</v>
      </c>
      <c r="BS126" s="128">
        <v>-2.3034449643589583E-2</v>
      </c>
      <c r="BT126" s="128">
        <v>0.19940601290887769</v>
      </c>
      <c r="BU126" s="128">
        <v>0.21508661083792199</v>
      </c>
      <c r="BV126" s="177">
        <v>0.19131307057375951</v>
      </c>
      <c r="BW126" s="177">
        <v>5.0266997599313197E-2</v>
      </c>
      <c r="BX126" s="128">
        <v>-0.16240664925700349</v>
      </c>
      <c r="BY126" s="128">
        <v>-0.5217389307410395</v>
      </c>
      <c r="BZ126" s="177">
        <v>0.78842632691908088</v>
      </c>
      <c r="CA126" s="182">
        <v>0.8793445023342189</v>
      </c>
      <c r="CB126" s="182">
        <v>-0.32563210951039279</v>
      </c>
      <c r="CC126" s="182">
        <v>0.54622195805259577</v>
      </c>
      <c r="CD126" s="182">
        <v>0.45887645920139081</v>
      </c>
      <c r="CE126" s="182">
        <v>8.3422158843258695E-2</v>
      </c>
      <c r="CF126" s="182">
        <v>0.47934981105702901</v>
      </c>
      <c r="CG126" s="179">
        <v>352.24019129999999</v>
      </c>
      <c r="CH126" s="169">
        <v>0.33</v>
      </c>
      <c r="CI126" s="170">
        <v>0.2</v>
      </c>
      <c r="CJ126" s="170">
        <v>6.6E-3</v>
      </c>
      <c r="CK126" s="170">
        <v>2.1514469036494435E-3</v>
      </c>
      <c r="CL126" s="170">
        <v>8.751446903649443E-3</v>
      </c>
      <c r="CM126" s="180">
        <v>91933198.140000001</v>
      </c>
      <c r="CN126" s="180">
        <v>90221563.944444478</v>
      </c>
      <c r="CO126" s="180">
        <v>-16304893.370000008</v>
      </c>
      <c r="CP126" s="128" t="s">
        <v>46</v>
      </c>
      <c r="CQ126" s="128" t="s">
        <v>46</v>
      </c>
      <c r="CR126" s="128" t="s">
        <v>46</v>
      </c>
      <c r="CS126" s="128" t="s">
        <v>46</v>
      </c>
      <c r="CT126" s="126" t="s">
        <v>46</v>
      </c>
      <c r="CU126" s="126" t="s">
        <v>46</v>
      </c>
      <c r="CV126" s="126" t="s">
        <v>4819</v>
      </c>
      <c r="CW126" s="126" t="s">
        <v>46</v>
      </c>
      <c r="CX126" s="154">
        <v>25569.625694432871</v>
      </c>
    </row>
    <row r="127" spans="1:102" ht="15" customHeight="1" x14ac:dyDescent="0.35">
      <c r="A127" s="8"/>
      <c r="B127" s="129">
        <v>60449267000192</v>
      </c>
      <c r="C127" s="152" t="s">
        <v>4910</v>
      </c>
      <c r="D127" s="126">
        <v>36</v>
      </c>
      <c r="E127" s="126"/>
      <c r="F127" s="122"/>
      <c r="G127" s="126" t="s">
        <v>4263</v>
      </c>
      <c r="H127" s="126" t="s">
        <v>352</v>
      </c>
      <c r="I127" s="126" t="s">
        <v>3406</v>
      </c>
      <c r="J127" s="126" t="s">
        <v>362</v>
      </c>
      <c r="K127" s="126" t="s">
        <v>46</v>
      </c>
      <c r="L127" s="211" t="s">
        <v>3399</v>
      </c>
      <c r="M127" s="126" t="s">
        <v>163</v>
      </c>
      <c r="N127" s="126" t="s">
        <v>3547</v>
      </c>
      <c r="O127" s="126" t="s">
        <v>4231</v>
      </c>
      <c r="P127" s="211" t="s">
        <v>4252</v>
      </c>
      <c r="Q127" s="127">
        <v>500</v>
      </c>
      <c r="R127" s="126" t="s">
        <v>4361</v>
      </c>
      <c r="S127" s="213" t="s">
        <v>46</v>
      </c>
      <c r="T127" s="171">
        <v>0.01</v>
      </c>
      <c r="U127" s="171">
        <v>0.01</v>
      </c>
      <c r="V127" s="172" t="s">
        <v>3398</v>
      </c>
      <c r="W127" s="172" t="s">
        <v>135</v>
      </c>
      <c r="X127" s="172" t="s">
        <v>135</v>
      </c>
      <c r="Y127" s="172" t="s">
        <v>135</v>
      </c>
      <c r="Z127" s="172">
        <v>0</v>
      </c>
      <c r="AA127" s="172" t="s">
        <v>46</v>
      </c>
      <c r="AB127" s="169" t="s">
        <v>46</v>
      </c>
      <c r="AC127" s="172" t="s">
        <v>46</v>
      </c>
      <c r="AD127" s="169">
        <v>0.01</v>
      </c>
      <c r="AE127" s="169" t="s">
        <v>46</v>
      </c>
      <c r="AF127" s="169">
        <v>0.01</v>
      </c>
      <c r="AG127" s="169">
        <v>0.2</v>
      </c>
      <c r="AH127" s="172" t="s">
        <v>136</v>
      </c>
      <c r="AI127" s="172" t="s">
        <v>4367</v>
      </c>
      <c r="AJ127" s="172" t="s">
        <v>133</v>
      </c>
      <c r="AK127" s="173">
        <v>45841</v>
      </c>
      <c r="AL127" s="212" t="s">
        <v>4911</v>
      </c>
      <c r="AM127" s="128" t="s">
        <v>46</v>
      </c>
      <c r="AN127" s="128" t="s">
        <v>46</v>
      </c>
      <c r="AO127" s="128" t="s">
        <v>46</v>
      </c>
      <c r="AP127" s="128" t="s">
        <v>46</v>
      </c>
      <c r="AQ127" s="128" t="s">
        <v>46</v>
      </c>
      <c r="AR127" s="128" t="s">
        <v>46</v>
      </c>
      <c r="AS127" s="128" t="s">
        <v>46</v>
      </c>
      <c r="AT127" s="128" t="s">
        <v>46</v>
      </c>
      <c r="AU127" s="128" t="s">
        <v>46</v>
      </c>
      <c r="AV127" s="128" t="s">
        <v>46</v>
      </c>
      <c r="AW127" s="128" t="s">
        <v>46</v>
      </c>
      <c r="AX127" s="128" t="s">
        <v>46</v>
      </c>
      <c r="AY127" s="128" t="s">
        <v>46</v>
      </c>
      <c r="AZ127" s="128" t="s">
        <v>46</v>
      </c>
      <c r="BA127" s="128" t="s">
        <v>46</v>
      </c>
      <c r="BB127" s="128" t="s">
        <v>46</v>
      </c>
      <c r="BC127" s="128" t="s">
        <v>46</v>
      </c>
      <c r="BD127" s="128" t="s">
        <v>46</v>
      </c>
      <c r="BE127" s="128" t="s">
        <v>46</v>
      </c>
      <c r="BF127" s="128" t="s">
        <v>46</v>
      </c>
      <c r="BG127" s="128" t="s">
        <v>46</v>
      </c>
      <c r="BH127" s="128" t="s">
        <v>46</v>
      </c>
      <c r="BI127" s="128" t="s">
        <v>46</v>
      </c>
      <c r="BJ127" s="128" t="s">
        <v>46</v>
      </c>
      <c r="BK127" s="128" t="s">
        <v>46</v>
      </c>
      <c r="BL127" s="128" t="s">
        <v>46</v>
      </c>
      <c r="BM127" s="128" t="s">
        <v>46</v>
      </c>
      <c r="BN127" s="128" t="s">
        <v>46</v>
      </c>
      <c r="BO127" s="128" t="s">
        <v>46</v>
      </c>
      <c r="BP127" s="128" t="s">
        <v>46</v>
      </c>
      <c r="BQ127" s="128" t="s">
        <v>46</v>
      </c>
      <c r="BR127" s="128" t="s">
        <v>46</v>
      </c>
      <c r="BS127" s="128" t="s">
        <v>46</v>
      </c>
      <c r="BT127" s="128" t="s">
        <v>46</v>
      </c>
      <c r="BU127" s="128">
        <v>2.9102648070996998E-2</v>
      </c>
      <c r="BV127" s="177" t="s">
        <v>46</v>
      </c>
      <c r="BW127" s="177">
        <v>-2.814972319706456</v>
      </c>
      <c r="BX127" s="128" t="s">
        <v>46</v>
      </c>
      <c r="BY127" s="128">
        <v>-1.25640384104921E-2</v>
      </c>
      <c r="BZ127" s="177">
        <v>-2.63115524545115E-2</v>
      </c>
      <c r="CA127" s="182" t="s">
        <v>46</v>
      </c>
      <c r="CB127" s="182" t="s">
        <v>46</v>
      </c>
      <c r="CC127" s="182" t="s">
        <v>46</v>
      </c>
      <c r="CD127" s="182" t="s">
        <v>46</v>
      </c>
      <c r="CE127" s="182" t="s">
        <v>46</v>
      </c>
      <c r="CF127" s="182" t="s">
        <v>46</v>
      </c>
      <c r="CG127" s="179">
        <v>101.42458877999999</v>
      </c>
      <c r="CH127" s="169">
        <v>0.15</v>
      </c>
      <c r="CI127" s="170">
        <v>0.1</v>
      </c>
      <c r="CJ127" s="170">
        <v>1.5E-3</v>
      </c>
      <c r="CK127" s="170" t="s">
        <v>46</v>
      </c>
      <c r="CL127" s="170">
        <v>1.5E-3</v>
      </c>
      <c r="CM127" s="180">
        <v>98822540.959999993</v>
      </c>
      <c r="CN127" s="180" t="s">
        <v>46</v>
      </c>
      <c r="CO127" s="180">
        <v>97434500</v>
      </c>
      <c r="CP127" s="128" t="s">
        <v>46</v>
      </c>
      <c r="CQ127" s="128" t="s">
        <v>46</v>
      </c>
      <c r="CR127" s="128" t="s">
        <v>46</v>
      </c>
      <c r="CS127" s="128" t="s">
        <v>46</v>
      </c>
      <c r="CT127" s="126" t="s">
        <v>46</v>
      </c>
      <c r="CU127" s="126" t="s">
        <v>46</v>
      </c>
      <c r="CV127" s="126" t="s">
        <v>46</v>
      </c>
      <c r="CW127" s="126" t="s">
        <v>46</v>
      </c>
      <c r="CX127" s="154">
        <v>25569.625694432871</v>
      </c>
    </row>
    <row r="128" spans="1:102" ht="15" customHeight="1" x14ac:dyDescent="0.35">
      <c r="A128" s="8"/>
      <c r="B128" s="129">
        <v>60449267000192</v>
      </c>
      <c r="C128" s="152" t="s">
        <v>4275</v>
      </c>
      <c r="D128" s="126">
        <v>36</v>
      </c>
      <c r="E128" s="126"/>
      <c r="F128" s="122"/>
      <c r="G128" s="126" t="s">
        <v>4263</v>
      </c>
      <c r="H128" s="126" t="s">
        <v>352</v>
      </c>
      <c r="I128" s="126" t="s">
        <v>3406</v>
      </c>
      <c r="J128" s="126" t="s">
        <v>362</v>
      </c>
      <c r="K128" s="126" t="s">
        <v>46</v>
      </c>
      <c r="L128" s="211" t="s">
        <v>3399</v>
      </c>
      <c r="M128" s="126" t="s">
        <v>163</v>
      </c>
      <c r="N128" s="126" t="s">
        <v>3547</v>
      </c>
      <c r="O128" s="126" t="s">
        <v>4231</v>
      </c>
      <c r="P128" s="211" t="s">
        <v>4252</v>
      </c>
      <c r="Q128" s="127">
        <v>500</v>
      </c>
      <c r="R128" s="126" t="s">
        <v>4361</v>
      </c>
      <c r="S128" s="213" t="s">
        <v>46</v>
      </c>
      <c r="T128" s="171">
        <v>0.01</v>
      </c>
      <c r="U128" s="171">
        <v>0.01</v>
      </c>
      <c r="V128" s="172" t="s">
        <v>3398</v>
      </c>
      <c r="W128" s="172" t="s">
        <v>135</v>
      </c>
      <c r="X128" s="172" t="s">
        <v>135</v>
      </c>
      <c r="Y128" s="172" t="s">
        <v>135</v>
      </c>
      <c r="Z128" s="172">
        <v>0</v>
      </c>
      <c r="AA128" s="172" t="s">
        <v>46</v>
      </c>
      <c r="AB128" s="169" t="s">
        <v>46</v>
      </c>
      <c r="AC128" s="172" t="s">
        <v>46</v>
      </c>
      <c r="AD128" s="169">
        <v>0.01</v>
      </c>
      <c r="AE128" s="169" t="s">
        <v>46</v>
      </c>
      <c r="AF128" s="169">
        <v>0.01</v>
      </c>
      <c r="AG128" s="169">
        <v>0.2</v>
      </c>
      <c r="AH128" s="172" t="s">
        <v>3381</v>
      </c>
      <c r="AI128" s="172" t="s">
        <v>4358</v>
      </c>
      <c r="AJ128" s="172" t="s">
        <v>133</v>
      </c>
      <c r="AK128" s="173">
        <v>45841</v>
      </c>
      <c r="AL128" s="212" t="s">
        <v>4912</v>
      </c>
      <c r="AM128" s="128" t="s">
        <v>46</v>
      </c>
      <c r="AN128" s="128" t="s">
        <v>46</v>
      </c>
      <c r="AO128" s="128" t="s">
        <v>46</v>
      </c>
      <c r="AP128" s="128" t="s">
        <v>46</v>
      </c>
      <c r="AQ128" s="128" t="s">
        <v>46</v>
      </c>
      <c r="AR128" s="128" t="s">
        <v>46</v>
      </c>
      <c r="AS128" s="128" t="s">
        <v>46</v>
      </c>
      <c r="AT128" s="128" t="s">
        <v>46</v>
      </c>
      <c r="AU128" s="128" t="s">
        <v>46</v>
      </c>
      <c r="AV128" s="128" t="s">
        <v>46</v>
      </c>
      <c r="AW128" s="128" t="s">
        <v>46</v>
      </c>
      <c r="AX128" s="128" t="s">
        <v>46</v>
      </c>
      <c r="AY128" s="128" t="s">
        <v>46</v>
      </c>
      <c r="AZ128" s="128" t="s">
        <v>46</v>
      </c>
      <c r="BA128" s="128" t="s">
        <v>46</v>
      </c>
      <c r="BB128" s="128" t="s">
        <v>46</v>
      </c>
      <c r="BC128" s="128" t="s">
        <v>46</v>
      </c>
      <c r="BD128" s="128" t="s">
        <v>46</v>
      </c>
      <c r="BE128" s="128" t="s">
        <v>46</v>
      </c>
      <c r="BF128" s="128" t="s">
        <v>46</v>
      </c>
      <c r="BG128" s="128" t="s">
        <v>46</v>
      </c>
      <c r="BH128" s="128" t="s">
        <v>46</v>
      </c>
      <c r="BI128" s="128" t="s">
        <v>46</v>
      </c>
      <c r="BJ128" s="128" t="s">
        <v>46</v>
      </c>
      <c r="BK128" s="128" t="s">
        <v>46</v>
      </c>
      <c r="BL128" s="128" t="s">
        <v>46</v>
      </c>
      <c r="BM128" s="128" t="s">
        <v>46</v>
      </c>
      <c r="BN128" s="128" t="s">
        <v>46</v>
      </c>
      <c r="BO128" s="128" t="s">
        <v>46</v>
      </c>
      <c r="BP128" s="128" t="s">
        <v>46</v>
      </c>
      <c r="BQ128" s="128" t="s">
        <v>46</v>
      </c>
      <c r="BR128" s="128" t="s">
        <v>46</v>
      </c>
      <c r="BS128" s="128" t="s">
        <v>46</v>
      </c>
      <c r="BT128" s="128" t="s">
        <v>46</v>
      </c>
      <c r="BU128" s="128">
        <v>2.9102648070996998E-2</v>
      </c>
      <c r="BV128" s="177" t="s">
        <v>46</v>
      </c>
      <c r="BW128" s="177">
        <v>-2.814972319706456</v>
      </c>
      <c r="BX128" s="128" t="s">
        <v>46</v>
      </c>
      <c r="BY128" s="128">
        <v>-1.25640384104921E-2</v>
      </c>
      <c r="BZ128" s="177">
        <v>-2.63115524545115E-2</v>
      </c>
      <c r="CA128" s="182" t="s">
        <v>46</v>
      </c>
      <c r="CB128" s="182" t="s">
        <v>46</v>
      </c>
      <c r="CC128" s="182" t="s">
        <v>46</v>
      </c>
      <c r="CD128" s="182" t="s">
        <v>46</v>
      </c>
      <c r="CE128" s="182" t="s">
        <v>46</v>
      </c>
      <c r="CF128" s="182" t="s">
        <v>46</v>
      </c>
      <c r="CG128" s="179">
        <v>101.42458877999999</v>
      </c>
      <c r="CH128" s="169">
        <v>0.15</v>
      </c>
      <c r="CI128" s="170">
        <v>0.1</v>
      </c>
      <c r="CJ128" s="170">
        <v>1.5E-3</v>
      </c>
      <c r="CK128" s="170" t="s">
        <v>46</v>
      </c>
      <c r="CL128" s="170">
        <v>1.5E-3</v>
      </c>
      <c r="CM128" s="180">
        <v>98822540.959999993</v>
      </c>
      <c r="CN128" s="180" t="s">
        <v>46</v>
      </c>
      <c r="CO128" s="180">
        <v>97434500</v>
      </c>
      <c r="CP128" s="128" t="s">
        <v>46</v>
      </c>
      <c r="CQ128" s="128" t="s">
        <v>46</v>
      </c>
      <c r="CR128" s="128" t="s">
        <v>46</v>
      </c>
      <c r="CS128" s="128" t="s">
        <v>46</v>
      </c>
      <c r="CT128" s="126" t="s">
        <v>46</v>
      </c>
      <c r="CU128" s="126" t="s">
        <v>46</v>
      </c>
      <c r="CV128" s="126" t="s">
        <v>46</v>
      </c>
      <c r="CW128" s="126" t="s">
        <v>46</v>
      </c>
      <c r="CX128" s="154">
        <v>25569.625694432871</v>
      </c>
    </row>
    <row r="129" spans="1:102" ht="15" customHeight="1" x14ac:dyDescent="0.35">
      <c r="A129" s="8"/>
      <c r="B129" s="129">
        <v>50109627000153</v>
      </c>
      <c r="C129" s="152" t="s">
        <v>4820</v>
      </c>
      <c r="D129" s="126">
        <v>11</v>
      </c>
      <c r="E129" s="126"/>
      <c r="F129" s="122"/>
      <c r="G129" s="126" t="s">
        <v>4821</v>
      </c>
      <c r="H129" s="126" t="s">
        <v>3557</v>
      </c>
      <c r="I129" s="126" t="s">
        <v>3558</v>
      </c>
      <c r="J129" s="126" t="s">
        <v>362</v>
      </c>
      <c r="K129" s="126" t="s">
        <v>3526</v>
      </c>
      <c r="L129" s="211" t="s">
        <v>3399</v>
      </c>
      <c r="M129" s="126" t="s">
        <v>163</v>
      </c>
      <c r="N129" s="126" t="s">
        <v>3547</v>
      </c>
      <c r="O129" s="126" t="s">
        <v>3568</v>
      </c>
      <c r="P129" s="211" t="s">
        <v>3562</v>
      </c>
      <c r="Q129" s="127">
        <v>500</v>
      </c>
      <c r="R129" s="126" t="s">
        <v>4350</v>
      </c>
      <c r="S129" s="213" t="s">
        <v>46</v>
      </c>
      <c r="T129" s="171">
        <v>500</v>
      </c>
      <c r="U129" s="171">
        <v>500</v>
      </c>
      <c r="V129" s="172" t="s">
        <v>3398</v>
      </c>
      <c r="W129" s="172" t="s">
        <v>135</v>
      </c>
      <c r="X129" s="172" t="s">
        <v>4768</v>
      </c>
      <c r="Y129" s="172" t="s">
        <v>3530</v>
      </c>
      <c r="Z129" s="172">
        <v>10</v>
      </c>
      <c r="AA129" s="172" t="s">
        <v>46</v>
      </c>
      <c r="AB129" s="169" t="s">
        <v>46</v>
      </c>
      <c r="AC129" s="172" t="s">
        <v>4822</v>
      </c>
      <c r="AD129" s="169">
        <v>3.4999999999999996E-3</v>
      </c>
      <c r="AE129" s="169">
        <v>0.10350000000000001</v>
      </c>
      <c r="AF129" s="169">
        <v>4.5000000000000005E-3</v>
      </c>
      <c r="AG129" s="169" t="s">
        <v>46</v>
      </c>
      <c r="AH129" s="172" t="s">
        <v>46</v>
      </c>
      <c r="AI129" s="172" t="s">
        <v>46</v>
      </c>
      <c r="AJ129" s="172" t="s">
        <v>133</v>
      </c>
      <c r="AK129" s="173">
        <v>45028</v>
      </c>
      <c r="AL129" s="212" t="s">
        <v>4823</v>
      </c>
      <c r="AM129" s="128">
        <v>1.2139014535583499E-2</v>
      </c>
      <c r="AN129" s="128">
        <v>0.1042273187515614</v>
      </c>
      <c r="AO129" s="128">
        <v>0.13316040574676011</v>
      </c>
      <c r="AP129" s="128">
        <v>0.1286082751010231</v>
      </c>
      <c r="AQ129" s="128" t="s">
        <v>46</v>
      </c>
      <c r="AR129" s="128">
        <v>0.11877365896079101</v>
      </c>
      <c r="AS129" s="128" t="s">
        <v>46</v>
      </c>
      <c r="AT129" s="128" t="s">
        <v>46</v>
      </c>
      <c r="AU129" s="128" t="s">
        <v>46</v>
      </c>
      <c r="AV129" s="128" t="s">
        <v>46</v>
      </c>
      <c r="AW129" s="128">
        <v>0.13324567654437719</v>
      </c>
      <c r="AX129" s="128">
        <v>0.9950579770039214</v>
      </c>
      <c r="AY129" s="128">
        <v>1.006904681400032</v>
      </c>
      <c r="AZ129" s="128">
        <v>0.99793974713731437</v>
      </c>
      <c r="BA129" s="128">
        <v>1.0552548697294055</v>
      </c>
      <c r="BB129" s="128" t="s">
        <v>46</v>
      </c>
      <c r="BC129" s="128">
        <v>1.0922747461012223</v>
      </c>
      <c r="BD129" s="128" t="s">
        <v>46</v>
      </c>
      <c r="BE129" s="128" t="s">
        <v>46</v>
      </c>
      <c r="BF129" s="128" t="s">
        <v>46</v>
      </c>
      <c r="BG129" s="128" t="s">
        <v>46</v>
      </c>
      <c r="BH129" s="128">
        <v>1.076196816250387</v>
      </c>
      <c r="BI129" s="128">
        <v>-6.0289239794000003E-5</v>
      </c>
      <c r="BJ129" s="128">
        <v>7.1472150487810002E-4</v>
      </c>
      <c r="BK129" s="128">
        <v>-2.749104922648E-4</v>
      </c>
      <c r="BL129" s="128">
        <v>6.0025802119623162E-3</v>
      </c>
      <c r="BM129" s="128" t="s">
        <v>46</v>
      </c>
      <c r="BN129" s="128">
        <v>1.00339308065486E-2</v>
      </c>
      <c r="BO129" s="128" t="s">
        <v>46</v>
      </c>
      <c r="BP129" s="128" t="s">
        <v>46</v>
      </c>
      <c r="BQ129" s="128" t="s">
        <v>46</v>
      </c>
      <c r="BR129" s="128" t="s">
        <v>46</v>
      </c>
      <c r="BS129" s="128">
        <v>8.3946912666756912E-3</v>
      </c>
      <c r="BT129" s="128">
        <v>1.1698027412532E-3</v>
      </c>
      <c r="BU129" s="128">
        <v>1.9507317628423E-3</v>
      </c>
      <c r="BV129" s="177">
        <v>-0.2072105017279382</v>
      </c>
      <c r="BW129" s="177">
        <v>3.9476585388970511</v>
      </c>
      <c r="BX129" s="128" t="s">
        <v>46</v>
      </c>
      <c r="BY129" s="128" t="s">
        <v>46</v>
      </c>
      <c r="BZ129" s="177">
        <v>2.3584990310529999E-4</v>
      </c>
      <c r="CA129" s="182">
        <v>0.14338222257687649</v>
      </c>
      <c r="CB129" s="182">
        <v>-0.15064382182948241</v>
      </c>
      <c r="CC129" s="182">
        <v>0.2471042338454234</v>
      </c>
      <c r="CD129" s="182">
        <v>0.17038815847744121</v>
      </c>
      <c r="CE129" s="182">
        <v>-3.2749766773306203E-2</v>
      </c>
      <c r="CF129" s="182">
        <v>0.10715414826774509</v>
      </c>
      <c r="CG129" s="179">
        <v>1.3603619</v>
      </c>
      <c r="CH129" s="169">
        <v>0.38</v>
      </c>
      <c r="CI129" s="170" t="s">
        <v>46</v>
      </c>
      <c r="CJ129" s="170">
        <v>1.3299999999999998E-3</v>
      </c>
      <c r="CK129" s="170" t="s">
        <v>46</v>
      </c>
      <c r="CL129" s="170">
        <v>1.3299999999999998E-3</v>
      </c>
      <c r="CM129" s="180">
        <v>103758904.62</v>
      </c>
      <c r="CN129" s="180">
        <v>106571975.27301584</v>
      </c>
      <c r="CO129" s="180">
        <v>17264648.709999993</v>
      </c>
      <c r="CP129" s="128" t="s">
        <v>46</v>
      </c>
      <c r="CQ129" s="128" t="s">
        <v>46</v>
      </c>
      <c r="CR129" s="128" t="s">
        <v>46</v>
      </c>
      <c r="CS129" s="128" t="s">
        <v>46</v>
      </c>
      <c r="CT129" s="126" t="s">
        <v>46</v>
      </c>
      <c r="CU129" s="126" t="s">
        <v>46</v>
      </c>
      <c r="CV129" s="126" t="s">
        <v>4824</v>
      </c>
      <c r="CW129" s="126" t="s">
        <v>46</v>
      </c>
      <c r="CX129" s="154">
        <v>25569.625694432871</v>
      </c>
    </row>
    <row r="130" spans="1:102" ht="15" customHeight="1" x14ac:dyDescent="0.35">
      <c r="A130" s="8"/>
      <c r="B130" s="129">
        <v>50094963000170</v>
      </c>
      <c r="C130" s="152" t="s">
        <v>4825</v>
      </c>
      <c r="D130" s="126">
        <v>11</v>
      </c>
      <c r="E130" s="126"/>
      <c r="F130" s="122"/>
      <c r="G130" s="126" t="s">
        <v>4821</v>
      </c>
      <c r="H130" s="126" t="s">
        <v>3557</v>
      </c>
      <c r="I130" s="126" t="s">
        <v>3558</v>
      </c>
      <c r="J130" s="126" t="s">
        <v>3560</v>
      </c>
      <c r="K130" s="126" t="s">
        <v>3526</v>
      </c>
      <c r="L130" s="211" t="s">
        <v>3399</v>
      </c>
      <c r="M130" s="126" t="s">
        <v>163</v>
      </c>
      <c r="N130" s="126" t="s">
        <v>3547</v>
      </c>
      <c r="O130" s="126" t="s">
        <v>3568</v>
      </c>
      <c r="P130" s="211" t="s">
        <v>3562</v>
      </c>
      <c r="Q130" s="127">
        <v>500</v>
      </c>
      <c r="R130" s="126" t="s">
        <v>4350</v>
      </c>
      <c r="S130" s="213" t="s">
        <v>46</v>
      </c>
      <c r="T130" s="171">
        <v>500</v>
      </c>
      <c r="U130" s="171">
        <v>500</v>
      </c>
      <c r="V130" s="172" t="s">
        <v>4780</v>
      </c>
      <c r="W130" s="172" t="s">
        <v>135</v>
      </c>
      <c r="X130" s="172" t="s">
        <v>135</v>
      </c>
      <c r="Y130" s="172" t="s">
        <v>135</v>
      </c>
      <c r="Z130" s="172">
        <v>0</v>
      </c>
      <c r="AA130" s="172" t="s">
        <v>46</v>
      </c>
      <c r="AB130" s="169" t="s">
        <v>46</v>
      </c>
      <c r="AC130" s="172" t="s">
        <v>4826</v>
      </c>
      <c r="AD130" s="169">
        <v>2.5000000000000001E-3</v>
      </c>
      <c r="AE130" s="169">
        <v>0.10250000000000001</v>
      </c>
      <c r="AF130" s="169">
        <v>3.4999999999999996E-3</v>
      </c>
      <c r="AG130" s="169" t="s">
        <v>46</v>
      </c>
      <c r="AH130" s="172" t="s">
        <v>46</v>
      </c>
      <c r="AI130" s="172" t="s">
        <v>46</v>
      </c>
      <c r="AJ130" s="172" t="s">
        <v>133</v>
      </c>
      <c r="AK130" s="173">
        <v>45021</v>
      </c>
      <c r="AL130" s="212" t="s">
        <v>4827</v>
      </c>
      <c r="AM130" s="128">
        <v>1.20440423730587E-2</v>
      </c>
      <c r="AN130" s="128">
        <v>0.1030258835098592</v>
      </c>
      <c r="AO130" s="128">
        <v>0.13322160063827129</v>
      </c>
      <c r="AP130" s="128">
        <v>0.1257801300542869</v>
      </c>
      <c r="AQ130" s="128" t="s">
        <v>46</v>
      </c>
      <c r="AR130" s="128">
        <v>0.1139646753382603</v>
      </c>
      <c r="AS130" s="128" t="s">
        <v>46</v>
      </c>
      <c r="AT130" s="128" t="s">
        <v>46</v>
      </c>
      <c r="AU130" s="128" t="s">
        <v>46</v>
      </c>
      <c r="AV130" s="128" t="s">
        <v>46</v>
      </c>
      <c r="AW130" s="128">
        <v>0.12991927162560851</v>
      </c>
      <c r="AX130" s="128">
        <v>0.98727292924435761</v>
      </c>
      <c r="AY130" s="128">
        <v>0.99529802410749901</v>
      </c>
      <c r="AZ130" s="128">
        <v>0.99839835804510157</v>
      </c>
      <c r="BA130" s="128">
        <v>1.0306781947133701</v>
      </c>
      <c r="BB130" s="128" t="s">
        <v>46</v>
      </c>
      <c r="BC130" s="128">
        <v>1.0480500298529958</v>
      </c>
      <c r="BD130" s="128" t="s">
        <v>46</v>
      </c>
      <c r="BE130" s="128" t="s">
        <v>46</v>
      </c>
      <c r="BF130" s="128" t="s">
        <v>46</v>
      </c>
      <c r="BG130" s="128" t="s">
        <v>46</v>
      </c>
      <c r="BH130" s="128">
        <v>1.0462682657640769</v>
      </c>
      <c r="BI130" s="128">
        <v>-1.5526140231880001E-4</v>
      </c>
      <c r="BJ130" s="128">
        <v>-4.8671373682399998E-4</v>
      </c>
      <c r="BK130" s="128">
        <v>-2.1371560075349999E-4</v>
      </c>
      <c r="BL130" s="128">
        <v>3.3366592104853154E-3</v>
      </c>
      <c r="BM130" s="128" t="s">
        <v>46</v>
      </c>
      <c r="BN130" s="128">
        <v>5.2249471840180002E-3</v>
      </c>
      <c r="BO130" s="128" t="s">
        <v>46</v>
      </c>
      <c r="BP130" s="128" t="s">
        <v>46</v>
      </c>
      <c r="BQ130" s="128" t="s">
        <v>46</v>
      </c>
      <c r="BR130" s="128" t="s">
        <v>46</v>
      </c>
      <c r="BS130" s="128">
        <v>5.110698078632403E-3</v>
      </c>
      <c r="BT130" s="128">
        <v>8.9270797382319999E-4</v>
      </c>
      <c r="BU130" s="128">
        <v>1.5425739537695E-3</v>
      </c>
      <c r="BV130" s="177">
        <v>-0.21132424293612909</v>
      </c>
      <c r="BW130" s="177">
        <v>3.0412284846848832</v>
      </c>
      <c r="BX130" s="128" t="s">
        <v>46</v>
      </c>
      <c r="BY130" s="128" t="s">
        <v>46</v>
      </c>
      <c r="BZ130" s="177">
        <v>-2.1867702701790001E-4</v>
      </c>
      <c r="CA130" s="182">
        <v>2.4611151203128699E-2</v>
      </c>
      <c r="CB130" s="182">
        <v>-8.9774550579779996E-2</v>
      </c>
      <c r="CC130" s="182">
        <v>8.66556524661099E-2</v>
      </c>
      <c r="CD130" s="182">
        <v>6.11865008738776E-2</v>
      </c>
      <c r="CE130" s="182">
        <v>-3.40159248225885E-2</v>
      </c>
      <c r="CF130" s="182">
        <v>9.2165143481734296E-2</v>
      </c>
      <c r="CG130" s="179">
        <v>1.3531797999999999</v>
      </c>
      <c r="CH130" s="169">
        <v>0.36</v>
      </c>
      <c r="CI130" s="170">
        <v>0.18</v>
      </c>
      <c r="CJ130" s="170">
        <v>8.9999999999999998E-4</v>
      </c>
      <c r="CK130" s="170" t="s">
        <v>46</v>
      </c>
      <c r="CL130" s="170">
        <v>8.9999999999999998E-4</v>
      </c>
      <c r="CM130" s="180">
        <v>1149749867.99</v>
      </c>
      <c r="CN130" s="180">
        <v>1681891671.2526183</v>
      </c>
      <c r="CO130" s="180">
        <v>-850327373.6099999</v>
      </c>
      <c r="CP130" s="128" t="s">
        <v>46</v>
      </c>
      <c r="CQ130" s="128" t="s">
        <v>46</v>
      </c>
      <c r="CR130" s="128" t="s">
        <v>46</v>
      </c>
      <c r="CS130" s="128" t="s">
        <v>46</v>
      </c>
      <c r="CT130" s="126" t="s">
        <v>46</v>
      </c>
      <c r="CU130" s="126" t="s">
        <v>46</v>
      </c>
      <c r="CV130" s="126" t="s">
        <v>4828</v>
      </c>
      <c r="CW130" s="126" t="s">
        <v>46</v>
      </c>
      <c r="CX130" s="154">
        <v>25569.625694432871</v>
      </c>
    </row>
    <row r="131" spans="1:102" ht="15" customHeight="1" x14ac:dyDescent="0.35">
      <c r="A131" s="8"/>
      <c r="B131" s="129">
        <v>49996302000150</v>
      </c>
      <c r="C131" s="152" t="s">
        <v>4913</v>
      </c>
      <c r="D131" s="126">
        <v>13</v>
      </c>
      <c r="E131" s="126"/>
      <c r="F131" s="122"/>
      <c r="G131" s="126" t="s">
        <v>4821</v>
      </c>
      <c r="H131" s="126" t="s">
        <v>3557</v>
      </c>
      <c r="I131" s="126" t="s">
        <v>3558</v>
      </c>
      <c r="J131" s="126" t="s">
        <v>3561</v>
      </c>
      <c r="K131" s="126" t="s">
        <v>3526</v>
      </c>
      <c r="L131" s="211" t="s">
        <v>3399</v>
      </c>
      <c r="M131" s="126" t="s">
        <v>163</v>
      </c>
      <c r="N131" s="126" t="s">
        <v>4449</v>
      </c>
      <c r="O131" s="126" t="s">
        <v>164</v>
      </c>
      <c r="P131" s="211" t="s">
        <v>3562</v>
      </c>
      <c r="Q131" s="127">
        <v>100</v>
      </c>
      <c r="R131" s="126" t="s">
        <v>4350</v>
      </c>
      <c r="S131" s="213" t="s">
        <v>46</v>
      </c>
      <c r="T131" s="171">
        <v>100</v>
      </c>
      <c r="U131" s="171">
        <v>100</v>
      </c>
      <c r="V131" s="172" t="s">
        <v>3398</v>
      </c>
      <c r="W131" s="172" t="s">
        <v>135</v>
      </c>
      <c r="X131" s="172" t="s">
        <v>3531</v>
      </c>
      <c r="Y131" s="172" t="s">
        <v>3530</v>
      </c>
      <c r="Z131" s="172">
        <v>31</v>
      </c>
      <c r="AA131" s="172" t="s">
        <v>46</v>
      </c>
      <c r="AB131" s="169" t="s">
        <v>46</v>
      </c>
      <c r="AC131" s="172" t="s">
        <v>4914</v>
      </c>
      <c r="AD131" s="169">
        <v>6.0000000000000001E-3</v>
      </c>
      <c r="AE131" s="169">
        <v>0.10600000000000001</v>
      </c>
      <c r="AF131" s="169">
        <v>9.0000000000000011E-3</v>
      </c>
      <c r="AG131" s="169" t="s">
        <v>46</v>
      </c>
      <c r="AH131" s="172" t="s">
        <v>46</v>
      </c>
      <c r="AI131" s="172" t="s">
        <v>46</v>
      </c>
      <c r="AJ131" s="172" t="s">
        <v>133</v>
      </c>
      <c r="AK131" s="173">
        <v>45026</v>
      </c>
      <c r="AL131" s="212" t="s">
        <v>4915</v>
      </c>
      <c r="AM131" s="128">
        <v>1.2604985823179799E-2</v>
      </c>
      <c r="AN131" s="128">
        <v>0.1099078600757528</v>
      </c>
      <c r="AO131" s="128">
        <v>0.1382748012081198</v>
      </c>
      <c r="AP131" s="128">
        <v>0.1349655591389142</v>
      </c>
      <c r="AQ131" s="128" t="s">
        <v>46</v>
      </c>
      <c r="AR131" s="128">
        <v>0.1247567831438767</v>
      </c>
      <c r="AS131" s="128" t="s">
        <v>46</v>
      </c>
      <c r="AT131" s="128" t="s">
        <v>46</v>
      </c>
      <c r="AU131" s="128" t="s">
        <v>46</v>
      </c>
      <c r="AV131" s="128" t="s">
        <v>46</v>
      </c>
      <c r="AW131" s="128">
        <v>0.13979500770984371</v>
      </c>
      <c r="AX131" s="128">
        <v>1.0332545246246785</v>
      </c>
      <c r="AY131" s="128">
        <v>1.061782459325495</v>
      </c>
      <c r="AZ131" s="128">
        <v>1.0362683965946906</v>
      </c>
      <c r="BA131" s="128">
        <v>1.1107249744991303</v>
      </c>
      <c r="BB131" s="128" t="s">
        <v>46</v>
      </c>
      <c r="BC131" s="128">
        <v>1.1472971770438389</v>
      </c>
      <c r="BD131" s="128" t="s">
        <v>46</v>
      </c>
      <c r="BE131" s="128" t="s">
        <v>46</v>
      </c>
      <c r="BF131" s="128" t="s">
        <v>46</v>
      </c>
      <c r="BG131" s="128" t="s">
        <v>46</v>
      </c>
      <c r="BH131" s="128">
        <v>1.1338954792318516</v>
      </c>
      <c r="BI131" s="128">
        <v>4.0568204780220001E-4</v>
      </c>
      <c r="BJ131" s="128">
        <v>6.3952628290695002E-3</v>
      </c>
      <c r="BK131" s="128">
        <v>4.8394849690948996E-3</v>
      </c>
      <c r="BL131" s="128">
        <v>1.1996605649938541E-2</v>
      </c>
      <c r="BM131" s="128" t="s">
        <v>46</v>
      </c>
      <c r="BN131" s="128">
        <v>1.6017054989634301E-2</v>
      </c>
      <c r="BO131" s="128" t="s">
        <v>46</v>
      </c>
      <c r="BP131" s="128" t="s">
        <v>46</v>
      </c>
      <c r="BQ131" s="128" t="s">
        <v>46</v>
      </c>
      <c r="BR131" s="128" t="s">
        <v>46</v>
      </c>
      <c r="BS131" s="128">
        <v>1.4695814833691756E-2</v>
      </c>
      <c r="BT131" s="128">
        <v>3.1984584750522002E-3</v>
      </c>
      <c r="BU131" s="128">
        <v>2.9406964696085999E-3</v>
      </c>
      <c r="BV131" s="177">
        <v>1.3342447285551309</v>
      </c>
      <c r="BW131" s="177">
        <v>4.5685844076577302</v>
      </c>
      <c r="BX131" s="128">
        <v>-5.3057330165140471E-4</v>
      </c>
      <c r="BY131" s="128">
        <v>-1.3652832521531999E-3</v>
      </c>
      <c r="BZ131" s="177">
        <v>2.4282269504229E-3</v>
      </c>
      <c r="CA131" s="182">
        <v>0.2696944086813744</v>
      </c>
      <c r="CB131" s="182">
        <v>-0.1052567717189237</v>
      </c>
      <c r="CC131" s="182">
        <v>0.1594833021149526</v>
      </c>
      <c r="CD131" s="182">
        <v>9.9307854711452495E-2</v>
      </c>
      <c r="CE131" s="182">
        <v>0.28819789175866029</v>
      </c>
      <c r="CF131" s="182">
        <v>7.0062408659340002E-3</v>
      </c>
      <c r="CG131" s="179">
        <v>1.7338499999999999</v>
      </c>
      <c r="CH131" s="169">
        <v>0.27</v>
      </c>
      <c r="CI131" s="170" t="s">
        <v>46</v>
      </c>
      <c r="CJ131" s="170">
        <v>1.6200000000000001E-3</v>
      </c>
      <c r="CK131" s="170" t="s">
        <v>46</v>
      </c>
      <c r="CL131" s="170">
        <v>1.6200000000000001E-3</v>
      </c>
      <c r="CM131" s="180">
        <v>93244198.359999999</v>
      </c>
      <c r="CN131" s="180">
        <v>90782688.226269856</v>
      </c>
      <c r="CO131" s="180">
        <v>-3715672.35</v>
      </c>
      <c r="CP131" s="128" t="s">
        <v>46</v>
      </c>
      <c r="CQ131" s="128" t="s">
        <v>46</v>
      </c>
      <c r="CR131" s="128" t="s">
        <v>46</v>
      </c>
      <c r="CS131" s="128" t="s">
        <v>46</v>
      </c>
      <c r="CT131" s="126" t="s">
        <v>46</v>
      </c>
      <c r="CU131" s="126" t="s">
        <v>46</v>
      </c>
      <c r="CV131" s="126" t="s">
        <v>4916</v>
      </c>
      <c r="CW131" s="126" t="s">
        <v>46</v>
      </c>
      <c r="CX131" s="154">
        <v>25569.625</v>
      </c>
    </row>
    <row r="132" spans="1:102" ht="15" customHeight="1" x14ac:dyDescent="0.35">
      <c r="A132" s="8"/>
      <c r="B132" s="129">
        <v>34799129000123</v>
      </c>
      <c r="C132" s="152" t="s">
        <v>4829</v>
      </c>
      <c r="D132" s="126">
        <v>13</v>
      </c>
      <c r="E132" s="126"/>
      <c r="F132" s="122"/>
      <c r="G132" s="126" t="s">
        <v>4821</v>
      </c>
      <c r="H132" s="126" t="s">
        <v>3557</v>
      </c>
      <c r="I132" s="126" t="s">
        <v>3558</v>
      </c>
      <c r="J132" s="126" t="s">
        <v>362</v>
      </c>
      <c r="K132" s="126" t="s">
        <v>3526</v>
      </c>
      <c r="L132" s="211" t="s">
        <v>3400</v>
      </c>
      <c r="M132" s="126" t="s">
        <v>112</v>
      </c>
      <c r="N132" s="126" t="s">
        <v>4449</v>
      </c>
      <c r="O132" s="126" t="s">
        <v>164</v>
      </c>
      <c r="P132" s="211" t="s">
        <v>3562</v>
      </c>
      <c r="Q132" s="127">
        <v>1000</v>
      </c>
      <c r="R132" s="126" t="s">
        <v>4361</v>
      </c>
      <c r="S132" s="213" t="s">
        <v>46</v>
      </c>
      <c r="T132" s="171">
        <v>1000</v>
      </c>
      <c r="U132" s="171">
        <v>1000</v>
      </c>
      <c r="V132" s="172" t="s">
        <v>3398</v>
      </c>
      <c r="W132" s="172" t="s">
        <v>135</v>
      </c>
      <c r="X132" s="172" t="s">
        <v>4830</v>
      </c>
      <c r="Y132" s="172" t="s">
        <v>3530</v>
      </c>
      <c r="Z132" s="172">
        <v>121</v>
      </c>
      <c r="AA132" s="172" t="s">
        <v>46</v>
      </c>
      <c r="AB132" s="169" t="s">
        <v>46</v>
      </c>
      <c r="AC132" s="172" t="s">
        <v>4831</v>
      </c>
      <c r="AD132" s="169">
        <v>9.0000000000000011E-3</v>
      </c>
      <c r="AE132" s="169">
        <v>0.10900000000000001</v>
      </c>
      <c r="AF132" s="169">
        <v>1.2E-2</v>
      </c>
      <c r="AG132" s="169" t="s">
        <v>46</v>
      </c>
      <c r="AH132" s="172" t="s">
        <v>46</v>
      </c>
      <c r="AI132" s="172" t="s">
        <v>46</v>
      </c>
      <c r="AJ132" s="172" t="s">
        <v>133</v>
      </c>
      <c r="AK132" s="173">
        <v>43826</v>
      </c>
      <c r="AL132" s="212" t="s">
        <v>4832</v>
      </c>
      <c r="AM132" s="128">
        <v>1.3047978193044501E-2</v>
      </c>
      <c r="AN132" s="128">
        <v>0.1135405368486281</v>
      </c>
      <c r="AO132" s="128">
        <v>0.1432101650788464</v>
      </c>
      <c r="AP132" s="128">
        <v>0.13713063664881031</v>
      </c>
      <c r="AQ132" s="128">
        <v>0.13900936961594801</v>
      </c>
      <c r="AR132" s="128">
        <v>0.12750586410356399</v>
      </c>
      <c r="AS132" s="128">
        <v>0.13677387740421529</v>
      </c>
      <c r="AT132" s="128">
        <v>0.1458441360760509</v>
      </c>
      <c r="AU132" s="128" t="s">
        <v>46</v>
      </c>
      <c r="AV132" s="128" t="s">
        <v>46</v>
      </c>
      <c r="AW132" s="128">
        <v>0.1176214315417958</v>
      </c>
      <c r="AX132" s="128">
        <v>1.0695674469046277</v>
      </c>
      <c r="AY132" s="128">
        <v>1.0968765142473154</v>
      </c>
      <c r="AZ132" s="128">
        <v>1.0732553353589811</v>
      </c>
      <c r="BA132" s="128">
        <v>1.1296873555102536</v>
      </c>
      <c r="BB132" s="128">
        <v>1.1101686565015425</v>
      </c>
      <c r="BC132" s="128">
        <v>1.1725784703333333</v>
      </c>
      <c r="BD132" s="128">
        <v>1.0482813803253641</v>
      </c>
      <c r="BE132" s="128">
        <v>1.1787286372467816</v>
      </c>
      <c r="BF132" s="128" t="s">
        <v>46</v>
      </c>
      <c r="BG132" s="128" t="s">
        <v>46</v>
      </c>
      <c r="BH132" s="128">
        <v>1.3352290594505496</v>
      </c>
      <c r="BI132" s="128">
        <v>8.4867441766700005E-4</v>
      </c>
      <c r="BJ132" s="128">
        <v>1.00279396019449E-2</v>
      </c>
      <c r="BK132" s="128">
        <v>9.7748488398214008E-3</v>
      </c>
      <c r="BL132" s="128">
        <v>1.4038409413582587E-2</v>
      </c>
      <c r="BM132" s="128">
        <v>1.2259642077849797E-2</v>
      </c>
      <c r="BN132" s="128">
        <v>1.87661359493216E-2</v>
      </c>
      <c r="BO132" s="128">
        <v>6.2994838193900999E-3</v>
      </c>
      <c r="BP132" s="128">
        <v>2.2114100623016698E-2</v>
      </c>
      <c r="BQ132" s="128" t="s">
        <v>46</v>
      </c>
      <c r="BR132" s="128" t="s">
        <v>46</v>
      </c>
      <c r="BS132" s="128">
        <v>2.7139834491883175E-2</v>
      </c>
      <c r="BT132" s="128">
        <v>5.2218411717393004E-3</v>
      </c>
      <c r="BU132" s="128">
        <v>8.7917331984725001E-3</v>
      </c>
      <c r="BV132" s="177">
        <v>1.6478334232949383</v>
      </c>
      <c r="BW132" s="177">
        <v>2.5039769883616878</v>
      </c>
      <c r="BX132" s="128">
        <v>-2.0944008899031999E-3</v>
      </c>
      <c r="BY132" s="128">
        <v>-2.98568018457268E-2</v>
      </c>
      <c r="BZ132" s="177">
        <v>3.4282594839942001E-3</v>
      </c>
      <c r="CA132" s="182">
        <v>0.24294860938981441</v>
      </c>
      <c r="CB132" s="182">
        <v>-6.7242423544414398E-2</v>
      </c>
      <c r="CC132" s="182">
        <v>4.4540428371215197E-2</v>
      </c>
      <c r="CD132" s="182">
        <v>2.0648561927053E-3</v>
      </c>
      <c r="CE132" s="182">
        <v>0.35874661414011472</v>
      </c>
      <c r="CF132" s="182">
        <v>-5.5007850458307098E-2</v>
      </c>
      <c r="CG132" s="179">
        <v>1.8920302</v>
      </c>
      <c r="CH132" s="169">
        <v>0.27</v>
      </c>
      <c r="CI132" s="170" t="s">
        <v>46</v>
      </c>
      <c r="CJ132" s="170">
        <v>2.4300000000000003E-3</v>
      </c>
      <c r="CK132" s="170" t="s">
        <v>46</v>
      </c>
      <c r="CL132" s="170">
        <v>2.4300000000000003E-3</v>
      </c>
      <c r="CM132" s="180">
        <v>856167718.97000003</v>
      </c>
      <c r="CN132" s="180">
        <v>893959688.51071441</v>
      </c>
      <c r="CO132" s="180">
        <v>-131695839.36</v>
      </c>
      <c r="CP132" s="128" t="s">
        <v>46</v>
      </c>
      <c r="CQ132" s="128" t="s">
        <v>46</v>
      </c>
      <c r="CR132" s="128" t="s">
        <v>46</v>
      </c>
      <c r="CS132" s="128" t="s">
        <v>46</v>
      </c>
      <c r="CT132" s="126" t="s">
        <v>46</v>
      </c>
      <c r="CU132" s="126" t="s">
        <v>46</v>
      </c>
      <c r="CV132" s="126" t="s">
        <v>4833</v>
      </c>
      <c r="CW132" s="126" t="s">
        <v>46</v>
      </c>
      <c r="CX132" s="154">
        <v>25569.625694432871</v>
      </c>
    </row>
    <row r="133" spans="1:102" ht="15" customHeight="1" x14ac:dyDescent="0.35">
      <c r="A133" s="8"/>
      <c r="B133" s="129">
        <v>59904332000143</v>
      </c>
      <c r="C133" s="152" t="s">
        <v>4834</v>
      </c>
      <c r="D133" s="126">
        <v>11</v>
      </c>
      <c r="E133" s="126"/>
      <c r="F133" s="122"/>
      <c r="G133" s="126" t="s">
        <v>4821</v>
      </c>
      <c r="H133" s="126" t="s">
        <v>3557</v>
      </c>
      <c r="I133" s="126" t="s">
        <v>3558</v>
      </c>
      <c r="J133" s="126" t="s">
        <v>3561</v>
      </c>
      <c r="K133" s="126" t="s">
        <v>3526</v>
      </c>
      <c r="L133" s="211" t="s">
        <v>4835</v>
      </c>
      <c r="M133" s="126" t="s">
        <v>163</v>
      </c>
      <c r="N133" s="126" t="s">
        <v>3547</v>
      </c>
      <c r="O133" s="126" t="s">
        <v>319</v>
      </c>
      <c r="P133" s="211" t="s">
        <v>4252</v>
      </c>
      <c r="Q133" s="127">
        <v>500</v>
      </c>
      <c r="R133" s="126" t="s">
        <v>4350</v>
      </c>
      <c r="S133" s="213" t="s">
        <v>46</v>
      </c>
      <c r="T133" s="171">
        <v>500</v>
      </c>
      <c r="U133" s="171">
        <v>500</v>
      </c>
      <c r="V133" s="172" t="s">
        <v>3398</v>
      </c>
      <c r="W133" s="172" t="s">
        <v>135</v>
      </c>
      <c r="X133" s="172" t="s">
        <v>4475</v>
      </c>
      <c r="Y133" s="172" t="s">
        <v>3530</v>
      </c>
      <c r="Z133" s="172">
        <v>30</v>
      </c>
      <c r="AA133" s="172" t="s">
        <v>46</v>
      </c>
      <c r="AB133" s="169" t="s">
        <v>46</v>
      </c>
      <c r="AC133" s="172" t="s">
        <v>46</v>
      </c>
      <c r="AD133" s="169">
        <v>6.0000000000000001E-3</v>
      </c>
      <c r="AE133" s="169" t="s">
        <v>46</v>
      </c>
      <c r="AF133" s="169">
        <v>9.0000000000000011E-3</v>
      </c>
      <c r="AG133" s="169">
        <v>0.2</v>
      </c>
      <c r="AH133" s="172" t="s">
        <v>4417</v>
      </c>
      <c r="AI133" s="172" t="s">
        <v>4367</v>
      </c>
      <c r="AJ133" s="172" t="s">
        <v>133</v>
      </c>
      <c r="AK133" s="173">
        <v>45754</v>
      </c>
      <c r="AL133" s="212" t="s">
        <v>4836</v>
      </c>
      <c r="AM133" s="128" t="s">
        <v>46</v>
      </c>
      <c r="AN133" s="128" t="s">
        <v>46</v>
      </c>
      <c r="AO133" s="128" t="s">
        <v>46</v>
      </c>
      <c r="AP133" s="128" t="s">
        <v>46</v>
      </c>
      <c r="AQ133" s="128" t="s">
        <v>46</v>
      </c>
      <c r="AR133" s="128" t="s">
        <v>46</v>
      </c>
      <c r="AS133" s="128" t="s">
        <v>46</v>
      </c>
      <c r="AT133" s="128" t="s">
        <v>46</v>
      </c>
      <c r="AU133" s="128" t="s">
        <v>46</v>
      </c>
      <c r="AV133" s="128" t="s">
        <v>46</v>
      </c>
      <c r="AW133" s="128" t="s">
        <v>46</v>
      </c>
      <c r="AX133" s="128" t="s">
        <v>46</v>
      </c>
      <c r="AY133" s="128" t="s">
        <v>46</v>
      </c>
      <c r="AZ133" s="128" t="s">
        <v>46</v>
      </c>
      <c r="BA133" s="128" t="s">
        <v>46</v>
      </c>
      <c r="BB133" s="128" t="s">
        <v>46</v>
      </c>
      <c r="BC133" s="128" t="s">
        <v>46</v>
      </c>
      <c r="BD133" s="128" t="s">
        <v>46</v>
      </c>
      <c r="BE133" s="128" t="s">
        <v>46</v>
      </c>
      <c r="BF133" s="128" t="s">
        <v>46</v>
      </c>
      <c r="BG133" s="128" t="s">
        <v>46</v>
      </c>
      <c r="BH133" s="128" t="s">
        <v>46</v>
      </c>
      <c r="BI133" s="128" t="s">
        <v>46</v>
      </c>
      <c r="BJ133" s="128" t="s">
        <v>46</v>
      </c>
      <c r="BK133" s="128" t="s">
        <v>46</v>
      </c>
      <c r="BL133" s="128" t="s">
        <v>46</v>
      </c>
      <c r="BM133" s="128" t="s">
        <v>46</v>
      </c>
      <c r="BN133" s="128" t="s">
        <v>46</v>
      </c>
      <c r="BO133" s="128" t="s">
        <v>46</v>
      </c>
      <c r="BP133" s="128" t="s">
        <v>46</v>
      </c>
      <c r="BQ133" s="128" t="s">
        <v>46</v>
      </c>
      <c r="BR133" s="128" t="s">
        <v>46</v>
      </c>
      <c r="BS133" s="128" t="s">
        <v>46</v>
      </c>
      <c r="BT133" s="128" t="s">
        <v>46</v>
      </c>
      <c r="BU133" s="128">
        <v>2.0933427684222002E-3</v>
      </c>
      <c r="BV133" s="177" t="s">
        <v>46</v>
      </c>
      <c r="BW133" s="177">
        <v>1.3280158881885609</v>
      </c>
      <c r="BX133" s="128" t="s">
        <v>46</v>
      </c>
      <c r="BY133" s="128" t="s">
        <v>46</v>
      </c>
      <c r="BZ133" s="177">
        <v>-8.4882395915840002E-4</v>
      </c>
      <c r="CA133" s="182" t="s">
        <v>46</v>
      </c>
      <c r="CB133" s="182" t="s">
        <v>46</v>
      </c>
      <c r="CC133" s="182" t="s">
        <v>46</v>
      </c>
      <c r="CD133" s="182" t="s">
        <v>46</v>
      </c>
      <c r="CE133" s="182" t="s">
        <v>46</v>
      </c>
      <c r="CF133" s="182" t="s">
        <v>46</v>
      </c>
      <c r="CG133" s="179">
        <v>1.0701581</v>
      </c>
      <c r="CH133" s="169">
        <v>0.3</v>
      </c>
      <c r="CI133" s="170">
        <v>0.1</v>
      </c>
      <c r="CJ133" s="170">
        <v>1.8E-3</v>
      </c>
      <c r="CK133" s="170" t="s">
        <v>46</v>
      </c>
      <c r="CL133" s="170">
        <v>1.8E-3</v>
      </c>
      <c r="CM133" s="180">
        <v>70024174.030000001</v>
      </c>
      <c r="CN133" s="180" t="s">
        <v>46</v>
      </c>
      <c r="CO133" s="180">
        <v>68070077.929999992</v>
      </c>
      <c r="CP133" s="128" t="s">
        <v>46</v>
      </c>
      <c r="CQ133" s="128" t="s">
        <v>46</v>
      </c>
      <c r="CR133" s="128" t="s">
        <v>46</v>
      </c>
      <c r="CS133" s="128" t="s">
        <v>46</v>
      </c>
      <c r="CT133" s="126" t="s">
        <v>46</v>
      </c>
      <c r="CU133" s="126" t="s">
        <v>46</v>
      </c>
      <c r="CV133" s="126" t="s">
        <v>4837</v>
      </c>
      <c r="CW133" s="126" t="s">
        <v>46</v>
      </c>
      <c r="CX133" s="154">
        <v>25569.625694432871</v>
      </c>
    </row>
    <row r="134" spans="1:102" ht="15" customHeight="1" x14ac:dyDescent="0.35">
      <c r="A134" s="8"/>
      <c r="B134" s="129">
        <v>42870763000133</v>
      </c>
      <c r="C134" s="152" t="s">
        <v>4917</v>
      </c>
      <c r="D134" s="126">
        <v>34</v>
      </c>
      <c r="E134" s="126"/>
      <c r="F134" s="122"/>
      <c r="G134" s="126" t="s">
        <v>4918</v>
      </c>
      <c r="H134" s="126" t="s">
        <v>3391</v>
      </c>
      <c r="I134" s="126" t="s">
        <v>3392</v>
      </c>
      <c r="J134" s="126" t="s">
        <v>362</v>
      </c>
      <c r="K134" s="126" t="s">
        <v>3526</v>
      </c>
      <c r="L134" s="211" t="s">
        <v>4628</v>
      </c>
      <c r="M134" s="126" t="s">
        <v>114</v>
      </c>
      <c r="N134" s="126" t="s">
        <v>4919</v>
      </c>
      <c r="O134" s="126" t="s">
        <v>3551</v>
      </c>
      <c r="P134" s="211" t="s">
        <v>4920</v>
      </c>
      <c r="Q134" s="127">
        <v>5000</v>
      </c>
      <c r="R134" s="126" t="s">
        <v>4350</v>
      </c>
      <c r="S134" s="213" t="s">
        <v>46</v>
      </c>
      <c r="T134" s="171">
        <v>1000</v>
      </c>
      <c r="U134" s="171">
        <v>5000</v>
      </c>
      <c r="V134" s="172" t="s">
        <v>3398</v>
      </c>
      <c r="W134" s="172" t="s">
        <v>3530</v>
      </c>
      <c r="X134" s="172" t="s">
        <v>3531</v>
      </c>
      <c r="Y134" s="172" t="s">
        <v>3534</v>
      </c>
      <c r="Z134" s="172">
        <v>32</v>
      </c>
      <c r="AA134" s="172" t="s">
        <v>46</v>
      </c>
      <c r="AB134" s="169" t="s">
        <v>46</v>
      </c>
      <c r="AC134" s="172" t="s">
        <v>4921</v>
      </c>
      <c r="AD134" s="169">
        <v>1.3000000000000001E-2</v>
      </c>
      <c r="AE134" s="169">
        <v>0.21300000000000002</v>
      </c>
      <c r="AF134" s="169" t="s">
        <v>46</v>
      </c>
      <c r="AG134" s="169">
        <v>0.2</v>
      </c>
      <c r="AH134" s="172" t="s">
        <v>46</v>
      </c>
      <c r="AI134" s="172" t="s">
        <v>46</v>
      </c>
      <c r="AJ134" s="172" t="s">
        <v>46</v>
      </c>
      <c r="AK134" s="173">
        <v>44519</v>
      </c>
      <c r="AL134" s="212" t="s">
        <v>4922</v>
      </c>
      <c r="AM134" s="128">
        <v>3.6803138881485703E-2</v>
      </c>
      <c r="AN134" s="128">
        <v>0.35456057436263499</v>
      </c>
      <c r="AO134" s="128">
        <v>9.27087281575278E-2</v>
      </c>
      <c r="AP134" s="128">
        <v>8.7150690053720795E-2</v>
      </c>
      <c r="AQ134" s="128">
        <v>2.30511247104516E-2</v>
      </c>
      <c r="AR134" s="128">
        <v>-0.2466386696840733</v>
      </c>
      <c r="AS134" s="128">
        <v>0.18565607383872379</v>
      </c>
      <c r="AT134" s="128">
        <v>-0.25673265202184098</v>
      </c>
      <c r="AU134" s="128" t="s">
        <v>46</v>
      </c>
      <c r="AV134" s="128" t="s">
        <v>46</v>
      </c>
      <c r="AW134" s="128">
        <v>-3.9484753490910997E-2</v>
      </c>
      <c r="AX134" s="128">
        <v>3.0168228908085091</v>
      </c>
      <c r="AY134" s="128">
        <v>3.4252891318886869</v>
      </c>
      <c r="AZ134" s="128">
        <v>0.69478404046689657</v>
      </c>
      <c r="BA134" s="128">
        <v>0.70116033733103444</v>
      </c>
      <c r="BB134" s="128">
        <v>0.16444973345106409</v>
      </c>
      <c r="BC134" s="128" t="s">
        <v>46</v>
      </c>
      <c r="BD134" s="128">
        <v>1.4229311111380909</v>
      </c>
      <c r="BE134" s="128" t="s">
        <v>46</v>
      </c>
      <c r="BF134" s="128" t="s">
        <v>46</v>
      </c>
      <c r="BG134" s="128" t="s">
        <v>46</v>
      </c>
      <c r="BH134" s="128" t="s">
        <v>46</v>
      </c>
      <c r="BI134" s="128">
        <v>2.4603835106108099E-2</v>
      </c>
      <c r="BJ134" s="128">
        <v>0.25104797711595173</v>
      </c>
      <c r="BK134" s="128">
        <v>-4.0726588081496998E-2</v>
      </c>
      <c r="BL134" s="128">
        <v>-3.3037826330329811E-2</v>
      </c>
      <c r="BM134" s="128">
        <v>-0.10272152130354217</v>
      </c>
      <c r="BN134" s="128">
        <v>-0.35537839783831571</v>
      </c>
      <c r="BO134" s="128">
        <v>5.51816802538986E-2</v>
      </c>
      <c r="BP134" s="128">
        <v>-0.38046268747487522</v>
      </c>
      <c r="BQ134" s="128" t="s">
        <v>46</v>
      </c>
      <c r="BR134" s="128" t="s">
        <v>46</v>
      </c>
      <c r="BS134" s="128">
        <v>-0.16936176370672351</v>
      </c>
      <c r="BT134" s="128">
        <v>0.20735929137689479</v>
      </c>
      <c r="BU134" s="128">
        <v>0.21950946676722519</v>
      </c>
      <c r="BV134" s="177">
        <v>-7.3355492316887802E-2</v>
      </c>
      <c r="BW134" s="177">
        <v>-0.60676394669050371</v>
      </c>
      <c r="BX134" s="128">
        <v>-0.20910866914606679</v>
      </c>
      <c r="BY134" s="128">
        <v>-0.42613330480498718</v>
      </c>
      <c r="BZ134" s="177">
        <v>1.0799102568129768</v>
      </c>
      <c r="CA134" s="182">
        <v>0.89544884255592183</v>
      </c>
      <c r="CB134" s="182">
        <v>-0.32621421878666662</v>
      </c>
      <c r="CC134" s="182">
        <v>0.58500262724494134</v>
      </c>
      <c r="CD134" s="182">
        <v>0.50270912660214373</v>
      </c>
      <c r="CE134" s="182">
        <v>9.6544837439829501E-2</v>
      </c>
      <c r="CF134" s="182">
        <v>0.4510971297448278</v>
      </c>
      <c r="CG134" s="179">
        <v>0.85622098999999996</v>
      </c>
      <c r="CH134" s="169" t="s">
        <v>46</v>
      </c>
      <c r="CI134" s="170" t="s">
        <v>46</v>
      </c>
      <c r="CJ134" s="170" t="s">
        <v>46</v>
      </c>
      <c r="CK134" s="170" t="s">
        <v>46</v>
      </c>
      <c r="CL134" s="170" t="s">
        <v>46</v>
      </c>
      <c r="CM134" s="180">
        <v>34762885.520000003</v>
      </c>
      <c r="CN134" s="180">
        <v>32447392.909047622</v>
      </c>
      <c r="CO134" s="180">
        <v>-881647.89999999967</v>
      </c>
      <c r="CP134" s="128" t="s">
        <v>46</v>
      </c>
      <c r="CQ134" s="128" t="s">
        <v>46</v>
      </c>
      <c r="CR134" s="128" t="s">
        <v>46</v>
      </c>
      <c r="CS134" s="128" t="s">
        <v>46</v>
      </c>
      <c r="CT134" s="126" t="s">
        <v>46</v>
      </c>
      <c r="CU134" s="126" t="s">
        <v>46</v>
      </c>
      <c r="CV134" s="126" t="s">
        <v>4923</v>
      </c>
      <c r="CW134" s="126" t="s">
        <v>46</v>
      </c>
      <c r="CX134" s="154">
        <v>25569.625694432871</v>
      </c>
    </row>
    <row r="135" spans="1:102" ht="15" customHeight="1" x14ac:dyDescent="0.35">
      <c r="A135" s="8"/>
      <c r="B135" s="129">
        <v>51293148000100</v>
      </c>
      <c r="C135" s="152" t="s">
        <v>4924</v>
      </c>
      <c r="D135" s="126">
        <v>11</v>
      </c>
      <c r="E135" s="126"/>
      <c r="F135" s="122"/>
      <c r="G135" s="126" t="s">
        <v>4925</v>
      </c>
      <c r="H135" s="126" t="s">
        <v>3558</v>
      </c>
      <c r="I135" s="126" t="s">
        <v>3558</v>
      </c>
      <c r="J135" s="126" t="s">
        <v>3559</v>
      </c>
      <c r="K135" s="126" t="s">
        <v>3526</v>
      </c>
      <c r="L135" s="211" t="s">
        <v>3399</v>
      </c>
      <c r="M135" s="126" t="s">
        <v>163</v>
      </c>
      <c r="N135" s="126" t="s">
        <v>3547</v>
      </c>
      <c r="O135" s="126" t="s">
        <v>3568</v>
      </c>
      <c r="P135" s="211" t="s">
        <v>3562</v>
      </c>
      <c r="Q135" s="127">
        <v>500000</v>
      </c>
      <c r="R135" s="126" t="s">
        <v>4350</v>
      </c>
      <c r="S135" s="213" t="s">
        <v>46</v>
      </c>
      <c r="T135" s="171">
        <v>10000</v>
      </c>
      <c r="U135" s="171">
        <v>50000</v>
      </c>
      <c r="V135" s="172" t="s">
        <v>4780</v>
      </c>
      <c r="W135" s="172" t="s">
        <v>135</v>
      </c>
      <c r="X135" s="172" t="s">
        <v>135</v>
      </c>
      <c r="Y135" s="172" t="s">
        <v>135</v>
      </c>
      <c r="Z135" s="172">
        <v>0</v>
      </c>
      <c r="AA135" s="172" t="s">
        <v>46</v>
      </c>
      <c r="AB135" s="169" t="s">
        <v>46</v>
      </c>
      <c r="AC135" s="172" t="s">
        <v>4926</v>
      </c>
      <c r="AD135" s="169">
        <v>3.0000000000000001E-3</v>
      </c>
      <c r="AE135" s="169">
        <v>3.0000000000000001E-3</v>
      </c>
      <c r="AF135" s="169">
        <v>3.0000000000000001E-3</v>
      </c>
      <c r="AG135" s="169" t="s">
        <v>46</v>
      </c>
      <c r="AH135" s="172" t="s">
        <v>46</v>
      </c>
      <c r="AI135" s="172" t="s">
        <v>46</v>
      </c>
      <c r="AJ135" s="172" t="s">
        <v>133</v>
      </c>
      <c r="AK135" s="173">
        <v>45138</v>
      </c>
      <c r="AL135" s="212" t="s">
        <v>4927</v>
      </c>
      <c r="AM135" s="128">
        <v>1.23037685505289E-2</v>
      </c>
      <c r="AN135" s="128">
        <v>0.1044891082388919</v>
      </c>
      <c r="AO135" s="128">
        <v>0.13481176320497251</v>
      </c>
      <c r="AP135" s="128">
        <v>0.1279044888275096</v>
      </c>
      <c r="AQ135" s="128" t="s">
        <v>46</v>
      </c>
      <c r="AR135" s="128">
        <v>0.1163017267542982</v>
      </c>
      <c r="AS135" s="128" t="s">
        <v>46</v>
      </c>
      <c r="AT135" s="128" t="s">
        <v>46</v>
      </c>
      <c r="AU135" s="128" t="s">
        <v>46</v>
      </c>
      <c r="AV135" s="128" t="s">
        <v>46</v>
      </c>
      <c r="AW135" s="128">
        <v>0.12880706138094461</v>
      </c>
      <c r="AX135" s="128">
        <v>1.008563175167603</v>
      </c>
      <c r="AY135" s="128">
        <v>1.0094337406091889</v>
      </c>
      <c r="AZ135" s="128">
        <v>1.0103154622385124</v>
      </c>
      <c r="BA135" s="128">
        <v>1.04913318031217</v>
      </c>
      <c r="BB135" s="128" t="s">
        <v>46</v>
      </c>
      <c r="BC135" s="128">
        <v>1.0695421878315674</v>
      </c>
      <c r="BD135" s="128" t="s">
        <v>46</v>
      </c>
      <c r="BE135" s="128" t="s">
        <v>46</v>
      </c>
      <c r="BF135" s="128" t="s">
        <v>46</v>
      </c>
      <c r="BG135" s="128" t="s">
        <v>46</v>
      </c>
      <c r="BH135" s="128">
        <v>1.051241121490325</v>
      </c>
      <c r="BI135" s="128">
        <v>1.0446477515129999E-4</v>
      </c>
      <c r="BJ135" s="128">
        <v>9.7651099220859999E-4</v>
      </c>
      <c r="BK135" s="128">
        <v>1.3764469659476E-3</v>
      </c>
      <c r="BL135" s="128">
        <v>5.339127605738847E-3</v>
      </c>
      <c r="BM135" s="128" t="s">
        <v>46</v>
      </c>
      <c r="BN135" s="128">
        <v>7.5619986000559003E-3</v>
      </c>
      <c r="BO135" s="128" t="s">
        <v>46</v>
      </c>
      <c r="BP135" s="128" t="s">
        <v>46</v>
      </c>
      <c r="BQ135" s="128" t="s">
        <v>46</v>
      </c>
      <c r="BR135" s="128" t="s">
        <v>46</v>
      </c>
      <c r="BS135" s="128">
        <v>5.5931769370409778E-3</v>
      </c>
      <c r="BT135" s="128">
        <v>9.4246738690370005E-4</v>
      </c>
      <c r="BU135" s="128">
        <v>1.0433349711550001E-3</v>
      </c>
      <c r="BV135" s="177">
        <v>1.2884625856034977</v>
      </c>
      <c r="BW135" s="177">
        <v>5.0103125565479285</v>
      </c>
      <c r="BX135" s="128" t="s">
        <v>46</v>
      </c>
      <c r="BY135" s="128" t="s">
        <v>46</v>
      </c>
      <c r="BZ135" s="177">
        <v>-1.2990675638839999E-4</v>
      </c>
      <c r="CA135" s="182">
        <v>4.2330193305596397E-2</v>
      </c>
      <c r="CB135" s="182">
        <v>-0.1038715706559451</v>
      </c>
      <c r="CC135" s="182">
        <v>0.12455346940866641</v>
      </c>
      <c r="CD135" s="182">
        <v>8.2007770907086497E-2</v>
      </c>
      <c r="CE135" s="182">
        <v>-2.25674311456701E-2</v>
      </c>
      <c r="CF135" s="182">
        <v>9.9655900417080598E-2</v>
      </c>
      <c r="CG135" s="179">
        <v>1.2995726999999999</v>
      </c>
      <c r="CH135" s="169">
        <v>0.3</v>
      </c>
      <c r="CI135" s="170" t="s">
        <v>46</v>
      </c>
      <c r="CJ135" s="170">
        <v>8.9999999999999998E-4</v>
      </c>
      <c r="CK135" s="170" t="s">
        <v>46</v>
      </c>
      <c r="CL135" s="170">
        <v>8.9999999999999998E-4</v>
      </c>
      <c r="CM135" s="180">
        <v>2084634815.0899999</v>
      </c>
      <c r="CN135" s="180">
        <v>2111516187.3053973</v>
      </c>
      <c r="CO135" s="180">
        <v>-129744918.72000004</v>
      </c>
      <c r="CP135" s="128" t="s">
        <v>46</v>
      </c>
      <c r="CQ135" s="128" t="s">
        <v>46</v>
      </c>
      <c r="CR135" s="128" t="s">
        <v>46</v>
      </c>
      <c r="CS135" s="128" t="s">
        <v>46</v>
      </c>
      <c r="CT135" s="126" t="s">
        <v>46</v>
      </c>
      <c r="CU135" s="126" t="s">
        <v>46</v>
      </c>
      <c r="CV135" s="126" t="s">
        <v>4928</v>
      </c>
      <c r="CW135" s="126" t="s">
        <v>46</v>
      </c>
      <c r="CX135" s="154">
        <v>25569.604861099539</v>
      </c>
    </row>
    <row r="136" spans="1:102" ht="15" customHeight="1" x14ac:dyDescent="0.35">
      <c r="A136" s="8"/>
      <c r="B136" s="129">
        <v>4831907000153</v>
      </c>
      <c r="C136" s="152" t="s">
        <v>4929</v>
      </c>
      <c r="D136" s="126">
        <v>2</v>
      </c>
      <c r="E136" s="126"/>
      <c r="F136" s="122"/>
      <c r="G136" s="126" t="s">
        <v>4925</v>
      </c>
      <c r="H136" s="126" t="s">
        <v>3558</v>
      </c>
      <c r="I136" s="126" t="s">
        <v>3558</v>
      </c>
      <c r="J136" s="126" t="s">
        <v>362</v>
      </c>
      <c r="K136" s="126" t="s">
        <v>3526</v>
      </c>
      <c r="L136" s="211" t="s">
        <v>3399</v>
      </c>
      <c r="M136" s="126" t="s">
        <v>163</v>
      </c>
      <c r="N136" s="126" t="s">
        <v>3570</v>
      </c>
      <c r="O136" s="126" t="s">
        <v>630</v>
      </c>
      <c r="P136" s="211" t="s">
        <v>3562</v>
      </c>
      <c r="Q136" s="127">
        <v>500</v>
      </c>
      <c r="R136" s="126" t="s">
        <v>4350</v>
      </c>
      <c r="S136" s="213" t="s">
        <v>46</v>
      </c>
      <c r="T136" s="171">
        <v>100</v>
      </c>
      <c r="U136" s="171">
        <v>500</v>
      </c>
      <c r="V136" s="172" t="s">
        <v>4780</v>
      </c>
      <c r="W136" s="172" t="s">
        <v>135</v>
      </c>
      <c r="X136" s="172" t="s">
        <v>135</v>
      </c>
      <c r="Y136" s="172" t="s">
        <v>135</v>
      </c>
      <c r="Z136" s="172">
        <v>0</v>
      </c>
      <c r="AA136" s="172" t="s">
        <v>46</v>
      </c>
      <c r="AB136" s="169" t="s">
        <v>46</v>
      </c>
      <c r="AC136" s="172" t="s">
        <v>4930</v>
      </c>
      <c r="AD136" s="169">
        <v>4.5000000000000005E-3</v>
      </c>
      <c r="AE136" s="169">
        <v>4.5000000000000005E-3</v>
      </c>
      <c r="AF136" s="169">
        <v>4.5000000000000005E-3</v>
      </c>
      <c r="AG136" s="169" t="s">
        <v>46</v>
      </c>
      <c r="AH136" s="172" t="s">
        <v>46</v>
      </c>
      <c r="AI136" s="172" t="s">
        <v>46</v>
      </c>
      <c r="AJ136" s="172" t="s">
        <v>133</v>
      </c>
      <c r="AK136" s="173">
        <v>37291</v>
      </c>
      <c r="AL136" s="212" t="s">
        <v>4931</v>
      </c>
      <c r="AM136" s="128">
        <v>1.2132358366146999E-2</v>
      </c>
      <c r="AN136" s="128">
        <v>0.10297980355117529</v>
      </c>
      <c r="AO136" s="128">
        <v>0.13152509830593481</v>
      </c>
      <c r="AP136" s="128">
        <v>0.123192393137772</v>
      </c>
      <c r="AQ136" s="128">
        <v>0.127391847070146</v>
      </c>
      <c r="AR136" s="128">
        <v>0.1109425171127582</v>
      </c>
      <c r="AS136" s="128">
        <v>0.1306483704935936</v>
      </c>
      <c r="AT136" s="128">
        <v>0.12602421705771569</v>
      </c>
      <c r="AU136" s="128" t="s">
        <v>46</v>
      </c>
      <c r="AV136" s="128" t="s">
        <v>46</v>
      </c>
      <c r="AW136" s="128">
        <v>0.1140551057688874</v>
      </c>
      <c r="AX136" s="128">
        <v>0.99451235820803985</v>
      </c>
      <c r="AY136" s="128">
        <v>0.99485286129727524</v>
      </c>
      <c r="AZ136" s="128">
        <v>0.98568431516534716</v>
      </c>
      <c r="BA136" s="128">
        <v>1.0082446978000148</v>
      </c>
      <c r="BB136" s="128">
        <v>1.0061528213542614</v>
      </c>
      <c r="BC136" s="128">
        <v>1.0202574440446579</v>
      </c>
      <c r="BD136" s="128">
        <v>1.0013334180293041</v>
      </c>
      <c r="BE136" s="128">
        <v>1.0185418325977311</v>
      </c>
      <c r="BF136" s="128" t="s">
        <v>46</v>
      </c>
      <c r="BG136" s="128" t="s">
        <v>46</v>
      </c>
      <c r="BH136" s="128">
        <v>0.9450715117563524</v>
      </c>
      <c r="BI136" s="128">
        <v>-6.6945409230499995E-5</v>
      </c>
      <c r="BJ136" s="128">
        <v>-5.3279369550790002E-4</v>
      </c>
      <c r="BK136" s="128">
        <v>-1.9102179330900001E-3</v>
      </c>
      <c r="BL136" s="128">
        <v>8.9769379209569955E-4</v>
      </c>
      <c r="BM136" s="128">
        <v>6.9147630335697485E-4</v>
      </c>
      <c r="BN136" s="128">
        <v>2.2027889585157999E-3</v>
      </c>
      <c r="BO136" s="128">
        <v>1.7397690876849999E-4</v>
      </c>
      <c r="BP136" s="128">
        <v>2.2941816046814999E-3</v>
      </c>
      <c r="BQ136" s="128" t="s">
        <v>46</v>
      </c>
      <c r="BR136" s="128" t="s">
        <v>46</v>
      </c>
      <c r="BS136" s="128">
        <v>-5.9151327449334934E-3</v>
      </c>
      <c r="BT136" s="128">
        <v>1.1463606945817E-3</v>
      </c>
      <c r="BU136" s="128">
        <v>3.2814336448847002E-3</v>
      </c>
      <c r="BV136" s="177">
        <v>-1.4718890378970373</v>
      </c>
      <c r="BW136" s="177">
        <v>-0.67409533701056445</v>
      </c>
      <c r="BX136" s="128" t="s">
        <v>46</v>
      </c>
      <c r="BY136" s="128">
        <v>-5.1565565219655E-3</v>
      </c>
      <c r="BZ136" s="177">
        <v>-6.1051589602700005E-5</v>
      </c>
      <c r="CA136" s="182">
        <v>0.1030576363789365</v>
      </c>
      <c r="CB136" s="182">
        <v>-0.16107147376703609</v>
      </c>
      <c r="CC136" s="182">
        <v>0.1491594699812025</v>
      </c>
      <c r="CD136" s="182">
        <v>0.1041794087042045</v>
      </c>
      <c r="CE136" s="182">
        <v>-9.5515901474116899E-2</v>
      </c>
      <c r="CF136" s="182">
        <v>0.1103722773772267</v>
      </c>
      <c r="CG136" s="179">
        <v>1277.0729721</v>
      </c>
      <c r="CH136" s="169">
        <v>0.3</v>
      </c>
      <c r="CI136" s="170" t="s">
        <v>46</v>
      </c>
      <c r="CJ136" s="170">
        <v>1.3500000000000001E-3</v>
      </c>
      <c r="CK136" s="170" t="s">
        <v>46</v>
      </c>
      <c r="CL136" s="170">
        <v>1.3500000000000001E-3</v>
      </c>
      <c r="CM136" s="180">
        <v>826421799.27999997</v>
      </c>
      <c r="CN136" s="180">
        <v>805869175.51761901</v>
      </c>
      <c r="CO136" s="180">
        <v>7317067.8899999959</v>
      </c>
      <c r="CP136" s="128" t="s">
        <v>46</v>
      </c>
      <c r="CQ136" s="128" t="s">
        <v>46</v>
      </c>
      <c r="CR136" s="128" t="s">
        <v>46</v>
      </c>
      <c r="CS136" s="128" t="s">
        <v>46</v>
      </c>
      <c r="CT136" s="126" t="s">
        <v>46</v>
      </c>
      <c r="CU136" s="126" t="s">
        <v>46</v>
      </c>
      <c r="CV136" s="126" t="s">
        <v>4932</v>
      </c>
      <c r="CW136" s="126" t="s">
        <v>46</v>
      </c>
      <c r="CX136" s="154">
        <v>25569.625694432871</v>
      </c>
    </row>
    <row r="137" spans="1:102" ht="15" customHeight="1" x14ac:dyDescent="0.35">
      <c r="A137" s="8"/>
      <c r="B137" s="129">
        <v>34109809000178</v>
      </c>
      <c r="C137" s="152" t="s">
        <v>4933</v>
      </c>
      <c r="D137" s="126">
        <v>11</v>
      </c>
      <c r="E137" s="126"/>
      <c r="F137" s="122" t="s">
        <v>3401</v>
      </c>
      <c r="G137" s="126" t="s">
        <v>4925</v>
      </c>
      <c r="H137" s="126" t="s">
        <v>3557</v>
      </c>
      <c r="I137" s="126" t="s">
        <v>3558</v>
      </c>
      <c r="J137" s="126" t="s">
        <v>3561</v>
      </c>
      <c r="K137" s="126" t="s">
        <v>3526</v>
      </c>
      <c r="L137" s="211" t="s">
        <v>3399</v>
      </c>
      <c r="M137" s="126" t="s">
        <v>163</v>
      </c>
      <c r="N137" s="126" t="s">
        <v>3547</v>
      </c>
      <c r="O137" s="126" t="s">
        <v>3568</v>
      </c>
      <c r="P137" s="211" t="s">
        <v>3541</v>
      </c>
      <c r="Q137" s="127">
        <v>1000</v>
      </c>
      <c r="R137" s="126" t="s">
        <v>4350</v>
      </c>
      <c r="S137" s="213" t="s">
        <v>46</v>
      </c>
      <c r="T137" s="171">
        <v>1000</v>
      </c>
      <c r="U137" s="171">
        <v>1000</v>
      </c>
      <c r="V137" s="172" t="s">
        <v>3398</v>
      </c>
      <c r="W137" s="172" t="s">
        <v>135</v>
      </c>
      <c r="X137" s="172" t="s">
        <v>4934</v>
      </c>
      <c r="Y137" s="172" t="s">
        <v>3530</v>
      </c>
      <c r="Z137" s="172">
        <v>6</v>
      </c>
      <c r="AA137" s="172" t="s">
        <v>46</v>
      </c>
      <c r="AB137" s="169" t="s">
        <v>46</v>
      </c>
      <c r="AC137" s="172" t="s">
        <v>4935</v>
      </c>
      <c r="AD137" s="169">
        <v>5.0000000000000001E-3</v>
      </c>
      <c r="AE137" s="169">
        <v>5.0000000000000001E-3</v>
      </c>
      <c r="AF137" s="169">
        <v>5.0000000000000001E-3</v>
      </c>
      <c r="AG137" s="169" t="s">
        <v>46</v>
      </c>
      <c r="AH137" s="172" t="s">
        <v>4358</v>
      </c>
      <c r="AI137" s="172" t="s">
        <v>4586</v>
      </c>
      <c r="AJ137" s="172" t="s">
        <v>133</v>
      </c>
      <c r="AK137" s="173">
        <v>43769</v>
      </c>
      <c r="AL137" s="212" t="s">
        <v>4936</v>
      </c>
      <c r="AM137" s="128">
        <v>1.29500179575199E-2</v>
      </c>
      <c r="AN137" s="128">
        <v>0.110545104813247</v>
      </c>
      <c r="AO137" s="128">
        <v>0.13721039793320089</v>
      </c>
      <c r="AP137" s="128">
        <v>0.13224501268522301</v>
      </c>
      <c r="AQ137" s="128">
        <v>0.13709291413082059</v>
      </c>
      <c r="AR137" s="128">
        <v>0.1180311932138973</v>
      </c>
      <c r="AS137" s="128">
        <v>0.1408699931785877</v>
      </c>
      <c r="AT137" s="128">
        <v>0.13839051059179261</v>
      </c>
      <c r="AU137" s="128" t="s">
        <v>46</v>
      </c>
      <c r="AV137" s="128" t="s">
        <v>46</v>
      </c>
      <c r="AW137" s="128">
        <v>0.1002385380165431</v>
      </c>
      <c r="AX137" s="128">
        <v>1.0615374611506554</v>
      </c>
      <c r="AY137" s="128">
        <v>1.0679386640237081</v>
      </c>
      <c r="AZ137" s="128">
        <v>1.0282914733563755</v>
      </c>
      <c r="BA137" s="128">
        <v>1.0869488695406575</v>
      </c>
      <c r="BB137" s="128">
        <v>1.0928628863585423</v>
      </c>
      <c r="BC137" s="128">
        <v>1.0854468299431044</v>
      </c>
      <c r="BD137" s="128">
        <v>1.0796754007291407</v>
      </c>
      <c r="BE137" s="128">
        <v>1.1184876015357106</v>
      </c>
      <c r="BF137" s="128" t="s">
        <v>46</v>
      </c>
      <c r="BG137" s="128" t="s">
        <v>46</v>
      </c>
      <c r="BH137" s="128">
        <v>1.1102542453555753</v>
      </c>
      <c r="BI137" s="128">
        <v>7.5071418214230003E-4</v>
      </c>
      <c r="BJ137" s="128">
        <v>7.0325075665637997E-3</v>
      </c>
      <c r="BK137" s="128">
        <v>3.7750816941758999E-3</v>
      </c>
      <c r="BL137" s="128">
        <v>9.431276290836621E-3</v>
      </c>
      <c r="BM137" s="128">
        <v>1.0350651381477727E-2</v>
      </c>
      <c r="BN137" s="128">
        <v>9.2914650596548996E-3</v>
      </c>
      <c r="BO137" s="128">
        <v>1.0395599593762499E-2</v>
      </c>
      <c r="BP137" s="128">
        <v>1.46604751387584E-2</v>
      </c>
      <c r="BQ137" s="128" t="s">
        <v>46</v>
      </c>
      <c r="BR137" s="128" t="s">
        <v>46</v>
      </c>
      <c r="BS137" s="128">
        <v>9.1299382502496584E-3</v>
      </c>
      <c r="BT137" s="128">
        <v>1.9749163034553999E-3</v>
      </c>
      <c r="BU137" s="128">
        <v>4.9265938883528001E-3</v>
      </c>
      <c r="BV137" s="177">
        <v>1.6853152714606421</v>
      </c>
      <c r="BW137" s="177">
        <v>1.5073559379498005</v>
      </c>
      <c r="BX137" s="128">
        <v>-1.2022776383391331E-4</v>
      </c>
      <c r="BY137" s="128">
        <v>-2.0139864142690402E-2</v>
      </c>
      <c r="BZ137" s="177">
        <v>3.1032756324342E-3</v>
      </c>
      <c r="CA137" s="182">
        <v>0.17948049852243331</v>
      </c>
      <c r="CB137" s="182">
        <v>-0.1485868304273702</v>
      </c>
      <c r="CC137" s="182">
        <v>0.28765033686493902</v>
      </c>
      <c r="CD137" s="182">
        <v>0.1884983607686197</v>
      </c>
      <c r="CE137" s="182">
        <v>-2.42329902756813E-2</v>
      </c>
      <c r="CF137" s="182">
        <v>6.5878716691148795E-2</v>
      </c>
      <c r="CG137" s="179">
        <v>1.7551388000000001</v>
      </c>
      <c r="CH137" s="169">
        <v>0.25</v>
      </c>
      <c r="CI137" s="170" t="s">
        <v>46</v>
      </c>
      <c r="CJ137" s="170">
        <v>1.25E-3</v>
      </c>
      <c r="CK137" s="170" t="s">
        <v>46</v>
      </c>
      <c r="CL137" s="170">
        <v>1.25E-3</v>
      </c>
      <c r="CM137" s="180">
        <v>3585063328.29</v>
      </c>
      <c r="CN137" s="180">
        <v>3056207108.9455547</v>
      </c>
      <c r="CO137" s="180">
        <v>718879728.21999991</v>
      </c>
      <c r="CP137" s="128" t="s">
        <v>46</v>
      </c>
      <c r="CQ137" s="128" t="s">
        <v>46</v>
      </c>
      <c r="CR137" s="128" t="s">
        <v>46</v>
      </c>
      <c r="CS137" s="128" t="s">
        <v>46</v>
      </c>
      <c r="CT137" s="126" t="s">
        <v>46</v>
      </c>
      <c r="CU137" s="126" t="s">
        <v>46</v>
      </c>
      <c r="CV137" s="126" t="s">
        <v>4937</v>
      </c>
      <c r="CW137" s="126" t="s">
        <v>46</v>
      </c>
      <c r="CX137" s="154">
        <v>25569.625694432871</v>
      </c>
    </row>
    <row r="138" spans="1:102" ht="15" customHeight="1" x14ac:dyDescent="0.35">
      <c r="A138" s="8"/>
      <c r="B138" s="129">
        <v>34430477000129</v>
      </c>
      <c r="C138" s="152" t="s">
        <v>4938</v>
      </c>
      <c r="D138" s="126">
        <v>30</v>
      </c>
      <c r="E138" s="126"/>
      <c r="F138" s="122" t="s">
        <v>3393</v>
      </c>
      <c r="G138" s="126" t="s">
        <v>384</v>
      </c>
      <c r="H138" s="126" t="s">
        <v>3391</v>
      </c>
      <c r="I138" s="126" t="s">
        <v>3392</v>
      </c>
      <c r="J138" s="126" t="s">
        <v>3560</v>
      </c>
      <c r="K138" s="126" t="s">
        <v>3526</v>
      </c>
      <c r="L138" s="211" t="s">
        <v>3399</v>
      </c>
      <c r="M138" s="126" t="s">
        <v>114</v>
      </c>
      <c r="N138" s="126" t="s">
        <v>4919</v>
      </c>
      <c r="O138" s="126" t="s">
        <v>3551</v>
      </c>
      <c r="P138" s="211" t="s">
        <v>3550</v>
      </c>
      <c r="Q138" s="127">
        <v>500</v>
      </c>
      <c r="R138" s="126" t="s">
        <v>4350</v>
      </c>
      <c r="S138" s="213" t="s">
        <v>46</v>
      </c>
      <c r="T138" s="171">
        <v>100</v>
      </c>
      <c r="U138" s="171">
        <v>100</v>
      </c>
      <c r="V138" s="172" t="s">
        <v>3398</v>
      </c>
      <c r="W138" s="172" t="s">
        <v>135</v>
      </c>
      <c r="X138" s="172" t="s">
        <v>3531</v>
      </c>
      <c r="Y138" s="172" t="s">
        <v>3534</v>
      </c>
      <c r="Z138" s="172">
        <v>32</v>
      </c>
      <c r="AA138" s="172" t="s">
        <v>46</v>
      </c>
      <c r="AB138" s="169" t="s">
        <v>46</v>
      </c>
      <c r="AC138" s="172" t="s">
        <v>4939</v>
      </c>
      <c r="AD138" s="169">
        <v>1.38E-2</v>
      </c>
      <c r="AE138" s="169">
        <v>0.1338</v>
      </c>
      <c r="AF138" s="169">
        <v>1.4999999999999999E-2</v>
      </c>
      <c r="AG138" s="169">
        <v>0.2</v>
      </c>
      <c r="AH138" s="172" t="s">
        <v>4940</v>
      </c>
      <c r="AI138" s="172" t="s">
        <v>46</v>
      </c>
      <c r="AJ138" s="172" t="s">
        <v>3372</v>
      </c>
      <c r="AK138" s="173">
        <v>43810</v>
      </c>
      <c r="AL138" s="212" t="s">
        <v>4941</v>
      </c>
      <c r="AM138" s="128">
        <v>2.2050189904608102E-2</v>
      </c>
      <c r="AN138" s="128">
        <v>0.2305796584975417</v>
      </c>
      <c r="AO138" s="128">
        <v>2.2655936672887501E-2</v>
      </c>
      <c r="AP138" s="128">
        <v>3.1546730553928697E-2</v>
      </c>
      <c r="AQ138" s="128">
        <v>6.4265177635263099E-2</v>
      </c>
      <c r="AR138" s="128">
        <v>-0.24033184963950291</v>
      </c>
      <c r="AS138" s="128">
        <v>0.30356264243436221</v>
      </c>
      <c r="AT138" s="128">
        <v>-5.3653279186152002E-2</v>
      </c>
      <c r="AU138" s="128" t="s">
        <v>46</v>
      </c>
      <c r="AV138" s="128" t="s">
        <v>46</v>
      </c>
      <c r="AW138" s="128">
        <v>-4.4295766196315997E-3</v>
      </c>
      <c r="AX138" s="128">
        <v>1.8074957645626519</v>
      </c>
      <c r="AY138" s="128">
        <v>2.2275516664705259</v>
      </c>
      <c r="AZ138" s="128">
        <v>0.16978965772677149</v>
      </c>
      <c r="BA138" s="128">
        <v>0.2470437541422503</v>
      </c>
      <c r="BB138" s="128">
        <v>0.47748036176508729</v>
      </c>
      <c r="BC138" s="128" t="s">
        <v>46</v>
      </c>
      <c r="BD138" s="128">
        <v>2.3266070383152035</v>
      </c>
      <c r="BE138" s="128" t="s">
        <v>46</v>
      </c>
      <c r="BF138" s="128" t="s">
        <v>46</v>
      </c>
      <c r="BG138" s="128" t="s">
        <v>46</v>
      </c>
      <c r="BH138" s="128" t="s">
        <v>46</v>
      </c>
      <c r="BI138" s="128">
        <v>9.8508861292304992E-3</v>
      </c>
      <c r="BJ138" s="128">
        <v>0.1270670612508584</v>
      </c>
      <c r="BK138" s="128">
        <v>-0.1107793795661373</v>
      </c>
      <c r="BL138" s="128">
        <v>-8.5262451920698812E-2</v>
      </c>
      <c r="BM138" s="128">
        <v>-6.1984483354028286E-2</v>
      </c>
      <c r="BN138" s="128">
        <v>-0.34907157779374531</v>
      </c>
      <c r="BO138" s="128">
        <v>0.17308824884953711</v>
      </c>
      <c r="BP138" s="128">
        <v>-0.17738331463918619</v>
      </c>
      <c r="BQ138" s="128" t="s">
        <v>46</v>
      </c>
      <c r="BR138" s="128" t="s">
        <v>46</v>
      </c>
      <c r="BS138" s="128">
        <v>-0.10903919175684829</v>
      </c>
      <c r="BT138" s="128">
        <v>0.20141188276941629</v>
      </c>
      <c r="BU138" s="128">
        <v>0.27189125902220579</v>
      </c>
      <c r="BV138" s="177">
        <v>-0.4106036608705998</v>
      </c>
      <c r="BW138" s="177">
        <v>-0.20445886884522169</v>
      </c>
      <c r="BX138" s="128">
        <v>-0.1888139757837316</v>
      </c>
      <c r="BY138" s="128">
        <v>-0.51107887706903044</v>
      </c>
      <c r="BZ138" s="177">
        <v>1.0191467927648905</v>
      </c>
      <c r="CA138" s="182">
        <v>0.89889085407245195</v>
      </c>
      <c r="CB138" s="182">
        <v>-0.30114097303662968</v>
      </c>
      <c r="CC138" s="182">
        <v>0.56783974360463441</v>
      </c>
      <c r="CD138" s="182">
        <v>0.49541262420130261</v>
      </c>
      <c r="CE138" s="182">
        <v>9.4371954750228901E-2</v>
      </c>
      <c r="CF138" s="182">
        <v>0.43136341759422497</v>
      </c>
      <c r="CG138" s="179">
        <v>3.22867185</v>
      </c>
      <c r="CH138" s="169">
        <v>0.24</v>
      </c>
      <c r="CI138" s="170">
        <v>0.15</v>
      </c>
      <c r="CJ138" s="170">
        <v>3.3119999999999998E-3</v>
      </c>
      <c r="CK138" s="170" t="s">
        <v>46</v>
      </c>
      <c r="CL138" s="170">
        <v>3.3119999999999998E-3</v>
      </c>
      <c r="CM138" s="180">
        <v>237685838.28</v>
      </c>
      <c r="CN138" s="180">
        <v>255307887.62690479</v>
      </c>
      <c r="CO138" s="180">
        <v>-46303583.040000007</v>
      </c>
      <c r="CP138" s="128" t="s">
        <v>46</v>
      </c>
      <c r="CQ138" s="128" t="s">
        <v>46</v>
      </c>
      <c r="CR138" s="128" t="s">
        <v>46</v>
      </c>
      <c r="CS138" s="128" t="s">
        <v>46</v>
      </c>
      <c r="CT138" s="126" t="s">
        <v>46</v>
      </c>
      <c r="CU138" s="126" t="s">
        <v>46</v>
      </c>
      <c r="CV138" s="126" t="s">
        <v>4942</v>
      </c>
      <c r="CW138" s="126" t="s">
        <v>46</v>
      </c>
      <c r="CX138" s="154">
        <v>25569.625694432871</v>
      </c>
    </row>
    <row r="139" spans="1:102" ht="15" customHeight="1" x14ac:dyDescent="0.35">
      <c r="A139" s="8"/>
      <c r="B139" s="129">
        <v>9577036000107</v>
      </c>
      <c r="C139" s="152" t="s">
        <v>4943</v>
      </c>
      <c r="D139" s="126">
        <v>30</v>
      </c>
      <c r="E139" s="126"/>
      <c r="F139" s="122" t="s">
        <v>3394</v>
      </c>
      <c r="G139" s="126" t="s">
        <v>384</v>
      </c>
      <c r="H139" s="126" t="s">
        <v>3391</v>
      </c>
      <c r="I139" s="126" t="s">
        <v>3392</v>
      </c>
      <c r="J139" s="126" t="s">
        <v>3560</v>
      </c>
      <c r="K139" s="126" t="s">
        <v>3540</v>
      </c>
      <c r="L139" s="211" t="s">
        <v>3400</v>
      </c>
      <c r="M139" s="126" t="s">
        <v>114</v>
      </c>
      <c r="N139" s="126" t="s">
        <v>4919</v>
      </c>
      <c r="O139" s="126" t="s">
        <v>3551</v>
      </c>
      <c r="P139" s="211" t="s">
        <v>4687</v>
      </c>
      <c r="Q139" s="127">
        <v>100000</v>
      </c>
      <c r="R139" s="126" t="s">
        <v>4361</v>
      </c>
      <c r="S139" s="213" t="s">
        <v>46</v>
      </c>
      <c r="T139" s="171">
        <v>10000</v>
      </c>
      <c r="U139" s="171">
        <v>100000</v>
      </c>
      <c r="V139" s="172" t="s">
        <v>3398</v>
      </c>
      <c r="W139" s="172" t="s">
        <v>135</v>
      </c>
      <c r="X139" s="172" t="s">
        <v>4460</v>
      </c>
      <c r="Y139" s="172" t="s">
        <v>3534</v>
      </c>
      <c r="Z139" s="172">
        <v>16</v>
      </c>
      <c r="AA139" s="172" t="s">
        <v>46</v>
      </c>
      <c r="AB139" s="169" t="s">
        <v>46</v>
      </c>
      <c r="AC139" s="172" t="s">
        <v>4944</v>
      </c>
      <c r="AD139" s="169">
        <v>1.38E-2</v>
      </c>
      <c r="AE139" s="169">
        <v>0.1338</v>
      </c>
      <c r="AF139" s="169">
        <v>1.4999999999999999E-2</v>
      </c>
      <c r="AG139" s="169">
        <v>0.2</v>
      </c>
      <c r="AH139" s="172" t="s">
        <v>46</v>
      </c>
      <c r="AI139" s="172" t="s">
        <v>46</v>
      </c>
      <c r="AJ139" s="172" t="s">
        <v>4945</v>
      </c>
      <c r="AK139" s="173">
        <v>39734</v>
      </c>
      <c r="AL139" s="212" t="s">
        <v>4946</v>
      </c>
      <c r="AM139" s="128">
        <v>2.2569759864344299E-2</v>
      </c>
      <c r="AN139" s="128">
        <v>0.23508550886848259</v>
      </c>
      <c r="AO139" s="128">
        <v>2.7021893844118901E-2</v>
      </c>
      <c r="AP139" s="128">
        <v>3.4665160077254502E-2</v>
      </c>
      <c r="AQ139" s="128">
        <v>6.8301522864142997E-2</v>
      </c>
      <c r="AR139" s="128">
        <v>-0.23800009418918749</v>
      </c>
      <c r="AS139" s="128">
        <v>0.3082673120689618</v>
      </c>
      <c r="AT139" s="128">
        <v>-5.2637812618518798E-2</v>
      </c>
      <c r="AU139" s="128" t="s">
        <v>46</v>
      </c>
      <c r="AV139" s="128" t="s">
        <v>46</v>
      </c>
      <c r="AW139" s="128">
        <v>0.1795507363417472</v>
      </c>
      <c r="AX139" s="128">
        <v>1.85008589669666</v>
      </c>
      <c r="AY139" s="128">
        <v>2.2710811545791372</v>
      </c>
      <c r="AZ139" s="128">
        <v>0.20250931017178489</v>
      </c>
      <c r="BA139" s="128">
        <v>0.27188100337030208</v>
      </c>
      <c r="BB139" s="128">
        <v>0.50947687197665759</v>
      </c>
      <c r="BC139" s="128" t="s">
        <v>46</v>
      </c>
      <c r="BD139" s="128">
        <v>2.3626652218816284</v>
      </c>
      <c r="BE139" s="128" t="s">
        <v>46</v>
      </c>
      <c r="BF139" s="128" t="s">
        <v>46</v>
      </c>
      <c r="BG139" s="128" t="s">
        <v>46</v>
      </c>
      <c r="BH139" s="128">
        <v>4.0356738091428372</v>
      </c>
      <c r="BI139" s="128">
        <v>1.0370456088966799E-2</v>
      </c>
      <c r="BJ139" s="128">
        <v>0.1315729116217994</v>
      </c>
      <c r="BK139" s="128">
        <v>-0.106413422394906</v>
      </c>
      <c r="BL139" s="128">
        <v>-8.23378811517127E-2</v>
      </c>
      <c r="BM139" s="128">
        <v>-5.7986724569908277E-2</v>
      </c>
      <c r="BN139" s="128">
        <v>-0.34673982234342993</v>
      </c>
      <c r="BO139" s="128">
        <v>0.1777929184841367</v>
      </c>
      <c r="BP139" s="128">
        <v>-0.17636784807155301</v>
      </c>
      <c r="BQ139" s="128" t="s">
        <v>46</v>
      </c>
      <c r="BR139" s="128" t="s">
        <v>46</v>
      </c>
      <c r="BS139" s="128">
        <v>0.12930686416428916</v>
      </c>
      <c r="BT139" s="128">
        <v>0.20101207378920219</v>
      </c>
      <c r="BU139" s="128">
        <v>0.21583976450879189</v>
      </c>
      <c r="BV139" s="177">
        <v>-0.39062191554240377</v>
      </c>
      <c r="BW139" s="177">
        <v>0.44504698984943608</v>
      </c>
      <c r="BX139" s="128">
        <v>-0.18812820026728891</v>
      </c>
      <c r="BY139" s="128">
        <v>-0.50652885855381191</v>
      </c>
      <c r="BZ139" s="177">
        <v>0.72582715996221769</v>
      </c>
      <c r="CA139" s="182">
        <v>0.89815806494783113</v>
      </c>
      <c r="CB139" s="182">
        <v>-0.30075291220738631</v>
      </c>
      <c r="CC139" s="182">
        <v>0.56804255490360267</v>
      </c>
      <c r="CD139" s="182">
        <v>0.49582668456030982</v>
      </c>
      <c r="CE139" s="182">
        <v>9.3864698172219305E-2</v>
      </c>
      <c r="CF139" s="182">
        <v>0.43097692930624049</v>
      </c>
      <c r="CG139" s="179">
        <v>16.316878429999999</v>
      </c>
      <c r="CH139" s="169">
        <v>0.24</v>
      </c>
      <c r="CI139" s="170">
        <v>0.15</v>
      </c>
      <c r="CJ139" s="170">
        <v>3.3119999999999998E-3</v>
      </c>
      <c r="CK139" s="170" t="s">
        <v>46</v>
      </c>
      <c r="CL139" s="170">
        <v>3.3119999999999998E-3</v>
      </c>
      <c r="CM139" s="180">
        <v>101521778.45999999</v>
      </c>
      <c r="CN139" s="180">
        <v>113676450.28928572</v>
      </c>
      <c r="CO139" s="180">
        <v>-25441112.760000002</v>
      </c>
      <c r="CP139" s="128" t="s">
        <v>46</v>
      </c>
      <c r="CQ139" s="128" t="s">
        <v>46</v>
      </c>
      <c r="CR139" s="128" t="s">
        <v>46</v>
      </c>
      <c r="CS139" s="128" t="s">
        <v>46</v>
      </c>
      <c r="CT139" s="126" t="s">
        <v>46</v>
      </c>
      <c r="CU139" s="126" t="s">
        <v>46</v>
      </c>
      <c r="CV139" s="126" t="s">
        <v>4947</v>
      </c>
      <c r="CW139" s="126" t="s">
        <v>46</v>
      </c>
      <c r="CX139" s="154">
        <v>25569.625694432871</v>
      </c>
    </row>
    <row r="140" spans="1:102" ht="15" customHeight="1" x14ac:dyDescent="0.35">
      <c r="A140" s="8"/>
      <c r="B140" s="129">
        <v>41196241000135</v>
      </c>
      <c r="C140" s="152" t="s">
        <v>4948</v>
      </c>
      <c r="D140" s="126">
        <v>13</v>
      </c>
      <c r="E140" s="126"/>
      <c r="F140" s="122"/>
      <c r="G140" s="126" t="s">
        <v>4949</v>
      </c>
      <c r="H140" s="126" t="s">
        <v>3390</v>
      </c>
      <c r="I140" s="126" t="s">
        <v>3384</v>
      </c>
      <c r="J140" s="126" t="s">
        <v>3561</v>
      </c>
      <c r="K140" s="126" t="s">
        <v>3526</v>
      </c>
      <c r="L140" s="211" t="s">
        <v>3400</v>
      </c>
      <c r="M140" s="126" t="s">
        <v>4661</v>
      </c>
      <c r="N140" s="126" t="s">
        <v>4474</v>
      </c>
      <c r="O140" s="126" t="s">
        <v>164</v>
      </c>
      <c r="P140" s="211" t="s">
        <v>3562</v>
      </c>
      <c r="Q140" s="127">
        <v>1000</v>
      </c>
      <c r="R140" s="126" t="s">
        <v>4350</v>
      </c>
      <c r="S140" s="213" t="s">
        <v>46</v>
      </c>
      <c r="T140" s="171">
        <v>1000</v>
      </c>
      <c r="U140" s="171">
        <v>1000</v>
      </c>
      <c r="V140" s="172" t="s">
        <v>3398</v>
      </c>
      <c r="W140" s="172" t="s">
        <v>3530</v>
      </c>
      <c r="X140" s="172" t="s">
        <v>3531</v>
      </c>
      <c r="Y140" s="172" t="s">
        <v>3530</v>
      </c>
      <c r="Z140" s="172">
        <v>31</v>
      </c>
      <c r="AA140" s="172" t="s">
        <v>46</v>
      </c>
      <c r="AB140" s="169" t="s">
        <v>46</v>
      </c>
      <c r="AC140" s="172" t="s">
        <v>4950</v>
      </c>
      <c r="AD140" s="169">
        <v>0.01</v>
      </c>
      <c r="AE140" s="169">
        <v>0.08</v>
      </c>
      <c r="AF140" s="169">
        <v>3.5000000000000003E-2</v>
      </c>
      <c r="AG140" s="169" t="s">
        <v>46</v>
      </c>
      <c r="AH140" s="172" t="s">
        <v>46</v>
      </c>
      <c r="AI140" s="172" t="s">
        <v>46</v>
      </c>
      <c r="AJ140" s="172" t="s">
        <v>133</v>
      </c>
      <c r="AK140" s="173">
        <v>44309</v>
      </c>
      <c r="AL140" s="212" t="s">
        <v>4951</v>
      </c>
      <c r="AM140" s="128">
        <v>1.2959366614642301E-2</v>
      </c>
      <c r="AN140" s="128">
        <v>0.11080676021712491</v>
      </c>
      <c r="AO140" s="128">
        <v>0.1434017523379553</v>
      </c>
      <c r="AP140" s="128">
        <v>0.1331868917143082</v>
      </c>
      <c r="AQ140" s="128">
        <v>0.1387591630788112</v>
      </c>
      <c r="AR140" s="128">
        <v>0.1197486969004424</v>
      </c>
      <c r="AS140" s="128">
        <v>0.143272439228842</v>
      </c>
      <c r="AT140" s="128">
        <v>0.14312162311746141</v>
      </c>
      <c r="AU140" s="128" t="s">
        <v>46</v>
      </c>
      <c r="AV140" s="128" t="s">
        <v>46</v>
      </c>
      <c r="AW140" s="128">
        <v>0.1289128173796423</v>
      </c>
      <c r="AX140" s="128">
        <v>1.0623037882537891</v>
      </c>
      <c r="AY140" s="128">
        <v>1.0704664278982281</v>
      </c>
      <c r="AZ140" s="128">
        <v>1.074691141594609</v>
      </c>
      <c r="BA140" s="128">
        <v>1.0951739251943255</v>
      </c>
      <c r="BB140" s="128">
        <v>1.1079059596364054</v>
      </c>
      <c r="BC140" s="128">
        <v>1.1012414591526689</v>
      </c>
      <c r="BD140" s="128">
        <v>1.0980885619958562</v>
      </c>
      <c r="BE140" s="128">
        <v>1.1567249826885242</v>
      </c>
      <c r="BF140" s="128" t="s">
        <v>46</v>
      </c>
      <c r="BG140" s="128" t="s">
        <v>46</v>
      </c>
      <c r="BH140" s="128">
        <v>1.1609717063323719</v>
      </c>
      <c r="BI140" s="128">
        <v>7.6006283926469999E-4</v>
      </c>
      <c r="BJ140" s="128">
        <v>7.2941629704417E-3</v>
      </c>
      <c r="BK140" s="128">
        <v>9.9664360989304007E-3</v>
      </c>
      <c r="BL140" s="128">
        <v>1.0319377738524205E-2</v>
      </c>
      <c r="BM140" s="128">
        <v>1.2010395075265023E-2</v>
      </c>
      <c r="BN140" s="128">
        <v>1.10089687462E-2</v>
      </c>
      <c r="BO140" s="128">
        <v>1.2798045644016799E-2</v>
      </c>
      <c r="BP140" s="128">
        <v>1.9391587664427199E-2</v>
      </c>
      <c r="BQ140" s="128" t="s">
        <v>46</v>
      </c>
      <c r="BR140" s="128" t="s">
        <v>46</v>
      </c>
      <c r="BS140" s="128">
        <v>1.6087731731206922E-2</v>
      </c>
      <c r="BT140" s="128">
        <v>9.5145466904909999E-4</v>
      </c>
      <c r="BU140" s="128">
        <v>1.6054091243656999E-3</v>
      </c>
      <c r="BV140" s="177">
        <v>9.2061804455122687</v>
      </c>
      <c r="BW140" s="177">
        <v>8.3493520477809575</v>
      </c>
      <c r="BX140" s="128" t="s">
        <v>46</v>
      </c>
      <c r="BY140" s="128" t="s">
        <v>46</v>
      </c>
      <c r="BZ140" s="177">
        <v>-2.1145475088300001E-5</v>
      </c>
      <c r="CA140" s="182">
        <v>8.6367021422978502E-2</v>
      </c>
      <c r="CB140" s="182">
        <v>-9.5452803759912594E-2</v>
      </c>
      <c r="CC140" s="182">
        <v>9.2965384169746604E-2</v>
      </c>
      <c r="CD140" s="182">
        <v>4.7984269098501599E-2</v>
      </c>
      <c r="CE140" s="182">
        <v>-3.2027288368314401E-2</v>
      </c>
      <c r="CF140" s="182">
        <v>9.9050369321742507E-2</v>
      </c>
      <c r="CG140" s="179">
        <v>1.7108437999999999</v>
      </c>
      <c r="CH140" s="169">
        <v>0.27</v>
      </c>
      <c r="CI140" s="170" t="s">
        <v>46</v>
      </c>
      <c r="CJ140" s="170">
        <v>2.7000000000000001E-3</v>
      </c>
      <c r="CK140" s="170" t="s">
        <v>46</v>
      </c>
      <c r="CL140" s="170">
        <v>2.7000000000000001E-3</v>
      </c>
      <c r="CM140" s="180">
        <v>963865010.88</v>
      </c>
      <c r="CN140" s="180">
        <v>977707330.150635</v>
      </c>
      <c r="CO140" s="180">
        <v>-56561210.710000001</v>
      </c>
      <c r="CP140" s="128" t="s">
        <v>46</v>
      </c>
      <c r="CQ140" s="128" t="s">
        <v>46</v>
      </c>
      <c r="CR140" s="128" t="s">
        <v>46</v>
      </c>
      <c r="CS140" s="128" t="s">
        <v>46</v>
      </c>
      <c r="CT140" s="126" t="s">
        <v>46</v>
      </c>
      <c r="CU140" s="126" t="s">
        <v>46</v>
      </c>
      <c r="CV140" s="126" t="s">
        <v>4952</v>
      </c>
      <c r="CW140" s="126" t="s">
        <v>46</v>
      </c>
      <c r="CX140" s="154">
        <v>25569.625694432871</v>
      </c>
    </row>
    <row r="141" spans="1:102" ht="15" customHeight="1" x14ac:dyDescent="0.35">
      <c r="A141" s="8"/>
      <c r="B141" s="129">
        <v>35726300000137</v>
      </c>
      <c r="C141" s="152" t="s">
        <v>4953</v>
      </c>
      <c r="D141" s="126">
        <v>13</v>
      </c>
      <c r="E141" s="126"/>
      <c r="F141" s="122"/>
      <c r="G141" s="126" t="s">
        <v>4949</v>
      </c>
      <c r="H141" s="126" t="s">
        <v>3390</v>
      </c>
      <c r="I141" s="126" t="s">
        <v>3384</v>
      </c>
      <c r="J141" s="126" t="s">
        <v>3561</v>
      </c>
      <c r="K141" s="126" t="s">
        <v>3526</v>
      </c>
      <c r="L141" s="211" t="s">
        <v>3400</v>
      </c>
      <c r="M141" s="126" t="s">
        <v>4661</v>
      </c>
      <c r="N141" s="126" t="s">
        <v>4449</v>
      </c>
      <c r="O141" s="126" t="s">
        <v>266</v>
      </c>
      <c r="P141" s="211" t="s">
        <v>4214</v>
      </c>
      <c r="Q141" s="127">
        <v>1003.8</v>
      </c>
      <c r="R141" s="126" t="s">
        <v>4350</v>
      </c>
      <c r="S141" s="213" t="s">
        <v>46</v>
      </c>
      <c r="T141" s="171">
        <v>1000</v>
      </c>
      <c r="U141" s="171">
        <v>1000</v>
      </c>
      <c r="V141" s="172" t="s">
        <v>3398</v>
      </c>
      <c r="W141" s="172" t="s">
        <v>135</v>
      </c>
      <c r="X141" s="172" t="s">
        <v>4663</v>
      </c>
      <c r="Y141" s="172" t="s">
        <v>3530</v>
      </c>
      <c r="Z141" s="172">
        <v>91</v>
      </c>
      <c r="AA141" s="172" t="s">
        <v>46</v>
      </c>
      <c r="AB141" s="169" t="s">
        <v>46</v>
      </c>
      <c r="AC141" s="172" t="s">
        <v>46</v>
      </c>
      <c r="AD141" s="169">
        <v>0.01</v>
      </c>
      <c r="AE141" s="169" t="s">
        <v>46</v>
      </c>
      <c r="AF141" s="169" t="s">
        <v>46</v>
      </c>
      <c r="AG141" s="169" t="s">
        <v>46</v>
      </c>
      <c r="AH141" s="172" t="s">
        <v>46</v>
      </c>
      <c r="AI141" s="172" t="s">
        <v>46</v>
      </c>
      <c r="AJ141" s="172" t="s">
        <v>133</v>
      </c>
      <c r="AK141" s="173">
        <v>43873</v>
      </c>
      <c r="AL141" s="212" t="s">
        <v>4954</v>
      </c>
      <c r="AM141" s="128">
        <v>1.3689320984375501E-2</v>
      </c>
      <c r="AN141" s="128">
        <v>0.1177165500325798</v>
      </c>
      <c r="AO141" s="128">
        <v>0.1534742567443203</v>
      </c>
      <c r="AP141" s="128">
        <v>0.14303326414756221</v>
      </c>
      <c r="AQ141" s="128">
        <v>0.1489281336734829</v>
      </c>
      <c r="AR141" s="128">
        <v>0.12980272544725019</v>
      </c>
      <c r="AS141" s="128">
        <v>0.15385905102982919</v>
      </c>
      <c r="AT141" s="128">
        <v>0.15550798300297949</v>
      </c>
      <c r="AU141" s="128" t="s">
        <v>46</v>
      </c>
      <c r="AV141" s="128" t="s">
        <v>46</v>
      </c>
      <c r="AW141" s="128">
        <v>0.1211632066793952</v>
      </c>
      <c r="AX141" s="128">
        <v>1.1221395283233593</v>
      </c>
      <c r="AY141" s="128">
        <v>1.1372195574616568</v>
      </c>
      <c r="AZ141" s="128">
        <v>1.1501771874950957</v>
      </c>
      <c r="BA141" s="128">
        <v>1.1815678548932722</v>
      </c>
      <c r="BB141" s="128">
        <v>1.2006704400557562</v>
      </c>
      <c r="BC141" s="128">
        <v>1.1937010295182178</v>
      </c>
      <c r="BD141" s="128">
        <v>1.1792279450588212</v>
      </c>
      <c r="BE141" s="128">
        <v>1.2568329301255854</v>
      </c>
      <c r="BF141" s="128" t="s">
        <v>46</v>
      </c>
      <c r="BG141" s="128" t="s">
        <v>46</v>
      </c>
      <c r="BH141" s="128">
        <v>1.3639414807541632</v>
      </c>
      <c r="BI141" s="128">
        <v>1.4900172089979001E-3</v>
      </c>
      <c r="BJ141" s="128">
        <v>1.42039527858965E-2</v>
      </c>
      <c r="BK141" s="128">
        <v>2.0038940505295401E-2</v>
      </c>
      <c r="BL141" s="128">
        <v>1.960608561803201E-2</v>
      </c>
      <c r="BM141" s="128">
        <v>2.2143972809900214E-2</v>
      </c>
      <c r="BN141" s="128">
        <v>2.1062997293007799E-2</v>
      </c>
      <c r="BO141" s="128">
        <v>2.3384657445003999E-2</v>
      </c>
      <c r="BP141" s="128">
        <v>3.1777947549945298E-2</v>
      </c>
      <c r="BQ141" s="128" t="s">
        <v>46</v>
      </c>
      <c r="BR141" s="128" t="s">
        <v>46</v>
      </c>
      <c r="BS141" s="128">
        <v>2.9692396249873632E-2</v>
      </c>
      <c r="BT141" s="128">
        <v>8.646364347518E-4</v>
      </c>
      <c r="BU141" s="128">
        <v>2.4816007841367001E-3</v>
      </c>
      <c r="BV141" s="177">
        <v>20.279820073800629</v>
      </c>
      <c r="BW141" s="177">
        <v>9.7079933845247446</v>
      </c>
      <c r="BX141" s="128" t="s">
        <v>46</v>
      </c>
      <c r="BY141" s="128" t="s">
        <v>46</v>
      </c>
      <c r="BZ141" s="177">
        <v>2.7209478430999999E-6</v>
      </c>
      <c r="CA141" s="182">
        <v>4.2970821990712803E-2</v>
      </c>
      <c r="CB141" s="182">
        <v>-0.106446135344906</v>
      </c>
      <c r="CC141" s="182">
        <v>9.0322049739966201E-2</v>
      </c>
      <c r="CD141" s="182">
        <v>5.7707260733790199E-2</v>
      </c>
      <c r="CE141" s="182">
        <v>-2.9195993978666301E-2</v>
      </c>
      <c r="CF141" s="182">
        <v>9.3836763470336607E-2</v>
      </c>
      <c r="CG141" s="179">
        <v>1.898892</v>
      </c>
      <c r="CH141" s="169">
        <v>0.27</v>
      </c>
      <c r="CI141" s="170" t="s">
        <v>46</v>
      </c>
      <c r="CJ141" s="170">
        <v>2.7000000000000001E-3</v>
      </c>
      <c r="CK141" s="170" t="s">
        <v>46</v>
      </c>
      <c r="CL141" s="170">
        <v>2.7000000000000001E-3</v>
      </c>
      <c r="CM141" s="180">
        <v>1265086044.52</v>
      </c>
      <c r="CN141" s="180">
        <v>1152758191.925714</v>
      </c>
      <c r="CO141" s="180">
        <v>60782446.290000021</v>
      </c>
      <c r="CP141" s="128" t="s">
        <v>46</v>
      </c>
      <c r="CQ141" s="128" t="s">
        <v>46</v>
      </c>
      <c r="CR141" s="128" t="s">
        <v>46</v>
      </c>
      <c r="CS141" s="128" t="s">
        <v>46</v>
      </c>
      <c r="CT141" s="126" t="s">
        <v>46</v>
      </c>
      <c r="CU141" s="126" t="s">
        <v>46</v>
      </c>
      <c r="CV141" s="126" t="s">
        <v>4955</v>
      </c>
      <c r="CW141" s="126" t="s">
        <v>46</v>
      </c>
      <c r="CX141" s="154">
        <v>25569.625694432871</v>
      </c>
    </row>
    <row r="142" spans="1:102" ht="15" customHeight="1" x14ac:dyDescent="0.35">
      <c r="A142" s="8"/>
      <c r="B142" s="129">
        <v>27943585000130</v>
      </c>
      <c r="C142" s="152" t="s">
        <v>4838</v>
      </c>
      <c r="D142" s="126">
        <v>11</v>
      </c>
      <c r="E142" s="126"/>
      <c r="F142" s="122"/>
      <c r="G142" s="126" t="s">
        <v>4839</v>
      </c>
      <c r="H142" s="126" t="s">
        <v>4840</v>
      </c>
      <c r="I142" s="126" t="s">
        <v>3404</v>
      </c>
      <c r="J142" s="126" t="s">
        <v>3561</v>
      </c>
      <c r="K142" s="126" t="s">
        <v>46</v>
      </c>
      <c r="L142" s="211" t="s">
        <v>3399</v>
      </c>
      <c r="M142" s="126" t="s">
        <v>163</v>
      </c>
      <c r="N142" s="126" t="s">
        <v>4598</v>
      </c>
      <c r="O142" s="126" t="s">
        <v>3568</v>
      </c>
      <c r="P142" s="211" t="s">
        <v>3562</v>
      </c>
      <c r="Q142" s="127">
        <v>100</v>
      </c>
      <c r="R142" s="126" t="s">
        <v>4361</v>
      </c>
      <c r="S142" s="213" t="s">
        <v>46</v>
      </c>
      <c r="T142" s="171">
        <v>100</v>
      </c>
      <c r="U142" s="171">
        <v>100</v>
      </c>
      <c r="V142" s="172" t="s">
        <v>4780</v>
      </c>
      <c r="W142" s="172" t="s">
        <v>135</v>
      </c>
      <c r="X142" s="172" t="s">
        <v>135</v>
      </c>
      <c r="Y142" s="172" t="s">
        <v>135</v>
      </c>
      <c r="Z142" s="172">
        <v>0</v>
      </c>
      <c r="AA142" s="172" t="s">
        <v>46</v>
      </c>
      <c r="AB142" s="169" t="s">
        <v>46</v>
      </c>
      <c r="AC142" s="172" t="s">
        <v>46</v>
      </c>
      <c r="AD142" s="169">
        <v>2E-3</v>
      </c>
      <c r="AE142" s="169" t="s">
        <v>46</v>
      </c>
      <c r="AF142" s="169">
        <v>2E-3</v>
      </c>
      <c r="AG142" s="169" t="s">
        <v>46</v>
      </c>
      <c r="AH142" s="172" t="s">
        <v>46</v>
      </c>
      <c r="AI142" s="172" t="s">
        <v>46</v>
      </c>
      <c r="AJ142" s="172" t="s">
        <v>133</v>
      </c>
      <c r="AK142" s="173">
        <v>42928</v>
      </c>
      <c r="AL142" s="212" t="s">
        <v>4841</v>
      </c>
      <c r="AM142" s="128">
        <v>1.19450313503457E-2</v>
      </c>
      <c r="AN142" s="128">
        <v>0.10215653114557489</v>
      </c>
      <c r="AO142" s="128">
        <v>0.13097951717997319</v>
      </c>
      <c r="AP142" s="128">
        <v>0.119855145194532</v>
      </c>
      <c r="AQ142" s="128">
        <v>0.1248161095671516</v>
      </c>
      <c r="AR142" s="128">
        <v>0.1061762539699133</v>
      </c>
      <c r="AS142" s="128">
        <v>0.12856029280137529</v>
      </c>
      <c r="AT142" s="128">
        <v>0.1255619680410264</v>
      </c>
      <c r="AU142" s="128" t="s">
        <v>46</v>
      </c>
      <c r="AV142" s="128" t="s">
        <v>46</v>
      </c>
      <c r="AW142" s="128">
        <v>8.4366486954974201E-2</v>
      </c>
      <c r="AX142" s="128">
        <v>0.97915680847745978</v>
      </c>
      <c r="AY142" s="128">
        <v>0.98689950656076564</v>
      </c>
      <c r="AZ142" s="128">
        <v>0.98159558407571357</v>
      </c>
      <c r="BA142" s="128">
        <v>0.9793897922314948</v>
      </c>
      <c r="BB142" s="128">
        <v>0.98337945089830403</v>
      </c>
      <c r="BC142" s="128">
        <v>0.97642559690150377</v>
      </c>
      <c r="BD142" s="128">
        <v>0.98532968246979924</v>
      </c>
      <c r="BE142" s="128">
        <v>1.0148058842890066</v>
      </c>
      <c r="BF142" s="128" t="s">
        <v>46</v>
      </c>
      <c r="BG142" s="128" t="s">
        <v>46</v>
      </c>
      <c r="BH142" s="128">
        <v>0.98928370357052564</v>
      </c>
      <c r="BI142" s="128">
        <v>-2.5427242503180001E-4</v>
      </c>
      <c r="BJ142" s="128">
        <v>-1.3560661011081999E-3</v>
      </c>
      <c r="BK142" s="128">
        <v>-2.4557990590515998E-3</v>
      </c>
      <c r="BL142" s="128">
        <v>-2.2472147566745537E-3</v>
      </c>
      <c r="BM142" s="128">
        <v>-1.8719730991090255E-3</v>
      </c>
      <c r="BN142" s="128">
        <v>-2.563474184329E-3</v>
      </c>
      <c r="BO142" s="128">
        <v>-1.9141007834497E-3</v>
      </c>
      <c r="BP142" s="128">
        <v>1.8319325879922999E-3</v>
      </c>
      <c r="BQ142" s="128" t="s">
        <v>46</v>
      </c>
      <c r="BR142" s="128" t="s">
        <v>46</v>
      </c>
      <c r="BS142" s="128">
        <v>-8.4207714104744813E-4</v>
      </c>
      <c r="BT142" s="128">
        <v>9.6920617726949999E-4</v>
      </c>
      <c r="BU142" s="128">
        <v>2.7120933092879E-3</v>
      </c>
      <c r="BV142" s="177">
        <v>-2.2389653765447521</v>
      </c>
      <c r="BW142" s="177">
        <v>-0.23563433645786189</v>
      </c>
      <c r="BX142" s="128" t="s">
        <v>46</v>
      </c>
      <c r="BY142" s="128">
        <v>-5.6710185161635996E-3</v>
      </c>
      <c r="BZ142" s="177">
        <v>6.5203681270800006E-5</v>
      </c>
      <c r="CA142" s="182">
        <v>7.6765825771666907E-2</v>
      </c>
      <c r="CB142" s="182">
        <v>-0.1123577141304687</v>
      </c>
      <c r="CC142" s="182">
        <v>0.1332109707419159</v>
      </c>
      <c r="CD142" s="182">
        <v>6.5717958433074306E-2</v>
      </c>
      <c r="CE142" s="182">
        <v>-4.5872996206470201E-2</v>
      </c>
      <c r="CF142" s="182">
        <v>5.5634772915183803E-2</v>
      </c>
      <c r="CG142" s="179">
        <v>1.94074875</v>
      </c>
      <c r="CH142" s="169">
        <v>0.3</v>
      </c>
      <c r="CI142" s="170" t="s">
        <v>46</v>
      </c>
      <c r="CJ142" s="170">
        <v>5.9999999999999995E-4</v>
      </c>
      <c r="CK142" s="170" t="s">
        <v>46</v>
      </c>
      <c r="CL142" s="170">
        <v>5.9999999999999995E-4</v>
      </c>
      <c r="CM142" s="180">
        <v>697532834.76999998</v>
      </c>
      <c r="CN142" s="180">
        <v>553974742.36301577</v>
      </c>
      <c r="CO142" s="180">
        <v>166183938.45999998</v>
      </c>
      <c r="CP142" s="128" t="s">
        <v>46</v>
      </c>
      <c r="CQ142" s="128" t="s">
        <v>46</v>
      </c>
      <c r="CR142" s="128" t="s">
        <v>46</v>
      </c>
      <c r="CS142" s="128" t="s">
        <v>46</v>
      </c>
      <c r="CT142" s="126" t="s">
        <v>46</v>
      </c>
      <c r="CU142" s="126" t="s">
        <v>46</v>
      </c>
      <c r="CV142" s="126" t="s">
        <v>4842</v>
      </c>
      <c r="CW142" s="126" t="s">
        <v>46</v>
      </c>
      <c r="CX142" s="154">
        <v>25569.625694432871</v>
      </c>
    </row>
    <row r="143" spans="1:102" ht="15" customHeight="1" x14ac:dyDescent="0.35">
      <c r="A143" s="8"/>
      <c r="B143" s="129">
        <v>6070574000112</v>
      </c>
      <c r="C143" s="152" t="s">
        <v>4956</v>
      </c>
      <c r="D143" s="126">
        <v>26</v>
      </c>
      <c r="E143" s="126"/>
      <c r="F143" s="122" t="s">
        <v>3394</v>
      </c>
      <c r="G143" s="126" t="s">
        <v>4957</v>
      </c>
      <c r="H143" s="126" t="s">
        <v>3391</v>
      </c>
      <c r="I143" s="126" t="s">
        <v>3392</v>
      </c>
      <c r="J143" s="126" t="s">
        <v>362</v>
      </c>
      <c r="K143" s="126" t="s">
        <v>3540</v>
      </c>
      <c r="L143" s="211" t="s">
        <v>3400</v>
      </c>
      <c r="M143" s="126" t="s">
        <v>114</v>
      </c>
      <c r="N143" s="126" t="s">
        <v>115</v>
      </c>
      <c r="O143" s="126" t="s">
        <v>3551</v>
      </c>
      <c r="P143" s="211" t="s">
        <v>4616</v>
      </c>
      <c r="Q143" s="127">
        <v>1000</v>
      </c>
      <c r="R143" s="126" t="s">
        <v>4350</v>
      </c>
      <c r="S143" s="213" t="s">
        <v>46</v>
      </c>
      <c r="T143" s="171">
        <v>500</v>
      </c>
      <c r="U143" s="171">
        <v>500</v>
      </c>
      <c r="V143" s="172" t="s">
        <v>3398</v>
      </c>
      <c r="W143" s="172" t="s">
        <v>3530</v>
      </c>
      <c r="X143" s="172" t="s">
        <v>3531</v>
      </c>
      <c r="Y143" s="172" t="s">
        <v>3534</v>
      </c>
      <c r="Z143" s="172">
        <v>32</v>
      </c>
      <c r="AA143" s="172" t="s">
        <v>46</v>
      </c>
      <c r="AB143" s="169" t="s">
        <v>46</v>
      </c>
      <c r="AC143" s="172" t="s">
        <v>4958</v>
      </c>
      <c r="AD143" s="169">
        <v>0.02</v>
      </c>
      <c r="AE143" s="169">
        <v>0.02</v>
      </c>
      <c r="AF143" s="169">
        <v>0.02</v>
      </c>
      <c r="AG143" s="169">
        <v>0.15</v>
      </c>
      <c r="AH143" s="172" t="s">
        <v>46</v>
      </c>
      <c r="AI143" s="172" t="s">
        <v>46</v>
      </c>
      <c r="AJ143" s="172" t="s">
        <v>46</v>
      </c>
      <c r="AK143" s="173">
        <v>38027</v>
      </c>
      <c r="AL143" s="212" t="s">
        <v>4959</v>
      </c>
      <c r="AM143" s="128">
        <v>5.5540563120854501E-2</v>
      </c>
      <c r="AN143" s="128">
        <v>0.20008519270116329</v>
      </c>
      <c r="AO143" s="128">
        <v>0.1386020108176704</v>
      </c>
      <c r="AP143" s="128">
        <v>0.1112132942589365</v>
      </c>
      <c r="AQ143" s="128">
        <v>8.9091489810332103E-2</v>
      </c>
      <c r="AR143" s="128">
        <v>-9.6164372750036406E-2</v>
      </c>
      <c r="AS143" s="128">
        <v>0.27898436659414649</v>
      </c>
      <c r="AT143" s="128">
        <v>-3.3956897640454002E-3</v>
      </c>
      <c r="AU143" s="128" t="s">
        <v>46</v>
      </c>
      <c r="AV143" s="128" t="s">
        <v>46</v>
      </c>
      <c r="AW143" s="128">
        <v>0.1481206993705142</v>
      </c>
      <c r="AX143" s="128">
        <v>4.5527649891754134</v>
      </c>
      <c r="AY143" s="128">
        <v>1.9329550028035296</v>
      </c>
      <c r="AZ143" s="128">
        <v>1.0387205930504209</v>
      </c>
      <c r="BA143" s="128">
        <v>0.9050686511525764</v>
      </c>
      <c r="BB143" s="128">
        <v>0.67814550340392821</v>
      </c>
      <c r="BC143" s="128" t="s">
        <v>46</v>
      </c>
      <c r="BD143" s="128">
        <v>2.138230797085642</v>
      </c>
      <c r="BE143" s="128" t="s">
        <v>46</v>
      </c>
      <c r="BF143" s="128" t="s">
        <v>46</v>
      </c>
      <c r="BG143" s="128" t="s">
        <v>46</v>
      </c>
      <c r="BH143" s="128">
        <v>2.2841845181058131</v>
      </c>
      <c r="BI143" s="128">
        <v>4.3341259345476897E-2</v>
      </c>
      <c r="BJ143" s="128">
        <v>9.6572595454480006E-2</v>
      </c>
      <c r="BK143" s="128">
        <v>5.1666945786454001E-3</v>
      </c>
      <c r="BL143" s="128">
        <v>-1.0388483315514563E-2</v>
      </c>
      <c r="BM143" s="128">
        <v>-3.7373714846268946E-2</v>
      </c>
      <c r="BN143" s="128">
        <v>-0.2049041009042788</v>
      </c>
      <c r="BO143" s="128">
        <v>0.14850997300932131</v>
      </c>
      <c r="BP143" s="128">
        <v>-0.1271257252170796</v>
      </c>
      <c r="BQ143" s="128" t="s">
        <v>46</v>
      </c>
      <c r="BR143" s="128" t="s">
        <v>46</v>
      </c>
      <c r="BS143" s="128">
        <v>7.8203305891017871E-2</v>
      </c>
      <c r="BT143" s="128">
        <v>0.1511526840030287</v>
      </c>
      <c r="BU143" s="128">
        <v>0.1839927998130248</v>
      </c>
      <c r="BV143" s="177">
        <v>0.1053833114956447</v>
      </c>
      <c r="BW143" s="177">
        <v>0.28482099926929683</v>
      </c>
      <c r="BX143" s="128">
        <v>-9.9964420180931907E-2</v>
      </c>
      <c r="BY143" s="128">
        <v>-0.54580687288956331</v>
      </c>
      <c r="BZ143" s="177">
        <v>0.58561608815611266</v>
      </c>
      <c r="CA143" s="182">
        <v>0.73885849872256493</v>
      </c>
      <c r="CB143" s="182">
        <v>-0.22181744317981009</v>
      </c>
      <c r="CC143" s="182">
        <v>0.31205209617604451</v>
      </c>
      <c r="CD143" s="182">
        <v>0.30086776156631229</v>
      </c>
      <c r="CE143" s="182">
        <v>0.16465078007290679</v>
      </c>
      <c r="CF143" s="182">
        <v>0.52434923831948244</v>
      </c>
      <c r="CG143" s="179">
        <v>19.647303099999998</v>
      </c>
      <c r="CH143" s="169">
        <v>0.27</v>
      </c>
      <c r="CI143" s="170">
        <v>0.15</v>
      </c>
      <c r="CJ143" s="170">
        <v>5.4000000000000003E-3</v>
      </c>
      <c r="CK143" s="170" t="s">
        <v>46</v>
      </c>
      <c r="CL143" s="170">
        <v>5.4000000000000003E-3</v>
      </c>
      <c r="CM143" s="180">
        <v>258301990.74000001</v>
      </c>
      <c r="CN143" s="180">
        <v>237195653.5468255</v>
      </c>
      <c r="CO143" s="180">
        <v>2051015.15</v>
      </c>
      <c r="CP143" s="128" t="s">
        <v>46</v>
      </c>
      <c r="CQ143" s="128" t="s">
        <v>46</v>
      </c>
      <c r="CR143" s="128" t="s">
        <v>46</v>
      </c>
      <c r="CS143" s="128" t="s">
        <v>46</v>
      </c>
      <c r="CT143" s="126" t="s">
        <v>46</v>
      </c>
      <c r="CU143" s="126" t="s">
        <v>46</v>
      </c>
      <c r="CV143" s="126" t="s">
        <v>4960</v>
      </c>
      <c r="CW143" s="126" t="s">
        <v>46</v>
      </c>
      <c r="CX143" s="154">
        <v>25569.625694432871</v>
      </c>
    </row>
    <row r="144" spans="1:102" ht="15" customHeight="1" x14ac:dyDescent="0.35">
      <c r="A144" s="8"/>
      <c r="B144" s="129">
        <v>59658166000142</v>
      </c>
      <c r="C144" s="152" t="s">
        <v>4261</v>
      </c>
      <c r="D144" s="126">
        <v>27</v>
      </c>
      <c r="E144" s="126"/>
      <c r="F144" s="122"/>
      <c r="G144" s="126" t="s">
        <v>4260</v>
      </c>
      <c r="H144" s="126" t="s">
        <v>3390</v>
      </c>
      <c r="I144" s="126" t="s">
        <v>3384</v>
      </c>
      <c r="J144" s="126" t="s">
        <v>3561</v>
      </c>
      <c r="K144" s="126" t="s">
        <v>46</v>
      </c>
      <c r="L144" s="211" t="s">
        <v>3400</v>
      </c>
      <c r="M144" s="126" t="s">
        <v>4394</v>
      </c>
      <c r="N144" s="126" t="s">
        <v>46</v>
      </c>
      <c r="O144" s="126" t="s">
        <v>266</v>
      </c>
      <c r="P144" s="211" t="s">
        <v>4220</v>
      </c>
      <c r="Q144" s="127">
        <v>1000</v>
      </c>
      <c r="R144" s="126" t="s">
        <v>4361</v>
      </c>
      <c r="S144" s="213" t="s">
        <v>46</v>
      </c>
      <c r="T144" s="171">
        <v>1000</v>
      </c>
      <c r="U144" s="171">
        <v>1000</v>
      </c>
      <c r="V144" s="172" t="s">
        <v>3398</v>
      </c>
      <c r="W144" s="172" t="s">
        <v>135</v>
      </c>
      <c r="X144" s="172" t="s">
        <v>135</v>
      </c>
      <c r="Y144" s="172" t="s">
        <v>135</v>
      </c>
      <c r="Z144" s="172">
        <v>0</v>
      </c>
      <c r="AA144" s="172" t="s">
        <v>46</v>
      </c>
      <c r="AB144" s="169" t="s">
        <v>46</v>
      </c>
      <c r="AC144" s="172" t="s">
        <v>46</v>
      </c>
      <c r="AD144" s="169">
        <v>1.32E-2</v>
      </c>
      <c r="AE144" s="169" t="s">
        <v>46</v>
      </c>
      <c r="AF144" s="169">
        <v>1.32E-2</v>
      </c>
      <c r="AG144" s="169" t="s">
        <v>46</v>
      </c>
      <c r="AH144" s="172" t="s">
        <v>46</v>
      </c>
      <c r="AI144" s="172" t="s">
        <v>46</v>
      </c>
      <c r="AJ144" s="172" t="s">
        <v>4418</v>
      </c>
      <c r="AK144" s="173">
        <v>45744</v>
      </c>
      <c r="AL144" s="212" t="s">
        <v>4843</v>
      </c>
      <c r="AM144" s="128" t="s">
        <v>46</v>
      </c>
      <c r="AN144" s="128" t="s">
        <v>46</v>
      </c>
      <c r="AO144" s="128" t="s">
        <v>46</v>
      </c>
      <c r="AP144" s="128" t="s">
        <v>46</v>
      </c>
      <c r="AQ144" s="128" t="s">
        <v>46</v>
      </c>
      <c r="AR144" s="128" t="s">
        <v>46</v>
      </c>
      <c r="AS144" s="128" t="s">
        <v>46</v>
      </c>
      <c r="AT144" s="128" t="s">
        <v>46</v>
      </c>
      <c r="AU144" s="128" t="s">
        <v>46</v>
      </c>
      <c r="AV144" s="128" t="s">
        <v>46</v>
      </c>
      <c r="AW144" s="128" t="s">
        <v>46</v>
      </c>
      <c r="AX144" s="128" t="s">
        <v>46</v>
      </c>
      <c r="AY144" s="128" t="s">
        <v>46</v>
      </c>
      <c r="AZ144" s="128" t="s">
        <v>46</v>
      </c>
      <c r="BA144" s="128" t="s">
        <v>46</v>
      </c>
      <c r="BB144" s="128" t="s">
        <v>46</v>
      </c>
      <c r="BC144" s="128" t="s">
        <v>46</v>
      </c>
      <c r="BD144" s="128" t="s">
        <v>46</v>
      </c>
      <c r="BE144" s="128" t="s">
        <v>46</v>
      </c>
      <c r="BF144" s="128" t="s">
        <v>46</v>
      </c>
      <c r="BG144" s="128" t="s">
        <v>46</v>
      </c>
      <c r="BH144" s="128" t="s">
        <v>46</v>
      </c>
      <c r="BI144" s="128" t="s">
        <v>46</v>
      </c>
      <c r="BJ144" s="128" t="s">
        <v>46</v>
      </c>
      <c r="BK144" s="128" t="s">
        <v>46</v>
      </c>
      <c r="BL144" s="128" t="s">
        <v>46</v>
      </c>
      <c r="BM144" s="128" t="s">
        <v>46</v>
      </c>
      <c r="BN144" s="128" t="s">
        <v>46</v>
      </c>
      <c r="BO144" s="128" t="s">
        <v>46</v>
      </c>
      <c r="BP144" s="128" t="s">
        <v>46</v>
      </c>
      <c r="BQ144" s="128" t="s">
        <v>46</v>
      </c>
      <c r="BR144" s="128" t="s">
        <v>46</v>
      </c>
      <c r="BS144" s="128" t="s">
        <v>46</v>
      </c>
      <c r="BT144" s="128" t="s">
        <v>46</v>
      </c>
      <c r="BU144" s="128" t="s">
        <v>46</v>
      </c>
      <c r="BV144" s="177" t="s">
        <v>46</v>
      </c>
      <c r="BW144" s="177" t="s">
        <v>46</v>
      </c>
      <c r="BX144" s="128" t="s">
        <v>46</v>
      </c>
      <c r="BY144" s="128" t="s">
        <v>46</v>
      </c>
      <c r="BZ144" s="177" t="s">
        <v>46</v>
      </c>
      <c r="CA144" s="182" t="s">
        <v>46</v>
      </c>
      <c r="CB144" s="182" t="s">
        <v>46</v>
      </c>
      <c r="CC144" s="182" t="s">
        <v>46</v>
      </c>
      <c r="CD144" s="182" t="s">
        <v>46</v>
      </c>
      <c r="CE144" s="182" t="s">
        <v>46</v>
      </c>
      <c r="CF144" s="182" t="s">
        <v>46</v>
      </c>
      <c r="CG144" s="179" t="s">
        <v>46</v>
      </c>
      <c r="CH144" s="169" t="s">
        <v>46</v>
      </c>
      <c r="CI144" s="170" t="s">
        <v>46</v>
      </c>
      <c r="CJ144" s="170" t="s">
        <v>46</v>
      </c>
      <c r="CK144" s="170" t="s">
        <v>46</v>
      </c>
      <c r="CL144" s="170" t="s">
        <v>46</v>
      </c>
      <c r="CM144" s="180" t="s">
        <v>46</v>
      </c>
      <c r="CN144" s="180" t="s">
        <v>46</v>
      </c>
      <c r="CO144" s="180" t="s">
        <v>46</v>
      </c>
      <c r="CP144" s="128" t="s">
        <v>46</v>
      </c>
      <c r="CQ144" s="128" t="s">
        <v>46</v>
      </c>
      <c r="CR144" s="128" t="s">
        <v>46</v>
      </c>
      <c r="CS144" s="128" t="s">
        <v>46</v>
      </c>
      <c r="CT144" s="126" t="s">
        <v>46</v>
      </c>
      <c r="CU144" s="126" t="s">
        <v>46</v>
      </c>
      <c r="CV144" s="126" t="s">
        <v>4844</v>
      </c>
      <c r="CW144" s="126" t="s">
        <v>46</v>
      </c>
      <c r="CX144" s="154">
        <v>25569.625694432871</v>
      </c>
    </row>
    <row r="145" spans="1:102" ht="15" customHeight="1" x14ac:dyDescent="0.35">
      <c r="A145" s="8"/>
      <c r="B145" s="129">
        <v>14799785000119</v>
      </c>
      <c r="C145" s="152" t="s">
        <v>4845</v>
      </c>
      <c r="D145" s="126">
        <v>26</v>
      </c>
      <c r="E145" s="126"/>
      <c r="F145" s="122" t="s">
        <v>3394</v>
      </c>
      <c r="G145" s="126" t="s">
        <v>4260</v>
      </c>
      <c r="H145" s="126" t="s">
        <v>3390</v>
      </c>
      <c r="I145" s="126" t="s">
        <v>3384</v>
      </c>
      <c r="J145" s="126" t="s">
        <v>3561</v>
      </c>
      <c r="K145" s="126" t="s">
        <v>3526</v>
      </c>
      <c r="L145" s="211" t="s">
        <v>3400</v>
      </c>
      <c r="M145" s="126" t="s">
        <v>114</v>
      </c>
      <c r="N145" s="126" t="s">
        <v>115</v>
      </c>
      <c r="O145" s="126" t="s">
        <v>324</v>
      </c>
      <c r="P145" s="211" t="s">
        <v>3550</v>
      </c>
      <c r="Q145" s="127">
        <v>5000</v>
      </c>
      <c r="R145" s="126" t="s">
        <v>4350</v>
      </c>
      <c r="S145" s="213" t="s">
        <v>46</v>
      </c>
      <c r="T145" s="171">
        <v>1000</v>
      </c>
      <c r="U145" s="171">
        <v>1000</v>
      </c>
      <c r="V145" s="172" t="s">
        <v>3398</v>
      </c>
      <c r="W145" s="172" t="s">
        <v>3530</v>
      </c>
      <c r="X145" s="172" t="s">
        <v>3531</v>
      </c>
      <c r="Y145" s="172" t="s">
        <v>3534</v>
      </c>
      <c r="Z145" s="172">
        <v>32</v>
      </c>
      <c r="AA145" s="172" t="s">
        <v>46</v>
      </c>
      <c r="AB145" s="169" t="s">
        <v>46</v>
      </c>
      <c r="AC145" s="172" t="s">
        <v>4846</v>
      </c>
      <c r="AD145" s="169">
        <v>0.02</v>
      </c>
      <c r="AE145" s="169">
        <v>0.02</v>
      </c>
      <c r="AF145" s="169">
        <v>0.02</v>
      </c>
      <c r="AG145" s="169">
        <v>0.2</v>
      </c>
      <c r="AH145" s="172" t="s">
        <v>46</v>
      </c>
      <c r="AI145" s="172" t="s">
        <v>46</v>
      </c>
      <c r="AJ145" s="172" t="s">
        <v>133</v>
      </c>
      <c r="AK145" s="173">
        <v>40952</v>
      </c>
      <c r="AL145" s="212" t="s">
        <v>4847</v>
      </c>
      <c r="AM145" s="128">
        <v>1.7542894479259E-2</v>
      </c>
      <c r="AN145" s="128">
        <v>0.164679354799035</v>
      </c>
      <c r="AO145" s="128">
        <v>0.15540789257022131</v>
      </c>
      <c r="AP145" s="128">
        <v>5.6134955467638199E-2</v>
      </c>
      <c r="AQ145" s="128">
        <v>8.4176105881293498E-2</v>
      </c>
      <c r="AR145" s="128">
        <v>-5.3358933140546003E-2</v>
      </c>
      <c r="AS145" s="128">
        <v>7.4793913223507105E-2</v>
      </c>
      <c r="AT145" s="128">
        <v>0.27973217031160669</v>
      </c>
      <c r="AU145" s="128" t="s">
        <v>46</v>
      </c>
      <c r="AV145" s="128" t="s">
        <v>46</v>
      </c>
      <c r="AW145" s="128">
        <v>0.1076155302357433</v>
      </c>
      <c r="AX145" s="128">
        <v>1.4380242350114008</v>
      </c>
      <c r="AY145" s="128">
        <v>1.5909112434555559</v>
      </c>
      <c r="AZ145" s="128">
        <v>1.1646683722908602</v>
      </c>
      <c r="BA145" s="128">
        <v>0.44491567229509638</v>
      </c>
      <c r="BB145" s="128">
        <v>0.6376792368275227</v>
      </c>
      <c r="BC145" s="128" t="s">
        <v>46</v>
      </c>
      <c r="BD145" s="128">
        <v>0.57324591568138983</v>
      </c>
      <c r="BE145" s="128">
        <v>2.260826720750341</v>
      </c>
      <c r="BF145" s="128" t="s">
        <v>46</v>
      </c>
      <c r="BG145" s="128" t="s">
        <v>46</v>
      </c>
      <c r="BH145" s="128">
        <v>1.2413771112003182</v>
      </c>
      <c r="BI145" s="128">
        <v>5.3435907038813998E-3</v>
      </c>
      <c r="BJ145" s="128">
        <v>6.1166757552351701E-2</v>
      </c>
      <c r="BK145" s="128">
        <v>2.1972576331196401E-2</v>
      </c>
      <c r="BL145" s="128">
        <v>-6.2188593906430278E-2</v>
      </c>
      <c r="BM145" s="128">
        <v>-4.2250502447413796E-2</v>
      </c>
      <c r="BN145" s="128">
        <v>-0.16209866129478839</v>
      </c>
      <c r="BO145" s="128">
        <v>-5.5680480361318001E-2</v>
      </c>
      <c r="BP145" s="128">
        <v>0.15600213485857251</v>
      </c>
      <c r="BQ145" s="128" t="s">
        <v>46</v>
      </c>
      <c r="BR145" s="128" t="s">
        <v>46</v>
      </c>
      <c r="BS145" s="128">
        <v>1.9255795036021706E-2</v>
      </c>
      <c r="BT145" s="128">
        <v>0.1043945006039094</v>
      </c>
      <c r="BU145" s="128">
        <v>8.3691784670414299E-2</v>
      </c>
      <c r="BV145" s="177">
        <v>0.23595531893808319</v>
      </c>
      <c r="BW145" s="177">
        <v>0.1807907602876028</v>
      </c>
      <c r="BX145" s="128">
        <v>-6.9509156957878404E-2</v>
      </c>
      <c r="BY145" s="128">
        <v>-0.22252627741920289</v>
      </c>
      <c r="BZ145" s="177">
        <v>0.20770055821861139</v>
      </c>
      <c r="CA145" s="182">
        <v>0.46953774884337701</v>
      </c>
      <c r="CB145" s="182">
        <v>-0.29801368700530401</v>
      </c>
      <c r="CC145" s="182">
        <v>0.29499642060092818</v>
      </c>
      <c r="CD145" s="182">
        <v>0.27786719953141858</v>
      </c>
      <c r="CE145" s="182">
        <v>0.13333012156163529</v>
      </c>
      <c r="CF145" s="182">
        <v>0.44472435259530502</v>
      </c>
      <c r="CG145" s="179">
        <v>4.0065902713249999</v>
      </c>
      <c r="CH145" s="169">
        <v>0.21</v>
      </c>
      <c r="CI145" s="170" t="s">
        <v>46</v>
      </c>
      <c r="CJ145" s="170">
        <v>4.1999999999999997E-3</v>
      </c>
      <c r="CK145" s="170" t="s">
        <v>46</v>
      </c>
      <c r="CL145" s="170">
        <v>4.1999999999999997E-3</v>
      </c>
      <c r="CM145" s="180">
        <v>69146909.790000007</v>
      </c>
      <c r="CN145" s="180">
        <v>74374494.745634988</v>
      </c>
      <c r="CO145" s="180">
        <v>-28385873.489999998</v>
      </c>
      <c r="CP145" s="128" t="s">
        <v>46</v>
      </c>
      <c r="CQ145" s="128" t="s">
        <v>46</v>
      </c>
      <c r="CR145" s="128" t="s">
        <v>46</v>
      </c>
      <c r="CS145" s="128" t="s">
        <v>46</v>
      </c>
      <c r="CT145" s="126" t="s">
        <v>46</v>
      </c>
      <c r="CU145" s="126" t="s">
        <v>46</v>
      </c>
      <c r="CV145" s="126" t="s">
        <v>4848</v>
      </c>
      <c r="CW145" s="126" t="s">
        <v>46</v>
      </c>
      <c r="CX145" s="154">
        <v>25569.625694432871</v>
      </c>
    </row>
    <row r="146" spans="1:102" ht="15" customHeight="1" x14ac:dyDescent="0.35">
      <c r="A146" s="8"/>
      <c r="B146" s="129">
        <v>58460637000140</v>
      </c>
      <c r="C146" s="152" t="s">
        <v>4849</v>
      </c>
      <c r="D146" s="126">
        <v>10</v>
      </c>
      <c r="E146" s="126"/>
      <c r="F146" s="122"/>
      <c r="G146" s="126" t="s">
        <v>4260</v>
      </c>
      <c r="H146" s="126" t="s">
        <v>3390</v>
      </c>
      <c r="I146" s="126" t="s">
        <v>3384</v>
      </c>
      <c r="J146" s="126" t="s">
        <v>3561</v>
      </c>
      <c r="K146" s="126" t="s">
        <v>3526</v>
      </c>
      <c r="L146" s="211" t="s">
        <v>3399</v>
      </c>
      <c r="M146" s="126" t="s">
        <v>163</v>
      </c>
      <c r="N146" s="126" t="s">
        <v>3566</v>
      </c>
      <c r="O146" s="126" t="s">
        <v>164</v>
      </c>
      <c r="P146" s="211" t="s">
        <v>3562</v>
      </c>
      <c r="Q146" s="127">
        <v>100</v>
      </c>
      <c r="R146" s="126" t="s">
        <v>4350</v>
      </c>
      <c r="S146" s="213" t="s">
        <v>46</v>
      </c>
      <c r="T146" s="171">
        <v>100</v>
      </c>
      <c r="U146" s="171">
        <v>100</v>
      </c>
      <c r="V146" s="172" t="s">
        <v>3398</v>
      </c>
      <c r="W146" s="172" t="s">
        <v>135</v>
      </c>
      <c r="X146" s="172" t="s">
        <v>4648</v>
      </c>
      <c r="Y146" s="172" t="s">
        <v>3530</v>
      </c>
      <c r="Z146" s="172">
        <v>11</v>
      </c>
      <c r="AA146" s="172" t="s">
        <v>46</v>
      </c>
      <c r="AB146" s="169" t="s">
        <v>46</v>
      </c>
      <c r="AC146" s="172" t="s">
        <v>4850</v>
      </c>
      <c r="AD146" s="169">
        <v>6.9999999999999993E-3</v>
      </c>
      <c r="AE146" s="169">
        <v>5.7000000000000002E-2</v>
      </c>
      <c r="AF146" s="169">
        <v>8.0000000000000002E-3</v>
      </c>
      <c r="AG146" s="169">
        <v>0.2</v>
      </c>
      <c r="AH146" s="172" t="s">
        <v>3380</v>
      </c>
      <c r="AI146" s="172" t="s">
        <v>3381</v>
      </c>
      <c r="AJ146" s="172" t="s">
        <v>133</v>
      </c>
      <c r="AK146" s="173">
        <v>45754</v>
      </c>
      <c r="AL146" s="212" t="s">
        <v>4851</v>
      </c>
      <c r="AM146" s="128" t="s">
        <v>46</v>
      </c>
      <c r="AN146" s="128" t="s">
        <v>46</v>
      </c>
      <c r="AO146" s="128" t="s">
        <v>46</v>
      </c>
      <c r="AP146" s="128" t="s">
        <v>46</v>
      </c>
      <c r="AQ146" s="128" t="s">
        <v>46</v>
      </c>
      <c r="AR146" s="128" t="s">
        <v>46</v>
      </c>
      <c r="AS146" s="128" t="s">
        <v>46</v>
      </c>
      <c r="AT146" s="128" t="s">
        <v>46</v>
      </c>
      <c r="AU146" s="128" t="s">
        <v>46</v>
      </c>
      <c r="AV146" s="128" t="s">
        <v>46</v>
      </c>
      <c r="AW146" s="128" t="s">
        <v>46</v>
      </c>
      <c r="AX146" s="128" t="s">
        <v>46</v>
      </c>
      <c r="AY146" s="128" t="s">
        <v>46</v>
      </c>
      <c r="AZ146" s="128" t="s">
        <v>46</v>
      </c>
      <c r="BA146" s="128" t="s">
        <v>46</v>
      </c>
      <c r="BB146" s="128" t="s">
        <v>46</v>
      </c>
      <c r="BC146" s="128" t="s">
        <v>46</v>
      </c>
      <c r="BD146" s="128" t="s">
        <v>46</v>
      </c>
      <c r="BE146" s="128" t="s">
        <v>46</v>
      </c>
      <c r="BF146" s="128" t="s">
        <v>46</v>
      </c>
      <c r="BG146" s="128" t="s">
        <v>46</v>
      </c>
      <c r="BH146" s="128" t="s">
        <v>46</v>
      </c>
      <c r="BI146" s="128" t="s">
        <v>46</v>
      </c>
      <c r="BJ146" s="128" t="s">
        <v>46</v>
      </c>
      <c r="BK146" s="128" t="s">
        <v>46</v>
      </c>
      <c r="BL146" s="128" t="s">
        <v>46</v>
      </c>
      <c r="BM146" s="128" t="s">
        <v>46</v>
      </c>
      <c r="BN146" s="128" t="s">
        <v>46</v>
      </c>
      <c r="BO146" s="128" t="s">
        <v>46</v>
      </c>
      <c r="BP146" s="128" t="s">
        <v>46</v>
      </c>
      <c r="BQ146" s="128" t="s">
        <v>46</v>
      </c>
      <c r="BR146" s="128" t="s">
        <v>46</v>
      </c>
      <c r="BS146" s="128" t="s">
        <v>46</v>
      </c>
      <c r="BT146" s="128" t="s">
        <v>46</v>
      </c>
      <c r="BU146" s="128">
        <v>3.1656693141529999E-3</v>
      </c>
      <c r="BV146" s="177" t="s">
        <v>46</v>
      </c>
      <c r="BW146" s="177">
        <v>7.4765418930904798E-2</v>
      </c>
      <c r="BX146" s="128" t="s">
        <v>46</v>
      </c>
      <c r="BY146" s="128">
        <v>-1.1579009406404001E-3</v>
      </c>
      <c r="BZ146" s="177">
        <v>1.0068955879871E-3</v>
      </c>
      <c r="CA146" s="182" t="s">
        <v>46</v>
      </c>
      <c r="CB146" s="182" t="s">
        <v>46</v>
      </c>
      <c r="CC146" s="182" t="s">
        <v>46</v>
      </c>
      <c r="CD146" s="182" t="s">
        <v>46</v>
      </c>
      <c r="CE146" s="182" t="s">
        <v>46</v>
      </c>
      <c r="CF146" s="182" t="s">
        <v>46</v>
      </c>
      <c r="CG146" s="179">
        <v>1.0671549286240001</v>
      </c>
      <c r="CH146" s="169">
        <v>0.18</v>
      </c>
      <c r="CI146" s="170" t="s">
        <v>46</v>
      </c>
      <c r="CJ146" s="170">
        <v>1.2600000000000001E-3</v>
      </c>
      <c r="CK146" s="170" t="s">
        <v>46</v>
      </c>
      <c r="CL146" s="170">
        <v>1.2600000000000001E-3</v>
      </c>
      <c r="CM146" s="180">
        <v>12637185.939999999</v>
      </c>
      <c r="CN146" s="180" t="s">
        <v>46</v>
      </c>
      <c r="CO146" s="180">
        <v>11929675.530000005</v>
      </c>
      <c r="CP146" s="128" t="s">
        <v>46</v>
      </c>
      <c r="CQ146" s="128" t="s">
        <v>46</v>
      </c>
      <c r="CR146" s="128" t="s">
        <v>46</v>
      </c>
      <c r="CS146" s="128" t="s">
        <v>46</v>
      </c>
      <c r="CT146" s="126" t="s">
        <v>46</v>
      </c>
      <c r="CU146" s="126" t="s">
        <v>46</v>
      </c>
      <c r="CV146" s="126" t="s">
        <v>4852</v>
      </c>
      <c r="CW146" s="126" t="s">
        <v>46</v>
      </c>
      <c r="CX146" s="154">
        <v>25569.625694432871</v>
      </c>
    </row>
    <row r="147" spans="1:102" ht="15" customHeight="1" x14ac:dyDescent="0.35">
      <c r="A147" s="8"/>
      <c r="B147" s="129">
        <v>14171644000157</v>
      </c>
      <c r="C147" s="152" t="s">
        <v>4853</v>
      </c>
      <c r="D147" s="126">
        <v>11</v>
      </c>
      <c r="E147" s="126"/>
      <c r="F147" s="122" t="s">
        <v>3393</v>
      </c>
      <c r="G147" s="126" t="s">
        <v>4260</v>
      </c>
      <c r="H147" s="126" t="s">
        <v>3390</v>
      </c>
      <c r="I147" s="126" t="s">
        <v>3384</v>
      </c>
      <c r="J147" s="126" t="s">
        <v>3561</v>
      </c>
      <c r="K147" s="126" t="s">
        <v>3526</v>
      </c>
      <c r="L147" s="211" t="s">
        <v>3399</v>
      </c>
      <c r="M147" s="126" t="s">
        <v>163</v>
      </c>
      <c r="N147" s="126" t="s">
        <v>3547</v>
      </c>
      <c r="O147" s="126" t="s">
        <v>164</v>
      </c>
      <c r="P147" s="211" t="s">
        <v>3541</v>
      </c>
      <c r="Q147" s="127">
        <v>5000</v>
      </c>
      <c r="R147" s="126" t="s">
        <v>4361</v>
      </c>
      <c r="S147" s="213" t="s">
        <v>46</v>
      </c>
      <c r="T147" s="171">
        <v>1000</v>
      </c>
      <c r="U147" s="171">
        <v>1000</v>
      </c>
      <c r="V147" s="172" t="s">
        <v>3398</v>
      </c>
      <c r="W147" s="172" t="s">
        <v>135</v>
      </c>
      <c r="X147" s="172" t="s">
        <v>3531</v>
      </c>
      <c r="Y147" s="172" t="s">
        <v>3530</v>
      </c>
      <c r="Z147" s="172">
        <v>31</v>
      </c>
      <c r="AA147" s="172" t="s">
        <v>46</v>
      </c>
      <c r="AB147" s="169" t="s">
        <v>46</v>
      </c>
      <c r="AC147" s="172" t="s">
        <v>4854</v>
      </c>
      <c r="AD147" s="169">
        <v>5.0000000000000001E-3</v>
      </c>
      <c r="AE147" s="169">
        <v>5.0000000000000001E-3</v>
      </c>
      <c r="AF147" s="169">
        <v>6.0000000000000001E-3</v>
      </c>
      <c r="AG147" s="169">
        <v>0.2</v>
      </c>
      <c r="AH147" s="172" t="s">
        <v>46</v>
      </c>
      <c r="AI147" s="172" t="s">
        <v>46</v>
      </c>
      <c r="AJ147" s="172" t="s">
        <v>133</v>
      </c>
      <c r="AK147" s="173">
        <v>40899</v>
      </c>
      <c r="AL147" s="212" t="s">
        <v>4855</v>
      </c>
      <c r="AM147" s="128">
        <v>1.11354991937644E-2</v>
      </c>
      <c r="AN147" s="128">
        <v>0.11023723614189609</v>
      </c>
      <c r="AO147" s="128">
        <v>0.1378125748379255</v>
      </c>
      <c r="AP147" s="128">
        <v>0.13831381338072549</v>
      </c>
      <c r="AQ147" s="128">
        <v>0.1369884052300876</v>
      </c>
      <c r="AR147" s="128">
        <v>0.12757768518454179</v>
      </c>
      <c r="AS147" s="128">
        <v>0.13153219935118909</v>
      </c>
      <c r="AT147" s="128">
        <v>0.14237689983203219</v>
      </c>
      <c r="AU147" s="128" t="s">
        <v>46</v>
      </c>
      <c r="AV147" s="128" t="s">
        <v>46</v>
      </c>
      <c r="AW147" s="128">
        <v>0.1048121897104916</v>
      </c>
      <c r="AX147" s="128">
        <v>0.91279792673412441</v>
      </c>
      <c r="AY147" s="128">
        <v>1.0649644494880877</v>
      </c>
      <c r="AZ147" s="128">
        <v>1.0328043483710081</v>
      </c>
      <c r="BA147" s="128">
        <v>1.1400652335668813</v>
      </c>
      <c r="BB147" s="128">
        <v>1.0919208366823443</v>
      </c>
      <c r="BC147" s="128">
        <v>1.1732389564518559</v>
      </c>
      <c r="BD147" s="128">
        <v>1.0081073821253379</v>
      </c>
      <c r="BE147" s="128">
        <v>1.1507060457125311</v>
      </c>
      <c r="BF147" s="128" t="s">
        <v>46</v>
      </c>
      <c r="BG147" s="128" t="s">
        <v>46</v>
      </c>
      <c r="BH147" s="128">
        <v>1.1840514735520715</v>
      </c>
      <c r="BI147" s="128">
        <v>-1.0638045816130999E-3</v>
      </c>
      <c r="BJ147" s="128">
        <v>6.7246388952129001E-3</v>
      </c>
      <c r="BK147" s="128">
        <v>4.3772585989004997E-3</v>
      </c>
      <c r="BL147" s="128">
        <v>1.5154313286778409E-2</v>
      </c>
      <c r="BM147" s="128">
        <v>1.0246557186707861E-2</v>
      </c>
      <c r="BN147" s="128">
        <v>1.8837957030299401E-2</v>
      </c>
      <c r="BO147" s="128">
        <v>1.0578057663639001E-3</v>
      </c>
      <c r="BP147" s="128">
        <v>1.8646864378997999E-2</v>
      </c>
      <c r="BQ147" s="128" t="s">
        <v>46</v>
      </c>
      <c r="BR147" s="128" t="s">
        <v>46</v>
      </c>
      <c r="BS147" s="128">
        <v>1.4967322388159676E-2</v>
      </c>
      <c r="BT147" s="128">
        <v>3.0339699191625998E-3</v>
      </c>
      <c r="BU147" s="128">
        <v>6.5593922921318003E-3</v>
      </c>
      <c r="BV147" s="177">
        <v>1.2724751859509609</v>
      </c>
      <c r="BW147" s="177">
        <v>1.3712620302512211</v>
      </c>
      <c r="BX147" s="128">
        <v>-1.4421601708661999E-3</v>
      </c>
      <c r="BY147" s="128">
        <v>-5.7668089172173101E-2</v>
      </c>
      <c r="BZ147" s="177">
        <v>8.6003938954699999E-5</v>
      </c>
      <c r="CA147" s="182">
        <v>8.2013362774825002E-2</v>
      </c>
      <c r="CB147" s="182">
        <v>-7.6820622864993499E-2</v>
      </c>
      <c r="CC147" s="182">
        <v>0.173945072211245</v>
      </c>
      <c r="CD147" s="182">
        <v>0.11218281837645221</v>
      </c>
      <c r="CE147" s="182">
        <v>-4.7005387830165002E-2</v>
      </c>
      <c r="CF147" s="182">
        <v>4.8988497483843797E-2</v>
      </c>
      <c r="CG147" s="179">
        <v>3.9281278116479998</v>
      </c>
      <c r="CH147" s="169">
        <v>0.3</v>
      </c>
      <c r="CI147" s="170" t="s">
        <v>46</v>
      </c>
      <c r="CJ147" s="170">
        <v>1.5E-3</v>
      </c>
      <c r="CK147" s="170" t="s">
        <v>46</v>
      </c>
      <c r="CL147" s="170">
        <v>1.5E-3</v>
      </c>
      <c r="CM147" s="180">
        <v>3798550332.8400002</v>
      </c>
      <c r="CN147" s="180">
        <v>3548027557.966269</v>
      </c>
      <c r="CO147" s="180">
        <v>75242719.580000013</v>
      </c>
      <c r="CP147" s="128" t="s">
        <v>46</v>
      </c>
      <c r="CQ147" s="128" t="s">
        <v>46</v>
      </c>
      <c r="CR147" s="128" t="s">
        <v>46</v>
      </c>
      <c r="CS147" s="128" t="s">
        <v>46</v>
      </c>
      <c r="CT147" s="126" t="s">
        <v>46</v>
      </c>
      <c r="CU147" s="126" t="s">
        <v>46</v>
      </c>
      <c r="CV147" s="126" t="s">
        <v>4856</v>
      </c>
      <c r="CW147" s="126" t="s">
        <v>46</v>
      </c>
      <c r="CX147" s="154">
        <v>25569.625694432871</v>
      </c>
    </row>
    <row r="148" spans="1:102" ht="15" customHeight="1" x14ac:dyDescent="0.35">
      <c r="A148" s="8"/>
      <c r="B148" s="129">
        <v>1430938000104</v>
      </c>
      <c r="C148" s="152" t="s">
        <v>4857</v>
      </c>
      <c r="D148" s="126">
        <v>16</v>
      </c>
      <c r="E148" s="126"/>
      <c r="F148" s="122" t="s">
        <v>3393</v>
      </c>
      <c r="G148" s="126" t="s">
        <v>4260</v>
      </c>
      <c r="H148" s="126" t="s">
        <v>3390</v>
      </c>
      <c r="I148" s="126" t="s">
        <v>3384</v>
      </c>
      <c r="J148" s="126" t="s">
        <v>362</v>
      </c>
      <c r="K148" s="126" t="s">
        <v>3540</v>
      </c>
      <c r="L148" s="211" t="s">
        <v>3399</v>
      </c>
      <c r="M148" s="126" t="s">
        <v>368</v>
      </c>
      <c r="N148" s="126" t="s">
        <v>368</v>
      </c>
      <c r="O148" s="126" t="s">
        <v>368</v>
      </c>
      <c r="P148" s="211" t="s">
        <v>3541</v>
      </c>
      <c r="Q148" s="127">
        <v>5000</v>
      </c>
      <c r="R148" s="126" t="s">
        <v>4350</v>
      </c>
      <c r="S148" s="213" t="s">
        <v>46</v>
      </c>
      <c r="T148" s="171">
        <v>1000</v>
      </c>
      <c r="U148" s="171">
        <v>1000</v>
      </c>
      <c r="V148" s="172" t="s">
        <v>3398</v>
      </c>
      <c r="W148" s="172" t="s">
        <v>135</v>
      </c>
      <c r="X148" s="172" t="s">
        <v>135</v>
      </c>
      <c r="Y148" s="172" t="s">
        <v>3530</v>
      </c>
      <c r="Z148" s="172">
        <v>1</v>
      </c>
      <c r="AA148" s="172" t="s">
        <v>46</v>
      </c>
      <c r="AB148" s="169" t="s">
        <v>46</v>
      </c>
      <c r="AC148" s="172" t="s">
        <v>46</v>
      </c>
      <c r="AD148" s="169">
        <v>0.01</v>
      </c>
      <c r="AE148" s="169" t="s">
        <v>46</v>
      </c>
      <c r="AF148" s="169">
        <v>1.4499999999999999E-2</v>
      </c>
      <c r="AG148" s="169" t="s">
        <v>46</v>
      </c>
      <c r="AH148" s="172" t="s">
        <v>46</v>
      </c>
      <c r="AI148" s="172" t="s">
        <v>46</v>
      </c>
      <c r="AJ148" s="172" t="s">
        <v>46</v>
      </c>
      <c r="AK148" s="173">
        <v>35663</v>
      </c>
      <c r="AL148" s="212" t="s">
        <v>4858</v>
      </c>
      <c r="AM148" s="128">
        <v>-1.54639300605384E-2</v>
      </c>
      <c r="AN148" s="128">
        <v>-0.1082060804132695</v>
      </c>
      <c r="AO148" s="128">
        <v>2.8877379688959599E-2</v>
      </c>
      <c r="AP148" s="128">
        <v>8.2052502181646503E-2</v>
      </c>
      <c r="AQ148" s="128">
        <v>4.9293190478212998E-2</v>
      </c>
      <c r="AR148" s="128">
        <v>0.34775689909324908</v>
      </c>
      <c r="AS148" s="128">
        <v>-3.1855473460157699E-2</v>
      </c>
      <c r="AT148" s="128">
        <v>-3.6044058545345599E-2</v>
      </c>
      <c r="AU148" s="128" t="s">
        <v>46</v>
      </c>
      <c r="AV148" s="128" t="s">
        <v>46</v>
      </c>
      <c r="AW148" s="128">
        <v>8.9972504551154797E-2</v>
      </c>
      <c r="AX148" s="128" t="s">
        <v>46</v>
      </c>
      <c r="AY148" s="128" t="s">
        <v>46</v>
      </c>
      <c r="AZ148" s="128">
        <v>0.21641481807733051</v>
      </c>
      <c r="BA148" s="128">
        <v>0.65853098094955675</v>
      </c>
      <c r="BB148" s="128">
        <v>0.36090044387054487</v>
      </c>
      <c r="BC148" s="128">
        <v>3.1980666587649709</v>
      </c>
      <c r="BD148" s="128" t="s">
        <v>46</v>
      </c>
      <c r="BE148" s="128" t="s">
        <v>46</v>
      </c>
      <c r="BF148" s="128" t="s">
        <v>46</v>
      </c>
      <c r="BG148" s="128" t="s">
        <v>46</v>
      </c>
      <c r="BH148" s="128">
        <v>0.314859309205612</v>
      </c>
      <c r="BI148" s="128">
        <v>-2.7663233835915998E-2</v>
      </c>
      <c r="BJ148" s="128">
        <v>-0.2117186776599527</v>
      </c>
      <c r="BK148" s="128">
        <v>-0.10455793655006521</v>
      </c>
      <c r="BL148" s="128">
        <v>-3.7832854862140386E-2</v>
      </c>
      <c r="BM148" s="128">
        <v>-7.6800938670943952E-2</v>
      </c>
      <c r="BN148" s="128">
        <v>0.23901717093900671</v>
      </c>
      <c r="BO148" s="128">
        <v>-0.16232986704498281</v>
      </c>
      <c r="BP148" s="128">
        <v>-0.1597740939983798</v>
      </c>
      <c r="BQ148" s="128" t="s">
        <v>46</v>
      </c>
      <c r="BR148" s="128" t="s">
        <v>46</v>
      </c>
      <c r="BS148" s="128">
        <v>-0.15227020660415935</v>
      </c>
      <c r="BT148" s="128">
        <v>0.1174596795633947</v>
      </c>
      <c r="BU148" s="128">
        <v>0.15737828225894709</v>
      </c>
      <c r="BV148" s="177">
        <v>-0.7659055309586803</v>
      </c>
      <c r="BW148" s="177">
        <v>-0.16953764677448491</v>
      </c>
      <c r="BX148" s="128">
        <v>-0.1185546869824719</v>
      </c>
      <c r="BY148" s="128">
        <v>-0.50874961881433611</v>
      </c>
      <c r="BZ148" s="177">
        <v>-0.15684121210132149</v>
      </c>
      <c r="CA148" s="182">
        <v>-0.58901258205662566</v>
      </c>
      <c r="CB148" s="182">
        <v>0.5654279880122709</v>
      </c>
      <c r="CC148" s="182">
        <v>-0.50669815243536398</v>
      </c>
      <c r="CD148" s="182">
        <v>-0.40420947453194339</v>
      </c>
      <c r="CE148" s="182">
        <v>3.0606724453205301E-2</v>
      </c>
      <c r="CF148" s="182">
        <v>-0.29592089347463718</v>
      </c>
      <c r="CG148" s="179">
        <v>11.170705880333999</v>
      </c>
      <c r="CH148" s="169">
        <v>0.3</v>
      </c>
      <c r="CI148" s="170" t="s">
        <v>46</v>
      </c>
      <c r="CJ148" s="170">
        <v>3.0000000000000001E-3</v>
      </c>
      <c r="CK148" s="170" t="s">
        <v>46</v>
      </c>
      <c r="CL148" s="170">
        <v>3.0000000000000001E-3</v>
      </c>
      <c r="CM148" s="180">
        <v>156359403.56999999</v>
      </c>
      <c r="CN148" s="180">
        <v>138502863.14603177</v>
      </c>
      <c r="CO148" s="180">
        <v>-50176560.460000083</v>
      </c>
      <c r="CP148" s="128" t="s">
        <v>46</v>
      </c>
      <c r="CQ148" s="128" t="s">
        <v>46</v>
      </c>
      <c r="CR148" s="128" t="s">
        <v>46</v>
      </c>
      <c r="CS148" s="128" t="s">
        <v>46</v>
      </c>
      <c r="CT148" s="126" t="s">
        <v>46</v>
      </c>
      <c r="CU148" s="126" t="s">
        <v>46</v>
      </c>
      <c r="CV148" s="126" t="s">
        <v>4859</v>
      </c>
      <c r="CW148" s="126" t="s">
        <v>46</v>
      </c>
      <c r="CX148" s="154">
        <v>25569.604861099539</v>
      </c>
    </row>
    <row r="149" spans="1:102" ht="15" customHeight="1" x14ac:dyDescent="0.35">
      <c r="A149" s="8"/>
      <c r="B149" s="129">
        <v>11952873000110</v>
      </c>
      <c r="C149" s="152" t="s">
        <v>4860</v>
      </c>
      <c r="D149" s="126">
        <v>10</v>
      </c>
      <c r="E149" s="126"/>
      <c r="F149" s="122" t="s">
        <v>3394</v>
      </c>
      <c r="G149" s="126" t="s">
        <v>4260</v>
      </c>
      <c r="H149" s="126" t="s">
        <v>3390</v>
      </c>
      <c r="I149" s="126" t="s">
        <v>3384</v>
      </c>
      <c r="J149" s="126" t="s">
        <v>3561</v>
      </c>
      <c r="K149" s="126" t="s">
        <v>3526</v>
      </c>
      <c r="L149" s="211" t="s">
        <v>3399</v>
      </c>
      <c r="M149" s="126" t="s">
        <v>163</v>
      </c>
      <c r="N149" s="126" t="s">
        <v>3566</v>
      </c>
      <c r="O149" s="126" t="s">
        <v>4508</v>
      </c>
      <c r="P149" s="211" t="s">
        <v>3541</v>
      </c>
      <c r="Q149" s="127">
        <v>5000</v>
      </c>
      <c r="R149" s="126" t="s">
        <v>4350</v>
      </c>
      <c r="S149" s="213" t="s">
        <v>46</v>
      </c>
      <c r="T149" s="171">
        <v>1000</v>
      </c>
      <c r="U149" s="171">
        <v>1000</v>
      </c>
      <c r="V149" s="172" t="s">
        <v>3398</v>
      </c>
      <c r="W149" s="172" t="s">
        <v>135</v>
      </c>
      <c r="X149" s="172" t="s">
        <v>3534</v>
      </c>
      <c r="Y149" s="172" t="s">
        <v>3530</v>
      </c>
      <c r="Z149" s="172">
        <v>3</v>
      </c>
      <c r="AA149" s="172" t="s">
        <v>46</v>
      </c>
      <c r="AB149" s="169" t="s">
        <v>46</v>
      </c>
      <c r="AC149" s="172" t="s">
        <v>46</v>
      </c>
      <c r="AD149" s="169">
        <v>1.2500000000000001E-2</v>
      </c>
      <c r="AE149" s="169" t="s">
        <v>46</v>
      </c>
      <c r="AF149" s="169">
        <v>1.2500000000000001E-2</v>
      </c>
      <c r="AG149" s="169">
        <v>0.2</v>
      </c>
      <c r="AH149" s="172" t="s">
        <v>46</v>
      </c>
      <c r="AI149" s="172" t="s">
        <v>46</v>
      </c>
      <c r="AJ149" s="172" t="s">
        <v>133</v>
      </c>
      <c r="AK149" s="173">
        <v>40330</v>
      </c>
      <c r="AL149" s="212" t="s">
        <v>4861</v>
      </c>
      <c r="AM149" s="128" t="s">
        <v>46</v>
      </c>
      <c r="AN149" s="128" t="s">
        <v>46</v>
      </c>
      <c r="AO149" s="128" t="s">
        <v>46</v>
      </c>
      <c r="AP149" s="128" t="s">
        <v>46</v>
      </c>
      <c r="AQ149" s="128" t="s">
        <v>46</v>
      </c>
      <c r="AR149" s="128">
        <v>7.2633517279599102E-2</v>
      </c>
      <c r="AS149" s="128">
        <v>0.1223451279178482</v>
      </c>
      <c r="AT149" s="128">
        <v>0.19110514346079219</v>
      </c>
      <c r="AU149" s="128" t="s">
        <v>46</v>
      </c>
      <c r="AV149" s="128" t="s">
        <v>46</v>
      </c>
      <c r="AW149" s="128" t="s">
        <v>46</v>
      </c>
      <c r="AX149" s="128" t="s">
        <v>46</v>
      </c>
      <c r="AY149" s="128" t="s">
        <v>46</v>
      </c>
      <c r="AZ149" s="128" t="s">
        <v>46</v>
      </c>
      <c r="BA149" s="128" t="s">
        <v>46</v>
      </c>
      <c r="BB149" s="128" t="s">
        <v>46</v>
      </c>
      <c r="BC149" s="128">
        <v>0.66795750286014832</v>
      </c>
      <c r="BD149" s="128">
        <v>0.93769455106383115</v>
      </c>
      <c r="BE149" s="128">
        <v>1.5445331665918134</v>
      </c>
      <c r="BF149" s="128" t="s">
        <v>46</v>
      </c>
      <c r="BG149" s="128" t="s">
        <v>46</v>
      </c>
      <c r="BH149" s="128" t="s">
        <v>46</v>
      </c>
      <c r="BI149" s="128" t="s">
        <v>46</v>
      </c>
      <c r="BJ149" s="128" t="s">
        <v>46</v>
      </c>
      <c r="BK149" s="128" t="s">
        <v>46</v>
      </c>
      <c r="BL149" s="128" t="s">
        <v>46</v>
      </c>
      <c r="BM149" s="128" t="s">
        <v>46</v>
      </c>
      <c r="BN149" s="128">
        <v>-3.6106210874643198E-2</v>
      </c>
      <c r="BO149" s="128">
        <v>-8.1292656669768992E-3</v>
      </c>
      <c r="BP149" s="128">
        <v>6.7375108007758006E-2</v>
      </c>
      <c r="BQ149" s="128" t="s">
        <v>46</v>
      </c>
      <c r="BR149" s="128" t="s">
        <v>46</v>
      </c>
      <c r="BS149" s="128" t="s">
        <v>46</v>
      </c>
      <c r="BT149" s="128" t="s">
        <v>46</v>
      </c>
      <c r="BU149" s="128" t="s">
        <v>46</v>
      </c>
      <c r="BV149" s="177" t="s">
        <v>46</v>
      </c>
      <c r="BW149" s="177" t="s">
        <v>46</v>
      </c>
      <c r="BX149" s="128" t="s">
        <v>46</v>
      </c>
      <c r="BY149" s="128" t="s">
        <v>46</v>
      </c>
      <c r="BZ149" s="177" t="s">
        <v>46</v>
      </c>
      <c r="CA149" s="182" t="s">
        <v>46</v>
      </c>
      <c r="CB149" s="182" t="s">
        <v>46</v>
      </c>
      <c r="CC149" s="182" t="s">
        <v>46</v>
      </c>
      <c r="CD149" s="182" t="s">
        <v>46</v>
      </c>
      <c r="CE149" s="182" t="s">
        <v>46</v>
      </c>
      <c r="CF149" s="182" t="s">
        <v>46</v>
      </c>
      <c r="CG149" s="179" t="s">
        <v>46</v>
      </c>
      <c r="CH149" s="169">
        <v>0.21</v>
      </c>
      <c r="CI149" s="170" t="s">
        <v>46</v>
      </c>
      <c r="CJ149" s="170">
        <v>2.6250000000000002E-3</v>
      </c>
      <c r="CK149" s="170" t="s">
        <v>46</v>
      </c>
      <c r="CL149" s="170">
        <v>2.6250000000000002E-3</v>
      </c>
      <c r="CM149" s="180" t="s">
        <v>46</v>
      </c>
      <c r="CN149" s="180" t="s">
        <v>46</v>
      </c>
      <c r="CO149" s="180" t="s">
        <v>46</v>
      </c>
      <c r="CP149" s="128" t="s">
        <v>46</v>
      </c>
      <c r="CQ149" s="128" t="s">
        <v>46</v>
      </c>
      <c r="CR149" s="128" t="s">
        <v>46</v>
      </c>
      <c r="CS149" s="128" t="s">
        <v>46</v>
      </c>
      <c r="CT149" s="126" t="s">
        <v>46</v>
      </c>
      <c r="CU149" s="126" t="s">
        <v>46</v>
      </c>
      <c r="CV149" s="126" t="s">
        <v>4862</v>
      </c>
      <c r="CW149" s="126" t="s">
        <v>46</v>
      </c>
      <c r="CX149" s="154">
        <v>25569.625694432871</v>
      </c>
    </row>
    <row r="150" spans="1:102" ht="15" customHeight="1" x14ac:dyDescent="0.35">
      <c r="A150" s="8"/>
      <c r="B150" s="129">
        <v>7539298000151</v>
      </c>
      <c r="C150" s="152" t="s">
        <v>4863</v>
      </c>
      <c r="D150" s="126">
        <v>11</v>
      </c>
      <c r="E150" s="126"/>
      <c r="F150" s="122" t="s">
        <v>3401</v>
      </c>
      <c r="G150" s="126" t="s">
        <v>4260</v>
      </c>
      <c r="H150" s="126" t="s">
        <v>3390</v>
      </c>
      <c r="I150" s="126" t="s">
        <v>3384</v>
      </c>
      <c r="J150" s="126" t="s">
        <v>362</v>
      </c>
      <c r="K150" s="126" t="s">
        <v>3540</v>
      </c>
      <c r="L150" s="211" t="s">
        <v>3399</v>
      </c>
      <c r="M150" s="126" t="s">
        <v>163</v>
      </c>
      <c r="N150" s="126" t="s">
        <v>4598</v>
      </c>
      <c r="O150" s="126" t="s">
        <v>4227</v>
      </c>
      <c r="P150" s="211" t="s">
        <v>3541</v>
      </c>
      <c r="Q150" s="127">
        <v>3000</v>
      </c>
      <c r="R150" s="126" t="s">
        <v>4350</v>
      </c>
      <c r="S150" s="213" t="s">
        <v>46</v>
      </c>
      <c r="T150" s="171">
        <v>1000</v>
      </c>
      <c r="U150" s="171">
        <v>1000</v>
      </c>
      <c r="V150" s="172" t="s">
        <v>3398</v>
      </c>
      <c r="W150" s="172" t="s">
        <v>135</v>
      </c>
      <c r="X150" s="172" t="s">
        <v>135</v>
      </c>
      <c r="Y150" s="172" t="s">
        <v>3530</v>
      </c>
      <c r="Z150" s="172">
        <v>1</v>
      </c>
      <c r="AA150" s="172" t="s">
        <v>46</v>
      </c>
      <c r="AB150" s="169" t="s">
        <v>46</v>
      </c>
      <c r="AC150" s="172" t="s">
        <v>46</v>
      </c>
      <c r="AD150" s="169">
        <v>2E-3</v>
      </c>
      <c r="AE150" s="169" t="s">
        <v>46</v>
      </c>
      <c r="AF150" s="169">
        <v>2E-3</v>
      </c>
      <c r="AG150" s="169" t="s">
        <v>46</v>
      </c>
      <c r="AH150" s="172" t="s">
        <v>46</v>
      </c>
      <c r="AI150" s="172" t="s">
        <v>46</v>
      </c>
      <c r="AJ150" s="172" t="s">
        <v>4418</v>
      </c>
      <c r="AK150" s="173">
        <v>38700</v>
      </c>
      <c r="AL150" s="212" t="s">
        <v>4864</v>
      </c>
      <c r="AM150" s="128">
        <v>6.3701359835435E-3</v>
      </c>
      <c r="AN150" s="128">
        <v>8.1486678759668196E-2</v>
      </c>
      <c r="AO150" s="128">
        <v>8.9234135619673902E-2</v>
      </c>
      <c r="AP150" s="128">
        <v>8.80438549337305E-2</v>
      </c>
      <c r="AQ150" s="128">
        <v>9.6075731664359607E-2</v>
      </c>
      <c r="AR150" s="128">
        <v>5.9216947182766301E-2</v>
      </c>
      <c r="AS150" s="128">
        <v>0.1189759411184738</v>
      </c>
      <c r="AT150" s="128">
        <v>9.5876663596707601E-2</v>
      </c>
      <c r="AU150" s="128" t="s">
        <v>46</v>
      </c>
      <c r="AV150" s="128" t="s">
        <v>46</v>
      </c>
      <c r="AW150" s="128">
        <v>0.11812697590966791</v>
      </c>
      <c r="AX150" s="128">
        <v>0.52217209283702393</v>
      </c>
      <c r="AY150" s="128">
        <v>0.78721509195132455</v>
      </c>
      <c r="AZ150" s="128">
        <v>0.66874451333279228</v>
      </c>
      <c r="BA150" s="128">
        <v>0.70864931350147375</v>
      </c>
      <c r="BB150" s="128">
        <v>0.73627527903659373</v>
      </c>
      <c r="BC150" s="128">
        <v>0.54457508941690402</v>
      </c>
      <c r="BD150" s="128">
        <v>0.91187196084666355</v>
      </c>
      <c r="BE150" s="128">
        <v>0.77488593004647455</v>
      </c>
      <c r="BF150" s="128" t="s">
        <v>46</v>
      </c>
      <c r="BG150" s="128" t="s">
        <v>46</v>
      </c>
      <c r="BH150" s="128">
        <v>1.3883549121580949</v>
      </c>
      <c r="BI150" s="128">
        <v>-5.829167791834E-3</v>
      </c>
      <c r="BJ150" s="128">
        <v>-2.2025918487015E-2</v>
      </c>
      <c r="BK150" s="128">
        <v>-4.4201180619350897E-2</v>
      </c>
      <c r="BL150" s="128">
        <v>-3.2197637174800509E-2</v>
      </c>
      <c r="BM150" s="128">
        <v>-3.0440938016283003E-2</v>
      </c>
      <c r="BN150" s="128">
        <v>-4.9522780971475999E-2</v>
      </c>
      <c r="BO150" s="128">
        <v>-1.14984524663512E-2</v>
      </c>
      <c r="BP150" s="128">
        <v>-2.7853371856326501E-2</v>
      </c>
      <c r="BQ150" s="128" t="s">
        <v>46</v>
      </c>
      <c r="BR150" s="128" t="s">
        <v>46</v>
      </c>
      <c r="BS150" s="128">
        <v>3.0451870491281285E-2</v>
      </c>
      <c r="BT150" s="128">
        <v>2.22706927395879E-2</v>
      </c>
      <c r="BU150" s="128">
        <v>3.0102153903910099E-2</v>
      </c>
      <c r="BV150" s="177">
        <v>-1.7758066090421496</v>
      </c>
      <c r="BW150" s="177">
        <v>0.49706996369082967</v>
      </c>
      <c r="BX150" s="128">
        <v>-1.83323125608576E-2</v>
      </c>
      <c r="BY150" s="128">
        <v>-5.6709343349861698E-2</v>
      </c>
      <c r="BZ150" s="177">
        <v>2.86252215028098E-2</v>
      </c>
      <c r="CA150" s="182">
        <v>0.4173232567753517</v>
      </c>
      <c r="CB150" s="182">
        <v>-0.13906354483340649</v>
      </c>
      <c r="CC150" s="182">
        <v>0.7689621283333743</v>
      </c>
      <c r="CD150" s="182">
        <v>0.83824298120510077</v>
      </c>
      <c r="CE150" s="182">
        <v>-4.02420190888114E-2</v>
      </c>
      <c r="CF150" s="182">
        <v>0.3350372550755108</v>
      </c>
      <c r="CG150" s="179">
        <v>9.0438375047459996</v>
      </c>
      <c r="CH150" s="169">
        <v>0.3</v>
      </c>
      <c r="CI150" s="170" t="s">
        <v>46</v>
      </c>
      <c r="CJ150" s="170">
        <v>5.9999999999999995E-4</v>
      </c>
      <c r="CK150" s="170" t="s">
        <v>46</v>
      </c>
      <c r="CL150" s="170">
        <v>5.9999999999999995E-4</v>
      </c>
      <c r="CM150" s="180">
        <v>1114877627.79</v>
      </c>
      <c r="CN150" s="180">
        <v>1218101046.2428567</v>
      </c>
      <c r="CO150" s="180">
        <v>-465918509.45999968</v>
      </c>
      <c r="CP150" s="128" t="s">
        <v>46</v>
      </c>
      <c r="CQ150" s="128" t="s">
        <v>46</v>
      </c>
      <c r="CR150" s="128" t="s">
        <v>46</v>
      </c>
      <c r="CS150" s="128" t="s">
        <v>46</v>
      </c>
      <c r="CT150" s="126" t="s">
        <v>46</v>
      </c>
      <c r="CU150" s="126" t="s">
        <v>46</v>
      </c>
      <c r="CV150" s="126" t="s">
        <v>4865</v>
      </c>
      <c r="CW150" s="126" t="s">
        <v>46</v>
      </c>
      <c r="CX150" s="154">
        <v>25569.604861099539</v>
      </c>
    </row>
    <row r="151" spans="1:102" ht="15" customHeight="1" x14ac:dyDescent="0.35">
      <c r="A151" s="8"/>
      <c r="B151" s="129">
        <v>9344799000108</v>
      </c>
      <c r="C151" s="152" t="s">
        <v>4866</v>
      </c>
      <c r="D151" s="126">
        <v>10</v>
      </c>
      <c r="E151" s="126"/>
      <c r="F151" s="122" t="s">
        <v>3401</v>
      </c>
      <c r="G151" s="126" t="s">
        <v>4867</v>
      </c>
      <c r="H151" s="126" t="s">
        <v>3557</v>
      </c>
      <c r="I151" s="126" t="s">
        <v>3558</v>
      </c>
      <c r="J151" s="126" t="s">
        <v>3561</v>
      </c>
      <c r="K151" s="126" t="s">
        <v>3526</v>
      </c>
      <c r="L151" s="211" t="s">
        <v>3399</v>
      </c>
      <c r="M151" s="126" t="s">
        <v>163</v>
      </c>
      <c r="N151" s="126" t="s">
        <v>3566</v>
      </c>
      <c r="O151" s="126" t="s">
        <v>4227</v>
      </c>
      <c r="P151" s="211" t="s">
        <v>3541</v>
      </c>
      <c r="Q151" s="127">
        <v>100</v>
      </c>
      <c r="R151" s="126" t="s">
        <v>4350</v>
      </c>
      <c r="S151" s="213" t="s">
        <v>46</v>
      </c>
      <c r="T151" s="171">
        <v>100</v>
      </c>
      <c r="U151" s="171">
        <v>100</v>
      </c>
      <c r="V151" s="172" t="s">
        <v>3398</v>
      </c>
      <c r="W151" s="172" t="s">
        <v>135</v>
      </c>
      <c r="X151" s="172" t="s">
        <v>135</v>
      </c>
      <c r="Y151" s="172" t="s">
        <v>3530</v>
      </c>
      <c r="Z151" s="172">
        <v>1</v>
      </c>
      <c r="AA151" s="172" t="s">
        <v>46</v>
      </c>
      <c r="AB151" s="169" t="s">
        <v>46</v>
      </c>
      <c r="AC151" s="172" t="s">
        <v>4868</v>
      </c>
      <c r="AD151" s="169">
        <v>3.4999999999999996E-3</v>
      </c>
      <c r="AE151" s="169">
        <v>0.1535</v>
      </c>
      <c r="AF151" s="169">
        <v>5.0000000000000001E-3</v>
      </c>
      <c r="AG151" s="169" t="s">
        <v>46</v>
      </c>
      <c r="AH151" s="172" t="s">
        <v>46</v>
      </c>
      <c r="AI151" s="172" t="s">
        <v>46</v>
      </c>
      <c r="AJ151" s="172" t="s">
        <v>4383</v>
      </c>
      <c r="AK151" s="173">
        <v>39646</v>
      </c>
      <c r="AL151" s="212" t="s">
        <v>4869</v>
      </c>
      <c r="AM151" s="128">
        <v>5.7990922060751002E-3</v>
      </c>
      <c r="AN151" s="128">
        <v>7.7266982064836107E-2</v>
      </c>
      <c r="AO151" s="128">
        <v>8.27401237143576E-2</v>
      </c>
      <c r="AP151" s="128">
        <v>8.13693849522589E-2</v>
      </c>
      <c r="AQ151" s="128">
        <v>8.9713338555385796E-2</v>
      </c>
      <c r="AR151" s="128">
        <v>5.1087413377562001E-2</v>
      </c>
      <c r="AS151" s="128">
        <v>0.1138366004849671</v>
      </c>
      <c r="AT151" s="128">
        <v>9.0667047979777496E-2</v>
      </c>
      <c r="AU151" s="128" t="s">
        <v>46</v>
      </c>
      <c r="AV151" s="128" t="s">
        <v>46</v>
      </c>
      <c r="AW151" s="128">
        <v>0.10843524365056111</v>
      </c>
      <c r="AX151" s="128">
        <v>0.47536255452378179</v>
      </c>
      <c r="AY151" s="128">
        <v>0.74645003719401848</v>
      </c>
      <c r="AZ151" s="128">
        <v>0.62007664871977297</v>
      </c>
      <c r="BA151" s="128">
        <v>0.6528342046814597</v>
      </c>
      <c r="BB151" s="128">
        <v>0.68329103175442985</v>
      </c>
      <c r="BC151" s="128">
        <v>0.46981369408149409</v>
      </c>
      <c r="BD151" s="128">
        <v>0.87248231133535548</v>
      </c>
      <c r="BE151" s="128">
        <v>0.73278123333435241</v>
      </c>
      <c r="BF151" s="128" t="s">
        <v>46</v>
      </c>
      <c r="BG151" s="128" t="s">
        <v>46</v>
      </c>
      <c r="BH151" s="128">
        <v>1.2296552178682385</v>
      </c>
      <c r="BI151" s="128">
        <v>-6.4002115693023998E-3</v>
      </c>
      <c r="BJ151" s="128">
        <v>-2.6245615181846999E-2</v>
      </c>
      <c r="BK151" s="128">
        <v>-5.0695192524667199E-2</v>
      </c>
      <c r="BL151" s="128">
        <v>-3.8475250789258841E-2</v>
      </c>
      <c r="BM151" s="128">
        <v>-3.6756608349256759E-2</v>
      </c>
      <c r="BN151" s="128">
        <v>-5.76523147766803E-2</v>
      </c>
      <c r="BO151" s="128">
        <v>-1.6637793099857998E-2</v>
      </c>
      <c r="BP151" s="128">
        <v>-3.3062987473256603E-2</v>
      </c>
      <c r="BQ151" s="128" t="s">
        <v>46</v>
      </c>
      <c r="BR151" s="128" t="s">
        <v>46</v>
      </c>
      <c r="BS151" s="128">
        <v>1.8610639729767842E-2</v>
      </c>
      <c r="BT151" s="128">
        <v>2.27162021362677E-2</v>
      </c>
      <c r="BU151" s="128">
        <v>2.8763083789123799E-2</v>
      </c>
      <c r="BV151" s="177">
        <v>-2.0038671562790333</v>
      </c>
      <c r="BW151" s="177">
        <v>0.35538637772922299</v>
      </c>
      <c r="BX151" s="128">
        <v>-1.9051237806002E-2</v>
      </c>
      <c r="BY151" s="128">
        <v>-5.5503782498295601E-2</v>
      </c>
      <c r="BZ151" s="177">
        <v>4.0561167616870897E-2</v>
      </c>
      <c r="CA151" s="182">
        <v>0.41498396945541188</v>
      </c>
      <c r="CB151" s="182">
        <v>-0.14661758705643901</v>
      </c>
      <c r="CC151" s="182">
        <v>0.77513584471730523</v>
      </c>
      <c r="CD151" s="182">
        <v>0.83648431033823734</v>
      </c>
      <c r="CE151" s="182">
        <v>-5.5735390787594999E-2</v>
      </c>
      <c r="CF151" s="182">
        <v>0.33654778151988252</v>
      </c>
      <c r="CG151" s="179">
        <v>5.8478335000000001</v>
      </c>
      <c r="CH151" s="169">
        <v>0.4</v>
      </c>
      <c r="CI151" s="170" t="s">
        <v>46</v>
      </c>
      <c r="CJ151" s="170">
        <v>1.3999999999999998E-3</v>
      </c>
      <c r="CK151" s="170" t="s">
        <v>46</v>
      </c>
      <c r="CL151" s="170">
        <v>1.3999999999999998E-3</v>
      </c>
      <c r="CM151" s="180">
        <v>35200902.450000003</v>
      </c>
      <c r="CN151" s="180">
        <v>37288969.593492068</v>
      </c>
      <c r="CO151" s="180">
        <v>-5568164.6000000034</v>
      </c>
      <c r="CP151" s="128" t="s">
        <v>46</v>
      </c>
      <c r="CQ151" s="128" t="s">
        <v>46</v>
      </c>
      <c r="CR151" s="128" t="s">
        <v>46</v>
      </c>
      <c r="CS151" s="128" t="s">
        <v>46</v>
      </c>
      <c r="CT151" s="126" t="s">
        <v>46</v>
      </c>
      <c r="CU151" s="126" t="s">
        <v>46</v>
      </c>
      <c r="CV151" s="126" t="s">
        <v>4870</v>
      </c>
      <c r="CW151" s="126" t="s">
        <v>46</v>
      </c>
      <c r="CX151" s="154">
        <v>25569.625</v>
      </c>
    </row>
    <row r="152" spans="1:102" ht="15" customHeight="1" x14ac:dyDescent="0.35">
      <c r="A152" s="8"/>
      <c r="B152" s="129">
        <v>41075440000195</v>
      </c>
      <c r="C152" s="152" t="s">
        <v>4972</v>
      </c>
      <c r="D152" s="126">
        <v>13</v>
      </c>
      <c r="E152" s="126"/>
      <c r="F152" s="122"/>
      <c r="G152" s="126" t="s">
        <v>393</v>
      </c>
      <c r="H152" s="126" t="s">
        <v>3391</v>
      </c>
      <c r="I152" s="126" t="s">
        <v>3392</v>
      </c>
      <c r="J152" s="126" t="s">
        <v>362</v>
      </c>
      <c r="K152" s="126" t="s">
        <v>3526</v>
      </c>
      <c r="L152" s="211" t="s">
        <v>3399</v>
      </c>
      <c r="M152" s="126" t="s">
        <v>112</v>
      </c>
      <c r="N152" s="126" t="s">
        <v>264</v>
      </c>
      <c r="O152" s="126" t="s">
        <v>157</v>
      </c>
      <c r="P152" s="211" t="s">
        <v>3562</v>
      </c>
      <c r="Q152" s="127">
        <v>5000</v>
      </c>
      <c r="R152" s="126" t="s">
        <v>4361</v>
      </c>
      <c r="S152" s="213" t="s">
        <v>46</v>
      </c>
      <c r="T152" s="171">
        <v>1000</v>
      </c>
      <c r="U152" s="171">
        <v>5000</v>
      </c>
      <c r="V152" s="172" t="s">
        <v>3398</v>
      </c>
      <c r="W152" s="172" t="s">
        <v>3530</v>
      </c>
      <c r="X152" s="172" t="s">
        <v>4475</v>
      </c>
      <c r="Y152" s="172" t="s">
        <v>3530</v>
      </c>
      <c r="Z152" s="172">
        <v>30</v>
      </c>
      <c r="AA152" s="172" t="s">
        <v>46</v>
      </c>
      <c r="AB152" s="169" t="s">
        <v>46</v>
      </c>
      <c r="AC152" s="172" t="s">
        <v>4973</v>
      </c>
      <c r="AD152" s="169">
        <v>1.95E-2</v>
      </c>
      <c r="AE152" s="169">
        <v>6.9500000000000006E-2</v>
      </c>
      <c r="AF152" s="169">
        <v>2.4500000000000001E-2</v>
      </c>
      <c r="AG152" s="169">
        <v>0.2</v>
      </c>
      <c r="AH152" s="172" t="s">
        <v>46</v>
      </c>
      <c r="AI152" s="172" t="s">
        <v>46</v>
      </c>
      <c r="AJ152" s="172" t="s">
        <v>133</v>
      </c>
      <c r="AK152" s="173">
        <v>44403</v>
      </c>
      <c r="AL152" s="212" t="s">
        <v>4974</v>
      </c>
      <c r="AM152" s="128">
        <v>-5.7609927881208996E-3</v>
      </c>
      <c r="AN152" s="128">
        <v>0.1009440012227824</v>
      </c>
      <c r="AO152" s="128">
        <v>8.1253256550357394E-2</v>
      </c>
      <c r="AP152" s="128">
        <v>2.6883020251410001E-2</v>
      </c>
      <c r="AQ152" s="128">
        <v>4.7160617096313202E-2</v>
      </c>
      <c r="AR152" s="128">
        <v>-8.8818879095741196E-2</v>
      </c>
      <c r="AS152" s="128">
        <v>0.1164040717238727</v>
      </c>
      <c r="AT152" s="128">
        <v>0.13736297180978749</v>
      </c>
      <c r="AU152" s="128" t="s">
        <v>46</v>
      </c>
      <c r="AV152" s="128" t="s">
        <v>46</v>
      </c>
      <c r="AW152" s="128">
        <v>4.3178081629433103E-2</v>
      </c>
      <c r="AX152" s="128" t="s">
        <v>46</v>
      </c>
      <c r="AY152" s="128">
        <v>0.97518566732723821</v>
      </c>
      <c r="AZ152" s="128">
        <v>0.60893366794145476</v>
      </c>
      <c r="BA152" s="128">
        <v>0.21003876161435719</v>
      </c>
      <c r="BB152" s="128">
        <v>0.3445630314362409</v>
      </c>
      <c r="BC152" s="128" t="s">
        <v>46</v>
      </c>
      <c r="BD152" s="128">
        <v>0.89216028161261507</v>
      </c>
      <c r="BE152" s="128">
        <v>1.1101829180508735</v>
      </c>
      <c r="BF152" s="128" t="s">
        <v>46</v>
      </c>
      <c r="BG152" s="128" t="s">
        <v>46</v>
      </c>
      <c r="BH152" s="128">
        <v>0.3226090778426689</v>
      </c>
      <c r="BI152" s="128">
        <v>-1.7960296563498498E-2</v>
      </c>
      <c r="BJ152" s="128">
        <v>-2.5685960239008E-3</v>
      </c>
      <c r="BK152" s="128">
        <v>-5.2182059688667501E-2</v>
      </c>
      <c r="BL152" s="128">
        <v>-8.9635253466826215E-2</v>
      </c>
      <c r="BM152" s="128">
        <v>-7.8909741653329979E-2</v>
      </c>
      <c r="BN152" s="128">
        <v>-0.19755860724998359</v>
      </c>
      <c r="BO152" s="128">
        <v>-1.4070321860952299E-2</v>
      </c>
      <c r="BP152" s="128">
        <v>1.3632936356753301E-2</v>
      </c>
      <c r="BQ152" s="128" t="s">
        <v>46</v>
      </c>
      <c r="BR152" s="128" t="s">
        <v>46</v>
      </c>
      <c r="BS152" s="128">
        <v>-7.9960271361512736E-2</v>
      </c>
      <c r="BT152" s="128">
        <v>6.5939333208786005E-2</v>
      </c>
      <c r="BU152" s="128">
        <v>7.2656705343316405E-2</v>
      </c>
      <c r="BV152" s="177">
        <v>-0.68222523678020552</v>
      </c>
      <c r="BW152" s="177">
        <v>-0.92829639688070242</v>
      </c>
      <c r="BX152" s="128">
        <v>-5.7269349382653198E-2</v>
      </c>
      <c r="BY152" s="128">
        <v>-0.1226858669720107</v>
      </c>
      <c r="BZ152" s="177">
        <v>0.18531796729759559</v>
      </c>
      <c r="CA152" s="182">
        <v>0.3535527179380365</v>
      </c>
      <c r="CB152" s="182">
        <v>3.3558154439644203E-2</v>
      </c>
      <c r="CC152" s="182">
        <v>0.5493435998608881</v>
      </c>
      <c r="CD152" s="182">
        <v>0.67294924217879903</v>
      </c>
      <c r="CE152" s="182">
        <v>1.01899200918893E-2</v>
      </c>
      <c r="CF152" s="182">
        <v>0.43277341744186332</v>
      </c>
      <c r="CG152" s="179">
        <v>1.1927966400000001</v>
      </c>
      <c r="CH152" s="169" t="s">
        <v>46</v>
      </c>
      <c r="CI152" s="170" t="s">
        <v>46</v>
      </c>
      <c r="CJ152" s="170" t="s">
        <v>46</v>
      </c>
      <c r="CK152" s="170" t="s">
        <v>46</v>
      </c>
      <c r="CL152" s="170" t="s">
        <v>46</v>
      </c>
      <c r="CM152" s="180">
        <v>15382664.369999999</v>
      </c>
      <c r="CN152" s="180">
        <v>17464606.061587293</v>
      </c>
      <c r="CO152" s="180">
        <v>-4975351.13</v>
      </c>
      <c r="CP152" s="128" t="s">
        <v>46</v>
      </c>
      <c r="CQ152" s="128" t="s">
        <v>46</v>
      </c>
      <c r="CR152" s="128" t="s">
        <v>46</v>
      </c>
      <c r="CS152" s="128" t="s">
        <v>46</v>
      </c>
      <c r="CT152" s="126" t="s">
        <v>46</v>
      </c>
      <c r="CU152" s="126" t="s">
        <v>46</v>
      </c>
      <c r="CV152" s="126" t="s">
        <v>4975</v>
      </c>
      <c r="CW152" s="126" t="s">
        <v>46</v>
      </c>
      <c r="CX152" s="154">
        <v>25569.625694432871</v>
      </c>
    </row>
    <row r="153" spans="1:102" ht="15" customHeight="1" x14ac:dyDescent="0.35">
      <c r="A153" s="8"/>
      <c r="B153" s="129">
        <v>26605199000175</v>
      </c>
      <c r="C153" s="152" t="s">
        <v>4980</v>
      </c>
      <c r="D153" s="126">
        <v>12</v>
      </c>
      <c r="E153" s="126" t="s">
        <v>134</v>
      </c>
      <c r="F153" s="122" t="s">
        <v>3393</v>
      </c>
      <c r="G153" s="126" t="s">
        <v>4962</v>
      </c>
      <c r="H153" s="126" t="s">
        <v>3390</v>
      </c>
      <c r="I153" s="126" t="s">
        <v>3384</v>
      </c>
      <c r="J153" s="126" t="s">
        <v>3560</v>
      </c>
      <c r="K153" s="126" t="s">
        <v>3526</v>
      </c>
      <c r="L153" s="211" t="s">
        <v>3399</v>
      </c>
      <c r="M153" s="126" t="s">
        <v>163</v>
      </c>
      <c r="N153" s="126" t="s">
        <v>3549</v>
      </c>
      <c r="O153" s="126" t="s">
        <v>315</v>
      </c>
      <c r="P153" s="211" t="s">
        <v>4981</v>
      </c>
      <c r="Q153" s="127">
        <v>1000</v>
      </c>
      <c r="R153" s="126" t="s">
        <v>4350</v>
      </c>
      <c r="S153" s="213" t="s">
        <v>46</v>
      </c>
      <c r="T153" s="171">
        <v>1000</v>
      </c>
      <c r="U153" s="171">
        <v>1000</v>
      </c>
      <c r="V153" s="172" t="s">
        <v>3398</v>
      </c>
      <c r="W153" s="172" t="s">
        <v>135</v>
      </c>
      <c r="X153" s="172" t="s">
        <v>4982</v>
      </c>
      <c r="Y153" s="172" t="s">
        <v>3530</v>
      </c>
      <c r="Z153" s="172">
        <v>90</v>
      </c>
      <c r="AA153" s="172" t="s">
        <v>46</v>
      </c>
      <c r="AB153" s="169" t="s">
        <v>46</v>
      </c>
      <c r="AC153" s="172" t="s">
        <v>4983</v>
      </c>
      <c r="AD153" s="169">
        <v>9.0000000000000011E-3</v>
      </c>
      <c r="AE153" s="169">
        <v>9.0000000000000011E-3</v>
      </c>
      <c r="AF153" s="169">
        <v>1.2500000000000001E-2</v>
      </c>
      <c r="AG153" s="169" t="s">
        <v>46</v>
      </c>
      <c r="AH153" s="172" t="s">
        <v>46</v>
      </c>
      <c r="AI153" s="172" t="s">
        <v>46</v>
      </c>
      <c r="AJ153" s="172" t="s">
        <v>46</v>
      </c>
      <c r="AK153" s="173">
        <v>43461</v>
      </c>
      <c r="AL153" s="212" t="s">
        <v>4984</v>
      </c>
      <c r="AM153" s="128">
        <v>1.7270707697801799E-2</v>
      </c>
      <c r="AN153" s="128">
        <v>0.11334637881306769</v>
      </c>
      <c r="AO153" s="128">
        <v>8.9600041111425499E-2</v>
      </c>
      <c r="AP153" s="128">
        <v>0.104680985211224</v>
      </c>
      <c r="AQ153" s="128">
        <v>0.10549706233849029</v>
      </c>
      <c r="AR153" s="128">
        <v>4.2786053301266697E-2</v>
      </c>
      <c r="AS153" s="128">
        <v>0.1625958149618649</v>
      </c>
      <c r="AT153" s="128">
        <v>6.9475523699751005E-2</v>
      </c>
      <c r="AU153" s="128" t="s">
        <v>46</v>
      </c>
      <c r="AV153" s="128" t="s">
        <v>46</v>
      </c>
      <c r="AW153" s="128">
        <v>9.1933307417673499E-2</v>
      </c>
      <c r="AX153" s="128">
        <v>1.4157125698156698</v>
      </c>
      <c r="AY153" s="128">
        <v>1.0950008194939729</v>
      </c>
      <c r="AZ153" s="128">
        <v>0.6714867070942705</v>
      </c>
      <c r="BA153" s="128">
        <v>0.84927195746721618</v>
      </c>
      <c r="BB153" s="128">
        <v>0.81587096705216278</v>
      </c>
      <c r="BC153" s="128">
        <v>0.39347213780575802</v>
      </c>
      <c r="BD153" s="128">
        <v>1.2461894667182851</v>
      </c>
      <c r="BE153" s="128">
        <v>0.56150896138814088</v>
      </c>
      <c r="BF153" s="128" t="s">
        <v>46</v>
      </c>
      <c r="BG153" s="128" t="s">
        <v>46</v>
      </c>
      <c r="BH153" s="128">
        <v>1.053162964032933</v>
      </c>
      <c r="BI153" s="128">
        <v>5.0714039224241999E-3</v>
      </c>
      <c r="BJ153" s="128">
        <v>9.8337815663843992E-3</v>
      </c>
      <c r="BK153" s="128">
        <v>-4.3835275127599403E-2</v>
      </c>
      <c r="BL153" s="128">
        <v>-1.6539977272872375E-2</v>
      </c>
      <c r="BM153" s="128">
        <v>-2.1082858800810289E-2</v>
      </c>
      <c r="BN153" s="128">
        <v>-6.5953674852975597E-2</v>
      </c>
      <c r="BO153" s="128">
        <v>3.2121421377039702E-2</v>
      </c>
      <c r="BP153" s="128">
        <v>-5.4254511753283101E-2</v>
      </c>
      <c r="BQ153" s="128" t="s">
        <v>46</v>
      </c>
      <c r="BR153" s="128" t="s">
        <v>46</v>
      </c>
      <c r="BS153" s="128">
        <v>4.2681538989584045E-3</v>
      </c>
      <c r="BT153" s="128">
        <v>4.4502985568100797E-2</v>
      </c>
      <c r="BU153" s="128">
        <v>4.0712165148100797E-2</v>
      </c>
      <c r="BV153" s="177">
        <v>-0.86451954868605219</v>
      </c>
      <c r="BW153" s="177">
        <v>0.10349913952178159</v>
      </c>
      <c r="BX153" s="128">
        <v>-3.6467892797058699E-2</v>
      </c>
      <c r="BY153" s="128">
        <v>-3.8895117766467799E-2</v>
      </c>
      <c r="BZ153" s="177">
        <v>4.4739764695968701E-2</v>
      </c>
      <c r="CA153" s="182">
        <v>0.4837806391727163</v>
      </c>
      <c r="CB153" s="182">
        <v>-0.20881649800351079</v>
      </c>
      <c r="CC153" s="182">
        <v>0.81462832054053769</v>
      </c>
      <c r="CD153" s="182">
        <v>0.9027333244636504</v>
      </c>
      <c r="CE153" s="182">
        <v>-5.6690536419836901E-2</v>
      </c>
      <c r="CF153" s="182">
        <v>0.33325623554208478</v>
      </c>
      <c r="CG153" s="179">
        <v>1.808710462644</v>
      </c>
      <c r="CH153" s="169">
        <v>0.27</v>
      </c>
      <c r="CI153" s="170" t="s">
        <v>46</v>
      </c>
      <c r="CJ153" s="170">
        <v>2.4300000000000003E-3</v>
      </c>
      <c r="CK153" s="170" t="s">
        <v>46</v>
      </c>
      <c r="CL153" s="170">
        <v>2.4300000000000003E-3</v>
      </c>
      <c r="CM153" s="180">
        <v>102667659.2</v>
      </c>
      <c r="CN153" s="180">
        <v>118024173.16412696</v>
      </c>
      <c r="CO153" s="180">
        <v>-39454706.159999996</v>
      </c>
      <c r="CP153" s="128" t="s">
        <v>46</v>
      </c>
      <c r="CQ153" s="128" t="s">
        <v>46</v>
      </c>
      <c r="CR153" s="128" t="s">
        <v>46</v>
      </c>
      <c r="CS153" s="128" t="s">
        <v>46</v>
      </c>
      <c r="CT153" s="126" t="s">
        <v>46</v>
      </c>
      <c r="CU153" s="126" t="s">
        <v>46</v>
      </c>
      <c r="CV153" s="126" t="s">
        <v>4985</v>
      </c>
      <c r="CW153" s="126" t="s">
        <v>46</v>
      </c>
      <c r="CX153" s="154">
        <v>25569.625694432871</v>
      </c>
    </row>
    <row r="154" spans="1:102" ht="15" customHeight="1" x14ac:dyDescent="0.35">
      <c r="A154" s="8"/>
      <c r="B154" s="129">
        <v>61333973000137</v>
      </c>
      <c r="C154" s="152" t="s">
        <v>4989</v>
      </c>
      <c r="D154" s="126">
        <v>11</v>
      </c>
      <c r="E154" s="126"/>
      <c r="F154" s="122"/>
      <c r="G154" s="126" t="s">
        <v>4962</v>
      </c>
      <c r="H154" s="126" t="s">
        <v>352</v>
      </c>
      <c r="I154" s="126" t="s">
        <v>3406</v>
      </c>
      <c r="J154" s="126" t="s">
        <v>3561</v>
      </c>
      <c r="K154" s="126" t="s">
        <v>46</v>
      </c>
      <c r="L154" s="211" t="s">
        <v>4393</v>
      </c>
      <c r="M154" s="126" t="s">
        <v>163</v>
      </c>
      <c r="N154" s="126" t="s">
        <v>3566</v>
      </c>
      <c r="O154" s="126" t="s">
        <v>319</v>
      </c>
      <c r="P154" s="211" t="s">
        <v>4252</v>
      </c>
      <c r="Q154" s="127">
        <v>500</v>
      </c>
      <c r="R154" s="126" t="s">
        <v>4361</v>
      </c>
      <c r="S154" s="213" t="s">
        <v>46</v>
      </c>
      <c r="T154" s="171">
        <v>100</v>
      </c>
      <c r="U154" s="171">
        <v>500</v>
      </c>
      <c r="V154" s="172" t="s">
        <v>3398</v>
      </c>
      <c r="W154" s="172" t="s">
        <v>135</v>
      </c>
      <c r="X154" s="172" t="s">
        <v>4450</v>
      </c>
      <c r="Y154" s="172" t="s">
        <v>3530</v>
      </c>
      <c r="Z154" s="172">
        <v>45</v>
      </c>
      <c r="AA154" s="172" t="s">
        <v>46</v>
      </c>
      <c r="AB154" s="169" t="s">
        <v>46</v>
      </c>
      <c r="AC154" s="172" t="s">
        <v>46</v>
      </c>
      <c r="AD154" s="169">
        <v>9.7000000000000003E-3</v>
      </c>
      <c r="AE154" s="169" t="s">
        <v>46</v>
      </c>
      <c r="AF154" s="169">
        <v>9.7000000000000003E-3</v>
      </c>
      <c r="AG154" s="169" t="s">
        <v>46</v>
      </c>
      <c r="AH154" s="172" t="s">
        <v>46</v>
      </c>
      <c r="AI154" s="172" t="s">
        <v>46</v>
      </c>
      <c r="AJ154" s="172" t="s">
        <v>133</v>
      </c>
      <c r="AK154" s="173">
        <v>45820</v>
      </c>
      <c r="AL154" s="212" t="s">
        <v>4990</v>
      </c>
      <c r="AM154" s="128" t="s">
        <v>46</v>
      </c>
      <c r="AN154" s="128" t="s">
        <v>46</v>
      </c>
      <c r="AO154" s="128" t="s">
        <v>46</v>
      </c>
      <c r="AP154" s="128" t="s">
        <v>46</v>
      </c>
      <c r="AQ154" s="128" t="s">
        <v>46</v>
      </c>
      <c r="AR154" s="128" t="s">
        <v>46</v>
      </c>
      <c r="AS154" s="128" t="s">
        <v>46</v>
      </c>
      <c r="AT154" s="128" t="s">
        <v>46</v>
      </c>
      <c r="AU154" s="128" t="s">
        <v>46</v>
      </c>
      <c r="AV154" s="128" t="s">
        <v>46</v>
      </c>
      <c r="AW154" s="128" t="s">
        <v>46</v>
      </c>
      <c r="AX154" s="128" t="s">
        <v>46</v>
      </c>
      <c r="AY154" s="128" t="s">
        <v>46</v>
      </c>
      <c r="AZ154" s="128" t="s">
        <v>46</v>
      </c>
      <c r="BA154" s="128" t="s">
        <v>46</v>
      </c>
      <c r="BB154" s="128" t="s">
        <v>46</v>
      </c>
      <c r="BC154" s="128" t="s">
        <v>46</v>
      </c>
      <c r="BD154" s="128" t="s">
        <v>46</v>
      </c>
      <c r="BE154" s="128" t="s">
        <v>46</v>
      </c>
      <c r="BF154" s="128" t="s">
        <v>46</v>
      </c>
      <c r="BG154" s="128" t="s">
        <v>46</v>
      </c>
      <c r="BH154" s="128" t="s">
        <v>46</v>
      </c>
      <c r="BI154" s="128" t="s">
        <v>46</v>
      </c>
      <c r="BJ154" s="128" t="s">
        <v>46</v>
      </c>
      <c r="BK154" s="128" t="s">
        <v>46</v>
      </c>
      <c r="BL154" s="128" t="s">
        <v>46</v>
      </c>
      <c r="BM154" s="128" t="s">
        <v>46</v>
      </c>
      <c r="BN154" s="128" t="s">
        <v>46</v>
      </c>
      <c r="BO154" s="128" t="s">
        <v>46</v>
      </c>
      <c r="BP154" s="128" t="s">
        <v>46</v>
      </c>
      <c r="BQ154" s="128" t="s">
        <v>46</v>
      </c>
      <c r="BR154" s="128" t="s">
        <v>46</v>
      </c>
      <c r="BS154" s="128" t="s">
        <v>46</v>
      </c>
      <c r="BT154" s="128" t="s">
        <v>46</v>
      </c>
      <c r="BU154" s="128">
        <v>1.60716587549E-5</v>
      </c>
      <c r="BV154" s="177" t="s">
        <v>46</v>
      </c>
      <c r="BW154" s="177">
        <v>-1.1396666232902501E-2</v>
      </c>
      <c r="BX154" s="128" t="s">
        <v>46</v>
      </c>
      <c r="BY154" s="128" t="s">
        <v>46</v>
      </c>
      <c r="BZ154" s="177">
        <v>-8.6002143100000002E-8</v>
      </c>
      <c r="CA154" s="182" t="s">
        <v>46</v>
      </c>
      <c r="CB154" s="182" t="s">
        <v>46</v>
      </c>
      <c r="CC154" s="182" t="s">
        <v>46</v>
      </c>
      <c r="CD154" s="182" t="s">
        <v>46</v>
      </c>
      <c r="CE154" s="182" t="s">
        <v>46</v>
      </c>
      <c r="CF154" s="182" t="s">
        <v>46</v>
      </c>
      <c r="CG154" s="179">
        <v>104.10459099000001</v>
      </c>
      <c r="CH154" s="169">
        <v>0.2487</v>
      </c>
      <c r="CI154" s="170">
        <v>0.15</v>
      </c>
      <c r="CJ154" s="170">
        <v>2.4123899999999999E-3</v>
      </c>
      <c r="CK154" s="170" t="s">
        <v>46</v>
      </c>
      <c r="CL154" s="170">
        <v>2.4123899999999999E-3</v>
      </c>
      <c r="CM154" s="180">
        <v>253344163.13999999</v>
      </c>
      <c r="CN154" s="180" t="s">
        <v>46</v>
      </c>
      <c r="CO154" s="180">
        <v>242079078.32000008</v>
      </c>
      <c r="CP154" s="128" t="s">
        <v>46</v>
      </c>
      <c r="CQ154" s="128" t="s">
        <v>46</v>
      </c>
      <c r="CR154" s="128" t="s">
        <v>46</v>
      </c>
      <c r="CS154" s="128" t="s">
        <v>46</v>
      </c>
      <c r="CT154" s="126" t="s">
        <v>46</v>
      </c>
      <c r="CU154" s="126" t="s">
        <v>46</v>
      </c>
      <c r="CV154" s="126" t="s">
        <v>4988</v>
      </c>
      <c r="CW154" s="126" t="s">
        <v>46</v>
      </c>
      <c r="CX154" s="154">
        <v>25569.625694432871</v>
      </c>
    </row>
    <row r="155" spans="1:102" ht="15" customHeight="1" x14ac:dyDescent="0.35">
      <c r="A155" s="8"/>
      <c r="B155" s="129">
        <v>61333973000137</v>
      </c>
      <c r="C155" s="152" t="s">
        <v>4986</v>
      </c>
      <c r="D155" s="126">
        <v>11</v>
      </c>
      <c r="E155" s="126"/>
      <c r="F155" s="122"/>
      <c r="G155" s="126" t="s">
        <v>4962</v>
      </c>
      <c r="H155" s="126" t="s">
        <v>352</v>
      </c>
      <c r="I155" s="126" t="s">
        <v>3406</v>
      </c>
      <c r="J155" s="126" t="s">
        <v>3561</v>
      </c>
      <c r="K155" s="126" t="s">
        <v>46</v>
      </c>
      <c r="L155" s="211" t="s">
        <v>4393</v>
      </c>
      <c r="M155" s="126" t="s">
        <v>163</v>
      </c>
      <c r="N155" s="126" t="s">
        <v>3566</v>
      </c>
      <c r="O155" s="126" t="s">
        <v>319</v>
      </c>
      <c r="P155" s="211" t="s">
        <v>4252</v>
      </c>
      <c r="Q155" s="127">
        <v>500</v>
      </c>
      <c r="R155" s="126" t="s">
        <v>4361</v>
      </c>
      <c r="S155" s="213" t="s">
        <v>46</v>
      </c>
      <c r="T155" s="171">
        <v>100</v>
      </c>
      <c r="U155" s="171">
        <v>500</v>
      </c>
      <c r="V155" s="172" t="s">
        <v>3398</v>
      </c>
      <c r="W155" s="172" t="s">
        <v>135</v>
      </c>
      <c r="X155" s="172" t="s">
        <v>3548</v>
      </c>
      <c r="Y155" s="172" t="s">
        <v>3530</v>
      </c>
      <c r="Z155" s="172">
        <v>2</v>
      </c>
      <c r="AA155" s="172" t="s">
        <v>46</v>
      </c>
      <c r="AB155" s="169" t="s">
        <v>46</v>
      </c>
      <c r="AC155" s="172" t="s">
        <v>46</v>
      </c>
      <c r="AD155" s="169">
        <v>9.7000000000000003E-3</v>
      </c>
      <c r="AE155" s="169" t="s">
        <v>46</v>
      </c>
      <c r="AF155" s="169">
        <v>0.01</v>
      </c>
      <c r="AG155" s="169" t="s">
        <v>46</v>
      </c>
      <c r="AH155" s="172" t="s">
        <v>46</v>
      </c>
      <c r="AI155" s="172" t="s">
        <v>46</v>
      </c>
      <c r="AJ155" s="172" t="s">
        <v>133</v>
      </c>
      <c r="AK155" s="173">
        <v>45826</v>
      </c>
      <c r="AL155" s="212" t="s">
        <v>4987</v>
      </c>
      <c r="AM155" s="128" t="s">
        <v>46</v>
      </c>
      <c r="AN155" s="128" t="s">
        <v>46</v>
      </c>
      <c r="AO155" s="128" t="s">
        <v>46</v>
      </c>
      <c r="AP155" s="128" t="s">
        <v>46</v>
      </c>
      <c r="AQ155" s="128" t="s">
        <v>46</v>
      </c>
      <c r="AR155" s="128" t="s">
        <v>46</v>
      </c>
      <c r="AS155" s="128" t="s">
        <v>46</v>
      </c>
      <c r="AT155" s="128" t="s">
        <v>46</v>
      </c>
      <c r="AU155" s="128" t="s">
        <v>46</v>
      </c>
      <c r="AV155" s="128" t="s">
        <v>46</v>
      </c>
      <c r="AW155" s="128" t="s">
        <v>46</v>
      </c>
      <c r="AX155" s="128" t="s">
        <v>46</v>
      </c>
      <c r="AY155" s="128" t="s">
        <v>46</v>
      </c>
      <c r="AZ155" s="128" t="s">
        <v>46</v>
      </c>
      <c r="BA155" s="128" t="s">
        <v>46</v>
      </c>
      <c r="BB155" s="128" t="s">
        <v>46</v>
      </c>
      <c r="BC155" s="128" t="s">
        <v>46</v>
      </c>
      <c r="BD155" s="128" t="s">
        <v>46</v>
      </c>
      <c r="BE155" s="128" t="s">
        <v>46</v>
      </c>
      <c r="BF155" s="128" t="s">
        <v>46</v>
      </c>
      <c r="BG155" s="128" t="s">
        <v>46</v>
      </c>
      <c r="BH155" s="128" t="s">
        <v>46</v>
      </c>
      <c r="BI155" s="128" t="s">
        <v>46</v>
      </c>
      <c r="BJ155" s="128" t="s">
        <v>46</v>
      </c>
      <c r="BK155" s="128" t="s">
        <v>46</v>
      </c>
      <c r="BL155" s="128" t="s">
        <v>46</v>
      </c>
      <c r="BM155" s="128" t="s">
        <v>46</v>
      </c>
      <c r="BN155" s="128" t="s">
        <v>46</v>
      </c>
      <c r="BO155" s="128" t="s">
        <v>46</v>
      </c>
      <c r="BP155" s="128" t="s">
        <v>46</v>
      </c>
      <c r="BQ155" s="128" t="s">
        <v>46</v>
      </c>
      <c r="BR155" s="128" t="s">
        <v>46</v>
      </c>
      <c r="BS155" s="128" t="s">
        <v>46</v>
      </c>
      <c r="BT155" s="128" t="s">
        <v>46</v>
      </c>
      <c r="BU155" s="128">
        <v>1.60716587549E-5</v>
      </c>
      <c r="BV155" s="177" t="s">
        <v>46</v>
      </c>
      <c r="BW155" s="177">
        <v>-1.1396666232902501E-2</v>
      </c>
      <c r="BX155" s="128" t="s">
        <v>46</v>
      </c>
      <c r="BY155" s="128" t="s">
        <v>46</v>
      </c>
      <c r="BZ155" s="177">
        <v>-8.6002143100000002E-8</v>
      </c>
      <c r="CA155" s="182" t="s">
        <v>46</v>
      </c>
      <c r="CB155" s="182" t="s">
        <v>46</v>
      </c>
      <c r="CC155" s="182" t="s">
        <v>46</v>
      </c>
      <c r="CD155" s="182" t="s">
        <v>46</v>
      </c>
      <c r="CE155" s="182" t="s">
        <v>46</v>
      </c>
      <c r="CF155" s="182" t="s">
        <v>46</v>
      </c>
      <c r="CG155" s="179">
        <v>104.10459099000001</v>
      </c>
      <c r="CH155" s="169" t="s">
        <v>46</v>
      </c>
      <c r="CI155" s="170" t="s">
        <v>46</v>
      </c>
      <c r="CJ155" s="170" t="s">
        <v>46</v>
      </c>
      <c r="CK155" s="170" t="s">
        <v>46</v>
      </c>
      <c r="CL155" s="170" t="s">
        <v>46</v>
      </c>
      <c r="CM155" s="180">
        <v>253344163.13999999</v>
      </c>
      <c r="CN155" s="180" t="s">
        <v>46</v>
      </c>
      <c r="CO155" s="180">
        <v>242079078.32000008</v>
      </c>
      <c r="CP155" s="128" t="s">
        <v>46</v>
      </c>
      <c r="CQ155" s="128" t="s">
        <v>46</v>
      </c>
      <c r="CR155" s="128" t="s">
        <v>46</v>
      </c>
      <c r="CS155" s="128" t="s">
        <v>46</v>
      </c>
      <c r="CT155" s="126" t="s">
        <v>46</v>
      </c>
      <c r="CU155" s="126" t="s">
        <v>46</v>
      </c>
      <c r="CV155" s="126" t="s">
        <v>4988</v>
      </c>
      <c r="CW155" s="126" t="s">
        <v>46</v>
      </c>
      <c r="CX155" s="154">
        <v>25569.625694432871</v>
      </c>
    </row>
    <row r="156" spans="1:102" ht="15" customHeight="1" x14ac:dyDescent="0.35">
      <c r="A156" s="8"/>
      <c r="B156" s="129">
        <v>52248139000152</v>
      </c>
      <c r="C156" s="152" t="s">
        <v>4991</v>
      </c>
      <c r="D156" s="126">
        <v>12</v>
      </c>
      <c r="E156" s="126"/>
      <c r="F156" s="122"/>
      <c r="G156" s="126" t="s">
        <v>4962</v>
      </c>
      <c r="H156" s="126" t="s">
        <v>352</v>
      </c>
      <c r="I156" s="126" t="s">
        <v>3383</v>
      </c>
      <c r="J156" s="126" t="s">
        <v>362</v>
      </c>
      <c r="K156" s="126" t="s">
        <v>3526</v>
      </c>
      <c r="L156" s="211" t="s">
        <v>3399</v>
      </c>
      <c r="M156" s="126" t="s">
        <v>163</v>
      </c>
      <c r="N156" s="126" t="s">
        <v>3547</v>
      </c>
      <c r="O156" s="126" t="s">
        <v>319</v>
      </c>
      <c r="P156" s="211" t="s">
        <v>4560</v>
      </c>
      <c r="Q156" s="127">
        <v>500</v>
      </c>
      <c r="R156" s="126" t="s">
        <v>4350</v>
      </c>
      <c r="S156" s="213" t="s">
        <v>46</v>
      </c>
      <c r="T156" s="171">
        <v>100</v>
      </c>
      <c r="U156" s="171">
        <v>500</v>
      </c>
      <c r="V156" s="172" t="s">
        <v>3398</v>
      </c>
      <c r="W156" s="172" t="s">
        <v>135</v>
      </c>
      <c r="X156" s="172" t="s">
        <v>4982</v>
      </c>
      <c r="Y156" s="172" t="s">
        <v>3530</v>
      </c>
      <c r="Z156" s="172">
        <v>90</v>
      </c>
      <c r="AA156" s="172" t="s">
        <v>46</v>
      </c>
      <c r="AB156" s="169" t="s">
        <v>46</v>
      </c>
      <c r="AC156" s="172" t="s">
        <v>46</v>
      </c>
      <c r="AD156" s="169">
        <v>0.01</v>
      </c>
      <c r="AE156" s="169" t="s">
        <v>46</v>
      </c>
      <c r="AF156" s="169">
        <v>0.01</v>
      </c>
      <c r="AG156" s="169">
        <v>0.2</v>
      </c>
      <c r="AH156" s="172" t="s">
        <v>3564</v>
      </c>
      <c r="AI156" s="172" t="s">
        <v>4352</v>
      </c>
      <c r="AJ156" s="172" t="s">
        <v>133</v>
      </c>
      <c r="AK156" s="173">
        <v>45198</v>
      </c>
      <c r="AL156" s="212" t="s">
        <v>4992</v>
      </c>
      <c r="AM156" s="128">
        <v>7.4610403159212002E-3</v>
      </c>
      <c r="AN156" s="128">
        <v>1.27741979280056E-2</v>
      </c>
      <c r="AO156" s="128">
        <v>1.08975770299741E-2</v>
      </c>
      <c r="AP156" s="128" t="s">
        <v>46</v>
      </c>
      <c r="AQ156" s="128" t="s">
        <v>46</v>
      </c>
      <c r="AR156" s="128">
        <v>2.6080120739718899E-2</v>
      </c>
      <c r="AS156" s="128" t="s">
        <v>46</v>
      </c>
      <c r="AT156" s="128" t="s">
        <v>46</v>
      </c>
      <c r="AU156" s="128" t="s">
        <v>46</v>
      </c>
      <c r="AV156" s="128" t="s">
        <v>46</v>
      </c>
      <c r="AW156" s="128">
        <v>2.9322121178921402E-2</v>
      </c>
      <c r="AX156" s="128">
        <v>0.61159558392013857</v>
      </c>
      <c r="AY156" s="128">
        <v>0.1234071820028157</v>
      </c>
      <c r="AZ156" s="128">
        <v>8.1669361134147994E-2</v>
      </c>
      <c r="BA156" s="128" t="s">
        <v>46</v>
      </c>
      <c r="BB156" s="128" t="s">
        <v>46</v>
      </c>
      <c r="BC156" s="128">
        <v>0.23983985597909091</v>
      </c>
      <c r="BD156" s="128" t="s">
        <v>46</v>
      </c>
      <c r="BE156" s="128" t="s">
        <v>46</v>
      </c>
      <c r="BF156" s="128" t="s">
        <v>46</v>
      </c>
      <c r="BG156" s="128" t="s">
        <v>46</v>
      </c>
      <c r="BH156" s="128">
        <v>0.22948737258317459</v>
      </c>
      <c r="BI156" s="128">
        <v>-4.7382634594562998E-3</v>
      </c>
      <c r="BJ156" s="128">
        <v>-9.0738399318677596E-2</v>
      </c>
      <c r="BK156" s="128">
        <v>-0.1225377392090507</v>
      </c>
      <c r="BL156" s="128" t="s">
        <v>46</v>
      </c>
      <c r="BM156" s="128" t="s">
        <v>46</v>
      </c>
      <c r="BN156" s="128">
        <v>-8.2659607414523301E-2</v>
      </c>
      <c r="BO156" s="128" t="s">
        <v>46</v>
      </c>
      <c r="BP156" s="128" t="s">
        <v>46</v>
      </c>
      <c r="BQ156" s="128" t="s">
        <v>46</v>
      </c>
      <c r="BR156" s="128" t="s">
        <v>46</v>
      </c>
      <c r="BS156" s="128">
        <v>-8.7296120024767609E-2</v>
      </c>
      <c r="BT156" s="128">
        <v>4.1915231955881899E-2</v>
      </c>
      <c r="BU156" s="128">
        <v>3.8562870199695898E-2</v>
      </c>
      <c r="BV156" s="177">
        <v>-2.7094006079812041</v>
      </c>
      <c r="BW156" s="177">
        <v>-2.2220847712210583</v>
      </c>
      <c r="BX156" s="128">
        <v>-2.1395152912535301E-2</v>
      </c>
      <c r="BY156" s="128">
        <v>-2.1395152912535301E-2</v>
      </c>
      <c r="BZ156" s="177">
        <v>2.1279370609743799E-2</v>
      </c>
      <c r="CA156" s="182">
        <v>5.7001057249255499E-2</v>
      </c>
      <c r="CB156" s="182">
        <v>2.1345385325037301E-2</v>
      </c>
      <c r="CC156" s="182">
        <v>0.1423697337162336</v>
      </c>
      <c r="CD156" s="182">
        <v>9.6873685866949694E-2</v>
      </c>
      <c r="CE156" s="182">
        <v>1.9508945326768799E-2</v>
      </c>
      <c r="CF156" s="182">
        <v>-5.2492887226450499E-2</v>
      </c>
      <c r="CG156" s="179">
        <v>1.05926104</v>
      </c>
      <c r="CH156" s="169">
        <v>0.3</v>
      </c>
      <c r="CI156" s="170">
        <v>0.15</v>
      </c>
      <c r="CJ156" s="170">
        <v>3.0000000000000001E-3</v>
      </c>
      <c r="CK156" s="170" t="s">
        <v>46</v>
      </c>
      <c r="CL156" s="170">
        <v>3.0000000000000001E-3</v>
      </c>
      <c r="CM156" s="180">
        <v>482549900.47000003</v>
      </c>
      <c r="CN156" s="180">
        <v>468125456.50023794</v>
      </c>
      <c r="CO156" s="180">
        <v>2928847.259999997</v>
      </c>
      <c r="CP156" s="128" t="s">
        <v>46</v>
      </c>
      <c r="CQ156" s="128" t="s">
        <v>46</v>
      </c>
      <c r="CR156" s="128" t="s">
        <v>46</v>
      </c>
      <c r="CS156" s="128" t="s">
        <v>46</v>
      </c>
      <c r="CT156" s="126" t="s">
        <v>46</v>
      </c>
      <c r="CU156" s="126" t="s">
        <v>46</v>
      </c>
      <c r="CV156" s="126" t="s">
        <v>4993</v>
      </c>
      <c r="CW156" s="126" t="s">
        <v>46</v>
      </c>
      <c r="CX156" s="154">
        <v>25569.625694432871</v>
      </c>
    </row>
    <row r="157" spans="1:102" ht="15" customHeight="1" x14ac:dyDescent="0.35">
      <c r="A157" s="8"/>
      <c r="B157" s="129">
        <v>20146294000171</v>
      </c>
      <c r="C157" s="152" t="s">
        <v>4994</v>
      </c>
      <c r="D157" s="126">
        <v>10</v>
      </c>
      <c r="E157" s="126"/>
      <c r="F157" s="122" t="s">
        <v>3394</v>
      </c>
      <c r="G157" s="126" t="s">
        <v>4962</v>
      </c>
      <c r="H157" s="126" t="s">
        <v>3391</v>
      </c>
      <c r="I157" s="126" t="s">
        <v>3392</v>
      </c>
      <c r="J157" s="126" t="s">
        <v>3560</v>
      </c>
      <c r="K157" s="126" t="s">
        <v>3526</v>
      </c>
      <c r="L157" s="211" t="s">
        <v>3399</v>
      </c>
      <c r="M157" s="126" t="s">
        <v>163</v>
      </c>
      <c r="N157" s="126" t="s">
        <v>4767</v>
      </c>
      <c r="O157" s="126" t="s">
        <v>164</v>
      </c>
      <c r="P157" s="211" t="s">
        <v>3541</v>
      </c>
      <c r="Q157" s="127">
        <v>1000</v>
      </c>
      <c r="R157" s="126" t="s">
        <v>4350</v>
      </c>
      <c r="S157" s="213" t="s">
        <v>46</v>
      </c>
      <c r="T157" s="171">
        <v>1000</v>
      </c>
      <c r="U157" s="171">
        <v>1000</v>
      </c>
      <c r="V157" s="172" t="s">
        <v>3398</v>
      </c>
      <c r="W157" s="172" t="s">
        <v>135</v>
      </c>
      <c r="X157" s="172" t="s">
        <v>4450</v>
      </c>
      <c r="Y157" s="172" t="s">
        <v>3530</v>
      </c>
      <c r="Z157" s="172">
        <v>45</v>
      </c>
      <c r="AA157" s="172" t="s">
        <v>46</v>
      </c>
      <c r="AB157" s="169" t="s">
        <v>46</v>
      </c>
      <c r="AC157" s="172" t="s">
        <v>4995</v>
      </c>
      <c r="AD157" s="169">
        <v>5.5000000000000005E-3</v>
      </c>
      <c r="AE157" s="169">
        <v>5.5000000000000005E-3</v>
      </c>
      <c r="AF157" s="169">
        <v>7.4999999999999997E-3</v>
      </c>
      <c r="AG157" s="169">
        <v>0.15</v>
      </c>
      <c r="AH157" s="172" t="s">
        <v>136</v>
      </c>
      <c r="AI157" s="172" t="s">
        <v>4367</v>
      </c>
      <c r="AJ157" s="172" t="s">
        <v>133</v>
      </c>
      <c r="AK157" s="173">
        <v>41949</v>
      </c>
      <c r="AL157" s="212" t="s">
        <v>3630</v>
      </c>
      <c r="AM157" s="128">
        <v>1.1340133034444399E-2</v>
      </c>
      <c r="AN157" s="128">
        <v>0.1012308120207627</v>
      </c>
      <c r="AO157" s="128">
        <v>0.1200092133079957</v>
      </c>
      <c r="AP157" s="128">
        <v>0.11221467454860209</v>
      </c>
      <c r="AQ157" s="128">
        <v>0.11267493060124931</v>
      </c>
      <c r="AR157" s="128">
        <v>9.7722236039533297E-2</v>
      </c>
      <c r="AS157" s="128">
        <v>0.1038691597587595</v>
      </c>
      <c r="AT157" s="128">
        <v>0.13881882969171541</v>
      </c>
      <c r="AU157" s="128" t="s">
        <v>46</v>
      </c>
      <c r="AV157" s="128" t="s">
        <v>46</v>
      </c>
      <c r="AW157" s="128">
        <v>0.10302887899540231</v>
      </c>
      <c r="AX157" s="128">
        <v>0.92957214962814383</v>
      </c>
      <c r="AY157" s="128">
        <v>0.9779564489094722</v>
      </c>
      <c r="AZ157" s="128">
        <v>0.89938118850800497</v>
      </c>
      <c r="BA157" s="128">
        <v>0.91365117084527481</v>
      </c>
      <c r="BB157" s="128">
        <v>0.87743059374925469</v>
      </c>
      <c r="BC157" s="128">
        <v>0.89868015764136155</v>
      </c>
      <c r="BD157" s="128">
        <v>0.79608846536796674</v>
      </c>
      <c r="BE157" s="128">
        <v>1.1219493244581564</v>
      </c>
      <c r="BF157" s="128" t="s">
        <v>46</v>
      </c>
      <c r="BG157" s="128" t="s">
        <v>46</v>
      </c>
      <c r="BH157" s="128">
        <v>1.108062000464533</v>
      </c>
      <c r="BI157" s="128">
        <v>-8.5917074093309995E-4</v>
      </c>
      <c r="BJ157" s="128">
        <v>-2.2817852259204002E-3</v>
      </c>
      <c r="BK157" s="128">
        <v>-1.34261029310291E-2</v>
      </c>
      <c r="BL157" s="128">
        <v>-9.4452952155065217E-3</v>
      </c>
      <c r="BM157" s="128">
        <v>-1.3948512561020698E-2</v>
      </c>
      <c r="BN157" s="128">
        <v>-1.1017492114709E-2</v>
      </c>
      <c r="BO157" s="128">
        <v>-2.66052338260656E-2</v>
      </c>
      <c r="BP157" s="128">
        <v>1.5088794238681201E-2</v>
      </c>
      <c r="BQ157" s="128" t="s">
        <v>46</v>
      </c>
      <c r="BR157" s="128" t="s">
        <v>46</v>
      </c>
      <c r="BS157" s="128">
        <v>9.1929573235878248E-3</v>
      </c>
      <c r="BT157" s="128">
        <v>1.44635911472067E-2</v>
      </c>
      <c r="BU157" s="128">
        <v>9.4023153247259003E-3</v>
      </c>
      <c r="BV157" s="177">
        <v>-0.81709331792741968</v>
      </c>
      <c r="BW157" s="177">
        <v>0.65162799372946301</v>
      </c>
      <c r="BX157" s="128">
        <v>-7.3974980507751E-3</v>
      </c>
      <c r="BY157" s="128">
        <v>-3.09591089377491E-2</v>
      </c>
      <c r="BZ157" s="177">
        <v>-9.3622525546940003E-4</v>
      </c>
      <c r="CA157" s="182">
        <v>0.18180058237987529</v>
      </c>
      <c r="CB157" s="182">
        <v>-0.117411612863886</v>
      </c>
      <c r="CC157" s="182">
        <v>0.2082552325612298</v>
      </c>
      <c r="CD157" s="182">
        <v>0.2134639013910353</v>
      </c>
      <c r="CE157" s="182">
        <v>-2.2484671055470501E-2</v>
      </c>
      <c r="CF157" s="182">
        <v>4.9653735624332E-2</v>
      </c>
      <c r="CG157" s="179">
        <v>3.3123836799999999</v>
      </c>
      <c r="CH157" s="169">
        <v>0.3</v>
      </c>
      <c r="CI157" s="170">
        <v>0.17499999999999999</v>
      </c>
      <c r="CJ157" s="170">
        <v>1.65E-3</v>
      </c>
      <c r="CK157" s="170" t="s">
        <v>46</v>
      </c>
      <c r="CL157" s="170">
        <v>1.65E-3</v>
      </c>
      <c r="CM157" s="180">
        <v>491363452.82999998</v>
      </c>
      <c r="CN157" s="180">
        <v>515433752.937778</v>
      </c>
      <c r="CO157" s="180">
        <v>-100529609.67</v>
      </c>
      <c r="CP157" s="128" t="s">
        <v>46</v>
      </c>
      <c r="CQ157" s="128" t="s">
        <v>46</v>
      </c>
      <c r="CR157" s="128" t="s">
        <v>46</v>
      </c>
      <c r="CS157" s="128" t="s">
        <v>46</v>
      </c>
      <c r="CT157" s="126" t="s">
        <v>46</v>
      </c>
      <c r="CU157" s="126" t="s">
        <v>46</v>
      </c>
      <c r="CV157" s="126" t="s">
        <v>4996</v>
      </c>
      <c r="CW157" s="126" t="s">
        <v>46</v>
      </c>
      <c r="CX157" s="154">
        <v>25569.625694432871</v>
      </c>
    </row>
    <row r="158" spans="1:102" ht="15" customHeight="1" x14ac:dyDescent="0.35">
      <c r="A158" s="8"/>
      <c r="B158" s="129">
        <v>23272391000107</v>
      </c>
      <c r="C158" s="152" t="s">
        <v>4997</v>
      </c>
      <c r="D158" s="126">
        <v>14</v>
      </c>
      <c r="E158" s="126"/>
      <c r="F158" s="122" t="s">
        <v>3401</v>
      </c>
      <c r="G158" s="126" t="s">
        <v>4962</v>
      </c>
      <c r="H158" s="126" t="s">
        <v>3391</v>
      </c>
      <c r="I158" s="126" t="s">
        <v>3392</v>
      </c>
      <c r="J158" s="126" t="s">
        <v>3560</v>
      </c>
      <c r="K158" s="126" t="s">
        <v>3526</v>
      </c>
      <c r="L158" s="211" t="s">
        <v>3400</v>
      </c>
      <c r="M158" s="126" t="s">
        <v>112</v>
      </c>
      <c r="N158" s="126" t="s">
        <v>113</v>
      </c>
      <c r="O158" s="126" t="s">
        <v>164</v>
      </c>
      <c r="P158" s="211" t="s">
        <v>3562</v>
      </c>
      <c r="Q158" s="127">
        <v>1000</v>
      </c>
      <c r="R158" s="126" t="s">
        <v>4350</v>
      </c>
      <c r="S158" s="213" t="s">
        <v>46</v>
      </c>
      <c r="T158" s="171">
        <v>1000</v>
      </c>
      <c r="U158" s="171">
        <v>1000</v>
      </c>
      <c r="V158" s="172" t="s">
        <v>3398</v>
      </c>
      <c r="W158" s="172" t="s">
        <v>135</v>
      </c>
      <c r="X158" s="172" t="s">
        <v>4982</v>
      </c>
      <c r="Y158" s="172" t="s">
        <v>3530</v>
      </c>
      <c r="Z158" s="172">
        <v>90</v>
      </c>
      <c r="AA158" s="172" t="s">
        <v>46</v>
      </c>
      <c r="AB158" s="169" t="s">
        <v>46</v>
      </c>
      <c r="AC158" s="172" t="s">
        <v>46</v>
      </c>
      <c r="AD158" s="169">
        <v>7.4999999999999997E-3</v>
      </c>
      <c r="AE158" s="169" t="s">
        <v>46</v>
      </c>
      <c r="AF158" s="169">
        <v>8.0000000000000002E-3</v>
      </c>
      <c r="AG158" s="169">
        <v>0.2</v>
      </c>
      <c r="AH158" s="172" t="s">
        <v>3564</v>
      </c>
      <c r="AI158" s="172" t="s">
        <v>4352</v>
      </c>
      <c r="AJ158" s="172" t="s">
        <v>133</v>
      </c>
      <c r="AK158" s="173">
        <v>42259</v>
      </c>
      <c r="AL158" s="212" t="s">
        <v>4998</v>
      </c>
      <c r="AM158" s="128">
        <v>1.0808187261190901E-2</v>
      </c>
      <c r="AN158" s="128">
        <v>9.4835046607807102E-2</v>
      </c>
      <c r="AO158" s="128">
        <v>0.1075371872172594</v>
      </c>
      <c r="AP158" s="128">
        <v>0.1012551917161252</v>
      </c>
      <c r="AQ158" s="128">
        <v>0.1071899863168999</v>
      </c>
      <c r="AR158" s="128">
        <v>8.4130216635554395E-2</v>
      </c>
      <c r="AS158" s="128">
        <v>0.1093757200583156</v>
      </c>
      <c r="AT158" s="128">
        <v>0.15234307937359221</v>
      </c>
      <c r="AU158" s="128" t="s">
        <v>46</v>
      </c>
      <c r="AV158" s="128" t="s">
        <v>46</v>
      </c>
      <c r="AW158" s="128">
        <v>0.10229864916672279</v>
      </c>
      <c r="AX158" s="128">
        <v>0.88596754865679983</v>
      </c>
      <c r="AY158" s="128">
        <v>0.91616913429197</v>
      </c>
      <c r="AZ158" s="128">
        <v>0.80591248440275198</v>
      </c>
      <c r="BA158" s="128">
        <v>0.8201415319322235</v>
      </c>
      <c r="BB158" s="128">
        <v>0.830318246461345</v>
      </c>
      <c r="BC158" s="128">
        <v>0.77368426483667052</v>
      </c>
      <c r="BD158" s="128">
        <v>0.83829261093447693</v>
      </c>
      <c r="BE158" s="128">
        <v>1.2312538246335434</v>
      </c>
      <c r="BF158" s="128" t="s">
        <v>46</v>
      </c>
      <c r="BG158" s="128" t="s">
        <v>46</v>
      </c>
      <c r="BH158" s="128">
        <v>1.1547809292572615</v>
      </c>
      <c r="BI158" s="128">
        <v>-1.3911165141865999E-3</v>
      </c>
      <c r="BJ158" s="128">
        <v>-8.6775506388759999E-3</v>
      </c>
      <c r="BK158" s="128">
        <v>-2.5898129021765401E-2</v>
      </c>
      <c r="BL158" s="128">
        <v>-1.9765214264992004E-2</v>
      </c>
      <c r="BM158" s="128">
        <v>-1.9400560127495026E-2</v>
      </c>
      <c r="BN158" s="128">
        <v>-2.4609511518687899E-2</v>
      </c>
      <c r="BO158" s="128">
        <v>-2.1098673526509501E-2</v>
      </c>
      <c r="BP158" s="128">
        <v>2.8613043920557999E-2</v>
      </c>
      <c r="BQ158" s="128" t="s">
        <v>46</v>
      </c>
      <c r="BR158" s="128" t="s">
        <v>46</v>
      </c>
      <c r="BS158" s="128">
        <v>1.2595765814316318E-2</v>
      </c>
      <c r="BT158" s="128">
        <v>2.1175473110483099E-2</v>
      </c>
      <c r="BU158" s="128">
        <v>1.44510090327517E-2</v>
      </c>
      <c r="BV158" s="177">
        <v>-1.0815439384146666</v>
      </c>
      <c r="BW158" s="177">
        <v>0.61549363181884309</v>
      </c>
      <c r="BX158" s="128">
        <v>-1.0535570142019401E-2</v>
      </c>
      <c r="BY158" s="128">
        <v>-2.98047202165732E-2</v>
      </c>
      <c r="BZ158" s="177">
        <v>1.7827918595522999E-3</v>
      </c>
      <c r="CA158" s="182">
        <v>0.1008710973987948</v>
      </c>
      <c r="CB158" s="182">
        <v>-7.5578122112427704E-2</v>
      </c>
      <c r="CC158" s="182">
        <v>0.1393753860030974</v>
      </c>
      <c r="CD158" s="182">
        <v>0.15345091575631781</v>
      </c>
      <c r="CE158" s="182">
        <v>-5.23657367766465E-2</v>
      </c>
      <c r="CF158" s="182">
        <v>6.78509495910007E-2</v>
      </c>
      <c r="CG158" s="179">
        <v>2.5887454600000002</v>
      </c>
      <c r="CH158" s="169">
        <v>0.3</v>
      </c>
      <c r="CI158" s="170">
        <v>0.15</v>
      </c>
      <c r="CJ158" s="170">
        <v>2.2499999999999998E-3</v>
      </c>
      <c r="CK158" s="170" t="s">
        <v>46</v>
      </c>
      <c r="CL158" s="170">
        <v>2.2499999999999998E-3</v>
      </c>
      <c r="CM158" s="180">
        <v>202503761.09999999</v>
      </c>
      <c r="CN158" s="180">
        <v>237989455.01404759</v>
      </c>
      <c r="CO158" s="180">
        <v>-119895742.10000002</v>
      </c>
      <c r="CP158" s="128" t="s">
        <v>46</v>
      </c>
      <c r="CQ158" s="128" t="s">
        <v>46</v>
      </c>
      <c r="CR158" s="128" t="s">
        <v>46</v>
      </c>
      <c r="CS158" s="128" t="s">
        <v>46</v>
      </c>
      <c r="CT158" s="126" t="s">
        <v>46</v>
      </c>
      <c r="CU158" s="126" t="s">
        <v>46</v>
      </c>
      <c r="CV158" s="126" t="s">
        <v>4999</v>
      </c>
      <c r="CW158" s="126" t="s">
        <v>46</v>
      </c>
      <c r="CX158" s="154">
        <v>25569.625694432871</v>
      </c>
    </row>
    <row r="159" spans="1:102" ht="15" customHeight="1" x14ac:dyDescent="0.35">
      <c r="A159" s="8"/>
      <c r="B159" s="129">
        <v>21732670000172</v>
      </c>
      <c r="C159" s="152" t="s">
        <v>5000</v>
      </c>
      <c r="D159" s="126">
        <v>14</v>
      </c>
      <c r="E159" s="126"/>
      <c r="F159" s="122"/>
      <c r="G159" s="126" t="s">
        <v>4962</v>
      </c>
      <c r="H159" s="126" t="s">
        <v>3391</v>
      </c>
      <c r="I159" s="126" t="s">
        <v>3392</v>
      </c>
      <c r="J159" s="126" t="s">
        <v>3560</v>
      </c>
      <c r="K159" s="126" t="s">
        <v>3526</v>
      </c>
      <c r="L159" s="211" t="s">
        <v>3400</v>
      </c>
      <c r="M159" s="126" t="s">
        <v>112</v>
      </c>
      <c r="N159" s="126" t="s">
        <v>4474</v>
      </c>
      <c r="O159" s="126" t="s">
        <v>4280</v>
      </c>
      <c r="P159" s="211" t="s">
        <v>5001</v>
      </c>
      <c r="Q159" s="127">
        <v>501.9</v>
      </c>
      <c r="R159" s="126" t="s">
        <v>4350</v>
      </c>
      <c r="S159" s="213" t="s">
        <v>46</v>
      </c>
      <c r="T159" s="171">
        <v>500</v>
      </c>
      <c r="U159" s="171">
        <v>500</v>
      </c>
      <c r="V159" s="172" t="s">
        <v>3398</v>
      </c>
      <c r="W159" s="172" t="s">
        <v>135</v>
      </c>
      <c r="X159" s="172" t="s">
        <v>4982</v>
      </c>
      <c r="Y159" s="172" t="s">
        <v>3530</v>
      </c>
      <c r="Z159" s="172">
        <v>90</v>
      </c>
      <c r="AA159" s="172" t="s">
        <v>46</v>
      </c>
      <c r="AB159" s="169" t="s">
        <v>46</v>
      </c>
      <c r="AC159" s="172" t="s">
        <v>5002</v>
      </c>
      <c r="AD159" s="169">
        <v>5.5000000000000005E-3</v>
      </c>
      <c r="AE159" s="169">
        <v>5.5000000000000005E-3</v>
      </c>
      <c r="AF159" s="169">
        <v>5.5000000000000005E-3</v>
      </c>
      <c r="AG159" s="169">
        <v>0.2</v>
      </c>
      <c r="AH159" s="172" t="s">
        <v>3380</v>
      </c>
      <c r="AI159" s="172" t="s">
        <v>3381</v>
      </c>
      <c r="AJ159" s="172" t="s">
        <v>5003</v>
      </c>
      <c r="AK159" s="173">
        <v>42202</v>
      </c>
      <c r="AL159" s="212" t="s">
        <v>5004</v>
      </c>
      <c r="AM159" s="128">
        <v>1.8429588888592301E-2</v>
      </c>
      <c r="AN159" s="128">
        <v>6.7342213831882602E-2</v>
      </c>
      <c r="AO159" s="128">
        <v>7.6067533080374394E-2</v>
      </c>
      <c r="AP159" s="128">
        <v>6.5903468837623796E-2</v>
      </c>
      <c r="AQ159" s="128">
        <v>8.6653659725694998E-2</v>
      </c>
      <c r="AR159" s="128">
        <v>3.1594541983710402E-2</v>
      </c>
      <c r="AS159" s="128">
        <v>0.16685948466911049</v>
      </c>
      <c r="AT159" s="128">
        <v>7.7863809759839794E-2</v>
      </c>
      <c r="AU159" s="128" t="s">
        <v>46</v>
      </c>
      <c r="AV159" s="128" t="s">
        <v>46</v>
      </c>
      <c r="AW159" s="128">
        <v>0.1156863428409946</v>
      </c>
      <c r="AX159" s="128">
        <v>1.510708252530742</v>
      </c>
      <c r="AY159" s="128">
        <v>0.65057022645657192</v>
      </c>
      <c r="AZ159" s="128">
        <v>0.57007046728253963</v>
      </c>
      <c r="BA159" s="128">
        <v>0.52482075844881038</v>
      </c>
      <c r="BB159" s="128">
        <v>0.65803012506693703</v>
      </c>
      <c r="BC159" s="128">
        <v>0.29055196771225189</v>
      </c>
      <c r="BD159" s="128">
        <v>1.2788676772858909</v>
      </c>
      <c r="BE159" s="128">
        <v>0.6293040285226108</v>
      </c>
      <c r="BF159" s="128" t="s">
        <v>46</v>
      </c>
      <c r="BG159" s="128" t="s">
        <v>46</v>
      </c>
      <c r="BH159" s="128">
        <v>1.3582653514740788</v>
      </c>
      <c r="BI159" s="128">
        <v>6.2302851132147001E-3</v>
      </c>
      <c r="BJ159" s="128">
        <v>-3.6170383414800597E-2</v>
      </c>
      <c r="BK159" s="128">
        <v>-5.7367783158650501E-2</v>
      </c>
      <c r="BL159" s="128">
        <v>-5.3012825429064048E-2</v>
      </c>
      <c r="BM159" s="128">
        <v>-3.9792649959660142E-2</v>
      </c>
      <c r="BN159" s="128">
        <v>-7.7145186170531899E-2</v>
      </c>
      <c r="BO159" s="128">
        <v>3.6385091084285302E-2</v>
      </c>
      <c r="BP159" s="128">
        <v>-4.5866225693194297E-2</v>
      </c>
      <c r="BQ159" s="128" t="s">
        <v>46</v>
      </c>
      <c r="BR159" s="128" t="s">
        <v>46</v>
      </c>
      <c r="BS159" s="128">
        <v>2.8119244639112306E-2</v>
      </c>
      <c r="BT159" s="128">
        <v>4.36695196828083E-2</v>
      </c>
      <c r="BU159" s="128">
        <v>6.8752464490066501E-2</v>
      </c>
      <c r="BV159" s="177">
        <v>-1.1681412533001545</v>
      </c>
      <c r="BW159" s="177">
        <v>0.31378094242104848</v>
      </c>
      <c r="BX159" s="128">
        <v>-2.2745274264391199E-2</v>
      </c>
      <c r="BY159" s="128">
        <v>-0.25431953982631772</v>
      </c>
      <c r="BZ159" s="177">
        <v>9.75963419425393E-2</v>
      </c>
      <c r="CA159" s="182">
        <v>7.5905291883884396E-2</v>
      </c>
      <c r="CB159" s="182">
        <v>-6.2740316529457898E-2</v>
      </c>
      <c r="CC159" s="182">
        <v>4.5675477510649397E-2</v>
      </c>
      <c r="CD159" s="182">
        <v>6.4882208580887502E-2</v>
      </c>
      <c r="CE159" s="182">
        <v>-6.5701132920624794E-2</v>
      </c>
      <c r="CF159" s="182">
        <v>4.9203756037362101E-2</v>
      </c>
      <c r="CG159" s="179">
        <v>3.0419788900000002</v>
      </c>
      <c r="CH159" s="169">
        <v>0.24</v>
      </c>
      <c r="CI159" s="170">
        <v>0.15</v>
      </c>
      <c r="CJ159" s="170">
        <v>1.32E-3</v>
      </c>
      <c r="CK159" s="170" t="s">
        <v>46</v>
      </c>
      <c r="CL159" s="170">
        <v>1.32E-3</v>
      </c>
      <c r="CM159" s="180">
        <v>130206712.22</v>
      </c>
      <c r="CN159" s="180">
        <v>132287677.5122222</v>
      </c>
      <c r="CO159" s="180">
        <v>-29933738.960000008</v>
      </c>
      <c r="CP159" s="128" t="s">
        <v>46</v>
      </c>
      <c r="CQ159" s="128" t="s">
        <v>46</v>
      </c>
      <c r="CR159" s="128" t="s">
        <v>46</v>
      </c>
      <c r="CS159" s="128" t="s">
        <v>46</v>
      </c>
      <c r="CT159" s="126" t="s">
        <v>46</v>
      </c>
      <c r="CU159" s="126" t="s">
        <v>46</v>
      </c>
      <c r="CV159" s="126" t="s">
        <v>5005</v>
      </c>
      <c r="CW159" s="126" t="s">
        <v>46</v>
      </c>
      <c r="CX159" s="154">
        <v>25569.625694432871</v>
      </c>
    </row>
    <row r="160" spans="1:102" ht="15" customHeight="1" x14ac:dyDescent="0.35">
      <c r="A160" s="8"/>
      <c r="B160" s="129">
        <v>13615411000133</v>
      </c>
      <c r="C160" s="152" t="s">
        <v>5006</v>
      </c>
      <c r="D160" s="126">
        <v>10</v>
      </c>
      <c r="E160" s="126"/>
      <c r="F160" s="122"/>
      <c r="G160" s="126" t="s">
        <v>4962</v>
      </c>
      <c r="H160" s="126" t="s">
        <v>3391</v>
      </c>
      <c r="I160" s="126" t="s">
        <v>3392</v>
      </c>
      <c r="J160" s="126" t="s">
        <v>3560</v>
      </c>
      <c r="K160" s="126" t="s">
        <v>3526</v>
      </c>
      <c r="L160" s="211" t="s">
        <v>3399</v>
      </c>
      <c r="M160" s="126" t="s">
        <v>163</v>
      </c>
      <c r="N160" s="126" t="s">
        <v>4767</v>
      </c>
      <c r="O160" s="126" t="s">
        <v>3568</v>
      </c>
      <c r="P160" s="211" t="s">
        <v>3541</v>
      </c>
      <c r="Q160" s="127">
        <v>1000</v>
      </c>
      <c r="R160" s="126" t="s">
        <v>4350</v>
      </c>
      <c r="S160" s="213" t="s">
        <v>46</v>
      </c>
      <c r="T160" s="171">
        <v>1000</v>
      </c>
      <c r="U160" s="171">
        <v>1000</v>
      </c>
      <c r="V160" s="172" t="s">
        <v>3398</v>
      </c>
      <c r="W160" s="172" t="s">
        <v>135</v>
      </c>
      <c r="X160" s="172" t="s">
        <v>135</v>
      </c>
      <c r="Y160" s="172" t="s">
        <v>3530</v>
      </c>
      <c r="Z160" s="172">
        <v>1</v>
      </c>
      <c r="AA160" s="172" t="s">
        <v>46</v>
      </c>
      <c r="AB160" s="169" t="s">
        <v>46</v>
      </c>
      <c r="AC160" s="172" t="s">
        <v>5007</v>
      </c>
      <c r="AD160" s="169">
        <v>3.2000000000000002E-3</v>
      </c>
      <c r="AE160" s="169">
        <v>0.1832</v>
      </c>
      <c r="AF160" s="169">
        <v>8.0000000000000002E-3</v>
      </c>
      <c r="AG160" s="169" t="s">
        <v>46</v>
      </c>
      <c r="AH160" s="172" t="s">
        <v>46</v>
      </c>
      <c r="AI160" s="172" t="s">
        <v>46</v>
      </c>
      <c r="AJ160" s="172" t="s">
        <v>133</v>
      </c>
      <c r="AK160" s="173">
        <v>39589</v>
      </c>
      <c r="AL160" s="212" t="s">
        <v>5008</v>
      </c>
      <c r="AM160" s="128">
        <v>1.1001923178356601E-2</v>
      </c>
      <c r="AN160" s="128">
        <v>0.10422981178039049</v>
      </c>
      <c r="AO160" s="128">
        <v>0.11846854102581029</v>
      </c>
      <c r="AP160" s="128">
        <v>0.10284416555268749</v>
      </c>
      <c r="AQ160" s="128">
        <v>0.107155612279052</v>
      </c>
      <c r="AR160" s="128">
        <v>7.5108861368451796E-2</v>
      </c>
      <c r="AS160" s="128">
        <v>0.10810875857435009</v>
      </c>
      <c r="AT160" s="128">
        <v>0.1309508490900885</v>
      </c>
      <c r="AU160" s="128" t="s">
        <v>46</v>
      </c>
      <c r="AV160" s="128" t="s">
        <v>46</v>
      </c>
      <c r="AW160" s="128">
        <v>9.7848017868970599E-2</v>
      </c>
      <c r="AX160" s="128">
        <v>0.90184844815180121</v>
      </c>
      <c r="AY160" s="128">
        <v>1.0069287657037349</v>
      </c>
      <c r="AZ160" s="128">
        <v>0.88783497776252651</v>
      </c>
      <c r="BA160" s="128">
        <v>0.83364174489937981</v>
      </c>
      <c r="BB160" s="128">
        <v>0.8300244612700205</v>
      </c>
      <c r="BC160" s="128">
        <v>0.69072143772433692</v>
      </c>
      <c r="BD160" s="128">
        <v>0.82858218845880649</v>
      </c>
      <c r="BE160" s="128">
        <v>1.0583594242951244</v>
      </c>
      <c r="BF160" s="128" t="s">
        <v>46</v>
      </c>
      <c r="BG160" s="128" t="s">
        <v>46</v>
      </c>
      <c r="BH160" s="128">
        <v>1.0005880158439606</v>
      </c>
      <c r="BI160" s="128">
        <v>-1.1973805970209E-3</v>
      </c>
      <c r="BJ160" s="128">
        <v>7.1721453370730002E-4</v>
      </c>
      <c r="BK160" s="128">
        <v>-1.49667752132145E-2</v>
      </c>
      <c r="BL160" s="128">
        <v>-1.8269336182928142E-2</v>
      </c>
      <c r="BM160" s="128">
        <v>-1.9434720646692272E-2</v>
      </c>
      <c r="BN160" s="128">
        <v>-3.3630866785790497E-2</v>
      </c>
      <c r="BO160" s="128">
        <v>-2.2365635010475001E-2</v>
      </c>
      <c r="BP160" s="128">
        <v>7.2208136370544001E-3</v>
      </c>
      <c r="BQ160" s="128" t="s">
        <v>46</v>
      </c>
      <c r="BR160" s="128" t="s">
        <v>46</v>
      </c>
      <c r="BS160" s="128">
        <v>5.2380095919346559E-5</v>
      </c>
      <c r="BT160" s="128">
        <v>1.59956171323558E-2</v>
      </c>
      <c r="BU160" s="128">
        <v>8.4383875157916007E-3</v>
      </c>
      <c r="BV160" s="177">
        <v>-0.82347679991344691</v>
      </c>
      <c r="BW160" s="177">
        <v>7.2179685033323003E-3</v>
      </c>
      <c r="BX160" s="128">
        <v>-1.14410470458434E-2</v>
      </c>
      <c r="BY160" s="128">
        <v>-4.42637193491906E-2</v>
      </c>
      <c r="BZ160" s="177">
        <v>1.9895164583859999E-4</v>
      </c>
      <c r="CA160" s="182">
        <v>0.1332296120615927</v>
      </c>
      <c r="CB160" s="182">
        <v>-0.11414006596597109</v>
      </c>
      <c r="CC160" s="182">
        <v>0.16199204008274939</v>
      </c>
      <c r="CD160" s="182">
        <v>0.14534739649834549</v>
      </c>
      <c r="CE160" s="182">
        <v>-9.1393976049943093E-2</v>
      </c>
      <c r="CF160" s="182">
        <v>6.7681162628175501E-2</v>
      </c>
      <c r="CG160" s="179">
        <v>5.0341649400000001</v>
      </c>
      <c r="CH160" s="169">
        <v>0.35</v>
      </c>
      <c r="CI160" s="170" t="s">
        <v>46</v>
      </c>
      <c r="CJ160" s="170">
        <v>1.1200000000000001E-3</v>
      </c>
      <c r="CK160" s="170" t="s">
        <v>46</v>
      </c>
      <c r="CL160" s="170">
        <v>1.1200000000000001E-3</v>
      </c>
      <c r="CM160" s="180">
        <v>268359001.86000001</v>
      </c>
      <c r="CN160" s="180">
        <v>296827117.91396821</v>
      </c>
      <c r="CO160" s="180">
        <v>-78829101.550000012</v>
      </c>
      <c r="CP160" s="128" t="s">
        <v>46</v>
      </c>
      <c r="CQ160" s="128" t="s">
        <v>46</v>
      </c>
      <c r="CR160" s="128" t="s">
        <v>46</v>
      </c>
      <c r="CS160" s="128" t="s">
        <v>46</v>
      </c>
      <c r="CT160" s="126" t="s">
        <v>46</v>
      </c>
      <c r="CU160" s="126" t="s">
        <v>46</v>
      </c>
      <c r="CV160" s="126" t="s">
        <v>5009</v>
      </c>
      <c r="CW160" s="126" t="s">
        <v>46</v>
      </c>
      <c r="CX160" s="154">
        <v>25569.625694432871</v>
      </c>
    </row>
    <row r="161" spans="1:102" ht="15" customHeight="1" x14ac:dyDescent="0.35">
      <c r="A161" s="8"/>
      <c r="B161" s="129">
        <v>50367933000190</v>
      </c>
      <c r="C161" s="152" t="s">
        <v>4976</v>
      </c>
      <c r="D161" s="126">
        <v>14</v>
      </c>
      <c r="E161" s="126" t="s">
        <v>134</v>
      </c>
      <c r="F161" s="122"/>
      <c r="G161" s="126" t="s">
        <v>4962</v>
      </c>
      <c r="H161" s="126" t="s">
        <v>352</v>
      </c>
      <c r="I161" s="126" t="s">
        <v>3406</v>
      </c>
      <c r="J161" s="126" t="s">
        <v>3559</v>
      </c>
      <c r="K161" s="126" t="s">
        <v>3526</v>
      </c>
      <c r="L161" s="211" t="s">
        <v>3400</v>
      </c>
      <c r="M161" s="126" t="s">
        <v>4661</v>
      </c>
      <c r="N161" s="126" t="s">
        <v>113</v>
      </c>
      <c r="O161" s="126" t="s">
        <v>266</v>
      </c>
      <c r="P161" s="211" t="s">
        <v>3562</v>
      </c>
      <c r="Q161" s="127">
        <v>10038</v>
      </c>
      <c r="R161" s="126" t="s">
        <v>4350</v>
      </c>
      <c r="S161" s="213" t="s">
        <v>46</v>
      </c>
      <c r="T161" s="171">
        <v>5000</v>
      </c>
      <c r="U161" s="171">
        <v>5000</v>
      </c>
      <c r="V161" s="172" t="s">
        <v>3398</v>
      </c>
      <c r="W161" s="172" t="s">
        <v>135</v>
      </c>
      <c r="X161" s="172" t="s">
        <v>4977</v>
      </c>
      <c r="Y161" s="172" t="s">
        <v>3530</v>
      </c>
      <c r="Z161" s="172">
        <v>120</v>
      </c>
      <c r="AA161" s="172" t="s">
        <v>46</v>
      </c>
      <c r="AB161" s="169" t="s">
        <v>46</v>
      </c>
      <c r="AC161" s="172" t="s">
        <v>46</v>
      </c>
      <c r="AD161" s="169">
        <v>1.15E-2</v>
      </c>
      <c r="AE161" s="169" t="s">
        <v>46</v>
      </c>
      <c r="AF161" s="169">
        <v>1.15E-2</v>
      </c>
      <c r="AG161" s="169">
        <v>0.2</v>
      </c>
      <c r="AH161" s="172" t="s">
        <v>3380</v>
      </c>
      <c r="AI161" s="172" t="s">
        <v>3381</v>
      </c>
      <c r="AJ161" s="172" t="s">
        <v>133</v>
      </c>
      <c r="AK161" s="173">
        <v>45078</v>
      </c>
      <c r="AL161" s="212" t="s">
        <v>4978</v>
      </c>
      <c r="AM161" s="128">
        <v>1.4264832298771001E-2</v>
      </c>
      <c r="AN161" s="128">
        <v>0.13911712570191501</v>
      </c>
      <c r="AO161" s="128">
        <v>0.16123010940452359</v>
      </c>
      <c r="AP161" s="128">
        <v>0.15175481453498449</v>
      </c>
      <c r="AQ161" s="128" t="s">
        <v>46</v>
      </c>
      <c r="AR161" s="128">
        <v>0.1236560003783424</v>
      </c>
      <c r="AS161" s="128" t="s">
        <v>46</v>
      </c>
      <c r="AT161" s="128" t="s">
        <v>46</v>
      </c>
      <c r="AU161" s="128" t="s">
        <v>46</v>
      </c>
      <c r="AV161" s="128" t="s">
        <v>46</v>
      </c>
      <c r="AW161" s="128">
        <v>0.15349812200266499</v>
      </c>
      <c r="AX161" s="128">
        <v>1.1693152790868631</v>
      </c>
      <c r="AY161" s="128">
        <v>1.3439632412119058</v>
      </c>
      <c r="AZ161" s="128">
        <v>1.2083016247041332</v>
      </c>
      <c r="BA161" s="128">
        <v>1.2587166210219412</v>
      </c>
      <c r="BB161" s="128" t="s">
        <v>46</v>
      </c>
      <c r="BC161" s="128">
        <v>1.137174080506639</v>
      </c>
      <c r="BD161" s="128" t="s">
        <v>46</v>
      </c>
      <c r="BE161" s="128" t="s">
        <v>46</v>
      </c>
      <c r="BF161" s="128" t="s">
        <v>46</v>
      </c>
      <c r="BG161" s="128" t="s">
        <v>46</v>
      </c>
      <c r="BH161" s="128">
        <v>1.2623129263100454</v>
      </c>
      <c r="BI161" s="128">
        <v>2.0655285233933999E-3</v>
      </c>
      <c r="BJ161" s="128">
        <v>3.5604528455231703E-2</v>
      </c>
      <c r="BK161" s="128">
        <v>2.77947931654987E-2</v>
      </c>
      <c r="BL161" s="128">
        <v>2.783572346844454E-2</v>
      </c>
      <c r="BM161" s="128" t="s">
        <v>46</v>
      </c>
      <c r="BN161" s="128">
        <v>1.49162722241E-2</v>
      </c>
      <c r="BO161" s="128" t="s">
        <v>46</v>
      </c>
      <c r="BP161" s="128" t="s">
        <v>46</v>
      </c>
      <c r="BQ161" s="128" t="s">
        <v>46</v>
      </c>
      <c r="BR161" s="128" t="s">
        <v>46</v>
      </c>
      <c r="BS161" s="128">
        <v>2.8439205650782728E-2</v>
      </c>
      <c r="BT161" s="128">
        <v>2.00036498469548E-2</v>
      </c>
      <c r="BU161" s="128">
        <v>1.4193130870537401E-2</v>
      </c>
      <c r="BV161" s="177">
        <v>1.2217144468029728</v>
      </c>
      <c r="BW161" s="177">
        <v>1.8414093055066161</v>
      </c>
      <c r="BX161" s="128">
        <v>-1.32097093783292E-2</v>
      </c>
      <c r="BY161" s="128">
        <v>-1.32097093783292E-2</v>
      </c>
      <c r="BZ161" s="177">
        <v>-5.0769796079400001E-4</v>
      </c>
      <c r="CA161" s="182">
        <v>-1.4016193037507599E-2</v>
      </c>
      <c r="CB161" s="182">
        <v>-5.5396867344189996E-4</v>
      </c>
      <c r="CC161" s="182">
        <v>6.8239278576945894E-2</v>
      </c>
      <c r="CD161" s="182">
        <v>4.3106289930766803E-2</v>
      </c>
      <c r="CE161" s="182">
        <v>5.9978742764746004E-3</v>
      </c>
      <c r="CF161" s="182">
        <v>1.6929854632966201E-2</v>
      </c>
      <c r="CG161" s="179">
        <v>1.3938430799999999</v>
      </c>
      <c r="CH161" s="169">
        <v>0.24</v>
      </c>
      <c r="CI161" s="170">
        <v>0.125</v>
      </c>
      <c r="CJ161" s="170">
        <v>2.7600000000000003E-3</v>
      </c>
      <c r="CK161" s="170">
        <v>6.1306527084686315E-4</v>
      </c>
      <c r="CL161" s="170">
        <v>3.3730652708468633E-3</v>
      </c>
      <c r="CM161" s="180">
        <v>286563694.56999999</v>
      </c>
      <c r="CN161" s="180">
        <v>257051837.65126988</v>
      </c>
      <c r="CO161" s="180">
        <v>38998352.479999997</v>
      </c>
      <c r="CP161" s="128" t="s">
        <v>46</v>
      </c>
      <c r="CQ161" s="128" t="s">
        <v>46</v>
      </c>
      <c r="CR161" s="128" t="s">
        <v>46</v>
      </c>
      <c r="CS161" s="128" t="s">
        <v>46</v>
      </c>
      <c r="CT161" s="126" t="s">
        <v>46</v>
      </c>
      <c r="CU161" s="126" t="s">
        <v>46</v>
      </c>
      <c r="CV161" s="126" t="s">
        <v>4979</v>
      </c>
      <c r="CW161" s="126" t="s">
        <v>46</v>
      </c>
      <c r="CX161" s="154">
        <v>25569.625694432871</v>
      </c>
    </row>
    <row r="162" spans="1:102" ht="15" customHeight="1" x14ac:dyDescent="0.35">
      <c r="A162" s="8"/>
      <c r="B162" s="129">
        <v>54497340000107</v>
      </c>
      <c r="C162" s="152" t="s">
        <v>5010</v>
      </c>
      <c r="D162" s="126">
        <v>26</v>
      </c>
      <c r="E162" s="126"/>
      <c r="F162" s="122"/>
      <c r="G162" s="126" t="s">
        <v>5011</v>
      </c>
      <c r="H162" s="126" t="s">
        <v>3391</v>
      </c>
      <c r="I162" s="126" t="s">
        <v>3392</v>
      </c>
      <c r="J162" s="126" t="s">
        <v>362</v>
      </c>
      <c r="K162" s="126" t="s">
        <v>3540</v>
      </c>
      <c r="L162" s="211" t="s">
        <v>3400</v>
      </c>
      <c r="M162" s="126" t="s">
        <v>114</v>
      </c>
      <c r="N162" s="126" t="s">
        <v>4426</v>
      </c>
      <c r="O162" s="126" t="s">
        <v>3551</v>
      </c>
      <c r="P162" s="211" t="s">
        <v>114</v>
      </c>
      <c r="Q162" s="127">
        <v>50000</v>
      </c>
      <c r="R162" s="126" t="s">
        <v>4350</v>
      </c>
      <c r="S162" s="213" t="s">
        <v>46</v>
      </c>
      <c r="T162" s="171">
        <v>10000</v>
      </c>
      <c r="U162" s="171">
        <v>50000</v>
      </c>
      <c r="V162" s="172" t="s">
        <v>3398</v>
      </c>
      <c r="W162" s="172" t="s">
        <v>3530</v>
      </c>
      <c r="X162" s="172" t="s">
        <v>3532</v>
      </c>
      <c r="Y162" s="172" t="s">
        <v>3534</v>
      </c>
      <c r="Z162" s="172">
        <v>62</v>
      </c>
      <c r="AA162" s="172" t="s">
        <v>134</v>
      </c>
      <c r="AB162" s="169">
        <v>0.1</v>
      </c>
      <c r="AC162" s="172" t="s">
        <v>5012</v>
      </c>
      <c r="AD162" s="169">
        <v>1.9E-2</v>
      </c>
      <c r="AE162" s="169">
        <v>0.11900000000000001</v>
      </c>
      <c r="AF162" s="169" t="s">
        <v>46</v>
      </c>
      <c r="AG162" s="169">
        <v>0.2</v>
      </c>
      <c r="AH162" s="172" t="s">
        <v>4495</v>
      </c>
      <c r="AI162" s="172" t="s">
        <v>46</v>
      </c>
      <c r="AJ162" s="172" t="s">
        <v>3372</v>
      </c>
      <c r="AK162" s="173">
        <v>45432</v>
      </c>
      <c r="AL162" s="212" t="s">
        <v>5013</v>
      </c>
      <c r="AM162" s="128">
        <v>3.4480368231732499E-2</v>
      </c>
      <c r="AN162" s="128">
        <v>0.22647007534045291</v>
      </c>
      <c r="AO162" s="128">
        <v>0.15772841252883471</v>
      </c>
      <c r="AP162" s="128" t="s">
        <v>46</v>
      </c>
      <c r="AQ162" s="128" t="s">
        <v>46</v>
      </c>
      <c r="AR162" s="128" t="s">
        <v>46</v>
      </c>
      <c r="AS162" s="128" t="s">
        <v>46</v>
      </c>
      <c r="AT162" s="128" t="s">
        <v>46</v>
      </c>
      <c r="AU162" s="128" t="s">
        <v>46</v>
      </c>
      <c r="AV162" s="128" t="s">
        <v>46</v>
      </c>
      <c r="AW162" s="128">
        <v>0.114222881950859</v>
      </c>
      <c r="AX162" s="128">
        <v>2.8264209881653906</v>
      </c>
      <c r="AY162" s="128">
        <v>2.1878503811545453</v>
      </c>
      <c r="AZ162" s="128">
        <v>1.1820589704025071</v>
      </c>
      <c r="BA162" s="128" t="s">
        <v>46</v>
      </c>
      <c r="BB162" s="128" t="s">
        <v>46</v>
      </c>
      <c r="BC162" s="128" t="s">
        <v>46</v>
      </c>
      <c r="BD162" s="128" t="s">
        <v>46</v>
      </c>
      <c r="BE162" s="128" t="s">
        <v>46</v>
      </c>
      <c r="BF162" s="128" t="s">
        <v>46</v>
      </c>
      <c r="BG162" s="128" t="s">
        <v>46</v>
      </c>
      <c r="BH162" s="128">
        <v>0.88840844177132117</v>
      </c>
      <c r="BI162" s="128">
        <v>2.2281064456354902E-2</v>
      </c>
      <c r="BJ162" s="128">
        <v>0.1229574780937696</v>
      </c>
      <c r="BK162" s="128">
        <v>2.4293096289809801E-2</v>
      </c>
      <c r="BL162" s="128" t="s">
        <v>46</v>
      </c>
      <c r="BM162" s="128" t="s">
        <v>46</v>
      </c>
      <c r="BN162" s="128" t="s">
        <v>46</v>
      </c>
      <c r="BO162" s="128" t="s">
        <v>46</v>
      </c>
      <c r="BP162" s="128" t="s">
        <v>46</v>
      </c>
      <c r="BQ162" s="128" t="s">
        <v>46</v>
      </c>
      <c r="BR162" s="128" t="s">
        <v>46</v>
      </c>
      <c r="BS162" s="128">
        <v>-1.2712857738123695E-2</v>
      </c>
      <c r="BT162" s="128">
        <v>0.16120167954613759</v>
      </c>
      <c r="BU162" s="128">
        <v>0.15830144239403679</v>
      </c>
      <c r="BV162" s="177">
        <v>0.21179956803490149</v>
      </c>
      <c r="BW162" s="177">
        <v>-1.0939269098498999E-3</v>
      </c>
      <c r="BX162" s="128">
        <v>-9.7549316390695806E-2</v>
      </c>
      <c r="BY162" s="128">
        <v>-0.10031126022044649</v>
      </c>
      <c r="BZ162" s="177">
        <v>0.92071348398219643</v>
      </c>
      <c r="CA162" s="182">
        <v>0.88397467558668164</v>
      </c>
      <c r="CB162" s="182">
        <v>-0.2294024956708369</v>
      </c>
      <c r="CC162" s="182">
        <v>0.45474809154286899</v>
      </c>
      <c r="CD162" s="182">
        <v>0.40589873533808341</v>
      </c>
      <c r="CE162" s="182">
        <v>0.25783651919521228</v>
      </c>
      <c r="CF162" s="182">
        <v>0.36925496988551521</v>
      </c>
      <c r="CG162" s="179">
        <v>1.13936985</v>
      </c>
      <c r="CH162" s="169" t="s">
        <v>46</v>
      </c>
      <c r="CI162" s="170" t="s">
        <v>46</v>
      </c>
      <c r="CJ162" s="170" t="s">
        <v>46</v>
      </c>
      <c r="CK162" s="170" t="s">
        <v>46</v>
      </c>
      <c r="CL162" s="170" t="s">
        <v>46</v>
      </c>
      <c r="CM162" s="180">
        <v>9142870.7400000002</v>
      </c>
      <c r="CN162" s="180">
        <v>7815543.757857142</v>
      </c>
      <c r="CO162" s="180">
        <v>1033333.33</v>
      </c>
      <c r="CP162" s="128" t="s">
        <v>46</v>
      </c>
      <c r="CQ162" s="128" t="s">
        <v>46</v>
      </c>
      <c r="CR162" s="128" t="s">
        <v>46</v>
      </c>
      <c r="CS162" s="128" t="s">
        <v>46</v>
      </c>
      <c r="CT162" s="126" t="s">
        <v>46</v>
      </c>
      <c r="CU162" s="126" t="s">
        <v>46</v>
      </c>
      <c r="CV162" s="126" t="s">
        <v>5014</v>
      </c>
      <c r="CW162" s="126" t="s">
        <v>46</v>
      </c>
      <c r="CX162" s="154">
        <v>25569.625694432871</v>
      </c>
    </row>
    <row r="163" spans="1:102" ht="15" customHeight="1" x14ac:dyDescent="0.35">
      <c r="A163" s="8"/>
      <c r="B163" s="129">
        <v>39960120000176</v>
      </c>
      <c r="C163" s="152" t="s">
        <v>5015</v>
      </c>
      <c r="D163" s="126">
        <v>13</v>
      </c>
      <c r="E163" s="126"/>
      <c r="F163" s="122"/>
      <c r="G163" s="126" t="s">
        <v>5016</v>
      </c>
      <c r="H163" s="126" t="s">
        <v>3391</v>
      </c>
      <c r="I163" s="126" t="s">
        <v>3392</v>
      </c>
      <c r="J163" s="126" t="s">
        <v>362</v>
      </c>
      <c r="K163" s="126" t="s">
        <v>3540</v>
      </c>
      <c r="L163" s="211" t="s">
        <v>3399</v>
      </c>
      <c r="M163" s="126" t="s">
        <v>112</v>
      </c>
      <c r="N163" s="126" t="s">
        <v>264</v>
      </c>
      <c r="O163" s="126" t="s">
        <v>166</v>
      </c>
      <c r="P163" s="211" t="s">
        <v>4409</v>
      </c>
      <c r="Q163" s="127">
        <v>10000</v>
      </c>
      <c r="R163" s="126" t="s">
        <v>4361</v>
      </c>
      <c r="S163" s="213" t="s">
        <v>46</v>
      </c>
      <c r="T163" s="171">
        <v>5000</v>
      </c>
      <c r="U163" s="171">
        <v>10000</v>
      </c>
      <c r="V163" s="172" t="s">
        <v>3398</v>
      </c>
      <c r="W163" s="172" t="s">
        <v>135</v>
      </c>
      <c r="X163" s="172" t="s">
        <v>4355</v>
      </c>
      <c r="Y163" s="172" t="s">
        <v>3530</v>
      </c>
      <c r="Z163" s="172">
        <v>4</v>
      </c>
      <c r="AA163" s="172" t="s">
        <v>46</v>
      </c>
      <c r="AB163" s="169" t="s">
        <v>46</v>
      </c>
      <c r="AC163" s="172" t="s">
        <v>5017</v>
      </c>
      <c r="AD163" s="169">
        <v>1.4999999999999999E-2</v>
      </c>
      <c r="AE163" s="169">
        <v>9.5000000000000001E-2</v>
      </c>
      <c r="AF163" s="169">
        <v>0.02</v>
      </c>
      <c r="AG163" s="169">
        <v>0.2</v>
      </c>
      <c r="AH163" s="172" t="s">
        <v>3380</v>
      </c>
      <c r="AI163" s="172" t="s">
        <v>3381</v>
      </c>
      <c r="AJ163" s="172" t="s">
        <v>133</v>
      </c>
      <c r="AK163" s="173">
        <v>44323</v>
      </c>
      <c r="AL163" s="212" t="s">
        <v>5018</v>
      </c>
      <c r="AM163" s="128">
        <v>9.8499570451321995E-3</v>
      </c>
      <c r="AN163" s="128">
        <v>7.0705473308717501E-2</v>
      </c>
      <c r="AO163" s="128">
        <v>9.0659479215634303E-2</v>
      </c>
      <c r="AP163" s="128">
        <v>8.2226045135575104E-2</v>
      </c>
      <c r="AQ163" s="128">
        <v>7.4783946778086197E-2</v>
      </c>
      <c r="AR163" s="128">
        <v>5.8267080047958997E-2</v>
      </c>
      <c r="AS163" s="128">
        <v>7.0085440745373401E-2</v>
      </c>
      <c r="AT163" s="128">
        <v>0.1106909782406984</v>
      </c>
      <c r="AU163" s="128" t="s">
        <v>46</v>
      </c>
      <c r="AV163" s="128" t="s">
        <v>46</v>
      </c>
      <c r="AW163" s="128">
        <v>7.1913407997658801E-2</v>
      </c>
      <c r="AX163" s="128">
        <v>0.8074196057821651</v>
      </c>
      <c r="AY163" s="128">
        <v>0.68306153250331181</v>
      </c>
      <c r="AZ163" s="128">
        <v>0.67942642001338294</v>
      </c>
      <c r="BA163" s="128">
        <v>0.65997879519493063</v>
      </c>
      <c r="BB163" s="128">
        <v>0.56137196315807791</v>
      </c>
      <c r="BC163" s="128">
        <v>0.53583985390610678</v>
      </c>
      <c r="BD163" s="128">
        <v>0.53715858583246778</v>
      </c>
      <c r="BE163" s="128">
        <v>0.8946168796881564</v>
      </c>
      <c r="BF163" s="128" t="s">
        <v>46</v>
      </c>
      <c r="BG163" s="128" t="s">
        <v>46</v>
      </c>
      <c r="BH163" s="128">
        <v>0.58361886956669196</v>
      </c>
      <c r="BI163" s="128">
        <v>-2.3493467302453E-3</v>
      </c>
      <c r="BJ163" s="128">
        <v>-3.2807123937965699E-2</v>
      </c>
      <c r="BK163" s="128">
        <v>-4.2775837023390599E-2</v>
      </c>
      <c r="BL163" s="128">
        <v>-3.7669653192916597E-2</v>
      </c>
      <c r="BM163" s="128">
        <v>-5.1563359312113199E-2</v>
      </c>
      <c r="BN163" s="128">
        <v>-5.0472648106283297E-2</v>
      </c>
      <c r="BO163" s="128">
        <v>-6.0388952839451601E-2</v>
      </c>
      <c r="BP163" s="128">
        <v>-1.3039057212335701E-2</v>
      </c>
      <c r="BQ163" s="128" t="s">
        <v>46</v>
      </c>
      <c r="BR163" s="128" t="s">
        <v>46</v>
      </c>
      <c r="BS163" s="128">
        <v>-4.5677973671460204E-2</v>
      </c>
      <c r="BT163" s="128">
        <v>1.6536056958893E-2</v>
      </c>
      <c r="BU163" s="128">
        <v>2.0004431282680701E-2</v>
      </c>
      <c r="BV163" s="177">
        <v>-2.3192270124232852</v>
      </c>
      <c r="BW163" s="177">
        <v>-1.9475166932771659</v>
      </c>
      <c r="BX163" s="128">
        <v>-8.9614900314761003E-3</v>
      </c>
      <c r="BY163" s="128">
        <v>-1.5293692622737999E-2</v>
      </c>
      <c r="BZ163" s="177">
        <v>5.28952116410734E-2</v>
      </c>
      <c r="CA163" s="182">
        <v>6.9283665130654495E-2</v>
      </c>
      <c r="CB163" s="182">
        <v>0.27595200638829381</v>
      </c>
      <c r="CC163" s="182">
        <v>-3.3438838314925998E-3</v>
      </c>
      <c r="CD163" s="182">
        <v>0.15392001384236939</v>
      </c>
      <c r="CE163" s="182">
        <v>9.1575329399485497E-2</v>
      </c>
      <c r="CF163" s="182">
        <v>0.2165930078996316</v>
      </c>
      <c r="CG163" s="179">
        <v>1.3563369300000001</v>
      </c>
      <c r="CH163" s="169">
        <v>0.3</v>
      </c>
      <c r="CI163" s="170">
        <v>0.15</v>
      </c>
      <c r="CJ163" s="170">
        <v>4.4999999999999997E-3</v>
      </c>
      <c r="CK163" s="170" t="s">
        <v>46</v>
      </c>
      <c r="CL163" s="170">
        <v>4.4999999999999997E-3</v>
      </c>
      <c r="CM163" s="180">
        <v>7048542.0499999998</v>
      </c>
      <c r="CN163" s="180">
        <v>7721961.3726190478</v>
      </c>
      <c r="CO163" s="180">
        <v>-1623014.77</v>
      </c>
      <c r="CP163" s="128" t="s">
        <v>46</v>
      </c>
      <c r="CQ163" s="128" t="s">
        <v>46</v>
      </c>
      <c r="CR163" s="128" t="s">
        <v>46</v>
      </c>
      <c r="CS163" s="128" t="s">
        <v>46</v>
      </c>
      <c r="CT163" s="126" t="s">
        <v>46</v>
      </c>
      <c r="CU163" s="126" t="s">
        <v>46</v>
      </c>
      <c r="CV163" s="126" t="s">
        <v>5019</v>
      </c>
      <c r="CW163" s="126" t="s">
        <v>46</v>
      </c>
      <c r="CX163" s="154">
        <v>25569.625694432871</v>
      </c>
    </row>
    <row r="164" spans="1:102" ht="15" customHeight="1" x14ac:dyDescent="0.35">
      <c r="A164" s="8"/>
      <c r="B164" s="129">
        <v>27944406000189</v>
      </c>
      <c r="C164" s="152" t="s">
        <v>409</v>
      </c>
      <c r="D164" s="126">
        <v>13</v>
      </c>
      <c r="E164" s="126"/>
      <c r="F164" s="122" t="s">
        <v>3394</v>
      </c>
      <c r="G164" s="126" t="s">
        <v>5016</v>
      </c>
      <c r="H164" s="126" t="s">
        <v>3390</v>
      </c>
      <c r="I164" s="126" t="s">
        <v>3384</v>
      </c>
      <c r="J164" s="126" t="s">
        <v>3560</v>
      </c>
      <c r="K164" s="126" t="s">
        <v>3526</v>
      </c>
      <c r="L164" s="211" t="s">
        <v>3399</v>
      </c>
      <c r="M164" s="126" t="s">
        <v>112</v>
      </c>
      <c r="N164" s="126" t="s">
        <v>4442</v>
      </c>
      <c r="O164" s="126" t="s">
        <v>324</v>
      </c>
      <c r="P164" s="211" t="s">
        <v>3550</v>
      </c>
      <c r="Q164" s="127">
        <v>500</v>
      </c>
      <c r="R164" s="126" t="s">
        <v>4350</v>
      </c>
      <c r="S164" s="213" t="s">
        <v>46</v>
      </c>
      <c r="T164" s="171">
        <v>500</v>
      </c>
      <c r="U164" s="171">
        <v>500</v>
      </c>
      <c r="V164" s="172" t="s">
        <v>3398</v>
      </c>
      <c r="W164" s="172" t="s">
        <v>3530</v>
      </c>
      <c r="X164" s="172" t="s">
        <v>5020</v>
      </c>
      <c r="Y164" s="172" t="s">
        <v>3534</v>
      </c>
      <c r="Z164" s="172">
        <v>33</v>
      </c>
      <c r="AA164" s="172" t="s">
        <v>134</v>
      </c>
      <c r="AB164" s="169">
        <v>0.05</v>
      </c>
      <c r="AC164" s="172" t="s">
        <v>5021</v>
      </c>
      <c r="AD164" s="169">
        <v>1.9199999999999998E-2</v>
      </c>
      <c r="AE164" s="169">
        <v>9.9199999999999997E-2</v>
      </c>
      <c r="AF164" s="169">
        <v>2.4199999999999999E-2</v>
      </c>
      <c r="AG164" s="169">
        <v>0.2</v>
      </c>
      <c r="AH164" s="172" t="s">
        <v>136</v>
      </c>
      <c r="AI164" s="172" t="s">
        <v>4367</v>
      </c>
      <c r="AJ164" s="172" t="s">
        <v>133</v>
      </c>
      <c r="AK164" s="173">
        <v>43542</v>
      </c>
      <c r="AL164" s="212" t="s">
        <v>5022</v>
      </c>
      <c r="AM164" s="128">
        <v>1.51578567352295E-2</v>
      </c>
      <c r="AN164" s="128">
        <v>0.1281502536870866</v>
      </c>
      <c r="AO164" s="128">
        <v>0.1280826122701792</v>
      </c>
      <c r="AP164" s="128">
        <v>0.107600775265247</v>
      </c>
      <c r="AQ164" s="128">
        <v>0.1182251471217803</v>
      </c>
      <c r="AR164" s="128">
        <v>5.8007246642509398E-2</v>
      </c>
      <c r="AS164" s="128">
        <v>0.1254029892208168</v>
      </c>
      <c r="AT164" s="128">
        <v>0.13580432072017909</v>
      </c>
      <c r="AU164" s="128" t="s">
        <v>46</v>
      </c>
      <c r="AV164" s="128" t="s">
        <v>46</v>
      </c>
      <c r="AW164" s="128">
        <v>8.7195623672488606E-2</v>
      </c>
      <c r="AX164" s="128">
        <v>1.2425181809000696</v>
      </c>
      <c r="AY164" s="128">
        <v>1.2380160202307438</v>
      </c>
      <c r="AZ164" s="128">
        <v>0.95988540275756318</v>
      </c>
      <c r="BA164" s="128">
        <v>0.8741711216506971</v>
      </c>
      <c r="BB164" s="128">
        <v>0.92557874347640778</v>
      </c>
      <c r="BC164" s="128">
        <v>0.53345035551522435</v>
      </c>
      <c r="BD164" s="128">
        <v>0.96113103709724279</v>
      </c>
      <c r="BE164" s="128">
        <v>1.0975857254298462</v>
      </c>
      <c r="BF164" s="128" t="s">
        <v>46</v>
      </c>
      <c r="BG164" s="128" t="s">
        <v>46</v>
      </c>
      <c r="BH164" s="128">
        <v>0.97415553404408639</v>
      </c>
      <c r="BI164" s="128">
        <v>2.9585529598518999E-3</v>
      </c>
      <c r="BJ164" s="128">
        <v>2.4637656440403301E-2</v>
      </c>
      <c r="BK164" s="128">
        <v>-5.3527039688456004E-3</v>
      </c>
      <c r="BL164" s="128">
        <v>-1.3790662478394999E-2</v>
      </c>
      <c r="BM164" s="128">
        <v>-8.4292308935992599E-3</v>
      </c>
      <c r="BN164" s="128">
        <v>-5.0732481511732902E-2</v>
      </c>
      <c r="BO164" s="128">
        <v>-5.0714043640082999E-3</v>
      </c>
      <c r="BP164" s="128">
        <v>1.2074285267144901E-2</v>
      </c>
      <c r="BQ164" s="128" t="s">
        <v>46</v>
      </c>
      <c r="BR164" s="128" t="s">
        <v>46</v>
      </c>
      <c r="BS164" s="128">
        <v>-2.1232598759834964E-3</v>
      </c>
      <c r="BT164" s="128">
        <v>2.5326199384865002E-2</v>
      </c>
      <c r="BU164" s="128">
        <v>3.0724005519079601E-2</v>
      </c>
      <c r="BV164" s="177">
        <v>-0.17440742768429909</v>
      </c>
      <c r="BW164" s="177">
        <v>-4.0103692404975702E-2</v>
      </c>
      <c r="BX164" s="128">
        <v>-9.910202840892E-3</v>
      </c>
      <c r="BY164" s="128">
        <v>-5.65134703432396E-2</v>
      </c>
      <c r="BZ164" s="177">
        <v>6.1406216216201202E-2</v>
      </c>
      <c r="CA164" s="182">
        <v>0.57201603593965955</v>
      </c>
      <c r="CB164" s="182">
        <v>-0.28505973442334059</v>
      </c>
      <c r="CC164" s="182">
        <v>0.37248739697099331</v>
      </c>
      <c r="CD164" s="182">
        <v>0.27384202102707578</v>
      </c>
      <c r="CE164" s="182">
        <v>-8.0962265775427894E-2</v>
      </c>
      <c r="CF164" s="182">
        <v>0.4788881881805126</v>
      </c>
      <c r="CG164" s="179">
        <v>1.7252994743329999</v>
      </c>
      <c r="CH164" s="169">
        <v>0.3</v>
      </c>
      <c r="CI164" s="170">
        <v>0.15</v>
      </c>
      <c r="CJ164" s="170">
        <v>5.7599999999999995E-3</v>
      </c>
      <c r="CK164" s="170" t="s">
        <v>46</v>
      </c>
      <c r="CL164" s="170">
        <v>5.7599999999999995E-3</v>
      </c>
      <c r="CM164" s="180">
        <v>41948349.579999998</v>
      </c>
      <c r="CN164" s="180">
        <v>44271772.181428581</v>
      </c>
      <c r="CO164" s="180">
        <v>-9268606.2600000035</v>
      </c>
      <c r="CP164" s="128" t="s">
        <v>46</v>
      </c>
      <c r="CQ164" s="128" t="s">
        <v>46</v>
      </c>
      <c r="CR164" s="128" t="s">
        <v>46</v>
      </c>
      <c r="CS164" s="128" t="s">
        <v>46</v>
      </c>
      <c r="CT164" s="126" t="s">
        <v>46</v>
      </c>
      <c r="CU164" s="126" t="s">
        <v>46</v>
      </c>
      <c r="CV164" s="126" t="s">
        <v>5023</v>
      </c>
      <c r="CW164" s="126" t="s">
        <v>46</v>
      </c>
      <c r="CX164" s="154">
        <v>25569.625694432871</v>
      </c>
    </row>
    <row r="165" spans="1:102" ht="15" customHeight="1" x14ac:dyDescent="0.35">
      <c r="A165" s="8"/>
      <c r="B165" s="129">
        <v>39959828000107</v>
      </c>
      <c r="C165" s="152" t="s">
        <v>5024</v>
      </c>
      <c r="D165" s="126">
        <v>13</v>
      </c>
      <c r="E165" s="126"/>
      <c r="F165" s="122"/>
      <c r="G165" s="126" t="s">
        <v>5016</v>
      </c>
      <c r="H165" s="126" t="s">
        <v>3391</v>
      </c>
      <c r="I165" s="126" t="s">
        <v>3392</v>
      </c>
      <c r="J165" s="126" t="s">
        <v>362</v>
      </c>
      <c r="K165" s="126" t="s">
        <v>3526</v>
      </c>
      <c r="L165" s="211" t="s">
        <v>3399</v>
      </c>
      <c r="M165" s="126" t="s">
        <v>112</v>
      </c>
      <c r="N165" s="126" t="s">
        <v>264</v>
      </c>
      <c r="O165" s="126" t="s">
        <v>157</v>
      </c>
      <c r="P165" s="211" t="s">
        <v>4409</v>
      </c>
      <c r="Q165" s="127">
        <v>1000</v>
      </c>
      <c r="R165" s="126" t="s">
        <v>4361</v>
      </c>
      <c r="S165" s="213" t="s">
        <v>46</v>
      </c>
      <c r="T165" s="171">
        <v>1</v>
      </c>
      <c r="U165" s="171">
        <v>1000</v>
      </c>
      <c r="V165" s="172" t="s">
        <v>3398</v>
      </c>
      <c r="W165" s="172" t="s">
        <v>3530</v>
      </c>
      <c r="X165" s="172" t="s">
        <v>5020</v>
      </c>
      <c r="Y165" s="172" t="s">
        <v>3534</v>
      </c>
      <c r="Z165" s="172">
        <v>33</v>
      </c>
      <c r="AA165" s="172" t="s">
        <v>134</v>
      </c>
      <c r="AB165" s="169">
        <v>0.05</v>
      </c>
      <c r="AC165" s="172" t="s">
        <v>5025</v>
      </c>
      <c r="AD165" s="169">
        <v>1.9199999999999998E-2</v>
      </c>
      <c r="AE165" s="169">
        <v>9.9199999999999997E-2</v>
      </c>
      <c r="AF165" s="169">
        <v>2.5000000000000001E-2</v>
      </c>
      <c r="AG165" s="169">
        <v>0.2</v>
      </c>
      <c r="AH165" s="172" t="s">
        <v>3380</v>
      </c>
      <c r="AI165" s="172" t="s">
        <v>3381</v>
      </c>
      <c r="AJ165" s="172" t="s">
        <v>133</v>
      </c>
      <c r="AK165" s="173">
        <v>44294</v>
      </c>
      <c r="AL165" s="212" t="s">
        <v>5026</v>
      </c>
      <c r="AM165" s="128">
        <v>9.7019795515361999E-3</v>
      </c>
      <c r="AN165" s="128">
        <v>8.4747674814452403E-2</v>
      </c>
      <c r="AO165" s="128">
        <v>8.4953259740532194E-2</v>
      </c>
      <c r="AP165" s="128">
        <v>6.8173338721433996E-2</v>
      </c>
      <c r="AQ165" s="128">
        <v>5.1276646410562503E-2</v>
      </c>
      <c r="AR165" s="128">
        <v>7.8880222976255993E-3</v>
      </c>
      <c r="AS165" s="128">
        <v>3.9242180294811899E-2</v>
      </c>
      <c r="AT165" s="128">
        <v>0.13000946782353101</v>
      </c>
      <c r="AU165" s="128" t="s">
        <v>46</v>
      </c>
      <c r="AV165" s="128" t="s">
        <v>46</v>
      </c>
      <c r="AW165" s="128">
        <v>5.52729168882264E-2</v>
      </c>
      <c r="AX165" s="128">
        <v>0.7952896107987929</v>
      </c>
      <c r="AY165" s="128">
        <v>0.81871846585482055</v>
      </c>
      <c r="AZ165" s="128">
        <v>0.63666248287937532</v>
      </c>
      <c r="BA165" s="128">
        <v>0.54349331202234641</v>
      </c>
      <c r="BB165" s="128">
        <v>0.37615520734298558</v>
      </c>
      <c r="BC165" s="128">
        <v>7.2540390081137898E-2</v>
      </c>
      <c r="BD165" s="128">
        <v>0.3007653779153186</v>
      </c>
      <c r="BE165" s="128">
        <v>1.0507510754967857</v>
      </c>
      <c r="BF165" s="128" t="s">
        <v>46</v>
      </c>
      <c r="BG165" s="128" t="s">
        <v>46</v>
      </c>
      <c r="BH165" s="128">
        <v>0.44293229837227188</v>
      </c>
      <c r="BI165" s="128">
        <v>-2.4973242238413001E-3</v>
      </c>
      <c r="BJ165" s="128">
        <v>-1.87649224322308E-2</v>
      </c>
      <c r="BK165" s="128">
        <v>-4.8482056498492597E-2</v>
      </c>
      <c r="BL165" s="128">
        <v>-5.0879976912681202E-2</v>
      </c>
      <c r="BM165" s="128">
        <v>-7.483922540454524E-2</v>
      </c>
      <c r="BN165" s="128">
        <v>-0.10085170585661669</v>
      </c>
      <c r="BO165" s="128">
        <v>-9.1232213290013103E-2</v>
      </c>
      <c r="BP165" s="128">
        <v>6.2794323704967996E-3</v>
      </c>
      <c r="BQ165" s="128" t="s">
        <v>46</v>
      </c>
      <c r="BR165" s="128" t="s">
        <v>46</v>
      </c>
      <c r="BS165" s="128">
        <v>-6.1803361004731827E-2</v>
      </c>
      <c r="BT165" s="128">
        <v>3.4475679656769703E-2</v>
      </c>
      <c r="BU165" s="128">
        <v>4.7984066212047698E-2</v>
      </c>
      <c r="BV165" s="177">
        <v>-1.2513598642802644</v>
      </c>
      <c r="BW165" s="177">
        <v>-1.0863564859636698</v>
      </c>
      <c r="BX165" s="128">
        <v>-2.01151330797435E-2</v>
      </c>
      <c r="BY165" s="128">
        <v>-5.5300919361071003E-2</v>
      </c>
      <c r="BZ165" s="177">
        <v>0.1530231495569275</v>
      </c>
      <c r="CA165" s="182">
        <v>0.27418893737465477</v>
      </c>
      <c r="CB165" s="182">
        <v>0.18332166662382679</v>
      </c>
      <c r="CC165" s="182">
        <v>0.14085995227755241</v>
      </c>
      <c r="CD165" s="182">
        <v>0.2347059975154531</v>
      </c>
      <c r="CE165" s="182">
        <v>9.3190868257488901E-2</v>
      </c>
      <c r="CF165" s="182">
        <v>0.31191634628952691</v>
      </c>
      <c r="CG165" s="179">
        <v>1.2720159099999999</v>
      </c>
      <c r="CH165" s="169">
        <v>0.3</v>
      </c>
      <c r="CI165" s="170">
        <v>0.17</v>
      </c>
      <c r="CJ165" s="170">
        <v>5.7599999999999995E-3</v>
      </c>
      <c r="CK165" s="170" t="s">
        <v>46</v>
      </c>
      <c r="CL165" s="170">
        <v>5.7599999999999995E-3</v>
      </c>
      <c r="CM165" s="180">
        <v>13203583.560000001</v>
      </c>
      <c r="CN165" s="180">
        <v>14595947.182222225</v>
      </c>
      <c r="CO165" s="180">
        <v>-3867529.29</v>
      </c>
      <c r="CP165" s="128" t="s">
        <v>46</v>
      </c>
      <c r="CQ165" s="128" t="s">
        <v>46</v>
      </c>
      <c r="CR165" s="128" t="s">
        <v>46</v>
      </c>
      <c r="CS165" s="128" t="s">
        <v>46</v>
      </c>
      <c r="CT165" s="126" t="s">
        <v>46</v>
      </c>
      <c r="CU165" s="126" t="s">
        <v>46</v>
      </c>
      <c r="CV165" s="126" t="s">
        <v>5027</v>
      </c>
      <c r="CW165" s="126" t="s">
        <v>46</v>
      </c>
      <c r="CX165" s="154">
        <v>25569.625694432871</v>
      </c>
    </row>
    <row r="166" spans="1:102" ht="15" customHeight="1" x14ac:dyDescent="0.35">
      <c r="A166" s="8"/>
      <c r="B166" s="129">
        <v>41955511000144</v>
      </c>
      <c r="C166" s="152" t="s">
        <v>5028</v>
      </c>
      <c r="D166" s="126">
        <v>13</v>
      </c>
      <c r="E166" s="126"/>
      <c r="F166" s="122"/>
      <c r="G166" s="126" t="s">
        <v>5029</v>
      </c>
      <c r="H166" s="126" t="s">
        <v>156</v>
      </c>
      <c r="I166" s="126" t="s">
        <v>2340</v>
      </c>
      <c r="J166" s="126" t="s">
        <v>3559</v>
      </c>
      <c r="K166" s="126" t="s">
        <v>3540</v>
      </c>
      <c r="L166" s="211" t="s">
        <v>3400</v>
      </c>
      <c r="M166" s="126" t="s">
        <v>112</v>
      </c>
      <c r="N166" s="126" t="s">
        <v>264</v>
      </c>
      <c r="O166" s="126" t="s">
        <v>157</v>
      </c>
      <c r="P166" s="211" t="s">
        <v>3562</v>
      </c>
      <c r="Q166" s="127">
        <v>500</v>
      </c>
      <c r="R166" s="126" t="s">
        <v>4361</v>
      </c>
      <c r="S166" s="213" t="s">
        <v>46</v>
      </c>
      <c r="T166" s="171">
        <v>100</v>
      </c>
      <c r="U166" s="171">
        <v>500</v>
      </c>
      <c r="V166" s="172" t="s">
        <v>3398</v>
      </c>
      <c r="W166" s="172" t="s">
        <v>3530</v>
      </c>
      <c r="X166" s="172" t="s">
        <v>3531</v>
      </c>
      <c r="Y166" s="172" t="s">
        <v>3530</v>
      </c>
      <c r="Z166" s="172">
        <v>31</v>
      </c>
      <c r="AA166" s="172" t="s">
        <v>134</v>
      </c>
      <c r="AB166" s="169">
        <v>0.1</v>
      </c>
      <c r="AC166" s="172" t="s">
        <v>5030</v>
      </c>
      <c r="AD166" s="169">
        <v>1.8799999999999997E-2</v>
      </c>
      <c r="AE166" s="169">
        <v>0.13879999999999998</v>
      </c>
      <c r="AF166" s="169">
        <v>0.02</v>
      </c>
      <c r="AG166" s="169">
        <v>0.2</v>
      </c>
      <c r="AH166" s="172" t="s">
        <v>3380</v>
      </c>
      <c r="AI166" s="172" t="s">
        <v>3381</v>
      </c>
      <c r="AJ166" s="172" t="s">
        <v>133</v>
      </c>
      <c r="AK166" s="173">
        <v>44459</v>
      </c>
      <c r="AL166" s="212" t="s">
        <v>5031</v>
      </c>
      <c r="AM166" s="128">
        <v>1.02353830951449E-2</v>
      </c>
      <c r="AN166" s="128">
        <v>9.1090093026330698E-2</v>
      </c>
      <c r="AO166" s="128">
        <v>5.3010427333258697E-2</v>
      </c>
      <c r="AP166" s="128">
        <v>2.8730341673488501E-2</v>
      </c>
      <c r="AQ166" s="128">
        <v>6.3246084154474594E-2</v>
      </c>
      <c r="AR166" s="128">
        <v>-8.4972767252958298E-2</v>
      </c>
      <c r="AS166" s="128">
        <v>0.1313952713672297</v>
      </c>
      <c r="AT166" s="128">
        <v>0.19308604730671791</v>
      </c>
      <c r="AU166" s="128" t="s">
        <v>46</v>
      </c>
      <c r="AV166" s="128" t="s">
        <v>46</v>
      </c>
      <c r="AW166" s="128">
        <v>8.1192743389040395E-2</v>
      </c>
      <c r="AX166" s="128">
        <v>0.83901370796286534</v>
      </c>
      <c r="AY166" s="128">
        <v>0.87999041130474043</v>
      </c>
      <c r="AZ166" s="128">
        <v>0.39727434106200421</v>
      </c>
      <c r="BA166" s="128">
        <v>0.2246765884042391</v>
      </c>
      <c r="BB166" s="128">
        <v>0.46944017133098082</v>
      </c>
      <c r="BC166" s="128" t="s">
        <v>46</v>
      </c>
      <c r="BD166" s="128">
        <v>1.0070579196201122</v>
      </c>
      <c r="BE166" s="128">
        <v>1.5605430532670472</v>
      </c>
      <c r="BF166" s="128" t="s">
        <v>46</v>
      </c>
      <c r="BG166" s="128" t="s">
        <v>46</v>
      </c>
      <c r="BH166" s="128">
        <v>0.62862328030222814</v>
      </c>
      <c r="BI166" s="128">
        <v>-1.9639206802325999E-3</v>
      </c>
      <c r="BJ166" s="128">
        <v>-1.2422504220352499E-2</v>
      </c>
      <c r="BK166" s="128">
        <v>-8.0424888905766101E-2</v>
      </c>
      <c r="BL166" s="128">
        <v>-8.7903304443049168E-2</v>
      </c>
      <c r="BM166" s="128">
        <v>-6.2993612520382825E-2</v>
      </c>
      <c r="BN166" s="128">
        <v>-0.1937124954072007</v>
      </c>
      <c r="BO166" s="128">
        <v>9.2087778240449998E-4</v>
      </c>
      <c r="BP166" s="128">
        <v>6.9356011853683702E-2</v>
      </c>
      <c r="BQ166" s="128" t="s">
        <v>46</v>
      </c>
      <c r="BR166" s="128" t="s">
        <v>46</v>
      </c>
      <c r="BS166" s="128">
        <v>-4.2480154993231989E-2</v>
      </c>
      <c r="BT166" s="128">
        <v>4.7394200539735802E-2</v>
      </c>
      <c r="BU166" s="128">
        <v>6.9504507922913003E-2</v>
      </c>
      <c r="BV166" s="177">
        <v>-1.5298945415151619</v>
      </c>
      <c r="BW166" s="177">
        <v>-0.49411063113654607</v>
      </c>
      <c r="BX166" s="128">
        <v>-4.8138716605530499E-2</v>
      </c>
      <c r="BY166" s="128">
        <v>-9.9767673193043901E-2</v>
      </c>
      <c r="BZ166" s="177">
        <v>0.1372747143939238</v>
      </c>
      <c r="CA166" s="182">
        <v>0.45432596508038581</v>
      </c>
      <c r="CB166" s="182">
        <v>-0.1924415088866116</v>
      </c>
      <c r="CC166" s="182">
        <v>0.45461923602212279</v>
      </c>
      <c r="CD166" s="182">
        <v>0.52307246554672793</v>
      </c>
      <c r="CE166" s="182">
        <v>9.1277338594037E-3</v>
      </c>
      <c r="CF166" s="182">
        <v>0.64039460263558412</v>
      </c>
      <c r="CG166" s="179">
        <v>1.3682033</v>
      </c>
      <c r="CH166" s="169">
        <v>0.15</v>
      </c>
      <c r="CI166" s="170">
        <v>0.05</v>
      </c>
      <c r="CJ166" s="170">
        <v>2.8199999999999996E-3</v>
      </c>
      <c r="CK166" s="170" t="s">
        <v>46</v>
      </c>
      <c r="CL166" s="170">
        <v>2.8199999999999996E-3</v>
      </c>
      <c r="CM166" s="180">
        <v>2447259.5</v>
      </c>
      <c r="CN166" s="180">
        <v>3960248.1007142873</v>
      </c>
      <c r="CO166" s="180">
        <v>-4804960.18</v>
      </c>
      <c r="CP166" s="128" t="s">
        <v>46</v>
      </c>
      <c r="CQ166" s="128" t="s">
        <v>46</v>
      </c>
      <c r="CR166" s="128" t="s">
        <v>46</v>
      </c>
      <c r="CS166" s="128" t="s">
        <v>46</v>
      </c>
      <c r="CT166" s="126" t="s">
        <v>46</v>
      </c>
      <c r="CU166" s="126" t="s">
        <v>46</v>
      </c>
      <c r="CV166" s="126" t="s">
        <v>5032</v>
      </c>
      <c r="CW166" s="126" t="s">
        <v>46</v>
      </c>
      <c r="CX166" s="154">
        <v>25569.625694432871</v>
      </c>
    </row>
    <row r="167" spans="1:102" ht="15" customHeight="1" x14ac:dyDescent="0.35">
      <c r="A167" s="8"/>
      <c r="B167" s="129">
        <v>35408329000170</v>
      </c>
      <c r="C167" s="152" t="s">
        <v>5033</v>
      </c>
      <c r="D167" s="126">
        <v>4</v>
      </c>
      <c r="E167" s="126"/>
      <c r="F167" s="122" t="s">
        <v>3394</v>
      </c>
      <c r="G167" s="126" t="s">
        <v>5034</v>
      </c>
      <c r="H167" s="126" t="s">
        <v>3391</v>
      </c>
      <c r="I167" s="126" t="s">
        <v>3392</v>
      </c>
      <c r="J167" s="126" t="s">
        <v>3560</v>
      </c>
      <c r="K167" s="126" t="s">
        <v>3526</v>
      </c>
      <c r="L167" s="211" t="s">
        <v>3399</v>
      </c>
      <c r="M167" s="126" t="s">
        <v>163</v>
      </c>
      <c r="N167" s="126" t="s">
        <v>4397</v>
      </c>
      <c r="O167" s="126" t="s">
        <v>3568</v>
      </c>
      <c r="P167" s="211" t="s">
        <v>3541</v>
      </c>
      <c r="Q167" s="127">
        <v>500</v>
      </c>
      <c r="R167" s="126" t="s">
        <v>4350</v>
      </c>
      <c r="S167" s="213" t="s">
        <v>46</v>
      </c>
      <c r="T167" s="171">
        <v>500</v>
      </c>
      <c r="U167" s="171" t="s">
        <v>46</v>
      </c>
      <c r="V167" s="172" t="s">
        <v>3398</v>
      </c>
      <c r="W167" s="172" t="s">
        <v>135</v>
      </c>
      <c r="X167" s="172" t="s">
        <v>135</v>
      </c>
      <c r="Y167" s="172" t="s">
        <v>3530</v>
      </c>
      <c r="Z167" s="172">
        <v>1</v>
      </c>
      <c r="AA167" s="172" t="s">
        <v>46</v>
      </c>
      <c r="AB167" s="169" t="s">
        <v>46</v>
      </c>
      <c r="AC167" s="172" t="s">
        <v>5035</v>
      </c>
      <c r="AD167" s="169">
        <v>3.4999999999999996E-3</v>
      </c>
      <c r="AE167" s="169">
        <v>3.4999999999999996E-3</v>
      </c>
      <c r="AF167" s="169">
        <v>5.0000000000000001E-3</v>
      </c>
      <c r="AG167" s="169" t="s">
        <v>46</v>
      </c>
      <c r="AH167" s="172" t="s">
        <v>46</v>
      </c>
      <c r="AI167" s="172" t="s">
        <v>46</v>
      </c>
      <c r="AJ167" s="172" t="s">
        <v>133</v>
      </c>
      <c r="AK167" s="173">
        <v>43826</v>
      </c>
      <c r="AL167" s="212" t="s">
        <v>3619</v>
      </c>
      <c r="AM167" s="128">
        <v>1.4162473110854499E-2</v>
      </c>
      <c r="AN167" s="128">
        <v>0.11361509880778101</v>
      </c>
      <c r="AO167" s="128">
        <v>0.1394269064154387</v>
      </c>
      <c r="AP167" s="128">
        <v>0.13659890131357841</v>
      </c>
      <c r="AQ167" s="128">
        <v>0.13489395051817779</v>
      </c>
      <c r="AR167" s="128">
        <v>0.1195924995008133</v>
      </c>
      <c r="AS167" s="128">
        <v>0.1296441934416081</v>
      </c>
      <c r="AT167" s="128">
        <v>0.1387015340778055</v>
      </c>
      <c r="AU167" s="128" t="s">
        <v>46</v>
      </c>
      <c r="AV167" s="128" t="s">
        <v>46</v>
      </c>
      <c r="AW167" s="128">
        <v>0.1008673441510221</v>
      </c>
      <c r="AX167" s="128">
        <v>1.1609247028866734</v>
      </c>
      <c r="AY167" s="128">
        <v>1.0975968319780665</v>
      </c>
      <c r="AZ167" s="128">
        <v>1.044902581605015</v>
      </c>
      <c r="BA167" s="128">
        <v>1.1250269143378024</v>
      </c>
      <c r="BB167" s="128">
        <v>1.0730777815932493</v>
      </c>
      <c r="BC167" s="128">
        <v>1.0998050255484983</v>
      </c>
      <c r="BD167" s="128">
        <v>0.99363706455797962</v>
      </c>
      <c r="BE167" s="128">
        <v>1.1210013281734994</v>
      </c>
      <c r="BF167" s="128" t="s">
        <v>46</v>
      </c>
      <c r="BG167" s="128" t="s">
        <v>46</v>
      </c>
      <c r="BH167" s="128">
        <v>1.1002647248990851</v>
      </c>
      <c r="BI167" s="128">
        <v>1.9631693354769E-3</v>
      </c>
      <c r="BJ167" s="128">
        <v>1.01025015610978E-2</v>
      </c>
      <c r="BK167" s="128">
        <v>5.9915901764138E-3</v>
      </c>
      <c r="BL167" s="128">
        <v>1.3536929033393985E-2</v>
      </c>
      <c r="BM167" s="128">
        <v>8.1605805766562511E-3</v>
      </c>
      <c r="BN167" s="128">
        <v>1.0852771346570899E-2</v>
      </c>
      <c r="BO167" s="128">
        <v>-8.3020014321690005E-4</v>
      </c>
      <c r="BP167" s="128">
        <v>1.49714986247713E-2</v>
      </c>
      <c r="BQ167" s="128" t="s">
        <v>46</v>
      </c>
      <c r="BR167" s="128" t="s">
        <v>46</v>
      </c>
      <c r="BS167" s="128">
        <v>8.4199204843491415E-3</v>
      </c>
      <c r="BT167" s="128">
        <v>2.9901335224872998E-3</v>
      </c>
      <c r="BU167" s="128">
        <v>9.3356542960954005E-3</v>
      </c>
      <c r="BV167" s="177">
        <v>1.7654885019111652</v>
      </c>
      <c r="BW167" s="177">
        <v>0.74003759349145581</v>
      </c>
      <c r="BX167" s="128">
        <v>-1.4775689430030999E-3</v>
      </c>
      <c r="BY167" s="128">
        <v>-5.9858096444669301E-2</v>
      </c>
      <c r="BZ167" s="177">
        <v>-1.2606716130451E-3</v>
      </c>
      <c r="CA167" s="182">
        <v>8.9632781552620097E-2</v>
      </c>
      <c r="CB167" s="182">
        <v>1.4336698900484E-3</v>
      </c>
      <c r="CC167" s="182">
        <v>0.1492383535748702</v>
      </c>
      <c r="CD167" s="182">
        <v>9.4309821509012307E-2</v>
      </c>
      <c r="CE167" s="182">
        <v>-3.3018728578944799E-2</v>
      </c>
      <c r="CF167" s="182">
        <v>4.1890732446994997E-2</v>
      </c>
      <c r="CG167" s="179">
        <v>173.5056922</v>
      </c>
      <c r="CH167" s="169">
        <v>0.36</v>
      </c>
      <c r="CI167" s="170" t="s">
        <v>46</v>
      </c>
      <c r="CJ167" s="170">
        <v>1.2600000000000001E-3</v>
      </c>
      <c r="CK167" s="170" t="s">
        <v>46</v>
      </c>
      <c r="CL167" s="170">
        <v>1.2600000000000001E-3</v>
      </c>
      <c r="CM167" s="180">
        <v>1008361571.79</v>
      </c>
      <c r="CN167" s="180">
        <v>775864095.29833329</v>
      </c>
      <c r="CO167" s="180">
        <v>323874985.59000009</v>
      </c>
      <c r="CP167" s="128" t="s">
        <v>46</v>
      </c>
      <c r="CQ167" s="128" t="s">
        <v>46</v>
      </c>
      <c r="CR167" s="128" t="s">
        <v>46</v>
      </c>
      <c r="CS167" s="128" t="s">
        <v>46</v>
      </c>
      <c r="CT167" s="126" t="s">
        <v>46</v>
      </c>
      <c r="CU167" s="126" t="s">
        <v>46</v>
      </c>
      <c r="CV167" s="126" t="s">
        <v>5036</v>
      </c>
      <c r="CW167" s="126" t="s">
        <v>46</v>
      </c>
      <c r="CX167" s="154">
        <v>25569.625694432871</v>
      </c>
    </row>
    <row r="168" spans="1:102" ht="15" customHeight="1" x14ac:dyDescent="0.35">
      <c r="A168" s="8"/>
      <c r="B168" s="129">
        <v>47936719000100</v>
      </c>
      <c r="C168" s="152" t="s">
        <v>5037</v>
      </c>
      <c r="D168" s="126">
        <v>13</v>
      </c>
      <c r="E168" s="126"/>
      <c r="F168" s="122"/>
      <c r="G168" s="126" t="s">
        <v>5034</v>
      </c>
      <c r="H168" s="126" t="s">
        <v>3390</v>
      </c>
      <c r="I168" s="126" t="s">
        <v>3384</v>
      </c>
      <c r="J168" s="126" t="s">
        <v>3561</v>
      </c>
      <c r="K168" s="126" t="s">
        <v>3526</v>
      </c>
      <c r="L168" s="211" t="s">
        <v>3400</v>
      </c>
      <c r="M168" s="126" t="s">
        <v>112</v>
      </c>
      <c r="N168" s="126" t="s">
        <v>113</v>
      </c>
      <c r="O168" s="126" t="s">
        <v>266</v>
      </c>
      <c r="P168" s="211" t="s">
        <v>3562</v>
      </c>
      <c r="Q168" s="127">
        <v>1000</v>
      </c>
      <c r="R168" s="126" t="s">
        <v>4361</v>
      </c>
      <c r="S168" s="213" t="s">
        <v>46</v>
      </c>
      <c r="T168" s="171">
        <v>1000</v>
      </c>
      <c r="U168" s="171">
        <v>1000</v>
      </c>
      <c r="V168" s="172" t="s">
        <v>3398</v>
      </c>
      <c r="W168" s="172" t="s">
        <v>135</v>
      </c>
      <c r="X168" s="172" t="s">
        <v>5038</v>
      </c>
      <c r="Y168" s="172" t="s">
        <v>3530</v>
      </c>
      <c r="Z168" s="172">
        <v>181</v>
      </c>
      <c r="AA168" s="172" t="s">
        <v>46</v>
      </c>
      <c r="AB168" s="169" t="s">
        <v>46</v>
      </c>
      <c r="AC168" s="172" t="s">
        <v>5039</v>
      </c>
      <c r="AD168" s="169">
        <v>1.3600000000000001E-2</v>
      </c>
      <c r="AE168" s="169">
        <v>0.1336</v>
      </c>
      <c r="AF168" s="169">
        <v>1.3600000000000001E-2</v>
      </c>
      <c r="AG168" s="169">
        <v>0.15</v>
      </c>
      <c r="AH168" s="172" t="s">
        <v>136</v>
      </c>
      <c r="AI168" s="172" t="s">
        <v>4367</v>
      </c>
      <c r="AJ168" s="172" t="s">
        <v>133</v>
      </c>
      <c r="AK168" s="173">
        <v>44895</v>
      </c>
      <c r="AL168" s="212" t="s">
        <v>5040</v>
      </c>
      <c r="AM168" s="128">
        <v>1.48788299475159E-2</v>
      </c>
      <c r="AN168" s="128">
        <v>0.13157692010211969</v>
      </c>
      <c r="AO168" s="128">
        <v>0.17711991875206551</v>
      </c>
      <c r="AP168" s="128">
        <v>0.14786594103009129</v>
      </c>
      <c r="AQ168" s="128" t="s">
        <v>46</v>
      </c>
      <c r="AR168" s="128">
        <v>0.12181325733441151</v>
      </c>
      <c r="AS168" s="128">
        <v>0.1444558885512032</v>
      </c>
      <c r="AT168" s="128" t="s">
        <v>46</v>
      </c>
      <c r="AU168" s="128" t="s">
        <v>46</v>
      </c>
      <c r="AV168" s="128" t="s">
        <v>46</v>
      </c>
      <c r="AW168" s="128">
        <v>0.14497330252847981</v>
      </c>
      <c r="AX168" s="128">
        <v>1.2196458274566957</v>
      </c>
      <c r="AY168" s="128">
        <v>1.2711198791443299</v>
      </c>
      <c r="AZ168" s="128">
        <v>1.327384111975181</v>
      </c>
      <c r="BA168" s="128">
        <v>1.2242441240599926</v>
      </c>
      <c r="BB168" s="128" t="s">
        <v>46</v>
      </c>
      <c r="BC168" s="128">
        <v>1.1202277162365619</v>
      </c>
      <c r="BD168" s="128">
        <v>1.1071589189436497</v>
      </c>
      <c r="BE168" s="128" t="s">
        <v>46</v>
      </c>
      <c r="BF168" s="128" t="s">
        <v>46</v>
      </c>
      <c r="BG168" s="128" t="s">
        <v>46</v>
      </c>
      <c r="BH168" s="128">
        <v>1.168735466598573</v>
      </c>
      <c r="BI168" s="128">
        <v>2.6795261721384001E-3</v>
      </c>
      <c r="BJ168" s="128">
        <v>2.8064322855436401E-2</v>
      </c>
      <c r="BK168" s="128">
        <v>4.3684602513040599E-2</v>
      </c>
      <c r="BL168" s="128">
        <v>2.4165749722433905E-2</v>
      </c>
      <c r="BM168" s="128" t="s">
        <v>46</v>
      </c>
      <c r="BN168" s="128">
        <v>1.3073529180169101E-2</v>
      </c>
      <c r="BO168" s="128">
        <v>1.39814949663781E-2</v>
      </c>
      <c r="BP168" s="128" t="s">
        <v>46</v>
      </c>
      <c r="BQ168" s="128" t="s">
        <v>46</v>
      </c>
      <c r="BR168" s="128" t="s">
        <v>46</v>
      </c>
      <c r="BS168" s="128">
        <v>1.8620670289606123E-2</v>
      </c>
      <c r="BT168" s="128">
        <v>6.9675281013097E-3</v>
      </c>
      <c r="BU168" s="128">
        <v>1.3102295397633501E-2</v>
      </c>
      <c r="BV168" s="177">
        <v>5.4342072425736765</v>
      </c>
      <c r="BW168" s="177">
        <v>1.2761729482757096</v>
      </c>
      <c r="BX168" s="128">
        <v>-2.7195998726981998E-3</v>
      </c>
      <c r="BY168" s="128">
        <v>-1.8761126142939E-2</v>
      </c>
      <c r="BZ168" s="177">
        <v>5.4492655254553997E-3</v>
      </c>
      <c r="CA168" s="182">
        <v>9.8564468785614201E-2</v>
      </c>
      <c r="CB168" s="182">
        <v>-0.12687947732683261</v>
      </c>
      <c r="CC168" s="182">
        <v>0.1229357433020232</v>
      </c>
      <c r="CD168" s="182">
        <v>0.1112363724949173</v>
      </c>
      <c r="CE168" s="182">
        <v>-3.9967364668079097E-2</v>
      </c>
      <c r="CF168" s="182">
        <v>-2.7772784062319599E-2</v>
      </c>
      <c r="CG168" s="179">
        <v>1.4659536</v>
      </c>
      <c r="CH168" s="169">
        <v>0.36399999999999999</v>
      </c>
      <c r="CI168" s="170">
        <v>0.15</v>
      </c>
      <c r="CJ168" s="170">
        <v>4.9504000000000006E-3</v>
      </c>
      <c r="CK168" s="170">
        <v>8.6718981000601211E-4</v>
      </c>
      <c r="CL168" s="170">
        <v>5.8175898100060125E-3</v>
      </c>
      <c r="CM168" s="180">
        <v>102623618.26000001</v>
      </c>
      <c r="CN168" s="180">
        <v>105692755.74912696</v>
      </c>
      <c r="CO168" s="180">
        <v>-21473849.710000001</v>
      </c>
      <c r="CP168" s="128" t="s">
        <v>46</v>
      </c>
      <c r="CQ168" s="128" t="s">
        <v>46</v>
      </c>
      <c r="CR168" s="128" t="s">
        <v>46</v>
      </c>
      <c r="CS168" s="128" t="s">
        <v>46</v>
      </c>
      <c r="CT168" s="126" t="s">
        <v>46</v>
      </c>
      <c r="CU168" s="126" t="s">
        <v>46</v>
      </c>
      <c r="CV168" s="126" t="s">
        <v>5041</v>
      </c>
      <c r="CW168" s="126" t="s">
        <v>46</v>
      </c>
      <c r="CX168" s="154">
        <v>25569.625694432871</v>
      </c>
    </row>
    <row r="169" spans="1:102" ht="15" customHeight="1" x14ac:dyDescent="0.35">
      <c r="A169" s="8"/>
      <c r="B169" s="129">
        <v>36318479000156</v>
      </c>
      <c r="C169" s="152" t="s">
        <v>5042</v>
      </c>
      <c r="D169" s="126">
        <v>11</v>
      </c>
      <c r="E169" s="126"/>
      <c r="F169" s="122"/>
      <c r="G169" s="126" t="s">
        <v>5034</v>
      </c>
      <c r="H169" s="126" t="s">
        <v>3391</v>
      </c>
      <c r="I169" s="126" t="s">
        <v>3392</v>
      </c>
      <c r="J169" s="126" t="s">
        <v>362</v>
      </c>
      <c r="K169" s="126" t="s">
        <v>3526</v>
      </c>
      <c r="L169" s="211" t="s">
        <v>3399</v>
      </c>
      <c r="M169" s="126" t="s">
        <v>163</v>
      </c>
      <c r="N169" s="126" t="s">
        <v>3547</v>
      </c>
      <c r="O169" s="126" t="s">
        <v>164</v>
      </c>
      <c r="P169" s="211" t="s">
        <v>3562</v>
      </c>
      <c r="Q169" s="127">
        <v>500</v>
      </c>
      <c r="R169" s="126" t="s">
        <v>4350</v>
      </c>
      <c r="S169" s="213" t="s">
        <v>46</v>
      </c>
      <c r="T169" s="171">
        <v>500</v>
      </c>
      <c r="U169" s="171">
        <v>500</v>
      </c>
      <c r="V169" s="172" t="s">
        <v>3398</v>
      </c>
      <c r="W169" s="172" t="s">
        <v>135</v>
      </c>
      <c r="X169" s="172" t="s">
        <v>4475</v>
      </c>
      <c r="Y169" s="172" t="s">
        <v>3530</v>
      </c>
      <c r="Z169" s="172">
        <v>30</v>
      </c>
      <c r="AA169" s="172" t="s">
        <v>46</v>
      </c>
      <c r="AB169" s="169" t="s">
        <v>46</v>
      </c>
      <c r="AC169" s="172" t="s">
        <v>46</v>
      </c>
      <c r="AD169" s="169">
        <v>6.0000000000000001E-3</v>
      </c>
      <c r="AE169" s="169" t="s">
        <v>46</v>
      </c>
      <c r="AF169" s="169">
        <v>0.01</v>
      </c>
      <c r="AG169" s="169">
        <v>0.1</v>
      </c>
      <c r="AH169" s="172" t="s">
        <v>136</v>
      </c>
      <c r="AI169" s="172" t="s">
        <v>4367</v>
      </c>
      <c r="AJ169" s="172" t="s">
        <v>133</v>
      </c>
      <c r="AK169" s="173">
        <v>43971</v>
      </c>
      <c r="AL169" s="212" t="s">
        <v>5043</v>
      </c>
      <c r="AM169" s="128">
        <v>6.9115916721139998E-3</v>
      </c>
      <c r="AN169" s="128">
        <v>0.1069022454460453</v>
      </c>
      <c r="AO169" s="128">
        <v>0.13233124563762799</v>
      </c>
      <c r="AP169" s="128">
        <v>0.13928184480416769</v>
      </c>
      <c r="AQ169" s="128">
        <v>0.14310262854757869</v>
      </c>
      <c r="AR169" s="128">
        <v>0.12947279822440319</v>
      </c>
      <c r="AS169" s="128">
        <v>0.15032595364710219</v>
      </c>
      <c r="AT169" s="128">
        <v>0.14594883907271061</v>
      </c>
      <c r="AU169" s="128" t="s">
        <v>46</v>
      </c>
      <c r="AV169" s="128" t="s">
        <v>46</v>
      </c>
      <c r="AW169" s="128">
        <v>0.1206510659465576</v>
      </c>
      <c r="AX169" s="128">
        <v>0.5665562395506587</v>
      </c>
      <c r="AY169" s="128">
        <v>1.0327462385209416</v>
      </c>
      <c r="AZ169" s="128">
        <v>0.99172579919232762</v>
      </c>
      <c r="BA169" s="128">
        <v>1.148564056611397</v>
      </c>
      <c r="BB169" s="128">
        <v>1.1473266398475472</v>
      </c>
      <c r="BC169" s="128">
        <v>1.1906669293926502</v>
      </c>
      <c r="BD169" s="128">
        <v>1.1521490885441137</v>
      </c>
      <c r="BE169" s="128">
        <v>1.1795748585888857</v>
      </c>
      <c r="BF169" s="128" t="s">
        <v>46</v>
      </c>
      <c r="BG169" s="128" t="s">
        <v>46</v>
      </c>
      <c r="BH169" s="128">
        <v>1.3042241757159354</v>
      </c>
      <c r="BI169" s="128">
        <v>-5.2877121032635001E-3</v>
      </c>
      <c r="BJ169" s="128">
        <v>3.3896481993619999E-3</v>
      </c>
      <c r="BK169" s="128">
        <v>-1.1040706013968999E-3</v>
      </c>
      <c r="BL169" s="128">
        <v>1.6067353907545989E-2</v>
      </c>
      <c r="BM169" s="128">
        <v>1.6337841936495012E-2</v>
      </c>
      <c r="BN169" s="128">
        <v>2.07330700701608E-2</v>
      </c>
      <c r="BO169" s="128">
        <v>1.9851560062277E-2</v>
      </c>
      <c r="BP169" s="128">
        <v>2.2218803619676399E-2</v>
      </c>
      <c r="BQ169" s="128" t="s">
        <v>46</v>
      </c>
      <c r="BR169" s="128" t="s">
        <v>46</v>
      </c>
      <c r="BS169" s="128">
        <v>2.576012973880748E-2</v>
      </c>
      <c r="BT169" s="128">
        <v>5.8435837839758004E-3</v>
      </c>
      <c r="BU169" s="128">
        <v>6.1247236693507002E-3</v>
      </c>
      <c r="BV169" s="177">
        <v>-0.16401121969590499</v>
      </c>
      <c r="BW169" s="177">
        <v>3.4387588253001384</v>
      </c>
      <c r="BX169" s="128">
        <v>-5.071022322368E-3</v>
      </c>
      <c r="BY169" s="128">
        <v>-5.071022322368E-3</v>
      </c>
      <c r="BZ169" s="177">
        <v>3.508569888625E-4</v>
      </c>
      <c r="CA169" s="182">
        <v>0.12627082064518941</v>
      </c>
      <c r="CB169" s="182">
        <v>-3.3361382252137098E-2</v>
      </c>
      <c r="CC169" s="182">
        <v>0.210083208439546</v>
      </c>
      <c r="CD169" s="182">
        <v>0.1375509658090861</v>
      </c>
      <c r="CE169" s="182">
        <v>1.3245671800726199E-2</v>
      </c>
      <c r="CF169" s="182">
        <v>7.1280856521623207E-2</v>
      </c>
      <c r="CG169" s="179">
        <v>183.91935007000001</v>
      </c>
      <c r="CH169" s="169">
        <v>0.3</v>
      </c>
      <c r="CI169" s="170">
        <v>0.15</v>
      </c>
      <c r="CJ169" s="170">
        <v>1.8E-3</v>
      </c>
      <c r="CK169" s="170" t="s">
        <v>46</v>
      </c>
      <c r="CL169" s="170">
        <v>1.8E-3</v>
      </c>
      <c r="CM169" s="180">
        <v>2133880390.5599999</v>
      </c>
      <c r="CN169" s="180">
        <v>1989258128.54881</v>
      </c>
      <c r="CO169" s="180">
        <v>294857423.71000004</v>
      </c>
      <c r="CP169" s="128" t="s">
        <v>46</v>
      </c>
      <c r="CQ169" s="128" t="s">
        <v>46</v>
      </c>
      <c r="CR169" s="128" t="s">
        <v>46</v>
      </c>
      <c r="CS169" s="128" t="s">
        <v>46</v>
      </c>
      <c r="CT169" s="126" t="s">
        <v>46</v>
      </c>
      <c r="CU169" s="126" t="s">
        <v>46</v>
      </c>
      <c r="CV169" s="126" t="s">
        <v>5044</v>
      </c>
      <c r="CW169" s="126" t="s">
        <v>46</v>
      </c>
      <c r="CX169" s="154">
        <v>25569.625694432871</v>
      </c>
    </row>
    <row r="170" spans="1:102" ht="15" customHeight="1" x14ac:dyDescent="0.35">
      <c r="A170" s="8"/>
      <c r="B170" s="129">
        <v>46157305000102</v>
      </c>
      <c r="C170" s="152" t="s">
        <v>5045</v>
      </c>
      <c r="D170" s="126">
        <v>50</v>
      </c>
      <c r="E170" s="126"/>
      <c r="F170" s="122"/>
      <c r="G170" s="126" t="s">
        <v>5046</v>
      </c>
      <c r="H170" s="126" t="s">
        <v>4637</v>
      </c>
      <c r="I170" s="126" t="s">
        <v>3403</v>
      </c>
      <c r="J170" s="126" t="s">
        <v>4638</v>
      </c>
      <c r="K170" s="126" t="s">
        <v>3540</v>
      </c>
      <c r="L170" s="211" t="s">
        <v>3400</v>
      </c>
      <c r="M170" s="126" t="s">
        <v>4733</v>
      </c>
      <c r="N170" s="126" t="s">
        <v>46</v>
      </c>
      <c r="O170" s="126" t="s">
        <v>4216</v>
      </c>
      <c r="P170" s="211" t="s">
        <v>4243</v>
      </c>
      <c r="Q170" s="127">
        <v>20000</v>
      </c>
      <c r="R170" s="126" t="s">
        <v>4361</v>
      </c>
      <c r="S170" s="213" t="s">
        <v>46</v>
      </c>
      <c r="T170" s="171">
        <v>20000</v>
      </c>
      <c r="U170" s="171">
        <v>20000</v>
      </c>
      <c r="V170" s="172" t="s">
        <v>3398</v>
      </c>
      <c r="W170" s="172" t="s">
        <v>135</v>
      </c>
      <c r="X170" s="172" t="s">
        <v>135</v>
      </c>
      <c r="Y170" s="172" t="s">
        <v>135</v>
      </c>
      <c r="Z170" s="172">
        <v>0</v>
      </c>
      <c r="AA170" s="172" t="s">
        <v>46</v>
      </c>
      <c r="AB170" s="169" t="s">
        <v>46</v>
      </c>
      <c r="AC170" s="172" t="s">
        <v>46</v>
      </c>
      <c r="AD170" s="169">
        <v>1.1999999999999999E-3</v>
      </c>
      <c r="AE170" s="169" t="s">
        <v>46</v>
      </c>
      <c r="AF170" s="169">
        <v>0.02</v>
      </c>
      <c r="AG170" s="169">
        <v>0.2</v>
      </c>
      <c r="AH170" s="172" t="s">
        <v>3564</v>
      </c>
      <c r="AI170" s="172" t="s">
        <v>4352</v>
      </c>
      <c r="AJ170" s="172" t="s">
        <v>46</v>
      </c>
      <c r="AK170" s="173">
        <v>44740</v>
      </c>
      <c r="AL170" s="212" t="s">
        <v>5047</v>
      </c>
      <c r="AM170" s="128" t="s">
        <v>46</v>
      </c>
      <c r="AN170" s="128" t="s">
        <v>46</v>
      </c>
      <c r="AO170" s="128" t="s">
        <v>46</v>
      </c>
      <c r="AP170" s="128" t="s">
        <v>46</v>
      </c>
      <c r="AQ170" s="128" t="s">
        <v>46</v>
      </c>
      <c r="AR170" s="128" t="s">
        <v>46</v>
      </c>
      <c r="AS170" s="128" t="s">
        <v>46</v>
      </c>
      <c r="AT170" s="128" t="s">
        <v>46</v>
      </c>
      <c r="AU170" s="128" t="s">
        <v>46</v>
      </c>
      <c r="AV170" s="128" t="s">
        <v>46</v>
      </c>
      <c r="AW170" s="128" t="s">
        <v>46</v>
      </c>
      <c r="AX170" s="128" t="s">
        <v>46</v>
      </c>
      <c r="AY170" s="128" t="s">
        <v>46</v>
      </c>
      <c r="AZ170" s="128" t="s">
        <v>46</v>
      </c>
      <c r="BA170" s="128" t="s">
        <v>46</v>
      </c>
      <c r="BB170" s="128" t="s">
        <v>46</v>
      </c>
      <c r="BC170" s="128" t="s">
        <v>46</v>
      </c>
      <c r="BD170" s="128" t="s">
        <v>46</v>
      </c>
      <c r="BE170" s="128" t="s">
        <v>46</v>
      </c>
      <c r="BF170" s="128" t="s">
        <v>46</v>
      </c>
      <c r="BG170" s="128" t="s">
        <v>46</v>
      </c>
      <c r="BH170" s="128" t="s">
        <v>46</v>
      </c>
      <c r="BI170" s="128" t="s">
        <v>46</v>
      </c>
      <c r="BJ170" s="128" t="s">
        <v>46</v>
      </c>
      <c r="BK170" s="128" t="s">
        <v>46</v>
      </c>
      <c r="BL170" s="128" t="s">
        <v>46</v>
      </c>
      <c r="BM170" s="128" t="s">
        <v>46</v>
      </c>
      <c r="BN170" s="128" t="s">
        <v>46</v>
      </c>
      <c r="BO170" s="128" t="s">
        <v>46</v>
      </c>
      <c r="BP170" s="128" t="s">
        <v>46</v>
      </c>
      <c r="BQ170" s="128" t="s">
        <v>46</v>
      </c>
      <c r="BR170" s="128" t="s">
        <v>46</v>
      </c>
      <c r="BS170" s="128" t="s">
        <v>46</v>
      </c>
      <c r="BT170" s="128">
        <v>2.5662725506918199E-2</v>
      </c>
      <c r="BU170" s="128">
        <v>0.1344320142684082</v>
      </c>
      <c r="BV170" s="177">
        <v>-3.8987976725328415</v>
      </c>
      <c r="BW170" s="177">
        <v>-0.11096123300850121</v>
      </c>
      <c r="BX170" s="128">
        <v>-7.6133226635976999E-3</v>
      </c>
      <c r="BY170" s="128">
        <v>-1.880227908436E-2</v>
      </c>
      <c r="BZ170" s="177">
        <v>-2.88471813071998E-2</v>
      </c>
      <c r="CA170" s="182">
        <v>9.2018117575704897E-2</v>
      </c>
      <c r="CB170" s="182">
        <v>4.3097716243669398E-2</v>
      </c>
      <c r="CC170" s="182">
        <v>9.3273175079719398E-2</v>
      </c>
      <c r="CD170" s="182">
        <v>3.0454593070275999E-2</v>
      </c>
      <c r="CE170" s="182">
        <v>6.4255079974997603E-2</v>
      </c>
      <c r="CF170" s="182">
        <v>-2.1308654872429202E-2</v>
      </c>
      <c r="CG170" s="179">
        <v>1368.69203907</v>
      </c>
      <c r="CH170" s="169" t="s">
        <v>46</v>
      </c>
      <c r="CI170" s="170" t="s">
        <v>46</v>
      </c>
      <c r="CJ170" s="170" t="s">
        <v>46</v>
      </c>
      <c r="CK170" s="170" t="s">
        <v>46</v>
      </c>
      <c r="CL170" s="170" t="s">
        <v>46</v>
      </c>
      <c r="CM170" s="180">
        <v>116032167.87</v>
      </c>
      <c r="CN170" s="180">
        <v>115965725.3729365</v>
      </c>
      <c r="CO170" s="180" t="s">
        <v>46</v>
      </c>
      <c r="CP170" s="128" t="s">
        <v>46</v>
      </c>
      <c r="CQ170" s="128" t="s">
        <v>46</v>
      </c>
      <c r="CR170" s="128" t="s">
        <v>46</v>
      </c>
      <c r="CS170" s="128" t="s">
        <v>46</v>
      </c>
      <c r="CT170" s="126" t="s">
        <v>46</v>
      </c>
      <c r="CU170" s="126" t="s">
        <v>46</v>
      </c>
      <c r="CV170" s="126" t="s">
        <v>5048</v>
      </c>
      <c r="CW170" s="126" t="s">
        <v>46</v>
      </c>
      <c r="CX170" s="154">
        <v>25569.604861099539</v>
      </c>
    </row>
    <row r="171" spans="1:102" ht="15" customHeight="1" x14ac:dyDescent="0.35">
      <c r="A171" s="8"/>
      <c r="B171" s="129">
        <v>36352596000136</v>
      </c>
      <c r="C171" s="152" t="s">
        <v>5049</v>
      </c>
      <c r="D171" s="126">
        <v>46</v>
      </c>
      <c r="E171" s="126"/>
      <c r="F171" s="122"/>
      <c r="G171" s="126" t="s">
        <v>413</v>
      </c>
      <c r="H171" s="126" t="s">
        <v>3390</v>
      </c>
      <c r="I171" s="126" t="s">
        <v>3384</v>
      </c>
      <c r="J171" s="126" t="s">
        <v>362</v>
      </c>
      <c r="K171" s="126" t="s">
        <v>3540</v>
      </c>
      <c r="L171" s="211" t="s">
        <v>3400</v>
      </c>
      <c r="M171" s="126" t="s">
        <v>114</v>
      </c>
      <c r="N171" s="126" t="s">
        <v>115</v>
      </c>
      <c r="O171" s="126" t="s">
        <v>3551</v>
      </c>
      <c r="P171" s="211" t="s">
        <v>4616</v>
      </c>
      <c r="Q171" s="127">
        <v>5000</v>
      </c>
      <c r="R171" s="126" t="s">
        <v>4350</v>
      </c>
      <c r="S171" s="213" t="s">
        <v>46</v>
      </c>
      <c r="T171" s="171">
        <v>1000</v>
      </c>
      <c r="U171" s="171">
        <v>5000</v>
      </c>
      <c r="V171" s="172" t="s">
        <v>3398</v>
      </c>
      <c r="W171" s="172" t="s">
        <v>3530</v>
      </c>
      <c r="X171" s="172" t="s">
        <v>3532</v>
      </c>
      <c r="Y171" s="172" t="s">
        <v>3534</v>
      </c>
      <c r="Z171" s="172">
        <v>62</v>
      </c>
      <c r="AA171" s="172" t="s">
        <v>46</v>
      </c>
      <c r="AB171" s="169" t="s">
        <v>46</v>
      </c>
      <c r="AC171" s="172" t="s">
        <v>5050</v>
      </c>
      <c r="AD171" s="169">
        <v>0.02</v>
      </c>
      <c r="AE171" s="169">
        <v>0.02</v>
      </c>
      <c r="AF171" s="169">
        <v>2.2000000000000002E-2</v>
      </c>
      <c r="AG171" s="169">
        <v>0.2</v>
      </c>
      <c r="AH171" s="172" t="s">
        <v>136</v>
      </c>
      <c r="AI171" s="172" t="s">
        <v>4367</v>
      </c>
      <c r="AJ171" s="172" t="s">
        <v>46</v>
      </c>
      <c r="AK171" s="173">
        <v>43990</v>
      </c>
      <c r="AL171" s="212" t="s">
        <v>5051</v>
      </c>
      <c r="AM171" s="128">
        <v>3.8069549414221499E-2</v>
      </c>
      <c r="AN171" s="128">
        <v>0.31129285626751541</v>
      </c>
      <c r="AO171" s="128">
        <v>0.2853586013335791</v>
      </c>
      <c r="AP171" s="128">
        <v>0.3478925806649224</v>
      </c>
      <c r="AQ171" s="128">
        <v>0.30671835194032471</v>
      </c>
      <c r="AR171" s="128">
        <v>0.172059031329026</v>
      </c>
      <c r="AS171" s="128">
        <v>0.50402103558541778</v>
      </c>
      <c r="AT171" s="128">
        <v>-0.33816483198271952</v>
      </c>
      <c r="AU171" s="128" t="s">
        <v>46</v>
      </c>
      <c r="AV171" s="128" t="s">
        <v>46</v>
      </c>
      <c r="AW171" s="128">
        <v>0.1514840037188622</v>
      </c>
      <c r="AX171" s="128">
        <v>3.1206329570265381</v>
      </c>
      <c r="AY171" s="128">
        <v>3.0072944216216144</v>
      </c>
      <c r="AZ171" s="128">
        <v>2.1385537905303229</v>
      </c>
      <c r="BA171" s="128">
        <v>3.1485898829673928</v>
      </c>
      <c r="BB171" s="128">
        <v>2.8614714976532878</v>
      </c>
      <c r="BC171" s="128">
        <v>1.5823014665345498</v>
      </c>
      <c r="BD171" s="128">
        <v>3.862988144549139</v>
      </c>
      <c r="BE171" s="128" t="s">
        <v>46</v>
      </c>
      <c r="BF171" s="128" t="s">
        <v>46</v>
      </c>
      <c r="BG171" s="128" t="s">
        <v>46</v>
      </c>
      <c r="BH171" s="128">
        <v>1.7334220643087259</v>
      </c>
      <c r="BI171" s="128">
        <v>2.5870245638843901E-2</v>
      </c>
      <c r="BJ171" s="128">
        <v>0.20778025902083219</v>
      </c>
      <c r="BK171" s="128">
        <v>0.15192328509455419</v>
      </c>
      <c r="BL171" s="128">
        <v>0.21378013101760374</v>
      </c>
      <c r="BM171" s="128">
        <v>0.18021251788851611</v>
      </c>
      <c r="BN171" s="128">
        <v>6.3319303174783598E-2</v>
      </c>
      <c r="BO171" s="128">
        <v>0.37354664200059262</v>
      </c>
      <c r="BP171" s="128">
        <v>-0.4618948674357537</v>
      </c>
      <c r="BQ171" s="128" t="s">
        <v>46</v>
      </c>
      <c r="BR171" s="128" t="s">
        <v>46</v>
      </c>
      <c r="BS171" s="128">
        <v>5.8942836782046371E-2</v>
      </c>
      <c r="BT171" s="128">
        <v>0.183472730406021</v>
      </c>
      <c r="BU171" s="128">
        <v>0.23473556176286389</v>
      </c>
      <c r="BV171" s="177">
        <v>0.77716385900229612</v>
      </c>
      <c r="BW171" s="177">
        <v>0.3199929108030648</v>
      </c>
      <c r="BX171" s="128">
        <v>-0.15392041719394661</v>
      </c>
      <c r="BY171" s="128">
        <v>-0.53462027505775311</v>
      </c>
      <c r="BZ171" s="177">
        <v>0.6817391643030587</v>
      </c>
      <c r="CA171" s="182">
        <v>0.53041866451067121</v>
      </c>
      <c r="CB171" s="182">
        <v>-0.120355431261947</v>
      </c>
      <c r="CC171" s="182">
        <v>0.19204843989339929</v>
      </c>
      <c r="CD171" s="182">
        <v>0.16922201579980389</v>
      </c>
      <c r="CE171" s="182">
        <v>0.62676478881246178</v>
      </c>
      <c r="CF171" s="182">
        <v>0.29469403528039978</v>
      </c>
      <c r="CG171" s="179">
        <v>2.1111596000000001</v>
      </c>
      <c r="CH171" s="169">
        <v>0.09</v>
      </c>
      <c r="CI171" s="170">
        <v>0.08</v>
      </c>
      <c r="CJ171" s="170">
        <v>1.8E-3</v>
      </c>
      <c r="CK171" s="170" t="s">
        <v>46</v>
      </c>
      <c r="CL171" s="170">
        <v>1.8E-3</v>
      </c>
      <c r="CM171" s="180">
        <v>23124971.219999999</v>
      </c>
      <c r="CN171" s="180">
        <v>20773273.513253961</v>
      </c>
      <c r="CO171" s="180">
        <v>233925.7</v>
      </c>
      <c r="CP171" s="128" t="s">
        <v>46</v>
      </c>
      <c r="CQ171" s="128" t="s">
        <v>46</v>
      </c>
      <c r="CR171" s="128" t="s">
        <v>46</v>
      </c>
      <c r="CS171" s="128" t="s">
        <v>46</v>
      </c>
      <c r="CT171" s="126" t="s">
        <v>46</v>
      </c>
      <c r="CU171" s="126" t="s">
        <v>46</v>
      </c>
      <c r="CV171" s="126" t="s">
        <v>5052</v>
      </c>
      <c r="CW171" s="126" t="s">
        <v>46</v>
      </c>
      <c r="CX171" s="154">
        <v>25569.625694432871</v>
      </c>
    </row>
    <row r="172" spans="1:102" ht="15" customHeight="1" x14ac:dyDescent="0.35">
      <c r="A172" s="8"/>
      <c r="B172" s="129">
        <v>34462109000162</v>
      </c>
      <c r="C172" s="152" t="s">
        <v>5053</v>
      </c>
      <c r="D172" s="126">
        <v>40</v>
      </c>
      <c r="E172" s="126"/>
      <c r="F172" s="122" t="s">
        <v>3552</v>
      </c>
      <c r="G172" s="126" t="s">
        <v>413</v>
      </c>
      <c r="H172" s="126" t="s">
        <v>352</v>
      </c>
      <c r="I172" s="126" t="s">
        <v>3383</v>
      </c>
      <c r="J172" s="126" t="s">
        <v>3560</v>
      </c>
      <c r="K172" s="126" t="s">
        <v>3526</v>
      </c>
      <c r="L172" s="211" t="s">
        <v>3399</v>
      </c>
      <c r="M172" s="126" t="s">
        <v>114</v>
      </c>
      <c r="N172" s="126" t="s">
        <v>115</v>
      </c>
      <c r="O172" s="126" t="s">
        <v>3551</v>
      </c>
      <c r="P172" s="211" t="s">
        <v>3550</v>
      </c>
      <c r="Q172" s="127">
        <v>500</v>
      </c>
      <c r="R172" s="126" t="s">
        <v>4350</v>
      </c>
      <c r="S172" s="213" t="s">
        <v>46</v>
      </c>
      <c r="T172" s="171">
        <v>100</v>
      </c>
      <c r="U172" s="171">
        <v>100</v>
      </c>
      <c r="V172" s="172" t="s">
        <v>3398</v>
      </c>
      <c r="W172" s="172" t="s">
        <v>3530</v>
      </c>
      <c r="X172" s="172" t="s">
        <v>3532</v>
      </c>
      <c r="Y172" s="172" t="s">
        <v>3534</v>
      </c>
      <c r="Z172" s="172">
        <v>62</v>
      </c>
      <c r="AA172" s="172" t="s">
        <v>46</v>
      </c>
      <c r="AB172" s="169" t="s">
        <v>46</v>
      </c>
      <c r="AC172" s="172" t="s">
        <v>5054</v>
      </c>
      <c r="AD172" s="169">
        <v>0.02</v>
      </c>
      <c r="AE172" s="169">
        <v>0.02</v>
      </c>
      <c r="AF172" s="169">
        <v>2.2000000000000002E-2</v>
      </c>
      <c r="AG172" s="169">
        <v>0.2</v>
      </c>
      <c r="AH172" s="172" t="s">
        <v>136</v>
      </c>
      <c r="AI172" s="172" t="s">
        <v>4367</v>
      </c>
      <c r="AJ172" s="172" t="s">
        <v>3372</v>
      </c>
      <c r="AK172" s="173">
        <v>43815</v>
      </c>
      <c r="AL172" s="212" t="s">
        <v>5055</v>
      </c>
      <c r="AM172" s="128">
        <v>3.0175616016752699E-2</v>
      </c>
      <c r="AN172" s="128">
        <v>0.34691681755159798</v>
      </c>
      <c r="AO172" s="128">
        <v>0.1871778614293613</v>
      </c>
      <c r="AP172" s="128">
        <v>0.145421698693253</v>
      </c>
      <c r="AQ172" s="128">
        <v>8.5531882636745896E-2</v>
      </c>
      <c r="AR172" s="128">
        <v>-0.15408538751599979</v>
      </c>
      <c r="AS172" s="128">
        <v>0.20086136263482679</v>
      </c>
      <c r="AT172" s="128">
        <v>-0.1462073792160378</v>
      </c>
      <c r="AU172" s="128" t="s">
        <v>46</v>
      </c>
      <c r="AV172" s="128" t="s">
        <v>46</v>
      </c>
      <c r="AW172" s="128">
        <v>0.1241394115619249</v>
      </c>
      <c r="AX172" s="128">
        <v>2.473552308588101</v>
      </c>
      <c r="AY172" s="128">
        <v>3.3514453967844364</v>
      </c>
      <c r="AZ172" s="128">
        <v>1.4027610283777232</v>
      </c>
      <c r="BA172" s="128">
        <v>1.2026370730159015</v>
      </c>
      <c r="BB172" s="128">
        <v>0.64880421991875636</v>
      </c>
      <c r="BC172" s="128" t="s">
        <v>46</v>
      </c>
      <c r="BD172" s="128">
        <v>1.5394696010159346</v>
      </c>
      <c r="BE172" s="128" t="s">
        <v>46</v>
      </c>
      <c r="BF172" s="128" t="s">
        <v>46</v>
      </c>
      <c r="BG172" s="128" t="s">
        <v>46</v>
      </c>
      <c r="BH172" s="128">
        <v>1.5577966906057339</v>
      </c>
      <c r="BI172" s="128">
        <v>1.7976312241375102E-2</v>
      </c>
      <c r="BJ172" s="128">
        <v>0.24340422030491471</v>
      </c>
      <c r="BK172" s="128">
        <v>5.3742545190336298E-2</v>
      </c>
      <c r="BL172" s="128">
        <v>2.1859453010969254E-2</v>
      </c>
      <c r="BM172" s="128">
        <v>-4.090556917996413E-2</v>
      </c>
      <c r="BN172" s="128">
        <v>-0.26282511567024219</v>
      </c>
      <c r="BO172" s="128">
        <v>7.0386969050001594E-2</v>
      </c>
      <c r="BP172" s="128">
        <v>-0.26993741466907201</v>
      </c>
      <c r="BQ172" s="128" t="s">
        <v>46</v>
      </c>
      <c r="BR172" s="128" t="s">
        <v>46</v>
      </c>
      <c r="BS172" s="128">
        <v>4.1169550290134804E-2</v>
      </c>
      <c r="BT172" s="128">
        <v>0.17178750816461469</v>
      </c>
      <c r="BU172" s="128">
        <v>0.233738661692103</v>
      </c>
      <c r="BV172" s="177">
        <v>0.35529187607450341</v>
      </c>
      <c r="BW172" s="177">
        <v>0.2409524827455837</v>
      </c>
      <c r="BX172" s="128">
        <v>-0.13685732302555159</v>
      </c>
      <c r="BY172" s="128">
        <v>-0.48165153781294318</v>
      </c>
      <c r="BZ172" s="177">
        <v>0.88992421725912341</v>
      </c>
      <c r="CA172" s="182">
        <v>0.8652728039505807</v>
      </c>
      <c r="CB172" s="182">
        <v>-0.26318667364761611</v>
      </c>
      <c r="CC172" s="182">
        <v>0.5243351036456334</v>
      </c>
      <c r="CD172" s="182">
        <v>0.44431093080849898</v>
      </c>
      <c r="CE172" s="182">
        <v>0.1674599381041314</v>
      </c>
      <c r="CF172" s="182">
        <v>0.47010367639019851</v>
      </c>
      <c r="CG172" s="179">
        <v>2.9787926100000002</v>
      </c>
      <c r="CH172" s="169">
        <v>0.25</v>
      </c>
      <c r="CI172" s="170">
        <v>0.15</v>
      </c>
      <c r="CJ172" s="170">
        <v>5.0000000000000001E-3</v>
      </c>
      <c r="CK172" s="170">
        <v>2.3258525641898097E-3</v>
      </c>
      <c r="CL172" s="170">
        <v>7.3258525641898102E-3</v>
      </c>
      <c r="CM172" s="180">
        <v>119018739.48999999</v>
      </c>
      <c r="CN172" s="180">
        <v>123713784.49420634</v>
      </c>
      <c r="CO172" s="180">
        <v>-31772215.090000011</v>
      </c>
      <c r="CP172" s="128" t="s">
        <v>46</v>
      </c>
      <c r="CQ172" s="128" t="s">
        <v>46</v>
      </c>
      <c r="CR172" s="128" t="s">
        <v>46</v>
      </c>
      <c r="CS172" s="128" t="s">
        <v>46</v>
      </c>
      <c r="CT172" s="126" t="s">
        <v>46</v>
      </c>
      <c r="CU172" s="126" t="s">
        <v>46</v>
      </c>
      <c r="CV172" s="126" t="s">
        <v>5056</v>
      </c>
      <c r="CW172" s="126" t="s">
        <v>46</v>
      </c>
      <c r="CX172" s="154">
        <v>25569.625694432871</v>
      </c>
    </row>
    <row r="173" spans="1:102" ht="15" customHeight="1" x14ac:dyDescent="0.35">
      <c r="A173" s="8"/>
      <c r="B173" s="129">
        <v>49844718000153</v>
      </c>
      <c r="C173" s="152" t="s">
        <v>4961</v>
      </c>
      <c r="D173" s="126">
        <v>16</v>
      </c>
      <c r="E173" s="126"/>
      <c r="F173" s="122"/>
      <c r="G173" s="126" t="s">
        <v>4962</v>
      </c>
      <c r="H173" s="126" t="s">
        <v>352</v>
      </c>
      <c r="I173" s="126" t="s">
        <v>3406</v>
      </c>
      <c r="J173" s="126" t="s">
        <v>3559</v>
      </c>
      <c r="K173" s="126" t="s">
        <v>3540</v>
      </c>
      <c r="L173" s="211" t="s">
        <v>3399</v>
      </c>
      <c r="M173" s="126" t="s">
        <v>4394</v>
      </c>
      <c r="N173" s="126" t="s">
        <v>4524</v>
      </c>
      <c r="O173" s="126" t="s">
        <v>4231</v>
      </c>
      <c r="P173" s="211" t="s">
        <v>4529</v>
      </c>
      <c r="Q173" s="127">
        <v>10</v>
      </c>
      <c r="R173" s="126" t="s">
        <v>4361</v>
      </c>
      <c r="S173" s="213" t="s">
        <v>46</v>
      </c>
      <c r="T173" s="171">
        <v>1000</v>
      </c>
      <c r="U173" s="171">
        <v>0.01</v>
      </c>
      <c r="V173" s="172" t="s">
        <v>3398</v>
      </c>
      <c r="W173" s="172" t="s">
        <v>135</v>
      </c>
      <c r="X173" s="172" t="s">
        <v>135</v>
      </c>
      <c r="Y173" s="172" t="s">
        <v>135</v>
      </c>
      <c r="Z173" s="172">
        <v>0</v>
      </c>
      <c r="AA173" s="172" t="s">
        <v>46</v>
      </c>
      <c r="AB173" s="169" t="s">
        <v>46</v>
      </c>
      <c r="AC173" s="172" t="s">
        <v>46</v>
      </c>
      <c r="AD173" s="169">
        <v>0.01</v>
      </c>
      <c r="AE173" s="169" t="s">
        <v>46</v>
      </c>
      <c r="AF173" s="169">
        <v>0.01</v>
      </c>
      <c r="AG173" s="169">
        <v>0.2</v>
      </c>
      <c r="AH173" s="172" t="s">
        <v>136</v>
      </c>
      <c r="AI173" s="172" t="s">
        <v>4367</v>
      </c>
      <c r="AJ173" s="172" t="s">
        <v>133</v>
      </c>
      <c r="AK173" s="173">
        <v>44992</v>
      </c>
      <c r="AL173" s="212" t="s">
        <v>4963</v>
      </c>
      <c r="AM173" s="128" t="s">
        <v>46</v>
      </c>
      <c r="AN173" s="128" t="s">
        <v>46</v>
      </c>
      <c r="AO173" s="128" t="s">
        <v>46</v>
      </c>
      <c r="AP173" s="128" t="s">
        <v>46</v>
      </c>
      <c r="AQ173" s="128" t="s">
        <v>46</v>
      </c>
      <c r="AR173" s="128" t="s">
        <v>46</v>
      </c>
      <c r="AS173" s="128" t="s">
        <v>46</v>
      </c>
      <c r="AT173" s="128" t="s">
        <v>46</v>
      </c>
      <c r="AU173" s="128" t="s">
        <v>46</v>
      </c>
      <c r="AV173" s="128" t="s">
        <v>46</v>
      </c>
      <c r="AW173" s="128" t="s">
        <v>46</v>
      </c>
      <c r="AX173" s="128" t="s">
        <v>46</v>
      </c>
      <c r="AY173" s="128" t="s">
        <v>46</v>
      </c>
      <c r="AZ173" s="128" t="s">
        <v>46</v>
      </c>
      <c r="BA173" s="128" t="s">
        <v>46</v>
      </c>
      <c r="BB173" s="128" t="s">
        <v>46</v>
      </c>
      <c r="BC173" s="128" t="s">
        <v>46</v>
      </c>
      <c r="BD173" s="128" t="s">
        <v>46</v>
      </c>
      <c r="BE173" s="128" t="s">
        <v>46</v>
      </c>
      <c r="BF173" s="128" t="s">
        <v>46</v>
      </c>
      <c r="BG173" s="128" t="s">
        <v>46</v>
      </c>
      <c r="BH173" s="128" t="s">
        <v>46</v>
      </c>
      <c r="BI173" s="128" t="s">
        <v>46</v>
      </c>
      <c r="BJ173" s="128" t="s">
        <v>46</v>
      </c>
      <c r="BK173" s="128" t="s">
        <v>46</v>
      </c>
      <c r="BL173" s="128" t="s">
        <v>46</v>
      </c>
      <c r="BM173" s="128" t="s">
        <v>46</v>
      </c>
      <c r="BN173" s="128" t="s">
        <v>46</v>
      </c>
      <c r="BO173" s="128" t="s">
        <v>46</v>
      </c>
      <c r="BP173" s="128" t="s">
        <v>46</v>
      </c>
      <c r="BQ173" s="128" t="s">
        <v>46</v>
      </c>
      <c r="BR173" s="128" t="s">
        <v>46</v>
      </c>
      <c r="BS173" s="128" t="s">
        <v>46</v>
      </c>
      <c r="BT173" s="128" t="s">
        <v>46</v>
      </c>
      <c r="BU173" s="128" t="s">
        <v>46</v>
      </c>
      <c r="BV173" s="177" t="s">
        <v>46</v>
      </c>
      <c r="BW173" s="177" t="s">
        <v>46</v>
      </c>
      <c r="BX173" s="128" t="s">
        <v>46</v>
      </c>
      <c r="BY173" s="128" t="s">
        <v>46</v>
      </c>
      <c r="BZ173" s="177" t="s">
        <v>46</v>
      </c>
      <c r="CA173" s="182" t="s">
        <v>46</v>
      </c>
      <c r="CB173" s="182" t="s">
        <v>46</v>
      </c>
      <c r="CC173" s="182" t="s">
        <v>46</v>
      </c>
      <c r="CD173" s="182" t="s">
        <v>46</v>
      </c>
      <c r="CE173" s="182" t="s">
        <v>46</v>
      </c>
      <c r="CF173" s="182" t="s">
        <v>46</v>
      </c>
      <c r="CG173" s="179" t="s">
        <v>46</v>
      </c>
      <c r="CH173" s="169">
        <v>0.1</v>
      </c>
      <c r="CI173" s="170">
        <v>0.05</v>
      </c>
      <c r="CJ173" s="170">
        <v>1E-3</v>
      </c>
      <c r="CK173" s="170" t="s">
        <v>46</v>
      </c>
      <c r="CL173" s="170">
        <v>1E-3</v>
      </c>
      <c r="CM173" s="180" t="s">
        <v>46</v>
      </c>
      <c r="CN173" s="180" t="s">
        <v>46</v>
      </c>
      <c r="CO173" s="180" t="s">
        <v>46</v>
      </c>
      <c r="CP173" s="128" t="s">
        <v>46</v>
      </c>
      <c r="CQ173" s="128" t="s">
        <v>46</v>
      </c>
      <c r="CR173" s="128" t="s">
        <v>46</v>
      </c>
      <c r="CS173" s="128" t="s">
        <v>46</v>
      </c>
      <c r="CT173" s="126" t="s">
        <v>46</v>
      </c>
      <c r="CU173" s="126" t="s">
        <v>46</v>
      </c>
      <c r="CV173" s="126" t="s">
        <v>4964</v>
      </c>
      <c r="CW173" s="126" t="s">
        <v>46</v>
      </c>
      <c r="CX173" s="154">
        <v>25569.604861099539</v>
      </c>
    </row>
    <row r="174" spans="1:102" ht="15" customHeight="1" x14ac:dyDescent="0.35">
      <c r="A174" s="8"/>
      <c r="B174" s="129">
        <v>50143549000103</v>
      </c>
      <c r="C174" s="152" t="s">
        <v>4965</v>
      </c>
      <c r="D174" s="126">
        <v>16</v>
      </c>
      <c r="E174" s="126"/>
      <c r="F174" s="122"/>
      <c r="G174" s="126" t="s">
        <v>4962</v>
      </c>
      <c r="H174" s="126" t="s">
        <v>352</v>
      </c>
      <c r="I174" s="126" t="s">
        <v>3406</v>
      </c>
      <c r="J174" s="126" t="s">
        <v>362</v>
      </c>
      <c r="K174" s="126" t="s">
        <v>3540</v>
      </c>
      <c r="L174" s="211" t="s">
        <v>3399</v>
      </c>
      <c r="M174" s="126" t="s">
        <v>4394</v>
      </c>
      <c r="N174" s="126" t="s">
        <v>4421</v>
      </c>
      <c r="O174" s="126" t="s">
        <v>4231</v>
      </c>
      <c r="P174" s="211" t="s">
        <v>4220</v>
      </c>
      <c r="Q174" s="127">
        <v>10</v>
      </c>
      <c r="R174" s="126" t="s">
        <v>4361</v>
      </c>
      <c r="S174" s="213" t="s">
        <v>46</v>
      </c>
      <c r="T174" s="171">
        <v>1000</v>
      </c>
      <c r="U174" s="171">
        <v>500</v>
      </c>
      <c r="V174" s="172" t="s">
        <v>3398</v>
      </c>
      <c r="W174" s="172" t="s">
        <v>135</v>
      </c>
      <c r="X174" s="172" t="s">
        <v>135</v>
      </c>
      <c r="Y174" s="172" t="s">
        <v>135</v>
      </c>
      <c r="Z174" s="172">
        <v>0</v>
      </c>
      <c r="AA174" s="172" t="s">
        <v>46</v>
      </c>
      <c r="AB174" s="169" t="s">
        <v>46</v>
      </c>
      <c r="AC174" s="172" t="s">
        <v>46</v>
      </c>
      <c r="AD174" s="169">
        <v>8.8000000000000005E-3</v>
      </c>
      <c r="AE174" s="169" t="s">
        <v>46</v>
      </c>
      <c r="AF174" s="169">
        <v>8.8000000000000005E-3</v>
      </c>
      <c r="AG174" s="169">
        <v>0.15</v>
      </c>
      <c r="AH174" s="172" t="s">
        <v>3564</v>
      </c>
      <c r="AI174" s="172" t="s">
        <v>4352</v>
      </c>
      <c r="AJ174" s="172" t="s">
        <v>133</v>
      </c>
      <c r="AK174" s="173">
        <v>45015</v>
      </c>
      <c r="AL174" s="212" t="s">
        <v>4966</v>
      </c>
      <c r="AM174" s="128" t="s">
        <v>46</v>
      </c>
      <c r="AN174" s="128" t="s">
        <v>46</v>
      </c>
      <c r="AO174" s="128" t="s">
        <v>46</v>
      </c>
      <c r="AP174" s="128" t="s">
        <v>46</v>
      </c>
      <c r="AQ174" s="128" t="s">
        <v>46</v>
      </c>
      <c r="AR174" s="128" t="s">
        <v>46</v>
      </c>
      <c r="AS174" s="128" t="s">
        <v>46</v>
      </c>
      <c r="AT174" s="128" t="s">
        <v>46</v>
      </c>
      <c r="AU174" s="128" t="s">
        <v>46</v>
      </c>
      <c r="AV174" s="128" t="s">
        <v>46</v>
      </c>
      <c r="AW174" s="128" t="s">
        <v>46</v>
      </c>
      <c r="AX174" s="128" t="s">
        <v>46</v>
      </c>
      <c r="AY174" s="128" t="s">
        <v>46</v>
      </c>
      <c r="AZ174" s="128" t="s">
        <v>46</v>
      </c>
      <c r="BA174" s="128" t="s">
        <v>46</v>
      </c>
      <c r="BB174" s="128" t="s">
        <v>46</v>
      </c>
      <c r="BC174" s="128" t="s">
        <v>46</v>
      </c>
      <c r="BD174" s="128" t="s">
        <v>46</v>
      </c>
      <c r="BE174" s="128" t="s">
        <v>46</v>
      </c>
      <c r="BF174" s="128" t="s">
        <v>46</v>
      </c>
      <c r="BG174" s="128" t="s">
        <v>46</v>
      </c>
      <c r="BH174" s="128" t="s">
        <v>46</v>
      </c>
      <c r="BI174" s="128" t="s">
        <v>46</v>
      </c>
      <c r="BJ174" s="128" t="s">
        <v>46</v>
      </c>
      <c r="BK174" s="128" t="s">
        <v>46</v>
      </c>
      <c r="BL174" s="128" t="s">
        <v>46</v>
      </c>
      <c r="BM174" s="128" t="s">
        <v>46</v>
      </c>
      <c r="BN174" s="128" t="s">
        <v>46</v>
      </c>
      <c r="BO174" s="128" t="s">
        <v>46</v>
      </c>
      <c r="BP174" s="128" t="s">
        <v>46</v>
      </c>
      <c r="BQ174" s="128" t="s">
        <v>46</v>
      </c>
      <c r="BR174" s="128" t="s">
        <v>46</v>
      </c>
      <c r="BS174" s="128" t="s">
        <v>46</v>
      </c>
      <c r="BT174" s="128" t="s">
        <v>46</v>
      </c>
      <c r="BU174" s="128" t="s">
        <v>46</v>
      </c>
      <c r="BV174" s="177" t="s">
        <v>46</v>
      </c>
      <c r="BW174" s="177" t="s">
        <v>46</v>
      </c>
      <c r="BX174" s="128" t="s">
        <v>46</v>
      </c>
      <c r="BY174" s="128" t="s">
        <v>46</v>
      </c>
      <c r="BZ174" s="177" t="s">
        <v>46</v>
      </c>
      <c r="CA174" s="182" t="s">
        <v>46</v>
      </c>
      <c r="CB174" s="182" t="s">
        <v>46</v>
      </c>
      <c r="CC174" s="182" t="s">
        <v>46</v>
      </c>
      <c r="CD174" s="182" t="s">
        <v>46</v>
      </c>
      <c r="CE174" s="182" t="s">
        <v>46</v>
      </c>
      <c r="CF174" s="182" t="s">
        <v>46</v>
      </c>
      <c r="CG174" s="179" t="s">
        <v>46</v>
      </c>
      <c r="CH174" s="169">
        <v>0.1</v>
      </c>
      <c r="CI174" s="170">
        <v>0.05</v>
      </c>
      <c r="CJ174" s="170">
        <v>8.8000000000000014E-4</v>
      </c>
      <c r="CK174" s="170" t="s">
        <v>46</v>
      </c>
      <c r="CL174" s="170">
        <v>8.8000000000000014E-4</v>
      </c>
      <c r="CM174" s="180" t="s">
        <v>46</v>
      </c>
      <c r="CN174" s="180" t="s">
        <v>46</v>
      </c>
      <c r="CO174" s="180" t="s">
        <v>46</v>
      </c>
      <c r="CP174" s="128" t="s">
        <v>46</v>
      </c>
      <c r="CQ174" s="128" t="s">
        <v>46</v>
      </c>
      <c r="CR174" s="128" t="s">
        <v>46</v>
      </c>
      <c r="CS174" s="128" t="s">
        <v>46</v>
      </c>
      <c r="CT174" s="126" t="s">
        <v>46</v>
      </c>
      <c r="CU174" s="126" t="s">
        <v>46</v>
      </c>
      <c r="CV174" s="126" t="s">
        <v>4967</v>
      </c>
      <c r="CW174" s="126" t="s">
        <v>46</v>
      </c>
      <c r="CX174" s="154">
        <v>25569.604861099539</v>
      </c>
    </row>
    <row r="175" spans="1:102" ht="15" customHeight="1" x14ac:dyDescent="0.35">
      <c r="A175" s="8"/>
      <c r="B175" s="129">
        <v>27945399000130</v>
      </c>
      <c r="C175" s="152" t="s">
        <v>5057</v>
      </c>
      <c r="D175" s="126">
        <v>50</v>
      </c>
      <c r="E175" s="126"/>
      <c r="F175" s="122"/>
      <c r="G175" s="126" t="s">
        <v>4425</v>
      </c>
      <c r="H175" s="126" t="s">
        <v>352</v>
      </c>
      <c r="I175" s="126" t="s">
        <v>3406</v>
      </c>
      <c r="J175" s="126" t="s">
        <v>3561</v>
      </c>
      <c r="K175" s="126" t="s">
        <v>3526</v>
      </c>
      <c r="L175" s="211" t="s">
        <v>4785</v>
      </c>
      <c r="M175" s="126" t="s">
        <v>4639</v>
      </c>
      <c r="N175" s="126" t="s">
        <v>113</v>
      </c>
      <c r="O175" s="126" t="s">
        <v>4216</v>
      </c>
      <c r="P175" s="211" t="s">
        <v>4243</v>
      </c>
      <c r="Q175" s="127">
        <v>100000</v>
      </c>
      <c r="R175" s="126" t="s">
        <v>4361</v>
      </c>
      <c r="S175" s="213" t="s">
        <v>46</v>
      </c>
      <c r="T175" s="171" t="s">
        <v>46</v>
      </c>
      <c r="U175" s="171">
        <v>100000</v>
      </c>
      <c r="V175" s="172" t="s">
        <v>3398</v>
      </c>
      <c r="W175" s="172" t="s">
        <v>135</v>
      </c>
      <c r="X175" s="172" t="s">
        <v>5058</v>
      </c>
      <c r="Y175" s="172" t="s">
        <v>3530</v>
      </c>
      <c r="Z175" s="172">
        <v>1000</v>
      </c>
      <c r="AA175" s="172" t="s">
        <v>46</v>
      </c>
      <c r="AB175" s="169" t="s">
        <v>46</v>
      </c>
      <c r="AC175" s="172" t="s">
        <v>5059</v>
      </c>
      <c r="AD175" s="169">
        <v>1.1999999999999999E-3</v>
      </c>
      <c r="AE175" s="169">
        <v>0.1212</v>
      </c>
      <c r="AF175" s="169" t="s">
        <v>46</v>
      </c>
      <c r="AG175" s="169" t="s">
        <v>46</v>
      </c>
      <c r="AH175" s="172" t="s">
        <v>46</v>
      </c>
      <c r="AI175" s="172" t="s">
        <v>46</v>
      </c>
      <c r="AJ175" s="172" t="s">
        <v>4418</v>
      </c>
      <c r="AK175" s="173">
        <v>43175</v>
      </c>
      <c r="AL175" s="212" t="s">
        <v>5060</v>
      </c>
      <c r="AM175" s="128" t="s">
        <v>46</v>
      </c>
      <c r="AN175" s="128" t="s">
        <v>46</v>
      </c>
      <c r="AO175" s="128" t="s">
        <v>46</v>
      </c>
      <c r="AP175" s="128" t="s">
        <v>46</v>
      </c>
      <c r="AQ175" s="128" t="s">
        <v>46</v>
      </c>
      <c r="AR175" s="128" t="s">
        <v>46</v>
      </c>
      <c r="AS175" s="128" t="s">
        <v>46</v>
      </c>
      <c r="AT175" s="128" t="s">
        <v>46</v>
      </c>
      <c r="AU175" s="128" t="s">
        <v>46</v>
      </c>
      <c r="AV175" s="128" t="s">
        <v>46</v>
      </c>
      <c r="AW175" s="128" t="s">
        <v>46</v>
      </c>
      <c r="AX175" s="128" t="s">
        <v>46</v>
      </c>
      <c r="AY175" s="128" t="s">
        <v>46</v>
      </c>
      <c r="AZ175" s="128" t="s">
        <v>46</v>
      </c>
      <c r="BA175" s="128" t="s">
        <v>46</v>
      </c>
      <c r="BB175" s="128" t="s">
        <v>46</v>
      </c>
      <c r="BC175" s="128" t="s">
        <v>46</v>
      </c>
      <c r="BD175" s="128" t="s">
        <v>46</v>
      </c>
      <c r="BE175" s="128" t="s">
        <v>46</v>
      </c>
      <c r="BF175" s="128" t="s">
        <v>46</v>
      </c>
      <c r="BG175" s="128" t="s">
        <v>46</v>
      </c>
      <c r="BH175" s="128" t="s">
        <v>46</v>
      </c>
      <c r="BI175" s="128" t="s">
        <v>46</v>
      </c>
      <c r="BJ175" s="128" t="s">
        <v>46</v>
      </c>
      <c r="BK175" s="128" t="s">
        <v>46</v>
      </c>
      <c r="BL175" s="128" t="s">
        <v>46</v>
      </c>
      <c r="BM175" s="128" t="s">
        <v>46</v>
      </c>
      <c r="BN175" s="128" t="s">
        <v>46</v>
      </c>
      <c r="BO175" s="128" t="s">
        <v>46</v>
      </c>
      <c r="BP175" s="128" t="s">
        <v>46</v>
      </c>
      <c r="BQ175" s="128" t="s">
        <v>46</v>
      </c>
      <c r="BR175" s="128" t="s">
        <v>46</v>
      </c>
      <c r="BS175" s="128" t="s">
        <v>46</v>
      </c>
      <c r="BT175" s="128">
        <v>0.45255864148210811</v>
      </c>
      <c r="BU175" s="128">
        <v>0.38470285673827248</v>
      </c>
      <c r="BV175" s="177">
        <v>-1.2724526655334889</v>
      </c>
      <c r="BW175" s="177">
        <v>-0.20049509522598699</v>
      </c>
      <c r="BX175" s="128">
        <v>-0.4528062313928557</v>
      </c>
      <c r="BY175" s="128">
        <v>-0.77097311636586718</v>
      </c>
      <c r="BZ175" s="177">
        <v>2.2594974706905899E-2</v>
      </c>
      <c r="CA175" s="182">
        <v>7.3922976987956607E-2</v>
      </c>
      <c r="CB175" s="182">
        <v>-8.3824337883354194E-2</v>
      </c>
      <c r="CC175" s="182">
        <v>4.7933442216851703E-2</v>
      </c>
      <c r="CD175" s="182">
        <v>5.9091318568864501E-2</v>
      </c>
      <c r="CE175" s="182">
        <v>-4.0704056068813402E-2</v>
      </c>
      <c r="CF175" s="182">
        <v>6.04596550896934E-2</v>
      </c>
      <c r="CG175" s="179">
        <v>0.62552187000000004</v>
      </c>
      <c r="CH175" s="169" t="s">
        <v>46</v>
      </c>
      <c r="CI175" s="170" t="s">
        <v>46</v>
      </c>
      <c r="CJ175" s="170" t="s">
        <v>46</v>
      </c>
      <c r="CK175" s="170" t="s">
        <v>46</v>
      </c>
      <c r="CL175" s="170" t="s">
        <v>46</v>
      </c>
      <c r="CM175" s="180">
        <v>30487309.09</v>
      </c>
      <c r="CN175" s="180">
        <v>38221372.299603149</v>
      </c>
      <c r="CO175" s="180" t="s">
        <v>46</v>
      </c>
      <c r="CP175" s="128" t="s">
        <v>46</v>
      </c>
      <c r="CQ175" s="128" t="s">
        <v>46</v>
      </c>
      <c r="CR175" s="128" t="s">
        <v>46</v>
      </c>
      <c r="CS175" s="128" t="s">
        <v>46</v>
      </c>
      <c r="CT175" s="126" t="s">
        <v>46</v>
      </c>
      <c r="CU175" s="126" t="s">
        <v>46</v>
      </c>
      <c r="CV175" s="126" t="s">
        <v>5061</v>
      </c>
      <c r="CW175" s="126" t="s">
        <v>46</v>
      </c>
      <c r="CX175" s="154">
        <v>25569.625694432871</v>
      </c>
    </row>
    <row r="176" spans="1:102" ht="15" customHeight="1" x14ac:dyDescent="0.35">
      <c r="A176" s="8"/>
      <c r="B176" s="129">
        <v>39774487000103</v>
      </c>
      <c r="C176" s="152" t="s">
        <v>5062</v>
      </c>
      <c r="D176" s="126">
        <v>50</v>
      </c>
      <c r="E176" s="126"/>
      <c r="F176" s="122"/>
      <c r="G176" s="126" t="s">
        <v>4425</v>
      </c>
      <c r="H176" s="126" t="s">
        <v>352</v>
      </c>
      <c r="I176" s="126" t="s">
        <v>3383</v>
      </c>
      <c r="J176" s="126" t="s">
        <v>3561</v>
      </c>
      <c r="K176" s="126" t="s">
        <v>3526</v>
      </c>
      <c r="L176" s="211" t="s">
        <v>3400</v>
      </c>
      <c r="M176" s="126" t="s">
        <v>4733</v>
      </c>
      <c r="N176" s="126" t="s">
        <v>4533</v>
      </c>
      <c r="O176" s="126" t="s">
        <v>4216</v>
      </c>
      <c r="P176" s="211" t="s">
        <v>4243</v>
      </c>
      <c r="Q176" s="127">
        <v>20000</v>
      </c>
      <c r="R176" s="126" t="s">
        <v>4361</v>
      </c>
      <c r="S176" s="213" t="s">
        <v>46</v>
      </c>
      <c r="T176" s="171">
        <v>0.01</v>
      </c>
      <c r="U176" s="171">
        <v>0.01</v>
      </c>
      <c r="V176" s="172" t="s">
        <v>3398</v>
      </c>
      <c r="W176" s="172" t="s">
        <v>135</v>
      </c>
      <c r="X176" s="172" t="s">
        <v>46</v>
      </c>
      <c r="Y176" s="172" t="s">
        <v>46</v>
      </c>
      <c r="Z176" s="172" t="s">
        <v>46</v>
      </c>
      <c r="AA176" s="172" t="s">
        <v>46</v>
      </c>
      <c r="AB176" s="169" t="s">
        <v>46</v>
      </c>
      <c r="AC176" s="172" t="s">
        <v>3503</v>
      </c>
      <c r="AD176" s="169">
        <v>5.0000000000000001E-3</v>
      </c>
      <c r="AE176" s="169">
        <v>2.0049999999999999</v>
      </c>
      <c r="AF176" s="169" t="s">
        <v>46</v>
      </c>
      <c r="AG176" s="169" t="s">
        <v>46</v>
      </c>
      <c r="AH176" s="172" t="s">
        <v>46</v>
      </c>
      <c r="AI176" s="172" t="s">
        <v>46</v>
      </c>
      <c r="AJ176" s="172" t="s">
        <v>4418</v>
      </c>
      <c r="AK176" s="173">
        <v>44258</v>
      </c>
      <c r="AL176" s="212" t="s">
        <v>5063</v>
      </c>
      <c r="AM176" s="128" t="s">
        <v>46</v>
      </c>
      <c r="AN176" s="128" t="s">
        <v>46</v>
      </c>
      <c r="AO176" s="128" t="s">
        <v>46</v>
      </c>
      <c r="AP176" s="128" t="s">
        <v>46</v>
      </c>
      <c r="AQ176" s="128" t="s">
        <v>46</v>
      </c>
      <c r="AR176" s="128" t="s">
        <v>46</v>
      </c>
      <c r="AS176" s="128" t="s">
        <v>46</v>
      </c>
      <c r="AT176" s="128" t="s">
        <v>46</v>
      </c>
      <c r="AU176" s="128" t="s">
        <v>46</v>
      </c>
      <c r="AV176" s="128" t="s">
        <v>46</v>
      </c>
      <c r="AW176" s="128" t="s">
        <v>46</v>
      </c>
      <c r="AX176" s="128" t="s">
        <v>46</v>
      </c>
      <c r="AY176" s="128" t="s">
        <v>46</v>
      </c>
      <c r="AZ176" s="128" t="s">
        <v>46</v>
      </c>
      <c r="BA176" s="128" t="s">
        <v>46</v>
      </c>
      <c r="BB176" s="128" t="s">
        <v>46</v>
      </c>
      <c r="BC176" s="128" t="s">
        <v>46</v>
      </c>
      <c r="BD176" s="128" t="s">
        <v>46</v>
      </c>
      <c r="BE176" s="128" t="s">
        <v>46</v>
      </c>
      <c r="BF176" s="128" t="s">
        <v>46</v>
      </c>
      <c r="BG176" s="128" t="s">
        <v>46</v>
      </c>
      <c r="BH176" s="128" t="s">
        <v>46</v>
      </c>
      <c r="BI176" s="128" t="s">
        <v>46</v>
      </c>
      <c r="BJ176" s="128" t="s">
        <v>46</v>
      </c>
      <c r="BK176" s="128" t="s">
        <v>46</v>
      </c>
      <c r="BL176" s="128" t="s">
        <v>46</v>
      </c>
      <c r="BM176" s="128" t="s">
        <v>46</v>
      </c>
      <c r="BN176" s="128" t="s">
        <v>46</v>
      </c>
      <c r="BO176" s="128" t="s">
        <v>46</v>
      </c>
      <c r="BP176" s="128" t="s">
        <v>46</v>
      </c>
      <c r="BQ176" s="128" t="s">
        <v>46</v>
      </c>
      <c r="BR176" s="128" t="s">
        <v>46</v>
      </c>
      <c r="BS176" s="128" t="s">
        <v>46</v>
      </c>
      <c r="BT176" s="128">
        <v>4.1007764071275703E-2</v>
      </c>
      <c r="BU176" s="128">
        <v>0.18608099935155881</v>
      </c>
      <c r="BV176" s="177">
        <v>-4.5108361978867384</v>
      </c>
      <c r="BW176" s="177">
        <v>-0.22349633359309351</v>
      </c>
      <c r="BX176" s="128">
        <v>-6.8041017755288397E-2</v>
      </c>
      <c r="BY176" s="128">
        <v>-0.18096870955</v>
      </c>
      <c r="BZ176" s="177">
        <v>-7.5876221274090005E-4</v>
      </c>
      <c r="CA176" s="182">
        <v>3.3927061162145701E-2</v>
      </c>
      <c r="CB176" s="182">
        <v>-3.07958206286034E-2</v>
      </c>
      <c r="CC176" s="182">
        <v>1.6224922773513801E-2</v>
      </c>
      <c r="CD176" s="182">
        <v>-4.6600591190564901E-2</v>
      </c>
      <c r="CE176" s="182">
        <v>-5.1665339278669099E-2</v>
      </c>
      <c r="CF176" s="182">
        <v>-3.8865052140516E-3</v>
      </c>
      <c r="CG176" s="179">
        <v>1244.6479701400001</v>
      </c>
      <c r="CH176" s="169">
        <v>0.1</v>
      </c>
      <c r="CI176" s="170" t="s">
        <v>46</v>
      </c>
      <c r="CJ176" s="170">
        <v>5.0000000000000001E-4</v>
      </c>
      <c r="CK176" s="170" t="s">
        <v>46</v>
      </c>
      <c r="CL176" s="170">
        <v>5.0000000000000001E-4</v>
      </c>
      <c r="CM176" s="180">
        <v>100227711.02</v>
      </c>
      <c r="CN176" s="180">
        <v>99793875.116269857</v>
      </c>
      <c r="CO176" s="180" t="s">
        <v>46</v>
      </c>
      <c r="CP176" s="128" t="s">
        <v>46</v>
      </c>
      <c r="CQ176" s="128" t="s">
        <v>46</v>
      </c>
      <c r="CR176" s="128" t="s">
        <v>46</v>
      </c>
      <c r="CS176" s="128" t="s">
        <v>46</v>
      </c>
      <c r="CT176" s="126" t="s">
        <v>46</v>
      </c>
      <c r="CU176" s="126" t="s">
        <v>46</v>
      </c>
      <c r="CV176" s="126" t="s">
        <v>5064</v>
      </c>
      <c r="CW176" s="126" t="s">
        <v>46</v>
      </c>
      <c r="CX176" s="154">
        <v>25569.604861099539</v>
      </c>
    </row>
    <row r="177" spans="1:102" ht="15" customHeight="1" x14ac:dyDescent="0.35">
      <c r="A177" s="8"/>
      <c r="B177" s="129">
        <v>51601636000120</v>
      </c>
      <c r="C177" s="152" t="s">
        <v>4968</v>
      </c>
      <c r="D177" s="126">
        <v>16</v>
      </c>
      <c r="E177" s="126"/>
      <c r="F177" s="122"/>
      <c r="G177" s="126" t="s">
        <v>4969</v>
      </c>
      <c r="H177" s="126" t="s">
        <v>3403</v>
      </c>
      <c r="I177" s="126" t="s">
        <v>3403</v>
      </c>
      <c r="J177" s="126" t="s">
        <v>4638</v>
      </c>
      <c r="K177" s="126" t="s">
        <v>3540</v>
      </c>
      <c r="L177" s="211" t="s">
        <v>3399</v>
      </c>
      <c r="M177" s="126" t="s">
        <v>4394</v>
      </c>
      <c r="N177" s="126" t="s">
        <v>4524</v>
      </c>
      <c r="O177" s="126" t="s">
        <v>4231</v>
      </c>
      <c r="P177" s="211" t="s">
        <v>4220</v>
      </c>
      <c r="Q177" s="127">
        <v>10</v>
      </c>
      <c r="R177" s="126" t="s">
        <v>4361</v>
      </c>
      <c r="S177" s="213" t="s">
        <v>46</v>
      </c>
      <c r="T177" s="171">
        <v>1000</v>
      </c>
      <c r="U177" s="171">
        <v>1000</v>
      </c>
      <c r="V177" s="172" t="s">
        <v>3398</v>
      </c>
      <c r="W177" s="172" t="s">
        <v>135</v>
      </c>
      <c r="X177" s="172" t="s">
        <v>135</v>
      </c>
      <c r="Y177" s="172" t="s">
        <v>135</v>
      </c>
      <c r="Z177" s="172">
        <v>0</v>
      </c>
      <c r="AA177" s="172" t="s">
        <v>46</v>
      </c>
      <c r="AB177" s="169" t="s">
        <v>46</v>
      </c>
      <c r="AC177" s="172" t="s">
        <v>46</v>
      </c>
      <c r="AD177" s="169">
        <v>1.2500000000000001E-2</v>
      </c>
      <c r="AE177" s="169" t="s">
        <v>46</v>
      </c>
      <c r="AF177" s="169">
        <v>1.2500000000000001E-2</v>
      </c>
      <c r="AG177" s="169">
        <v>0.2</v>
      </c>
      <c r="AH177" s="172" t="s">
        <v>3564</v>
      </c>
      <c r="AI177" s="172" t="s">
        <v>4352</v>
      </c>
      <c r="AJ177" s="172" t="s">
        <v>4461</v>
      </c>
      <c r="AK177" s="173">
        <v>45295</v>
      </c>
      <c r="AL177" s="212" t="s">
        <v>4970</v>
      </c>
      <c r="AM177" s="128" t="s">
        <v>46</v>
      </c>
      <c r="AN177" s="128" t="s">
        <v>46</v>
      </c>
      <c r="AO177" s="128" t="s">
        <v>46</v>
      </c>
      <c r="AP177" s="128" t="s">
        <v>46</v>
      </c>
      <c r="AQ177" s="128" t="s">
        <v>46</v>
      </c>
      <c r="AR177" s="128" t="s">
        <v>46</v>
      </c>
      <c r="AS177" s="128" t="s">
        <v>46</v>
      </c>
      <c r="AT177" s="128" t="s">
        <v>46</v>
      </c>
      <c r="AU177" s="128" t="s">
        <v>46</v>
      </c>
      <c r="AV177" s="128" t="s">
        <v>46</v>
      </c>
      <c r="AW177" s="128" t="s">
        <v>46</v>
      </c>
      <c r="AX177" s="128" t="s">
        <v>46</v>
      </c>
      <c r="AY177" s="128" t="s">
        <v>46</v>
      </c>
      <c r="AZ177" s="128" t="s">
        <v>46</v>
      </c>
      <c r="BA177" s="128" t="s">
        <v>46</v>
      </c>
      <c r="BB177" s="128" t="s">
        <v>46</v>
      </c>
      <c r="BC177" s="128" t="s">
        <v>46</v>
      </c>
      <c r="BD177" s="128" t="s">
        <v>46</v>
      </c>
      <c r="BE177" s="128" t="s">
        <v>46</v>
      </c>
      <c r="BF177" s="128" t="s">
        <v>46</v>
      </c>
      <c r="BG177" s="128" t="s">
        <v>46</v>
      </c>
      <c r="BH177" s="128" t="s">
        <v>46</v>
      </c>
      <c r="BI177" s="128" t="s">
        <v>46</v>
      </c>
      <c r="BJ177" s="128" t="s">
        <v>46</v>
      </c>
      <c r="BK177" s="128" t="s">
        <v>46</v>
      </c>
      <c r="BL177" s="128" t="s">
        <v>46</v>
      </c>
      <c r="BM177" s="128" t="s">
        <v>46</v>
      </c>
      <c r="BN177" s="128" t="s">
        <v>46</v>
      </c>
      <c r="BO177" s="128" t="s">
        <v>46</v>
      </c>
      <c r="BP177" s="128" t="s">
        <v>46</v>
      </c>
      <c r="BQ177" s="128" t="s">
        <v>46</v>
      </c>
      <c r="BR177" s="128" t="s">
        <v>46</v>
      </c>
      <c r="BS177" s="128" t="s">
        <v>46</v>
      </c>
      <c r="BT177" s="128" t="s">
        <v>46</v>
      </c>
      <c r="BU177" s="128" t="s">
        <v>46</v>
      </c>
      <c r="BV177" s="177" t="s">
        <v>46</v>
      </c>
      <c r="BW177" s="177" t="s">
        <v>46</v>
      </c>
      <c r="BX177" s="128" t="s">
        <v>46</v>
      </c>
      <c r="BY177" s="128" t="s">
        <v>46</v>
      </c>
      <c r="BZ177" s="177" t="s">
        <v>46</v>
      </c>
      <c r="CA177" s="182" t="s">
        <v>46</v>
      </c>
      <c r="CB177" s="182" t="s">
        <v>46</v>
      </c>
      <c r="CC177" s="182" t="s">
        <v>46</v>
      </c>
      <c r="CD177" s="182" t="s">
        <v>46</v>
      </c>
      <c r="CE177" s="182" t="s">
        <v>46</v>
      </c>
      <c r="CF177" s="182" t="s">
        <v>46</v>
      </c>
      <c r="CG177" s="179" t="s">
        <v>46</v>
      </c>
      <c r="CH177" s="169">
        <v>0.1</v>
      </c>
      <c r="CI177" s="170">
        <v>0.05</v>
      </c>
      <c r="CJ177" s="170">
        <v>1.25E-3</v>
      </c>
      <c r="CK177" s="170" t="s">
        <v>46</v>
      </c>
      <c r="CL177" s="170">
        <v>1.25E-3</v>
      </c>
      <c r="CM177" s="180" t="s">
        <v>46</v>
      </c>
      <c r="CN177" s="180" t="s">
        <v>46</v>
      </c>
      <c r="CO177" s="180" t="s">
        <v>46</v>
      </c>
      <c r="CP177" s="128" t="s">
        <v>46</v>
      </c>
      <c r="CQ177" s="128" t="s">
        <v>46</v>
      </c>
      <c r="CR177" s="128" t="s">
        <v>46</v>
      </c>
      <c r="CS177" s="128" t="s">
        <v>46</v>
      </c>
      <c r="CT177" s="126" t="s">
        <v>46</v>
      </c>
      <c r="CU177" s="126" t="s">
        <v>46</v>
      </c>
      <c r="CV177" s="126" t="s">
        <v>4971</v>
      </c>
      <c r="CW177" s="126" t="s">
        <v>46</v>
      </c>
      <c r="CX177" s="154">
        <v>25569.604861099539</v>
      </c>
    </row>
    <row r="178" spans="1:102" ht="15" customHeight="1" x14ac:dyDescent="0.35">
      <c r="A178" s="8"/>
      <c r="B178" s="129">
        <v>33755672000166</v>
      </c>
      <c r="C178" s="152" t="s">
        <v>5077</v>
      </c>
      <c r="D178" s="126">
        <v>27</v>
      </c>
      <c r="E178" s="126"/>
      <c r="F178" s="122" t="s">
        <v>3393</v>
      </c>
      <c r="G178" s="126" t="s">
        <v>420</v>
      </c>
      <c r="H178" s="126" t="s">
        <v>3390</v>
      </c>
      <c r="I178" s="126" t="s">
        <v>3384</v>
      </c>
      <c r="J178" s="126" t="s">
        <v>3559</v>
      </c>
      <c r="K178" s="126" t="s">
        <v>3526</v>
      </c>
      <c r="L178" s="211" t="s">
        <v>3399</v>
      </c>
      <c r="M178" s="126" t="s">
        <v>114</v>
      </c>
      <c r="N178" s="126" t="s">
        <v>5078</v>
      </c>
      <c r="O178" s="126" t="s">
        <v>3551</v>
      </c>
      <c r="P178" s="211" t="s">
        <v>3550</v>
      </c>
      <c r="Q178" s="127">
        <v>500</v>
      </c>
      <c r="R178" s="126" t="s">
        <v>4350</v>
      </c>
      <c r="S178" s="213" t="s">
        <v>46</v>
      </c>
      <c r="T178" s="171">
        <v>100</v>
      </c>
      <c r="U178" s="171">
        <v>100</v>
      </c>
      <c r="V178" s="172" t="s">
        <v>3398</v>
      </c>
      <c r="W178" s="172" t="s">
        <v>3530</v>
      </c>
      <c r="X178" s="172" t="s">
        <v>3545</v>
      </c>
      <c r="Y178" s="172" t="s">
        <v>3534</v>
      </c>
      <c r="Z178" s="172">
        <v>17</v>
      </c>
      <c r="AA178" s="172" t="s">
        <v>46</v>
      </c>
      <c r="AB178" s="169" t="s">
        <v>46</v>
      </c>
      <c r="AC178" s="172" t="s">
        <v>5079</v>
      </c>
      <c r="AD178" s="169">
        <v>1.8500000000000003E-2</v>
      </c>
      <c r="AE178" s="169">
        <v>0.16849999999999998</v>
      </c>
      <c r="AF178" s="169">
        <v>2.5000000000000001E-2</v>
      </c>
      <c r="AG178" s="169">
        <v>0.2</v>
      </c>
      <c r="AH178" s="172" t="s">
        <v>136</v>
      </c>
      <c r="AI178" s="172" t="s">
        <v>4367</v>
      </c>
      <c r="AJ178" s="172" t="s">
        <v>4513</v>
      </c>
      <c r="AK178" s="173">
        <v>43677</v>
      </c>
      <c r="AL178" s="212" t="s">
        <v>5080</v>
      </c>
      <c r="AM178" s="128">
        <v>4.6126346224595702E-2</v>
      </c>
      <c r="AN178" s="128">
        <v>0.37455500506783479</v>
      </c>
      <c r="AO178" s="128">
        <v>0.2282092246407168</v>
      </c>
      <c r="AP178" s="128">
        <v>0.16560673273467549</v>
      </c>
      <c r="AQ178" s="128">
        <v>0.10097440099806709</v>
      </c>
      <c r="AR178" s="128">
        <v>-0.13773112138270971</v>
      </c>
      <c r="AS178" s="128">
        <v>0.190461779299647</v>
      </c>
      <c r="AT178" s="128">
        <v>-1.0355210377513401E-2</v>
      </c>
      <c r="AU178" s="128" t="s">
        <v>46</v>
      </c>
      <c r="AV178" s="128" t="s">
        <v>46</v>
      </c>
      <c r="AW178" s="128">
        <v>5.89658481211787E-2</v>
      </c>
      <c r="AX178" s="128">
        <v>3.7810638274042061</v>
      </c>
      <c r="AY178" s="128">
        <v>3.6184485273345439</v>
      </c>
      <c r="AZ178" s="128">
        <v>1.7102610543667598</v>
      </c>
      <c r="BA178" s="128">
        <v>1.3824527199815155</v>
      </c>
      <c r="BB178" s="128">
        <v>0.77749141952863365</v>
      </c>
      <c r="BC178" s="128" t="s">
        <v>46</v>
      </c>
      <c r="BD178" s="128">
        <v>1.4597636675415728</v>
      </c>
      <c r="BE178" s="128" t="s">
        <v>46</v>
      </c>
      <c r="BF178" s="128" t="s">
        <v>46</v>
      </c>
      <c r="BG178" s="128" t="s">
        <v>46</v>
      </c>
      <c r="BH178" s="128">
        <v>0.59956061309629394</v>
      </c>
      <c r="BI178" s="128">
        <v>3.3927042449218098E-2</v>
      </c>
      <c r="BJ178" s="128">
        <v>0.27104240782115152</v>
      </c>
      <c r="BK178" s="128">
        <v>9.4773908401691795E-2</v>
      </c>
      <c r="BL178" s="128">
        <v>4.0913638859605417E-2</v>
      </c>
      <c r="BM178" s="128">
        <v>-2.5576032789250025E-2</v>
      </c>
      <c r="BN178" s="128">
        <v>-0.246470849536952</v>
      </c>
      <c r="BO178" s="128">
        <v>5.9987385714821803E-2</v>
      </c>
      <c r="BP178" s="128">
        <v>-0.13408524583054759</v>
      </c>
      <c r="BQ178" s="128" t="s">
        <v>46</v>
      </c>
      <c r="BR178" s="128" t="s">
        <v>46</v>
      </c>
      <c r="BS178" s="128">
        <v>-3.5856187200508094E-2</v>
      </c>
      <c r="BT178" s="128">
        <v>0.1752343778658467</v>
      </c>
      <c r="BU178" s="128">
        <v>0.2352598160507097</v>
      </c>
      <c r="BV178" s="177">
        <v>0.54564431965300697</v>
      </c>
      <c r="BW178" s="177">
        <v>-5.9771360858609998E-3</v>
      </c>
      <c r="BX178" s="128">
        <v>-0.1211181956739253</v>
      </c>
      <c r="BY178" s="128">
        <v>-0.4335521349344012</v>
      </c>
      <c r="BZ178" s="177">
        <v>0.92912759924309518</v>
      </c>
      <c r="CA178" s="182">
        <v>0.93145550592542081</v>
      </c>
      <c r="CB178" s="182">
        <v>-0.30922497024174911</v>
      </c>
      <c r="CC178" s="182">
        <v>0.52450954949034156</v>
      </c>
      <c r="CD178" s="182">
        <v>0.44834371166038112</v>
      </c>
      <c r="CE178" s="182">
        <v>9.0668075020219202E-2</v>
      </c>
      <c r="CF178" s="182">
        <v>0.4859507144451079</v>
      </c>
      <c r="CG178" s="179">
        <v>1.4224721300000001</v>
      </c>
      <c r="CH178" s="169">
        <v>0.25</v>
      </c>
      <c r="CI178" s="170">
        <v>0.15</v>
      </c>
      <c r="CJ178" s="170">
        <v>4.6250000000000006E-3</v>
      </c>
      <c r="CK178" s="170">
        <v>3.4365652345062152E-3</v>
      </c>
      <c r="CL178" s="170">
        <v>8.0615652345062162E-3</v>
      </c>
      <c r="CM178" s="180">
        <v>17375696.329999998</v>
      </c>
      <c r="CN178" s="180">
        <v>16944398.726984128</v>
      </c>
      <c r="CO178" s="180">
        <v>-2993882.9799999991</v>
      </c>
      <c r="CP178" s="128" t="s">
        <v>46</v>
      </c>
      <c r="CQ178" s="128" t="s">
        <v>46</v>
      </c>
      <c r="CR178" s="128" t="s">
        <v>46</v>
      </c>
      <c r="CS178" s="128" t="s">
        <v>46</v>
      </c>
      <c r="CT178" s="126" t="s">
        <v>46</v>
      </c>
      <c r="CU178" s="126" t="s">
        <v>46</v>
      </c>
      <c r="CV178" s="126" t="s">
        <v>5081</v>
      </c>
      <c r="CW178" s="126" t="s">
        <v>46</v>
      </c>
      <c r="CX178" s="154">
        <v>25569.625694432871</v>
      </c>
    </row>
    <row r="179" spans="1:102" ht="15" customHeight="1" x14ac:dyDescent="0.35">
      <c r="A179" s="8"/>
      <c r="B179" s="129">
        <v>35432385000140</v>
      </c>
      <c r="C179" s="152" t="s">
        <v>5082</v>
      </c>
      <c r="D179" s="126">
        <v>13</v>
      </c>
      <c r="E179" s="126"/>
      <c r="F179" s="122" t="s">
        <v>3393</v>
      </c>
      <c r="G179" s="126" t="s">
        <v>420</v>
      </c>
      <c r="H179" s="126" t="s">
        <v>3391</v>
      </c>
      <c r="I179" s="126" t="s">
        <v>3392</v>
      </c>
      <c r="J179" s="126" t="s">
        <v>3560</v>
      </c>
      <c r="K179" s="126" t="s">
        <v>3526</v>
      </c>
      <c r="L179" s="211" t="s">
        <v>3400</v>
      </c>
      <c r="M179" s="126" t="s">
        <v>112</v>
      </c>
      <c r="N179" s="126" t="s">
        <v>113</v>
      </c>
      <c r="O179" s="126" t="s">
        <v>3974</v>
      </c>
      <c r="P179" s="211" t="s">
        <v>3539</v>
      </c>
      <c r="Q179" s="127">
        <v>1000</v>
      </c>
      <c r="R179" s="126" t="s">
        <v>4350</v>
      </c>
      <c r="S179" s="213" t="s">
        <v>46</v>
      </c>
      <c r="T179" s="171">
        <v>1000</v>
      </c>
      <c r="U179" s="171">
        <v>1000</v>
      </c>
      <c r="V179" s="172" t="s">
        <v>3398</v>
      </c>
      <c r="W179" s="172" t="s">
        <v>3530</v>
      </c>
      <c r="X179" s="172" t="s">
        <v>3531</v>
      </c>
      <c r="Y179" s="172" t="s">
        <v>3534</v>
      </c>
      <c r="Z179" s="172">
        <v>32</v>
      </c>
      <c r="AA179" s="172" t="s">
        <v>46</v>
      </c>
      <c r="AB179" s="169" t="s">
        <v>46</v>
      </c>
      <c r="AC179" s="172" t="s">
        <v>5083</v>
      </c>
      <c r="AD179" s="169">
        <v>1.3500000000000002E-2</v>
      </c>
      <c r="AE179" s="169">
        <v>2.35E-2</v>
      </c>
      <c r="AF179" s="169">
        <v>0.02</v>
      </c>
      <c r="AG179" s="169">
        <v>0.15</v>
      </c>
      <c r="AH179" s="172" t="s">
        <v>136</v>
      </c>
      <c r="AI179" s="172" t="s">
        <v>4367</v>
      </c>
      <c r="AJ179" s="172" t="s">
        <v>133</v>
      </c>
      <c r="AK179" s="173">
        <v>43812</v>
      </c>
      <c r="AL179" s="212" t="s">
        <v>5084</v>
      </c>
      <c r="AM179" s="128">
        <v>2.7139486710232998E-2</v>
      </c>
      <c r="AN179" s="128">
        <v>5.94385324877095E-2</v>
      </c>
      <c r="AO179" s="128">
        <v>0.11451453724021721</v>
      </c>
      <c r="AP179" s="128">
        <v>0.17026305587211471</v>
      </c>
      <c r="AQ179" s="128">
        <v>0.1128296077419963</v>
      </c>
      <c r="AR179" s="128">
        <v>0.2204788551836403</v>
      </c>
      <c r="AS179" s="128">
        <v>6.2690825394012301E-2</v>
      </c>
      <c r="AT179" s="128">
        <v>-1.7971253929116901E-2</v>
      </c>
      <c r="AU179" s="128" t="s">
        <v>46</v>
      </c>
      <c r="AV179" s="128" t="s">
        <v>46</v>
      </c>
      <c r="AW179" s="128">
        <v>0.1160414479004581</v>
      </c>
      <c r="AX179" s="128">
        <v>2.2246750478506723</v>
      </c>
      <c r="AY179" s="128">
        <v>0.57421544883141362</v>
      </c>
      <c r="AZ179" s="128">
        <v>0.85820261432951817</v>
      </c>
      <c r="BA179" s="128">
        <v>1.4243788181292458</v>
      </c>
      <c r="BB179" s="128">
        <v>0.87876593310199058</v>
      </c>
      <c r="BC179" s="128">
        <v>2.0275832846565613</v>
      </c>
      <c r="BD179" s="128">
        <v>0.48048374605592842</v>
      </c>
      <c r="BE179" s="128" t="s">
        <v>46</v>
      </c>
      <c r="BF179" s="128" t="s">
        <v>46</v>
      </c>
      <c r="BG179" s="128" t="s">
        <v>46</v>
      </c>
      <c r="BH179" s="128">
        <v>1.318318554301299</v>
      </c>
      <c r="BI179" s="128">
        <v>1.4940182934855399E-2</v>
      </c>
      <c r="BJ179" s="128">
        <v>-4.4074064758973602E-2</v>
      </c>
      <c r="BK179" s="128">
        <v>-1.8920778998807699E-2</v>
      </c>
      <c r="BL179" s="128">
        <v>4.5311762847900727E-2</v>
      </c>
      <c r="BM179" s="128">
        <v>-1.3794729453327936E-2</v>
      </c>
      <c r="BN179" s="128">
        <v>0.11173912702939789</v>
      </c>
      <c r="BO179" s="128">
        <v>-6.7783568190812701E-2</v>
      </c>
      <c r="BP179" s="128">
        <v>-0.1417012893821511</v>
      </c>
      <c r="BQ179" s="128" t="s">
        <v>46</v>
      </c>
      <c r="BR179" s="128" t="s">
        <v>46</v>
      </c>
      <c r="BS179" s="128">
        <v>2.5752353577904508E-2</v>
      </c>
      <c r="BT179" s="128">
        <v>6.9704104522895702E-2</v>
      </c>
      <c r="BU179" s="128">
        <v>9.1796424865428605E-2</v>
      </c>
      <c r="BV179" s="177">
        <v>-0.2068999029494944</v>
      </c>
      <c r="BW179" s="177">
        <v>0.27300993730405282</v>
      </c>
      <c r="BX179" s="128">
        <v>-8.4855384572510503E-2</v>
      </c>
      <c r="BY179" s="128">
        <v>-0.1410550548569702</v>
      </c>
      <c r="BZ179" s="177">
        <v>0.18775338754957691</v>
      </c>
      <c r="CA179" s="182">
        <v>0.17270844025637</v>
      </c>
      <c r="CB179" s="182">
        <v>-2.4702866884779601E-2</v>
      </c>
      <c r="CC179" s="182">
        <v>-0.11847059543704209</v>
      </c>
      <c r="CD179" s="182">
        <v>-7.1966920792786798E-2</v>
      </c>
      <c r="CE179" s="182">
        <v>0.57500158270007395</v>
      </c>
      <c r="CF179" s="182">
        <v>0.3587811368818527</v>
      </c>
      <c r="CG179" s="179">
        <v>1.8841171400000001</v>
      </c>
      <c r="CH179" s="169">
        <v>0.27</v>
      </c>
      <c r="CI179" s="170">
        <v>0.15</v>
      </c>
      <c r="CJ179" s="170">
        <v>3.6450000000000007E-3</v>
      </c>
      <c r="CK179" s="170" t="s">
        <v>46</v>
      </c>
      <c r="CL179" s="170">
        <v>3.6450000000000007E-3</v>
      </c>
      <c r="CM179" s="180">
        <v>128465605.36</v>
      </c>
      <c r="CN179" s="180">
        <v>132077250.05801591</v>
      </c>
      <c r="CO179" s="180">
        <v>-28606654.660000011</v>
      </c>
      <c r="CP179" s="128" t="s">
        <v>46</v>
      </c>
      <c r="CQ179" s="128" t="s">
        <v>46</v>
      </c>
      <c r="CR179" s="128" t="s">
        <v>46</v>
      </c>
      <c r="CS179" s="128" t="s">
        <v>46</v>
      </c>
      <c r="CT179" s="126" t="s">
        <v>46</v>
      </c>
      <c r="CU179" s="126" t="s">
        <v>46</v>
      </c>
      <c r="CV179" s="126" t="s">
        <v>5085</v>
      </c>
      <c r="CW179" s="126" t="s">
        <v>46</v>
      </c>
      <c r="CX179" s="154">
        <v>25569.625694432871</v>
      </c>
    </row>
    <row r="180" spans="1:102" ht="15" customHeight="1" x14ac:dyDescent="0.35">
      <c r="A180" s="8"/>
      <c r="B180" s="129">
        <v>34309551000153</v>
      </c>
      <c r="C180" s="152" t="s">
        <v>5086</v>
      </c>
      <c r="D180" s="126">
        <v>14</v>
      </c>
      <c r="E180" s="126"/>
      <c r="F180" s="122" t="s">
        <v>3552</v>
      </c>
      <c r="G180" s="126" t="s">
        <v>420</v>
      </c>
      <c r="H180" s="126" t="s">
        <v>3391</v>
      </c>
      <c r="I180" s="126" t="s">
        <v>3392</v>
      </c>
      <c r="J180" s="126" t="s">
        <v>3560</v>
      </c>
      <c r="K180" s="126" t="s">
        <v>3526</v>
      </c>
      <c r="L180" s="211" t="s">
        <v>3399</v>
      </c>
      <c r="M180" s="126" t="s">
        <v>112</v>
      </c>
      <c r="N180" s="126" t="s">
        <v>113</v>
      </c>
      <c r="O180" s="126" t="s">
        <v>4459</v>
      </c>
      <c r="P180" s="211" t="s">
        <v>3550</v>
      </c>
      <c r="Q180" s="127">
        <v>500</v>
      </c>
      <c r="R180" s="126" t="s">
        <v>4350</v>
      </c>
      <c r="S180" s="213" t="s">
        <v>46</v>
      </c>
      <c r="T180" s="171">
        <v>100</v>
      </c>
      <c r="U180" s="171">
        <v>100</v>
      </c>
      <c r="V180" s="172" t="s">
        <v>3398</v>
      </c>
      <c r="W180" s="172" t="s">
        <v>3530</v>
      </c>
      <c r="X180" s="172" t="s">
        <v>3531</v>
      </c>
      <c r="Y180" s="172" t="s">
        <v>3534</v>
      </c>
      <c r="Z180" s="172">
        <v>32</v>
      </c>
      <c r="AA180" s="172" t="s">
        <v>46</v>
      </c>
      <c r="AB180" s="169" t="s">
        <v>46</v>
      </c>
      <c r="AC180" s="172" t="s">
        <v>5087</v>
      </c>
      <c r="AD180" s="169">
        <v>1.8500000000000003E-2</v>
      </c>
      <c r="AE180" s="169">
        <v>0.16849999999999998</v>
      </c>
      <c r="AF180" s="169">
        <v>2.5000000000000001E-2</v>
      </c>
      <c r="AG180" s="169">
        <v>0.2</v>
      </c>
      <c r="AH180" s="172" t="s">
        <v>136</v>
      </c>
      <c r="AI180" s="172" t="s">
        <v>4367</v>
      </c>
      <c r="AJ180" s="172" t="s">
        <v>46</v>
      </c>
      <c r="AK180" s="173">
        <v>43700</v>
      </c>
      <c r="AL180" s="212" t="s">
        <v>5088</v>
      </c>
      <c r="AM180" s="128">
        <v>3.59657747764923E-2</v>
      </c>
      <c r="AN180" s="128">
        <v>0.1967837461950066</v>
      </c>
      <c r="AO180" s="128">
        <v>0.14626864107703991</v>
      </c>
      <c r="AP180" s="128">
        <v>0.1419879714063407</v>
      </c>
      <c r="AQ180" s="128">
        <v>0.1062399760060863</v>
      </c>
      <c r="AR180" s="128">
        <v>-2.2264060762016501E-2</v>
      </c>
      <c r="AS180" s="128">
        <v>0.18791378445534801</v>
      </c>
      <c r="AT180" s="128">
        <v>-7.6953021381079003E-3</v>
      </c>
      <c r="AU180" s="128" t="s">
        <v>46</v>
      </c>
      <c r="AV180" s="128" t="s">
        <v>46</v>
      </c>
      <c r="AW180" s="128">
        <v>9.4121682941612494E-2</v>
      </c>
      <c r="AX180" s="128">
        <v>2.9481825716221346</v>
      </c>
      <c r="AY180" s="128">
        <v>1.9010608508454936</v>
      </c>
      <c r="AZ180" s="128">
        <v>1.0961763736897543</v>
      </c>
      <c r="BA180" s="128">
        <v>1.1723607968643943</v>
      </c>
      <c r="BB180" s="128">
        <v>0.82220548964650453</v>
      </c>
      <c r="BC180" s="128" t="s">
        <v>46</v>
      </c>
      <c r="BD180" s="128">
        <v>1.4402349709575759</v>
      </c>
      <c r="BE180" s="128" t="s">
        <v>46</v>
      </c>
      <c r="BF180" s="128" t="s">
        <v>46</v>
      </c>
      <c r="BG180" s="128" t="s">
        <v>46</v>
      </c>
      <c r="BH180" s="128">
        <v>1.0435437529358371</v>
      </c>
      <c r="BI180" s="128">
        <v>2.3766471001114699E-2</v>
      </c>
      <c r="BJ180" s="128">
        <v>9.3271148948323307E-2</v>
      </c>
      <c r="BK180" s="128">
        <v>1.2833324838015E-2</v>
      </c>
      <c r="BL180" s="128">
        <v>1.8619989220178379E-2</v>
      </c>
      <c r="BM180" s="128">
        <v>-2.0344635428525049E-2</v>
      </c>
      <c r="BN180" s="128">
        <v>-0.13100378891625891</v>
      </c>
      <c r="BO180" s="128">
        <v>5.74393908705228E-2</v>
      </c>
      <c r="BP180" s="128">
        <v>-0.13142533759114211</v>
      </c>
      <c r="BQ180" s="128" t="s">
        <v>46</v>
      </c>
      <c r="BR180" s="128" t="s">
        <v>46</v>
      </c>
      <c r="BS180" s="128">
        <v>3.6024750147689577E-3</v>
      </c>
      <c r="BT180" s="128">
        <v>0.10336952113853801</v>
      </c>
      <c r="BU180" s="128">
        <v>0.1247168870878882</v>
      </c>
      <c r="BV180" s="177">
        <v>0.1603369825643402</v>
      </c>
      <c r="BW180" s="177">
        <v>8.5935411068334203E-2</v>
      </c>
      <c r="BX180" s="128">
        <v>-5.6452487661892398E-2</v>
      </c>
      <c r="BY180" s="128">
        <v>-0.23132408337975199</v>
      </c>
      <c r="BZ180" s="177">
        <v>0.44802507974889899</v>
      </c>
      <c r="CA180" s="182">
        <v>0.80337541464040441</v>
      </c>
      <c r="CB180" s="182">
        <v>-0.28423727769886858</v>
      </c>
      <c r="CC180" s="182">
        <v>0.41947367727140278</v>
      </c>
      <c r="CD180" s="182">
        <v>0.35967609564240688</v>
      </c>
      <c r="CE180" s="182">
        <v>0.2070931567669414</v>
      </c>
      <c r="CF180" s="182">
        <v>0.621413307337215</v>
      </c>
      <c r="CG180" s="179">
        <v>1.7284197400000001</v>
      </c>
      <c r="CH180" s="169">
        <v>0.24</v>
      </c>
      <c r="CI180" s="170">
        <v>0.15</v>
      </c>
      <c r="CJ180" s="170">
        <v>4.4400000000000004E-3</v>
      </c>
      <c r="CK180" s="170" t="s">
        <v>46</v>
      </c>
      <c r="CL180" s="170">
        <v>4.4400000000000004E-3</v>
      </c>
      <c r="CM180" s="180">
        <v>421278638.64999998</v>
      </c>
      <c r="CN180" s="180">
        <v>423689067.7979365</v>
      </c>
      <c r="CO180" s="180">
        <v>-80922276.990000039</v>
      </c>
      <c r="CP180" s="128" t="s">
        <v>46</v>
      </c>
      <c r="CQ180" s="128" t="s">
        <v>46</v>
      </c>
      <c r="CR180" s="128" t="s">
        <v>46</v>
      </c>
      <c r="CS180" s="128" t="s">
        <v>46</v>
      </c>
      <c r="CT180" s="126" t="s">
        <v>46</v>
      </c>
      <c r="CU180" s="126" t="s">
        <v>46</v>
      </c>
      <c r="CV180" s="126" t="s">
        <v>5089</v>
      </c>
      <c r="CW180" s="126" t="s">
        <v>46</v>
      </c>
      <c r="CX180" s="154">
        <v>25569.625694432871</v>
      </c>
    </row>
    <row r="181" spans="1:102" ht="15" customHeight="1" x14ac:dyDescent="0.35">
      <c r="A181" s="8"/>
      <c r="B181" s="129">
        <v>14780356000108</v>
      </c>
      <c r="C181" s="152" t="s">
        <v>5090</v>
      </c>
      <c r="D181" s="126">
        <v>13</v>
      </c>
      <c r="E181" s="126"/>
      <c r="F181" s="122"/>
      <c r="G181" s="126" t="s">
        <v>3411</v>
      </c>
      <c r="H181" s="126" t="s">
        <v>352</v>
      </c>
      <c r="I181" s="126" t="s">
        <v>3383</v>
      </c>
      <c r="J181" s="126" t="s">
        <v>3561</v>
      </c>
      <c r="K181" s="126" t="s">
        <v>46</v>
      </c>
      <c r="L181" s="211" t="s">
        <v>4628</v>
      </c>
      <c r="M181" s="126" t="s">
        <v>112</v>
      </c>
      <c r="N181" s="126" t="s">
        <v>113</v>
      </c>
      <c r="O181" s="126" t="s">
        <v>46</v>
      </c>
      <c r="P181" s="211" t="s">
        <v>3571</v>
      </c>
      <c r="Q181" s="127">
        <v>1003.8</v>
      </c>
      <c r="R181" s="126" t="s">
        <v>4361</v>
      </c>
      <c r="S181" s="213" t="s">
        <v>46</v>
      </c>
      <c r="T181" s="171">
        <v>1000</v>
      </c>
      <c r="U181" s="171">
        <v>0.01</v>
      </c>
      <c r="V181" s="172" t="s">
        <v>3398</v>
      </c>
      <c r="W181" s="172" t="s">
        <v>135</v>
      </c>
      <c r="X181" s="172" t="s">
        <v>135</v>
      </c>
      <c r="Y181" s="172" t="s">
        <v>3530</v>
      </c>
      <c r="Z181" s="172">
        <v>1</v>
      </c>
      <c r="AA181" s="172" t="s">
        <v>46</v>
      </c>
      <c r="AB181" s="169" t="s">
        <v>46</v>
      </c>
      <c r="AC181" s="172" t="s">
        <v>46</v>
      </c>
      <c r="AD181" s="169">
        <v>1.1999999999999999E-3</v>
      </c>
      <c r="AE181" s="169" t="s">
        <v>46</v>
      </c>
      <c r="AF181" s="169" t="s">
        <v>46</v>
      </c>
      <c r="AG181" s="169" t="s">
        <v>46</v>
      </c>
      <c r="AH181" s="172" t="s">
        <v>46</v>
      </c>
      <c r="AI181" s="172" t="s">
        <v>46</v>
      </c>
      <c r="AJ181" s="172" t="s">
        <v>133</v>
      </c>
      <c r="AK181" s="173">
        <v>41873</v>
      </c>
      <c r="AL181" s="212" t="s">
        <v>5091</v>
      </c>
      <c r="AM181" s="128">
        <v>1.6149079966005099E-2</v>
      </c>
      <c r="AN181" s="128">
        <v>0.1391554796591743</v>
      </c>
      <c r="AO181" s="128">
        <v>0.20909900424340619</v>
      </c>
      <c r="AP181" s="128">
        <v>0.24508637594163171</v>
      </c>
      <c r="AQ181" s="128">
        <v>0.24322059642136271</v>
      </c>
      <c r="AR181" s="128">
        <v>0.2431670841935378</v>
      </c>
      <c r="AS181" s="128">
        <v>0.25181321347766872</v>
      </c>
      <c r="AT181" s="128">
        <v>0.13603427769179621</v>
      </c>
      <c r="AU181" s="128" t="s">
        <v>46</v>
      </c>
      <c r="AV181" s="128" t="s">
        <v>46</v>
      </c>
      <c r="AW181" s="128">
        <v>0.26236208214916829</v>
      </c>
      <c r="AX181" s="128">
        <v>1.3237706235825968</v>
      </c>
      <c r="AY181" s="128">
        <v>1.3443337657497827</v>
      </c>
      <c r="AZ181" s="128">
        <v>1.5670439441147921</v>
      </c>
      <c r="BA181" s="128">
        <v>2.1210208110584245</v>
      </c>
      <c r="BB181" s="128">
        <v>2.1416642069377358</v>
      </c>
      <c r="BC181" s="128">
        <v>2.2362303853529628</v>
      </c>
      <c r="BD181" s="128">
        <v>1.9299818650926144</v>
      </c>
      <c r="BE181" s="128">
        <v>1.0994442634216532</v>
      </c>
      <c r="BF181" s="128" t="s">
        <v>46</v>
      </c>
      <c r="BG181" s="128" t="s">
        <v>46</v>
      </c>
      <c r="BH181" s="128">
        <v>6.8615861972263552</v>
      </c>
      <c r="BI181" s="128">
        <v>3.9497761906275002E-3</v>
      </c>
      <c r="BJ181" s="128">
        <v>3.5642882412491E-2</v>
      </c>
      <c r="BK181" s="128">
        <v>7.5663688004381197E-2</v>
      </c>
      <c r="BL181" s="128">
        <v>0.11611770144944478</v>
      </c>
      <c r="BM181" s="128">
        <v>0.11643172405359481</v>
      </c>
      <c r="BN181" s="128">
        <v>0.1344273560392954</v>
      </c>
      <c r="BO181" s="128">
        <v>0.12133881989284349</v>
      </c>
      <c r="BP181" s="128">
        <v>1.2304242238762E-2</v>
      </c>
      <c r="BQ181" s="128" t="s">
        <v>46</v>
      </c>
      <c r="BR181" s="128" t="s">
        <v>46</v>
      </c>
      <c r="BS181" s="128">
        <v>0.21587157838489235</v>
      </c>
      <c r="BT181" s="128">
        <v>1.0657887228933099E-2</v>
      </c>
      <c r="BU181" s="128">
        <v>0.24196499481739389</v>
      </c>
      <c r="BV181" s="177">
        <v>6.0723951397596085</v>
      </c>
      <c r="BW181" s="177">
        <v>0.69526423458645259</v>
      </c>
      <c r="BX181" s="128">
        <v>-2.6306573429329002E-3</v>
      </c>
      <c r="BY181" s="128">
        <v>-0.4664028959615813</v>
      </c>
      <c r="BZ181" s="177">
        <v>-8.2194068500075993E-3</v>
      </c>
      <c r="CA181" s="182">
        <v>3.8932810266334897E-2</v>
      </c>
      <c r="CB181" s="182">
        <v>-2.4654229519713002E-2</v>
      </c>
      <c r="CC181" s="182">
        <v>-3.6055231437793399E-2</v>
      </c>
      <c r="CD181" s="182">
        <v>4.2403214452717899E-2</v>
      </c>
      <c r="CE181" s="182">
        <v>7.0071477459835496E-2</v>
      </c>
      <c r="CF181" s="182">
        <v>8.1177332222922994E-3</v>
      </c>
      <c r="CG181" s="179">
        <v>13165.81441164</v>
      </c>
      <c r="CH181" s="169" t="s">
        <v>46</v>
      </c>
      <c r="CI181" s="170" t="s">
        <v>46</v>
      </c>
      <c r="CJ181" s="170" t="s">
        <v>46</v>
      </c>
      <c r="CK181" s="170" t="s">
        <v>46</v>
      </c>
      <c r="CL181" s="170" t="s">
        <v>46</v>
      </c>
      <c r="CM181" s="180">
        <v>6835485260.3699999</v>
      </c>
      <c r="CN181" s="180">
        <v>6560806087.3973045</v>
      </c>
      <c r="CO181" s="180" t="s">
        <v>46</v>
      </c>
      <c r="CP181" s="128" t="s">
        <v>46</v>
      </c>
      <c r="CQ181" s="128" t="s">
        <v>46</v>
      </c>
      <c r="CR181" s="128" t="s">
        <v>46</v>
      </c>
      <c r="CS181" s="128" t="s">
        <v>46</v>
      </c>
      <c r="CT181" s="126" t="s">
        <v>46</v>
      </c>
      <c r="CU181" s="126" t="s">
        <v>46</v>
      </c>
      <c r="CV181" s="126" t="s">
        <v>5092</v>
      </c>
      <c r="CW181" s="126" t="s">
        <v>46</v>
      </c>
      <c r="CX181" s="154">
        <v>25569.604861099539</v>
      </c>
    </row>
    <row r="182" spans="1:102" ht="15" customHeight="1" x14ac:dyDescent="0.35">
      <c r="A182" s="8"/>
      <c r="B182" s="129">
        <v>29250121000173</v>
      </c>
      <c r="C182" s="152" t="s">
        <v>5093</v>
      </c>
      <c r="D182" s="126">
        <v>3</v>
      </c>
      <c r="E182" s="126"/>
      <c r="F182" s="122" t="s">
        <v>3393</v>
      </c>
      <c r="G182" s="126" t="s">
        <v>2443</v>
      </c>
      <c r="H182" s="126" t="s">
        <v>3403</v>
      </c>
      <c r="I182" s="126" t="s">
        <v>3403</v>
      </c>
      <c r="J182" s="126" t="s">
        <v>3559</v>
      </c>
      <c r="K182" s="126" t="s">
        <v>3526</v>
      </c>
      <c r="L182" s="211" t="s">
        <v>3399</v>
      </c>
      <c r="M182" s="126" t="s">
        <v>163</v>
      </c>
      <c r="N182" s="126" t="s">
        <v>3570</v>
      </c>
      <c r="O182" s="126" t="s">
        <v>164</v>
      </c>
      <c r="P182" s="211" t="s">
        <v>3562</v>
      </c>
      <c r="Q182" s="127">
        <v>500</v>
      </c>
      <c r="R182" s="126" t="s">
        <v>4350</v>
      </c>
      <c r="S182" s="213" t="s">
        <v>46</v>
      </c>
      <c r="T182" s="171">
        <v>500</v>
      </c>
      <c r="U182" s="171">
        <v>500</v>
      </c>
      <c r="V182" s="172" t="s">
        <v>3398</v>
      </c>
      <c r="W182" s="172" t="s">
        <v>135</v>
      </c>
      <c r="X182" s="172" t="s">
        <v>4475</v>
      </c>
      <c r="Y182" s="172" t="s">
        <v>3530</v>
      </c>
      <c r="Z182" s="172">
        <v>30</v>
      </c>
      <c r="AA182" s="172" t="s">
        <v>46</v>
      </c>
      <c r="AB182" s="169" t="s">
        <v>46</v>
      </c>
      <c r="AC182" s="172" t="s">
        <v>46</v>
      </c>
      <c r="AD182" s="169">
        <v>2.9999999999999997E-4</v>
      </c>
      <c r="AE182" s="169" t="s">
        <v>46</v>
      </c>
      <c r="AF182" s="169">
        <v>6.0000000000000001E-3</v>
      </c>
      <c r="AG182" s="169">
        <v>0.1</v>
      </c>
      <c r="AH182" s="172" t="s">
        <v>3380</v>
      </c>
      <c r="AI182" s="172" t="s">
        <v>3381</v>
      </c>
      <c r="AJ182" s="172" t="s">
        <v>133</v>
      </c>
      <c r="AK182" s="173">
        <v>43283</v>
      </c>
      <c r="AL182" s="212" t="s">
        <v>5094</v>
      </c>
      <c r="AM182" s="128">
        <v>1.23686435029213E-2</v>
      </c>
      <c r="AN182" s="128">
        <v>0.1098543919023322</v>
      </c>
      <c r="AO182" s="128">
        <v>0.13639517236310311</v>
      </c>
      <c r="AP182" s="128">
        <v>0.13623903486332259</v>
      </c>
      <c r="AQ182" s="128">
        <v>0.1315894109517006</v>
      </c>
      <c r="AR182" s="128">
        <v>0.1224643740026303</v>
      </c>
      <c r="AS182" s="128">
        <v>0.1198949350652347</v>
      </c>
      <c r="AT182" s="128">
        <v>0.14567544686166939</v>
      </c>
      <c r="AU182" s="128" t="s">
        <v>46</v>
      </c>
      <c r="AV182" s="128" t="s">
        <v>46</v>
      </c>
      <c r="AW182" s="128">
        <v>9.5598713748157302E-2</v>
      </c>
      <c r="AX182" s="128">
        <v>1.0138810976971919</v>
      </c>
      <c r="AY182" s="128">
        <v>1.061265921485244</v>
      </c>
      <c r="AZ182" s="128">
        <v>1.0221819545792223</v>
      </c>
      <c r="BA182" s="128">
        <v>1.1218740699589265</v>
      </c>
      <c r="BB182" s="128">
        <v>1.0434891501927068</v>
      </c>
      <c r="BC182" s="128">
        <v>1.126215561518787</v>
      </c>
      <c r="BD182" s="128">
        <v>0.91891544211154041</v>
      </c>
      <c r="BE182" s="128">
        <v>1.1773652721288144</v>
      </c>
      <c r="BF182" s="128" t="s">
        <v>46</v>
      </c>
      <c r="BG182" s="128" t="s">
        <v>46</v>
      </c>
      <c r="BH182" s="128">
        <v>1.1368482593004257</v>
      </c>
      <c r="BI182" s="128">
        <v>1.6933972754369999E-4</v>
      </c>
      <c r="BJ182" s="128">
        <v>6.3417946556489002E-3</v>
      </c>
      <c r="BK182" s="128">
        <v>2.9598561240781998E-3</v>
      </c>
      <c r="BL182" s="128">
        <v>1.3197546073105304E-2</v>
      </c>
      <c r="BM182" s="128">
        <v>4.8700672839057102E-3</v>
      </c>
      <c r="BN182" s="128">
        <v>1.37246458483879E-2</v>
      </c>
      <c r="BO182" s="128">
        <v>-1.05794585195904E-2</v>
      </c>
      <c r="BP182" s="128">
        <v>2.19454114086352E-2</v>
      </c>
      <c r="BQ182" s="128" t="s">
        <v>46</v>
      </c>
      <c r="BR182" s="128" t="s">
        <v>46</v>
      </c>
      <c r="BS182" s="128">
        <v>1.0615075418161091E-2</v>
      </c>
      <c r="BT182" s="128">
        <v>2.918230036525E-3</v>
      </c>
      <c r="BU182" s="128">
        <v>6.2256669663402998E-3</v>
      </c>
      <c r="BV182" s="177">
        <v>0.89546369096465472</v>
      </c>
      <c r="BW182" s="177">
        <v>1.3342114212951084</v>
      </c>
      <c r="BX182" s="128">
        <v>-7.3685688219871093E-4</v>
      </c>
      <c r="BY182" s="128">
        <v>-3.6289564027713599E-2</v>
      </c>
      <c r="BZ182" s="177">
        <v>1.3904079275026001E-3</v>
      </c>
      <c r="CA182" s="182">
        <v>0.13270382180587209</v>
      </c>
      <c r="CB182" s="182">
        <v>-4.3693260940482004E-3</v>
      </c>
      <c r="CC182" s="182">
        <v>0.2176753121679692</v>
      </c>
      <c r="CD182" s="182">
        <v>0.14325751883862009</v>
      </c>
      <c r="CE182" s="182">
        <v>2.18676480968053E-2</v>
      </c>
      <c r="CF182" s="182">
        <v>0.118475535306225</v>
      </c>
      <c r="CG182" s="179">
        <v>1.9357268999999999</v>
      </c>
      <c r="CH182" s="169">
        <v>0.27</v>
      </c>
      <c r="CI182" s="170">
        <v>0.15</v>
      </c>
      <c r="CJ182" s="170">
        <v>8.099999999999999E-5</v>
      </c>
      <c r="CK182" s="170">
        <v>3.9171041545186245E-5</v>
      </c>
      <c r="CL182" s="170">
        <v>1.2017104154518624E-4</v>
      </c>
      <c r="CM182" s="180">
        <v>856005146.54999995</v>
      </c>
      <c r="CN182" s="180">
        <v>829493549.39515841</v>
      </c>
      <c r="CO182" s="180">
        <v>24938467.720000025</v>
      </c>
      <c r="CP182" s="128" t="s">
        <v>46</v>
      </c>
      <c r="CQ182" s="128" t="s">
        <v>46</v>
      </c>
      <c r="CR182" s="128" t="s">
        <v>46</v>
      </c>
      <c r="CS182" s="128" t="s">
        <v>46</v>
      </c>
      <c r="CT182" s="126" t="s">
        <v>46</v>
      </c>
      <c r="CU182" s="126" t="s">
        <v>46</v>
      </c>
      <c r="CV182" s="126" t="s">
        <v>5095</v>
      </c>
      <c r="CW182" s="126" t="s">
        <v>46</v>
      </c>
      <c r="CX182" s="154">
        <v>25569.625694432871</v>
      </c>
    </row>
    <row r="183" spans="1:102" ht="15" customHeight="1" x14ac:dyDescent="0.35">
      <c r="A183" s="8"/>
      <c r="B183" s="129">
        <v>53799009000170</v>
      </c>
      <c r="C183" s="152" t="s">
        <v>5096</v>
      </c>
      <c r="D183" s="126">
        <v>2</v>
      </c>
      <c r="E183" s="126"/>
      <c r="F183" s="122"/>
      <c r="G183" s="126" t="s">
        <v>2443</v>
      </c>
      <c r="H183" s="126" t="s">
        <v>3403</v>
      </c>
      <c r="I183" s="126" t="s">
        <v>3403</v>
      </c>
      <c r="J183" s="126" t="s">
        <v>3561</v>
      </c>
      <c r="K183" s="126" t="s">
        <v>3526</v>
      </c>
      <c r="L183" s="211" t="s">
        <v>3399</v>
      </c>
      <c r="M183" s="126" t="s">
        <v>163</v>
      </c>
      <c r="N183" s="126" t="s">
        <v>3570</v>
      </c>
      <c r="O183" s="126" t="s">
        <v>3568</v>
      </c>
      <c r="P183" s="211" t="s">
        <v>3562</v>
      </c>
      <c r="Q183" s="127">
        <v>500</v>
      </c>
      <c r="R183" s="126" t="s">
        <v>4350</v>
      </c>
      <c r="S183" s="213" t="s">
        <v>46</v>
      </c>
      <c r="T183" s="171">
        <v>500</v>
      </c>
      <c r="U183" s="171">
        <v>1000</v>
      </c>
      <c r="V183" s="172" t="s">
        <v>3398</v>
      </c>
      <c r="W183" s="172" t="s">
        <v>135</v>
      </c>
      <c r="X183" s="172" t="s">
        <v>135</v>
      </c>
      <c r="Y183" s="172" t="s">
        <v>3530</v>
      </c>
      <c r="Z183" s="172">
        <v>1</v>
      </c>
      <c r="AA183" s="172" t="s">
        <v>46</v>
      </c>
      <c r="AB183" s="169" t="s">
        <v>46</v>
      </c>
      <c r="AC183" s="172" t="s">
        <v>5097</v>
      </c>
      <c r="AD183" s="169">
        <v>5.0000000000000001E-3</v>
      </c>
      <c r="AE183" s="169">
        <v>5.0000000000000001E-3</v>
      </c>
      <c r="AF183" s="169">
        <v>1.2E-2</v>
      </c>
      <c r="AG183" s="169" t="s">
        <v>46</v>
      </c>
      <c r="AH183" s="172" t="s">
        <v>46</v>
      </c>
      <c r="AI183" s="172" t="s">
        <v>46</v>
      </c>
      <c r="AJ183" s="172" t="s">
        <v>133</v>
      </c>
      <c r="AK183" s="173">
        <v>45461</v>
      </c>
      <c r="AL183" s="212" t="s">
        <v>5098</v>
      </c>
      <c r="AM183" s="128">
        <v>1.26795704614597E-2</v>
      </c>
      <c r="AN183" s="128">
        <v>0.10704508398059449</v>
      </c>
      <c r="AO183" s="128">
        <v>0.13482879485635291</v>
      </c>
      <c r="AP183" s="128" t="s">
        <v>46</v>
      </c>
      <c r="AQ183" s="128" t="s">
        <v>46</v>
      </c>
      <c r="AR183" s="128" t="s">
        <v>46</v>
      </c>
      <c r="AS183" s="128" t="s">
        <v>46</v>
      </c>
      <c r="AT183" s="128" t="s">
        <v>46</v>
      </c>
      <c r="AU183" s="128" t="s">
        <v>46</v>
      </c>
      <c r="AV183" s="128" t="s">
        <v>46</v>
      </c>
      <c r="AW183" s="128">
        <v>0.13030656767208179</v>
      </c>
      <c r="AX183" s="128">
        <v>1.0393683684680011</v>
      </c>
      <c r="AY183" s="128">
        <v>1.0341261530274708</v>
      </c>
      <c r="AZ183" s="128">
        <v>1.0104431019958151</v>
      </c>
      <c r="BA183" s="128" t="s">
        <v>46</v>
      </c>
      <c r="BB183" s="128" t="s">
        <v>46</v>
      </c>
      <c r="BC183" s="128" t="s">
        <v>46</v>
      </c>
      <c r="BD183" s="128" t="s">
        <v>46</v>
      </c>
      <c r="BE183" s="128" t="s">
        <v>46</v>
      </c>
      <c r="BF183" s="128" t="s">
        <v>46</v>
      </c>
      <c r="BG183" s="128" t="s">
        <v>46</v>
      </c>
      <c r="BH183" s="128">
        <v>1.0269246308726261</v>
      </c>
      <c r="BI183" s="128">
        <v>4.8026668608210001E-4</v>
      </c>
      <c r="BJ183" s="128">
        <v>3.5324867339112001E-3</v>
      </c>
      <c r="BK183" s="128">
        <v>1.3934786173279E-3</v>
      </c>
      <c r="BL183" s="128" t="s">
        <v>46</v>
      </c>
      <c r="BM183" s="128" t="s">
        <v>46</v>
      </c>
      <c r="BN183" s="128" t="s">
        <v>46</v>
      </c>
      <c r="BO183" s="128" t="s">
        <v>46</v>
      </c>
      <c r="BP183" s="128" t="s">
        <v>46</v>
      </c>
      <c r="BQ183" s="128" t="s">
        <v>46</v>
      </c>
      <c r="BR183" s="128" t="s">
        <v>46</v>
      </c>
      <c r="BS183" s="128">
        <v>3.0317677567472945E-3</v>
      </c>
      <c r="BT183" s="128">
        <v>1.4776471687611E-3</v>
      </c>
      <c r="BU183" s="128">
        <v>1.4569119807543E-3</v>
      </c>
      <c r="BV183" s="177">
        <v>0.83240072781115215</v>
      </c>
      <c r="BW183" s="177">
        <v>2.045231910435517</v>
      </c>
      <c r="BX183" s="128">
        <v>-3.6580424052301552E-5</v>
      </c>
      <c r="BY183" s="128">
        <v>-3.6580424052301552E-5</v>
      </c>
      <c r="BZ183" s="177">
        <v>8.3876979884089996E-4</v>
      </c>
      <c r="CA183" s="182">
        <v>0.11310716859933551</v>
      </c>
      <c r="CB183" s="182">
        <v>-0.1198484562324403</v>
      </c>
      <c r="CC183" s="182">
        <v>0.22557695798059099</v>
      </c>
      <c r="CD183" s="182">
        <v>0.1181387805169089</v>
      </c>
      <c r="CE183" s="182">
        <v>-6.0367891740312998E-2</v>
      </c>
      <c r="CF183" s="182">
        <v>0.117637821556331</v>
      </c>
      <c r="CG183" s="179">
        <v>1.16999521</v>
      </c>
      <c r="CH183" s="169">
        <v>0.3</v>
      </c>
      <c r="CI183" s="170" t="s">
        <v>46</v>
      </c>
      <c r="CJ183" s="170">
        <v>1.5E-3</v>
      </c>
      <c r="CK183" s="170" t="s">
        <v>46</v>
      </c>
      <c r="CL183" s="170">
        <v>1.5E-3</v>
      </c>
      <c r="CM183" s="180">
        <v>189117272.75</v>
      </c>
      <c r="CN183" s="180">
        <v>152748511.16682541</v>
      </c>
      <c r="CO183" s="180">
        <v>104788581.86999996</v>
      </c>
      <c r="CP183" s="128" t="s">
        <v>46</v>
      </c>
      <c r="CQ183" s="128" t="s">
        <v>46</v>
      </c>
      <c r="CR183" s="128" t="s">
        <v>46</v>
      </c>
      <c r="CS183" s="128" t="s">
        <v>46</v>
      </c>
      <c r="CT183" s="126" t="s">
        <v>46</v>
      </c>
      <c r="CU183" s="126" t="s">
        <v>46</v>
      </c>
      <c r="CV183" s="126" t="s">
        <v>5099</v>
      </c>
      <c r="CW183" s="126" t="s">
        <v>46</v>
      </c>
      <c r="CX183" s="154">
        <v>25569.625694432871</v>
      </c>
    </row>
    <row r="184" spans="1:102" ht="15" customHeight="1" x14ac:dyDescent="0.35">
      <c r="A184" s="8"/>
      <c r="B184" s="129">
        <v>26142614000100</v>
      </c>
      <c r="C184" s="152" t="s">
        <v>5100</v>
      </c>
      <c r="D184" s="126">
        <v>13</v>
      </c>
      <c r="E184" s="126"/>
      <c r="F184" s="122" t="s">
        <v>3552</v>
      </c>
      <c r="G184" s="126" t="s">
        <v>2443</v>
      </c>
      <c r="H184" s="126" t="s">
        <v>3403</v>
      </c>
      <c r="I184" s="126" t="s">
        <v>3403</v>
      </c>
      <c r="J184" s="126" t="s">
        <v>3561</v>
      </c>
      <c r="K184" s="126" t="s">
        <v>3526</v>
      </c>
      <c r="L184" s="211" t="s">
        <v>3399</v>
      </c>
      <c r="M184" s="126" t="s">
        <v>112</v>
      </c>
      <c r="N184" s="126" t="s">
        <v>4474</v>
      </c>
      <c r="O184" s="126" t="s">
        <v>315</v>
      </c>
      <c r="P184" s="211" t="s">
        <v>4252</v>
      </c>
      <c r="Q184" s="127">
        <v>500</v>
      </c>
      <c r="R184" s="126" t="s">
        <v>4350</v>
      </c>
      <c r="S184" s="213" t="s">
        <v>46</v>
      </c>
      <c r="T184" s="171">
        <v>100</v>
      </c>
      <c r="U184" s="171">
        <v>500</v>
      </c>
      <c r="V184" s="172" t="s">
        <v>3398</v>
      </c>
      <c r="W184" s="172" t="s">
        <v>135</v>
      </c>
      <c r="X184" s="172" t="s">
        <v>5101</v>
      </c>
      <c r="Y184" s="172" t="s">
        <v>3530</v>
      </c>
      <c r="Z184" s="172">
        <v>15</v>
      </c>
      <c r="AA184" s="172" t="s">
        <v>46</v>
      </c>
      <c r="AB184" s="169" t="s">
        <v>46</v>
      </c>
      <c r="AC184" s="172" t="s">
        <v>46</v>
      </c>
      <c r="AD184" s="169">
        <v>7.4999999999999997E-3</v>
      </c>
      <c r="AE184" s="169" t="s">
        <v>46</v>
      </c>
      <c r="AF184" s="169">
        <v>1.2E-2</v>
      </c>
      <c r="AG184" s="169" t="s">
        <v>46</v>
      </c>
      <c r="AH184" s="172" t="s">
        <v>46</v>
      </c>
      <c r="AI184" s="172" t="s">
        <v>46</v>
      </c>
      <c r="AJ184" s="172" t="s">
        <v>46</v>
      </c>
      <c r="AK184" s="173">
        <v>42675</v>
      </c>
      <c r="AL184" s="212" t="s">
        <v>5102</v>
      </c>
      <c r="AM184" s="128">
        <v>1.9982943840559798E-2</v>
      </c>
      <c r="AN184" s="128">
        <v>0.12167253992488961</v>
      </c>
      <c r="AO184" s="128">
        <v>0.1060685451314671</v>
      </c>
      <c r="AP184" s="128">
        <v>0.1017471418370368</v>
      </c>
      <c r="AQ184" s="128">
        <v>9.3392497518952802E-2</v>
      </c>
      <c r="AR184" s="128">
        <v>4.1745406183414602E-2</v>
      </c>
      <c r="AS184" s="128">
        <v>0.1146915709962583</v>
      </c>
      <c r="AT184" s="128">
        <v>5.9990584870554198E-2</v>
      </c>
      <c r="AU184" s="128" t="s">
        <v>46</v>
      </c>
      <c r="AV184" s="128" t="s">
        <v>46</v>
      </c>
      <c r="AW184" s="128">
        <v>8.2171018428498693E-2</v>
      </c>
      <c r="AX184" s="128">
        <v>1.6380396954203531</v>
      </c>
      <c r="AY184" s="128">
        <v>1.175437030479769</v>
      </c>
      <c r="AZ184" s="128">
        <v>0.79490608724203682</v>
      </c>
      <c r="BA184" s="128">
        <v>0.82431915001340361</v>
      </c>
      <c r="BB184" s="128">
        <v>0.71385481340110979</v>
      </c>
      <c r="BC184" s="128">
        <v>0.38390206497666268</v>
      </c>
      <c r="BD184" s="128">
        <v>0.879035095278631</v>
      </c>
      <c r="BE184" s="128">
        <v>0.48485062378670057</v>
      </c>
      <c r="BF184" s="128" t="s">
        <v>46</v>
      </c>
      <c r="BG184" s="128" t="s">
        <v>46</v>
      </c>
      <c r="BH184" s="128">
        <v>0.91334025362332283</v>
      </c>
      <c r="BI184" s="128">
        <v>7.7836400651821996E-3</v>
      </c>
      <c r="BJ184" s="128">
        <v>1.8159942678206399E-2</v>
      </c>
      <c r="BK184" s="128">
        <v>-2.7366771107557801E-2</v>
      </c>
      <c r="BL184" s="128">
        <v>-1.9302100204856898E-2</v>
      </c>
      <c r="BM184" s="128">
        <v>-3.3104865470581224E-2</v>
      </c>
      <c r="BN184" s="128">
        <v>-6.6994321970827705E-2</v>
      </c>
      <c r="BO184" s="128">
        <v>-1.5782822588566701E-2</v>
      </c>
      <c r="BP184" s="128">
        <v>-6.3739450582479901E-2</v>
      </c>
      <c r="BQ184" s="128" t="s">
        <v>46</v>
      </c>
      <c r="BR184" s="128" t="s">
        <v>46</v>
      </c>
      <c r="BS184" s="128">
        <v>-7.1530276114806224E-3</v>
      </c>
      <c r="BT184" s="128">
        <v>3.41023618287025E-2</v>
      </c>
      <c r="BU184" s="128">
        <v>2.6013586394803199E-2</v>
      </c>
      <c r="BV184" s="177">
        <v>-0.700063115442358</v>
      </c>
      <c r="BW184" s="177">
        <v>-0.1894363501219844</v>
      </c>
      <c r="BX184" s="128">
        <v>-3.0413424837642301E-2</v>
      </c>
      <c r="BY184" s="128">
        <v>-4.4250067315952102E-2</v>
      </c>
      <c r="BZ184" s="177">
        <v>5.3557748943174402E-2</v>
      </c>
      <c r="CA184" s="182">
        <v>0.48188134361251639</v>
      </c>
      <c r="CB184" s="182">
        <v>-0.26214279844629917</v>
      </c>
      <c r="CC184" s="182">
        <v>0.84044823931159895</v>
      </c>
      <c r="CD184" s="182">
        <v>0.91986632821318037</v>
      </c>
      <c r="CE184" s="182">
        <v>-9.4152293814367904E-2</v>
      </c>
      <c r="CF184" s="182">
        <v>0.36801084250962368</v>
      </c>
      <c r="CG184" s="179">
        <v>2.0151531399999998</v>
      </c>
      <c r="CH184" s="169">
        <v>0.27</v>
      </c>
      <c r="CI184" s="170" t="s">
        <v>46</v>
      </c>
      <c r="CJ184" s="170">
        <v>2.0249999999999999E-3</v>
      </c>
      <c r="CK184" s="170" t="s">
        <v>46</v>
      </c>
      <c r="CL184" s="170">
        <v>2.0249999999999999E-3</v>
      </c>
      <c r="CM184" s="180">
        <v>38344704.93</v>
      </c>
      <c r="CN184" s="180">
        <v>38176022.684444442</v>
      </c>
      <c r="CO184" s="180">
        <v>-2016847.0800000003</v>
      </c>
      <c r="CP184" s="128" t="s">
        <v>46</v>
      </c>
      <c r="CQ184" s="128" t="s">
        <v>46</v>
      </c>
      <c r="CR184" s="128" t="s">
        <v>46</v>
      </c>
      <c r="CS184" s="128" t="s">
        <v>46</v>
      </c>
      <c r="CT184" s="126" t="s">
        <v>46</v>
      </c>
      <c r="CU184" s="126" t="s">
        <v>46</v>
      </c>
      <c r="CV184" s="126" t="s">
        <v>5103</v>
      </c>
      <c r="CW184" s="126" t="s">
        <v>46</v>
      </c>
      <c r="CX184" s="154">
        <v>25569.625694432871</v>
      </c>
    </row>
    <row r="185" spans="1:102" ht="15" customHeight="1" x14ac:dyDescent="0.35">
      <c r="A185" s="8"/>
      <c r="B185" s="129">
        <v>37627843000122</v>
      </c>
      <c r="C185" s="152" t="s">
        <v>5065</v>
      </c>
      <c r="D185" s="126">
        <v>26</v>
      </c>
      <c r="E185" s="126"/>
      <c r="F185" s="122"/>
      <c r="G185" s="126" t="s">
        <v>3411</v>
      </c>
      <c r="H185" s="126" t="s">
        <v>352</v>
      </c>
      <c r="I185" s="126" t="s">
        <v>3383</v>
      </c>
      <c r="J185" s="126" t="s">
        <v>3559</v>
      </c>
      <c r="K185" s="126" t="s">
        <v>3540</v>
      </c>
      <c r="L185" s="211" t="s">
        <v>3399</v>
      </c>
      <c r="M185" s="126" t="s">
        <v>114</v>
      </c>
      <c r="N185" s="126" t="s">
        <v>115</v>
      </c>
      <c r="O185" s="126" t="s">
        <v>4480</v>
      </c>
      <c r="P185" s="211" t="s">
        <v>4687</v>
      </c>
      <c r="Q185" s="127">
        <v>100</v>
      </c>
      <c r="R185" s="126" t="s">
        <v>4350</v>
      </c>
      <c r="S185" s="213" t="s">
        <v>46</v>
      </c>
      <c r="T185" s="171">
        <v>100</v>
      </c>
      <c r="U185" s="171">
        <v>100</v>
      </c>
      <c r="V185" s="172" t="s">
        <v>3398</v>
      </c>
      <c r="W185" s="172" t="s">
        <v>3530</v>
      </c>
      <c r="X185" s="172" t="s">
        <v>4934</v>
      </c>
      <c r="Y185" s="172" t="s">
        <v>4355</v>
      </c>
      <c r="Z185" s="172">
        <v>8</v>
      </c>
      <c r="AA185" s="172" t="s">
        <v>46</v>
      </c>
      <c r="AB185" s="169" t="s">
        <v>46</v>
      </c>
      <c r="AC185" s="172" t="s">
        <v>46</v>
      </c>
      <c r="AD185" s="169">
        <v>9.1000000000000004E-3</v>
      </c>
      <c r="AE185" s="169" t="s">
        <v>46</v>
      </c>
      <c r="AF185" s="169">
        <v>1.3999999999999999E-2</v>
      </c>
      <c r="AG185" s="169">
        <v>0.1</v>
      </c>
      <c r="AH185" s="172" t="s">
        <v>4495</v>
      </c>
      <c r="AI185" s="172" t="s">
        <v>46</v>
      </c>
      <c r="AJ185" s="172" t="s">
        <v>3372</v>
      </c>
      <c r="AK185" s="173">
        <v>44061</v>
      </c>
      <c r="AL185" s="212" t="s">
        <v>5066</v>
      </c>
      <c r="AM185" s="128">
        <v>2.8800854905631501E-2</v>
      </c>
      <c r="AN185" s="128">
        <v>0.2109307312489396</v>
      </c>
      <c r="AO185" s="128">
        <v>0.1528313672493837</v>
      </c>
      <c r="AP185" s="128">
        <v>0.1677603602588828</v>
      </c>
      <c r="AQ185" s="128">
        <v>0.12284927883069199</v>
      </c>
      <c r="AR185" s="128">
        <v>-5.9268750269039999E-4</v>
      </c>
      <c r="AS185" s="128">
        <v>0.17924553535216331</v>
      </c>
      <c r="AT185" s="128">
        <v>-0.1130198936897394</v>
      </c>
      <c r="AU185" s="128" t="s">
        <v>46</v>
      </c>
      <c r="AV185" s="128" t="s">
        <v>46</v>
      </c>
      <c r="AW185" s="128">
        <v>5.38581431921141E-2</v>
      </c>
      <c r="AX185" s="128">
        <v>2.3608605405631127</v>
      </c>
      <c r="AY185" s="128">
        <v>2.037730062421927</v>
      </c>
      <c r="AZ185" s="128">
        <v>1.1453592014247136</v>
      </c>
      <c r="BA185" s="128">
        <v>1.4018234669054712</v>
      </c>
      <c r="BB185" s="128">
        <v>0.96605980706975281</v>
      </c>
      <c r="BC185" s="128" t="s">
        <v>46</v>
      </c>
      <c r="BD185" s="128">
        <v>1.3737985701817474</v>
      </c>
      <c r="BE185" s="128" t="s">
        <v>46</v>
      </c>
      <c r="BF185" s="128" t="s">
        <v>46</v>
      </c>
      <c r="BG185" s="128" t="s">
        <v>46</v>
      </c>
      <c r="BH185" s="128">
        <v>0.4844751899022734</v>
      </c>
      <c r="BI185" s="128">
        <v>1.6601551130253901E-2</v>
      </c>
      <c r="BJ185" s="128">
        <v>0.1074181340022564</v>
      </c>
      <c r="BK185" s="128">
        <v>1.9396051010358701E-2</v>
      </c>
      <c r="BL185" s="128">
        <v>4.2947721811277706E-2</v>
      </c>
      <c r="BM185" s="128">
        <v>-3.8290875508742994E-3</v>
      </c>
      <c r="BN185" s="128">
        <v>-0.1093324156569328</v>
      </c>
      <c r="BO185" s="128">
        <v>4.8771141767338197E-2</v>
      </c>
      <c r="BP185" s="128">
        <v>-0.2367499291427736</v>
      </c>
      <c r="BQ185" s="128" t="s">
        <v>46</v>
      </c>
      <c r="BR185" s="128" t="s">
        <v>46</v>
      </c>
      <c r="BS185" s="128">
        <v>-5.1576239728151174E-2</v>
      </c>
      <c r="BT185" s="128">
        <v>0.1153014625070528</v>
      </c>
      <c r="BU185" s="128">
        <v>0.14290296784141929</v>
      </c>
      <c r="BV185" s="177">
        <v>0.20457749332082201</v>
      </c>
      <c r="BW185" s="177">
        <v>-0.23447751450136531</v>
      </c>
      <c r="BX185" s="128">
        <v>-8.46039440262423E-2</v>
      </c>
      <c r="BY185" s="128">
        <v>-0.31015770984499991</v>
      </c>
      <c r="BZ185" s="177">
        <v>0.7177066793607354</v>
      </c>
      <c r="CA185" s="182">
        <v>0.86852585371948487</v>
      </c>
      <c r="CB185" s="182">
        <v>-0.26854433484965151</v>
      </c>
      <c r="CC185" s="182">
        <v>0.4488097827045236</v>
      </c>
      <c r="CD185" s="182">
        <v>0.42462411259260052</v>
      </c>
      <c r="CE185" s="182">
        <v>0.48631904530921288</v>
      </c>
      <c r="CF185" s="182">
        <v>0.41287675687670627</v>
      </c>
      <c r="CG185" s="179">
        <v>1.30722915</v>
      </c>
      <c r="CH185" s="169">
        <v>0.4</v>
      </c>
      <c r="CI185" s="170">
        <v>0.1</v>
      </c>
      <c r="CJ185" s="170">
        <v>3.64E-3</v>
      </c>
      <c r="CK185" s="170">
        <v>4.6354215877093986E-4</v>
      </c>
      <c r="CL185" s="170">
        <v>4.1035421587709399E-3</v>
      </c>
      <c r="CM185" s="180">
        <v>4218154.59</v>
      </c>
      <c r="CN185" s="180">
        <v>4647448.4349206351</v>
      </c>
      <c r="CO185" s="180">
        <v>-1807207.1099999992</v>
      </c>
      <c r="CP185" s="128" t="s">
        <v>46</v>
      </c>
      <c r="CQ185" s="128" t="s">
        <v>46</v>
      </c>
      <c r="CR185" s="128" t="s">
        <v>46</v>
      </c>
      <c r="CS185" s="128" t="s">
        <v>46</v>
      </c>
      <c r="CT185" s="126" t="s">
        <v>46</v>
      </c>
      <c r="CU185" s="126" t="s">
        <v>46</v>
      </c>
      <c r="CV185" s="126" t="s">
        <v>5067</v>
      </c>
      <c r="CW185" s="126" t="s">
        <v>46</v>
      </c>
      <c r="CX185" s="154">
        <v>25569.625694432871</v>
      </c>
    </row>
    <row r="186" spans="1:102" ht="15" customHeight="1" x14ac:dyDescent="0.35">
      <c r="A186" s="8"/>
      <c r="B186" s="129">
        <v>35956056000107</v>
      </c>
      <c r="C186" s="152" t="s">
        <v>5068</v>
      </c>
      <c r="D186" s="126">
        <v>13</v>
      </c>
      <c r="E186" s="126"/>
      <c r="F186" s="122" t="s">
        <v>3552</v>
      </c>
      <c r="G186" s="126" t="s">
        <v>3411</v>
      </c>
      <c r="H186" s="126" t="s">
        <v>352</v>
      </c>
      <c r="I186" s="126" t="s">
        <v>3383</v>
      </c>
      <c r="J186" s="126" t="s">
        <v>362</v>
      </c>
      <c r="K186" s="126" t="s">
        <v>3526</v>
      </c>
      <c r="L186" s="211" t="s">
        <v>3399</v>
      </c>
      <c r="M186" s="126" t="s">
        <v>112</v>
      </c>
      <c r="N186" s="126" t="s">
        <v>4449</v>
      </c>
      <c r="O186" s="126" t="s">
        <v>4480</v>
      </c>
      <c r="P186" s="211" t="s">
        <v>3541</v>
      </c>
      <c r="Q186" s="127">
        <v>100</v>
      </c>
      <c r="R186" s="126" t="s">
        <v>4350</v>
      </c>
      <c r="S186" s="213" t="s">
        <v>46</v>
      </c>
      <c r="T186" s="171">
        <v>100</v>
      </c>
      <c r="U186" s="171">
        <v>100</v>
      </c>
      <c r="V186" s="172" t="s">
        <v>3398</v>
      </c>
      <c r="W186" s="172" t="s">
        <v>3530</v>
      </c>
      <c r="X186" s="172" t="s">
        <v>4934</v>
      </c>
      <c r="Y186" s="172" t="s">
        <v>4355</v>
      </c>
      <c r="Z186" s="172">
        <v>8</v>
      </c>
      <c r="AA186" s="172" t="s">
        <v>46</v>
      </c>
      <c r="AB186" s="169" t="s">
        <v>46</v>
      </c>
      <c r="AC186" s="172" t="s">
        <v>46</v>
      </c>
      <c r="AD186" s="169">
        <v>7.8000000000000005E-3</v>
      </c>
      <c r="AE186" s="169" t="s">
        <v>46</v>
      </c>
      <c r="AF186" s="169">
        <v>2.5000000000000001E-2</v>
      </c>
      <c r="AG186" s="169">
        <v>0.1</v>
      </c>
      <c r="AH186" s="172" t="s">
        <v>4940</v>
      </c>
      <c r="AI186" s="172" t="s">
        <v>46</v>
      </c>
      <c r="AJ186" s="172" t="s">
        <v>133</v>
      </c>
      <c r="AK186" s="173">
        <v>43922</v>
      </c>
      <c r="AL186" s="212" t="s">
        <v>5069</v>
      </c>
      <c r="AM186" s="128">
        <v>1.7140893685229499E-2</v>
      </c>
      <c r="AN186" s="128">
        <v>0.14342831992478161</v>
      </c>
      <c r="AO186" s="128">
        <v>0.1003109784322338</v>
      </c>
      <c r="AP186" s="128">
        <v>9.3572144718320996E-2</v>
      </c>
      <c r="AQ186" s="128">
        <v>7.0574914463661806E-2</v>
      </c>
      <c r="AR186" s="128">
        <v>-2.74025891135741E-2</v>
      </c>
      <c r="AS186" s="128">
        <v>0.1008149385999059</v>
      </c>
      <c r="AT186" s="128">
        <v>-2.6754946788048701E-2</v>
      </c>
      <c r="AU186" s="128" t="s">
        <v>46</v>
      </c>
      <c r="AV186" s="128" t="s">
        <v>46</v>
      </c>
      <c r="AW186" s="128">
        <v>6.5417585121359201E-2</v>
      </c>
      <c r="AX186" s="128">
        <v>1.4050714697199176</v>
      </c>
      <c r="AY186" s="128">
        <v>1.3856122224715732</v>
      </c>
      <c r="AZ186" s="128">
        <v>0.75175734025724528</v>
      </c>
      <c r="BA186" s="128">
        <v>0.75513955640969677</v>
      </c>
      <c r="BB186" s="128">
        <v>0.52760505804088265</v>
      </c>
      <c r="BC186" s="128" t="s">
        <v>46</v>
      </c>
      <c r="BD186" s="128">
        <v>0.77267987863352883</v>
      </c>
      <c r="BE186" s="128" t="s">
        <v>46</v>
      </c>
      <c r="BF186" s="128" t="s">
        <v>46</v>
      </c>
      <c r="BG186" s="128" t="s">
        <v>46</v>
      </c>
      <c r="BH186" s="128">
        <v>0.63769530381216566</v>
      </c>
      <c r="BI186" s="128">
        <v>4.9415899098519001E-3</v>
      </c>
      <c r="BJ186" s="128">
        <v>3.9915722678098398E-2</v>
      </c>
      <c r="BK186" s="128">
        <v>-3.3124337806791103E-2</v>
      </c>
      <c r="BL186" s="128">
        <v>-2.6996348504411793E-2</v>
      </c>
      <c r="BM186" s="128">
        <v>-5.5734451426452503E-2</v>
      </c>
      <c r="BN186" s="128">
        <v>-0.1361423172678165</v>
      </c>
      <c r="BO186" s="128">
        <v>-2.9659454984919099E-2</v>
      </c>
      <c r="BP186" s="128">
        <v>-0.15048498224108289</v>
      </c>
      <c r="BQ186" s="128" t="s">
        <v>46</v>
      </c>
      <c r="BR186" s="128" t="s">
        <v>46</v>
      </c>
      <c r="BS186" s="128">
        <v>-3.370880931892084E-2</v>
      </c>
      <c r="BT186" s="128">
        <v>6.06681375599471E-2</v>
      </c>
      <c r="BU186" s="128">
        <v>6.4027609206120994E-2</v>
      </c>
      <c r="BV186" s="177">
        <v>-0.45892882741397728</v>
      </c>
      <c r="BW186" s="177">
        <v>-0.40762299049894851</v>
      </c>
      <c r="BX186" s="128">
        <v>-4.4451490515367197E-2</v>
      </c>
      <c r="BY186" s="128">
        <v>-0.104575219837945</v>
      </c>
      <c r="BZ186" s="177">
        <v>0.27525014401491982</v>
      </c>
      <c r="CA186" s="182">
        <v>0.82328787652170166</v>
      </c>
      <c r="CB186" s="182">
        <v>-0.2780113627655868</v>
      </c>
      <c r="CC186" s="182">
        <v>0.58033025274616035</v>
      </c>
      <c r="CD186" s="182">
        <v>0.62425995651218325</v>
      </c>
      <c r="CE186" s="182">
        <v>0.42357527939548067</v>
      </c>
      <c r="CF186" s="182">
        <v>0.46042726412709611</v>
      </c>
      <c r="CG186" s="179">
        <v>1.4148291500000001</v>
      </c>
      <c r="CH186" s="169">
        <v>0.4</v>
      </c>
      <c r="CI186" s="170">
        <v>0.1</v>
      </c>
      <c r="CJ186" s="170">
        <v>3.1199999999999999E-3</v>
      </c>
      <c r="CK186" s="170" t="s">
        <v>46</v>
      </c>
      <c r="CL186" s="170">
        <v>3.1199999999999999E-3</v>
      </c>
      <c r="CM186" s="180">
        <v>11637219.539999999</v>
      </c>
      <c r="CN186" s="180">
        <v>12175543.364206349</v>
      </c>
      <c r="CO186" s="180">
        <v>-3591616.2799999984</v>
      </c>
      <c r="CP186" s="128" t="s">
        <v>46</v>
      </c>
      <c r="CQ186" s="128" t="s">
        <v>46</v>
      </c>
      <c r="CR186" s="128" t="s">
        <v>46</v>
      </c>
      <c r="CS186" s="128" t="s">
        <v>46</v>
      </c>
      <c r="CT186" s="126" t="s">
        <v>46</v>
      </c>
      <c r="CU186" s="126" t="s">
        <v>46</v>
      </c>
      <c r="CV186" s="126" t="s">
        <v>5070</v>
      </c>
      <c r="CW186" s="126" t="s">
        <v>46</v>
      </c>
      <c r="CX186" s="154">
        <v>25569.625694432871</v>
      </c>
    </row>
    <row r="187" spans="1:102" ht="15" customHeight="1" x14ac:dyDescent="0.35">
      <c r="A187" s="8"/>
      <c r="B187" s="129">
        <v>37645550000178</v>
      </c>
      <c r="C187" s="152" t="s">
        <v>5071</v>
      </c>
      <c r="D187" s="126">
        <v>13</v>
      </c>
      <c r="E187" s="126"/>
      <c r="F187" s="122"/>
      <c r="G187" s="126" t="s">
        <v>3411</v>
      </c>
      <c r="H187" s="126" t="s">
        <v>352</v>
      </c>
      <c r="I187" s="126" t="s">
        <v>3383</v>
      </c>
      <c r="J187" s="126" t="s">
        <v>3561</v>
      </c>
      <c r="K187" s="126" t="s">
        <v>3526</v>
      </c>
      <c r="L187" s="211" t="s">
        <v>3399</v>
      </c>
      <c r="M187" s="126" t="s">
        <v>112</v>
      </c>
      <c r="N187" s="126" t="s">
        <v>113</v>
      </c>
      <c r="O187" s="126" t="s">
        <v>4480</v>
      </c>
      <c r="P187" s="211" t="s">
        <v>3539</v>
      </c>
      <c r="Q187" s="127">
        <v>100</v>
      </c>
      <c r="R187" s="126" t="s">
        <v>4350</v>
      </c>
      <c r="S187" s="213" t="s">
        <v>46</v>
      </c>
      <c r="T187" s="171">
        <v>100</v>
      </c>
      <c r="U187" s="171">
        <v>100</v>
      </c>
      <c r="V187" s="172" t="s">
        <v>3398</v>
      </c>
      <c r="W187" s="172" t="s">
        <v>3530</v>
      </c>
      <c r="X187" s="172" t="s">
        <v>4934</v>
      </c>
      <c r="Y187" s="172" t="s">
        <v>4355</v>
      </c>
      <c r="Z187" s="172">
        <v>8</v>
      </c>
      <c r="AA187" s="172" t="s">
        <v>46</v>
      </c>
      <c r="AB187" s="169" t="s">
        <v>46</v>
      </c>
      <c r="AC187" s="172" t="s">
        <v>46</v>
      </c>
      <c r="AD187" s="169">
        <v>4.0000000000000001E-3</v>
      </c>
      <c r="AE187" s="169" t="s">
        <v>46</v>
      </c>
      <c r="AF187" s="169">
        <v>9.0000000000000011E-3</v>
      </c>
      <c r="AG187" s="169">
        <v>0.1</v>
      </c>
      <c r="AH187" s="172" t="s">
        <v>4495</v>
      </c>
      <c r="AI187" s="172" t="s">
        <v>46</v>
      </c>
      <c r="AJ187" s="172" t="s">
        <v>133</v>
      </c>
      <c r="AK187" s="173">
        <v>44061</v>
      </c>
      <c r="AL187" s="212" t="s">
        <v>5072</v>
      </c>
      <c r="AM187" s="128">
        <v>1.04477571503265E-2</v>
      </c>
      <c r="AN187" s="128">
        <v>9.7510132900973906E-2</v>
      </c>
      <c r="AO187" s="128">
        <v>0.111081056336094</v>
      </c>
      <c r="AP187" s="128">
        <v>0.1097092709567226</v>
      </c>
      <c r="AQ187" s="128">
        <v>0.1106157676072001</v>
      </c>
      <c r="AR187" s="128">
        <v>8.8728027983364599E-2</v>
      </c>
      <c r="AS187" s="128">
        <v>0.1170176791508863</v>
      </c>
      <c r="AT187" s="128">
        <v>0.1079896312645889</v>
      </c>
      <c r="AU187" s="128" t="s">
        <v>46</v>
      </c>
      <c r="AV187" s="128" t="s">
        <v>46</v>
      </c>
      <c r="AW187" s="128">
        <v>9.3375297586838699E-2</v>
      </c>
      <c r="AX187" s="128">
        <v>0.85642241087673499</v>
      </c>
      <c r="AY187" s="128">
        <v>0.94201223324147998</v>
      </c>
      <c r="AZ187" s="128">
        <v>0.83247118879017479</v>
      </c>
      <c r="BA187" s="128">
        <v>0.8921926594855516</v>
      </c>
      <c r="BB187" s="128">
        <v>0.85968903007473663</v>
      </c>
      <c r="BC187" s="128">
        <v>0.81596698363552989</v>
      </c>
      <c r="BD187" s="128">
        <v>0.89686317702492169</v>
      </c>
      <c r="BE187" s="128">
        <v>0.87278429097015786</v>
      </c>
      <c r="BF187" s="128" t="s">
        <v>46</v>
      </c>
      <c r="BG187" s="128" t="s">
        <v>46</v>
      </c>
      <c r="BH187" s="128">
        <v>0.91084642183379516</v>
      </c>
      <c r="BI187" s="128">
        <v>-1.751546625051E-3</v>
      </c>
      <c r="BJ187" s="128">
        <v>-6.0024643457091999E-3</v>
      </c>
      <c r="BK187" s="128">
        <v>-2.2354259902930902E-2</v>
      </c>
      <c r="BL187" s="128">
        <v>-1.1805012419131899E-2</v>
      </c>
      <c r="BM187" s="128">
        <v>-1.5995598165723268E-2</v>
      </c>
      <c r="BN187" s="128">
        <v>-2.0011700170877701E-2</v>
      </c>
      <c r="BO187" s="128">
        <v>-1.34567144339388E-2</v>
      </c>
      <c r="BP187" s="128">
        <v>-1.57404041884452E-2</v>
      </c>
      <c r="BQ187" s="128" t="s">
        <v>46</v>
      </c>
      <c r="BR187" s="128" t="s">
        <v>46</v>
      </c>
      <c r="BS187" s="128">
        <v>-8.2897449151007052E-3</v>
      </c>
      <c r="BT187" s="128">
        <v>1.40311684496102E-2</v>
      </c>
      <c r="BU187" s="128">
        <v>9.4971579133528005E-3</v>
      </c>
      <c r="BV187" s="177">
        <v>-1.4133723021965363</v>
      </c>
      <c r="BW187" s="177">
        <v>-0.7217741461625391</v>
      </c>
      <c r="BX187" s="128">
        <v>-6.8350199129366997E-3</v>
      </c>
      <c r="BY187" s="128">
        <v>-6.8350199129366997E-3</v>
      </c>
      <c r="BZ187" s="177">
        <v>2.5431326169631299E-2</v>
      </c>
      <c r="CA187" s="182">
        <v>0.36756884597242001</v>
      </c>
      <c r="CB187" s="182">
        <v>-0.17357419960574061</v>
      </c>
      <c r="CC187" s="182">
        <v>0.59636909247969161</v>
      </c>
      <c r="CD187" s="182">
        <v>0.66993563830751635</v>
      </c>
      <c r="CE187" s="182">
        <v>-3.0888027203408001E-2</v>
      </c>
      <c r="CF187" s="182">
        <v>0.2412367931156362</v>
      </c>
      <c r="CG187" s="179">
        <v>1.5776117700000001</v>
      </c>
      <c r="CH187" s="169">
        <v>0.4</v>
      </c>
      <c r="CI187" s="170">
        <v>0.1</v>
      </c>
      <c r="CJ187" s="170">
        <v>1.6000000000000001E-3</v>
      </c>
      <c r="CK187" s="170" t="s">
        <v>46</v>
      </c>
      <c r="CL187" s="170">
        <v>1.6000000000000001E-3</v>
      </c>
      <c r="CM187" s="180">
        <v>26849799.670000002</v>
      </c>
      <c r="CN187" s="180">
        <v>28816310.932698414</v>
      </c>
      <c r="CO187" s="180">
        <v>-7351971.6699999981</v>
      </c>
      <c r="CP187" s="128" t="s">
        <v>46</v>
      </c>
      <c r="CQ187" s="128" t="s">
        <v>46</v>
      </c>
      <c r="CR187" s="128" t="s">
        <v>46</v>
      </c>
      <c r="CS187" s="128" t="s">
        <v>46</v>
      </c>
      <c r="CT187" s="126" t="s">
        <v>46</v>
      </c>
      <c r="CU187" s="126" t="s">
        <v>46</v>
      </c>
      <c r="CV187" s="126" t="s">
        <v>5073</v>
      </c>
      <c r="CW187" s="126" t="s">
        <v>46</v>
      </c>
      <c r="CX187" s="154">
        <v>25569.625694432871</v>
      </c>
    </row>
    <row r="188" spans="1:102" ht="15" customHeight="1" x14ac:dyDescent="0.35">
      <c r="A188" s="8"/>
      <c r="B188" s="129">
        <v>35956153000191</v>
      </c>
      <c r="C188" s="152" t="s">
        <v>5074</v>
      </c>
      <c r="D188" s="126">
        <v>13</v>
      </c>
      <c r="E188" s="126"/>
      <c r="F188" s="122" t="s">
        <v>3552</v>
      </c>
      <c r="G188" s="126" t="s">
        <v>3411</v>
      </c>
      <c r="H188" s="126" t="s">
        <v>352</v>
      </c>
      <c r="I188" s="126" t="s">
        <v>3383</v>
      </c>
      <c r="J188" s="126" t="s">
        <v>3561</v>
      </c>
      <c r="K188" s="126" t="s">
        <v>3526</v>
      </c>
      <c r="L188" s="211" t="s">
        <v>3399</v>
      </c>
      <c r="M188" s="126" t="s">
        <v>112</v>
      </c>
      <c r="N188" s="126" t="s">
        <v>4449</v>
      </c>
      <c r="O188" s="126" t="s">
        <v>4480</v>
      </c>
      <c r="P188" s="211" t="s">
        <v>3541</v>
      </c>
      <c r="Q188" s="127">
        <v>100</v>
      </c>
      <c r="R188" s="126" t="s">
        <v>4350</v>
      </c>
      <c r="S188" s="213" t="s">
        <v>46</v>
      </c>
      <c r="T188" s="171">
        <v>100</v>
      </c>
      <c r="U188" s="171">
        <v>100</v>
      </c>
      <c r="V188" s="172" t="s">
        <v>3398</v>
      </c>
      <c r="W188" s="172" t="s">
        <v>3530</v>
      </c>
      <c r="X188" s="172" t="s">
        <v>4934</v>
      </c>
      <c r="Y188" s="172" t="s">
        <v>4355</v>
      </c>
      <c r="Z188" s="172">
        <v>8</v>
      </c>
      <c r="AA188" s="172" t="s">
        <v>46</v>
      </c>
      <c r="AB188" s="169" t="s">
        <v>46</v>
      </c>
      <c r="AC188" s="172" t="s">
        <v>46</v>
      </c>
      <c r="AD188" s="169">
        <v>6.0000000000000001E-3</v>
      </c>
      <c r="AE188" s="169" t="s">
        <v>46</v>
      </c>
      <c r="AF188" s="169">
        <v>1.1000000000000001E-2</v>
      </c>
      <c r="AG188" s="169">
        <v>0.1</v>
      </c>
      <c r="AH188" s="172" t="s">
        <v>4495</v>
      </c>
      <c r="AI188" s="172" t="s">
        <v>46</v>
      </c>
      <c r="AJ188" s="172" t="s">
        <v>133</v>
      </c>
      <c r="AK188" s="173">
        <v>43922</v>
      </c>
      <c r="AL188" s="212" t="s">
        <v>5075</v>
      </c>
      <c r="AM188" s="128">
        <v>1.1752177313588401E-2</v>
      </c>
      <c r="AN188" s="128">
        <v>0.1107160917078642</v>
      </c>
      <c r="AO188" s="128">
        <v>0.1002591369117129</v>
      </c>
      <c r="AP188" s="128">
        <v>9.1243335744003395E-2</v>
      </c>
      <c r="AQ188" s="128">
        <v>8.0161063937102206E-2</v>
      </c>
      <c r="AR188" s="128">
        <v>2.6648527863005901E-2</v>
      </c>
      <c r="AS188" s="128">
        <v>0.1016689904480019</v>
      </c>
      <c r="AT188" s="128">
        <v>2.0491940108735701E-2</v>
      </c>
      <c r="AU188" s="128" t="s">
        <v>46</v>
      </c>
      <c r="AV188" s="128" t="s">
        <v>46</v>
      </c>
      <c r="AW188" s="128">
        <v>7.34853717693109E-2</v>
      </c>
      <c r="AX188" s="128">
        <v>0.96334819838722419</v>
      </c>
      <c r="AY188" s="128">
        <v>1.0695905102643126</v>
      </c>
      <c r="AZ188" s="128">
        <v>0.75136882601692245</v>
      </c>
      <c r="BA188" s="128">
        <v>0.73552667801080607</v>
      </c>
      <c r="BB188" s="128">
        <v>0.60489621641779878</v>
      </c>
      <c r="BC188" s="128">
        <v>0.2450670818783568</v>
      </c>
      <c r="BD188" s="128">
        <v>0.77922562163053088</v>
      </c>
      <c r="BE188" s="128">
        <v>0.1656181543446997</v>
      </c>
      <c r="BF188" s="128" t="s">
        <v>46</v>
      </c>
      <c r="BG188" s="128" t="s">
        <v>46</v>
      </c>
      <c r="BH188" s="128">
        <v>0.72942786053896058</v>
      </c>
      <c r="BI188" s="128">
        <v>-4.4712646178910002E-4</v>
      </c>
      <c r="BJ188" s="128">
        <v>7.2034944611809003E-3</v>
      </c>
      <c r="BK188" s="128">
        <v>-3.31761793273119E-2</v>
      </c>
      <c r="BL188" s="128">
        <v>-2.9187594750803791E-2</v>
      </c>
      <c r="BM188" s="128">
        <v>-4.6232542249774911E-2</v>
      </c>
      <c r="BN188" s="128">
        <v>-8.2091200291236399E-2</v>
      </c>
      <c r="BO188" s="128">
        <v>-2.8805403136823199E-2</v>
      </c>
      <c r="BP188" s="128">
        <v>-0.1032380953442984</v>
      </c>
      <c r="BQ188" s="128" t="s">
        <v>46</v>
      </c>
      <c r="BR188" s="128" t="s">
        <v>46</v>
      </c>
      <c r="BS188" s="128">
        <v>-2.4763689846723502E-2</v>
      </c>
      <c r="BT188" s="128">
        <v>3.0454712253440801E-2</v>
      </c>
      <c r="BU188" s="128">
        <v>3.5135653885100399E-2</v>
      </c>
      <c r="BV188" s="177">
        <v>-0.96074390463364678</v>
      </c>
      <c r="BW188" s="177">
        <v>-0.56880301867457395</v>
      </c>
      <c r="BX188" s="128">
        <v>-2.1080025542471698E-2</v>
      </c>
      <c r="BY188" s="128">
        <v>-3.5040234482124497E-2</v>
      </c>
      <c r="BZ188" s="177">
        <v>0.1449514403782442</v>
      </c>
      <c r="CA188" s="182">
        <v>0.71707978426544328</v>
      </c>
      <c r="CB188" s="182">
        <v>-0.29672798852607951</v>
      </c>
      <c r="CC188" s="182">
        <v>0.72272363673435669</v>
      </c>
      <c r="CD188" s="182">
        <v>0.81247531926805028</v>
      </c>
      <c r="CE188" s="182">
        <v>0.22071964948384681</v>
      </c>
      <c r="CF188" s="182">
        <v>0.53760753151334961</v>
      </c>
      <c r="CG188" s="179">
        <v>1.4745023799999999</v>
      </c>
      <c r="CH188" s="169">
        <v>0.4</v>
      </c>
      <c r="CI188" s="170">
        <v>0.1</v>
      </c>
      <c r="CJ188" s="170">
        <v>2.3999999999999998E-3</v>
      </c>
      <c r="CK188" s="170" t="s">
        <v>46</v>
      </c>
      <c r="CL188" s="170">
        <v>2.3999999999999998E-3</v>
      </c>
      <c r="CM188" s="180">
        <v>29899651.969999999</v>
      </c>
      <c r="CN188" s="180">
        <v>32098633.000952374</v>
      </c>
      <c r="CO188" s="180">
        <v>-10446677.240000002</v>
      </c>
      <c r="CP188" s="128" t="s">
        <v>46</v>
      </c>
      <c r="CQ188" s="128" t="s">
        <v>46</v>
      </c>
      <c r="CR188" s="128" t="s">
        <v>46</v>
      </c>
      <c r="CS188" s="128" t="s">
        <v>46</v>
      </c>
      <c r="CT188" s="126" t="s">
        <v>46</v>
      </c>
      <c r="CU188" s="126" t="s">
        <v>46</v>
      </c>
      <c r="CV188" s="126" t="s">
        <v>5076</v>
      </c>
      <c r="CW188" s="126" t="s">
        <v>46</v>
      </c>
      <c r="CX188" s="154">
        <v>25569.625694432871</v>
      </c>
    </row>
    <row r="189" spans="1:102" ht="15" customHeight="1" x14ac:dyDescent="0.35">
      <c r="A189" s="8"/>
      <c r="B189" s="129">
        <v>52282978000197</v>
      </c>
      <c r="C189" s="152" t="s">
        <v>5104</v>
      </c>
      <c r="D189" s="126">
        <v>4</v>
      </c>
      <c r="E189" s="126"/>
      <c r="F189" s="122"/>
      <c r="G189" s="126" t="s">
        <v>434</v>
      </c>
      <c r="H189" s="126" t="s">
        <v>3391</v>
      </c>
      <c r="I189" s="126" t="s">
        <v>3392</v>
      </c>
      <c r="J189" s="126" t="s">
        <v>362</v>
      </c>
      <c r="K189" s="126" t="s">
        <v>3526</v>
      </c>
      <c r="L189" s="211" t="s">
        <v>3399</v>
      </c>
      <c r="M189" s="126" t="s">
        <v>163</v>
      </c>
      <c r="N189" s="126" t="s">
        <v>4397</v>
      </c>
      <c r="O189" s="126" t="s">
        <v>3568</v>
      </c>
      <c r="P189" s="211" t="s">
        <v>3562</v>
      </c>
      <c r="Q189" s="127">
        <v>1000</v>
      </c>
      <c r="R189" s="126" t="s">
        <v>4350</v>
      </c>
      <c r="S189" s="213" t="s">
        <v>46</v>
      </c>
      <c r="T189" s="171">
        <v>1000</v>
      </c>
      <c r="U189" s="171">
        <v>1000</v>
      </c>
      <c r="V189" s="172" t="s">
        <v>3398</v>
      </c>
      <c r="W189" s="172" t="s">
        <v>135</v>
      </c>
      <c r="X189" s="172" t="s">
        <v>135</v>
      </c>
      <c r="Y189" s="172" t="s">
        <v>3530</v>
      </c>
      <c r="Z189" s="172">
        <v>1</v>
      </c>
      <c r="AA189" s="172" t="s">
        <v>46</v>
      </c>
      <c r="AB189" s="169" t="s">
        <v>46</v>
      </c>
      <c r="AC189" s="172" t="s">
        <v>5105</v>
      </c>
      <c r="AD189" s="169">
        <v>4.0000000000000001E-3</v>
      </c>
      <c r="AE189" s="169">
        <v>4.0000000000000001E-3</v>
      </c>
      <c r="AF189" s="169">
        <v>6.9999999999999993E-3</v>
      </c>
      <c r="AG189" s="169" t="s">
        <v>46</v>
      </c>
      <c r="AH189" s="172" t="s">
        <v>46</v>
      </c>
      <c r="AI189" s="172" t="s">
        <v>46</v>
      </c>
      <c r="AJ189" s="172" t="s">
        <v>133</v>
      </c>
      <c r="AK189" s="173">
        <v>45198</v>
      </c>
      <c r="AL189" s="212" t="s">
        <v>5106</v>
      </c>
      <c r="AM189" s="128">
        <v>1.3731031766590801E-2</v>
      </c>
      <c r="AN189" s="128">
        <v>0.11103733931128371</v>
      </c>
      <c r="AO189" s="128">
        <v>0.13852979201666971</v>
      </c>
      <c r="AP189" s="128" t="s">
        <v>46</v>
      </c>
      <c r="AQ189" s="128" t="s">
        <v>46</v>
      </c>
      <c r="AR189" s="128">
        <v>0.12245653455009869</v>
      </c>
      <c r="AS189" s="128" t="s">
        <v>46</v>
      </c>
      <c r="AT189" s="128" t="s">
        <v>46</v>
      </c>
      <c r="AU189" s="128" t="s">
        <v>46</v>
      </c>
      <c r="AV189" s="128" t="s">
        <v>46</v>
      </c>
      <c r="AW189" s="128">
        <v>0.13497133866209779</v>
      </c>
      <c r="AX189" s="128">
        <v>1.1255586400188524</v>
      </c>
      <c r="AY189" s="128">
        <v>1.0726939741128141</v>
      </c>
      <c r="AZ189" s="128">
        <v>1.0381793660122105</v>
      </c>
      <c r="BA189" s="128" t="s">
        <v>46</v>
      </c>
      <c r="BB189" s="128" t="s">
        <v>46</v>
      </c>
      <c r="BC189" s="128">
        <v>1.1261434677894331</v>
      </c>
      <c r="BD189" s="128" t="s">
        <v>46</v>
      </c>
      <c r="BE189" s="128" t="s">
        <v>46</v>
      </c>
      <c r="BF189" s="128" t="s">
        <v>46</v>
      </c>
      <c r="BG189" s="128" t="s">
        <v>46</v>
      </c>
      <c r="BH189" s="128">
        <v>1.110884572911089</v>
      </c>
      <c r="BI189" s="128">
        <v>1.5317279912131999E-3</v>
      </c>
      <c r="BJ189" s="128">
        <v>7.5247420646005004E-3</v>
      </c>
      <c r="BK189" s="128">
        <v>5.0944757776446997E-3</v>
      </c>
      <c r="BL189" s="128" t="s">
        <v>46</v>
      </c>
      <c r="BM189" s="128" t="s">
        <v>46</v>
      </c>
      <c r="BN189" s="128">
        <v>1.3716806395856301E-2</v>
      </c>
      <c r="BO189" s="128" t="s">
        <v>46</v>
      </c>
      <c r="BP189" s="128" t="s">
        <v>46</v>
      </c>
      <c r="BQ189" s="128" t="s">
        <v>46</v>
      </c>
      <c r="BR189" s="128" t="s">
        <v>46</v>
      </c>
      <c r="BS189" s="128">
        <v>1.2012817135399256E-2</v>
      </c>
      <c r="BT189" s="128">
        <v>2.5783004302575002E-3</v>
      </c>
      <c r="BU189" s="128">
        <v>2.3755510967005001E-3</v>
      </c>
      <c r="BV189" s="177">
        <v>1.7413986985116925</v>
      </c>
      <c r="BW189" s="177">
        <v>4.7583636442129098</v>
      </c>
      <c r="BX189" s="128">
        <v>-9.7186885507660758E-4</v>
      </c>
      <c r="BY189" s="128">
        <v>-9.7186885507660758E-4</v>
      </c>
      <c r="BZ189" s="177">
        <v>2.1025375345472001E-3</v>
      </c>
      <c r="CA189" s="182">
        <v>0.14466669321488279</v>
      </c>
      <c r="CB189" s="182">
        <v>-4.1976135392074898E-2</v>
      </c>
      <c r="CC189" s="182">
        <v>0.1284819980500175</v>
      </c>
      <c r="CD189" s="182">
        <v>4.7255510161353299E-2</v>
      </c>
      <c r="CE189" s="182">
        <v>4.4695645525707102E-2</v>
      </c>
      <c r="CF189" s="182">
        <v>5.0506813891170198E-2</v>
      </c>
      <c r="CG189" s="179">
        <v>1.2868662200000001</v>
      </c>
      <c r="CH189" s="169">
        <v>0.3</v>
      </c>
      <c r="CI189" s="170" t="s">
        <v>46</v>
      </c>
      <c r="CJ189" s="170">
        <v>1.1999999999999999E-3</v>
      </c>
      <c r="CK189" s="170" t="s">
        <v>46</v>
      </c>
      <c r="CL189" s="170">
        <v>1.1999999999999999E-3</v>
      </c>
      <c r="CM189" s="180">
        <v>468357213.33999997</v>
      </c>
      <c r="CN189" s="180">
        <v>353969759.71420622</v>
      </c>
      <c r="CO189" s="180">
        <v>259223060.80000001</v>
      </c>
      <c r="CP189" s="128" t="s">
        <v>46</v>
      </c>
      <c r="CQ189" s="128" t="s">
        <v>46</v>
      </c>
      <c r="CR189" s="128" t="s">
        <v>46</v>
      </c>
      <c r="CS189" s="128" t="s">
        <v>46</v>
      </c>
      <c r="CT189" s="126" t="s">
        <v>46</v>
      </c>
      <c r="CU189" s="126" t="s">
        <v>46</v>
      </c>
      <c r="CV189" s="126" t="s">
        <v>5107</v>
      </c>
      <c r="CW189" s="126" t="s">
        <v>46</v>
      </c>
      <c r="CX189" s="154">
        <v>25569.625694432871</v>
      </c>
    </row>
    <row r="190" spans="1:102" ht="15" customHeight="1" x14ac:dyDescent="0.35">
      <c r="A190" s="8"/>
      <c r="B190" s="129">
        <v>31392355000105</v>
      </c>
      <c r="C190" s="152" t="s">
        <v>5108</v>
      </c>
      <c r="D190" s="126">
        <v>50</v>
      </c>
      <c r="E190" s="126"/>
      <c r="F190" s="122"/>
      <c r="G190" s="126" t="s">
        <v>428</v>
      </c>
      <c r="H190" s="126" t="s">
        <v>3405</v>
      </c>
      <c r="I190" s="126" t="s">
        <v>3405</v>
      </c>
      <c r="J190" s="126" t="s">
        <v>362</v>
      </c>
      <c r="K190" s="126" t="s">
        <v>3526</v>
      </c>
      <c r="L190" s="211" t="s">
        <v>4785</v>
      </c>
      <c r="M190" s="126" t="s">
        <v>4733</v>
      </c>
      <c r="N190" s="126" t="s">
        <v>4533</v>
      </c>
      <c r="O190" s="126" t="s">
        <v>4216</v>
      </c>
      <c r="P190" s="211" t="s">
        <v>4734</v>
      </c>
      <c r="Q190" s="127">
        <v>25000</v>
      </c>
      <c r="R190" s="126" t="s">
        <v>4361</v>
      </c>
      <c r="S190" s="213" t="s">
        <v>46</v>
      </c>
      <c r="T190" s="171">
        <v>25000</v>
      </c>
      <c r="U190" s="171">
        <v>0.01</v>
      </c>
      <c r="V190" s="172" t="s">
        <v>3398</v>
      </c>
      <c r="W190" s="172" t="s">
        <v>135</v>
      </c>
      <c r="X190" s="172" t="s">
        <v>46</v>
      </c>
      <c r="Y190" s="172" t="s">
        <v>46</v>
      </c>
      <c r="Z190" s="172" t="s">
        <v>46</v>
      </c>
      <c r="AA190" s="172" t="s">
        <v>46</v>
      </c>
      <c r="AB190" s="169" t="s">
        <v>46</v>
      </c>
      <c r="AC190" s="172" t="s">
        <v>46</v>
      </c>
      <c r="AD190" s="169">
        <v>0.02</v>
      </c>
      <c r="AE190" s="169" t="s">
        <v>46</v>
      </c>
      <c r="AF190" s="169">
        <v>0.02</v>
      </c>
      <c r="AG190" s="169">
        <v>0.2</v>
      </c>
      <c r="AH190" s="172" t="s">
        <v>46</v>
      </c>
      <c r="AI190" s="172" t="s">
        <v>46</v>
      </c>
      <c r="AJ190" s="172" t="s">
        <v>46</v>
      </c>
      <c r="AK190" s="173">
        <v>44133</v>
      </c>
      <c r="AL190" s="212" t="s">
        <v>5109</v>
      </c>
      <c r="AM190" s="128" t="s">
        <v>46</v>
      </c>
      <c r="AN190" s="128" t="s">
        <v>46</v>
      </c>
      <c r="AO190" s="128" t="s">
        <v>46</v>
      </c>
      <c r="AP190" s="128" t="s">
        <v>46</v>
      </c>
      <c r="AQ190" s="128" t="s">
        <v>46</v>
      </c>
      <c r="AR190" s="128" t="s">
        <v>46</v>
      </c>
      <c r="AS190" s="128" t="s">
        <v>46</v>
      </c>
      <c r="AT190" s="128" t="s">
        <v>46</v>
      </c>
      <c r="AU190" s="128" t="s">
        <v>46</v>
      </c>
      <c r="AV190" s="128" t="s">
        <v>46</v>
      </c>
      <c r="AW190" s="128" t="s">
        <v>46</v>
      </c>
      <c r="AX190" s="128" t="s">
        <v>46</v>
      </c>
      <c r="AY190" s="128" t="s">
        <v>46</v>
      </c>
      <c r="AZ190" s="128" t="s">
        <v>46</v>
      </c>
      <c r="BA190" s="128" t="s">
        <v>46</v>
      </c>
      <c r="BB190" s="128" t="s">
        <v>46</v>
      </c>
      <c r="BC190" s="128" t="s">
        <v>46</v>
      </c>
      <c r="BD190" s="128" t="s">
        <v>46</v>
      </c>
      <c r="BE190" s="128" t="s">
        <v>46</v>
      </c>
      <c r="BF190" s="128" t="s">
        <v>46</v>
      </c>
      <c r="BG190" s="128" t="s">
        <v>46</v>
      </c>
      <c r="BH190" s="128" t="s">
        <v>46</v>
      </c>
      <c r="BI190" s="128" t="s">
        <v>46</v>
      </c>
      <c r="BJ190" s="128" t="s">
        <v>46</v>
      </c>
      <c r="BK190" s="128" t="s">
        <v>46</v>
      </c>
      <c r="BL190" s="128" t="s">
        <v>46</v>
      </c>
      <c r="BM190" s="128" t="s">
        <v>46</v>
      </c>
      <c r="BN190" s="128" t="s">
        <v>46</v>
      </c>
      <c r="BO190" s="128" t="s">
        <v>46</v>
      </c>
      <c r="BP190" s="128" t="s">
        <v>46</v>
      </c>
      <c r="BQ190" s="128" t="s">
        <v>46</v>
      </c>
      <c r="BR190" s="128" t="s">
        <v>46</v>
      </c>
      <c r="BS190" s="128" t="s">
        <v>46</v>
      </c>
      <c r="BT190" s="128">
        <v>4.2500494682444899E-2</v>
      </c>
      <c r="BU190" s="128">
        <v>0.29152288891218009</v>
      </c>
      <c r="BV190" s="177">
        <v>-2.2569060280598299</v>
      </c>
      <c r="BW190" s="177">
        <v>0.50488575577724637</v>
      </c>
      <c r="BX190" s="128">
        <v>-7.0517828533411004E-3</v>
      </c>
      <c r="BY190" s="128">
        <v>-7.4634597346960499E-2</v>
      </c>
      <c r="BZ190" s="177">
        <v>-4.3895323358661399E-2</v>
      </c>
      <c r="CA190" s="182">
        <v>-8.6606557420851701E-2</v>
      </c>
      <c r="CB190" s="182">
        <v>7.8992605237117305E-2</v>
      </c>
      <c r="CC190" s="182">
        <v>-4.4580040544162397E-2</v>
      </c>
      <c r="CD190" s="182">
        <v>-6.0295171500968199E-2</v>
      </c>
      <c r="CE190" s="182">
        <v>3.3984662615342102E-2</v>
      </c>
      <c r="CF190" s="182">
        <v>-9.3746761282500701E-2</v>
      </c>
      <c r="CG190" s="179">
        <v>3787.5081756200002</v>
      </c>
      <c r="CH190" s="169">
        <v>0.15</v>
      </c>
      <c r="CI190" s="170">
        <v>0.1</v>
      </c>
      <c r="CJ190" s="170">
        <v>3.0000000000000001E-3</v>
      </c>
      <c r="CK190" s="170" t="s">
        <v>46</v>
      </c>
      <c r="CL190" s="170">
        <v>3.0000000000000001E-3</v>
      </c>
      <c r="CM190" s="180">
        <v>1143495435.51</v>
      </c>
      <c r="CN190" s="180">
        <v>1123493594.0299211</v>
      </c>
      <c r="CO190" s="180">
        <v>6926125.1600000001</v>
      </c>
      <c r="CP190" s="128" t="s">
        <v>46</v>
      </c>
      <c r="CQ190" s="128" t="s">
        <v>46</v>
      </c>
      <c r="CR190" s="128" t="s">
        <v>46</v>
      </c>
      <c r="CS190" s="128" t="s">
        <v>46</v>
      </c>
      <c r="CT190" s="126" t="s">
        <v>46</v>
      </c>
      <c r="CU190" s="126" t="s">
        <v>46</v>
      </c>
      <c r="CV190" s="126" t="s">
        <v>5110</v>
      </c>
      <c r="CW190" s="126" t="s">
        <v>46</v>
      </c>
      <c r="CX190" s="154">
        <v>25569.604861099539</v>
      </c>
    </row>
    <row r="191" spans="1:102" ht="15" customHeight="1" x14ac:dyDescent="0.35">
      <c r="A191" s="8"/>
      <c r="B191" s="129">
        <v>41593656000142</v>
      </c>
      <c r="C191" s="152" t="s">
        <v>5111</v>
      </c>
      <c r="D191" s="126">
        <v>50</v>
      </c>
      <c r="E191" s="126"/>
      <c r="F191" s="122"/>
      <c r="G191" s="126" t="s">
        <v>428</v>
      </c>
      <c r="H191" s="126" t="s">
        <v>3405</v>
      </c>
      <c r="I191" s="126" t="s">
        <v>3405</v>
      </c>
      <c r="J191" s="126" t="s">
        <v>5112</v>
      </c>
      <c r="K191" s="126" t="s">
        <v>3526</v>
      </c>
      <c r="L191" s="211" t="s">
        <v>3400</v>
      </c>
      <c r="M191" s="126" t="s">
        <v>4733</v>
      </c>
      <c r="N191" s="126" t="s">
        <v>46</v>
      </c>
      <c r="O191" s="126" t="s">
        <v>4216</v>
      </c>
      <c r="P191" s="211" t="s">
        <v>4243</v>
      </c>
      <c r="Q191" s="127">
        <v>25000</v>
      </c>
      <c r="R191" s="126" t="s">
        <v>4361</v>
      </c>
      <c r="S191" s="213" t="s">
        <v>46</v>
      </c>
      <c r="T191" s="171">
        <v>25000</v>
      </c>
      <c r="U191" s="171">
        <v>0.01</v>
      </c>
      <c r="V191" s="172" t="s">
        <v>3398</v>
      </c>
      <c r="W191" s="172" t="s">
        <v>3530</v>
      </c>
      <c r="X191" s="172" t="s">
        <v>3548</v>
      </c>
      <c r="Y191" s="172" t="s">
        <v>3548</v>
      </c>
      <c r="Z191" s="172">
        <v>2</v>
      </c>
      <c r="AA191" s="172" t="s">
        <v>46</v>
      </c>
      <c r="AB191" s="169" t="s">
        <v>46</v>
      </c>
      <c r="AC191" s="172" t="s">
        <v>5113</v>
      </c>
      <c r="AD191" s="169">
        <v>0.02</v>
      </c>
      <c r="AE191" s="169">
        <v>0.12000000000000001</v>
      </c>
      <c r="AF191" s="169" t="s">
        <v>46</v>
      </c>
      <c r="AG191" s="169">
        <v>0.2</v>
      </c>
      <c r="AH191" s="172" t="s">
        <v>46</v>
      </c>
      <c r="AI191" s="172" t="s">
        <v>46</v>
      </c>
      <c r="AJ191" s="172" t="s">
        <v>46</v>
      </c>
      <c r="AK191" s="173">
        <v>44524</v>
      </c>
      <c r="AL191" s="212" t="s">
        <v>5114</v>
      </c>
      <c r="AM191" s="128" t="s">
        <v>46</v>
      </c>
      <c r="AN191" s="128" t="s">
        <v>46</v>
      </c>
      <c r="AO191" s="128" t="s">
        <v>46</v>
      </c>
      <c r="AP191" s="128" t="s">
        <v>46</v>
      </c>
      <c r="AQ191" s="128" t="s">
        <v>46</v>
      </c>
      <c r="AR191" s="128" t="s">
        <v>46</v>
      </c>
      <c r="AS191" s="128" t="s">
        <v>46</v>
      </c>
      <c r="AT191" s="128" t="s">
        <v>46</v>
      </c>
      <c r="AU191" s="128" t="s">
        <v>46</v>
      </c>
      <c r="AV191" s="128" t="s">
        <v>46</v>
      </c>
      <c r="AW191" s="128" t="s">
        <v>46</v>
      </c>
      <c r="AX191" s="128" t="s">
        <v>46</v>
      </c>
      <c r="AY191" s="128" t="s">
        <v>46</v>
      </c>
      <c r="AZ191" s="128" t="s">
        <v>46</v>
      </c>
      <c r="BA191" s="128" t="s">
        <v>46</v>
      </c>
      <c r="BB191" s="128" t="s">
        <v>46</v>
      </c>
      <c r="BC191" s="128" t="s">
        <v>46</v>
      </c>
      <c r="BD191" s="128" t="s">
        <v>46</v>
      </c>
      <c r="BE191" s="128" t="s">
        <v>46</v>
      </c>
      <c r="BF191" s="128" t="s">
        <v>46</v>
      </c>
      <c r="BG191" s="128" t="s">
        <v>46</v>
      </c>
      <c r="BH191" s="128" t="s">
        <v>46</v>
      </c>
      <c r="BI191" s="128" t="s">
        <v>46</v>
      </c>
      <c r="BJ191" s="128" t="s">
        <v>46</v>
      </c>
      <c r="BK191" s="128" t="s">
        <v>46</v>
      </c>
      <c r="BL191" s="128" t="s">
        <v>46</v>
      </c>
      <c r="BM191" s="128" t="s">
        <v>46</v>
      </c>
      <c r="BN191" s="128" t="s">
        <v>46</v>
      </c>
      <c r="BO191" s="128" t="s">
        <v>46</v>
      </c>
      <c r="BP191" s="128" t="s">
        <v>46</v>
      </c>
      <c r="BQ191" s="128" t="s">
        <v>46</v>
      </c>
      <c r="BR191" s="128" t="s">
        <v>46</v>
      </c>
      <c r="BS191" s="128" t="s">
        <v>46</v>
      </c>
      <c r="BT191" s="128">
        <v>0.24572893104484869</v>
      </c>
      <c r="BU191" s="128">
        <v>3.7124340714936128</v>
      </c>
      <c r="BV191" s="177">
        <v>0.35625810273352698</v>
      </c>
      <c r="BW191" s="177">
        <v>0.55488592517676993</v>
      </c>
      <c r="BX191" s="128">
        <v>-1.7672494203335901E-2</v>
      </c>
      <c r="BY191" s="128">
        <v>-0.59371512841081464</v>
      </c>
      <c r="BZ191" s="177">
        <v>-6.8588303160620603E-2</v>
      </c>
      <c r="CA191" s="182">
        <v>-7.2745273801401694E-2</v>
      </c>
      <c r="CB191" s="182">
        <v>8.3701198985894898E-2</v>
      </c>
      <c r="CC191" s="182">
        <v>-4.8212240391935599E-2</v>
      </c>
      <c r="CD191" s="182">
        <v>-5.9563553429562599E-2</v>
      </c>
      <c r="CE191" s="182">
        <v>4.0032863307974703E-2</v>
      </c>
      <c r="CF191" s="182">
        <v>-6.1171167682835197E-2</v>
      </c>
      <c r="CG191" s="179">
        <v>1261.3391212900001</v>
      </c>
      <c r="CH191" s="169">
        <v>0.1</v>
      </c>
      <c r="CI191" s="170">
        <v>0.05</v>
      </c>
      <c r="CJ191" s="170">
        <v>2E-3</v>
      </c>
      <c r="CK191" s="170" t="s">
        <v>46</v>
      </c>
      <c r="CL191" s="170">
        <v>2E-3</v>
      </c>
      <c r="CM191" s="180">
        <v>12850277.939999999</v>
      </c>
      <c r="CN191" s="180">
        <v>11882546.51769842</v>
      </c>
      <c r="CO191" s="180">
        <v>315359.94</v>
      </c>
      <c r="CP191" s="128" t="s">
        <v>46</v>
      </c>
      <c r="CQ191" s="128" t="s">
        <v>46</v>
      </c>
      <c r="CR191" s="128" t="s">
        <v>46</v>
      </c>
      <c r="CS191" s="128" t="s">
        <v>46</v>
      </c>
      <c r="CT191" s="126" t="s">
        <v>46</v>
      </c>
      <c r="CU191" s="126" t="s">
        <v>46</v>
      </c>
      <c r="CV191" s="126" t="s">
        <v>5115</v>
      </c>
      <c r="CW191" s="126" t="s">
        <v>46</v>
      </c>
      <c r="CX191" s="154">
        <v>25569.604861099539</v>
      </c>
    </row>
    <row r="192" spans="1:102" ht="15" customHeight="1" x14ac:dyDescent="0.35">
      <c r="A192" s="8"/>
      <c r="B192" s="129">
        <v>37487547000173</v>
      </c>
      <c r="C192" s="152" t="s">
        <v>432</v>
      </c>
      <c r="D192" s="126">
        <v>26</v>
      </c>
      <c r="E192" s="126"/>
      <c r="F192" s="122"/>
      <c r="G192" s="126" t="s">
        <v>5120</v>
      </c>
      <c r="H192" s="126" t="s">
        <v>352</v>
      </c>
      <c r="I192" s="126" t="s">
        <v>3383</v>
      </c>
      <c r="J192" s="126" t="s">
        <v>3559</v>
      </c>
      <c r="K192" s="126" t="s">
        <v>3526</v>
      </c>
      <c r="L192" s="211" t="s">
        <v>3399</v>
      </c>
      <c r="M192" s="126" t="s">
        <v>114</v>
      </c>
      <c r="N192" s="126" t="s">
        <v>115</v>
      </c>
      <c r="O192" s="126" t="s">
        <v>3551</v>
      </c>
      <c r="P192" s="211" t="s">
        <v>4616</v>
      </c>
      <c r="Q192" s="127">
        <v>500</v>
      </c>
      <c r="R192" s="126" t="s">
        <v>4350</v>
      </c>
      <c r="S192" s="213" t="s">
        <v>46</v>
      </c>
      <c r="T192" s="171">
        <v>100</v>
      </c>
      <c r="U192" s="171">
        <v>500</v>
      </c>
      <c r="V192" s="172" t="s">
        <v>3398</v>
      </c>
      <c r="W192" s="172" t="s">
        <v>3530</v>
      </c>
      <c r="X192" s="172" t="s">
        <v>3531</v>
      </c>
      <c r="Y192" s="172" t="s">
        <v>3534</v>
      </c>
      <c r="Z192" s="172">
        <v>32</v>
      </c>
      <c r="AA192" s="172" t="s">
        <v>46</v>
      </c>
      <c r="AB192" s="169" t="s">
        <v>46</v>
      </c>
      <c r="AC192" s="172" t="s">
        <v>5121</v>
      </c>
      <c r="AD192" s="169">
        <v>1.8799999999999997E-2</v>
      </c>
      <c r="AE192" s="169">
        <v>0.13879999999999998</v>
      </c>
      <c r="AF192" s="169">
        <v>1.8799999999999997E-2</v>
      </c>
      <c r="AG192" s="169">
        <v>0.2</v>
      </c>
      <c r="AH192" s="172" t="s">
        <v>46</v>
      </c>
      <c r="AI192" s="172" t="s">
        <v>46</v>
      </c>
      <c r="AJ192" s="172" t="s">
        <v>3372</v>
      </c>
      <c r="AK192" s="173">
        <v>44225</v>
      </c>
      <c r="AL192" s="212" t="s">
        <v>5122</v>
      </c>
      <c r="AM192" s="128">
        <v>9.9412404187416998E-3</v>
      </c>
      <c r="AN192" s="128">
        <v>0.31641963515833971</v>
      </c>
      <c r="AO192" s="128">
        <v>0.1093734351505621</v>
      </c>
      <c r="AP192" s="128">
        <v>0.1272642308205926</v>
      </c>
      <c r="AQ192" s="128">
        <v>9.4587313891359298E-2</v>
      </c>
      <c r="AR192" s="128">
        <v>-0.16210785326505681</v>
      </c>
      <c r="AS192" s="128">
        <v>0.21469003419842719</v>
      </c>
      <c r="AT192" s="128">
        <v>-1.32472179498619E-2</v>
      </c>
      <c r="AU192" s="128" t="s">
        <v>46</v>
      </c>
      <c r="AV192" s="128" t="s">
        <v>46</v>
      </c>
      <c r="AW192" s="128">
        <v>2.4994249320427299E-2</v>
      </c>
      <c r="AX192" s="128">
        <v>0.81490227653865288</v>
      </c>
      <c r="AY192" s="128">
        <v>3.0568224889988294</v>
      </c>
      <c r="AZ192" s="128">
        <v>0.8196738182464357</v>
      </c>
      <c r="BA192" s="128">
        <v>1.0435673909972814</v>
      </c>
      <c r="BB192" s="128">
        <v>0.72382484127266489</v>
      </c>
      <c r="BC192" s="128" t="s">
        <v>46</v>
      </c>
      <c r="BD192" s="128">
        <v>1.6454572295739476</v>
      </c>
      <c r="BE192" s="128" t="s">
        <v>46</v>
      </c>
      <c r="BF192" s="128" t="s">
        <v>46</v>
      </c>
      <c r="BG192" s="128" t="s">
        <v>46</v>
      </c>
      <c r="BH192" s="128">
        <v>0.1961792889772091</v>
      </c>
      <c r="BI192" s="128">
        <v>-2.2580633566358001E-3</v>
      </c>
      <c r="BJ192" s="128">
        <v>0.21290703791165641</v>
      </c>
      <c r="BK192" s="128">
        <v>-2.4061881088462699E-2</v>
      </c>
      <c r="BL192" s="128">
        <v>4.7355831537250204E-3</v>
      </c>
      <c r="BM192" s="128">
        <v>-3.1918717559006549E-2</v>
      </c>
      <c r="BN192" s="128">
        <v>-0.27084758141929921</v>
      </c>
      <c r="BO192" s="128">
        <v>8.4215640613602094E-2</v>
      </c>
      <c r="BP192" s="128">
        <v>-0.1369772534028961</v>
      </c>
      <c r="BQ192" s="128" t="s">
        <v>46</v>
      </c>
      <c r="BR192" s="128" t="s">
        <v>46</v>
      </c>
      <c r="BS192" s="128">
        <v>-9.083769882629511E-2</v>
      </c>
      <c r="BT192" s="128">
        <v>0.20586510855275419</v>
      </c>
      <c r="BU192" s="128">
        <v>0.2045722655529488</v>
      </c>
      <c r="BV192" s="177">
        <v>-1.7720121777457E-3</v>
      </c>
      <c r="BW192" s="177">
        <v>-0.28426284612916952</v>
      </c>
      <c r="BX192" s="128">
        <v>-0.1695994310222545</v>
      </c>
      <c r="BY192" s="128">
        <v>-0.31176534305990228</v>
      </c>
      <c r="BZ192" s="177">
        <v>0.99413375151803762</v>
      </c>
      <c r="CA192" s="182">
        <v>0.89054132156233445</v>
      </c>
      <c r="CB192" s="182">
        <v>-0.29359121844592567</v>
      </c>
      <c r="CC192" s="182">
        <v>0.55791580386199235</v>
      </c>
      <c r="CD192" s="182">
        <v>0.4860035331283023</v>
      </c>
      <c r="CE192" s="182">
        <v>0.12257853124447179</v>
      </c>
      <c r="CF192" s="182">
        <v>0.46781695640842719</v>
      </c>
      <c r="CG192" s="179">
        <v>1.1216649599999999</v>
      </c>
      <c r="CH192" s="169">
        <v>0.25</v>
      </c>
      <c r="CI192" s="170">
        <v>0.15</v>
      </c>
      <c r="CJ192" s="170">
        <v>4.6999999999999993E-3</v>
      </c>
      <c r="CK192" s="170">
        <v>2.0730361340187686E-4</v>
      </c>
      <c r="CL192" s="170">
        <v>4.9073036134018762E-3</v>
      </c>
      <c r="CM192" s="180">
        <v>13192948.26</v>
      </c>
      <c r="CN192" s="180">
        <v>12792018.209761901</v>
      </c>
      <c r="CO192" s="180">
        <v>-1911420.2600000005</v>
      </c>
      <c r="CP192" s="128" t="s">
        <v>46</v>
      </c>
      <c r="CQ192" s="128" t="s">
        <v>46</v>
      </c>
      <c r="CR192" s="128" t="s">
        <v>46</v>
      </c>
      <c r="CS192" s="128" t="s">
        <v>46</v>
      </c>
      <c r="CT192" s="126" t="s">
        <v>46</v>
      </c>
      <c r="CU192" s="126" t="s">
        <v>46</v>
      </c>
      <c r="CV192" s="126" t="s">
        <v>5123</v>
      </c>
      <c r="CW192" s="126" t="s">
        <v>46</v>
      </c>
      <c r="CX192" s="154">
        <v>25569.625694432871</v>
      </c>
    </row>
    <row r="193" spans="1:102" ht="15" customHeight="1" x14ac:dyDescent="0.35">
      <c r="A193" s="8"/>
      <c r="B193" s="129">
        <v>50493115000133</v>
      </c>
      <c r="C193" s="152" t="s">
        <v>5124</v>
      </c>
      <c r="D193" s="126">
        <v>26</v>
      </c>
      <c r="E193" s="126"/>
      <c r="F193" s="122"/>
      <c r="G193" s="126" t="s">
        <v>5120</v>
      </c>
      <c r="H193" s="126" t="s">
        <v>352</v>
      </c>
      <c r="I193" s="126" t="s">
        <v>3383</v>
      </c>
      <c r="J193" s="126" t="s">
        <v>3559</v>
      </c>
      <c r="K193" s="126" t="s">
        <v>3526</v>
      </c>
      <c r="L193" s="211" t="s">
        <v>3399</v>
      </c>
      <c r="M193" s="126" t="s">
        <v>5125</v>
      </c>
      <c r="N193" s="126" t="s">
        <v>5126</v>
      </c>
      <c r="O193" s="126" t="s">
        <v>3551</v>
      </c>
      <c r="P193" s="211" t="s">
        <v>114</v>
      </c>
      <c r="Q193" s="127">
        <v>500</v>
      </c>
      <c r="R193" s="126" t="s">
        <v>4361</v>
      </c>
      <c r="S193" s="213" t="s">
        <v>46</v>
      </c>
      <c r="T193" s="171">
        <v>200</v>
      </c>
      <c r="U193" s="171">
        <v>500</v>
      </c>
      <c r="V193" s="172" t="s">
        <v>3398</v>
      </c>
      <c r="W193" s="172" t="s">
        <v>135</v>
      </c>
      <c r="X193" s="172" t="s">
        <v>3530</v>
      </c>
      <c r="Y193" s="172" t="s">
        <v>3538</v>
      </c>
      <c r="Z193" s="172">
        <v>5</v>
      </c>
      <c r="AA193" s="172" t="s">
        <v>46</v>
      </c>
      <c r="AB193" s="169" t="s">
        <v>46</v>
      </c>
      <c r="AC193" s="172" t="s">
        <v>46</v>
      </c>
      <c r="AD193" s="169">
        <v>0.02</v>
      </c>
      <c r="AE193" s="169" t="s">
        <v>46</v>
      </c>
      <c r="AF193" s="169">
        <v>0.02</v>
      </c>
      <c r="AG193" s="169" t="s">
        <v>46</v>
      </c>
      <c r="AH193" s="172" t="s">
        <v>46</v>
      </c>
      <c r="AI193" s="172" t="s">
        <v>46</v>
      </c>
      <c r="AJ193" s="172" t="s">
        <v>46</v>
      </c>
      <c r="AK193" s="173">
        <v>45118</v>
      </c>
      <c r="AL193" s="212" t="s">
        <v>5127</v>
      </c>
      <c r="AM193" s="128">
        <v>9.2066408177761995E-3</v>
      </c>
      <c r="AN193" s="128">
        <v>0.32267281623045591</v>
      </c>
      <c r="AO193" s="128">
        <v>0.11147024849244611</v>
      </c>
      <c r="AP193" s="128">
        <v>0.12822322367803651</v>
      </c>
      <c r="AQ193" s="128" t="s">
        <v>46</v>
      </c>
      <c r="AR193" s="128">
        <v>-0.1600497757030914</v>
      </c>
      <c r="AS193" s="128" t="s">
        <v>46</v>
      </c>
      <c r="AT193" s="128" t="s">
        <v>46</v>
      </c>
      <c r="AU193" s="128" t="s">
        <v>46</v>
      </c>
      <c r="AV193" s="128" t="s">
        <v>46</v>
      </c>
      <c r="AW193" s="128">
        <v>0.1002869757541551</v>
      </c>
      <c r="AX193" s="128">
        <v>0.75468575808058869</v>
      </c>
      <c r="AY193" s="128">
        <v>3.1172323447887882</v>
      </c>
      <c r="AZ193" s="128">
        <v>0.83538789905340793</v>
      </c>
      <c r="BA193" s="128">
        <v>1.0519051337910543</v>
      </c>
      <c r="BB193" s="128" t="s">
        <v>46</v>
      </c>
      <c r="BC193" s="128" t="s">
        <v>46</v>
      </c>
      <c r="BD193" s="128" t="s">
        <v>46</v>
      </c>
      <c r="BE193" s="128" t="s">
        <v>46</v>
      </c>
      <c r="BF193" s="128" t="s">
        <v>46</v>
      </c>
      <c r="BG193" s="128" t="s">
        <v>46</v>
      </c>
      <c r="BH193" s="128">
        <v>0.80934301448056389</v>
      </c>
      <c r="BI193" s="128">
        <v>-2.9926629576013E-3</v>
      </c>
      <c r="BJ193" s="128">
        <v>0.21916021898377269</v>
      </c>
      <c r="BK193" s="128">
        <v>-2.19650677465788E-2</v>
      </c>
      <c r="BL193" s="128">
        <v>5.6395929629231567E-3</v>
      </c>
      <c r="BM193" s="128" t="s">
        <v>46</v>
      </c>
      <c r="BN193" s="128">
        <v>-0.2687895038573338</v>
      </c>
      <c r="BO193" s="128" t="s">
        <v>46</v>
      </c>
      <c r="BP193" s="128" t="s">
        <v>46</v>
      </c>
      <c r="BQ193" s="128" t="s">
        <v>46</v>
      </c>
      <c r="BR193" s="128" t="s">
        <v>46</v>
      </c>
      <c r="BS193" s="128">
        <v>-2.1019989104816283E-2</v>
      </c>
      <c r="BT193" s="128">
        <v>0.20954607264974129</v>
      </c>
      <c r="BU193" s="128">
        <v>0.1911641537610444</v>
      </c>
      <c r="BV193" s="177">
        <v>1.0908492428406901E-2</v>
      </c>
      <c r="BW193" s="177">
        <v>-9.3897637788828998E-3</v>
      </c>
      <c r="BX193" s="128">
        <v>-0.17057344122033721</v>
      </c>
      <c r="BY193" s="128">
        <v>-0.22622561766130619</v>
      </c>
      <c r="BZ193" s="177">
        <v>1.1640660462800243</v>
      </c>
      <c r="CA193" s="182">
        <v>0.88585217046664322</v>
      </c>
      <c r="CB193" s="182">
        <v>-0.2810718257376732</v>
      </c>
      <c r="CC193" s="182">
        <v>0.55282626701744064</v>
      </c>
      <c r="CD193" s="182">
        <v>0.48211475706761792</v>
      </c>
      <c r="CE193" s="182">
        <v>0.1315157234746136</v>
      </c>
      <c r="CF193" s="182">
        <v>0.46961843296428379</v>
      </c>
      <c r="CG193" s="179">
        <v>1.2189240800000001</v>
      </c>
      <c r="CH193" s="169">
        <v>0.25530000000000003</v>
      </c>
      <c r="CI193" s="170" t="s">
        <v>46</v>
      </c>
      <c r="CJ193" s="170">
        <v>5.1060000000000003E-3</v>
      </c>
      <c r="CK193" s="170" t="s">
        <v>46</v>
      </c>
      <c r="CL193" s="170">
        <v>5.1060000000000003E-3</v>
      </c>
      <c r="CM193" s="180">
        <v>25298467.579999998</v>
      </c>
      <c r="CN193" s="180">
        <v>23921517.048492081</v>
      </c>
      <c r="CO193" s="180">
        <v>2181234.02</v>
      </c>
      <c r="CP193" s="128" t="s">
        <v>46</v>
      </c>
      <c r="CQ193" s="128" t="s">
        <v>46</v>
      </c>
      <c r="CR193" s="128" t="s">
        <v>46</v>
      </c>
      <c r="CS193" s="128" t="s">
        <v>46</v>
      </c>
      <c r="CT193" s="126" t="s">
        <v>46</v>
      </c>
      <c r="CU193" s="126" t="s">
        <v>46</v>
      </c>
      <c r="CV193" s="126" t="s">
        <v>5128</v>
      </c>
      <c r="CW193" s="126" t="s">
        <v>46</v>
      </c>
      <c r="CX193" s="154">
        <v>25569.625694432871</v>
      </c>
    </row>
    <row r="194" spans="1:102" ht="15" customHeight="1" x14ac:dyDescent="0.35">
      <c r="A194" s="8"/>
      <c r="B194" s="129">
        <v>37487500000100</v>
      </c>
      <c r="C194" s="152" t="s">
        <v>5129</v>
      </c>
      <c r="D194" s="126">
        <v>24</v>
      </c>
      <c r="E194" s="126" t="s">
        <v>134</v>
      </c>
      <c r="F194" s="122"/>
      <c r="G194" s="126" t="s">
        <v>5120</v>
      </c>
      <c r="H194" s="126" t="s">
        <v>352</v>
      </c>
      <c r="I194" s="126" t="s">
        <v>3383</v>
      </c>
      <c r="J194" s="126" t="s">
        <v>3559</v>
      </c>
      <c r="K194" s="126" t="s">
        <v>3526</v>
      </c>
      <c r="L194" s="211" t="s">
        <v>3399</v>
      </c>
      <c r="M194" s="126" t="s">
        <v>112</v>
      </c>
      <c r="N194" s="126" t="s">
        <v>113</v>
      </c>
      <c r="O194" s="126" t="s">
        <v>4459</v>
      </c>
      <c r="P194" s="211" t="s">
        <v>4616</v>
      </c>
      <c r="Q194" s="127">
        <v>500</v>
      </c>
      <c r="R194" s="126" t="s">
        <v>4350</v>
      </c>
      <c r="S194" s="213" t="s">
        <v>46</v>
      </c>
      <c r="T194" s="171">
        <v>100</v>
      </c>
      <c r="U194" s="171">
        <v>500</v>
      </c>
      <c r="V194" s="172" t="s">
        <v>3398</v>
      </c>
      <c r="W194" s="172" t="s">
        <v>3530</v>
      </c>
      <c r="X194" s="172" t="s">
        <v>3531</v>
      </c>
      <c r="Y194" s="172" t="s">
        <v>3534</v>
      </c>
      <c r="Z194" s="172">
        <v>32</v>
      </c>
      <c r="AA194" s="172" t="s">
        <v>46</v>
      </c>
      <c r="AB194" s="169" t="s">
        <v>46</v>
      </c>
      <c r="AC194" s="172" t="s">
        <v>5130</v>
      </c>
      <c r="AD194" s="169">
        <v>1.8799999999999997E-2</v>
      </c>
      <c r="AE194" s="169">
        <v>0.13879999999999998</v>
      </c>
      <c r="AF194" s="169">
        <v>1.8799999999999997E-2</v>
      </c>
      <c r="AG194" s="169">
        <v>0.2</v>
      </c>
      <c r="AH194" s="172" t="s">
        <v>46</v>
      </c>
      <c r="AI194" s="172" t="s">
        <v>46</v>
      </c>
      <c r="AJ194" s="172" t="s">
        <v>46</v>
      </c>
      <c r="AK194" s="173">
        <v>44225</v>
      </c>
      <c r="AL194" s="212" t="s">
        <v>3648</v>
      </c>
      <c r="AM194" s="128">
        <v>2.4385240290849701E-2</v>
      </c>
      <c r="AN194" s="128">
        <v>0.37494037637861449</v>
      </c>
      <c r="AO194" s="128">
        <v>0.1622236433985742</v>
      </c>
      <c r="AP194" s="128">
        <v>0.1579892533337621</v>
      </c>
      <c r="AQ194" s="128">
        <v>0.12956309603542299</v>
      </c>
      <c r="AR194" s="128">
        <v>-0.13572072158532611</v>
      </c>
      <c r="AS194" s="128">
        <v>0.21925916108104079</v>
      </c>
      <c r="AT194" s="128">
        <v>6.8495395338257797E-2</v>
      </c>
      <c r="AU194" s="128" t="s">
        <v>46</v>
      </c>
      <c r="AV194" s="128" t="s">
        <v>46</v>
      </c>
      <c r="AW194" s="128">
        <v>5.5882041337469802E-2</v>
      </c>
      <c r="AX194" s="128">
        <v>1.9989042604273533</v>
      </c>
      <c r="AY194" s="128">
        <v>3.6221714685130095</v>
      </c>
      <c r="AZ194" s="128">
        <v>1.2157474345695729</v>
      </c>
      <c r="BA194" s="128">
        <v>1.3142244103978336</v>
      </c>
      <c r="BB194" s="128">
        <v>1.0254309147515113</v>
      </c>
      <c r="BC194" s="128" t="s">
        <v>46</v>
      </c>
      <c r="BD194" s="128">
        <v>1.6804765675227618</v>
      </c>
      <c r="BE194" s="128">
        <v>0.55358745423020239</v>
      </c>
      <c r="BF194" s="128" t="s">
        <v>46</v>
      </c>
      <c r="BG194" s="128" t="s">
        <v>46</v>
      </c>
      <c r="BH194" s="128">
        <v>0.46397827188947333</v>
      </c>
      <c r="BI194" s="128">
        <v>1.21859365154721E-2</v>
      </c>
      <c r="BJ194" s="128">
        <v>0.27142777913193128</v>
      </c>
      <c r="BK194" s="128">
        <v>2.8788327159549199E-2</v>
      </c>
      <c r="BL194" s="128">
        <v>3.3720703183913736E-2</v>
      </c>
      <c r="BM194" s="128">
        <v>2.8527490354464113E-3</v>
      </c>
      <c r="BN194" s="128">
        <v>-0.2444604497395684</v>
      </c>
      <c r="BO194" s="128">
        <v>8.8784767496215597E-2</v>
      </c>
      <c r="BP194" s="128">
        <v>-5.5234640114776301E-2</v>
      </c>
      <c r="BQ194" s="128" t="s">
        <v>46</v>
      </c>
      <c r="BR194" s="128" t="s">
        <v>46</v>
      </c>
      <c r="BS194" s="128">
        <v>-5.7619301966176706E-2</v>
      </c>
      <c r="BT194" s="128">
        <v>0.2252404973553235</v>
      </c>
      <c r="BU194" s="128">
        <v>0.2072555108641001</v>
      </c>
      <c r="BV194" s="177">
        <v>0.2236504260141651</v>
      </c>
      <c r="BW194" s="177">
        <v>-0.1346182515912232</v>
      </c>
      <c r="BX194" s="128">
        <v>-0.1777792883848229</v>
      </c>
      <c r="BY194" s="128">
        <v>-0.3001694219920541</v>
      </c>
      <c r="BZ194" s="177">
        <v>0.96379465879873016</v>
      </c>
      <c r="CA194" s="182">
        <v>0.86198755420702788</v>
      </c>
      <c r="CB194" s="182">
        <v>-0.26349260581591311</v>
      </c>
      <c r="CC194" s="182">
        <v>0.56313652329509523</v>
      </c>
      <c r="CD194" s="182">
        <v>0.47905478970673449</v>
      </c>
      <c r="CE194" s="182">
        <v>0.10696313625847489</v>
      </c>
      <c r="CF194" s="182">
        <v>0.476409332256923</v>
      </c>
      <c r="CG194" s="179">
        <v>1.2877464700000001</v>
      </c>
      <c r="CH194" s="169">
        <v>0.25</v>
      </c>
      <c r="CI194" s="170">
        <v>0.15</v>
      </c>
      <c r="CJ194" s="170">
        <v>4.6999999999999993E-3</v>
      </c>
      <c r="CK194" s="170" t="s">
        <v>46</v>
      </c>
      <c r="CL194" s="170">
        <v>4.6999999999999993E-3</v>
      </c>
      <c r="CM194" s="180">
        <v>98931711.930000007</v>
      </c>
      <c r="CN194" s="180">
        <v>90061372.465396836</v>
      </c>
      <c r="CO194" s="180">
        <v>1083828.6500000004</v>
      </c>
      <c r="CP194" s="128" t="s">
        <v>46</v>
      </c>
      <c r="CQ194" s="128" t="s">
        <v>46</v>
      </c>
      <c r="CR194" s="128" t="s">
        <v>46</v>
      </c>
      <c r="CS194" s="128" t="s">
        <v>46</v>
      </c>
      <c r="CT194" s="126" t="s">
        <v>46</v>
      </c>
      <c r="CU194" s="126" t="s">
        <v>46</v>
      </c>
      <c r="CV194" s="126" t="s">
        <v>5131</v>
      </c>
      <c r="CW194" s="126" t="s">
        <v>46</v>
      </c>
      <c r="CX194" s="154">
        <v>25569.625694432871</v>
      </c>
    </row>
    <row r="195" spans="1:102" ht="15" customHeight="1" x14ac:dyDescent="0.35">
      <c r="A195" s="8"/>
      <c r="B195" s="129">
        <v>34626199000180</v>
      </c>
      <c r="C195" s="152" t="s">
        <v>3586</v>
      </c>
      <c r="D195" s="126">
        <v>13</v>
      </c>
      <c r="E195" s="126"/>
      <c r="F195" s="122" t="s">
        <v>3552</v>
      </c>
      <c r="G195" s="126" t="s">
        <v>5132</v>
      </c>
      <c r="H195" s="126" t="s">
        <v>3557</v>
      </c>
      <c r="I195" s="126" t="s">
        <v>3558</v>
      </c>
      <c r="J195" s="126" t="s">
        <v>3561</v>
      </c>
      <c r="K195" s="126" t="s">
        <v>3540</v>
      </c>
      <c r="L195" s="211" t="s">
        <v>3399</v>
      </c>
      <c r="M195" s="126" t="s">
        <v>112</v>
      </c>
      <c r="N195" s="126" t="s">
        <v>113</v>
      </c>
      <c r="O195" s="126" t="s">
        <v>5133</v>
      </c>
      <c r="P195" s="211" t="s">
        <v>3571</v>
      </c>
      <c r="Q195" s="127">
        <v>1000</v>
      </c>
      <c r="R195" s="126" t="s">
        <v>4350</v>
      </c>
      <c r="S195" s="213" t="s">
        <v>46</v>
      </c>
      <c r="T195" s="171">
        <v>1000</v>
      </c>
      <c r="U195" s="171">
        <v>1000</v>
      </c>
      <c r="V195" s="172" t="s">
        <v>3398</v>
      </c>
      <c r="W195" s="172" t="s">
        <v>3530</v>
      </c>
      <c r="X195" s="172" t="s">
        <v>3545</v>
      </c>
      <c r="Y195" s="172" t="s">
        <v>3530</v>
      </c>
      <c r="Z195" s="172">
        <v>16</v>
      </c>
      <c r="AA195" s="172" t="s">
        <v>134</v>
      </c>
      <c r="AB195" s="169">
        <v>0.03</v>
      </c>
      <c r="AC195" s="172" t="s">
        <v>5134</v>
      </c>
      <c r="AD195" s="169">
        <v>1.9900000000000001E-2</v>
      </c>
      <c r="AE195" s="169">
        <v>3.49E-2</v>
      </c>
      <c r="AF195" s="169">
        <v>2.5000000000000001E-2</v>
      </c>
      <c r="AG195" s="169">
        <v>0.2</v>
      </c>
      <c r="AH195" s="172" t="s">
        <v>46</v>
      </c>
      <c r="AI195" s="172" t="s">
        <v>46</v>
      </c>
      <c r="AJ195" s="172" t="s">
        <v>133</v>
      </c>
      <c r="AK195" s="173">
        <v>43760</v>
      </c>
      <c r="AL195" s="212" t="s">
        <v>5135</v>
      </c>
      <c r="AM195" s="128">
        <v>1.32962072938389E-2</v>
      </c>
      <c r="AN195" s="128">
        <v>6.5190907026435096E-2</v>
      </c>
      <c r="AO195" s="128">
        <v>0.1993173895395739</v>
      </c>
      <c r="AP195" s="128">
        <v>0.15889347044554911</v>
      </c>
      <c r="AQ195" s="128">
        <v>0.1252710836380162</v>
      </c>
      <c r="AR195" s="128">
        <v>0.20878843633275679</v>
      </c>
      <c r="AS195" s="128">
        <v>7.49110615814505E-2</v>
      </c>
      <c r="AT195" s="128">
        <v>5.02367701697288E-2</v>
      </c>
      <c r="AU195" s="128" t="s">
        <v>46</v>
      </c>
      <c r="AV195" s="128" t="s">
        <v>46</v>
      </c>
      <c r="AW195" s="128">
        <v>9.5540825701657006E-2</v>
      </c>
      <c r="AX195" s="128">
        <v>1.089915255711174</v>
      </c>
      <c r="AY195" s="128">
        <v>0.62978718301384318</v>
      </c>
      <c r="AZ195" s="128">
        <v>1.4937379035587046</v>
      </c>
      <c r="BA195" s="128">
        <v>1.3222999114500351</v>
      </c>
      <c r="BB195" s="128">
        <v>0.98739452801974936</v>
      </c>
      <c r="BC195" s="128">
        <v>1.9200750257219683</v>
      </c>
      <c r="BD195" s="128">
        <v>0.57414378042499747</v>
      </c>
      <c r="BE195" s="128">
        <v>0.40601920128599539</v>
      </c>
      <c r="BF195" s="128" t="s">
        <v>46</v>
      </c>
      <c r="BG195" s="128" t="s">
        <v>46</v>
      </c>
      <c r="BH195" s="128">
        <v>1.0486423324396283</v>
      </c>
      <c r="BI195" s="128">
        <v>1.0969035184612999E-3</v>
      </c>
      <c r="BJ195" s="128">
        <v>-3.8321690220248103E-2</v>
      </c>
      <c r="BK195" s="128">
        <v>6.5882073300548905E-2</v>
      </c>
      <c r="BL195" s="128">
        <v>3.4574385816557252E-2</v>
      </c>
      <c r="BM195" s="128">
        <v>-1.4192054811346111E-3</v>
      </c>
      <c r="BN195" s="128">
        <v>0.1000487081785144</v>
      </c>
      <c r="BO195" s="128">
        <v>-5.5563332003374599E-2</v>
      </c>
      <c r="BP195" s="128">
        <v>-7.3493265283305298E-2</v>
      </c>
      <c r="BQ195" s="128" t="s">
        <v>46</v>
      </c>
      <c r="BR195" s="128" t="s">
        <v>46</v>
      </c>
      <c r="BS195" s="128">
        <v>4.061699888054715E-3</v>
      </c>
      <c r="BT195" s="128">
        <v>6.3050793235478797E-2</v>
      </c>
      <c r="BU195" s="128">
        <v>5.9438532172860402E-2</v>
      </c>
      <c r="BV195" s="177">
        <v>0.92800133100048399</v>
      </c>
      <c r="BW195" s="177">
        <v>8.5209061509018399E-2</v>
      </c>
      <c r="BX195" s="128">
        <v>-3.3980990649604401E-2</v>
      </c>
      <c r="BY195" s="128">
        <v>-5.7016239225149597E-2</v>
      </c>
      <c r="BZ195" s="177">
        <v>-1.58565447622444E-2</v>
      </c>
      <c r="CA195" s="182">
        <v>-1.3497516998708501E-2</v>
      </c>
      <c r="CB195" s="182">
        <v>-7.9353844606693702E-2</v>
      </c>
      <c r="CC195" s="182">
        <v>-0.28440919028248052</v>
      </c>
      <c r="CD195" s="182">
        <v>-0.23033979753494299</v>
      </c>
      <c r="CE195" s="182">
        <v>8.3121131297925699E-2</v>
      </c>
      <c r="CF195" s="182">
        <v>0.14151646252276351</v>
      </c>
      <c r="CG195" s="179">
        <v>1.7158093000000001</v>
      </c>
      <c r="CH195" s="169">
        <v>0.27</v>
      </c>
      <c r="CI195" s="170">
        <v>0.15</v>
      </c>
      <c r="CJ195" s="170">
        <v>5.3730000000000002E-3</v>
      </c>
      <c r="CK195" s="170">
        <v>1.7437803204992709E-3</v>
      </c>
      <c r="CL195" s="170">
        <v>7.1167803204992709E-3</v>
      </c>
      <c r="CM195" s="180">
        <v>11772810.9</v>
      </c>
      <c r="CN195" s="180">
        <v>10918949.640238095</v>
      </c>
      <c r="CO195" s="180">
        <v>2840518.95</v>
      </c>
      <c r="CP195" s="128" t="s">
        <v>46</v>
      </c>
      <c r="CQ195" s="128" t="s">
        <v>46</v>
      </c>
      <c r="CR195" s="128" t="s">
        <v>46</v>
      </c>
      <c r="CS195" s="128" t="s">
        <v>46</v>
      </c>
      <c r="CT195" s="126" t="s">
        <v>46</v>
      </c>
      <c r="CU195" s="126" t="s">
        <v>46</v>
      </c>
      <c r="CV195" s="126" t="s">
        <v>5136</v>
      </c>
      <c r="CW195" s="126" t="s">
        <v>46</v>
      </c>
      <c r="CX195" s="154">
        <v>25569.625694432871</v>
      </c>
    </row>
    <row r="196" spans="1:102" ht="15" customHeight="1" x14ac:dyDescent="0.35">
      <c r="A196" s="8"/>
      <c r="B196" s="129">
        <v>36318544000143</v>
      </c>
      <c r="C196" s="152" t="s">
        <v>5137</v>
      </c>
      <c r="D196" s="126">
        <v>47</v>
      </c>
      <c r="E196" s="126"/>
      <c r="F196" s="122"/>
      <c r="G196" s="126" t="s">
        <v>434</v>
      </c>
      <c r="H196" s="126" t="s">
        <v>3391</v>
      </c>
      <c r="I196" s="126" t="s">
        <v>3392</v>
      </c>
      <c r="J196" s="126" t="s">
        <v>362</v>
      </c>
      <c r="K196" s="126" t="s">
        <v>3526</v>
      </c>
      <c r="L196" s="211" t="s">
        <v>3399</v>
      </c>
      <c r="M196" s="126" t="s">
        <v>114</v>
      </c>
      <c r="N196" s="126" t="s">
        <v>4426</v>
      </c>
      <c r="O196" s="126" t="s">
        <v>3551</v>
      </c>
      <c r="P196" s="211" t="s">
        <v>3550</v>
      </c>
      <c r="Q196" s="127">
        <v>500</v>
      </c>
      <c r="R196" s="126" t="s">
        <v>4350</v>
      </c>
      <c r="S196" s="213" t="s">
        <v>46</v>
      </c>
      <c r="T196" s="171">
        <v>100</v>
      </c>
      <c r="U196" s="171">
        <v>100</v>
      </c>
      <c r="V196" s="172" t="s">
        <v>3398</v>
      </c>
      <c r="W196" s="172" t="s">
        <v>3530</v>
      </c>
      <c r="X196" s="172" t="s">
        <v>3531</v>
      </c>
      <c r="Y196" s="172" t="s">
        <v>3534</v>
      </c>
      <c r="Z196" s="172">
        <v>32</v>
      </c>
      <c r="AA196" s="172" t="s">
        <v>46</v>
      </c>
      <c r="AB196" s="169" t="s">
        <v>46</v>
      </c>
      <c r="AC196" s="172" t="s">
        <v>5138</v>
      </c>
      <c r="AD196" s="169">
        <v>0.02</v>
      </c>
      <c r="AE196" s="169">
        <v>0.02</v>
      </c>
      <c r="AF196" s="169">
        <v>2.5000000000000001E-2</v>
      </c>
      <c r="AG196" s="169">
        <v>0.2</v>
      </c>
      <c r="AH196" s="172" t="s">
        <v>136</v>
      </c>
      <c r="AI196" s="172" t="s">
        <v>4367</v>
      </c>
      <c r="AJ196" s="172" t="s">
        <v>3372</v>
      </c>
      <c r="AK196" s="173">
        <v>43955</v>
      </c>
      <c r="AL196" s="212" t="s">
        <v>5139</v>
      </c>
      <c r="AM196" s="128">
        <v>5.3532241012688601E-2</v>
      </c>
      <c r="AN196" s="128">
        <v>9.7233099033229894E-2</v>
      </c>
      <c r="AO196" s="128">
        <v>0.1037556575454452</v>
      </c>
      <c r="AP196" s="128">
        <v>7.2472020968921497E-2</v>
      </c>
      <c r="AQ196" s="128">
        <v>4.2415440218447301E-2</v>
      </c>
      <c r="AR196" s="128">
        <v>-3.5633526705785498E-2</v>
      </c>
      <c r="AS196" s="128">
        <v>0.2505484578296715</v>
      </c>
      <c r="AT196" s="128">
        <v>-0.2503675800106881</v>
      </c>
      <c r="AU196" s="128" t="s">
        <v>46</v>
      </c>
      <c r="AV196" s="128" t="s">
        <v>46</v>
      </c>
      <c r="AW196" s="128">
        <v>-8.9956756009990004E-3</v>
      </c>
      <c r="AX196" s="128">
        <v>4.3881390281251269</v>
      </c>
      <c r="AY196" s="128">
        <v>0.93933590325737359</v>
      </c>
      <c r="AZ196" s="128">
        <v>0.77757268817489056</v>
      </c>
      <c r="BA196" s="128">
        <v>0.57896425817177122</v>
      </c>
      <c r="BB196" s="128">
        <v>0.3084488261664633</v>
      </c>
      <c r="BC196" s="128" t="s">
        <v>46</v>
      </c>
      <c r="BD196" s="128">
        <v>1.9202883488918669</v>
      </c>
      <c r="BE196" s="128" t="s">
        <v>46</v>
      </c>
      <c r="BF196" s="128" t="s">
        <v>46</v>
      </c>
      <c r="BG196" s="128" t="s">
        <v>46</v>
      </c>
      <c r="BH196" s="128" t="s">
        <v>46</v>
      </c>
      <c r="BI196" s="128">
        <v>4.1332937237310997E-2</v>
      </c>
      <c r="BJ196" s="128">
        <v>-6.2794982134532999E-3</v>
      </c>
      <c r="BK196" s="128">
        <v>-2.9679658693579601E-2</v>
      </c>
      <c r="BL196" s="128">
        <v>-4.6840054948568133E-2</v>
      </c>
      <c r="BM196" s="128">
        <v>-8.3600555206025717E-2</v>
      </c>
      <c r="BN196" s="128">
        <v>-0.14437325486002789</v>
      </c>
      <c r="BO196" s="128">
        <v>0.1200740642448463</v>
      </c>
      <c r="BP196" s="128">
        <v>-0.37409761546372228</v>
      </c>
      <c r="BQ196" s="128" t="s">
        <v>46</v>
      </c>
      <c r="BR196" s="128" t="s">
        <v>46</v>
      </c>
      <c r="BS196" s="128">
        <v>-0.11679657213930861</v>
      </c>
      <c r="BT196" s="128">
        <v>0.19857811701014791</v>
      </c>
      <c r="BU196" s="128">
        <v>0.25293632407825789</v>
      </c>
      <c r="BV196" s="177">
        <v>-3.4948100119525802E-2</v>
      </c>
      <c r="BW196" s="177">
        <v>-0.27411547858294999</v>
      </c>
      <c r="BX196" s="128">
        <v>-0.1559106056554454</v>
      </c>
      <c r="BY196" s="128">
        <v>-0.56712517460772405</v>
      </c>
      <c r="BZ196" s="177">
        <v>1.0865073816466244</v>
      </c>
      <c r="CA196" s="182">
        <v>0.73303308081577745</v>
      </c>
      <c r="CB196" s="182">
        <v>-0.1548859626974807</v>
      </c>
      <c r="CC196" s="182">
        <v>0.32899936097324661</v>
      </c>
      <c r="CD196" s="182">
        <v>0.25914208148910239</v>
      </c>
      <c r="CE196" s="182">
        <v>0.32446503549586508</v>
      </c>
      <c r="CF196" s="182">
        <v>0.4027008236240866</v>
      </c>
      <c r="CG196" s="179">
        <v>0.95240228000000005</v>
      </c>
      <c r="CH196" s="169">
        <v>0.22</v>
      </c>
      <c r="CI196" s="170">
        <v>0.15</v>
      </c>
      <c r="CJ196" s="170">
        <v>4.4000000000000003E-3</v>
      </c>
      <c r="CK196" s="170">
        <v>5.4336264109524638E-5</v>
      </c>
      <c r="CL196" s="170">
        <v>4.4543362641095248E-3</v>
      </c>
      <c r="CM196" s="180">
        <v>5664216.5499999998</v>
      </c>
      <c r="CN196" s="180">
        <v>6087174.2761904737</v>
      </c>
      <c r="CO196" s="180">
        <v>-1427619.48</v>
      </c>
      <c r="CP196" s="128" t="s">
        <v>46</v>
      </c>
      <c r="CQ196" s="128" t="s">
        <v>46</v>
      </c>
      <c r="CR196" s="128" t="s">
        <v>46</v>
      </c>
      <c r="CS196" s="128" t="s">
        <v>46</v>
      </c>
      <c r="CT196" s="126" t="s">
        <v>46</v>
      </c>
      <c r="CU196" s="126" t="s">
        <v>46</v>
      </c>
      <c r="CV196" s="126" t="s">
        <v>5140</v>
      </c>
      <c r="CW196" s="126" t="s">
        <v>46</v>
      </c>
      <c r="CX196" s="154">
        <v>25569.625694432871</v>
      </c>
    </row>
    <row r="197" spans="1:102" ht="15" customHeight="1" x14ac:dyDescent="0.35">
      <c r="A197" s="8"/>
      <c r="B197" s="129">
        <v>19628666000117</v>
      </c>
      <c r="C197" s="152" t="s">
        <v>5141</v>
      </c>
      <c r="D197" s="126">
        <v>29</v>
      </c>
      <c r="E197" s="126"/>
      <c r="F197" s="122" t="s">
        <v>3393</v>
      </c>
      <c r="G197" s="126" t="s">
        <v>5142</v>
      </c>
      <c r="H197" s="126" t="s">
        <v>3390</v>
      </c>
      <c r="I197" s="126" t="s">
        <v>3384</v>
      </c>
      <c r="J197" s="126" t="s">
        <v>3561</v>
      </c>
      <c r="K197" s="126" t="s">
        <v>3540</v>
      </c>
      <c r="L197" s="211" t="s">
        <v>3399</v>
      </c>
      <c r="M197" s="126" t="s">
        <v>112</v>
      </c>
      <c r="N197" s="126" t="s">
        <v>113</v>
      </c>
      <c r="O197" s="126" t="s">
        <v>4480</v>
      </c>
      <c r="P197" s="211" t="s">
        <v>3541</v>
      </c>
      <c r="Q197" s="127">
        <v>5000</v>
      </c>
      <c r="R197" s="126" t="s">
        <v>4350</v>
      </c>
      <c r="S197" s="213" t="s">
        <v>46</v>
      </c>
      <c r="T197" s="171">
        <v>1000</v>
      </c>
      <c r="U197" s="171">
        <v>5000</v>
      </c>
      <c r="V197" s="172" t="s">
        <v>3398</v>
      </c>
      <c r="W197" s="172" t="s">
        <v>135</v>
      </c>
      <c r="X197" s="172" t="s">
        <v>3531</v>
      </c>
      <c r="Y197" s="172" t="s">
        <v>4355</v>
      </c>
      <c r="Z197" s="172">
        <v>33</v>
      </c>
      <c r="AA197" s="172" t="s">
        <v>46</v>
      </c>
      <c r="AB197" s="169" t="s">
        <v>46</v>
      </c>
      <c r="AC197" s="172" t="s">
        <v>5143</v>
      </c>
      <c r="AD197" s="169">
        <v>0.02</v>
      </c>
      <c r="AE197" s="169">
        <v>0.02</v>
      </c>
      <c r="AF197" s="169">
        <v>2.5000000000000001E-2</v>
      </c>
      <c r="AG197" s="169">
        <v>0.2</v>
      </c>
      <c r="AH197" s="172" t="s">
        <v>136</v>
      </c>
      <c r="AI197" s="172" t="s">
        <v>4367</v>
      </c>
      <c r="AJ197" s="172" t="s">
        <v>133</v>
      </c>
      <c r="AK197" s="173">
        <v>41759</v>
      </c>
      <c r="AL197" s="212" t="s">
        <v>5144</v>
      </c>
      <c r="AM197" s="128">
        <v>-5.6708364542235899E-2</v>
      </c>
      <c r="AN197" s="128">
        <v>0.20979206287288549</v>
      </c>
      <c r="AO197" s="128">
        <v>-0.18548570668111761</v>
      </c>
      <c r="AP197" s="128">
        <v>-0.1105048377789916</v>
      </c>
      <c r="AQ197" s="128">
        <v>-1.7484299848879999E-2</v>
      </c>
      <c r="AR197" s="128">
        <v>-0.40238541606811717</v>
      </c>
      <c r="AS197" s="128">
        <v>0.17005622222859679</v>
      </c>
      <c r="AT197" s="128">
        <v>0.4287144066104327</v>
      </c>
      <c r="AU197" s="128" t="s">
        <v>46</v>
      </c>
      <c r="AV197" s="128" t="s">
        <v>46</v>
      </c>
      <c r="AW197" s="128">
        <v>8.8557494447537993E-2</v>
      </c>
      <c r="AX197" s="128" t="s">
        <v>46</v>
      </c>
      <c r="AY197" s="128">
        <v>2.0267297744730066</v>
      </c>
      <c r="AZ197" s="128" t="s">
        <v>46</v>
      </c>
      <c r="BA197" s="128" t="s">
        <v>46</v>
      </c>
      <c r="BB197" s="128" t="s">
        <v>46</v>
      </c>
      <c r="BC197" s="128" t="s">
        <v>46</v>
      </c>
      <c r="BD197" s="128">
        <v>1.3033685580461305</v>
      </c>
      <c r="BE197" s="128">
        <v>3.4649178353558736</v>
      </c>
      <c r="BF197" s="128" t="s">
        <v>46</v>
      </c>
      <c r="BG197" s="128" t="s">
        <v>46</v>
      </c>
      <c r="BH197" s="128">
        <v>0.87228504576566213</v>
      </c>
      <c r="BI197" s="128">
        <v>-6.8907668317613496E-2</v>
      </c>
      <c r="BJ197" s="128">
        <v>0.1062794656262022</v>
      </c>
      <c r="BK197" s="128">
        <v>-0.31892102292014252</v>
      </c>
      <c r="BL197" s="128">
        <v>-0.21788675442546745</v>
      </c>
      <c r="BM197" s="128">
        <v>-0.1426298182672131</v>
      </c>
      <c r="BN197" s="128">
        <v>-0.51112514422235955</v>
      </c>
      <c r="BO197" s="128">
        <v>3.9581828643771598E-2</v>
      </c>
      <c r="BP197" s="128">
        <v>0.30498437115739851</v>
      </c>
      <c r="BQ197" s="128" t="s">
        <v>46</v>
      </c>
      <c r="BR197" s="128" t="s">
        <v>46</v>
      </c>
      <c r="BS197" s="128">
        <v>-1.177104039124377E-2</v>
      </c>
      <c r="BT197" s="128">
        <v>0.32973694297549871</v>
      </c>
      <c r="BU197" s="128">
        <v>0.19994133351452789</v>
      </c>
      <c r="BV197" s="177">
        <v>-0.83725810389915512</v>
      </c>
      <c r="BW197" s="177">
        <v>6.2635326082753504E-2</v>
      </c>
      <c r="BX197" s="128">
        <v>-0.33236198430014019</v>
      </c>
      <c r="BY197" s="128">
        <v>-0.49061297702459877</v>
      </c>
      <c r="BZ197" s="177">
        <v>0.29452256249330139</v>
      </c>
      <c r="CA197" s="182">
        <v>0.58502939046456348</v>
      </c>
      <c r="CB197" s="182">
        <v>-0.35429882221065251</v>
      </c>
      <c r="CC197" s="182">
        <v>0.71551553193780071</v>
      </c>
      <c r="CD197" s="182">
        <v>0.70237216089027699</v>
      </c>
      <c r="CE197" s="182">
        <v>-8.8679116670735095E-2</v>
      </c>
      <c r="CF197" s="182">
        <v>0.31214499520192251</v>
      </c>
      <c r="CG197" s="179">
        <v>262.66591</v>
      </c>
      <c r="CH197" s="169">
        <v>0.18</v>
      </c>
      <c r="CI197" s="170">
        <v>0.1</v>
      </c>
      <c r="CJ197" s="170">
        <v>3.5999999999999999E-3</v>
      </c>
      <c r="CK197" s="170" t="s">
        <v>46</v>
      </c>
      <c r="CL197" s="170">
        <v>3.5999999999999999E-3</v>
      </c>
      <c r="CM197" s="180">
        <v>48280333.75</v>
      </c>
      <c r="CN197" s="180">
        <v>60885264.441904753</v>
      </c>
      <c r="CO197" s="180">
        <v>-17832044.710000001</v>
      </c>
      <c r="CP197" s="128" t="s">
        <v>46</v>
      </c>
      <c r="CQ197" s="128" t="s">
        <v>46</v>
      </c>
      <c r="CR197" s="128" t="s">
        <v>46</v>
      </c>
      <c r="CS197" s="128" t="s">
        <v>46</v>
      </c>
      <c r="CT197" s="126" t="s">
        <v>46</v>
      </c>
      <c r="CU197" s="126" t="s">
        <v>46</v>
      </c>
      <c r="CV197" s="126" t="s">
        <v>5145</v>
      </c>
      <c r="CW197" s="126" t="s">
        <v>46</v>
      </c>
      <c r="CX197" s="154">
        <v>25569.584027766203</v>
      </c>
    </row>
    <row r="198" spans="1:102" ht="15" customHeight="1" x14ac:dyDescent="0.35">
      <c r="A198" s="8"/>
      <c r="B198" s="129">
        <v>35755044000106</v>
      </c>
      <c r="C198" s="152" t="s">
        <v>5116</v>
      </c>
      <c r="D198" s="126">
        <v>26</v>
      </c>
      <c r="E198" s="126"/>
      <c r="F198" s="122"/>
      <c r="G198" s="126" t="s">
        <v>711</v>
      </c>
      <c r="H198" s="126" t="s">
        <v>3406</v>
      </c>
      <c r="I198" s="126" t="s">
        <v>3406</v>
      </c>
      <c r="J198" s="126" t="s">
        <v>3561</v>
      </c>
      <c r="K198" s="126" t="s">
        <v>3540</v>
      </c>
      <c r="L198" s="211" t="s">
        <v>3400</v>
      </c>
      <c r="M198" s="126" t="s">
        <v>4394</v>
      </c>
      <c r="N198" s="126" t="s">
        <v>5117</v>
      </c>
      <c r="O198" s="126" t="s">
        <v>4231</v>
      </c>
      <c r="P198" s="211" t="s">
        <v>4220</v>
      </c>
      <c r="Q198" s="127">
        <v>25000</v>
      </c>
      <c r="R198" s="126" t="s">
        <v>4361</v>
      </c>
      <c r="S198" s="213" t="s">
        <v>46</v>
      </c>
      <c r="T198" s="171">
        <v>0.01</v>
      </c>
      <c r="U198" s="171">
        <v>0.01</v>
      </c>
      <c r="V198" s="172" t="s">
        <v>3398</v>
      </c>
      <c r="W198" s="172" t="s">
        <v>135</v>
      </c>
      <c r="X198" s="172" t="s">
        <v>135</v>
      </c>
      <c r="Y198" s="172" t="s">
        <v>135</v>
      </c>
      <c r="Z198" s="172">
        <v>0</v>
      </c>
      <c r="AA198" s="172" t="s">
        <v>46</v>
      </c>
      <c r="AB198" s="169" t="s">
        <v>46</v>
      </c>
      <c r="AC198" s="172" t="s">
        <v>46</v>
      </c>
      <c r="AD198" s="169">
        <v>5.0000000000000001E-3</v>
      </c>
      <c r="AE198" s="169" t="s">
        <v>46</v>
      </c>
      <c r="AF198" s="169">
        <v>5.0000000000000001E-3</v>
      </c>
      <c r="AG198" s="169">
        <v>0.2</v>
      </c>
      <c r="AH198" s="172" t="s">
        <v>3380</v>
      </c>
      <c r="AI198" s="172" t="s">
        <v>3381</v>
      </c>
      <c r="AJ198" s="172" t="s">
        <v>133</v>
      </c>
      <c r="AK198" s="173">
        <v>44168</v>
      </c>
      <c r="AL198" s="212" t="s">
        <v>5118</v>
      </c>
      <c r="AM198" s="128" t="s">
        <v>46</v>
      </c>
      <c r="AN198" s="128" t="s">
        <v>46</v>
      </c>
      <c r="AO198" s="128" t="s">
        <v>46</v>
      </c>
      <c r="AP198" s="128" t="s">
        <v>46</v>
      </c>
      <c r="AQ198" s="128" t="s">
        <v>46</v>
      </c>
      <c r="AR198" s="128" t="s">
        <v>46</v>
      </c>
      <c r="AS198" s="128" t="s">
        <v>46</v>
      </c>
      <c r="AT198" s="128" t="s">
        <v>46</v>
      </c>
      <c r="AU198" s="128" t="s">
        <v>46</v>
      </c>
      <c r="AV198" s="128" t="s">
        <v>46</v>
      </c>
      <c r="AW198" s="128" t="s">
        <v>46</v>
      </c>
      <c r="AX198" s="128" t="s">
        <v>46</v>
      </c>
      <c r="AY198" s="128" t="s">
        <v>46</v>
      </c>
      <c r="AZ198" s="128" t="s">
        <v>46</v>
      </c>
      <c r="BA198" s="128" t="s">
        <v>46</v>
      </c>
      <c r="BB198" s="128" t="s">
        <v>46</v>
      </c>
      <c r="BC198" s="128" t="s">
        <v>46</v>
      </c>
      <c r="BD198" s="128" t="s">
        <v>46</v>
      </c>
      <c r="BE198" s="128" t="s">
        <v>46</v>
      </c>
      <c r="BF198" s="128" t="s">
        <v>46</v>
      </c>
      <c r="BG198" s="128" t="s">
        <v>46</v>
      </c>
      <c r="BH198" s="128" t="s">
        <v>46</v>
      </c>
      <c r="BI198" s="128" t="s">
        <v>46</v>
      </c>
      <c r="BJ198" s="128" t="s">
        <v>46</v>
      </c>
      <c r="BK198" s="128" t="s">
        <v>46</v>
      </c>
      <c r="BL198" s="128" t="s">
        <v>46</v>
      </c>
      <c r="BM198" s="128" t="s">
        <v>46</v>
      </c>
      <c r="BN198" s="128" t="s">
        <v>46</v>
      </c>
      <c r="BO198" s="128" t="s">
        <v>46</v>
      </c>
      <c r="BP198" s="128" t="s">
        <v>46</v>
      </c>
      <c r="BQ198" s="128" t="s">
        <v>46</v>
      </c>
      <c r="BR198" s="128" t="s">
        <v>46</v>
      </c>
      <c r="BS198" s="128" t="s">
        <v>46</v>
      </c>
      <c r="BT198" s="128" t="s">
        <v>46</v>
      </c>
      <c r="BU198" s="128" t="s">
        <v>46</v>
      </c>
      <c r="BV198" s="177" t="s">
        <v>46</v>
      </c>
      <c r="BW198" s="177" t="s">
        <v>46</v>
      </c>
      <c r="BX198" s="128" t="s">
        <v>46</v>
      </c>
      <c r="BY198" s="128" t="s">
        <v>46</v>
      </c>
      <c r="BZ198" s="177" t="s">
        <v>46</v>
      </c>
      <c r="CA198" s="182" t="s">
        <v>46</v>
      </c>
      <c r="CB198" s="182" t="s">
        <v>46</v>
      </c>
      <c r="CC198" s="182" t="s">
        <v>46</v>
      </c>
      <c r="CD198" s="182" t="s">
        <v>46</v>
      </c>
      <c r="CE198" s="182" t="s">
        <v>46</v>
      </c>
      <c r="CF198" s="182" t="s">
        <v>46</v>
      </c>
      <c r="CG198" s="179" t="s">
        <v>46</v>
      </c>
      <c r="CH198" s="169" t="s">
        <v>46</v>
      </c>
      <c r="CI198" s="170" t="s">
        <v>46</v>
      </c>
      <c r="CJ198" s="170" t="s">
        <v>46</v>
      </c>
      <c r="CK198" s="170" t="s">
        <v>46</v>
      </c>
      <c r="CL198" s="170" t="s">
        <v>46</v>
      </c>
      <c r="CM198" s="180" t="s">
        <v>46</v>
      </c>
      <c r="CN198" s="180" t="s">
        <v>46</v>
      </c>
      <c r="CO198" s="180" t="s">
        <v>46</v>
      </c>
      <c r="CP198" s="128" t="s">
        <v>46</v>
      </c>
      <c r="CQ198" s="128" t="s">
        <v>46</v>
      </c>
      <c r="CR198" s="128" t="s">
        <v>46</v>
      </c>
      <c r="CS198" s="128" t="s">
        <v>46</v>
      </c>
      <c r="CT198" s="126" t="s">
        <v>46</v>
      </c>
      <c r="CU198" s="126" t="s">
        <v>46</v>
      </c>
      <c r="CV198" s="126" t="s">
        <v>5119</v>
      </c>
      <c r="CW198" s="126" t="s">
        <v>46</v>
      </c>
      <c r="CX198" s="154">
        <v>25569.604861099539</v>
      </c>
    </row>
    <row r="199" spans="1:102" ht="15" customHeight="1" x14ac:dyDescent="0.35">
      <c r="A199" s="8"/>
      <c r="B199" s="129">
        <v>601692000123</v>
      </c>
      <c r="C199" s="152" t="s">
        <v>5146</v>
      </c>
      <c r="D199" s="126">
        <v>48</v>
      </c>
      <c r="E199" s="126"/>
      <c r="F199" s="122" t="s">
        <v>3552</v>
      </c>
      <c r="G199" s="126" t="s">
        <v>437</v>
      </c>
      <c r="H199" s="126" t="s">
        <v>3391</v>
      </c>
      <c r="I199" s="126" t="s">
        <v>3392</v>
      </c>
      <c r="J199" s="126" t="s">
        <v>362</v>
      </c>
      <c r="K199" s="126" t="s">
        <v>3526</v>
      </c>
      <c r="L199" s="211" t="s">
        <v>3399</v>
      </c>
      <c r="M199" s="126" t="s">
        <v>114</v>
      </c>
      <c r="N199" s="126" t="s">
        <v>4919</v>
      </c>
      <c r="O199" s="126" t="s">
        <v>3551</v>
      </c>
      <c r="P199" s="211" t="s">
        <v>3550</v>
      </c>
      <c r="Q199" s="127">
        <v>1000</v>
      </c>
      <c r="R199" s="126" t="s">
        <v>4350</v>
      </c>
      <c r="S199" s="213" t="s">
        <v>46</v>
      </c>
      <c r="T199" s="171">
        <v>1000</v>
      </c>
      <c r="U199" s="171">
        <v>1000</v>
      </c>
      <c r="V199" s="172" t="s">
        <v>3398</v>
      </c>
      <c r="W199" s="172" t="s">
        <v>135</v>
      </c>
      <c r="X199" s="172" t="s">
        <v>5147</v>
      </c>
      <c r="Y199" s="172" t="s">
        <v>3534</v>
      </c>
      <c r="Z199" s="172">
        <v>59</v>
      </c>
      <c r="AA199" s="172" t="s">
        <v>46</v>
      </c>
      <c r="AB199" s="169" t="s">
        <v>46</v>
      </c>
      <c r="AC199" s="172" t="s">
        <v>5148</v>
      </c>
      <c r="AD199" s="169">
        <v>0.02</v>
      </c>
      <c r="AE199" s="169">
        <v>0.02</v>
      </c>
      <c r="AF199" s="169">
        <v>0.02</v>
      </c>
      <c r="AG199" s="169">
        <v>0.2</v>
      </c>
      <c r="AH199" s="172" t="s">
        <v>4940</v>
      </c>
      <c r="AI199" s="172" t="s">
        <v>46</v>
      </c>
      <c r="AJ199" s="172" t="s">
        <v>3372</v>
      </c>
      <c r="AK199" s="173">
        <v>34851</v>
      </c>
      <c r="AL199" s="212" t="s">
        <v>5149</v>
      </c>
      <c r="AM199" s="128">
        <v>1.6121473717723701E-2</v>
      </c>
      <c r="AN199" s="128">
        <v>0.32779296136971903</v>
      </c>
      <c r="AO199" s="128">
        <v>0.1468305806289753</v>
      </c>
      <c r="AP199" s="128">
        <v>5.8970782680272997E-2</v>
      </c>
      <c r="AQ199" s="128">
        <v>-2.7775803253137801E-2</v>
      </c>
      <c r="AR199" s="128">
        <v>-0.24627980361904339</v>
      </c>
      <c r="AS199" s="128">
        <v>9.0358180337935107E-2</v>
      </c>
      <c r="AT199" s="128">
        <v>-0.21163648765385229</v>
      </c>
      <c r="AU199" s="128" t="s">
        <v>46</v>
      </c>
      <c r="AV199" s="128" t="s">
        <v>46</v>
      </c>
      <c r="AW199" s="128">
        <v>0.11641470982665431</v>
      </c>
      <c r="AX199" s="128">
        <v>1.3215076872060905</v>
      </c>
      <c r="AY199" s="128">
        <v>3.1666963257481409</v>
      </c>
      <c r="AZ199" s="128">
        <v>1.1003876992051731</v>
      </c>
      <c r="BA199" s="128">
        <v>0.46803656266597082</v>
      </c>
      <c r="BB199" s="128" t="s">
        <v>46</v>
      </c>
      <c r="BC199" s="128" t="s">
        <v>46</v>
      </c>
      <c r="BD199" s="128">
        <v>0.69253573713060212</v>
      </c>
      <c r="BE199" s="128" t="s">
        <v>46</v>
      </c>
      <c r="BF199" s="128" t="s">
        <v>46</v>
      </c>
      <c r="BG199" s="128" t="s">
        <v>46</v>
      </c>
      <c r="BH199" s="128">
        <v>0.61070741802476947</v>
      </c>
      <c r="BI199" s="128">
        <v>3.9221699423461001E-3</v>
      </c>
      <c r="BJ199" s="128">
        <v>0.2242803641230357</v>
      </c>
      <c r="BK199" s="128">
        <v>1.3395264389950401E-2</v>
      </c>
      <c r="BL199" s="128">
        <v>-5.9525356778975747E-2</v>
      </c>
      <c r="BM199" s="128">
        <v>-0.15273530597925988</v>
      </c>
      <c r="BN199" s="128">
        <v>-0.35501953177328582</v>
      </c>
      <c r="BO199" s="128">
        <v>-4.0116213246889902E-2</v>
      </c>
      <c r="BP199" s="128">
        <v>-0.33536652310688653</v>
      </c>
      <c r="BQ199" s="128" t="s">
        <v>46</v>
      </c>
      <c r="BR199" s="128" t="s">
        <v>46</v>
      </c>
      <c r="BS199" s="128">
        <v>-6.232705790735571E-2</v>
      </c>
      <c r="BT199" s="128">
        <v>0.19367997767964509</v>
      </c>
      <c r="BU199" s="128">
        <v>0.24754406038866561</v>
      </c>
      <c r="BV199" s="177">
        <v>0.15719821495170161</v>
      </c>
      <c r="BW199" s="177">
        <v>5.6981060060043102E-2</v>
      </c>
      <c r="BX199" s="128">
        <v>-0.16479658718358739</v>
      </c>
      <c r="BY199" s="128">
        <v>-0.66980916892949893</v>
      </c>
      <c r="BZ199" s="177">
        <v>0.5504216410425149</v>
      </c>
      <c r="CA199" s="182">
        <v>0.87865168941028948</v>
      </c>
      <c r="CB199" s="182">
        <v>-0.31353077191962592</v>
      </c>
      <c r="CC199" s="182">
        <v>0.6013491269929484</v>
      </c>
      <c r="CD199" s="182">
        <v>0.52216919316139843</v>
      </c>
      <c r="CE199" s="182">
        <v>7.5004362926486406E-2</v>
      </c>
      <c r="CF199" s="182">
        <v>0.42780317894999281</v>
      </c>
      <c r="CG199" s="179">
        <v>6863.8402548499998</v>
      </c>
      <c r="CH199" s="169">
        <v>0.25</v>
      </c>
      <c r="CI199" s="170">
        <v>0.1</v>
      </c>
      <c r="CJ199" s="170">
        <v>5.0000000000000001E-3</v>
      </c>
      <c r="CK199" s="170">
        <v>8.1815340956659555E-4</v>
      </c>
      <c r="CL199" s="170">
        <v>5.8181534095665954E-3</v>
      </c>
      <c r="CM199" s="180">
        <v>62730386.039999999</v>
      </c>
      <c r="CN199" s="180">
        <v>61723577.590714313</v>
      </c>
      <c r="CO199" s="180">
        <v>-2694120.3100000005</v>
      </c>
      <c r="CP199" s="128" t="s">
        <v>46</v>
      </c>
      <c r="CQ199" s="128" t="s">
        <v>46</v>
      </c>
      <c r="CR199" s="128" t="s">
        <v>46</v>
      </c>
      <c r="CS199" s="128" t="s">
        <v>46</v>
      </c>
      <c r="CT199" s="126" t="s">
        <v>46</v>
      </c>
      <c r="CU199" s="126" t="s">
        <v>46</v>
      </c>
      <c r="CV199" s="126" t="s">
        <v>5150</v>
      </c>
      <c r="CW199" s="126" t="s">
        <v>46</v>
      </c>
      <c r="CX199" s="154">
        <v>25569.625694432871</v>
      </c>
    </row>
    <row r="200" spans="1:102" ht="15" customHeight="1" x14ac:dyDescent="0.35">
      <c r="A200" s="8"/>
      <c r="B200" s="129">
        <v>60489595000112</v>
      </c>
      <c r="C200" s="152" t="s">
        <v>5151</v>
      </c>
      <c r="D200" s="126">
        <v>26</v>
      </c>
      <c r="E200" s="126"/>
      <c r="F200" s="122"/>
      <c r="G200" s="126" t="s">
        <v>4425</v>
      </c>
      <c r="H200" s="126" t="s">
        <v>352</v>
      </c>
      <c r="I200" s="126" t="s">
        <v>3383</v>
      </c>
      <c r="J200" s="126" t="s">
        <v>3561</v>
      </c>
      <c r="K200" s="126" t="s">
        <v>46</v>
      </c>
      <c r="L200" s="211" t="s">
        <v>3399</v>
      </c>
      <c r="M200" s="126" t="s">
        <v>114</v>
      </c>
      <c r="N200" s="126" t="s">
        <v>4426</v>
      </c>
      <c r="O200" s="126" t="s">
        <v>452</v>
      </c>
      <c r="P200" s="211" t="s">
        <v>114</v>
      </c>
      <c r="Q200" s="127">
        <v>100</v>
      </c>
      <c r="R200" s="126" t="s">
        <v>4361</v>
      </c>
      <c r="S200" s="213" t="s">
        <v>46</v>
      </c>
      <c r="T200" s="171">
        <v>100</v>
      </c>
      <c r="U200" s="171">
        <v>100</v>
      </c>
      <c r="V200" s="172" t="s">
        <v>3398</v>
      </c>
      <c r="W200" s="172" t="s">
        <v>3530</v>
      </c>
      <c r="X200" s="172" t="s">
        <v>3530</v>
      </c>
      <c r="Y200" s="172" t="s">
        <v>3534</v>
      </c>
      <c r="Z200" s="172">
        <v>3</v>
      </c>
      <c r="AA200" s="172" t="s">
        <v>46</v>
      </c>
      <c r="AB200" s="169" t="s">
        <v>46</v>
      </c>
      <c r="AC200" s="172" t="s">
        <v>46</v>
      </c>
      <c r="AD200" s="169">
        <v>0.01</v>
      </c>
      <c r="AE200" s="169" t="s">
        <v>46</v>
      </c>
      <c r="AF200" s="169">
        <v>1.2E-2</v>
      </c>
      <c r="AG200" s="169" t="s">
        <v>46</v>
      </c>
      <c r="AH200" s="172" t="s">
        <v>46</v>
      </c>
      <c r="AI200" s="172" t="s">
        <v>46</v>
      </c>
      <c r="AJ200" s="172" t="s">
        <v>133</v>
      </c>
      <c r="AK200" s="173">
        <v>45838</v>
      </c>
      <c r="AL200" s="212" t="s">
        <v>5152</v>
      </c>
      <c r="AM200" s="128" t="s">
        <v>46</v>
      </c>
      <c r="AN200" s="128" t="s">
        <v>46</v>
      </c>
      <c r="AO200" s="128" t="s">
        <v>46</v>
      </c>
      <c r="AP200" s="128" t="s">
        <v>46</v>
      </c>
      <c r="AQ200" s="128" t="s">
        <v>46</v>
      </c>
      <c r="AR200" s="128" t="s">
        <v>46</v>
      </c>
      <c r="AS200" s="128" t="s">
        <v>46</v>
      </c>
      <c r="AT200" s="128" t="s">
        <v>46</v>
      </c>
      <c r="AU200" s="128" t="s">
        <v>46</v>
      </c>
      <c r="AV200" s="128" t="s">
        <v>46</v>
      </c>
      <c r="AW200" s="128" t="s">
        <v>46</v>
      </c>
      <c r="AX200" s="128" t="s">
        <v>46</v>
      </c>
      <c r="AY200" s="128" t="s">
        <v>46</v>
      </c>
      <c r="AZ200" s="128" t="s">
        <v>46</v>
      </c>
      <c r="BA200" s="128" t="s">
        <v>46</v>
      </c>
      <c r="BB200" s="128" t="s">
        <v>46</v>
      </c>
      <c r="BC200" s="128" t="s">
        <v>46</v>
      </c>
      <c r="BD200" s="128" t="s">
        <v>46</v>
      </c>
      <c r="BE200" s="128" t="s">
        <v>46</v>
      </c>
      <c r="BF200" s="128" t="s">
        <v>46</v>
      </c>
      <c r="BG200" s="128" t="s">
        <v>46</v>
      </c>
      <c r="BH200" s="128" t="s">
        <v>46</v>
      </c>
      <c r="BI200" s="128" t="s">
        <v>46</v>
      </c>
      <c r="BJ200" s="128" t="s">
        <v>46</v>
      </c>
      <c r="BK200" s="128" t="s">
        <v>46</v>
      </c>
      <c r="BL200" s="128" t="s">
        <v>46</v>
      </c>
      <c r="BM200" s="128" t="s">
        <v>46</v>
      </c>
      <c r="BN200" s="128" t="s">
        <v>46</v>
      </c>
      <c r="BO200" s="128" t="s">
        <v>46</v>
      </c>
      <c r="BP200" s="128" t="s">
        <v>46</v>
      </c>
      <c r="BQ200" s="128" t="s">
        <v>46</v>
      </c>
      <c r="BR200" s="128" t="s">
        <v>46</v>
      </c>
      <c r="BS200" s="128" t="s">
        <v>46</v>
      </c>
      <c r="BT200" s="128" t="s">
        <v>46</v>
      </c>
      <c r="BU200" s="128">
        <v>0.104181457241996</v>
      </c>
      <c r="BV200" s="177" t="s">
        <v>46</v>
      </c>
      <c r="BW200" s="177">
        <v>1.6802335299694298</v>
      </c>
      <c r="BX200" s="128" t="s">
        <v>46</v>
      </c>
      <c r="BY200" s="128">
        <v>-2.7187495544650699E-2</v>
      </c>
      <c r="BZ200" s="177">
        <v>0.34509866159737851</v>
      </c>
      <c r="CA200" s="182" t="s">
        <v>46</v>
      </c>
      <c r="CB200" s="182" t="s">
        <v>46</v>
      </c>
      <c r="CC200" s="182" t="s">
        <v>46</v>
      </c>
      <c r="CD200" s="182" t="s">
        <v>46</v>
      </c>
      <c r="CE200" s="182" t="s">
        <v>46</v>
      </c>
      <c r="CF200" s="182" t="s">
        <v>46</v>
      </c>
      <c r="CG200" s="179">
        <v>1.08413998</v>
      </c>
      <c r="CH200" s="169">
        <v>0.38</v>
      </c>
      <c r="CI200" s="170" t="s">
        <v>46</v>
      </c>
      <c r="CJ200" s="170">
        <v>3.8E-3</v>
      </c>
      <c r="CK200" s="170" t="s">
        <v>46</v>
      </c>
      <c r="CL200" s="170">
        <v>3.8E-3</v>
      </c>
      <c r="CM200" s="180">
        <v>36132730.390000001</v>
      </c>
      <c r="CN200" s="180" t="s">
        <v>46</v>
      </c>
      <c r="CO200" s="180">
        <v>33172619.919999976</v>
      </c>
      <c r="CP200" s="128" t="s">
        <v>46</v>
      </c>
      <c r="CQ200" s="128" t="s">
        <v>46</v>
      </c>
      <c r="CR200" s="128" t="s">
        <v>46</v>
      </c>
      <c r="CS200" s="128" t="s">
        <v>46</v>
      </c>
      <c r="CT200" s="126" t="s">
        <v>46</v>
      </c>
      <c r="CU200" s="126" t="s">
        <v>46</v>
      </c>
      <c r="CV200" s="126" t="s">
        <v>5153</v>
      </c>
      <c r="CW200" s="126" t="s">
        <v>46</v>
      </c>
      <c r="CX200" s="154">
        <v>25569.625694432871</v>
      </c>
    </row>
    <row r="201" spans="1:102" ht="15" customHeight="1" x14ac:dyDescent="0.35">
      <c r="A201" s="8"/>
      <c r="B201" s="129">
        <v>21917184000129</v>
      </c>
      <c r="C201" s="152" t="s">
        <v>3587</v>
      </c>
      <c r="D201" s="126">
        <v>44</v>
      </c>
      <c r="E201" s="126"/>
      <c r="F201" s="122" t="s">
        <v>3552</v>
      </c>
      <c r="G201" s="126" t="s">
        <v>5154</v>
      </c>
      <c r="H201" s="126" t="s">
        <v>3391</v>
      </c>
      <c r="I201" s="126" t="s">
        <v>3392</v>
      </c>
      <c r="J201" s="126" t="s">
        <v>3560</v>
      </c>
      <c r="K201" s="126" t="s">
        <v>3526</v>
      </c>
      <c r="L201" s="211" t="s">
        <v>3399</v>
      </c>
      <c r="M201" s="126" t="s">
        <v>114</v>
      </c>
      <c r="N201" s="126" t="s">
        <v>5078</v>
      </c>
      <c r="O201" s="126" t="s">
        <v>3551</v>
      </c>
      <c r="P201" s="211" t="s">
        <v>4616</v>
      </c>
      <c r="Q201" s="127">
        <v>1000</v>
      </c>
      <c r="R201" s="126" t="s">
        <v>4350</v>
      </c>
      <c r="S201" s="213" t="s">
        <v>46</v>
      </c>
      <c r="T201" s="171">
        <v>100</v>
      </c>
      <c r="U201" s="171">
        <v>100</v>
      </c>
      <c r="V201" s="172" t="s">
        <v>3398</v>
      </c>
      <c r="W201" s="172" t="s">
        <v>3530</v>
      </c>
      <c r="X201" s="172" t="s">
        <v>3531</v>
      </c>
      <c r="Y201" s="172" t="s">
        <v>3534</v>
      </c>
      <c r="Z201" s="172">
        <v>32</v>
      </c>
      <c r="AA201" s="172" t="s">
        <v>46</v>
      </c>
      <c r="AB201" s="169" t="s">
        <v>46</v>
      </c>
      <c r="AC201" s="172" t="s">
        <v>5155</v>
      </c>
      <c r="AD201" s="169">
        <v>0.02</v>
      </c>
      <c r="AE201" s="169">
        <v>0.27</v>
      </c>
      <c r="AF201" s="169">
        <v>2.2499999999999999E-2</v>
      </c>
      <c r="AG201" s="169">
        <v>0.2</v>
      </c>
      <c r="AH201" s="172" t="s">
        <v>136</v>
      </c>
      <c r="AI201" s="172" t="s">
        <v>4367</v>
      </c>
      <c r="AJ201" s="172" t="s">
        <v>3372</v>
      </c>
      <c r="AK201" s="173">
        <v>42073</v>
      </c>
      <c r="AL201" s="212" t="s">
        <v>5156</v>
      </c>
      <c r="AM201" s="128">
        <v>4.2716682640645903E-2</v>
      </c>
      <c r="AN201" s="128">
        <v>0.1702787826475522</v>
      </c>
      <c r="AO201" s="128">
        <v>9.0512626988502806E-2</v>
      </c>
      <c r="AP201" s="128">
        <v>2.03867508698398E-2</v>
      </c>
      <c r="AQ201" s="128">
        <v>-4.9378502012507E-2</v>
      </c>
      <c r="AR201" s="128">
        <v>-0.20362717978761541</v>
      </c>
      <c r="AS201" s="128">
        <v>1.6073126041795401E-2</v>
      </c>
      <c r="AT201" s="128">
        <v>9.36949807619471E-2</v>
      </c>
      <c r="AU201" s="128" t="s">
        <v>46</v>
      </c>
      <c r="AV201" s="128" t="s">
        <v>46</v>
      </c>
      <c r="AW201" s="128">
        <v>0.1542573408922332</v>
      </c>
      <c r="AX201" s="128">
        <v>3.5015672555726507</v>
      </c>
      <c r="AY201" s="128">
        <v>1.6450054116771595</v>
      </c>
      <c r="AZ201" s="128">
        <v>0.67832587008948986</v>
      </c>
      <c r="BA201" s="128">
        <v>0.158772481658467</v>
      </c>
      <c r="BB201" s="128" t="s">
        <v>46</v>
      </c>
      <c r="BC201" s="128" t="s">
        <v>46</v>
      </c>
      <c r="BD201" s="128">
        <v>0.12318988883704481</v>
      </c>
      <c r="BE201" s="128">
        <v>0.75725332510320165</v>
      </c>
      <c r="BF201" s="128" t="s">
        <v>46</v>
      </c>
      <c r="BG201" s="128" t="s">
        <v>46</v>
      </c>
      <c r="BH201" s="128">
        <v>2.1803475327626014</v>
      </c>
      <c r="BI201" s="128">
        <v>3.0517378865268299E-2</v>
      </c>
      <c r="BJ201" s="128">
        <v>6.6766185400868899E-2</v>
      </c>
      <c r="BK201" s="128">
        <v>-4.2922689250522103E-2</v>
      </c>
      <c r="BL201" s="128">
        <v>-9.5724320757919923E-2</v>
      </c>
      <c r="BM201" s="128">
        <v>-0.17391020926589962</v>
      </c>
      <c r="BN201" s="128">
        <v>-0.31236690794185779</v>
      </c>
      <c r="BO201" s="128">
        <v>-0.11440126754302971</v>
      </c>
      <c r="BP201" s="128">
        <v>-3.0035054691086999E-2</v>
      </c>
      <c r="BQ201" s="128" t="s">
        <v>46</v>
      </c>
      <c r="BR201" s="128" t="s">
        <v>46</v>
      </c>
      <c r="BS201" s="128">
        <v>7.7990615794279572E-2</v>
      </c>
      <c r="BT201" s="128">
        <v>0.14213737016398501</v>
      </c>
      <c r="BU201" s="128">
        <v>0.25194133364012239</v>
      </c>
      <c r="BV201" s="177">
        <v>-0.20092132694544571</v>
      </c>
      <c r="BW201" s="177">
        <v>0.3318270358007217</v>
      </c>
      <c r="BX201" s="128">
        <v>-0.1085696993326663</v>
      </c>
      <c r="BY201" s="128">
        <v>-0.48029231310820109</v>
      </c>
      <c r="BZ201" s="177">
        <v>0.7120950323636166</v>
      </c>
      <c r="CA201" s="182">
        <v>0.79452398237013844</v>
      </c>
      <c r="CB201" s="182">
        <v>-0.2057725681399297</v>
      </c>
      <c r="CC201" s="182">
        <v>0.38488602696052931</v>
      </c>
      <c r="CD201" s="182">
        <v>0.34310902454288689</v>
      </c>
      <c r="CE201" s="182">
        <v>1.35433469446921E-2</v>
      </c>
      <c r="CF201" s="182">
        <v>0.52035689152480036</v>
      </c>
      <c r="CG201" s="179">
        <v>4.5202942500000001</v>
      </c>
      <c r="CH201" s="169">
        <v>0.18</v>
      </c>
      <c r="CI201" s="170">
        <v>0.15</v>
      </c>
      <c r="CJ201" s="170">
        <v>3.5999999999999999E-3</v>
      </c>
      <c r="CK201" s="170" t="s">
        <v>46</v>
      </c>
      <c r="CL201" s="170">
        <v>3.5999999999999999E-3</v>
      </c>
      <c r="CM201" s="180">
        <v>202060284.78</v>
      </c>
      <c r="CN201" s="180">
        <v>205498078.94896823</v>
      </c>
      <c r="CO201" s="180">
        <v>-34619735.18</v>
      </c>
      <c r="CP201" s="128" t="s">
        <v>46</v>
      </c>
      <c r="CQ201" s="128" t="s">
        <v>46</v>
      </c>
      <c r="CR201" s="128" t="s">
        <v>46</v>
      </c>
      <c r="CS201" s="128" t="s">
        <v>46</v>
      </c>
      <c r="CT201" s="126" t="s">
        <v>46</v>
      </c>
      <c r="CU201" s="126" t="s">
        <v>46</v>
      </c>
      <c r="CV201" s="126" t="s">
        <v>5157</v>
      </c>
      <c r="CW201" s="126" t="s">
        <v>46</v>
      </c>
      <c r="CX201" s="154">
        <v>25569.625694432871</v>
      </c>
    </row>
    <row r="202" spans="1:102" ht="15" customHeight="1" x14ac:dyDescent="0.35">
      <c r="A202" s="8"/>
      <c r="B202" s="129">
        <v>37887638000104</v>
      </c>
      <c r="C202" s="152" t="s">
        <v>5158</v>
      </c>
      <c r="D202" s="126">
        <v>13</v>
      </c>
      <c r="E202" s="126"/>
      <c r="F202" s="122"/>
      <c r="G202" s="126" t="s">
        <v>5154</v>
      </c>
      <c r="H202" s="126" t="s">
        <v>3391</v>
      </c>
      <c r="I202" s="126" t="s">
        <v>3392</v>
      </c>
      <c r="J202" s="126" t="s">
        <v>362</v>
      </c>
      <c r="K202" s="126" t="s">
        <v>3526</v>
      </c>
      <c r="L202" s="211" t="s">
        <v>3399</v>
      </c>
      <c r="M202" s="126" t="s">
        <v>112</v>
      </c>
      <c r="N202" s="126" t="s">
        <v>264</v>
      </c>
      <c r="O202" s="126" t="s">
        <v>4480</v>
      </c>
      <c r="P202" s="211" t="s">
        <v>5159</v>
      </c>
      <c r="Q202" s="127">
        <v>1000</v>
      </c>
      <c r="R202" s="126" t="s">
        <v>4350</v>
      </c>
      <c r="S202" s="213" t="s">
        <v>46</v>
      </c>
      <c r="T202" s="171">
        <v>100</v>
      </c>
      <c r="U202" s="171">
        <v>1000</v>
      </c>
      <c r="V202" s="172" t="s">
        <v>3398</v>
      </c>
      <c r="W202" s="172" t="s">
        <v>3530</v>
      </c>
      <c r="X202" s="172" t="s">
        <v>5101</v>
      </c>
      <c r="Y202" s="172" t="s">
        <v>3534</v>
      </c>
      <c r="Z202" s="172">
        <v>16</v>
      </c>
      <c r="AA202" s="172" t="s">
        <v>46</v>
      </c>
      <c r="AB202" s="169" t="s">
        <v>46</v>
      </c>
      <c r="AC202" s="172" t="s">
        <v>46</v>
      </c>
      <c r="AD202" s="169">
        <v>1.7500000000000002E-2</v>
      </c>
      <c r="AE202" s="169" t="s">
        <v>46</v>
      </c>
      <c r="AF202" s="169">
        <v>0.03</v>
      </c>
      <c r="AG202" s="169">
        <v>0.2</v>
      </c>
      <c r="AH202" s="172" t="s">
        <v>46</v>
      </c>
      <c r="AI202" s="172" t="s">
        <v>46</v>
      </c>
      <c r="AJ202" s="172" t="s">
        <v>133</v>
      </c>
      <c r="AK202" s="173">
        <v>44077</v>
      </c>
      <c r="AL202" s="212" t="s">
        <v>5160</v>
      </c>
      <c r="AM202" s="128">
        <v>1.0627417009886999E-2</v>
      </c>
      <c r="AN202" s="128">
        <v>3.1874736240660999E-2</v>
      </c>
      <c r="AO202" s="128">
        <v>4.84380800632562E-2</v>
      </c>
      <c r="AP202" s="128">
        <v>1.9480937835925E-2</v>
      </c>
      <c r="AQ202" s="128">
        <v>1.2403656968843E-2</v>
      </c>
      <c r="AR202" s="128">
        <v>-4.1399209791411602E-2</v>
      </c>
      <c r="AS202" s="128">
        <v>9.17709047512969E-2</v>
      </c>
      <c r="AT202" s="128">
        <v>0.1366810621894429</v>
      </c>
      <c r="AU202" s="128" t="s">
        <v>46</v>
      </c>
      <c r="AV202" s="128" t="s">
        <v>46</v>
      </c>
      <c r="AW202" s="128">
        <v>9.6952735556053701E-2</v>
      </c>
      <c r="AX202" s="128">
        <v>0.87114946931125747</v>
      </c>
      <c r="AY202" s="128">
        <v>0.30793098703435717</v>
      </c>
      <c r="AZ202" s="128">
        <v>0.3630079459360539</v>
      </c>
      <c r="BA202" s="128">
        <v>0.1516499683450353</v>
      </c>
      <c r="BB202" s="128">
        <v>8.7557627589868806E-2</v>
      </c>
      <c r="BC202" s="128" t="s">
        <v>46</v>
      </c>
      <c r="BD202" s="128">
        <v>0.70336333612950652</v>
      </c>
      <c r="BE202" s="128">
        <v>1.1046716481490446</v>
      </c>
      <c r="BF202" s="128" t="s">
        <v>46</v>
      </c>
      <c r="BG202" s="128" t="s">
        <v>46</v>
      </c>
      <c r="BH202" s="128">
        <v>0.94226420284271761</v>
      </c>
      <c r="BI202" s="128">
        <v>-1.5718867654905E-3</v>
      </c>
      <c r="BJ202" s="128">
        <v>-7.1637861006022194E-2</v>
      </c>
      <c r="BK202" s="128">
        <v>-8.4997236175768695E-2</v>
      </c>
      <c r="BL202" s="128">
        <v>-9.6573170788328833E-2</v>
      </c>
      <c r="BM202" s="128">
        <v>-0.11322005555626091</v>
      </c>
      <c r="BN202" s="128">
        <v>-0.150138937945654</v>
      </c>
      <c r="BO202" s="128">
        <v>-3.8703488833528199E-2</v>
      </c>
      <c r="BP202" s="128">
        <v>1.2951026736408799E-2</v>
      </c>
      <c r="BQ202" s="128" t="s">
        <v>46</v>
      </c>
      <c r="BR202" s="128" t="s">
        <v>46</v>
      </c>
      <c r="BS202" s="128">
        <v>-5.3864051547628522E-3</v>
      </c>
      <c r="BT202" s="128">
        <v>5.5307364478464599E-2</v>
      </c>
      <c r="BU202" s="128">
        <v>8.7968908932875803E-2</v>
      </c>
      <c r="BV202" s="177">
        <v>-1.3823604462883474</v>
      </c>
      <c r="BW202" s="177">
        <v>-6.9995264029324997E-3</v>
      </c>
      <c r="BX202" s="128">
        <v>-5.08327071227744E-2</v>
      </c>
      <c r="BY202" s="128">
        <v>-0.1006536521292876</v>
      </c>
      <c r="BZ202" s="177">
        <v>0.2392119377553196</v>
      </c>
      <c r="CA202" s="182">
        <v>0.64232436609903465</v>
      </c>
      <c r="CB202" s="182">
        <v>-0.14742083534391159</v>
      </c>
      <c r="CC202" s="182">
        <v>0.2115347481542145</v>
      </c>
      <c r="CD202" s="182">
        <v>0.20752156282319989</v>
      </c>
      <c r="CE202" s="182">
        <v>-5.2986459608605103E-2</v>
      </c>
      <c r="CF202" s="182">
        <v>0.52329573250814199</v>
      </c>
      <c r="CG202" s="179">
        <v>1.5959260500000001</v>
      </c>
      <c r="CH202" s="169">
        <v>0.25</v>
      </c>
      <c r="CI202" s="170">
        <v>0.15</v>
      </c>
      <c r="CJ202" s="170">
        <v>4.3750000000000004E-3</v>
      </c>
      <c r="CK202" s="170" t="s">
        <v>46</v>
      </c>
      <c r="CL202" s="170">
        <v>4.3750000000000004E-3</v>
      </c>
      <c r="CM202" s="180">
        <v>17087218.59</v>
      </c>
      <c r="CN202" s="180">
        <v>20771970.418174591</v>
      </c>
      <c r="CO202" s="180">
        <v>-7944491.6499999976</v>
      </c>
      <c r="CP202" s="128" t="s">
        <v>46</v>
      </c>
      <c r="CQ202" s="128" t="s">
        <v>46</v>
      </c>
      <c r="CR202" s="128" t="s">
        <v>46</v>
      </c>
      <c r="CS202" s="128" t="s">
        <v>46</v>
      </c>
      <c r="CT202" s="126" t="s">
        <v>46</v>
      </c>
      <c r="CU202" s="126" t="s">
        <v>46</v>
      </c>
      <c r="CV202" s="126" t="s">
        <v>5161</v>
      </c>
      <c r="CW202" s="126" t="s">
        <v>46</v>
      </c>
      <c r="CX202" s="154">
        <v>25569.625694432871</v>
      </c>
    </row>
    <row r="203" spans="1:102" ht="15" customHeight="1" x14ac:dyDescent="0.35">
      <c r="A203" s="8"/>
      <c r="B203" s="129">
        <v>28320600000156</v>
      </c>
      <c r="C203" s="152" t="s">
        <v>5162</v>
      </c>
      <c r="D203" s="126">
        <v>26</v>
      </c>
      <c r="E203" s="126"/>
      <c r="F203" s="122"/>
      <c r="G203" s="126" t="s">
        <v>2591</v>
      </c>
      <c r="H203" s="126" t="s">
        <v>2469</v>
      </c>
      <c r="I203" s="126" t="s">
        <v>2469</v>
      </c>
      <c r="J203" s="126" t="s">
        <v>3561</v>
      </c>
      <c r="K203" s="126" t="s">
        <v>3526</v>
      </c>
      <c r="L203" s="211" t="s">
        <v>4628</v>
      </c>
      <c r="M203" s="126" t="s">
        <v>114</v>
      </c>
      <c r="N203" s="126" t="s">
        <v>4426</v>
      </c>
      <c r="O203" s="126" t="s">
        <v>452</v>
      </c>
      <c r="P203" s="211" t="s">
        <v>3550</v>
      </c>
      <c r="Q203" s="127">
        <v>500</v>
      </c>
      <c r="R203" s="126" t="s">
        <v>4350</v>
      </c>
      <c r="S203" s="213" t="s">
        <v>46</v>
      </c>
      <c r="T203" s="171">
        <v>100</v>
      </c>
      <c r="U203" s="171">
        <v>100</v>
      </c>
      <c r="V203" s="172" t="s">
        <v>3398</v>
      </c>
      <c r="W203" s="172" t="s">
        <v>3530</v>
      </c>
      <c r="X203" s="172" t="s">
        <v>3530</v>
      </c>
      <c r="Y203" s="172" t="s">
        <v>3538</v>
      </c>
      <c r="Z203" s="172">
        <v>5</v>
      </c>
      <c r="AA203" s="172" t="s">
        <v>46</v>
      </c>
      <c r="AB203" s="169" t="s">
        <v>46</v>
      </c>
      <c r="AC203" s="172" t="s">
        <v>46</v>
      </c>
      <c r="AD203" s="169">
        <v>0.01</v>
      </c>
      <c r="AE203" s="169" t="s">
        <v>46</v>
      </c>
      <c r="AF203" s="169">
        <v>0.01</v>
      </c>
      <c r="AG203" s="169" t="s">
        <v>46</v>
      </c>
      <c r="AH203" s="172" t="s">
        <v>46</v>
      </c>
      <c r="AI203" s="172" t="s">
        <v>46</v>
      </c>
      <c r="AJ203" s="172" t="s">
        <v>46</v>
      </c>
      <c r="AK203" s="173">
        <v>43063</v>
      </c>
      <c r="AL203" s="212" t="s">
        <v>5163</v>
      </c>
      <c r="AM203" s="128">
        <v>2.91426743693474E-2</v>
      </c>
      <c r="AN203" s="128">
        <v>0.1210245172307618</v>
      </c>
      <c r="AO203" s="128">
        <v>0.1801668705617967</v>
      </c>
      <c r="AP203" s="128">
        <v>0.3060005462739448</v>
      </c>
      <c r="AQ203" s="128">
        <v>0.31735740369846538</v>
      </c>
      <c r="AR203" s="128">
        <v>0.30299510889866949</v>
      </c>
      <c r="AS203" s="128">
        <v>0.4907543702539694</v>
      </c>
      <c r="AT203" s="128">
        <v>-0.27284150356792192</v>
      </c>
      <c r="AU203" s="128" t="s">
        <v>46</v>
      </c>
      <c r="AV203" s="128" t="s">
        <v>46</v>
      </c>
      <c r="AW203" s="128">
        <v>0.166158868186006</v>
      </c>
      <c r="AX203" s="128">
        <v>2.3888801284026933</v>
      </c>
      <c r="AY203" s="128">
        <v>1.1691767036078271</v>
      </c>
      <c r="AZ203" s="128">
        <v>1.3502187849509102</v>
      </c>
      <c r="BA203" s="128">
        <v>2.7200338764443011</v>
      </c>
      <c r="BB203" s="128">
        <v>2.9891643482351307</v>
      </c>
      <c r="BC203" s="128">
        <v>2.7864251092193717</v>
      </c>
      <c r="BD203" s="128">
        <v>3.7613079223465857</v>
      </c>
      <c r="BE203" s="128" t="s">
        <v>46</v>
      </c>
      <c r="BF203" s="128" t="s">
        <v>46</v>
      </c>
      <c r="BG203" s="128" t="s">
        <v>46</v>
      </c>
      <c r="BH203" s="128">
        <v>2.6048755169810729</v>
      </c>
      <c r="BI203" s="128">
        <v>1.69433705939698E-2</v>
      </c>
      <c r="BJ203" s="128">
        <v>1.75119199840785E-2</v>
      </c>
      <c r="BK203" s="128">
        <v>4.67315543227717E-2</v>
      </c>
      <c r="BL203" s="128">
        <v>0.17393434187336521</v>
      </c>
      <c r="BM203" s="128">
        <v>0.19091845765608295</v>
      </c>
      <c r="BN203" s="128">
        <v>0.19425538074442711</v>
      </c>
      <c r="BO203" s="128">
        <v>0.36027997666914419</v>
      </c>
      <c r="BP203" s="128">
        <v>-0.3965715390209561</v>
      </c>
      <c r="BQ203" s="128" t="s">
        <v>46</v>
      </c>
      <c r="BR203" s="128" t="s">
        <v>46</v>
      </c>
      <c r="BS203" s="128">
        <v>9.6232764525918446E-2</v>
      </c>
      <c r="BT203" s="128">
        <v>0.20793718841509359</v>
      </c>
      <c r="BU203" s="128">
        <v>0.2136916789765772</v>
      </c>
      <c r="BV203" s="177">
        <v>0.29697380819911112</v>
      </c>
      <c r="BW203" s="177">
        <v>0.4445900342141606</v>
      </c>
      <c r="BX203" s="128">
        <v>-0.20232102143106029</v>
      </c>
      <c r="BY203" s="128">
        <v>-0.34011241818216109</v>
      </c>
      <c r="BZ203" s="177">
        <v>0.45379737885903698</v>
      </c>
      <c r="CA203" s="182">
        <v>0.34372632553994298</v>
      </c>
      <c r="CB203" s="182">
        <v>-1.49498327241475E-2</v>
      </c>
      <c r="CC203" s="182">
        <v>1.6690711540744599E-2</v>
      </c>
      <c r="CD203" s="182">
        <v>3.4537084963650301E-2</v>
      </c>
      <c r="CE203" s="182">
        <v>0.8263972990528099</v>
      </c>
      <c r="CF203" s="182">
        <v>0.11592358008208831</v>
      </c>
      <c r="CG203" s="179">
        <v>3325.6444885999999</v>
      </c>
      <c r="CH203" s="169">
        <v>0.5</v>
      </c>
      <c r="CI203" s="170" t="s">
        <v>46</v>
      </c>
      <c r="CJ203" s="170">
        <v>5.0000000000000001E-3</v>
      </c>
      <c r="CK203" s="170" t="s">
        <v>46</v>
      </c>
      <c r="CL203" s="170">
        <v>5.0000000000000001E-3</v>
      </c>
      <c r="CM203" s="180">
        <v>281566585.39999998</v>
      </c>
      <c r="CN203" s="180">
        <v>259314130.63976181</v>
      </c>
      <c r="CO203" s="180">
        <v>-8279761.0099999998</v>
      </c>
      <c r="CP203" s="128" t="s">
        <v>46</v>
      </c>
      <c r="CQ203" s="128" t="s">
        <v>46</v>
      </c>
      <c r="CR203" s="128" t="s">
        <v>46</v>
      </c>
      <c r="CS203" s="128" t="s">
        <v>46</v>
      </c>
      <c r="CT203" s="126" t="s">
        <v>46</v>
      </c>
      <c r="CU203" s="126" t="s">
        <v>46</v>
      </c>
      <c r="CV203" s="126" t="s">
        <v>5164</v>
      </c>
      <c r="CW203" s="126" t="s">
        <v>46</v>
      </c>
      <c r="CX203" s="154">
        <v>25569.625694432871</v>
      </c>
    </row>
    <row r="204" spans="1:102" ht="15" customHeight="1" x14ac:dyDescent="0.35">
      <c r="A204" s="8"/>
      <c r="B204" s="129">
        <v>2895694000106</v>
      </c>
      <c r="C204" s="152" t="s">
        <v>5165</v>
      </c>
      <c r="D204" s="126">
        <v>26</v>
      </c>
      <c r="E204" s="126"/>
      <c r="F204" s="122" t="s">
        <v>3393</v>
      </c>
      <c r="G204" s="126" t="s">
        <v>2591</v>
      </c>
      <c r="H204" s="126" t="s">
        <v>3391</v>
      </c>
      <c r="I204" s="126" t="s">
        <v>3392</v>
      </c>
      <c r="J204" s="126" t="s">
        <v>3560</v>
      </c>
      <c r="K204" s="126" t="s">
        <v>3526</v>
      </c>
      <c r="L204" s="211" t="s">
        <v>3399</v>
      </c>
      <c r="M204" s="126" t="s">
        <v>114</v>
      </c>
      <c r="N204" s="126" t="s">
        <v>115</v>
      </c>
      <c r="O204" s="126" t="s">
        <v>3551</v>
      </c>
      <c r="P204" s="211" t="s">
        <v>3550</v>
      </c>
      <c r="Q204" s="127">
        <v>5000</v>
      </c>
      <c r="R204" s="126" t="s">
        <v>4350</v>
      </c>
      <c r="S204" s="213" t="s">
        <v>46</v>
      </c>
      <c r="T204" s="171">
        <v>1000</v>
      </c>
      <c r="U204" s="171">
        <v>1000</v>
      </c>
      <c r="V204" s="172" t="s">
        <v>3398</v>
      </c>
      <c r="W204" s="172" t="s">
        <v>3530</v>
      </c>
      <c r="X204" s="172" t="s">
        <v>3530</v>
      </c>
      <c r="Y204" s="172" t="s">
        <v>3534</v>
      </c>
      <c r="Z204" s="172">
        <v>3</v>
      </c>
      <c r="AA204" s="172" t="s">
        <v>46</v>
      </c>
      <c r="AB204" s="169" t="s">
        <v>46</v>
      </c>
      <c r="AC204" s="172" t="s">
        <v>46</v>
      </c>
      <c r="AD204" s="169">
        <v>0.02</v>
      </c>
      <c r="AE204" s="169" t="s">
        <v>46</v>
      </c>
      <c r="AF204" s="169">
        <v>0.02</v>
      </c>
      <c r="AG204" s="169">
        <v>0.2</v>
      </c>
      <c r="AH204" s="172" t="s">
        <v>136</v>
      </c>
      <c r="AI204" s="172" t="s">
        <v>4367</v>
      </c>
      <c r="AJ204" s="172" t="s">
        <v>3372</v>
      </c>
      <c r="AK204" s="173">
        <v>36152</v>
      </c>
      <c r="AL204" s="212" t="s">
        <v>5166</v>
      </c>
      <c r="AM204" s="128">
        <v>4.7402531208137401E-2</v>
      </c>
      <c r="AN204" s="128">
        <v>0.32355600148610247</v>
      </c>
      <c r="AO204" s="128">
        <v>0.2364555836741937</v>
      </c>
      <c r="AP204" s="128">
        <v>0.20036204187544149</v>
      </c>
      <c r="AQ204" s="128">
        <v>0.1140140279440764</v>
      </c>
      <c r="AR204" s="128">
        <v>-7.3551942038105306E-2</v>
      </c>
      <c r="AS204" s="128">
        <v>0.1727667684330311</v>
      </c>
      <c r="AT204" s="128">
        <v>4.4813432253410099E-2</v>
      </c>
      <c r="AU204" s="128" t="s">
        <v>46</v>
      </c>
      <c r="AV204" s="128" t="s">
        <v>46</v>
      </c>
      <c r="AW204" s="128">
        <v>0.17416268000770291</v>
      </c>
      <c r="AX204" s="128">
        <v>3.885675123838797</v>
      </c>
      <c r="AY204" s="128">
        <v>3.1257644971947589</v>
      </c>
      <c r="AZ204" s="128">
        <v>1.7720614777172397</v>
      </c>
      <c r="BA204" s="128">
        <v>1.6994261575425416</v>
      </c>
      <c r="BB204" s="128">
        <v>0.88900343125267101</v>
      </c>
      <c r="BC204" s="128" t="s">
        <v>46</v>
      </c>
      <c r="BD204" s="128">
        <v>1.3241431033799789</v>
      </c>
      <c r="BE204" s="128">
        <v>0.36218717702073711</v>
      </c>
      <c r="BF204" s="128" t="s">
        <v>46</v>
      </c>
      <c r="BG204" s="128" t="s">
        <v>46</v>
      </c>
      <c r="BH204" s="128">
        <v>3.1498946310200653</v>
      </c>
      <c r="BI204" s="128">
        <v>3.5203227432759797E-2</v>
      </c>
      <c r="BJ204" s="128">
        <v>0.2200434042394192</v>
      </c>
      <c r="BK204" s="128">
        <v>0.10302026743516871</v>
      </c>
      <c r="BL204" s="128">
        <v>7.3765303473961152E-2</v>
      </c>
      <c r="BM204" s="128">
        <v>-1.2617094323551625E-2</v>
      </c>
      <c r="BN204" s="128">
        <v>-0.18229167019234771</v>
      </c>
      <c r="BO204" s="128">
        <v>4.2292374848205999E-2</v>
      </c>
      <c r="BP204" s="128">
        <v>-7.8916603199624E-2</v>
      </c>
      <c r="BQ204" s="128" t="s">
        <v>46</v>
      </c>
      <c r="BR204" s="128" t="s">
        <v>46</v>
      </c>
      <c r="BS204" s="128">
        <v>0.11264288658033239</v>
      </c>
      <c r="BT204" s="128">
        <v>0.16805494012357419</v>
      </c>
      <c r="BU204" s="128">
        <v>0.31059491250153209</v>
      </c>
      <c r="BV204" s="177">
        <v>0.60165563527623112</v>
      </c>
      <c r="BW204" s="177">
        <v>0.28072291500556829</v>
      </c>
      <c r="BX204" s="128">
        <v>-0.1036850455746984</v>
      </c>
      <c r="BY204" s="128">
        <v>-0.5406142093594396</v>
      </c>
      <c r="BZ204" s="177">
        <v>0.50612298812644974</v>
      </c>
      <c r="CA204" s="182">
        <v>0.91374453079400997</v>
      </c>
      <c r="CB204" s="182">
        <v>-0.31309115879601768</v>
      </c>
      <c r="CC204" s="182">
        <v>0.53249218998725656</v>
      </c>
      <c r="CD204" s="182">
        <v>0.46524321857496531</v>
      </c>
      <c r="CE204" s="182">
        <v>0.121959707566963</v>
      </c>
      <c r="CF204" s="182">
        <v>0.52004225621618416</v>
      </c>
      <c r="CG204" s="179">
        <v>5380.2592830800004</v>
      </c>
      <c r="CH204" s="169">
        <v>0.3</v>
      </c>
      <c r="CI204" s="170">
        <v>0.1</v>
      </c>
      <c r="CJ204" s="170">
        <v>6.0000000000000001E-3</v>
      </c>
      <c r="CK204" s="170">
        <v>2.4450956050780896E-3</v>
      </c>
      <c r="CL204" s="170">
        <v>8.4450956050780897E-3</v>
      </c>
      <c r="CM204" s="180">
        <v>40763634.579999998</v>
      </c>
      <c r="CN204" s="180">
        <v>38879582.313650787</v>
      </c>
      <c r="CO204" s="180">
        <v>-5434588.9799999986</v>
      </c>
      <c r="CP204" s="128" t="s">
        <v>46</v>
      </c>
      <c r="CQ204" s="128" t="s">
        <v>46</v>
      </c>
      <c r="CR204" s="128" t="s">
        <v>46</v>
      </c>
      <c r="CS204" s="128" t="s">
        <v>46</v>
      </c>
      <c r="CT204" s="126" t="s">
        <v>46</v>
      </c>
      <c r="CU204" s="126" t="s">
        <v>46</v>
      </c>
      <c r="CV204" s="126" t="s">
        <v>5167</v>
      </c>
      <c r="CW204" s="126" t="s">
        <v>46</v>
      </c>
      <c r="CX204" s="154">
        <v>25569.625694432871</v>
      </c>
    </row>
    <row r="205" spans="1:102" ht="15" customHeight="1" x14ac:dyDescent="0.35">
      <c r="A205" s="8"/>
      <c r="B205" s="129">
        <v>55577828000107</v>
      </c>
      <c r="C205" s="152" t="s">
        <v>5168</v>
      </c>
      <c r="D205" s="126">
        <v>2</v>
      </c>
      <c r="E205" s="126"/>
      <c r="F205" s="122"/>
      <c r="G205" s="126" t="s">
        <v>711</v>
      </c>
      <c r="H205" s="126" t="s">
        <v>5169</v>
      </c>
      <c r="I205" s="126" t="s">
        <v>5169</v>
      </c>
      <c r="J205" s="126" t="s">
        <v>3559</v>
      </c>
      <c r="K205" s="126" t="s">
        <v>3526</v>
      </c>
      <c r="L205" s="211" t="s">
        <v>3399</v>
      </c>
      <c r="M205" s="126" t="s">
        <v>163</v>
      </c>
      <c r="N205" s="126" t="s">
        <v>3547</v>
      </c>
      <c r="O205" s="126" t="s">
        <v>630</v>
      </c>
      <c r="P205" s="211" t="s">
        <v>3562</v>
      </c>
      <c r="Q205" s="127">
        <v>1000</v>
      </c>
      <c r="R205" s="126" t="s">
        <v>4350</v>
      </c>
      <c r="S205" s="213" t="s">
        <v>46</v>
      </c>
      <c r="T205" s="171">
        <v>100</v>
      </c>
      <c r="U205" s="171">
        <v>100</v>
      </c>
      <c r="V205" s="172" t="s">
        <v>4780</v>
      </c>
      <c r="W205" s="172" t="s">
        <v>135</v>
      </c>
      <c r="X205" s="172" t="s">
        <v>135</v>
      </c>
      <c r="Y205" s="172" t="s">
        <v>135</v>
      </c>
      <c r="Z205" s="172">
        <v>0</v>
      </c>
      <c r="AA205" s="172" t="s">
        <v>46</v>
      </c>
      <c r="AB205" s="169" t="s">
        <v>46</v>
      </c>
      <c r="AC205" s="172" t="s">
        <v>46</v>
      </c>
      <c r="AD205" s="169">
        <v>4.0000000000000001E-3</v>
      </c>
      <c r="AE205" s="169" t="s">
        <v>46</v>
      </c>
      <c r="AF205" s="169">
        <v>4.0000000000000001E-3</v>
      </c>
      <c r="AG205" s="169" t="s">
        <v>46</v>
      </c>
      <c r="AH205" s="172" t="s">
        <v>46</v>
      </c>
      <c r="AI205" s="172" t="s">
        <v>46</v>
      </c>
      <c r="AJ205" s="172" t="s">
        <v>133</v>
      </c>
      <c r="AK205" s="173">
        <v>45470</v>
      </c>
      <c r="AL205" s="212" t="s">
        <v>5170</v>
      </c>
      <c r="AM205" s="128">
        <v>1.1846634024893899E-2</v>
      </c>
      <c r="AN205" s="128">
        <v>0.100855521773898</v>
      </c>
      <c r="AO205" s="128">
        <v>0.1295112784704617</v>
      </c>
      <c r="AP205" s="128" t="s">
        <v>46</v>
      </c>
      <c r="AQ205" s="128" t="s">
        <v>46</v>
      </c>
      <c r="AR205" s="128" t="s">
        <v>46</v>
      </c>
      <c r="AS205" s="128" t="s">
        <v>46</v>
      </c>
      <c r="AT205" s="128" t="s">
        <v>46</v>
      </c>
      <c r="AU205" s="128" t="s">
        <v>46</v>
      </c>
      <c r="AV205" s="128" t="s">
        <v>46</v>
      </c>
      <c r="AW205" s="128">
        <v>0.1238345405283332</v>
      </c>
      <c r="AX205" s="128">
        <v>0.97109099363559936</v>
      </c>
      <c r="AY205" s="128">
        <v>0.97433089746117441</v>
      </c>
      <c r="AZ205" s="128">
        <v>0.97059220992488959</v>
      </c>
      <c r="BA205" s="128" t="s">
        <v>46</v>
      </c>
      <c r="BB205" s="128" t="s">
        <v>46</v>
      </c>
      <c r="BC205" s="128" t="s">
        <v>46</v>
      </c>
      <c r="BD205" s="128" t="s">
        <v>46</v>
      </c>
      <c r="BE205" s="128" t="s">
        <v>46</v>
      </c>
      <c r="BF205" s="128" t="s">
        <v>46</v>
      </c>
      <c r="BG205" s="128" t="s">
        <v>46</v>
      </c>
      <c r="BH205" s="128">
        <v>0.97171777954178362</v>
      </c>
      <c r="BI205" s="128">
        <v>-3.5266975048360002E-4</v>
      </c>
      <c r="BJ205" s="128">
        <v>-2.6570754727851999E-3</v>
      </c>
      <c r="BK205" s="128">
        <v>-3.9240377685632001E-3</v>
      </c>
      <c r="BL205" s="128" t="s">
        <v>46</v>
      </c>
      <c r="BM205" s="128" t="s">
        <v>46</v>
      </c>
      <c r="BN205" s="128" t="s">
        <v>46</v>
      </c>
      <c r="BO205" s="128" t="s">
        <v>46</v>
      </c>
      <c r="BP205" s="128" t="s">
        <v>46</v>
      </c>
      <c r="BQ205" s="128" t="s">
        <v>46</v>
      </c>
      <c r="BR205" s="128" t="s">
        <v>46</v>
      </c>
      <c r="BS205" s="128">
        <v>-3.1968493986122004E-3</v>
      </c>
      <c r="BT205" s="128">
        <v>9.5682450795739999E-4</v>
      </c>
      <c r="BU205" s="128">
        <v>1.0812861424360999E-3</v>
      </c>
      <c r="BV205" s="177">
        <v>-3.626272716425504</v>
      </c>
      <c r="BW205" s="177">
        <v>-2.9181705892371879</v>
      </c>
      <c r="BX205" s="128" t="s">
        <v>46</v>
      </c>
      <c r="BY205" s="128" t="s">
        <v>46</v>
      </c>
      <c r="BZ205" s="177">
        <v>-3.3082927383500003E-5</v>
      </c>
      <c r="CA205" s="182">
        <v>6.0410407259667599E-2</v>
      </c>
      <c r="CB205" s="182">
        <v>-8.5922868104687203E-2</v>
      </c>
      <c r="CC205" s="182">
        <v>0.1118310261492058</v>
      </c>
      <c r="CD205" s="182">
        <v>6.83192046460529E-2</v>
      </c>
      <c r="CE205" s="182">
        <v>-3.6718298678337598E-2</v>
      </c>
      <c r="CF205" s="182">
        <v>6.3653486876974294E-2</v>
      </c>
      <c r="CG205" s="179">
        <v>1.1581914900000001</v>
      </c>
      <c r="CH205" s="169">
        <v>0.125</v>
      </c>
      <c r="CI205" s="170" t="s">
        <v>46</v>
      </c>
      <c r="CJ205" s="170">
        <v>5.0000000000000001E-4</v>
      </c>
      <c r="CK205" s="170" t="s">
        <v>46</v>
      </c>
      <c r="CL205" s="170">
        <v>5.0000000000000001E-4</v>
      </c>
      <c r="CM205" s="180">
        <v>686787854.5</v>
      </c>
      <c r="CN205" s="180">
        <v>520911900.56293648</v>
      </c>
      <c r="CO205" s="180">
        <v>220303574.63000005</v>
      </c>
      <c r="CP205" s="128" t="s">
        <v>46</v>
      </c>
      <c r="CQ205" s="128" t="s">
        <v>46</v>
      </c>
      <c r="CR205" s="128" t="s">
        <v>46</v>
      </c>
      <c r="CS205" s="128" t="s">
        <v>46</v>
      </c>
      <c r="CT205" s="126" t="s">
        <v>46</v>
      </c>
      <c r="CU205" s="126" t="s">
        <v>46</v>
      </c>
      <c r="CV205" s="126" t="s">
        <v>5171</v>
      </c>
      <c r="CW205" s="126" t="s">
        <v>46</v>
      </c>
      <c r="CX205" s="154">
        <v>25569.667361099539</v>
      </c>
    </row>
    <row r="206" spans="1:102" ht="15" customHeight="1" x14ac:dyDescent="0.35">
      <c r="A206" s="8"/>
      <c r="B206" s="129">
        <v>45123558000100</v>
      </c>
      <c r="C206" s="152" t="s">
        <v>5172</v>
      </c>
      <c r="D206" s="126">
        <v>35</v>
      </c>
      <c r="E206" s="126"/>
      <c r="F206" s="122"/>
      <c r="G206" s="126" t="s">
        <v>4658</v>
      </c>
      <c r="H206" s="126" t="s">
        <v>3404</v>
      </c>
      <c r="I206" s="126" t="s">
        <v>3404</v>
      </c>
      <c r="J206" s="126" t="s">
        <v>362</v>
      </c>
      <c r="K206" s="126" t="s">
        <v>3540</v>
      </c>
      <c r="L206" s="211" t="s">
        <v>3400</v>
      </c>
      <c r="M206" s="126" t="s">
        <v>4394</v>
      </c>
      <c r="N206" s="126" t="s">
        <v>46</v>
      </c>
      <c r="O206" s="126" t="s">
        <v>4231</v>
      </c>
      <c r="P206" s="211" t="s">
        <v>4529</v>
      </c>
      <c r="Q206" s="127">
        <v>1000</v>
      </c>
      <c r="R206" s="126" t="s">
        <v>4361</v>
      </c>
      <c r="S206" s="213" t="s">
        <v>46</v>
      </c>
      <c r="T206" s="171">
        <v>1000</v>
      </c>
      <c r="U206" s="171">
        <v>0.01</v>
      </c>
      <c r="V206" s="172" t="s">
        <v>3398</v>
      </c>
      <c r="W206" s="172" t="s">
        <v>135</v>
      </c>
      <c r="X206" s="172" t="s">
        <v>135</v>
      </c>
      <c r="Y206" s="172" t="s">
        <v>135</v>
      </c>
      <c r="Z206" s="172">
        <v>0</v>
      </c>
      <c r="AA206" s="172" t="s">
        <v>46</v>
      </c>
      <c r="AB206" s="169" t="s">
        <v>46</v>
      </c>
      <c r="AC206" s="172" t="s">
        <v>46</v>
      </c>
      <c r="AD206" s="169">
        <v>1E-3</v>
      </c>
      <c r="AE206" s="169" t="s">
        <v>46</v>
      </c>
      <c r="AF206" s="169">
        <v>1E-3</v>
      </c>
      <c r="AG206" s="169" t="s">
        <v>46</v>
      </c>
      <c r="AH206" s="172" t="s">
        <v>46</v>
      </c>
      <c r="AI206" s="172" t="s">
        <v>46</v>
      </c>
      <c r="AJ206" s="172" t="s">
        <v>4418</v>
      </c>
      <c r="AK206" s="173">
        <v>45660</v>
      </c>
      <c r="AL206" s="212" t="s">
        <v>5173</v>
      </c>
      <c r="AM206" s="128" t="s">
        <v>46</v>
      </c>
      <c r="AN206" s="128" t="s">
        <v>46</v>
      </c>
      <c r="AO206" s="128" t="s">
        <v>46</v>
      </c>
      <c r="AP206" s="128" t="s">
        <v>46</v>
      </c>
      <c r="AQ206" s="128" t="s">
        <v>46</v>
      </c>
      <c r="AR206" s="128" t="s">
        <v>46</v>
      </c>
      <c r="AS206" s="128" t="s">
        <v>46</v>
      </c>
      <c r="AT206" s="128" t="s">
        <v>46</v>
      </c>
      <c r="AU206" s="128" t="s">
        <v>46</v>
      </c>
      <c r="AV206" s="128" t="s">
        <v>46</v>
      </c>
      <c r="AW206" s="128" t="s">
        <v>46</v>
      </c>
      <c r="AX206" s="128" t="s">
        <v>46</v>
      </c>
      <c r="AY206" s="128" t="s">
        <v>46</v>
      </c>
      <c r="AZ206" s="128" t="s">
        <v>46</v>
      </c>
      <c r="BA206" s="128" t="s">
        <v>46</v>
      </c>
      <c r="BB206" s="128" t="s">
        <v>46</v>
      </c>
      <c r="BC206" s="128" t="s">
        <v>46</v>
      </c>
      <c r="BD206" s="128" t="s">
        <v>46</v>
      </c>
      <c r="BE206" s="128" t="s">
        <v>46</v>
      </c>
      <c r="BF206" s="128" t="s">
        <v>46</v>
      </c>
      <c r="BG206" s="128" t="s">
        <v>46</v>
      </c>
      <c r="BH206" s="128" t="s">
        <v>46</v>
      </c>
      <c r="BI206" s="128" t="s">
        <v>46</v>
      </c>
      <c r="BJ206" s="128" t="s">
        <v>46</v>
      </c>
      <c r="BK206" s="128" t="s">
        <v>46</v>
      </c>
      <c r="BL206" s="128" t="s">
        <v>46</v>
      </c>
      <c r="BM206" s="128" t="s">
        <v>46</v>
      </c>
      <c r="BN206" s="128" t="s">
        <v>46</v>
      </c>
      <c r="BO206" s="128" t="s">
        <v>46</v>
      </c>
      <c r="BP206" s="128" t="s">
        <v>46</v>
      </c>
      <c r="BQ206" s="128" t="s">
        <v>46</v>
      </c>
      <c r="BR206" s="128" t="s">
        <v>46</v>
      </c>
      <c r="BS206" s="128" t="s">
        <v>46</v>
      </c>
      <c r="BT206" s="128" t="s">
        <v>46</v>
      </c>
      <c r="BU206" s="128" t="s">
        <v>46</v>
      </c>
      <c r="BV206" s="177" t="s">
        <v>46</v>
      </c>
      <c r="BW206" s="177" t="s">
        <v>46</v>
      </c>
      <c r="BX206" s="128" t="s">
        <v>46</v>
      </c>
      <c r="BY206" s="128" t="s">
        <v>46</v>
      </c>
      <c r="BZ206" s="177" t="s">
        <v>46</v>
      </c>
      <c r="CA206" s="182" t="s">
        <v>46</v>
      </c>
      <c r="CB206" s="182" t="s">
        <v>46</v>
      </c>
      <c r="CC206" s="182" t="s">
        <v>46</v>
      </c>
      <c r="CD206" s="182" t="s">
        <v>46</v>
      </c>
      <c r="CE206" s="182" t="s">
        <v>46</v>
      </c>
      <c r="CF206" s="182" t="s">
        <v>46</v>
      </c>
      <c r="CG206" s="179" t="s">
        <v>46</v>
      </c>
      <c r="CH206" s="169" t="s">
        <v>46</v>
      </c>
      <c r="CI206" s="170" t="s">
        <v>46</v>
      </c>
      <c r="CJ206" s="170" t="s">
        <v>46</v>
      </c>
      <c r="CK206" s="170" t="s">
        <v>46</v>
      </c>
      <c r="CL206" s="170" t="s">
        <v>46</v>
      </c>
      <c r="CM206" s="180" t="s">
        <v>46</v>
      </c>
      <c r="CN206" s="180" t="s">
        <v>46</v>
      </c>
      <c r="CO206" s="180" t="s">
        <v>46</v>
      </c>
      <c r="CP206" s="128" t="s">
        <v>46</v>
      </c>
      <c r="CQ206" s="128" t="s">
        <v>46</v>
      </c>
      <c r="CR206" s="128" t="s">
        <v>46</v>
      </c>
      <c r="CS206" s="128" t="s">
        <v>46</v>
      </c>
      <c r="CT206" s="126" t="s">
        <v>46</v>
      </c>
      <c r="CU206" s="126" t="s">
        <v>46</v>
      </c>
      <c r="CV206" s="126" t="s">
        <v>5174</v>
      </c>
      <c r="CW206" s="126" t="s">
        <v>46</v>
      </c>
      <c r="CX206" s="154">
        <v>25569.625694432871</v>
      </c>
    </row>
    <row r="207" spans="1:102" ht="15" customHeight="1" x14ac:dyDescent="0.35">
      <c r="A207" s="8"/>
      <c r="B207" s="129">
        <v>36327569000103</v>
      </c>
      <c r="C207" s="152" t="s">
        <v>5181</v>
      </c>
      <c r="D207" s="126">
        <v>35</v>
      </c>
      <c r="E207" s="126"/>
      <c r="F207" s="122"/>
      <c r="G207" s="126" t="s">
        <v>2461</v>
      </c>
      <c r="H207" s="126" t="s">
        <v>3391</v>
      </c>
      <c r="I207" s="126" t="s">
        <v>3392</v>
      </c>
      <c r="J207" s="126" t="s">
        <v>3559</v>
      </c>
      <c r="K207" s="126" t="s">
        <v>3540</v>
      </c>
      <c r="L207" s="211" t="s">
        <v>4785</v>
      </c>
      <c r="M207" s="126" t="s">
        <v>112</v>
      </c>
      <c r="N207" s="126" t="s">
        <v>4436</v>
      </c>
      <c r="O207" s="126" t="s">
        <v>3974</v>
      </c>
      <c r="P207" s="211" t="s">
        <v>3539</v>
      </c>
      <c r="Q207" s="127">
        <v>50000</v>
      </c>
      <c r="R207" s="126" t="s">
        <v>4361</v>
      </c>
      <c r="S207" s="213" t="s">
        <v>46</v>
      </c>
      <c r="T207" s="171">
        <v>5000</v>
      </c>
      <c r="U207" s="171">
        <v>5000</v>
      </c>
      <c r="V207" s="172" t="s">
        <v>3398</v>
      </c>
      <c r="W207" s="172" t="s">
        <v>3534</v>
      </c>
      <c r="X207" s="172" t="s">
        <v>5182</v>
      </c>
      <c r="Y207" s="172" t="s">
        <v>3534</v>
      </c>
      <c r="Z207" s="172">
        <v>38</v>
      </c>
      <c r="AA207" s="172" t="s">
        <v>46</v>
      </c>
      <c r="AB207" s="169" t="s">
        <v>46</v>
      </c>
      <c r="AC207" s="172" t="s">
        <v>5183</v>
      </c>
      <c r="AD207" s="169">
        <v>4.0000000000000001E-3</v>
      </c>
      <c r="AE207" s="169">
        <v>0.20400000000000001</v>
      </c>
      <c r="AF207" s="169">
        <v>1.4999999999999999E-2</v>
      </c>
      <c r="AG207" s="169" t="s">
        <v>46</v>
      </c>
      <c r="AH207" s="172" t="s">
        <v>46</v>
      </c>
      <c r="AI207" s="172" t="s">
        <v>46</v>
      </c>
      <c r="AJ207" s="172" t="s">
        <v>133</v>
      </c>
      <c r="AK207" s="173">
        <v>44008</v>
      </c>
      <c r="AL207" s="212" t="s">
        <v>5184</v>
      </c>
      <c r="AM207" s="128">
        <v>2.5334944263731299E-2</v>
      </c>
      <c r="AN207" s="128">
        <v>2.0649718718035001E-3</v>
      </c>
      <c r="AO207" s="128">
        <v>0.100315646742392</v>
      </c>
      <c r="AP207" s="128">
        <v>0.1856759266060648</v>
      </c>
      <c r="AQ207" s="128">
        <v>0.1123232688439439</v>
      </c>
      <c r="AR207" s="128">
        <v>0.3347513761265159</v>
      </c>
      <c r="AS207" s="128">
        <v>-3.9356647017219004E-3</v>
      </c>
      <c r="AT207" s="128">
        <v>-0.29871923619993201</v>
      </c>
      <c r="AU207" s="128" t="s">
        <v>46</v>
      </c>
      <c r="AV207" s="128" t="s">
        <v>46</v>
      </c>
      <c r="AW207" s="128">
        <v>3.9061833590338498E-2</v>
      </c>
      <c r="AX207" s="128">
        <v>2.0767532910251867</v>
      </c>
      <c r="AY207" s="128">
        <v>1.9948991009108401E-2</v>
      </c>
      <c r="AZ207" s="128">
        <v>0.75179232582395883</v>
      </c>
      <c r="BA207" s="128">
        <v>1.5643505317842523</v>
      </c>
      <c r="BB207" s="128">
        <v>0.87439605270018728</v>
      </c>
      <c r="BC207" s="128">
        <v>3.0784643460914878</v>
      </c>
      <c r="BD207" s="128" t="s">
        <v>46</v>
      </c>
      <c r="BE207" s="128" t="s">
        <v>46</v>
      </c>
      <c r="BF207" s="128" t="s">
        <v>46</v>
      </c>
      <c r="BG207" s="128" t="s">
        <v>46</v>
      </c>
      <c r="BH207" s="128">
        <v>0.34849231629070371</v>
      </c>
      <c r="BI207" s="128">
        <v>1.3135640488353801E-2</v>
      </c>
      <c r="BJ207" s="128">
        <v>-0.1014476253748797</v>
      </c>
      <c r="BK207" s="128">
        <v>-3.3119669496632899E-2</v>
      </c>
      <c r="BL207" s="128">
        <v>5.9876984954872814E-2</v>
      </c>
      <c r="BM207" s="128">
        <v>-1.4298134872173351E-2</v>
      </c>
      <c r="BN207" s="128">
        <v>0.22601164797227349</v>
      </c>
      <c r="BO207" s="128">
        <v>-0.13441005828654701</v>
      </c>
      <c r="BP207" s="128">
        <v>-0.4224492716529662</v>
      </c>
      <c r="BQ207" s="128" t="s">
        <v>46</v>
      </c>
      <c r="BR207" s="128" t="s">
        <v>46</v>
      </c>
      <c r="BS207" s="128">
        <v>-6.5665881094785994E-2</v>
      </c>
      <c r="BT207" s="128">
        <v>0.1414312223069279</v>
      </c>
      <c r="BU207" s="128">
        <v>0.18841662145090629</v>
      </c>
      <c r="BV207" s="177">
        <v>-0.1396959163754212</v>
      </c>
      <c r="BW207" s="177">
        <v>-0.2025298169786128</v>
      </c>
      <c r="BX207" s="128">
        <v>-9.0638508840184803E-2</v>
      </c>
      <c r="BY207" s="128">
        <v>-0.39767704012312399</v>
      </c>
      <c r="BZ207" s="177">
        <v>-0.32687430027143938</v>
      </c>
      <c r="CA207" s="182">
        <v>-0.43416141466769448</v>
      </c>
      <c r="CB207" s="182">
        <v>0.45619102250521171</v>
      </c>
      <c r="CC207" s="182">
        <v>-0.33090623337597508</v>
      </c>
      <c r="CD207" s="182">
        <v>-0.29762136765980801</v>
      </c>
      <c r="CE207" s="182">
        <v>3.7282618054531799E-2</v>
      </c>
      <c r="CF207" s="182">
        <v>-0.19706491756274561</v>
      </c>
      <c r="CG207" s="179">
        <v>1.2226475299999999</v>
      </c>
      <c r="CH207" s="169">
        <v>0.6</v>
      </c>
      <c r="CI207" s="170" t="s">
        <v>46</v>
      </c>
      <c r="CJ207" s="170">
        <v>2.3999999999999998E-3</v>
      </c>
      <c r="CK207" s="170" t="s">
        <v>46</v>
      </c>
      <c r="CL207" s="170">
        <v>2.3999999999999998E-3</v>
      </c>
      <c r="CM207" s="180">
        <v>31598234.010000002</v>
      </c>
      <c r="CN207" s="180">
        <v>33375985.333809502</v>
      </c>
      <c r="CO207" s="180">
        <v>-5629612.6300000008</v>
      </c>
      <c r="CP207" s="128" t="s">
        <v>46</v>
      </c>
      <c r="CQ207" s="128" t="s">
        <v>46</v>
      </c>
      <c r="CR207" s="128" t="s">
        <v>46</v>
      </c>
      <c r="CS207" s="128" t="s">
        <v>46</v>
      </c>
      <c r="CT207" s="126" t="s">
        <v>46</v>
      </c>
      <c r="CU207" s="126" t="s">
        <v>46</v>
      </c>
      <c r="CV207" s="126" t="s">
        <v>5185</v>
      </c>
      <c r="CW207" s="126" t="s">
        <v>46</v>
      </c>
      <c r="CX207" s="154">
        <v>25569.625694432871</v>
      </c>
    </row>
    <row r="208" spans="1:102" ht="15" customHeight="1" x14ac:dyDescent="0.35">
      <c r="A208" s="8"/>
      <c r="B208" s="129">
        <v>51835937000118</v>
      </c>
      <c r="C208" s="152" t="s">
        <v>5186</v>
      </c>
      <c r="D208" s="126">
        <v>26</v>
      </c>
      <c r="E208" s="126" t="s">
        <v>134</v>
      </c>
      <c r="F208" s="122"/>
      <c r="G208" s="126" t="s">
        <v>2461</v>
      </c>
      <c r="H208" s="126" t="s">
        <v>3391</v>
      </c>
      <c r="I208" s="126" t="s">
        <v>3392</v>
      </c>
      <c r="J208" s="126" t="s">
        <v>3559</v>
      </c>
      <c r="K208" s="126" t="s">
        <v>3526</v>
      </c>
      <c r="L208" s="211" t="s">
        <v>3400</v>
      </c>
      <c r="M208" s="126" t="s">
        <v>112</v>
      </c>
      <c r="N208" s="126" t="s">
        <v>4436</v>
      </c>
      <c r="O208" s="126" t="s">
        <v>406</v>
      </c>
      <c r="P208" s="211" t="s">
        <v>3562</v>
      </c>
      <c r="Q208" s="127">
        <v>5000</v>
      </c>
      <c r="R208" s="126" t="s">
        <v>4361</v>
      </c>
      <c r="S208" s="213" t="s">
        <v>46</v>
      </c>
      <c r="T208" s="171">
        <v>1000</v>
      </c>
      <c r="U208" s="171">
        <v>5000</v>
      </c>
      <c r="V208" s="172" t="s">
        <v>3398</v>
      </c>
      <c r="W208" s="172" t="s">
        <v>3534</v>
      </c>
      <c r="X208" s="172" t="s">
        <v>5020</v>
      </c>
      <c r="Y208" s="172" t="s">
        <v>5187</v>
      </c>
      <c r="Z208" s="172">
        <v>37</v>
      </c>
      <c r="AA208" s="172" t="s">
        <v>46</v>
      </c>
      <c r="AB208" s="169" t="s">
        <v>46</v>
      </c>
      <c r="AC208" s="172" t="s">
        <v>5188</v>
      </c>
      <c r="AD208" s="169">
        <v>6.5000000000000006E-3</v>
      </c>
      <c r="AE208" s="169">
        <v>0.20650000000000002</v>
      </c>
      <c r="AF208" s="169">
        <v>1.8500000000000003E-2</v>
      </c>
      <c r="AG208" s="169" t="s">
        <v>46</v>
      </c>
      <c r="AH208" s="172" t="s">
        <v>46</v>
      </c>
      <c r="AI208" s="172" t="s">
        <v>46</v>
      </c>
      <c r="AJ208" s="172" t="s">
        <v>133</v>
      </c>
      <c r="AK208" s="173">
        <v>45309</v>
      </c>
      <c r="AL208" s="212" t="s">
        <v>5189</v>
      </c>
      <c r="AM208" s="128">
        <v>1.2001326774360801E-2</v>
      </c>
      <c r="AN208" s="128">
        <v>9.7362993211021306E-2</v>
      </c>
      <c r="AO208" s="128">
        <v>0.1444597568678096</v>
      </c>
      <c r="AP208" s="128" t="s">
        <v>46</v>
      </c>
      <c r="AQ208" s="128" t="s">
        <v>46</v>
      </c>
      <c r="AR208" s="128" t="s">
        <v>46</v>
      </c>
      <c r="AS208" s="128" t="s">
        <v>46</v>
      </c>
      <c r="AT208" s="128" t="s">
        <v>46</v>
      </c>
      <c r="AU208" s="128" t="s">
        <v>46</v>
      </c>
      <c r="AV208" s="128" t="s">
        <v>46</v>
      </c>
      <c r="AW208" s="128">
        <v>0.15633939072541439</v>
      </c>
      <c r="AX208" s="128">
        <v>0.98377145084161721</v>
      </c>
      <c r="AY208" s="128">
        <v>0.94059076673531217</v>
      </c>
      <c r="AZ208" s="128">
        <v>1.0826201109235314</v>
      </c>
      <c r="BA208" s="128" t="s">
        <v>46</v>
      </c>
      <c r="BB208" s="128" t="s">
        <v>46</v>
      </c>
      <c r="BC208" s="128" t="s">
        <v>46</v>
      </c>
      <c r="BD208" s="128" t="s">
        <v>46</v>
      </c>
      <c r="BE208" s="128" t="s">
        <v>46</v>
      </c>
      <c r="BF208" s="128" t="s">
        <v>46</v>
      </c>
      <c r="BG208" s="128" t="s">
        <v>46</v>
      </c>
      <c r="BH208" s="128">
        <v>1.2919841413574886</v>
      </c>
      <c r="BI208" s="128">
        <v>-1.9797700101669999E-4</v>
      </c>
      <c r="BJ208" s="128">
        <v>-6.1496040356618003E-3</v>
      </c>
      <c r="BK208" s="128">
        <v>1.10244406287847E-2</v>
      </c>
      <c r="BL208" s="128" t="s">
        <v>46</v>
      </c>
      <c r="BM208" s="128" t="s">
        <v>46</v>
      </c>
      <c r="BN208" s="128" t="s">
        <v>46</v>
      </c>
      <c r="BO208" s="128" t="s">
        <v>46</v>
      </c>
      <c r="BP208" s="128" t="s">
        <v>46</v>
      </c>
      <c r="BQ208" s="128" t="s">
        <v>46</v>
      </c>
      <c r="BR208" s="128" t="s">
        <v>46</v>
      </c>
      <c r="BS208" s="128">
        <v>3.1518249721223413E-2</v>
      </c>
      <c r="BT208" s="128">
        <v>3.32535155309856E-2</v>
      </c>
      <c r="BU208" s="128">
        <v>3.8997778054249803E-2</v>
      </c>
      <c r="BV208" s="177">
        <v>0.30779963894156309</v>
      </c>
      <c r="BW208" s="177">
        <v>0.78487930989882848</v>
      </c>
      <c r="BX208" s="128">
        <v>-2.74774230441448E-2</v>
      </c>
      <c r="BY208" s="128">
        <v>-2.74774230441448E-2</v>
      </c>
      <c r="BZ208" s="177">
        <v>1.9390830448229101E-2</v>
      </c>
      <c r="CA208" s="182">
        <v>6.9049356731365003E-2</v>
      </c>
      <c r="CB208" s="182">
        <v>-8.3483020792691001E-2</v>
      </c>
      <c r="CC208" s="182">
        <v>-2.99091689377067E-2</v>
      </c>
      <c r="CD208" s="182">
        <v>-5.0747202446609699E-2</v>
      </c>
      <c r="CE208" s="182">
        <v>-6.1215389995176901E-2</v>
      </c>
      <c r="CF208" s="182">
        <v>-6.7250855387265093E-2</v>
      </c>
      <c r="CG208" s="179">
        <v>1.27980826</v>
      </c>
      <c r="CH208" s="169">
        <v>0.54</v>
      </c>
      <c r="CI208" s="170" t="s">
        <v>46</v>
      </c>
      <c r="CJ208" s="170">
        <v>3.5100000000000005E-3</v>
      </c>
      <c r="CK208" s="170" t="s">
        <v>46</v>
      </c>
      <c r="CL208" s="170">
        <v>3.5100000000000005E-3</v>
      </c>
      <c r="CM208" s="180">
        <v>104036285.43000001</v>
      </c>
      <c r="CN208" s="180">
        <v>101989324.17619048</v>
      </c>
      <c r="CO208" s="180">
        <v>-5530717.0000000009</v>
      </c>
      <c r="CP208" s="128" t="s">
        <v>46</v>
      </c>
      <c r="CQ208" s="128" t="s">
        <v>46</v>
      </c>
      <c r="CR208" s="128" t="s">
        <v>46</v>
      </c>
      <c r="CS208" s="128" t="s">
        <v>46</v>
      </c>
      <c r="CT208" s="126" t="s">
        <v>46</v>
      </c>
      <c r="CU208" s="126" t="s">
        <v>46</v>
      </c>
      <c r="CV208" s="126" t="s">
        <v>5190</v>
      </c>
      <c r="CW208" s="126" t="s">
        <v>46</v>
      </c>
      <c r="CX208" s="154">
        <v>25569.625694432871</v>
      </c>
    </row>
    <row r="209" spans="1:102" ht="15" customHeight="1" x14ac:dyDescent="0.35">
      <c r="A209" s="8"/>
      <c r="B209" s="129">
        <v>10447046000107</v>
      </c>
      <c r="C209" s="152" t="s">
        <v>5191</v>
      </c>
      <c r="D209" s="126">
        <v>13</v>
      </c>
      <c r="E209" s="126"/>
      <c r="F209" s="122" t="s">
        <v>3552</v>
      </c>
      <c r="G209" s="126" t="s">
        <v>5192</v>
      </c>
      <c r="H209" s="126" t="s">
        <v>3390</v>
      </c>
      <c r="I209" s="126" t="s">
        <v>3384</v>
      </c>
      <c r="J209" s="126" t="s">
        <v>3561</v>
      </c>
      <c r="K209" s="126" t="s">
        <v>3526</v>
      </c>
      <c r="L209" s="211" t="s">
        <v>3399</v>
      </c>
      <c r="M209" s="126" t="s">
        <v>112</v>
      </c>
      <c r="N209" s="126" t="s">
        <v>113</v>
      </c>
      <c r="O209" s="126" t="s">
        <v>4480</v>
      </c>
      <c r="P209" s="211" t="s">
        <v>3541</v>
      </c>
      <c r="Q209" s="127">
        <v>1000</v>
      </c>
      <c r="R209" s="126" t="s">
        <v>4350</v>
      </c>
      <c r="S209" s="213" t="s">
        <v>46</v>
      </c>
      <c r="T209" s="171">
        <v>300</v>
      </c>
      <c r="U209" s="171" t="s">
        <v>46</v>
      </c>
      <c r="V209" s="172" t="s">
        <v>3398</v>
      </c>
      <c r="W209" s="172" t="s">
        <v>135</v>
      </c>
      <c r="X209" s="172" t="s">
        <v>3533</v>
      </c>
      <c r="Y209" s="172" t="s">
        <v>3530</v>
      </c>
      <c r="Z209" s="172">
        <v>5</v>
      </c>
      <c r="AA209" s="172" t="s">
        <v>46</v>
      </c>
      <c r="AB209" s="169" t="s">
        <v>46</v>
      </c>
      <c r="AC209" s="172" t="s">
        <v>46</v>
      </c>
      <c r="AD209" s="169">
        <v>1.4999999999999999E-2</v>
      </c>
      <c r="AE209" s="169" t="s">
        <v>46</v>
      </c>
      <c r="AF209" s="169">
        <v>1.6500000000000001E-2</v>
      </c>
      <c r="AG209" s="169">
        <v>0.2</v>
      </c>
      <c r="AH209" s="172" t="s">
        <v>136</v>
      </c>
      <c r="AI209" s="172" t="s">
        <v>4367</v>
      </c>
      <c r="AJ209" s="172" t="s">
        <v>133</v>
      </c>
      <c r="AK209" s="173">
        <v>39923</v>
      </c>
      <c r="AL209" s="212" t="s">
        <v>5193</v>
      </c>
      <c r="AM209" s="128">
        <v>1.50284644039537E-2</v>
      </c>
      <c r="AN209" s="128">
        <v>0.1084021971343878</v>
      </c>
      <c r="AO209" s="128">
        <v>9.8615229967814605E-2</v>
      </c>
      <c r="AP209" s="128">
        <v>6.9193892699465007E-2</v>
      </c>
      <c r="AQ209" s="128">
        <v>4.2371345540638698E-2</v>
      </c>
      <c r="AR209" s="128">
        <v>3.1573870752166E-2</v>
      </c>
      <c r="AS209" s="128">
        <v>2.4599184641285001E-3</v>
      </c>
      <c r="AT209" s="128">
        <v>5.0789373417146698E-2</v>
      </c>
      <c r="AU209" s="128" t="s">
        <v>46</v>
      </c>
      <c r="AV209" s="128" t="s">
        <v>46</v>
      </c>
      <c r="AW209" s="128">
        <v>8.9246862890129702E-2</v>
      </c>
      <c r="AX209" s="128">
        <v>1.231911646817617</v>
      </c>
      <c r="AY209" s="128">
        <v>1.0472367616866189</v>
      </c>
      <c r="AZ209" s="128">
        <v>0.73904894706558466</v>
      </c>
      <c r="BA209" s="128">
        <v>0.55190160492716778</v>
      </c>
      <c r="BB209" s="128">
        <v>0.30811477114197772</v>
      </c>
      <c r="BC209" s="128">
        <v>0.29036186946669479</v>
      </c>
      <c r="BD209" s="128">
        <v>1.8853649337172401E-2</v>
      </c>
      <c r="BE209" s="128">
        <v>0.41048540260400651</v>
      </c>
      <c r="BF209" s="128" t="s">
        <v>46</v>
      </c>
      <c r="BG209" s="128" t="s">
        <v>46</v>
      </c>
      <c r="BH209" s="128">
        <v>0.87280429708358831</v>
      </c>
      <c r="BI209" s="128">
        <v>2.8291606285760999E-3</v>
      </c>
      <c r="BJ209" s="128">
        <v>4.8895998877044999E-3</v>
      </c>
      <c r="BK209" s="128">
        <v>-3.48200862712102E-2</v>
      </c>
      <c r="BL209" s="128">
        <v>-4.992094192592389E-2</v>
      </c>
      <c r="BM209" s="128">
        <v>-8.3644135134044117E-2</v>
      </c>
      <c r="BN209" s="128">
        <v>-7.7165857402076293E-2</v>
      </c>
      <c r="BO209" s="128">
        <v>-0.12801447512069661</v>
      </c>
      <c r="BP209" s="128">
        <v>-7.2940662035887394E-2</v>
      </c>
      <c r="BQ209" s="128" t="s">
        <v>46</v>
      </c>
      <c r="BR209" s="128" t="s">
        <v>46</v>
      </c>
      <c r="BS209" s="128">
        <v>-1.1799598535596201E-2</v>
      </c>
      <c r="BT209" s="128">
        <v>5.02981710901243E-2</v>
      </c>
      <c r="BU209" s="128">
        <v>3.8152126253414097E-2</v>
      </c>
      <c r="BV209" s="177">
        <v>-0.59559574555781902</v>
      </c>
      <c r="BW209" s="177">
        <v>-0.14770936698495979</v>
      </c>
      <c r="BX209" s="128">
        <v>-2.30272162551696E-2</v>
      </c>
      <c r="BY209" s="128">
        <v>-9.2007451462703699E-2</v>
      </c>
      <c r="BZ209" s="177">
        <v>5.1842668731121498E-2</v>
      </c>
      <c r="CA209" s="182">
        <v>0.83147140446162737</v>
      </c>
      <c r="CB209" s="182">
        <v>-0.21263281541073059</v>
      </c>
      <c r="CC209" s="182">
        <v>0.50581171861811258</v>
      </c>
      <c r="CD209" s="182">
        <v>0.4354788219437159</v>
      </c>
      <c r="CE209" s="182">
        <v>0.13539301115810559</v>
      </c>
      <c r="CF209" s="182">
        <v>0.40008597322001721</v>
      </c>
      <c r="CG209" s="179">
        <v>4.0607515999999997</v>
      </c>
      <c r="CH209" s="169">
        <v>0.25</v>
      </c>
      <c r="CI209" s="170">
        <v>0.15</v>
      </c>
      <c r="CJ209" s="170">
        <v>3.7499999999999999E-3</v>
      </c>
      <c r="CK209" s="170" t="s">
        <v>46</v>
      </c>
      <c r="CL209" s="170">
        <v>3.7499999999999999E-3</v>
      </c>
      <c r="CM209" s="180">
        <v>25515186.02</v>
      </c>
      <c r="CN209" s="180">
        <v>28057288.23523809</v>
      </c>
      <c r="CO209" s="180">
        <v>-6566614.9800000004</v>
      </c>
      <c r="CP209" s="128" t="s">
        <v>46</v>
      </c>
      <c r="CQ209" s="128" t="s">
        <v>46</v>
      </c>
      <c r="CR209" s="128" t="s">
        <v>46</v>
      </c>
      <c r="CS209" s="128" t="s">
        <v>46</v>
      </c>
      <c r="CT209" s="126" t="s">
        <v>46</v>
      </c>
      <c r="CU209" s="126" t="s">
        <v>46</v>
      </c>
      <c r="CV209" s="126" t="s">
        <v>5194</v>
      </c>
      <c r="CW209" s="126" t="s">
        <v>46</v>
      </c>
      <c r="CX209" s="154">
        <v>25569.625694432871</v>
      </c>
    </row>
    <row r="210" spans="1:102" ht="15" customHeight="1" x14ac:dyDescent="0.35">
      <c r="A210" s="8"/>
      <c r="B210" s="129">
        <v>25307278000137</v>
      </c>
      <c r="C210" s="152" t="s">
        <v>449</v>
      </c>
      <c r="D210" s="126">
        <v>13</v>
      </c>
      <c r="E210" s="126"/>
      <c r="F210" s="122" t="s">
        <v>3394</v>
      </c>
      <c r="G210" s="126" t="s">
        <v>450</v>
      </c>
      <c r="H210" s="126" t="s">
        <v>3383</v>
      </c>
      <c r="I210" s="126" t="s">
        <v>3383</v>
      </c>
      <c r="J210" s="126" t="s">
        <v>3561</v>
      </c>
      <c r="K210" s="126" t="s">
        <v>3526</v>
      </c>
      <c r="L210" s="211" t="s">
        <v>3400</v>
      </c>
      <c r="M210" s="126" t="s">
        <v>112</v>
      </c>
      <c r="N210" s="126" t="s">
        <v>264</v>
      </c>
      <c r="O210" s="126" t="s">
        <v>157</v>
      </c>
      <c r="P210" s="211" t="s">
        <v>3541</v>
      </c>
      <c r="Q210" s="127">
        <v>500</v>
      </c>
      <c r="R210" s="126" t="s">
        <v>4350</v>
      </c>
      <c r="S210" s="213" t="s">
        <v>46</v>
      </c>
      <c r="T210" s="171">
        <v>100</v>
      </c>
      <c r="U210" s="171">
        <v>100</v>
      </c>
      <c r="V210" s="172" t="s">
        <v>3398</v>
      </c>
      <c r="W210" s="172" t="s">
        <v>3530</v>
      </c>
      <c r="X210" s="172" t="s">
        <v>4475</v>
      </c>
      <c r="Y210" s="172" t="s">
        <v>3530</v>
      </c>
      <c r="Z210" s="172">
        <v>30</v>
      </c>
      <c r="AA210" s="172" t="s">
        <v>46</v>
      </c>
      <c r="AB210" s="169" t="s">
        <v>46</v>
      </c>
      <c r="AC210" s="172" t="s">
        <v>5195</v>
      </c>
      <c r="AD210" s="169">
        <v>1.95E-2</v>
      </c>
      <c r="AE210" s="169">
        <v>6.9500000000000006E-2</v>
      </c>
      <c r="AF210" s="169">
        <v>0.02</v>
      </c>
      <c r="AG210" s="169">
        <v>0.2</v>
      </c>
      <c r="AH210" s="172" t="s">
        <v>136</v>
      </c>
      <c r="AI210" s="172" t="s">
        <v>4367</v>
      </c>
      <c r="AJ210" s="172" t="s">
        <v>133</v>
      </c>
      <c r="AK210" s="173">
        <v>41949</v>
      </c>
      <c r="AL210" s="212" t="s">
        <v>5196</v>
      </c>
      <c r="AM210" s="128">
        <v>1.5679435794364999E-2</v>
      </c>
      <c r="AN210" s="128">
        <v>0.11208820353037489</v>
      </c>
      <c r="AO210" s="128">
        <v>5.6107752682448699E-2</v>
      </c>
      <c r="AP210" s="128">
        <v>4.2155104647275898E-2</v>
      </c>
      <c r="AQ210" s="128">
        <v>4.4812479156552502E-2</v>
      </c>
      <c r="AR210" s="128">
        <v>-3.4528490216605902E-2</v>
      </c>
      <c r="AS210" s="128">
        <v>6.3473104755003604E-2</v>
      </c>
      <c r="AT210" s="128">
        <v>0.1277854940654668</v>
      </c>
      <c r="AU210" s="128" t="s">
        <v>46</v>
      </c>
      <c r="AV210" s="128" t="s">
        <v>46</v>
      </c>
      <c r="AW210" s="128">
        <v>8.4705800190958594E-2</v>
      </c>
      <c r="AX210" s="128">
        <v>1.2852730027111512</v>
      </c>
      <c r="AY210" s="128">
        <v>1.0828460159612745</v>
      </c>
      <c r="AZ210" s="128">
        <v>0.42048652683478449</v>
      </c>
      <c r="BA210" s="128">
        <v>0.3318421903965359</v>
      </c>
      <c r="BB210" s="128">
        <v>0.32665101325559659</v>
      </c>
      <c r="BC210" s="128" t="s">
        <v>46</v>
      </c>
      <c r="BD210" s="128">
        <v>0.48647940037167509</v>
      </c>
      <c r="BE210" s="128">
        <v>1.0327766705762562</v>
      </c>
      <c r="BF210" s="128" t="s">
        <v>46</v>
      </c>
      <c r="BG210" s="128" t="s">
        <v>46</v>
      </c>
      <c r="BH210" s="128">
        <v>0.9397939199498252</v>
      </c>
      <c r="BI210" s="128">
        <v>3.4801320189874001E-3</v>
      </c>
      <c r="BJ210" s="128">
        <v>8.5756062836915992E-3</v>
      </c>
      <c r="BK210" s="128">
        <v>-7.7327563556576204E-2</v>
      </c>
      <c r="BL210" s="128">
        <v>-7.5311406681241144E-2</v>
      </c>
      <c r="BM210" s="128">
        <v>-8.1231232812752352E-2</v>
      </c>
      <c r="BN210" s="128">
        <v>-0.1432682183708483</v>
      </c>
      <c r="BO210" s="128">
        <v>-6.7001288829821398E-2</v>
      </c>
      <c r="BP210" s="128">
        <v>4.0554586124325999E-3</v>
      </c>
      <c r="BQ210" s="128" t="s">
        <v>46</v>
      </c>
      <c r="BR210" s="128" t="s">
        <v>46</v>
      </c>
      <c r="BS210" s="128">
        <v>-4.977848296835119E-3</v>
      </c>
      <c r="BT210" s="128">
        <v>6.5514594144944302E-2</v>
      </c>
      <c r="BU210" s="128">
        <v>8.6882016878180604E-2</v>
      </c>
      <c r="BV210" s="177">
        <v>-1.0463229354520551</v>
      </c>
      <c r="BW210" s="177">
        <v>1.7038580627553E-3</v>
      </c>
      <c r="BX210" s="128">
        <v>-6.0175457234175299E-2</v>
      </c>
      <c r="BY210" s="128">
        <v>-0.19070653604164009</v>
      </c>
      <c r="BZ210" s="177">
        <v>0.19438649914874839</v>
      </c>
      <c r="CA210" s="182">
        <v>0.35561383350835041</v>
      </c>
      <c r="CB210" s="182">
        <v>-0.34131794379600849</v>
      </c>
      <c r="CC210" s="182">
        <v>0.3019571703754329</v>
      </c>
      <c r="CD210" s="182">
        <v>0.25482527803970068</v>
      </c>
      <c r="CE210" s="182">
        <v>-5.5981395063982399E-2</v>
      </c>
      <c r="CF210" s="182">
        <v>0.61412513147931413</v>
      </c>
      <c r="CG210" s="179">
        <v>2.6643558199999999</v>
      </c>
      <c r="CH210" s="169">
        <v>0.25</v>
      </c>
      <c r="CI210" s="170">
        <v>0.05</v>
      </c>
      <c r="CJ210" s="170">
        <v>4.875E-3</v>
      </c>
      <c r="CK210" s="170" t="s">
        <v>46</v>
      </c>
      <c r="CL210" s="170">
        <v>4.875E-3</v>
      </c>
      <c r="CM210" s="180">
        <v>154456938.41</v>
      </c>
      <c r="CN210" s="180">
        <v>150767239.65380952</v>
      </c>
      <c r="CO210" s="180">
        <v>-4062815.0199999991</v>
      </c>
      <c r="CP210" s="128" t="s">
        <v>46</v>
      </c>
      <c r="CQ210" s="128" t="s">
        <v>46</v>
      </c>
      <c r="CR210" s="128" t="s">
        <v>46</v>
      </c>
      <c r="CS210" s="128" t="s">
        <v>46</v>
      </c>
      <c r="CT210" s="126" t="s">
        <v>46</v>
      </c>
      <c r="CU210" s="126" t="s">
        <v>46</v>
      </c>
      <c r="CV210" s="126" t="s">
        <v>5197</v>
      </c>
      <c r="CW210" s="126" t="s">
        <v>46</v>
      </c>
      <c r="CX210" s="154">
        <v>25569.625694432871</v>
      </c>
    </row>
    <row r="211" spans="1:102" ht="15" customHeight="1" x14ac:dyDescent="0.35">
      <c r="A211" s="8"/>
      <c r="B211" s="129">
        <v>31608422000178</v>
      </c>
      <c r="C211" s="152" t="s">
        <v>5198</v>
      </c>
      <c r="D211" s="126">
        <v>13</v>
      </c>
      <c r="E211" s="126"/>
      <c r="F211" s="122"/>
      <c r="G211" s="126" t="s">
        <v>450</v>
      </c>
      <c r="H211" s="126" t="s">
        <v>3383</v>
      </c>
      <c r="I211" s="126" t="s">
        <v>3383</v>
      </c>
      <c r="J211" s="126" t="s">
        <v>3561</v>
      </c>
      <c r="K211" s="126" t="s">
        <v>3526</v>
      </c>
      <c r="L211" s="211" t="s">
        <v>3399</v>
      </c>
      <c r="M211" s="126" t="s">
        <v>112</v>
      </c>
      <c r="N211" s="126" t="s">
        <v>264</v>
      </c>
      <c r="O211" s="126" t="s">
        <v>166</v>
      </c>
      <c r="P211" s="211" t="s">
        <v>3562</v>
      </c>
      <c r="Q211" s="127">
        <v>500</v>
      </c>
      <c r="R211" s="126" t="s">
        <v>4350</v>
      </c>
      <c r="S211" s="213" t="s">
        <v>46</v>
      </c>
      <c r="T211" s="171">
        <v>100</v>
      </c>
      <c r="U211" s="171">
        <v>500</v>
      </c>
      <c r="V211" s="172" t="s">
        <v>3398</v>
      </c>
      <c r="W211" s="172" t="s">
        <v>135</v>
      </c>
      <c r="X211" s="172" t="s">
        <v>3534</v>
      </c>
      <c r="Y211" s="172" t="s">
        <v>3530</v>
      </c>
      <c r="Z211" s="172">
        <v>3</v>
      </c>
      <c r="AA211" s="172" t="s">
        <v>46</v>
      </c>
      <c r="AB211" s="169" t="s">
        <v>46</v>
      </c>
      <c r="AC211" s="172" t="s">
        <v>5199</v>
      </c>
      <c r="AD211" s="169">
        <v>1.4999999999999999E-2</v>
      </c>
      <c r="AE211" s="169">
        <v>3.5000000000000003E-2</v>
      </c>
      <c r="AF211" s="169">
        <v>1.55E-2</v>
      </c>
      <c r="AG211" s="169">
        <v>0.2</v>
      </c>
      <c r="AH211" s="172" t="s">
        <v>3380</v>
      </c>
      <c r="AI211" s="172" t="s">
        <v>3381</v>
      </c>
      <c r="AJ211" s="172" t="s">
        <v>133</v>
      </c>
      <c r="AK211" s="173">
        <v>44239</v>
      </c>
      <c r="AL211" s="212" t="s">
        <v>5200</v>
      </c>
      <c r="AM211" s="128">
        <v>1.8095376217231299E-2</v>
      </c>
      <c r="AN211" s="128">
        <v>0.1305141698734269</v>
      </c>
      <c r="AO211" s="128">
        <v>9.5439452592909202E-2</v>
      </c>
      <c r="AP211" s="128">
        <v>9.7429963818907506E-2</v>
      </c>
      <c r="AQ211" s="128">
        <v>9.9407716411274993E-2</v>
      </c>
      <c r="AR211" s="128">
        <v>3.5295075981797597E-2</v>
      </c>
      <c r="AS211" s="128">
        <v>0.1102888458222115</v>
      </c>
      <c r="AT211" s="128">
        <v>0.1348308414071715</v>
      </c>
      <c r="AU211" s="128" t="s">
        <v>46</v>
      </c>
      <c r="AV211" s="128" t="s">
        <v>46</v>
      </c>
      <c r="AW211" s="128">
        <v>8.3521934050847901E-2</v>
      </c>
      <c r="AX211" s="128">
        <v>1.4833122078453411</v>
      </c>
      <c r="AY211" s="128">
        <v>1.260853010599237</v>
      </c>
      <c r="AZ211" s="128">
        <v>0.71524882079903718</v>
      </c>
      <c r="BA211" s="128">
        <v>0.7877215279387918</v>
      </c>
      <c r="BB211" s="128">
        <v>0.76426974685979787</v>
      </c>
      <c r="BC211" s="128">
        <v>0.32458308091163451</v>
      </c>
      <c r="BD211" s="128">
        <v>0.84529111645580934</v>
      </c>
      <c r="BE211" s="128">
        <v>1.0897179566262307</v>
      </c>
      <c r="BF211" s="128" t="s">
        <v>46</v>
      </c>
      <c r="BG211" s="128" t="s">
        <v>46</v>
      </c>
      <c r="BH211" s="128">
        <v>0.72310214169962261</v>
      </c>
      <c r="BI211" s="128">
        <v>5.8960724418536999E-3</v>
      </c>
      <c r="BJ211" s="128">
        <v>2.7001572626743599E-2</v>
      </c>
      <c r="BK211" s="128">
        <v>-3.79958636461157E-2</v>
      </c>
      <c r="BL211" s="128">
        <v>-2.336581256998882E-2</v>
      </c>
      <c r="BM211" s="128">
        <v>-2.713212645953289E-2</v>
      </c>
      <c r="BN211" s="128">
        <v>-7.3444652172444697E-2</v>
      </c>
      <c r="BO211" s="128">
        <v>-2.0185547762613599E-2</v>
      </c>
      <c r="BP211" s="128">
        <v>1.11008059541373E-2</v>
      </c>
      <c r="BQ211" s="128" t="s">
        <v>46</v>
      </c>
      <c r="BR211" s="128" t="s">
        <v>46</v>
      </c>
      <c r="BS211" s="128">
        <v>-2.8671403885717206E-2</v>
      </c>
      <c r="BT211" s="128">
        <v>5.6457447692872302E-2</v>
      </c>
      <c r="BU211" s="128">
        <v>5.2814636421042699E-2</v>
      </c>
      <c r="BV211" s="177">
        <v>-0.57609338826004297</v>
      </c>
      <c r="BW211" s="177">
        <v>-0.43325169777440647</v>
      </c>
      <c r="BX211" s="128">
        <v>-5.1994254513659403E-2</v>
      </c>
      <c r="BY211" s="128">
        <v>-6.2179056914813603E-2</v>
      </c>
      <c r="BZ211" s="177">
        <v>8.6147823209983806E-2</v>
      </c>
      <c r="CA211" s="182">
        <v>0.42864182495917091</v>
      </c>
      <c r="CB211" s="182">
        <v>-0.31806393859986037</v>
      </c>
      <c r="CC211" s="182">
        <v>0.30837089869735362</v>
      </c>
      <c r="CD211" s="182">
        <v>0.25537493919367937</v>
      </c>
      <c r="CE211" s="182">
        <v>8.5264930555147306E-2</v>
      </c>
      <c r="CF211" s="182">
        <v>0.54953547843518447</v>
      </c>
      <c r="CG211" s="179">
        <v>2.1753536800000002</v>
      </c>
      <c r="CH211" s="169">
        <v>0.25</v>
      </c>
      <c r="CI211" s="170">
        <v>0.15</v>
      </c>
      <c r="CJ211" s="170">
        <v>3.7499999999999999E-3</v>
      </c>
      <c r="CK211" s="170" t="s">
        <v>46</v>
      </c>
      <c r="CL211" s="170">
        <v>3.7499999999999999E-3</v>
      </c>
      <c r="CM211" s="180">
        <v>8401102.8000000007</v>
      </c>
      <c r="CN211" s="180">
        <v>8087204.5186507897</v>
      </c>
      <c r="CO211" s="180">
        <v>-311257.36</v>
      </c>
      <c r="CP211" s="128" t="s">
        <v>46</v>
      </c>
      <c r="CQ211" s="128" t="s">
        <v>46</v>
      </c>
      <c r="CR211" s="128" t="s">
        <v>46</v>
      </c>
      <c r="CS211" s="128" t="s">
        <v>46</v>
      </c>
      <c r="CT211" s="126" t="s">
        <v>46</v>
      </c>
      <c r="CU211" s="126" t="s">
        <v>46</v>
      </c>
      <c r="CV211" s="126" t="s">
        <v>5201</v>
      </c>
      <c r="CW211" s="126" t="s">
        <v>46</v>
      </c>
      <c r="CX211" s="154">
        <v>25569.625694432871</v>
      </c>
    </row>
    <row r="212" spans="1:102" ht="15" customHeight="1" x14ac:dyDescent="0.35">
      <c r="A212" s="8"/>
      <c r="B212" s="129">
        <v>32240637000141</v>
      </c>
      <c r="C212" s="152" t="s">
        <v>5254</v>
      </c>
      <c r="D212" s="126">
        <v>13</v>
      </c>
      <c r="E212" s="126"/>
      <c r="F212" s="122"/>
      <c r="G212" s="126" t="s">
        <v>463</v>
      </c>
      <c r="H212" s="126" t="s">
        <v>3557</v>
      </c>
      <c r="I212" s="126" t="s">
        <v>3558</v>
      </c>
      <c r="J212" s="126" t="s">
        <v>3561</v>
      </c>
      <c r="K212" s="126" t="s">
        <v>3526</v>
      </c>
      <c r="L212" s="211" t="s">
        <v>3399</v>
      </c>
      <c r="M212" s="126" t="s">
        <v>112</v>
      </c>
      <c r="N212" s="126" t="s">
        <v>113</v>
      </c>
      <c r="O212" s="126" t="s">
        <v>166</v>
      </c>
      <c r="P212" s="211" t="s">
        <v>3541</v>
      </c>
      <c r="Q212" s="127">
        <v>10000</v>
      </c>
      <c r="R212" s="126" t="s">
        <v>4350</v>
      </c>
      <c r="S212" s="213" t="s">
        <v>46</v>
      </c>
      <c r="T212" s="171">
        <v>5000</v>
      </c>
      <c r="U212" s="171">
        <v>5000</v>
      </c>
      <c r="V212" s="172" t="s">
        <v>3398</v>
      </c>
      <c r="W212" s="172" t="s">
        <v>135</v>
      </c>
      <c r="X212" s="172" t="s">
        <v>4475</v>
      </c>
      <c r="Y212" s="172" t="s">
        <v>3530</v>
      </c>
      <c r="Z212" s="172">
        <v>30</v>
      </c>
      <c r="AA212" s="172" t="s">
        <v>46</v>
      </c>
      <c r="AB212" s="169" t="s">
        <v>46</v>
      </c>
      <c r="AC212" s="172" t="s">
        <v>5255</v>
      </c>
      <c r="AD212" s="169">
        <v>1.9799999999999998E-2</v>
      </c>
      <c r="AE212" s="169">
        <v>2.2799999999999997E-2</v>
      </c>
      <c r="AF212" s="169">
        <v>2.0400000000000001E-2</v>
      </c>
      <c r="AG212" s="169">
        <v>0.2</v>
      </c>
      <c r="AH212" s="172" t="s">
        <v>46</v>
      </c>
      <c r="AI212" s="172" t="s">
        <v>46</v>
      </c>
      <c r="AJ212" s="172" t="s">
        <v>133</v>
      </c>
      <c r="AK212" s="173">
        <v>43651</v>
      </c>
      <c r="AL212" s="212" t="s">
        <v>5256</v>
      </c>
      <c r="AM212" s="128">
        <v>7.1895368567865998E-3</v>
      </c>
      <c r="AN212" s="128">
        <v>1.6719279751567302E-2</v>
      </c>
      <c r="AO212" s="128">
        <v>4.8980981071945699E-2</v>
      </c>
      <c r="AP212" s="128">
        <v>7.6002063170517997E-2</v>
      </c>
      <c r="AQ212" s="128">
        <v>7.7248297750854802E-2</v>
      </c>
      <c r="AR212" s="128">
        <v>7.6339487849584595E-2</v>
      </c>
      <c r="AS212" s="128">
        <v>0.1088284363111042</v>
      </c>
      <c r="AT212" s="128">
        <v>0.1868427743187652</v>
      </c>
      <c r="AU212" s="128" t="s">
        <v>46</v>
      </c>
      <c r="AV212" s="128" t="s">
        <v>46</v>
      </c>
      <c r="AW212" s="128">
        <v>9.1341726835401496E-2</v>
      </c>
      <c r="AX212" s="128">
        <v>0.58933993194740042</v>
      </c>
      <c r="AY212" s="128">
        <v>0.16151927587830969</v>
      </c>
      <c r="AZ212" s="128">
        <v>0.3670765915089918</v>
      </c>
      <c r="BA212" s="128">
        <v>0.60819923285769639</v>
      </c>
      <c r="BB212" s="128">
        <v>0.5812653552114575</v>
      </c>
      <c r="BC212" s="128">
        <v>0.70203861224759145</v>
      </c>
      <c r="BD212" s="128">
        <v>0.83409804269641452</v>
      </c>
      <c r="BE212" s="128">
        <v>1.5100842219485795</v>
      </c>
      <c r="BF212" s="128" t="s">
        <v>46</v>
      </c>
      <c r="BG212" s="128" t="s">
        <v>46</v>
      </c>
      <c r="BH212" s="128">
        <v>1.0146817642980004</v>
      </c>
      <c r="BI212" s="128">
        <v>-5.0097669185908003E-3</v>
      </c>
      <c r="BJ212" s="128">
        <v>-8.6793317495115804E-2</v>
      </c>
      <c r="BK212" s="128">
        <v>-8.4454335167079203E-2</v>
      </c>
      <c r="BL212" s="128">
        <v>-4.3521792237848689E-2</v>
      </c>
      <c r="BM212" s="128">
        <v>-4.9120528289297249E-2</v>
      </c>
      <c r="BN212" s="128">
        <v>-3.2400240304657699E-2</v>
      </c>
      <c r="BO212" s="128">
        <v>-2.16459572737208E-2</v>
      </c>
      <c r="BP212" s="128">
        <v>6.3112738865731099E-2</v>
      </c>
      <c r="BQ212" s="128" t="s">
        <v>46</v>
      </c>
      <c r="BR212" s="128" t="s">
        <v>46</v>
      </c>
      <c r="BS212" s="128">
        <v>1.2125038163479651E-3</v>
      </c>
      <c r="BT212" s="128">
        <v>5.6983024965337997E-2</v>
      </c>
      <c r="BU212" s="128">
        <v>4.4782690251640202E-2</v>
      </c>
      <c r="BV212" s="177">
        <v>-1.3309323284528087</v>
      </c>
      <c r="BW212" s="177">
        <v>4.4164400259939299E-2</v>
      </c>
      <c r="BX212" s="128">
        <v>-3.4760328242126798E-2</v>
      </c>
      <c r="BY212" s="128">
        <v>-4.3188055870380798E-2</v>
      </c>
      <c r="BZ212" s="177">
        <v>-4.6083643030079002E-3</v>
      </c>
      <c r="CA212" s="182">
        <v>9.3940607613996002E-2</v>
      </c>
      <c r="CB212" s="182">
        <v>-2.3545550264041201E-2</v>
      </c>
      <c r="CC212" s="182">
        <v>0.17408788331434999</v>
      </c>
      <c r="CD212" s="182">
        <v>0.1877042797953169</v>
      </c>
      <c r="CE212" s="182">
        <v>-0.19511317159192521</v>
      </c>
      <c r="CF212" s="182">
        <v>0.57366362018906758</v>
      </c>
      <c r="CG212" s="179">
        <v>538.97777699999995</v>
      </c>
      <c r="CH212" s="169">
        <v>0.18</v>
      </c>
      <c r="CI212" s="170" t="s">
        <v>46</v>
      </c>
      <c r="CJ212" s="170">
        <v>3.5639999999999995E-3</v>
      </c>
      <c r="CK212" s="170" t="s">
        <v>46</v>
      </c>
      <c r="CL212" s="170">
        <v>3.5639999999999995E-3</v>
      </c>
      <c r="CM212" s="180">
        <v>167340184.50999999</v>
      </c>
      <c r="CN212" s="180">
        <v>205117881.76007932</v>
      </c>
      <c r="CO212" s="180">
        <v>-91903923.840000004</v>
      </c>
      <c r="CP212" s="128" t="s">
        <v>46</v>
      </c>
      <c r="CQ212" s="128" t="s">
        <v>46</v>
      </c>
      <c r="CR212" s="128" t="s">
        <v>46</v>
      </c>
      <c r="CS212" s="128" t="s">
        <v>46</v>
      </c>
      <c r="CT212" s="126" t="s">
        <v>46</v>
      </c>
      <c r="CU212" s="126" t="s">
        <v>46</v>
      </c>
      <c r="CV212" s="126" t="s">
        <v>5257</v>
      </c>
      <c r="CW212" s="126" t="s">
        <v>46</v>
      </c>
      <c r="CX212" s="154">
        <v>25569.604861099539</v>
      </c>
    </row>
    <row r="213" spans="1:102" ht="15" customHeight="1" x14ac:dyDescent="0.35">
      <c r="A213" s="8"/>
      <c r="B213" s="129">
        <v>30556738000109</v>
      </c>
      <c r="C213" s="152" t="s">
        <v>465</v>
      </c>
      <c r="D213" s="126">
        <v>13</v>
      </c>
      <c r="E213" s="126"/>
      <c r="F213" s="122" t="s">
        <v>3401</v>
      </c>
      <c r="G213" s="126" t="s">
        <v>463</v>
      </c>
      <c r="H213" s="126" t="s">
        <v>3557</v>
      </c>
      <c r="I213" s="126" t="s">
        <v>3558</v>
      </c>
      <c r="J213" s="126" t="s">
        <v>3559</v>
      </c>
      <c r="K213" s="126" t="s">
        <v>3540</v>
      </c>
      <c r="L213" s="211" t="s">
        <v>3400</v>
      </c>
      <c r="M213" s="126" t="s">
        <v>112</v>
      </c>
      <c r="N213" s="126" t="s">
        <v>113</v>
      </c>
      <c r="O213" s="126" t="s">
        <v>157</v>
      </c>
      <c r="P213" s="211" t="s">
        <v>3541</v>
      </c>
      <c r="Q213" s="127">
        <v>10000</v>
      </c>
      <c r="R213" s="126" t="s">
        <v>4350</v>
      </c>
      <c r="S213" s="213" t="s">
        <v>46</v>
      </c>
      <c r="T213" s="171">
        <v>5000</v>
      </c>
      <c r="U213" s="171">
        <v>5000</v>
      </c>
      <c r="V213" s="172" t="s">
        <v>3398</v>
      </c>
      <c r="W213" s="172" t="s">
        <v>135</v>
      </c>
      <c r="X213" s="172" t="s">
        <v>4475</v>
      </c>
      <c r="Y213" s="172" t="s">
        <v>3530</v>
      </c>
      <c r="Z213" s="172">
        <v>30</v>
      </c>
      <c r="AA213" s="172" t="s">
        <v>46</v>
      </c>
      <c r="AB213" s="169" t="s">
        <v>46</v>
      </c>
      <c r="AC213" s="172" t="s">
        <v>5258</v>
      </c>
      <c r="AD213" s="169">
        <v>1.9799999999999998E-2</v>
      </c>
      <c r="AE213" s="169">
        <v>2.2799999999999997E-2</v>
      </c>
      <c r="AF213" s="169" t="s">
        <v>46</v>
      </c>
      <c r="AG213" s="169">
        <v>0.2</v>
      </c>
      <c r="AH213" s="172" t="s">
        <v>46</v>
      </c>
      <c r="AI213" s="172" t="s">
        <v>46</v>
      </c>
      <c r="AJ213" s="172" t="s">
        <v>133</v>
      </c>
      <c r="AK213" s="173">
        <v>43375</v>
      </c>
      <c r="AL213" s="212" t="s">
        <v>3670</v>
      </c>
      <c r="AM213" s="128">
        <v>6.2667905846967003E-3</v>
      </c>
      <c r="AN213" s="128">
        <v>-1.58067789577385E-2</v>
      </c>
      <c r="AO213" s="128">
        <v>1.93303568870015E-2</v>
      </c>
      <c r="AP213" s="128">
        <v>6.3490949523448803E-2</v>
      </c>
      <c r="AQ213" s="128">
        <v>6.30200098315951E-2</v>
      </c>
      <c r="AR213" s="128">
        <v>6.93857224491123E-2</v>
      </c>
      <c r="AS213" s="128">
        <v>0.1071143555424753</v>
      </c>
      <c r="AT213" s="128">
        <v>0.22813837552671939</v>
      </c>
      <c r="AU213" s="128" t="s">
        <v>46</v>
      </c>
      <c r="AV213" s="128" t="s">
        <v>46</v>
      </c>
      <c r="AW213" s="128">
        <v>8.9846727784856695E-2</v>
      </c>
      <c r="AX213" s="128">
        <v>0.51370067506190398</v>
      </c>
      <c r="AY213" s="128" t="s">
        <v>46</v>
      </c>
      <c r="AZ213" s="128">
        <v>0.1448668720683719</v>
      </c>
      <c r="BA213" s="128">
        <v>0.50501827697848234</v>
      </c>
      <c r="BB213" s="128">
        <v>0.46765863365420213</v>
      </c>
      <c r="BC213" s="128">
        <v>0.63808990170264024</v>
      </c>
      <c r="BD213" s="128">
        <v>0.82096074639225869</v>
      </c>
      <c r="BE213" s="128">
        <v>1.8438398945849883</v>
      </c>
      <c r="BF213" s="128" t="s">
        <v>46</v>
      </c>
      <c r="BG213" s="128" t="s">
        <v>46</v>
      </c>
      <c r="BH213" s="128">
        <v>1.0352308684243274</v>
      </c>
      <c r="BI213" s="128">
        <v>-5.9325131906807996E-3</v>
      </c>
      <c r="BJ213" s="128">
        <v>-0.11931937620442171</v>
      </c>
      <c r="BK213" s="128">
        <v>-0.11410495935202331</v>
      </c>
      <c r="BL213" s="128">
        <v>-5.5279418743579778E-2</v>
      </c>
      <c r="BM213" s="128">
        <v>-6.321746418984131E-2</v>
      </c>
      <c r="BN213" s="128">
        <v>-3.935400570513E-2</v>
      </c>
      <c r="BO213" s="128">
        <v>-2.33600380423497E-2</v>
      </c>
      <c r="BP213" s="128">
        <v>0.1044083400736852</v>
      </c>
      <c r="BQ213" s="128" t="s">
        <v>46</v>
      </c>
      <c r="BR213" s="128" t="s">
        <v>46</v>
      </c>
      <c r="BS213" s="128">
        <v>2.8134754932549466E-3</v>
      </c>
      <c r="BT213" s="128">
        <v>8.4765575408752694E-2</v>
      </c>
      <c r="BU213" s="128">
        <v>6.5022891010383693E-2</v>
      </c>
      <c r="BV213" s="177">
        <v>-1.209781178396176</v>
      </c>
      <c r="BW213" s="177">
        <v>6.6608601143913995E-2</v>
      </c>
      <c r="BX213" s="128">
        <v>-6.6570853752811202E-2</v>
      </c>
      <c r="BY213" s="128">
        <v>-6.6570853752811202E-2</v>
      </c>
      <c r="BZ213" s="177">
        <v>-3.6772587072686001E-3</v>
      </c>
      <c r="CA213" s="182">
        <v>9.0962446425108798E-2</v>
      </c>
      <c r="CB213" s="182">
        <v>-2.4153250253621899E-2</v>
      </c>
      <c r="CC213" s="182">
        <v>0.1712008576020449</v>
      </c>
      <c r="CD213" s="182">
        <v>0.18584935940113781</v>
      </c>
      <c r="CE213" s="182">
        <v>-0.1975700776905881</v>
      </c>
      <c r="CF213" s="182">
        <v>0.57107418374412233</v>
      </c>
      <c r="CG213" s="179">
        <v>182.125924</v>
      </c>
      <c r="CH213" s="169" t="s">
        <v>46</v>
      </c>
      <c r="CI213" s="170" t="s">
        <v>46</v>
      </c>
      <c r="CJ213" s="170" t="s">
        <v>46</v>
      </c>
      <c r="CK213" s="170" t="s">
        <v>46</v>
      </c>
      <c r="CL213" s="170" t="s">
        <v>46</v>
      </c>
      <c r="CM213" s="180">
        <v>388791981.11000001</v>
      </c>
      <c r="CN213" s="180">
        <v>544323839.07412684</v>
      </c>
      <c r="CO213" s="180">
        <v>-267797175.49999997</v>
      </c>
      <c r="CP213" s="128" t="s">
        <v>46</v>
      </c>
      <c r="CQ213" s="128" t="s">
        <v>46</v>
      </c>
      <c r="CR213" s="128" t="s">
        <v>46</v>
      </c>
      <c r="CS213" s="128" t="s">
        <v>46</v>
      </c>
      <c r="CT213" s="126" t="s">
        <v>46</v>
      </c>
      <c r="CU213" s="126" t="s">
        <v>46</v>
      </c>
      <c r="CV213" s="126" t="s">
        <v>5259</v>
      </c>
      <c r="CW213" s="126" t="s">
        <v>46</v>
      </c>
      <c r="CX213" s="154">
        <v>25569.604861099539</v>
      </c>
    </row>
    <row r="214" spans="1:102" ht="15" customHeight="1" x14ac:dyDescent="0.35">
      <c r="A214" s="8"/>
      <c r="B214" s="129">
        <v>39317019000100</v>
      </c>
      <c r="C214" s="152" t="s">
        <v>5202</v>
      </c>
      <c r="D214" s="126">
        <v>26</v>
      </c>
      <c r="E214" s="126" t="s">
        <v>134</v>
      </c>
      <c r="F214" s="122"/>
      <c r="G214" s="126" t="s">
        <v>5203</v>
      </c>
      <c r="H214" s="126" t="s">
        <v>3383</v>
      </c>
      <c r="I214" s="126" t="s">
        <v>3383</v>
      </c>
      <c r="J214" s="126" t="s">
        <v>3561</v>
      </c>
      <c r="K214" s="126" t="s">
        <v>3526</v>
      </c>
      <c r="L214" s="211" t="s">
        <v>3400</v>
      </c>
      <c r="M214" s="126" t="s">
        <v>114</v>
      </c>
      <c r="N214" s="126" t="s">
        <v>115</v>
      </c>
      <c r="O214" s="126" t="s">
        <v>4459</v>
      </c>
      <c r="P214" s="211" t="s">
        <v>4616</v>
      </c>
      <c r="Q214" s="127">
        <v>500</v>
      </c>
      <c r="R214" s="126" t="s">
        <v>4350</v>
      </c>
      <c r="S214" s="213" t="s">
        <v>46</v>
      </c>
      <c r="T214" s="171">
        <v>100</v>
      </c>
      <c r="U214" s="171">
        <v>100</v>
      </c>
      <c r="V214" s="172" t="s">
        <v>3398</v>
      </c>
      <c r="W214" s="172" t="s">
        <v>3530</v>
      </c>
      <c r="X214" s="172" t="s">
        <v>3531</v>
      </c>
      <c r="Y214" s="172" t="s">
        <v>3534</v>
      </c>
      <c r="Z214" s="172">
        <v>32</v>
      </c>
      <c r="AA214" s="172" t="s">
        <v>46</v>
      </c>
      <c r="AB214" s="169" t="s">
        <v>46</v>
      </c>
      <c r="AC214" s="172" t="s">
        <v>5204</v>
      </c>
      <c r="AD214" s="169">
        <v>1.9E-2</v>
      </c>
      <c r="AE214" s="169">
        <v>0.11900000000000001</v>
      </c>
      <c r="AF214" s="169">
        <v>2.1000000000000001E-2</v>
      </c>
      <c r="AG214" s="169">
        <v>0.2</v>
      </c>
      <c r="AH214" s="172" t="s">
        <v>46</v>
      </c>
      <c r="AI214" s="172" t="s">
        <v>46</v>
      </c>
      <c r="AJ214" s="172" t="s">
        <v>5205</v>
      </c>
      <c r="AK214" s="173">
        <v>44316</v>
      </c>
      <c r="AL214" s="212" t="s">
        <v>5206</v>
      </c>
      <c r="AM214" s="128">
        <v>3.9755626582592199E-2</v>
      </c>
      <c r="AN214" s="128">
        <v>0.1762622323514699</v>
      </c>
      <c r="AO214" s="128">
        <v>0.19248597288823169</v>
      </c>
      <c r="AP214" s="128">
        <v>0.28219285031432467</v>
      </c>
      <c r="AQ214" s="128">
        <v>0.1829131812105258</v>
      </c>
      <c r="AR214" s="128">
        <v>0.28379332876575569</v>
      </c>
      <c r="AS214" s="128">
        <v>0.12926336624250059</v>
      </c>
      <c r="AT214" s="128">
        <v>0.15814659258627969</v>
      </c>
      <c r="AU214" s="128" t="s">
        <v>46</v>
      </c>
      <c r="AV214" s="128" t="s">
        <v>46</v>
      </c>
      <c r="AW214" s="128">
        <v>0.18263190689914799</v>
      </c>
      <c r="AX214" s="128">
        <v>3.2588438909794859</v>
      </c>
      <c r="AY214" s="128">
        <v>1.7028094844477273</v>
      </c>
      <c r="AZ214" s="128">
        <v>1.4425414374064838</v>
      </c>
      <c r="BA214" s="128">
        <v>2.4825102595719004</v>
      </c>
      <c r="BB214" s="128">
        <v>1.5227959797188091</v>
      </c>
      <c r="BC214" s="128">
        <v>2.609840336948495</v>
      </c>
      <c r="BD214" s="128">
        <v>0.99071827575472005</v>
      </c>
      <c r="BE214" s="128">
        <v>1.2781584682104894</v>
      </c>
      <c r="BF214" s="128" t="s">
        <v>46</v>
      </c>
      <c r="BG214" s="128" t="s">
        <v>46</v>
      </c>
      <c r="BH214" s="128">
        <v>1.7907562602692266</v>
      </c>
      <c r="BI214" s="128">
        <v>2.7556322807214598E-2</v>
      </c>
      <c r="BJ214" s="128">
        <v>7.27496351047867E-2</v>
      </c>
      <c r="BK214" s="128">
        <v>5.9050656649206799E-2</v>
      </c>
      <c r="BL214" s="128">
        <v>0.15131960978842329</v>
      </c>
      <c r="BM214" s="128">
        <v>5.606247416900767E-2</v>
      </c>
      <c r="BN214" s="128">
        <v>0.17505360061151329</v>
      </c>
      <c r="BO214" s="128">
        <v>-1.2110273423244001E-3</v>
      </c>
      <c r="BP214" s="128">
        <v>3.4416557133245498E-2</v>
      </c>
      <c r="BQ214" s="128" t="s">
        <v>46</v>
      </c>
      <c r="BR214" s="128" t="s">
        <v>46</v>
      </c>
      <c r="BS214" s="128">
        <v>7.3182421030036471E-2</v>
      </c>
      <c r="BT214" s="128">
        <v>0.1150544560876213</v>
      </c>
      <c r="BU214" s="128">
        <v>0.13860614377528421</v>
      </c>
      <c r="BV214" s="177">
        <v>0.49880336264800618</v>
      </c>
      <c r="BW214" s="177">
        <v>0.49878491555532378</v>
      </c>
      <c r="BX214" s="128">
        <v>-9.1076461371064205E-2</v>
      </c>
      <c r="BY214" s="128">
        <v>-0.16728254071218829</v>
      </c>
      <c r="BZ214" s="177">
        <v>0.50082803977670953</v>
      </c>
      <c r="CA214" s="182">
        <v>0.58798011313278209</v>
      </c>
      <c r="CB214" s="182">
        <v>-0.21931663369458221</v>
      </c>
      <c r="CC214" s="182">
        <v>0.26064600693192991</v>
      </c>
      <c r="CD214" s="182">
        <v>0.21965328630354711</v>
      </c>
      <c r="CE214" s="182">
        <v>0.37982476893154671</v>
      </c>
      <c r="CF214" s="182">
        <v>0.54204174463174604</v>
      </c>
      <c r="CG214" s="179">
        <v>2.0949525599999999</v>
      </c>
      <c r="CH214" s="169">
        <v>0.25</v>
      </c>
      <c r="CI214" s="170">
        <v>0.15</v>
      </c>
      <c r="CJ214" s="170">
        <v>4.7499999999999999E-3</v>
      </c>
      <c r="CK214" s="170">
        <v>1.627722194031851E-3</v>
      </c>
      <c r="CL214" s="170">
        <v>6.3777221940318511E-3</v>
      </c>
      <c r="CM214" s="180">
        <v>61481614.350000001</v>
      </c>
      <c r="CN214" s="180">
        <v>54430661.969682567</v>
      </c>
      <c r="CO214" s="180">
        <v>2928374.9800000004</v>
      </c>
      <c r="CP214" s="128" t="s">
        <v>46</v>
      </c>
      <c r="CQ214" s="128" t="s">
        <v>46</v>
      </c>
      <c r="CR214" s="128" t="s">
        <v>46</v>
      </c>
      <c r="CS214" s="128" t="s">
        <v>46</v>
      </c>
      <c r="CT214" s="126" t="s">
        <v>46</v>
      </c>
      <c r="CU214" s="126" t="s">
        <v>46</v>
      </c>
      <c r="CV214" s="126" t="s">
        <v>5207</v>
      </c>
      <c r="CW214" s="126" t="s">
        <v>46</v>
      </c>
      <c r="CX214" s="154">
        <v>25569.625694432871</v>
      </c>
    </row>
    <row r="215" spans="1:102" ht="15" customHeight="1" x14ac:dyDescent="0.35">
      <c r="A215" s="8"/>
      <c r="B215" s="129">
        <v>36017731000197</v>
      </c>
      <c r="C215" s="152" t="s">
        <v>5208</v>
      </c>
      <c r="D215" s="126">
        <v>13</v>
      </c>
      <c r="E215" s="126" t="s">
        <v>134</v>
      </c>
      <c r="F215" s="122"/>
      <c r="G215" s="126" t="s">
        <v>5203</v>
      </c>
      <c r="H215" s="126" t="s">
        <v>3383</v>
      </c>
      <c r="I215" s="126" t="s">
        <v>3383</v>
      </c>
      <c r="J215" s="126" t="s">
        <v>3561</v>
      </c>
      <c r="K215" s="126" t="s">
        <v>3526</v>
      </c>
      <c r="L215" s="211" t="s">
        <v>3399</v>
      </c>
      <c r="M215" s="126" t="s">
        <v>112</v>
      </c>
      <c r="N215" s="126" t="s">
        <v>113</v>
      </c>
      <c r="O215" s="126" t="s">
        <v>157</v>
      </c>
      <c r="P215" s="211" t="s">
        <v>3539</v>
      </c>
      <c r="Q215" s="127">
        <v>500</v>
      </c>
      <c r="R215" s="126" t="s">
        <v>4350</v>
      </c>
      <c r="S215" s="213" t="s">
        <v>46</v>
      </c>
      <c r="T215" s="171">
        <v>100</v>
      </c>
      <c r="U215" s="171">
        <v>100</v>
      </c>
      <c r="V215" s="172" t="s">
        <v>3398</v>
      </c>
      <c r="W215" s="172" t="s">
        <v>3530</v>
      </c>
      <c r="X215" s="172" t="s">
        <v>3531</v>
      </c>
      <c r="Y215" s="172" t="s">
        <v>3530</v>
      </c>
      <c r="Z215" s="172">
        <v>31</v>
      </c>
      <c r="AA215" s="172" t="s">
        <v>46</v>
      </c>
      <c r="AB215" s="169" t="s">
        <v>46</v>
      </c>
      <c r="AC215" s="172" t="s">
        <v>5209</v>
      </c>
      <c r="AD215" s="169">
        <v>1.9E-2</v>
      </c>
      <c r="AE215" s="169">
        <v>0.11900000000000001</v>
      </c>
      <c r="AF215" s="169">
        <v>2.1000000000000001E-2</v>
      </c>
      <c r="AG215" s="169">
        <v>0.2</v>
      </c>
      <c r="AH215" s="172" t="s">
        <v>136</v>
      </c>
      <c r="AI215" s="172" t="s">
        <v>4367</v>
      </c>
      <c r="AJ215" s="172" t="s">
        <v>133</v>
      </c>
      <c r="AK215" s="173">
        <v>44012</v>
      </c>
      <c r="AL215" s="212" t="s">
        <v>5210</v>
      </c>
      <c r="AM215" s="128">
        <v>1.6650608000856101E-2</v>
      </c>
      <c r="AN215" s="128">
        <v>9.6953757873672497E-2</v>
      </c>
      <c r="AO215" s="128">
        <v>0.16211014879922039</v>
      </c>
      <c r="AP215" s="128">
        <v>0.12355851972910439</v>
      </c>
      <c r="AQ215" s="128">
        <v>0.12914017688378471</v>
      </c>
      <c r="AR215" s="128">
        <v>0.1271250049869741</v>
      </c>
      <c r="AS215" s="128">
        <v>0.12737335062466459</v>
      </c>
      <c r="AT215" s="128">
        <v>0.21407323046482141</v>
      </c>
      <c r="AU215" s="128" t="s">
        <v>46</v>
      </c>
      <c r="AV215" s="128" t="s">
        <v>46</v>
      </c>
      <c r="AW215" s="128">
        <v>0.12997754960642061</v>
      </c>
      <c r="AX215" s="128">
        <v>1.3648818250155259</v>
      </c>
      <c r="AY215" s="128">
        <v>0.93663728331170959</v>
      </c>
      <c r="AZ215" s="128">
        <v>1.2148968756429508</v>
      </c>
      <c r="BA215" s="128">
        <v>1.0114155712123185</v>
      </c>
      <c r="BB215" s="128">
        <v>1.0216700798974123</v>
      </c>
      <c r="BC215" s="128">
        <v>1.1690759867143776</v>
      </c>
      <c r="BD215" s="128">
        <v>0.976232555101745</v>
      </c>
      <c r="BE215" s="128">
        <v>1.7301638173867651</v>
      </c>
      <c r="BF215" s="128" t="s">
        <v>46</v>
      </c>
      <c r="BG215" s="128" t="s">
        <v>46</v>
      </c>
      <c r="BH215" s="128">
        <v>1.4040455698252057</v>
      </c>
      <c r="BI215" s="128">
        <v>4.4513042254785001E-3</v>
      </c>
      <c r="BJ215" s="128">
        <v>-6.5588393730106999E-3</v>
      </c>
      <c r="BK215" s="128">
        <v>2.8674832560195498E-2</v>
      </c>
      <c r="BL215" s="128">
        <v>1.2427517880047034E-3</v>
      </c>
      <c r="BM215" s="128">
        <v>2.4317457500464545E-3</v>
      </c>
      <c r="BN215" s="128">
        <v>1.8385276832731699E-2</v>
      </c>
      <c r="BO215" s="128">
        <v>-3.1010429601605002E-3</v>
      </c>
      <c r="BP215" s="128">
        <v>9.0343195011787197E-2</v>
      </c>
      <c r="BQ215" s="128" t="s">
        <v>46</v>
      </c>
      <c r="BR215" s="128" t="s">
        <v>46</v>
      </c>
      <c r="BS215" s="128">
        <v>3.4234720735283553E-2</v>
      </c>
      <c r="BT215" s="128">
        <v>3.3734696954613702E-2</v>
      </c>
      <c r="BU215" s="128">
        <v>3.6440839027963703E-2</v>
      </c>
      <c r="BV215" s="177">
        <v>0.75778931760806778</v>
      </c>
      <c r="BW215" s="177">
        <v>0.7845356376844117</v>
      </c>
      <c r="BX215" s="128">
        <v>-1.0937312252524801E-2</v>
      </c>
      <c r="BY215" s="128">
        <v>-4.2714673945244697E-2</v>
      </c>
      <c r="BZ215" s="177">
        <v>3.5521127065727097E-2</v>
      </c>
      <c r="CA215" s="182">
        <v>-5.5222496280980297E-2</v>
      </c>
      <c r="CB215" s="182">
        <v>1.14849222022476E-2</v>
      </c>
      <c r="CC215" s="182">
        <v>-8.6505757827261803E-2</v>
      </c>
      <c r="CD215" s="182">
        <v>-3.28180340269522E-2</v>
      </c>
      <c r="CE215" s="182">
        <v>-3.2314196872335298E-2</v>
      </c>
      <c r="CF215" s="182">
        <v>0.59854265354904312</v>
      </c>
      <c r="CG215" s="179">
        <v>1.8966392999999999</v>
      </c>
      <c r="CH215" s="169">
        <v>0.25</v>
      </c>
      <c r="CI215" s="170">
        <v>0.15</v>
      </c>
      <c r="CJ215" s="170">
        <v>4.7499999999999999E-3</v>
      </c>
      <c r="CK215" s="170">
        <v>7.5897138943962876E-4</v>
      </c>
      <c r="CL215" s="170">
        <v>5.5089713894396286E-3</v>
      </c>
      <c r="CM215" s="180">
        <v>780292446.19000006</v>
      </c>
      <c r="CN215" s="180">
        <v>762395370.86134946</v>
      </c>
      <c r="CO215" s="180">
        <v>-38119091.090000018</v>
      </c>
      <c r="CP215" s="128" t="s">
        <v>46</v>
      </c>
      <c r="CQ215" s="128" t="s">
        <v>46</v>
      </c>
      <c r="CR215" s="128" t="s">
        <v>46</v>
      </c>
      <c r="CS215" s="128" t="s">
        <v>46</v>
      </c>
      <c r="CT215" s="126" t="s">
        <v>46</v>
      </c>
      <c r="CU215" s="126" t="s">
        <v>46</v>
      </c>
      <c r="CV215" s="126" t="s">
        <v>5211</v>
      </c>
      <c r="CW215" s="126" t="s">
        <v>46</v>
      </c>
      <c r="CX215" s="154">
        <v>25569.625694432871</v>
      </c>
    </row>
    <row r="216" spans="1:102" ht="15" customHeight="1" x14ac:dyDescent="0.35">
      <c r="A216" s="8"/>
      <c r="B216" s="129">
        <v>48997077000104</v>
      </c>
      <c r="C216" s="152" t="s">
        <v>5212</v>
      </c>
      <c r="D216" s="126">
        <v>13</v>
      </c>
      <c r="E216" s="126"/>
      <c r="F216" s="122"/>
      <c r="G216" s="126" t="s">
        <v>5203</v>
      </c>
      <c r="H216" s="126" t="s">
        <v>3383</v>
      </c>
      <c r="I216" s="126" t="s">
        <v>3383</v>
      </c>
      <c r="J216" s="126" t="s">
        <v>3561</v>
      </c>
      <c r="K216" s="126" t="s">
        <v>3526</v>
      </c>
      <c r="L216" s="211" t="s">
        <v>3400</v>
      </c>
      <c r="M216" s="126" t="s">
        <v>112</v>
      </c>
      <c r="N216" s="126" t="s">
        <v>113</v>
      </c>
      <c r="O216" s="126" t="s">
        <v>5133</v>
      </c>
      <c r="P216" s="211" t="s">
        <v>3562</v>
      </c>
      <c r="Q216" s="127">
        <v>500</v>
      </c>
      <c r="R216" s="126" t="s">
        <v>4350</v>
      </c>
      <c r="S216" s="213" t="s">
        <v>46</v>
      </c>
      <c r="T216" s="171">
        <v>500</v>
      </c>
      <c r="U216" s="171">
        <v>500</v>
      </c>
      <c r="V216" s="172" t="s">
        <v>3398</v>
      </c>
      <c r="W216" s="172" t="s">
        <v>3530</v>
      </c>
      <c r="X216" s="172" t="s">
        <v>3531</v>
      </c>
      <c r="Y216" s="172" t="s">
        <v>3530</v>
      </c>
      <c r="Z216" s="172">
        <v>31</v>
      </c>
      <c r="AA216" s="172" t="s">
        <v>46</v>
      </c>
      <c r="AB216" s="169" t="s">
        <v>46</v>
      </c>
      <c r="AC216" s="172" t="s">
        <v>5213</v>
      </c>
      <c r="AD216" s="169">
        <v>1.9E-2</v>
      </c>
      <c r="AE216" s="169">
        <v>0.11900000000000001</v>
      </c>
      <c r="AF216" s="169">
        <v>2.1000000000000001E-2</v>
      </c>
      <c r="AG216" s="169">
        <v>0.2</v>
      </c>
      <c r="AH216" s="172" t="s">
        <v>3380</v>
      </c>
      <c r="AI216" s="172" t="s">
        <v>3381</v>
      </c>
      <c r="AJ216" s="172" t="s">
        <v>133</v>
      </c>
      <c r="AK216" s="173">
        <v>45197</v>
      </c>
      <c r="AL216" s="212" t="s">
        <v>5214</v>
      </c>
      <c r="AM216" s="128">
        <v>1.26102382770338E-2</v>
      </c>
      <c r="AN216" s="128">
        <v>0.17136571141382309</v>
      </c>
      <c r="AO216" s="128">
        <v>0.27295926911556861</v>
      </c>
      <c r="AP216" s="128">
        <v>0.17819180994013739</v>
      </c>
      <c r="AQ216" s="128" t="s">
        <v>46</v>
      </c>
      <c r="AR216" s="128">
        <v>0.2155466484953607</v>
      </c>
      <c r="AS216" s="128" t="s">
        <v>46</v>
      </c>
      <c r="AT216" s="128" t="s">
        <v>46</v>
      </c>
      <c r="AU216" s="128" t="s">
        <v>46</v>
      </c>
      <c r="AV216" s="128" t="s">
        <v>46</v>
      </c>
      <c r="AW216" s="128">
        <v>0.17819180994013739</v>
      </c>
      <c r="AX216" s="128">
        <v>1.0336850781997666</v>
      </c>
      <c r="AY216" s="128">
        <v>1.6555058608512891</v>
      </c>
      <c r="AZ216" s="128">
        <v>2.0456298737780343</v>
      </c>
      <c r="BA216" s="128" t="s">
        <v>46</v>
      </c>
      <c r="BB216" s="128" t="s">
        <v>46</v>
      </c>
      <c r="BC216" s="128">
        <v>1.9822253757119721</v>
      </c>
      <c r="BD216" s="128" t="s">
        <v>46</v>
      </c>
      <c r="BE216" s="128" t="s">
        <v>46</v>
      </c>
      <c r="BF216" s="128" t="s">
        <v>46</v>
      </c>
      <c r="BG216" s="128" t="s">
        <v>46</v>
      </c>
      <c r="BH216" s="128">
        <v>1.4961064943550613</v>
      </c>
      <c r="BI216" s="128">
        <v>4.109345016563E-4</v>
      </c>
      <c r="BJ216" s="128">
        <v>6.7853114167139905E-2</v>
      </c>
      <c r="BK216" s="128">
        <v>0.13952395287654371</v>
      </c>
      <c r="BL216" s="128" t="s">
        <v>46</v>
      </c>
      <c r="BM216" s="128" t="s">
        <v>46</v>
      </c>
      <c r="BN216" s="128">
        <v>0.1068069203411183</v>
      </c>
      <c r="BO216" s="128" t="s">
        <v>46</v>
      </c>
      <c r="BP216" s="128" t="s">
        <v>46</v>
      </c>
      <c r="BQ216" s="128" t="s">
        <v>46</v>
      </c>
      <c r="BR216" s="128" t="s">
        <v>46</v>
      </c>
      <c r="BS216" s="128">
        <v>5.2799500498447838E-2</v>
      </c>
      <c r="BT216" s="128">
        <v>4.7632608964249402E-2</v>
      </c>
      <c r="BU216" s="128">
        <v>5.41595500504823E-2</v>
      </c>
      <c r="BV216" s="177">
        <v>2.4626639779534805</v>
      </c>
      <c r="BW216" s="177">
        <v>0.92600449701428245</v>
      </c>
      <c r="BX216" s="128">
        <v>-1.7974047753970299E-2</v>
      </c>
      <c r="BY216" s="128">
        <v>-3.7446262982277802E-2</v>
      </c>
      <c r="BZ216" s="177">
        <v>1.6495959659724699E-2</v>
      </c>
      <c r="CA216" s="182">
        <v>9.1064130885792904E-2</v>
      </c>
      <c r="CB216" s="182">
        <v>8.6305050742532405E-2</v>
      </c>
      <c r="CC216" s="182">
        <v>-0.35810399308313129</v>
      </c>
      <c r="CD216" s="182">
        <v>-0.2640589125739804</v>
      </c>
      <c r="CE216" s="182">
        <v>0.32435272598243708</v>
      </c>
      <c r="CF216" s="182">
        <v>4.8698990283184203E-2</v>
      </c>
      <c r="CG216" s="179">
        <v>1.38723295</v>
      </c>
      <c r="CH216" s="169">
        <v>0.24</v>
      </c>
      <c r="CI216" s="170">
        <v>0.15</v>
      </c>
      <c r="CJ216" s="170">
        <v>4.5599999999999998E-3</v>
      </c>
      <c r="CK216" s="170">
        <v>3.6929487958654869E-3</v>
      </c>
      <c r="CL216" s="170">
        <v>8.2529487958654876E-3</v>
      </c>
      <c r="CM216" s="180">
        <v>590997448.69000006</v>
      </c>
      <c r="CN216" s="180">
        <v>470464666.36944431</v>
      </c>
      <c r="CO216" s="180">
        <v>136328644.46999997</v>
      </c>
      <c r="CP216" s="128" t="s">
        <v>46</v>
      </c>
      <c r="CQ216" s="128" t="s">
        <v>46</v>
      </c>
      <c r="CR216" s="128" t="s">
        <v>46</v>
      </c>
      <c r="CS216" s="128" t="s">
        <v>46</v>
      </c>
      <c r="CT216" s="126" t="s">
        <v>46</v>
      </c>
      <c r="CU216" s="126" t="s">
        <v>46</v>
      </c>
      <c r="CV216" s="126" t="s">
        <v>5215</v>
      </c>
      <c r="CW216" s="126" t="s">
        <v>46</v>
      </c>
      <c r="CX216" s="154">
        <v>25569.604861099539</v>
      </c>
    </row>
    <row r="217" spans="1:102" ht="15" customHeight="1" x14ac:dyDescent="0.35">
      <c r="A217" s="8"/>
      <c r="B217" s="129">
        <v>28075532000107</v>
      </c>
      <c r="C217" s="152" t="s">
        <v>5216</v>
      </c>
      <c r="D217" s="126">
        <v>26</v>
      </c>
      <c r="E217" s="126"/>
      <c r="F217" s="122" t="s">
        <v>3393</v>
      </c>
      <c r="G217" s="126" t="s">
        <v>5217</v>
      </c>
      <c r="H217" s="126" t="s">
        <v>3391</v>
      </c>
      <c r="I217" s="126" t="s">
        <v>3392</v>
      </c>
      <c r="J217" s="126" t="s">
        <v>3560</v>
      </c>
      <c r="K217" s="126" t="s">
        <v>3526</v>
      </c>
      <c r="L217" s="211" t="s">
        <v>3400</v>
      </c>
      <c r="M217" s="126" t="s">
        <v>114</v>
      </c>
      <c r="N217" s="126" t="s">
        <v>4426</v>
      </c>
      <c r="O217" s="126" t="s">
        <v>358</v>
      </c>
      <c r="P217" s="211" t="s">
        <v>3550</v>
      </c>
      <c r="Q217" s="127">
        <v>1000</v>
      </c>
      <c r="R217" s="126" t="s">
        <v>4350</v>
      </c>
      <c r="S217" s="213" t="s">
        <v>46</v>
      </c>
      <c r="T217" s="171">
        <v>1000</v>
      </c>
      <c r="U217" s="171">
        <v>1000</v>
      </c>
      <c r="V217" s="172" t="s">
        <v>3398</v>
      </c>
      <c r="W217" s="172" t="s">
        <v>3530</v>
      </c>
      <c r="X217" s="172" t="s">
        <v>3531</v>
      </c>
      <c r="Y217" s="172" t="s">
        <v>3538</v>
      </c>
      <c r="Z217" s="172">
        <v>34</v>
      </c>
      <c r="AA217" s="172" t="s">
        <v>46</v>
      </c>
      <c r="AB217" s="169" t="s">
        <v>46</v>
      </c>
      <c r="AC217" s="172" t="s">
        <v>5218</v>
      </c>
      <c r="AD217" s="169">
        <v>0.02</v>
      </c>
      <c r="AE217" s="169">
        <v>0.18</v>
      </c>
      <c r="AF217" s="169">
        <v>0.02</v>
      </c>
      <c r="AG217" s="169">
        <v>0.2</v>
      </c>
      <c r="AH217" s="172" t="s">
        <v>3380</v>
      </c>
      <c r="AI217" s="172" t="s">
        <v>3381</v>
      </c>
      <c r="AJ217" s="172" t="s">
        <v>46</v>
      </c>
      <c r="AK217" s="173">
        <v>43018</v>
      </c>
      <c r="AL217" s="212" t="s">
        <v>5219</v>
      </c>
      <c r="AM217" s="128">
        <v>1.8713492200836E-3</v>
      </c>
      <c r="AN217" s="128">
        <v>-7.9863941847112194E-2</v>
      </c>
      <c r="AO217" s="128">
        <v>-3.2428673404778E-3</v>
      </c>
      <c r="AP217" s="128">
        <v>0.1426658594615248</v>
      </c>
      <c r="AQ217" s="128">
        <v>0.1367438292490579</v>
      </c>
      <c r="AR217" s="128">
        <v>0.2986227838512891</v>
      </c>
      <c r="AS217" s="128">
        <v>0.15559163330011749</v>
      </c>
      <c r="AT217" s="128">
        <v>-0.2234647841183644</v>
      </c>
      <c r="AU217" s="128" t="s">
        <v>46</v>
      </c>
      <c r="AV217" s="128" t="s">
        <v>46</v>
      </c>
      <c r="AW217" s="128">
        <v>0.13194460322781421</v>
      </c>
      <c r="AX217" s="128">
        <v>0.1533980343911695</v>
      </c>
      <c r="AY217" s="128" t="s">
        <v>46</v>
      </c>
      <c r="AZ217" s="128" t="s">
        <v>46</v>
      </c>
      <c r="BA217" s="128">
        <v>1.1783307523402631</v>
      </c>
      <c r="BB217" s="128">
        <v>1.0897168904928494</v>
      </c>
      <c r="BC217" s="128">
        <v>2.7462160235282758</v>
      </c>
      <c r="BD217" s="128">
        <v>1.1925070431460782</v>
      </c>
      <c r="BE217" s="128" t="s">
        <v>46</v>
      </c>
      <c r="BF217" s="128" t="s">
        <v>46</v>
      </c>
      <c r="BG217" s="128" t="s">
        <v>46</v>
      </c>
      <c r="BH217" s="128">
        <v>1.8406868076374421</v>
      </c>
      <c r="BI217" s="128">
        <v>-1.0327954555293801E-2</v>
      </c>
      <c r="BJ217" s="128">
        <v>-0.18337653909379539</v>
      </c>
      <c r="BK217" s="128">
        <v>-0.13667818357950279</v>
      </c>
      <c r="BL217" s="128">
        <v>1.9259481685075963E-2</v>
      </c>
      <c r="BM217" s="128">
        <v>1.0002954808770559E-2</v>
      </c>
      <c r="BN217" s="128">
        <v>0.18988305569704669</v>
      </c>
      <c r="BO217" s="128">
        <v>2.5117239715292301E-2</v>
      </c>
      <c r="BP217" s="128">
        <v>-0.34719481957139858</v>
      </c>
      <c r="BQ217" s="128" t="s">
        <v>46</v>
      </c>
      <c r="BR217" s="128" t="s">
        <v>46</v>
      </c>
      <c r="BS217" s="128">
        <v>5.6231532490869762E-2</v>
      </c>
      <c r="BT217" s="128">
        <v>0.15336980802761191</v>
      </c>
      <c r="BU217" s="128">
        <v>0.18825472604490051</v>
      </c>
      <c r="BV217" s="177">
        <v>-0.76160646657415332</v>
      </c>
      <c r="BW217" s="177">
        <v>0.3194461260708108</v>
      </c>
      <c r="BX217" s="128">
        <v>-0.1827180331337083</v>
      </c>
      <c r="BY217" s="128">
        <v>-0.31785003885935192</v>
      </c>
      <c r="BZ217" s="177">
        <v>0.1101484668559221</v>
      </c>
      <c r="CA217" s="182">
        <v>-1.4201526248195101E-2</v>
      </c>
      <c r="CB217" s="182">
        <v>0.27251701013188012</v>
      </c>
      <c r="CC217" s="182">
        <v>-0.30344679570703831</v>
      </c>
      <c r="CD217" s="182">
        <v>-0.22939352972524971</v>
      </c>
      <c r="CE217" s="182">
        <v>0.60719314311377726</v>
      </c>
      <c r="CF217" s="182">
        <v>-6.9184732666895898E-2</v>
      </c>
      <c r="CG217" s="179">
        <v>2.67413861</v>
      </c>
      <c r="CH217" s="169">
        <v>0.3</v>
      </c>
      <c r="CI217" s="170">
        <v>0.2</v>
      </c>
      <c r="CJ217" s="170">
        <v>6.0000000000000001E-3</v>
      </c>
      <c r="CK217" s="170" t="s">
        <v>46</v>
      </c>
      <c r="CL217" s="170">
        <v>6.0000000000000001E-3</v>
      </c>
      <c r="CM217" s="180">
        <v>64819433.899999999</v>
      </c>
      <c r="CN217" s="180">
        <v>74574827.659761921</v>
      </c>
      <c r="CO217" s="180">
        <v>-19962426.940000001</v>
      </c>
      <c r="CP217" s="128" t="s">
        <v>46</v>
      </c>
      <c r="CQ217" s="128" t="s">
        <v>46</v>
      </c>
      <c r="CR217" s="128" t="s">
        <v>46</v>
      </c>
      <c r="CS217" s="128" t="s">
        <v>46</v>
      </c>
      <c r="CT217" s="126" t="s">
        <v>46</v>
      </c>
      <c r="CU217" s="126" t="s">
        <v>46</v>
      </c>
      <c r="CV217" s="126" t="s">
        <v>5220</v>
      </c>
      <c r="CW217" s="126" t="s">
        <v>46</v>
      </c>
      <c r="CX217" s="154">
        <v>25569.625694432871</v>
      </c>
    </row>
    <row r="218" spans="1:102" ht="15" customHeight="1" x14ac:dyDescent="0.35">
      <c r="A218" s="8"/>
      <c r="B218" s="129">
        <v>32102192000133</v>
      </c>
      <c r="C218" s="152" t="s">
        <v>5221</v>
      </c>
      <c r="D218" s="126">
        <v>26</v>
      </c>
      <c r="E218" s="126"/>
      <c r="F218" s="122" t="s">
        <v>3401</v>
      </c>
      <c r="G218" s="126" t="s">
        <v>5217</v>
      </c>
      <c r="H218" s="126" t="s">
        <v>3391</v>
      </c>
      <c r="I218" s="126" t="s">
        <v>3392</v>
      </c>
      <c r="J218" s="126" t="s">
        <v>3560</v>
      </c>
      <c r="K218" s="126" t="s">
        <v>3526</v>
      </c>
      <c r="L218" s="211" t="s">
        <v>3400</v>
      </c>
      <c r="M218" s="126" t="s">
        <v>114</v>
      </c>
      <c r="N218" s="126" t="s">
        <v>4426</v>
      </c>
      <c r="O218" s="126" t="s">
        <v>452</v>
      </c>
      <c r="P218" s="211" t="s">
        <v>3550</v>
      </c>
      <c r="Q218" s="127">
        <v>1000</v>
      </c>
      <c r="R218" s="126" t="s">
        <v>4350</v>
      </c>
      <c r="S218" s="213" t="s">
        <v>46</v>
      </c>
      <c r="T218" s="171">
        <v>1000</v>
      </c>
      <c r="U218" s="171">
        <v>1000</v>
      </c>
      <c r="V218" s="172" t="s">
        <v>3398</v>
      </c>
      <c r="W218" s="172" t="s">
        <v>3530</v>
      </c>
      <c r="X218" s="172" t="s">
        <v>3531</v>
      </c>
      <c r="Y218" s="172" t="s">
        <v>3538</v>
      </c>
      <c r="Z218" s="172">
        <v>34</v>
      </c>
      <c r="AA218" s="172" t="s">
        <v>46</v>
      </c>
      <c r="AB218" s="169" t="s">
        <v>46</v>
      </c>
      <c r="AC218" s="172" t="s">
        <v>5222</v>
      </c>
      <c r="AD218" s="169">
        <v>0.02</v>
      </c>
      <c r="AE218" s="169">
        <v>0.19999999999999998</v>
      </c>
      <c r="AF218" s="169">
        <v>0.02</v>
      </c>
      <c r="AG218" s="169">
        <v>0.2</v>
      </c>
      <c r="AH218" s="172" t="s">
        <v>3381</v>
      </c>
      <c r="AI218" s="172" t="s">
        <v>4358</v>
      </c>
      <c r="AJ218" s="172" t="s">
        <v>46</v>
      </c>
      <c r="AK218" s="173">
        <v>43452</v>
      </c>
      <c r="AL218" s="212" t="s">
        <v>5223</v>
      </c>
      <c r="AM218" s="128">
        <v>2.3004958123389901E-2</v>
      </c>
      <c r="AN218" s="128">
        <v>0.10554704594090709</v>
      </c>
      <c r="AO218" s="128">
        <v>5.4590273320039101E-2</v>
      </c>
      <c r="AP218" s="128">
        <v>0.1155137698706156</v>
      </c>
      <c r="AQ218" s="128">
        <v>0.1430410525029692</v>
      </c>
      <c r="AR218" s="128">
        <v>2.55109775432356E-2</v>
      </c>
      <c r="AS218" s="128">
        <v>0.20956373065084549</v>
      </c>
      <c r="AT218" s="128">
        <v>-8.4239292975078095E-2</v>
      </c>
      <c r="AU218" s="128" t="s">
        <v>46</v>
      </c>
      <c r="AV218" s="128" t="s">
        <v>46</v>
      </c>
      <c r="AW218" s="128">
        <v>7.7497758306162901E-2</v>
      </c>
      <c r="AX218" s="128">
        <v>1.8857599209736819</v>
      </c>
      <c r="AY218" s="128">
        <v>1.0196541169706672</v>
      </c>
      <c r="AZ218" s="128">
        <v>0.4091141300422349</v>
      </c>
      <c r="BA218" s="128">
        <v>0.94198138251680563</v>
      </c>
      <c r="BB218" s="128">
        <v>1.1467656856849322</v>
      </c>
      <c r="BC218" s="128">
        <v>0.23460586095129321</v>
      </c>
      <c r="BD218" s="128">
        <v>1.6061675007104144</v>
      </c>
      <c r="BE218" s="128" t="s">
        <v>46</v>
      </c>
      <c r="BF218" s="128" t="s">
        <v>46</v>
      </c>
      <c r="BG218" s="128" t="s">
        <v>46</v>
      </c>
      <c r="BH218" s="128">
        <v>0.8520683868105533</v>
      </c>
      <c r="BI218" s="128">
        <v>1.0805654348012299E-2</v>
      </c>
      <c r="BJ218" s="128">
        <v>2.0344486942237999E-3</v>
      </c>
      <c r="BK218" s="128">
        <v>-7.8845042918985697E-2</v>
      </c>
      <c r="BL218" s="128">
        <v>-6.3375696929055536E-3</v>
      </c>
      <c r="BM218" s="128">
        <v>1.6276483546044496E-2</v>
      </c>
      <c r="BN218" s="128">
        <v>-8.3228750611006694E-2</v>
      </c>
      <c r="BO218" s="128">
        <v>7.9089337066020393E-2</v>
      </c>
      <c r="BP218" s="128">
        <v>-0.2079693284281123</v>
      </c>
      <c r="BQ218" s="128" t="s">
        <v>46</v>
      </c>
      <c r="BR218" s="128" t="s">
        <v>46</v>
      </c>
      <c r="BS218" s="128">
        <v>-1.2333031344807677E-2</v>
      </c>
      <c r="BT218" s="128">
        <v>0.12651594284663381</v>
      </c>
      <c r="BU218" s="128">
        <v>0.162350746762114</v>
      </c>
      <c r="BV218" s="177">
        <v>-0.50713039681866012</v>
      </c>
      <c r="BW218" s="177">
        <v>2.12515608321125E-2</v>
      </c>
      <c r="BX218" s="128">
        <v>-0.1405533196037638</v>
      </c>
      <c r="BY218" s="128">
        <v>-0.34850576979176001</v>
      </c>
      <c r="BZ218" s="177">
        <v>0.42203178138895409</v>
      </c>
      <c r="CA218" s="182">
        <v>0.4766433880950573</v>
      </c>
      <c r="CB218" s="182">
        <v>-0.186488484998827</v>
      </c>
      <c r="CC218" s="182">
        <v>0.1159261694914359</v>
      </c>
      <c r="CD218" s="182">
        <v>9.8807332249406299E-2</v>
      </c>
      <c r="CE218" s="182">
        <v>0.6085703794451307</v>
      </c>
      <c r="CF218" s="182">
        <v>0.1483787127885102</v>
      </c>
      <c r="CG218" s="179">
        <v>1.65651908</v>
      </c>
      <c r="CH218" s="169">
        <v>0.3</v>
      </c>
      <c r="CI218" s="170">
        <v>0.2</v>
      </c>
      <c r="CJ218" s="170">
        <v>6.0000000000000001E-3</v>
      </c>
      <c r="CK218" s="170" t="s">
        <v>46</v>
      </c>
      <c r="CL218" s="170">
        <v>6.0000000000000001E-3</v>
      </c>
      <c r="CM218" s="180">
        <v>9868467.6199999992</v>
      </c>
      <c r="CN218" s="180">
        <v>11706171.685238088</v>
      </c>
      <c r="CO218" s="180">
        <v>-4432268.25</v>
      </c>
      <c r="CP218" s="128" t="s">
        <v>46</v>
      </c>
      <c r="CQ218" s="128" t="s">
        <v>46</v>
      </c>
      <c r="CR218" s="128" t="s">
        <v>46</v>
      </c>
      <c r="CS218" s="128" t="s">
        <v>46</v>
      </c>
      <c r="CT218" s="126" t="s">
        <v>46</v>
      </c>
      <c r="CU218" s="126" t="s">
        <v>46</v>
      </c>
      <c r="CV218" s="126" t="s">
        <v>5224</v>
      </c>
      <c r="CW218" s="126" t="s">
        <v>46</v>
      </c>
      <c r="CX218" s="154">
        <v>25569.625694432871</v>
      </c>
    </row>
    <row r="219" spans="1:102" ht="15" customHeight="1" x14ac:dyDescent="0.35">
      <c r="A219" s="8"/>
      <c r="B219" s="129">
        <v>36352424000162</v>
      </c>
      <c r="C219" s="152" t="s">
        <v>5225</v>
      </c>
      <c r="D219" s="126">
        <v>29</v>
      </c>
      <c r="E219" s="126"/>
      <c r="F219" s="122"/>
      <c r="G219" s="126" t="s">
        <v>5217</v>
      </c>
      <c r="H219" s="126" t="s">
        <v>3391</v>
      </c>
      <c r="I219" s="126" t="s">
        <v>3392</v>
      </c>
      <c r="J219" s="126" t="s">
        <v>362</v>
      </c>
      <c r="K219" s="126" t="s">
        <v>3526</v>
      </c>
      <c r="L219" s="211" t="s">
        <v>3400</v>
      </c>
      <c r="M219" s="126" t="s">
        <v>114</v>
      </c>
      <c r="N219" s="126" t="s">
        <v>4426</v>
      </c>
      <c r="O219" s="126" t="s">
        <v>358</v>
      </c>
      <c r="P219" s="211" t="s">
        <v>3537</v>
      </c>
      <c r="Q219" s="127">
        <v>1000</v>
      </c>
      <c r="R219" s="126" t="s">
        <v>4350</v>
      </c>
      <c r="S219" s="213" t="s">
        <v>46</v>
      </c>
      <c r="T219" s="171">
        <v>1000</v>
      </c>
      <c r="U219" s="171">
        <v>1000</v>
      </c>
      <c r="V219" s="172" t="s">
        <v>3398</v>
      </c>
      <c r="W219" s="172" t="s">
        <v>3530</v>
      </c>
      <c r="X219" s="172" t="s">
        <v>3545</v>
      </c>
      <c r="Y219" s="172" t="s">
        <v>3538</v>
      </c>
      <c r="Z219" s="172">
        <v>19</v>
      </c>
      <c r="AA219" s="172" t="s">
        <v>46</v>
      </c>
      <c r="AB219" s="169" t="s">
        <v>46</v>
      </c>
      <c r="AC219" s="172" t="s">
        <v>5226</v>
      </c>
      <c r="AD219" s="169">
        <v>1.2E-2</v>
      </c>
      <c r="AE219" s="169">
        <v>0.112</v>
      </c>
      <c r="AF219" s="169">
        <v>1.2E-2</v>
      </c>
      <c r="AG219" s="169" t="s">
        <v>46</v>
      </c>
      <c r="AH219" s="172" t="s">
        <v>46</v>
      </c>
      <c r="AI219" s="172" t="s">
        <v>46</v>
      </c>
      <c r="AJ219" s="172" t="s">
        <v>46</v>
      </c>
      <c r="AK219" s="173">
        <v>44132</v>
      </c>
      <c r="AL219" s="212" t="s">
        <v>5227</v>
      </c>
      <c r="AM219" s="128">
        <v>-1.9785018138689599E-2</v>
      </c>
      <c r="AN219" s="128">
        <v>-9.7672365868539807E-2</v>
      </c>
      <c r="AO219" s="128">
        <v>-2.6721453667194001E-2</v>
      </c>
      <c r="AP219" s="128">
        <v>0.1436267924027825</v>
      </c>
      <c r="AQ219" s="128">
        <v>0.12753064360352259</v>
      </c>
      <c r="AR219" s="128">
        <v>0.31926830227676639</v>
      </c>
      <c r="AS219" s="128">
        <v>0.113683079942964</v>
      </c>
      <c r="AT219" s="128">
        <v>-0.27035360825034338</v>
      </c>
      <c r="AU219" s="128" t="s">
        <v>46</v>
      </c>
      <c r="AV219" s="128" t="s">
        <v>46</v>
      </c>
      <c r="AW219" s="128">
        <v>6.0126658499663102E-2</v>
      </c>
      <c r="AX219" s="128" t="s">
        <v>46</v>
      </c>
      <c r="AY219" s="128" t="s">
        <v>46</v>
      </c>
      <c r="AZ219" s="128" t="s">
        <v>46</v>
      </c>
      <c r="BA219" s="128">
        <v>1.1867994690882897</v>
      </c>
      <c r="BB219" s="128">
        <v>1.007382949625321</v>
      </c>
      <c r="BC219" s="128">
        <v>2.9360778042768212</v>
      </c>
      <c r="BD219" s="128">
        <v>0.87130567783827539</v>
      </c>
      <c r="BE219" s="128" t="s">
        <v>46</v>
      </c>
      <c r="BF219" s="128" t="s">
        <v>46</v>
      </c>
      <c r="BG219" s="128" t="s">
        <v>46</v>
      </c>
      <c r="BH219" s="128">
        <v>0.5280795842179038</v>
      </c>
      <c r="BI219" s="128">
        <v>-3.1984321914067103E-2</v>
      </c>
      <c r="BJ219" s="128">
        <v>-0.2011849631152231</v>
      </c>
      <c r="BK219" s="128">
        <v>-0.16015676990621891</v>
      </c>
      <c r="BL219" s="128">
        <v>2.0166024487238143E-2</v>
      </c>
      <c r="BM219" s="128">
        <v>8.2962467189329203E-4</v>
      </c>
      <c r="BN219" s="128">
        <v>0.21052857412252399</v>
      </c>
      <c r="BO219" s="128">
        <v>-1.6791313641861101E-2</v>
      </c>
      <c r="BP219" s="128">
        <v>-0.39408364370337751</v>
      </c>
      <c r="BQ219" s="128" t="s">
        <v>46</v>
      </c>
      <c r="BR219" s="128" t="s">
        <v>46</v>
      </c>
      <c r="BS219" s="128">
        <v>-4.8239878495090371E-2</v>
      </c>
      <c r="BT219" s="128">
        <v>0.14966260416343799</v>
      </c>
      <c r="BU219" s="128">
        <v>0.1811967860882161</v>
      </c>
      <c r="BV219" s="177">
        <v>-0.94341690476245799</v>
      </c>
      <c r="BW219" s="177">
        <v>-0.1360081939427456</v>
      </c>
      <c r="BX219" s="128">
        <v>-0.17992982396833121</v>
      </c>
      <c r="BY219" s="128">
        <v>-0.37034609801826818</v>
      </c>
      <c r="BZ219" s="177">
        <v>-8.7777389291946797E-2</v>
      </c>
      <c r="CA219" s="182">
        <v>-4.36983381875456E-2</v>
      </c>
      <c r="CB219" s="182">
        <v>0.25797592893994481</v>
      </c>
      <c r="CC219" s="182">
        <v>-0.3091515058066055</v>
      </c>
      <c r="CD219" s="182">
        <v>-0.2404414108047197</v>
      </c>
      <c r="CE219" s="182">
        <v>0.58613542240168615</v>
      </c>
      <c r="CF219" s="182">
        <v>-4.4082595912806499E-2</v>
      </c>
      <c r="CG219" s="179">
        <v>1.3315999000000001</v>
      </c>
      <c r="CH219" s="169">
        <v>0.27</v>
      </c>
      <c r="CI219" s="170" t="s">
        <v>46</v>
      </c>
      <c r="CJ219" s="170">
        <v>3.2400000000000003E-3</v>
      </c>
      <c r="CK219" s="170" t="s">
        <v>46</v>
      </c>
      <c r="CL219" s="170">
        <v>3.2400000000000003E-3</v>
      </c>
      <c r="CM219" s="180">
        <v>11282273.060000001</v>
      </c>
      <c r="CN219" s="180">
        <v>11808617.987063494</v>
      </c>
      <c r="CO219" s="180">
        <v>-655260.94999999995</v>
      </c>
      <c r="CP219" s="128" t="s">
        <v>46</v>
      </c>
      <c r="CQ219" s="128" t="s">
        <v>46</v>
      </c>
      <c r="CR219" s="128" t="s">
        <v>46</v>
      </c>
      <c r="CS219" s="128" t="s">
        <v>46</v>
      </c>
      <c r="CT219" s="126" t="s">
        <v>46</v>
      </c>
      <c r="CU219" s="126" t="s">
        <v>46</v>
      </c>
      <c r="CV219" s="126" t="s">
        <v>5228</v>
      </c>
      <c r="CW219" s="126" t="s">
        <v>46</v>
      </c>
      <c r="CX219" s="154">
        <v>25569.625694432871</v>
      </c>
    </row>
    <row r="220" spans="1:102" ht="15" customHeight="1" x14ac:dyDescent="0.35">
      <c r="A220" s="8"/>
      <c r="B220" s="129">
        <v>58943835000165</v>
      </c>
      <c r="C220" s="152" t="s">
        <v>5229</v>
      </c>
      <c r="D220" s="126">
        <v>11</v>
      </c>
      <c r="E220" s="126"/>
      <c r="F220" s="122"/>
      <c r="G220" s="126" t="s">
        <v>5230</v>
      </c>
      <c r="H220" s="126" t="s">
        <v>352</v>
      </c>
      <c r="I220" s="126" t="s">
        <v>3383</v>
      </c>
      <c r="J220" s="126" t="s">
        <v>3561</v>
      </c>
      <c r="K220" s="126" t="s">
        <v>3526</v>
      </c>
      <c r="L220" s="211" t="s">
        <v>3399</v>
      </c>
      <c r="M220" s="126" t="s">
        <v>163</v>
      </c>
      <c r="N220" s="126" t="s">
        <v>3547</v>
      </c>
      <c r="O220" s="126" t="s">
        <v>3568</v>
      </c>
      <c r="P220" s="211" t="s">
        <v>3562</v>
      </c>
      <c r="Q220" s="127">
        <v>500</v>
      </c>
      <c r="R220" s="126" t="s">
        <v>4350</v>
      </c>
      <c r="S220" s="213" t="s">
        <v>46</v>
      </c>
      <c r="T220" s="171">
        <v>500</v>
      </c>
      <c r="U220" s="171">
        <v>500</v>
      </c>
      <c r="V220" s="172" t="s">
        <v>3398</v>
      </c>
      <c r="W220" s="172" t="s">
        <v>135</v>
      </c>
      <c r="X220" s="172" t="s">
        <v>135</v>
      </c>
      <c r="Y220" s="172" t="s">
        <v>3530</v>
      </c>
      <c r="Z220" s="172">
        <v>1</v>
      </c>
      <c r="AA220" s="172" t="s">
        <v>46</v>
      </c>
      <c r="AB220" s="169" t="s">
        <v>46</v>
      </c>
      <c r="AC220" s="172" t="s">
        <v>46</v>
      </c>
      <c r="AD220" s="169">
        <v>5.0000000000000001E-3</v>
      </c>
      <c r="AE220" s="169" t="s">
        <v>46</v>
      </c>
      <c r="AF220" s="169">
        <v>0.01</v>
      </c>
      <c r="AG220" s="169">
        <v>0.2</v>
      </c>
      <c r="AH220" s="172" t="s">
        <v>3380</v>
      </c>
      <c r="AI220" s="172" t="s">
        <v>3381</v>
      </c>
      <c r="AJ220" s="172" t="s">
        <v>133</v>
      </c>
      <c r="AK220" s="173">
        <v>45703</v>
      </c>
      <c r="AL220" s="212" t="s">
        <v>5231</v>
      </c>
      <c r="AM220" s="128">
        <v>1.2419331032541701E-2</v>
      </c>
      <c r="AN220" s="128" t="s">
        <v>46</v>
      </c>
      <c r="AO220" s="128" t="s">
        <v>46</v>
      </c>
      <c r="AP220" s="128" t="s">
        <v>46</v>
      </c>
      <c r="AQ220" s="128" t="s">
        <v>46</v>
      </c>
      <c r="AR220" s="128" t="s">
        <v>46</v>
      </c>
      <c r="AS220" s="128" t="s">
        <v>46</v>
      </c>
      <c r="AT220" s="128" t="s">
        <v>46</v>
      </c>
      <c r="AU220" s="128" t="s">
        <v>46</v>
      </c>
      <c r="AV220" s="128" t="s">
        <v>46</v>
      </c>
      <c r="AW220" s="128">
        <v>0.14566891114949571</v>
      </c>
      <c r="AX220" s="128">
        <v>1.0180360503529948</v>
      </c>
      <c r="AY220" s="128" t="s">
        <v>46</v>
      </c>
      <c r="AZ220" s="128" t="s">
        <v>46</v>
      </c>
      <c r="BA220" s="128" t="s">
        <v>46</v>
      </c>
      <c r="BB220" s="128" t="s">
        <v>46</v>
      </c>
      <c r="BC220" s="128" t="s">
        <v>46</v>
      </c>
      <c r="BD220" s="128" t="s">
        <v>46</v>
      </c>
      <c r="BE220" s="128" t="s">
        <v>46</v>
      </c>
      <c r="BF220" s="128" t="s">
        <v>46</v>
      </c>
      <c r="BG220" s="128" t="s">
        <v>46</v>
      </c>
      <c r="BH220" s="128">
        <v>1.0055655127409937</v>
      </c>
      <c r="BI220" s="128">
        <v>2.2002725716409999E-4</v>
      </c>
      <c r="BJ220" s="128" t="s">
        <v>46</v>
      </c>
      <c r="BK220" s="128" t="s">
        <v>46</v>
      </c>
      <c r="BL220" s="128" t="s">
        <v>46</v>
      </c>
      <c r="BM220" s="128" t="s">
        <v>46</v>
      </c>
      <c r="BN220" s="128" t="s">
        <v>46</v>
      </c>
      <c r="BO220" s="128" t="s">
        <v>46</v>
      </c>
      <c r="BP220" s="128" t="s">
        <v>46</v>
      </c>
      <c r="BQ220" s="128" t="s">
        <v>46</v>
      </c>
      <c r="BR220" s="128" t="s">
        <v>46</v>
      </c>
      <c r="BS220" s="128">
        <v>7.0421989140112551E-4</v>
      </c>
      <c r="BT220" s="128" t="s">
        <v>46</v>
      </c>
      <c r="BU220" s="128">
        <v>1.2762947727728E-3</v>
      </c>
      <c r="BV220" s="177" t="s">
        <v>46</v>
      </c>
      <c r="BW220" s="177">
        <v>0.56720641390222459</v>
      </c>
      <c r="BX220" s="128" t="s">
        <v>46</v>
      </c>
      <c r="BY220" s="128" t="s">
        <v>46</v>
      </c>
      <c r="BZ220" s="177">
        <v>-5.8141241379999997E-5</v>
      </c>
      <c r="CA220" s="182" t="s">
        <v>46</v>
      </c>
      <c r="CB220" s="182" t="s">
        <v>46</v>
      </c>
      <c r="CC220" s="182" t="s">
        <v>46</v>
      </c>
      <c r="CD220" s="182" t="s">
        <v>46</v>
      </c>
      <c r="CE220" s="182" t="s">
        <v>46</v>
      </c>
      <c r="CF220" s="182" t="s">
        <v>46</v>
      </c>
      <c r="CG220" s="179">
        <v>1.08548285</v>
      </c>
      <c r="CH220" s="169">
        <v>0.3</v>
      </c>
      <c r="CI220" s="170" t="s">
        <v>46</v>
      </c>
      <c r="CJ220" s="170">
        <v>1.5E-3</v>
      </c>
      <c r="CK220" s="170" t="s">
        <v>46</v>
      </c>
      <c r="CL220" s="170">
        <v>1.5E-3</v>
      </c>
      <c r="CM220" s="180">
        <v>40477881.850000001</v>
      </c>
      <c r="CN220" s="180">
        <v>38585423.658095233</v>
      </c>
      <c r="CO220" s="180">
        <v>-1834503.6099999992</v>
      </c>
      <c r="CP220" s="128" t="s">
        <v>46</v>
      </c>
      <c r="CQ220" s="128" t="s">
        <v>46</v>
      </c>
      <c r="CR220" s="128" t="s">
        <v>46</v>
      </c>
      <c r="CS220" s="128" t="s">
        <v>46</v>
      </c>
      <c r="CT220" s="126" t="s">
        <v>46</v>
      </c>
      <c r="CU220" s="126" t="s">
        <v>46</v>
      </c>
      <c r="CV220" s="126" t="s">
        <v>5232</v>
      </c>
      <c r="CW220" s="126" t="s">
        <v>46</v>
      </c>
      <c r="CX220" s="154">
        <v>25569.625694432871</v>
      </c>
    </row>
    <row r="221" spans="1:102" ht="15" customHeight="1" x14ac:dyDescent="0.35">
      <c r="A221" s="8"/>
      <c r="B221" s="129">
        <v>40920066000114</v>
      </c>
      <c r="C221" s="152" t="s">
        <v>5233</v>
      </c>
      <c r="D221" s="126">
        <v>13</v>
      </c>
      <c r="E221" s="126"/>
      <c r="F221" s="122"/>
      <c r="G221" s="126" t="s">
        <v>5230</v>
      </c>
      <c r="H221" s="126" t="s">
        <v>3390</v>
      </c>
      <c r="I221" s="126" t="s">
        <v>3384</v>
      </c>
      <c r="J221" s="126" t="s">
        <v>3561</v>
      </c>
      <c r="K221" s="126" t="s">
        <v>3526</v>
      </c>
      <c r="L221" s="211" t="s">
        <v>3399</v>
      </c>
      <c r="M221" s="126" t="s">
        <v>112</v>
      </c>
      <c r="N221" s="126" t="s">
        <v>4442</v>
      </c>
      <c r="O221" s="126" t="s">
        <v>4459</v>
      </c>
      <c r="P221" s="211" t="s">
        <v>3537</v>
      </c>
      <c r="Q221" s="127">
        <v>500</v>
      </c>
      <c r="R221" s="126" t="s">
        <v>4350</v>
      </c>
      <c r="S221" s="213" t="s">
        <v>46</v>
      </c>
      <c r="T221" s="171">
        <v>500</v>
      </c>
      <c r="U221" s="171">
        <v>500</v>
      </c>
      <c r="V221" s="172" t="s">
        <v>3398</v>
      </c>
      <c r="W221" s="172" t="s">
        <v>3530</v>
      </c>
      <c r="X221" s="172" t="s">
        <v>3531</v>
      </c>
      <c r="Y221" s="172" t="s">
        <v>3534</v>
      </c>
      <c r="Z221" s="172">
        <v>32</v>
      </c>
      <c r="AA221" s="172" t="s">
        <v>46</v>
      </c>
      <c r="AB221" s="169" t="s">
        <v>46</v>
      </c>
      <c r="AC221" s="172" t="s">
        <v>5234</v>
      </c>
      <c r="AD221" s="169">
        <v>1.8000000000000002E-2</v>
      </c>
      <c r="AE221" s="169">
        <v>0.21800000000000003</v>
      </c>
      <c r="AF221" s="169">
        <v>0.02</v>
      </c>
      <c r="AG221" s="169">
        <v>0.2</v>
      </c>
      <c r="AH221" s="172" t="s">
        <v>4586</v>
      </c>
      <c r="AI221" s="172" t="s">
        <v>3542</v>
      </c>
      <c r="AJ221" s="172" t="s">
        <v>46</v>
      </c>
      <c r="AK221" s="173">
        <v>44277</v>
      </c>
      <c r="AL221" s="212" t="s">
        <v>5235</v>
      </c>
      <c r="AM221" s="128">
        <v>3.3814439058556398E-2</v>
      </c>
      <c r="AN221" s="128">
        <v>0.2309944730792661</v>
      </c>
      <c r="AO221" s="128">
        <v>0.19030459579958681</v>
      </c>
      <c r="AP221" s="128">
        <v>0.1394125505782062</v>
      </c>
      <c r="AQ221" s="128">
        <v>0.12314787750130921</v>
      </c>
      <c r="AR221" s="128">
        <v>-3.0840501886281201E-2</v>
      </c>
      <c r="AS221" s="128">
        <v>0.13763989297505241</v>
      </c>
      <c r="AT221" s="128">
        <v>0.1268342680958163</v>
      </c>
      <c r="AU221" s="128" t="s">
        <v>46</v>
      </c>
      <c r="AV221" s="128" t="s">
        <v>46</v>
      </c>
      <c r="AW221" s="128">
        <v>0.12775164660948879</v>
      </c>
      <c r="AX221" s="128">
        <v>2.77183351453266</v>
      </c>
      <c r="AY221" s="128">
        <v>2.2315590490766826</v>
      </c>
      <c r="AZ221" s="128">
        <v>1.4261936132312301</v>
      </c>
      <c r="BA221" s="128">
        <v>1.1497121403424642</v>
      </c>
      <c r="BB221" s="128">
        <v>0.96868532398054796</v>
      </c>
      <c r="BC221" s="128" t="s">
        <v>46</v>
      </c>
      <c r="BD221" s="128">
        <v>1.0549188173506916</v>
      </c>
      <c r="BE221" s="128">
        <v>1.0250887557852553</v>
      </c>
      <c r="BF221" s="128" t="s">
        <v>46</v>
      </c>
      <c r="BG221" s="128" t="s">
        <v>46</v>
      </c>
      <c r="BH221" s="128">
        <v>1.1705680811097448</v>
      </c>
      <c r="BI221" s="128">
        <v>2.16151352831788E-2</v>
      </c>
      <c r="BJ221" s="128">
        <v>0.1274818758325828</v>
      </c>
      <c r="BK221" s="128">
        <v>5.68692795605618E-2</v>
      </c>
      <c r="BL221" s="128">
        <v>1.6190638100926469E-2</v>
      </c>
      <c r="BM221" s="128">
        <v>-3.5319826152957479E-3</v>
      </c>
      <c r="BN221" s="128">
        <v>-0.13958023004052361</v>
      </c>
      <c r="BO221" s="128">
        <v>7.1654993902272E-3</v>
      </c>
      <c r="BP221" s="128">
        <v>3.1042326427820999E-3</v>
      </c>
      <c r="BQ221" s="128" t="s">
        <v>46</v>
      </c>
      <c r="BR221" s="128" t="s">
        <v>46</v>
      </c>
      <c r="BS221" s="128">
        <v>1.6783503135294753E-2</v>
      </c>
      <c r="BT221" s="128">
        <v>9.2944857809033596E-2</v>
      </c>
      <c r="BU221" s="128">
        <v>9.9129269104473297E-2</v>
      </c>
      <c r="BV221" s="177">
        <v>0.573305686999806</v>
      </c>
      <c r="BW221" s="177">
        <v>0.19025810422082021</v>
      </c>
      <c r="BX221" s="128">
        <v>-6.4632950636451594E-2</v>
      </c>
      <c r="BY221" s="128">
        <v>-9.1377105015135004E-2</v>
      </c>
      <c r="BZ221" s="177">
        <v>0.33954204675574418</v>
      </c>
      <c r="CA221" s="182">
        <v>0.74886195493747976</v>
      </c>
      <c r="CB221" s="182">
        <v>-0.20228218552969379</v>
      </c>
      <c r="CC221" s="182">
        <v>0.39562765635589298</v>
      </c>
      <c r="CD221" s="182">
        <v>0.3571117414907819</v>
      </c>
      <c r="CE221" s="182">
        <v>6.4789084758430093E-2</v>
      </c>
      <c r="CF221" s="182">
        <v>0.46798241461873019</v>
      </c>
      <c r="CG221" s="179">
        <v>1.7210338000000001</v>
      </c>
      <c r="CH221" s="169">
        <v>0.27</v>
      </c>
      <c r="CI221" s="170">
        <v>0.15</v>
      </c>
      <c r="CJ221" s="170">
        <v>4.8600000000000006E-3</v>
      </c>
      <c r="CK221" s="170" t="s">
        <v>46</v>
      </c>
      <c r="CL221" s="170">
        <v>4.8600000000000006E-3</v>
      </c>
      <c r="CM221" s="180">
        <v>72917039.480000004</v>
      </c>
      <c r="CN221" s="180">
        <v>73639264.608015865</v>
      </c>
      <c r="CO221" s="180">
        <v>-17182104.810000002</v>
      </c>
      <c r="CP221" s="128" t="s">
        <v>46</v>
      </c>
      <c r="CQ221" s="128" t="s">
        <v>46</v>
      </c>
      <c r="CR221" s="128" t="s">
        <v>46</v>
      </c>
      <c r="CS221" s="128" t="s">
        <v>46</v>
      </c>
      <c r="CT221" s="126" t="s">
        <v>46</v>
      </c>
      <c r="CU221" s="126" t="s">
        <v>46</v>
      </c>
      <c r="CV221" s="126" t="s">
        <v>5236</v>
      </c>
      <c r="CW221" s="126" t="s">
        <v>46</v>
      </c>
      <c r="CX221" s="154">
        <v>25569.625694432871</v>
      </c>
    </row>
    <row r="222" spans="1:102" ht="15" customHeight="1" x14ac:dyDescent="0.35">
      <c r="A222" s="8"/>
      <c r="B222" s="129">
        <v>41075713000100</v>
      </c>
      <c r="C222" s="152" t="s">
        <v>5237</v>
      </c>
      <c r="D222" s="126">
        <v>13</v>
      </c>
      <c r="E222" s="126"/>
      <c r="F222" s="122"/>
      <c r="G222" s="126" t="s">
        <v>5238</v>
      </c>
      <c r="H222" s="126" t="s">
        <v>352</v>
      </c>
      <c r="I222" s="126" t="s">
        <v>3383</v>
      </c>
      <c r="J222" s="126" t="s">
        <v>362</v>
      </c>
      <c r="K222" s="126" t="s">
        <v>3526</v>
      </c>
      <c r="L222" s="211" t="s">
        <v>3399</v>
      </c>
      <c r="M222" s="126" t="s">
        <v>112</v>
      </c>
      <c r="N222" s="126" t="s">
        <v>113</v>
      </c>
      <c r="O222" s="126" t="s">
        <v>5133</v>
      </c>
      <c r="P222" s="211" t="s">
        <v>3571</v>
      </c>
      <c r="Q222" s="127">
        <v>1000</v>
      </c>
      <c r="R222" s="126" t="s">
        <v>4350</v>
      </c>
      <c r="S222" s="213" t="s">
        <v>46</v>
      </c>
      <c r="T222" s="171">
        <v>1000</v>
      </c>
      <c r="U222" s="171">
        <v>1000</v>
      </c>
      <c r="V222" s="172" t="s">
        <v>3398</v>
      </c>
      <c r="W222" s="172" t="s">
        <v>135</v>
      </c>
      <c r="X222" s="172" t="s">
        <v>3531</v>
      </c>
      <c r="Y222" s="172" t="s">
        <v>4355</v>
      </c>
      <c r="Z222" s="172">
        <v>33</v>
      </c>
      <c r="AA222" s="172" t="s">
        <v>46</v>
      </c>
      <c r="AB222" s="169" t="s">
        <v>46</v>
      </c>
      <c r="AC222" s="172" t="s">
        <v>46</v>
      </c>
      <c r="AD222" s="169">
        <v>0.02</v>
      </c>
      <c r="AE222" s="169" t="s">
        <v>46</v>
      </c>
      <c r="AF222" s="169">
        <v>2.5000000000000001E-2</v>
      </c>
      <c r="AG222" s="169">
        <v>0.2</v>
      </c>
      <c r="AH222" s="172" t="s">
        <v>3564</v>
      </c>
      <c r="AI222" s="172" t="s">
        <v>4352</v>
      </c>
      <c r="AJ222" s="172" t="s">
        <v>133</v>
      </c>
      <c r="AK222" s="173">
        <v>44364</v>
      </c>
      <c r="AL222" s="212" t="s">
        <v>5239</v>
      </c>
      <c r="AM222" s="128">
        <v>1.56655600885649E-2</v>
      </c>
      <c r="AN222" s="128">
        <v>6.4972130822449001E-3</v>
      </c>
      <c r="AO222" s="128">
        <v>7.1174515960552298E-2</v>
      </c>
      <c r="AP222" s="128">
        <v>3.5816810604435201E-2</v>
      </c>
      <c r="AQ222" s="128">
        <v>4.2587806791366298E-2</v>
      </c>
      <c r="AR222" s="128">
        <v>7.0617823824753206E-2</v>
      </c>
      <c r="AS222" s="128">
        <v>5.7816710413490298E-2</v>
      </c>
      <c r="AT222" s="128">
        <v>9.1732213281423503E-2</v>
      </c>
      <c r="AU222" s="128" t="s">
        <v>46</v>
      </c>
      <c r="AV222" s="128" t="s">
        <v>46</v>
      </c>
      <c r="AW222" s="128">
        <v>6.4285463289226394E-2</v>
      </c>
      <c r="AX222" s="128">
        <v>1.2841355848670162</v>
      </c>
      <c r="AY222" s="128">
        <v>6.2767366050735601E-2</v>
      </c>
      <c r="AZ222" s="128">
        <v>0.53340088641193195</v>
      </c>
      <c r="BA222" s="128">
        <v>0.28107247115074119</v>
      </c>
      <c r="BB222" s="128">
        <v>0.30975492205533461</v>
      </c>
      <c r="BC222" s="128">
        <v>0.64942063975537123</v>
      </c>
      <c r="BD222" s="128">
        <v>0.44312687589463318</v>
      </c>
      <c r="BE222" s="128">
        <v>0.74139001856379128</v>
      </c>
      <c r="BF222" s="128" t="s">
        <v>46</v>
      </c>
      <c r="BG222" s="128" t="s">
        <v>46</v>
      </c>
      <c r="BH222" s="128">
        <v>0.50515891743670482</v>
      </c>
      <c r="BI222" s="128">
        <v>3.4662563131872999E-3</v>
      </c>
      <c r="BJ222" s="128">
        <v>-9.7015384164438306E-2</v>
      </c>
      <c r="BK222" s="128">
        <v>-6.22608002784725E-2</v>
      </c>
      <c r="BL222" s="128">
        <v>-8.1257690372129154E-2</v>
      </c>
      <c r="BM222" s="128">
        <v>-8.343019909739291E-2</v>
      </c>
      <c r="BN222" s="128">
        <v>-3.8121904329489101E-2</v>
      </c>
      <c r="BO222" s="128">
        <v>-7.2657683171334794E-2</v>
      </c>
      <c r="BP222" s="128">
        <v>-3.1997822171610603E-2</v>
      </c>
      <c r="BQ222" s="128" t="s">
        <v>46</v>
      </c>
      <c r="BR222" s="128" t="s">
        <v>46</v>
      </c>
      <c r="BS222" s="128">
        <v>-5.5863380733638612E-2</v>
      </c>
      <c r="BT222" s="128">
        <v>3.58268993780416E-2</v>
      </c>
      <c r="BU222" s="128">
        <v>4.2688236229163803E-2</v>
      </c>
      <c r="BV222" s="177">
        <v>-1.5597380661866809</v>
      </c>
      <c r="BW222" s="177">
        <v>-1.1090664975451274</v>
      </c>
      <c r="BX222" s="128">
        <v>-3.1418430858943101E-2</v>
      </c>
      <c r="BY222" s="128">
        <v>-5.7323719441960401E-2</v>
      </c>
      <c r="BZ222" s="177">
        <v>1.1270166805257499E-2</v>
      </c>
      <c r="CA222" s="182">
        <v>-0.37921522808442137</v>
      </c>
      <c r="CB222" s="182">
        <v>0.18882507911045851</v>
      </c>
      <c r="CC222" s="182">
        <v>-0.41487963077921641</v>
      </c>
      <c r="CD222" s="182">
        <v>-0.33544298531866218</v>
      </c>
      <c r="CE222" s="182">
        <v>2.7596239317655001E-2</v>
      </c>
      <c r="CF222" s="182">
        <v>-0.1347181604372468</v>
      </c>
      <c r="CG222" s="179">
        <v>1.30541521</v>
      </c>
      <c r="CH222" s="169">
        <v>0.3</v>
      </c>
      <c r="CI222" s="170">
        <v>0.1</v>
      </c>
      <c r="CJ222" s="170">
        <v>6.0000000000000001E-3</v>
      </c>
      <c r="CK222" s="170" t="s">
        <v>46</v>
      </c>
      <c r="CL222" s="170">
        <v>6.0000000000000001E-3</v>
      </c>
      <c r="CM222" s="180">
        <v>39153044.100000001</v>
      </c>
      <c r="CN222" s="180">
        <v>46692712.444206327</v>
      </c>
      <c r="CO222" s="180">
        <v>-18236071.989999998</v>
      </c>
      <c r="CP222" s="128" t="s">
        <v>46</v>
      </c>
      <c r="CQ222" s="128" t="s">
        <v>46</v>
      </c>
      <c r="CR222" s="128" t="s">
        <v>46</v>
      </c>
      <c r="CS222" s="128" t="s">
        <v>46</v>
      </c>
      <c r="CT222" s="126" t="s">
        <v>46</v>
      </c>
      <c r="CU222" s="126" t="s">
        <v>46</v>
      </c>
      <c r="CV222" s="126" t="s">
        <v>5240</v>
      </c>
      <c r="CW222" s="126" t="s">
        <v>46</v>
      </c>
      <c r="CX222" s="154">
        <v>25569.625694432871</v>
      </c>
    </row>
    <row r="223" spans="1:102" ht="15" customHeight="1" x14ac:dyDescent="0.35">
      <c r="A223" s="8"/>
      <c r="B223" s="129">
        <v>34186116000189</v>
      </c>
      <c r="C223" s="152" t="s">
        <v>5241</v>
      </c>
      <c r="D223" s="126">
        <v>13</v>
      </c>
      <c r="E223" s="126"/>
      <c r="F223" s="122" t="s">
        <v>3552</v>
      </c>
      <c r="G223" s="126" t="s">
        <v>5242</v>
      </c>
      <c r="H223" s="126" t="s">
        <v>352</v>
      </c>
      <c r="I223" s="126" t="s">
        <v>3383</v>
      </c>
      <c r="J223" s="126" t="s">
        <v>362</v>
      </c>
      <c r="K223" s="126" t="s">
        <v>3526</v>
      </c>
      <c r="L223" s="211" t="s">
        <v>3399</v>
      </c>
      <c r="M223" s="126" t="s">
        <v>112</v>
      </c>
      <c r="N223" s="126" t="s">
        <v>113</v>
      </c>
      <c r="O223" s="126" t="s">
        <v>5133</v>
      </c>
      <c r="P223" s="211" t="s">
        <v>3541</v>
      </c>
      <c r="Q223" s="127">
        <v>500</v>
      </c>
      <c r="R223" s="126" t="s">
        <v>4350</v>
      </c>
      <c r="S223" s="213" t="s">
        <v>46</v>
      </c>
      <c r="T223" s="171">
        <v>100</v>
      </c>
      <c r="U223" s="171">
        <v>100</v>
      </c>
      <c r="V223" s="172" t="s">
        <v>3398</v>
      </c>
      <c r="W223" s="172" t="s">
        <v>135</v>
      </c>
      <c r="X223" s="172" t="s">
        <v>4648</v>
      </c>
      <c r="Y223" s="172" t="s">
        <v>3534</v>
      </c>
      <c r="Z223" s="172">
        <v>12</v>
      </c>
      <c r="AA223" s="172" t="s">
        <v>46</v>
      </c>
      <c r="AB223" s="169" t="s">
        <v>46</v>
      </c>
      <c r="AC223" s="172" t="s">
        <v>5243</v>
      </c>
      <c r="AD223" s="169">
        <v>1.4499999999999999E-2</v>
      </c>
      <c r="AE223" s="169">
        <v>6.4500000000000002E-2</v>
      </c>
      <c r="AF223" s="169">
        <v>0.02</v>
      </c>
      <c r="AG223" s="169">
        <v>0.2</v>
      </c>
      <c r="AH223" s="172" t="s">
        <v>136</v>
      </c>
      <c r="AI223" s="172" t="s">
        <v>4367</v>
      </c>
      <c r="AJ223" s="172" t="s">
        <v>133</v>
      </c>
      <c r="AK223" s="173">
        <v>43676</v>
      </c>
      <c r="AL223" s="212" t="s">
        <v>5244</v>
      </c>
      <c r="AM223" s="128">
        <v>1.10456702971761E-2</v>
      </c>
      <c r="AN223" s="128">
        <v>2.7820025276788798E-2</v>
      </c>
      <c r="AO223" s="128">
        <v>5.0080720987178903E-2</v>
      </c>
      <c r="AP223" s="128">
        <v>6.0209461992142201E-2</v>
      </c>
      <c r="AQ223" s="128">
        <v>6.0670814305673303E-2</v>
      </c>
      <c r="AR223" s="128">
        <v>8.2227984747525101E-2</v>
      </c>
      <c r="AS223" s="128">
        <v>5.1022112214989798E-2</v>
      </c>
      <c r="AT223" s="128">
        <v>-3.7309275959720003E-4</v>
      </c>
      <c r="AU223" s="128" t="s">
        <v>46</v>
      </c>
      <c r="AV223" s="128" t="s">
        <v>46</v>
      </c>
      <c r="AW223" s="128">
        <v>5.1500246931442499E-2</v>
      </c>
      <c r="AX223" s="128">
        <v>0.90543448220956335</v>
      </c>
      <c r="AY223" s="128">
        <v>0.26875980331640498</v>
      </c>
      <c r="AZ223" s="128">
        <v>0.37531833699459688</v>
      </c>
      <c r="BA223" s="128">
        <v>0.4781551407221552</v>
      </c>
      <c r="BB223" s="128">
        <v>0.44919103334190141</v>
      </c>
      <c r="BC223" s="128">
        <v>0.75619082503947832</v>
      </c>
      <c r="BD223" s="128">
        <v>0.39105077106044511</v>
      </c>
      <c r="BE223" s="128" t="s">
        <v>46</v>
      </c>
      <c r="BF223" s="128" t="s">
        <v>46</v>
      </c>
      <c r="BG223" s="128" t="s">
        <v>46</v>
      </c>
      <c r="BH223" s="128">
        <v>0.51351797956103029</v>
      </c>
      <c r="BI223" s="128">
        <v>-1.1536334782014E-3</v>
      </c>
      <c r="BJ223" s="128">
        <v>-7.5692571969894401E-2</v>
      </c>
      <c r="BK223" s="128">
        <v>-8.3354595251845895E-2</v>
      </c>
      <c r="BL223" s="128">
        <v>-5.8361931787626053E-2</v>
      </c>
      <c r="BM223" s="128">
        <v>-6.5543300971035556E-2</v>
      </c>
      <c r="BN223" s="128">
        <v>-2.6511743406717199E-2</v>
      </c>
      <c r="BO223" s="128">
        <v>-7.9452281369835204E-2</v>
      </c>
      <c r="BP223" s="128">
        <v>-0.12410312821263141</v>
      </c>
      <c r="BQ223" s="128" t="s">
        <v>46</v>
      </c>
      <c r="BR223" s="128" t="s">
        <v>46</v>
      </c>
      <c r="BS223" s="128">
        <v>-4.4341833600385128E-2</v>
      </c>
      <c r="BT223" s="128">
        <v>6.1319332520939698E-2</v>
      </c>
      <c r="BU223" s="128">
        <v>6.3689993679165502E-2</v>
      </c>
      <c r="BV223" s="177">
        <v>-1.2154861005941169</v>
      </c>
      <c r="BW223" s="177">
        <v>-0.54149614790705647</v>
      </c>
      <c r="BX223" s="128">
        <v>-6.5355199483645099E-2</v>
      </c>
      <c r="BY223" s="128">
        <v>-9.6718701375705998E-2</v>
      </c>
      <c r="BZ223" s="177">
        <v>0.15161775007337311</v>
      </c>
      <c r="CA223" s="182">
        <v>0.20037633987802839</v>
      </c>
      <c r="CB223" s="182">
        <v>7.7278805551619104E-2</v>
      </c>
      <c r="CC223" s="182">
        <v>2.9774960327240001E-4</v>
      </c>
      <c r="CD223" s="182">
        <v>8.4949305308908193E-2</v>
      </c>
      <c r="CE223" s="182">
        <v>0.3192767803761552</v>
      </c>
      <c r="CF223" s="182">
        <v>0.33689715214051469</v>
      </c>
      <c r="CG223" s="179">
        <v>1.3616279099999999</v>
      </c>
      <c r="CH223" s="169">
        <v>0.3</v>
      </c>
      <c r="CI223" s="170">
        <v>0.1</v>
      </c>
      <c r="CJ223" s="170">
        <v>4.3499999999999997E-3</v>
      </c>
      <c r="CK223" s="170" t="s">
        <v>46</v>
      </c>
      <c r="CL223" s="170">
        <v>4.3499999999999997E-3</v>
      </c>
      <c r="CM223" s="180">
        <v>38187562.829999998</v>
      </c>
      <c r="CN223" s="180">
        <v>45179236.036428563</v>
      </c>
      <c r="CO223" s="180">
        <v>-17292890.929999996</v>
      </c>
      <c r="CP223" s="128" t="s">
        <v>46</v>
      </c>
      <c r="CQ223" s="128" t="s">
        <v>46</v>
      </c>
      <c r="CR223" s="128" t="s">
        <v>46</v>
      </c>
      <c r="CS223" s="128" t="s">
        <v>46</v>
      </c>
      <c r="CT223" s="126" t="s">
        <v>46</v>
      </c>
      <c r="CU223" s="126" t="s">
        <v>46</v>
      </c>
      <c r="CV223" s="126" t="s">
        <v>5245</v>
      </c>
      <c r="CW223" s="126" t="s">
        <v>46</v>
      </c>
      <c r="CX223" s="154">
        <v>25569.625694432871</v>
      </c>
    </row>
    <row r="224" spans="1:102" ht="15" customHeight="1" x14ac:dyDescent="0.35">
      <c r="A224" s="8"/>
      <c r="B224" s="129">
        <v>35940266000107</v>
      </c>
      <c r="C224" s="152" t="s">
        <v>5246</v>
      </c>
      <c r="D224" s="126">
        <v>13</v>
      </c>
      <c r="E224" s="126"/>
      <c r="F224" s="122"/>
      <c r="G224" s="126" t="s">
        <v>5238</v>
      </c>
      <c r="H224" s="126" t="s">
        <v>352</v>
      </c>
      <c r="I224" s="126" t="s">
        <v>3383</v>
      </c>
      <c r="J224" s="126" t="s">
        <v>362</v>
      </c>
      <c r="K224" s="126" t="s">
        <v>3526</v>
      </c>
      <c r="L224" s="211" t="s">
        <v>3399</v>
      </c>
      <c r="M224" s="126" t="s">
        <v>112</v>
      </c>
      <c r="N224" s="126" t="s">
        <v>113</v>
      </c>
      <c r="O224" s="126" t="s">
        <v>5133</v>
      </c>
      <c r="P224" s="211" t="s">
        <v>3539</v>
      </c>
      <c r="Q224" s="127">
        <v>10000</v>
      </c>
      <c r="R224" s="126" t="s">
        <v>4350</v>
      </c>
      <c r="S224" s="213" t="s">
        <v>46</v>
      </c>
      <c r="T224" s="171">
        <v>10000</v>
      </c>
      <c r="U224" s="171">
        <v>10000</v>
      </c>
      <c r="V224" s="172" t="s">
        <v>3398</v>
      </c>
      <c r="W224" s="172" t="s">
        <v>135</v>
      </c>
      <c r="X224" s="172" t="s">
        <v>3531</v>
      </c>
      <c r="Y224" s="172" t="s">
        <v>4355</v>
      </c>
      <c r="Z224" s="172">
        <v>33</v>
      </c>
      <c r="AA224" s="172" t="s">
        <v>46</v>
      </c>
      <c r="AB224" s="169" t="s">
        <v>46</v>
      </c>
      <c r="AC224" s="172" t="s">
        <v>5247</v>
      </c>
      <c r="AD224" s="169">
        <v>9.4999999999999998E-3</v>
      </c>
      <c r="AE224" s="169">
        <v>5.9500000000000004E-2</v>
      </c>
      <c r="AF224" s="169">
        <v>0.02</v>
      </c>
      <c r="AG224" s="169">
        <v>0.27500000000000002</v>
      </c>
      <c r="AH224" s="172" t="s">
        <v>136</v>
      </c>
      <c r="AI224" s="172" t="s">
        <v>4367</v>
      </c>
      <c r="AJ224" s="172" t="s">
        <v>133</v>
      </c>
      <c r="AK224" s="173">
        <v>44043</v>
      </c>
      <c r="AL224" s="212" t="s">
        <v>5248</v>
      </c>
      <c r="AM224" s="128">
        <v>1.9384718022256098E-2</v>
      </c>
      <c r="AN224" s="128">
        <v>-2.7364094667447901E-2</v>
      </c>
      <c r="AO224" s="128">
        <v>6.2206644708423298E-2</v>
      </c>
      <c r="AP224" s="128">
        <v>1.39976225059379E-2</v>
      </c>
      <c r="AQ224" s="128">
        <v>2.1892156242160302E-2</v>
      </c>
      <c r="AR224" s="128">
        <v>7.5230597489997594E-2</v>
      </c>
      <c r="AS224" s="128">
        <v>4.1400631453588403E-2</v>
      </c>
      <c r="AT224" s="128">
        <v>9.0879653741149494E-2</v>
      </c>
      <c r="AU224" s="128" t="s">
        <v>46</v>
      </c>
      <c r="AV224" s="128" t="s">
        <v>46</v>
      </c>
      <c r="AW224" s="128">
        <v>4.8804574891254802E-2</v>
      </c>
      <c r="AX224" s="128">
        <v>1.5890019938171571</v>
      </c>
      <c r="AY224" s="128" t="s">
        <v>46</v>
      </c>
      <c r="AZ224" s="128">
        <v>0.46619325724077038</v>
      </c>
      <c r="BA224" s="128">
        <v>0.1086690663999848</v>
      </c>
      <c r="BB224" s="128">
        <v>0.1560019505612065</v>
      </c>
      <c r="BC224" s="128">
        <v>0.69184095607896334</v>
      </c>
      <c r="BD224" s="128">
        <v>0.31730847958816277</v>
      </c>
      <c r="BE224" s="128">
        <v>0.7344995369022258</v>
      </c>
      <c r="BF224" s="128" t="s">
        <v>46</v>
      </c>
      <c r="BG224" s="128" t="s">
        <v>46</v>
      </c>
      <c r="BH224" s="128">
        <v>0.4374066723552536</v>
      </c>
      <c r="BI224" s="128">
        <v>7.1854142468784996E-3</v>
      </c>
      <c r="BJ224" s="128">
        <v>-0.1308766919141312</v>
      </c>
      <c r="BK224" s="128">
        <v>-7.1228671530601598E-2</v>
      </c>
      <c r="BL224" s="128">
        <v>-0.10171069299805491</v>
      </c>
      <c r="BM224" s="128">
        <v>-0.10386480754427618</v>
      </c>
      <c r="BN224" s="128">
        <v>-3.3509130664244699E-2</v>
      </c>
      <c r="BO224" s="128">
        <v>-8.9073762131236703E-2</v>
      </c>
      <c r="BP224" s="128">
        <v>-3.2850381711884501E-2</v>
      </c>
      <c r="BQ224" s="128" t="s">
        <v>46</v>
      </c>
      <c r="BR224" s="128" t="s">
        <v>46</v>
      </c>
      <c r="BS224" s="128">
        <v>-5.6471602308363456E-2</v>
      </c>
      <c r="BT224" s="128">
        <v>5.6451130310017798E-2</v>
      </c>
      <c r="BU224" s="128">
        <v>6.2996422599999394E-2</v>
      </c>
      <c r="BV224" s="177">
        <v>-1.1220783719164511</v>
      </c>
      <c r="BW224" s="177">
        <v>-0.72949182184807582</v>
      </c>
      <c r="BX224" s="128">
        <v>-5.7552556415160702E-2</v>
      </c>
      <c r="BY224" s="128">
        <v>-8.9925403323931605E-2</v>
      </c>
      <c r="BZ224" s="177">
        <v>4.2835218641501298E-2</v>
      </c>
      <c r="CA224" s="182">
        <v>-0.37101390181888472</v>
      </c>
      <c r="CB224" s="182">
        <v>0.1837810527333528</v>
      </c>
      <c r="CC224" s="182">
        <v>-0.41197916227344711</v>
      </c>
      <c r="CD224" s="182">
        <v>-0.33543664749490038</v>
      </c>
      <c r="CE224" s="182">
        <v>2.3284875163523299E-2</v>
      </c>
      <c r="CF224" s="182">
        <v>-0.1289523282378521</v>
      </c>
      <c r="CG224" s="179">
        <v>1.2779426199999999</v>
      </c>
      <c r="CH224" s="169">
        <v>0.3</v>
      </c>
      <c r="CI224" s="170">
        <v>0.1</v>
      </c>
      <c r="CJ224" s="170">
        <v>2.8499999999999997E-3</v>
      </c>
      <c r="CK224" s="170" t="s">
        <v>46</v>
      </c>
      <c r="CL224" s="170">
        <v>2.8499999999999997E-3</v>
      </c>
      <c r="CM224" s="180">
        <v>143777457.34999999</v>
      </c>
      <c r="CN224" s="180">
        <v>192059227.1931746</v>
      </c>
      <c r="CO224" s="180">
        <v>-116059285.61999992</v>
      </c>
      <c r="CP224" s="128" t="s">
        <v>46</v>
      </c>
      <c r="CQ224" s="128" t="s">
        <v>46</v>
      </c>
      <c r="CR224" s="128" t="s">
        <v>46</v>
      </c>
      <c r="CS224" s="128" t="s">
        <v>46</v>
      </c>
      <c r="CT224" s="126" t="s">
        <v>46</v>
      </c>
      <c r="CU224" s="126" t="s">
        <v>46</v>
      </c>
      <c r="CV224" s="126" t="s">
        <v>5249</v>
      </c>
      <c r="CW224" s="126" t="s">
        <v>46</v>
      </c>
      <c r="CX224" s="154">
        <v>25569.625694432871</v>
      </c>
    </row>
    <row r="225" spans="1:102" ht="15" customHeight="1" x14ac:dyDescent="0.35">
      <c r="A225" s="8"/>
      <c r="B225" s="129">
        <v>9143435000160</v>
      </c>
      <c r="C225" s="152" t="s">
        <v>5175</v>
      </c>
      <c r="D225" s="126">
        <v>26</v>
      </c>
      <c r="E225" s="126"/>
      <c r="F225" s="122" t="s">
        <v>3394</v>
      </c>
      <c r="G225" s="126" t="s">
        <v>5176</v>
      </c>
      <c r="H225" s="126" t="s">
        <v>3391</v>
      </c>
      <c r="I225" s="126" t="s">
        <v>3392</v>
      </c>
      <c r="J225" s="126" t="s">
        <v>3560</v>
      </c>
      <c r="K225" s="126" t="s">
        <v>3540</v>
      </c>
      <c r="L225" s="211" t="s">
        <v>3399</v>
      </c>
      <c r="M225" s="126" t="s">
        <v>114</v>
      </c>
      <c r="N225" s="126" t="s">
        <v>4919</v>
      </c>
      <c r="O225" s="126" t="s">
        <v>4497</v>
      </c>
      <c r="P225" s="211" t="s">
        <v>4616</v>
      </c>
      <c r="Q225" s="127">
        <v>1000</v>
      </c>
      <c r="R225" s="126" t="s">
        <v>4350</v>
      </c>
      <c r="S225" s="213" t="s">
        <v>46</v>
      </c>
      <c r="T225" s="171">
        <v>1000</v>
      </c>
      <c r="U225" s="171">
        <v>1000</v>
      </c>
      <c r="V225" s="172" t="s">
        <v>3398</v>
      </c>
      <c r="W225" s="172" t="s">
        <v>3530</v>
      </c>
      <c r="X225" s="172" t="s">
        <v>3545</v>
      </c>
      <c r="Y225" s="172" t="s">
        <v>3534</v>
      </c>
      <c r="Z225" s="172">
        <v>17</v>
      </c>
      <c r="AA225" s="172" t="s">
        <v>134</v>
      </c>
      <c r="AB225" s="169">
        <v>0.04</v>
      </c>
      <c r="AC225" s="172" t="s">
        <v>46</v>
      </c>
      <c r="AD225" s="169">
        <v>0.02</v>
      </c>
      <c r="AE225" s="169" t="s">
        <v>46</v>
      </c>
      <c r="AF225" s="169">
        <v>2.2000000000000002E-2</v>
      </c>
      <c r="AG225" s="169">
        <v>0.15</v>
      </c>
      <c r="AH225" s="172" t="s">
        <v>3380</v>
      </c>
      <c r="AI225" s="172" t="s">
        <v>3381</v>
      </c>
      <c r="AJ225" s="172" t="s">
        <v>3372</v>
      </c>
      <c r="AK225" s="173">
        <v>39416</v>
      </c>
      <c r="AL225" s="212" t="s">
        <v>3657</v>
      </c>
      <c r="AM225" s="128">
        <v>-3.5058268732367E-3</v>
      </c>
      <c r="AN225" s="128">
        <v>0.1083414290650592</v>
      </c>
      <c r="AO225" s="128">
        <v>3.2665844832615802E-2</v>
      </c>
      <c r="AP225" s="128">
        <v>8.0975662950552404E-2</v>
      </c>
      <c r="AQ225" s="128">
        <v>5.1377504413065898E-2</v>
      </c>
      <c r="AR225" s="128">
        <v>-9.5776415908107093E-2</v>
      </c>
      <c r="AS225" s="128">
        <v>0.20902418606495221</v>
      </c>
      <c r="AT225" s="128">
        <v>-2.02504461518004E-2</v>
      </c>
      <c r="AU225" s="128" t="s">
        <v>46</v>
      </c>
      <c r="AV225" s="128" t="s">
        <v>46</v>
      </c>
      <c r="AW225" s="128">
        <v>0.1168815102542653</v>
      </c>
      <c r="AX225" s="128" t="s">
        <v>46</v>
      </c>
      <c r="AY225" s="128">
        <v>1.04664970203451</v>
      </c>
      <c r="AZ225" s="128">
        <v>0.24480659058881329</v>
      </c>
      <c r="BA225" s="128">
        <v>0.64955244038564286</v>
      </c>
      <c r="BB225" s="128">
        <v>0.3769324463639494</v>
      </c>
      <c r="BC225" s="128" t="s">
        <v>46</v>
      </c>
      <c r="BD225" s="128">
        <v>1.6020322480292624</v>
      </c>
      <c r="BE225" s="128" t="s">
        <v>46</v>
      </c>
      <c r="BF225" s="128" t="s">
        <v>46</v>
      </c>
      <c r="BG225" s="128" t="s">
        <v>46</v>
      </c>
      <c r="BH225" s="128">
        <v>1.4317786587992671</v>
      </c>
      <c r="BI225" s="128">
        <v>-1.5705130648614299E-2</v>
      </c>
      <c r="BJ225" s="128">
        <v>4.8288318183760002E-3</v>
      </c>
      <c r="BK225" s="128">
        <v>-0.1007694714064091</v>
      </c>
      <c r="BL225" s="128">
        <v>-3.8845491829239243E-2</v>
      </c>
      <c r="BM225" s="128">
        <v>-7.4739463625583924E-2</v>
      </c>
      <c r="BN225" s="128">
        <v>-0.2045161440623495</v>
      </c>
      <c r="BO225" s="128">
        <v>7.8549792480127001E-2</v>
      </c>
      <c r="BP225" s="128">
        <v>-0.14398048160483459</v>
      </c>
      <c r="BQ225" s="128" t="s">
        <v>46</v>
      </c>
      <c r="BR225" s="128" t="s">
        <v>46</v>
      </c>
      <c r="BS225" s="128">
        <v>3.2587486102171992E-2</v>
      </c>
      <c r="BT225" s="128">
        <v>0.1786075736751889</v>
      </c>
      <c r="BU225" s="128">
        <v>0.24419099908354519</v>
      </c>
      <c r="BV225" s="177">
        <v>-0.43253515858322139</v>
      </c>
      <c r="BW225" s="177">
        <v>0.19195843472628371</v>
      </c>
      <c r="BX225" s="128">
        <v>-0.1390736372882547</v>
      </c>
      <c r="BY225" s="128">
        <v>-0.61679753965624218</v>
      </c>
      <c r="BZ225" s="177">
        <v>0.79483988454130161</v>
      </c>
      <c r="CA225" s="182">
        <v>0.91438509862131123</v>
      </c>
      <c r="CB225" s="182">
        <v>-0.3024207371782171</v>
      </c>
      <c r="CC225" s="182">
        <v>0.47972718083787441</v>
      </c>
      <c r="CD225" s="182">
        <v>0.41715485999411311</v>
      </c>
      <c r="CE225" s="182">
        <v>0.18974795268293951</v>
      </c>
      <c r="CF225" s="182">
        <v>0.40173630596278398</v>
      </c>
      <c r="CG225" s="179">
        <v>7.1329482799999999</v>
      </c>
      <c r="CH225" s="169">
        <v>0.25</v>
      </c>
      <c r="CI225" s="170">
        <v>0.2</v>
      </c>
      <c r="CJ225" s="170">
        <v>5.0000000000000001E-3</v>
      </c>
      <c r="CK225" s="170" t="s">
        <v>46</v>
      </c>
      <c r="CL225" s="170">
        <v>5.0000000000000001E-3</v>
      </c>
      <c r="CM225" s="180">
        <v>221507734.27000001</v>
      </c>
      <c r="CN225" s="180">
        <v>236996501.14253968</v>
      </c>
      <c r="CO225" s="180">
        <v>-75808863.10999994</v>
      </c>
      <c r="CP225" s="128" t="s">
        <v>46</v>
      </c>
      <c r="CQ225" s="128" t="s">
        <v>46</v>
      </c>
      <c r="CR225" s="128" t="s">
        <v>46</v>
      </c>
      <c r="CS225" s="128" t="s">
        <v>46</v>
      </c>
      <c r="CT225" s="126" t="s">
        <v>46</v>
      </c>
      <c r="CU225" s="126" t="s">
        <v>46</v>
      </c>
      <c r="CV225" s="126" t="s">
        <v>5177</v>
      </c>
      <c r="CW225" s="126" t="s">
        <v>46</v>
      </c>
      <c r="CX225" s="154">
        <v>25569.625694432871</v>
      </c>
    </row>
    <row r="226" spans="1:102" ht="15" customHeight="1" x14ac:dyDescent="0.35">
      <c r="A226" s="8"/>
      <c r="B226" s="129">
        <v>35717650000137</v>
      </c>
      <c r="C226" s="152" t="s">
        <v>5178</v>
      </c>
      <c r="D226" s="126">
        <v>26</v>
      </c>
      <c r="E226" s="126"/>
      <c r="F226" s="122" t="s">
        <v>3401</v>
      </c>
      <c r="G226" s="126" t="s">
        <v>5176</v>
      </c>
      <c r="H226" s="126" t="s">
        <v>3391</v>
      </c>
      <c r="I226" s="126" t="s">
        <v>3392</v>
      </c>
      <c r="J226" s="126" t="s">
        <v>362</v>
      </c>
      <c r="K226" s="126" t="s">
        <v>3540</v>
      </c>
      <c r="L226" s="211" t="s">
        <v>3399</v>
      </c>
      <c r="M226" s="126" t="s">
        <v>114</v>
      </c>
      <c r="N226" s="126" t="s">
        <v>5078</v>
      </c>
      <c r="O226" s="126" t="s">
        <v>3551</v>
      </c>
      <c r="P226" s="211" t="s">
        <v>5179</v>
      </c>
      <c r="Q226" s="127">
        <v>500</v>
      </c>
      <c r="R226" s="126" t="s">
        <v>4350</v>
      </c>
      <c r="S226" s="213" t="s">
        <v>46</v>
      </c>
      <c r="T226" s="171">
        <v>500</v>
      </c>
      <c r="U226" s="171">
        <v>500</v>
      </c>
      <c r="V226" s="172" t="s">
        <v>3398</v>
      </c>
      <c r="W226" s="172" t="s">
        <v>3530</v>
      </c>
      <c r="X226" s="172" t="s">
        <v>3545</v>
      </c>
      <c r="Y226" s="172" t="s">
        <v>3534</v>
      </c>
      <c r="Z226" s="172">
        <v>17</v>
      </c>
      <c r="AA226" s="172" t="s">
        <v>46</v>
      </c>
      <c r="AB226" s="169" t="s">
        <v>46</v>
      </c>
      <c r="AC226" s="172" t="s">
        <v>46</v>
      </c>
      <c r="AD226" s="169">
        <v>0.02</v>
      </c>
      <c r="AE226" s="169" t="s">
        <v>46</v>
      </c>
      <c r="AF226" s="169">
        <v>2.1000000000000001E-2</v>
      </c>
      <c r="AG226" s="169">
        <v>0.2</v>
      </c>
      <c r="AH226" s="172" t="s">
        <v>46</v>
      </c>
      <c r="AI226" s="172" t="s">
        <v>46</v>
      </c>
      <c r="AJ226" s="172" t="s">
        <v>3372</v>
      </c>
      <c r="AK226" s="173">
        <v>43901</v>
      </c>
      <c r="AL226" s="212" t="s">
        <v>3658</v>
      </c>
      <c r="AM226" s="128">
        <v>-1.6121783955799301E-2</v>
      </c>
      <c r="AN226" s="128">
        <v>7.8028625869566798E-2</v>
      </c>
      <c r="AO226" s="128">
        <v>2.0918793541154699E-2</v>
      </c>
      <c r="AP226" s="128">
        <v>8.2304587777377106E-2</v>
      </c>
      <c r="AQ226" s="128">
        <v>5.8277189441467703E-2</v>
      </c>
      <c r="AR226" s="128">
        <v>-6.5697111110627496E-2</v>
      </c>
      <c r="AS226" s="128">
        <v>0.2027228289028897</v>
      </c>
      <c r="AT226" s="128">
        <v>6.8286483631374E-3</v>
      </c>
      <c r="AU226" s="128" t="s">
        <v>46</v>
      </c>
      <c r="AV226" s="128" t="s">
        <v>46</v>
      </c>
      <c r="AW226" s="128">
        <v>0.13715942211636159</v>
      </c>
      <c r="AX226" s="128" t="s">
        <v>46</v>
      </c>
      <c r="AY226" s="128">
        <v>0.75380801897584504</v>
      </c>
      <c r="AZ226" s="128">
        <v>0.15677104181086951</v>
      </c>
      <c r="BA226" s="128">
        <v>0.66063412805710686</v>
      </c>
      <c r="BB226" s="128">
        <v>0.4304581160697073</v>
      </c>
      <c r="BC226" s="128" t="s">
        <v>46</v>
      </c>
      <c r="BD226" s="128">
        <v>1.5537365097703542</v>
      </c>
      <c r="BE226" s="128">
        <v>5.5189900642431199E-2</v>
      </c>
      <c r="BF226" s="128" t="s">
        <v>46</v>
      </c>
      <c r="BG226" s="128" t="s">
        <v>46</v>
      </c>
      <c r="BH226" s="128">
        <v>1.5852169291354778</v>
      </c>
      <c r="BI226" s="128">
        <v>-2.8321087731176899E-2</v>
      </c>
      <c r="BJ226" s="128">
        <v>-2.5483971377116402E-2</v>
      </c>
      <c r="BK226" s="128">
        <v>-0.1125165226978701</v>
      </c>
      <c r="BL226" s="128">
        <v>-3.7595790339983615E-2</v>
      </c>
      <c r="BM226" s="128">
        <v>-6.7912630600608703E-2</v>
      </c>
      <c r="BN226" s="128">
        <v>-0.17443683926486989</v>
      </c>
      <c r="BO226" s="128">
        <v>7.2248435318064505E-2</v>
      </c>
      <c r="BP226" s="128">
        <v>-0.1169013870898967</v>
      </c>
      <c r="BQ226" s="128" t="s">
        <v>46</v>
      </c>
      <c r="BR226" s="128" t="s">
        <v>46</v>
      </c>
      <c r="BS226" s="128">
        <v>4.6603064280692497E-2</v>
      </c>
      <c r="BT226" s="128">
        <v>0.17151215382443949</v>
      </c>
      <c r="BU226" s="128">
        <v>0.24610141537074889</v>
      </c>
      <c r="BV226" s="177">
        <v>-0.52436505476195183</v>
      </c>
      <c r="BW226" s="177">
        <v>0.27645164379692871</v>
      </c>
      <c r="BX226" s="128">
        <v>-0.12114461260355811</v>
      </c>
      <c r="BY226" s="128">
        <v>-0.2376977670538577</v>
      </c>
      <c r="BZ226" s="177">
        <v>0.97814473664099055</v>
      </c>
      <c r="CA226" s="182">
        <v>0.90892988942622377</v>
      </c>
      <c r="CB226" s="182">
        <v>-0.30774513122586478</v>
      </c>
      <c r="CC226" s="182">
        <v>0.45836289128210461</v>
      </c>
      <c r="CD226" s="182">
        <v>0.39758684609346989</v>
      </c>
      <c r="CE226" s="182">
        <v>0.18428418195245561</v>
      </c>
      <c r="CF226" s="182">
        <v>0.39184211315316642</v>
      </c>
      <c r="CG226" s="179">
        <v>2.0370939899999998</v>
      </c>
      <c r="CH226" s="169">
        <v>0.25</v>
      </c>
      <c r="CI226" s="170">
        <v>0.2</v>
      </c>
      <c r="CJ226" s="170">
        <v>5.0000000000000001E-3</v>
      </c>
      <c r="CK226" s="170" t="s">
        <v>46</v>
      </c>
      <c r="CL226" s="170">
        <v>5.0000000000000001E-3</v>
      </c>
      <c r="CM226" s="180">
        <v>32524383.690000001</v>
      </c>
      <c r="CN226" s="180">
        <v>33599116.186746038</v>
      </c>
      <c r="CO226" s="180">
        <v>-2487836.1400000006</v>
      </c>
      <c r="CP226" s="128" t="s">
        <v>46</v>
      </c>
      <c r="CQ226" s="128" t="s">
        <v>46</v>
      </c>
      <c r="CR226" s="128" t="s">
        <v>46</v>
      </c>
      <c r="CS226" s="128" t="s">
        <v>46</v>
      </c>
      <c r="CT226" s="126" t="s">
        <v>46</v>
      </c>
      <c r="CU226" s="126" t="s">
        <v>46</v>
      </c>
      <c r="CV226" s="126" t="s">
        <v>5180</v>
      </c>
      <c r="CW226" s="126" t="s">
        <v>46</v>
      </c>
      <c r="CX226" s="154">
        <v>25569.625694432871</v>
      </c>
    </row>
    <row r="227" spans="1:102" ht="15" customHeight="1" x14ac:dyDescent="0.35">
      <c r="A227" s="8"/>
      <c r="B227" s="129">
        <v>8830947000131</v>
      </c>
      <c r="C227" s="152" t="s">
        <v>5250</v>
      </c>
      <c r="D227" s="126">
        <v>26</v>
      </c>
      <c r="E227" s="126"/>
      <c r="F227" s="122" t="s">
        <v>3394</v>
      </c>
      <c r="G227" s="126" t="s">
        <v>461</v>
      </c>
      <c r="H227" s="126" t="s">
        <v>3390</v>
      </c>
      <c r="I227" s="126" t="s">
        <v>3384</v>
      </c>
      <c r="J227" s="126" t="s">
        <v>3561</v>
      </c>
      <c r="K227" s="126" t="s">
        <v>3526</v>
      </c>
      <c r="L227" s="211" t="s">
        <v>3399</v>
      </c>
      <c r="M227" s="126" t="s">
        <v>114</v>
      </c>
      <c r="N227" s="126" t="s">
        <v>115</v>
      </c>
      <c r="O227" s="126" t="s">
        <v>3551</v>
      </c>
      <c r="P227" s="211" t="s">
        <v>3550</v>
      </c>
      <c r="Q227" s="127">
        <v>5000</v>
      </c>
      <c r="R227" s="126" t="s">
        <v>4350</v>
      </c>
      <c r="S227" s="213" t="s">
        <v>46</v>
      </c>
      <c r="T227" s="171">
        <v>1000</v>
      </c>
      <c r="U227" s="171">
        <v>1000</v>
      </c>
      <c r="V227" s="172" t="s">
        <v>3398</v>
      </c>
      <c r="W227" s="172" t="s">
        <v>3530</v>
      </c>
      <c r="X227" s="172" t="s">
        <v>3531</v>
      </c>
      <c r="Y227" s="172" t="s">
        <v>3534</v>
      </c>
      <c r="Z227" s="172">
        <v>32</v>
      </c>
      <c r="AA227" s="172" t="s">
        <v>46</v>
      </c>
      <c r="AB227" s="169" t="s">
        <v>46</v>
      </c>
      <c r="AC227" s="172" t="s">
        <v>5251</v>
      </c>
      <c r="AD227" s="169">
        <v>1.9E-2</v>
      </c>
      <c r="AE227" s="169">
        <v>0.11900000000000001</v>
      </c>
      <c r="AF227" s="169">
        <v>2.0499999999999997E-2</v>
      </c>
      <c r="AG227" s="169">
        <v>0.2</v>
      </c>
      <c r="AH227" s="172" t="s">
        <v>136</v>
      </c>
      <c r="AI227" s="172" t="s">
        <v>4367</v>
      </c>
      <c r="AJ227" s="172" t="s">
        <v>3372</v>
      </c>
      <c r="AK227" s="173">
        <v>39232</v>
      </c>
      <c r="AL227" s="212" t="s">
        <v>5252</v>
      </c>
      <c r="AM227" s="128">
        <v>4.7868817570335002E-2</v>
      </c>
      <c r="AN227" s="128">
        <v>0.21479242202656601</v>
      </c>
      <c r="AO227" s="128">
        <v>8.4338010331483207E-2</v>
      </c>
      <c r="AP227" s="128">
        <v>0.11253574134926329</v>
      </c>
      <c r="AQ227" s="128">
        <v>0.14038548745114629</v>
      </c>
      <c r="AR227" s="128">
        <v>-0.108840234109495</v>
      </c>
      <c r="AS227" s="128">
        <v>0.405982939195626</v>
      </c>
      <c r="AT227" s="128">
        <v>4.95969636147277E-2</v>
      </c>
      <c r="AU227" s="128" t="s">
        <v>46</v>
      </c>
      <c r="AV227" s="128" t="s">
        <v>46</v>
      </c>
      <c r="AW227" s="128">
        <v>0.114772584353993</v>
      </c>
      <c r="AX227" s="128">
        <v>3.9238974987204451</v>
      </c>
      <c r="AY227" s="128">
        <v>2.075036543761811</v>
      </c>
      <c r="AZ227" s="128">
        <v>0.63205163901591943</v>
      </c>
      <c r="BA227" s="128">
        <v>0.91640457144326937</v>
      </c>
      <c r="BB227" s="128">
        <v>1.1226311041730539</v>
      </c>
      <c r="BC227" s="128" t="s">
        <v>46</v>
      </c>
      <c r="BD227" s="128">
        <v>3.111590926319844</v>
      </c>
      <c r="BE227" s="128">
        <v>0.40084821307235402</v>
      </c>
      <c r="BF227" s="128" t="s">
        <v>46</v>
      </c>
      <c r="BG227" s="128" t="s">
        <v>46</v>
      </c>
      <c r="BH227" s="128">
        <v>1.3725970819306648</v>
      </c>
      <c r="BI227" s="128">
        <v>3.5669513794957398E-2</v>
      </c>
      <c r="BJ227" s="128">
        <v>0.1112798247798827</v>
      </c>
      <c r="BK227" s="128">
        <v>-4.9097305907541598E-2</v>
      </c>
      <c r="BL227" s="128">
        <v>-9.1428758394247467E-3</v>
      </c>
      <c r="BM227" s="128">
        <v>1.3630563090123671E-2</v>
      </c>
      <c r="BN227" s="128">
        <v>-0.21757996226373741</v>
      </c>
      <c r="BO227" s="128">
        <v>0.27550854561080079</v>
      </c>
      <c r="BP227" s="128">
        <v>-7.4133071838306405E-2</v>
      </c>
      <c r="BQ227" s="128" t="s">
        <v>46</v>
      </c>
      <c r="BR227" s="128" t="s">
        <v>46</v>
      </c>
      <c r="BS227" s="128">
        <v>2.8751379690806989E-2</v>
      </c>
      <c r="BT227" s="128">
        <v>0.19421101761053949</v>
      </c>
      <c r="BU227" s="128">
        <v>0.2183151673026128</v>
      </c>
      <c r="BV227" s="177">
        <v>-0.13154000021383039</v>
      </c>
      <c r="BW227" s="177">
        <v>0.1769548601816649</v>
      </c>
      <c r="BX227" s="128">
        <v>-0.14337994259344761</v>
      </c>
      <c r="BY227" s="128">
        <v>-0.53811628119644928</v>
      </c>
      <c r="BZ227" s="177">
        <v>0.64228745213079685</v>
      </c>
      <c r="CA227" s="182">
        <v>0.89394063735421214</v>
      </c>
      <c r="CB227" s="182">
        <v>-0.2740617557315782</v>
      </c>
      <c r="CC227" s="182">
        <v>0.5051900806796189</v>
      </c>
      <c r="CD227" s="182">
        <v>0.42532034327420198</v>
      </c>
      <c r="CE227" s="182">
        <v>0.1180107945449452</v>
      </c>
      <c r="CF227" s="182">
        <v>0.41234758622656409</v>
      </c>
      <c r="CG227" s="179">
        <v>7.2855162599999996</v>
      </c>
      <c r="CH227" s="169">
        <v>0.24</v>
      </c>
      <c r="CI227" s="170">
        <v>0.16500000000000001</v>
      </c>
      <c r="CJ227" s="170">
        <v>4.5599999999999998E-3</v>
      </c>
      <c r="CK227" s="170" t="s">
        <v>46</v>
      </c>
      <c r="CL227" s="170">
        <v>4.5599999999999998E-3</v>
      </c>
      <c r="CM227" s="180">
        <v>2153838129.3099999</v>
      </c>
      <c r="CN227" s="180">
        <v>1989822101.3553977</v>
      </c>
      <c r="CO227" s="180">
        <v>-106276642.38999996</v>
      </c>
      <c r="CP227" s="128" t="s">
        <v>46</v>
      </c>
      <c r="CQ227" s="128" t="s">
        <v>46</v>
      </c>
      <c r="CR227" s="128" t="s">
        <v>46</v>
      </c>
      <c r="CS227" s="128" t="s">
        <v>46</v>
      </c>
      <c r="CT227" s="126" t="s">
        <v>46</v>
      </c>
      <c r="CU227" s="126" t="s">
        <v>46</v>
      </c>
      <c r="CV227" s="126" t="s">
        <v>5253</v>
      </c>
      <c r="CW227" s="126" t="s">
        <v>46</v>
      </c>
      <c r="CX227" s="154">
        <v>25569.625694432871</v>
      </c>
    </row>
    <row r="228" spans="1:102" ht="15" customHeight="1" x14ac:dyDescent="0.35">
      <c r="A228" s="8"/>
      <c r="B228" s="129">
        <v>33736845000107</v>
      </c>
      <c r="C228" s="152" t="s">
        <v>5272</v>
      </c>
      <c r="D228" s="126">
        <v>70</v>
      </c>
      <c r="E228" s="126"/>
      <c r="F228" s="122"/>
      <c r="G228" s="126" t="s">
        <v>5273</v>
      </c>
      <c r="H228" s="126" t="s">
        <v>3390</v>
      </c>
      <c r="I228" s="126" t="s">
        <v>3384</v>
      </c>
      <c r="J228" s="126" t="s">
        <v>3561</v>
      </c>
      <c r="K228" s="126" t="s">
        <v>3526</v>
      </c>
      <c r="L228" s="211" t="s">
        <v>3399</v>
      </c>
      <c r="M228" s="126" t="s">
        <v>112</v>
      </c>
      <c r="N228" s="126" t="s">
        <v>4474</v>
      </c>
      <c r="O228" s="126" t="s">
        <v>4280</v>
      </c>
      <c r="P228" s="211" t="s">
        <v>5274</v>
      </c>
      <c r="Q228" s="127">
        <v>500</v>
      </c>
      <c r="R228" s="126" t="s">
        <v>4350</v>
      </c>
      <c r="S228" s="213" t="s">
        <v>46</v>
      </c>
      <c r="T228" s="171">
        <v>100</v>
      </c>
      <c r="U228" s="171">
        <v>500</v>
      </c>
      <c r="V228" s="172" t="s">
        <v>3398</v>
      </c>
      <c r="W228" s="172" t="s">
        <v>3530</v>
      </c>
      <c r="X228" s="172" t="s">
        <v>3548</v>
      </c>
      <c r="Y228" s="172" t="s">
        <v>4427</v>
      </c>
      <c r="Z228" s="172">
        <v>6</v>
      </c>
      <c r="AA228" s="172" t="s">
        <v>46</v>
      </c>
      <c r="AB228" s="169" t="s">
        <v>46</v>
      </c>
      <c r="AC228" s="172" t="s">
        <v>5275</v>
      </c>
      <c r="AD228" s="169">
        <v>6.9999999999999993E-3</v>
      </c>
      <c r="AE228" s="169">
        <v>0.307</v>
      </c>
      <c r="AF228" s="169">
        <v>0.02</v>
      </c>
      <c r="AG228" s="169" t="s">
        <v>46</v>
      </c>
      <c r="AH228" s="172" t="s">
        <v>46</v>
      </c>
      <c r="AI228" s="172" t="s">
        <v>46</v>
      </c>
      <c r="AJ228" s="172" t="s">
        <v>46</v>
      </c>
      <c r="AK228" s="173">
        <v>43677</v>
      </c>
      <c r="AL228" s="212" t="s">
        <v>3644</v>
      </c>
      <c r="AM228" s="128" t="s">
        <v>46</v>
      </c>
      <c r="AN228" s="128" t="s">
        <v>46</v>
      </c>
      <c r="AO228" s="128" t="s">
        <v>46</v>
      </c>
      <c r="AP228" s="128" t="s">
        <v>46</v>
      </c>
      <c r="AQ228" s="128" t="s">
        <v>46</v>
      </c>
      <c r="AR228" s="128">
        <v>1.5502533150946554</v>
      </c>
      <c r="AS228" s="128">
        <v>1.1136332853177824</v>
      </c>
      <c r="AT228" s="128">
        <v>-0.67593873023425521</v>
      </c>
      <c r="AU228" s="128" t="s">
        <v>46</v>
      </c>
      <c r="AV228" s="128" t="s">
        <v>46</v>
      </c>
      <c r="AW228" s="128" t="s">
        <v>46</v>
      </c>
      <c r="AX228" s="128" t="s">
        <v>46</v>
      </c>
      <c r="AY228" s="128" t="s">
        <v>46</v>
      </c>
      <c r="AZ228" s="128" t="s">
        <v>46</v>
      </c>
      <c r="BA228" s="128" t="s">
        <v>46</v>
      </c>
      <c r="BB228" s="128" t="s">
        <v>46</v>
      </c>
      <c r="BC228" s="128">
        <v>14.256549482041111</v>
      </c>
      <c r="BD228" s="128">
        <v>8.5352631632947755</v>
      </c>
      <c r="BE228" s="128" t="s">
        <v>46</v>
      </c>
      <c r="BF228" s="128" t="s">
        <v>46</v>
      </c>
      <c r="BG228" s="128" t="s">
        <v>46</v>
      </c>
      <c r="BH228" s="128" t="s">
        <v>46</v>
      </c>
      <c r="BI228" s="128" t="s">
        <v>46</v>
      </c>
      <c r="BJ228" s="128" t="s">
        <v>46</v>
      </c>
      <c r="BK228" s="128" t="s">
        <v>46</v>
      </c>
      <c r="BL228" s="128" t="s">
        <v>46</v>
      </c>
      <c r="BM228" s="128" t="s">
        <v>46</v>
      </c>
      <c r="BN228" s="128">
        <v>1.441513586940413</v>
      </c>
      <c r="BO228" s="128">
        <v>0.98315889173295723</v>
      </c>
      <c r="BP228" s="128">
        <v>-0.7996687656872894</v>
      </c>
      <c r="BQ228" s="128" t="s">
        <v>46</v>
      </c>
      <c r="BR228" s="128" t="s">
        <v>46</v>
      </c>
      <c r="BS228" s="128" t="s">
        <v>46</v>
      </c>
      <c r="BT228" s="128" t="s">
        <v>46</v>
      </c>
      <c r="BU228" s="128" t="s">
        <v>46</v>
      </c>
      <c r="BV228" s="177" t="s">
        <v>46</v>
      </c>
      <c r="BW228" s="177" t="s">
        <v>46</v>
      </c>
      <c r="BX228" s="128" t="s">
        <v>46</v>
      </c>
      <c r="BY228" s="128" t="s">
        <v>46</v>
      </c>
      <c r="BZ228" s="177" t="s">
        <v>46</v>
      </c>
      <c r="CA228" s="182" t="s">
        <v>46</v>
      </c>
      <c r="CB228" s="182" t="s">
        <v>46</v>
      </c>
      <c r="CC228" s="182" t="s">
        <v>46</v>
      </c>
      <c r="CD228" s="182" t="s">
        <v>46</v>
      </c>
      <c r="CE228" s="182" t="s">
        <v>46</v>
      </c>
      <c r="CF228" s="182" t="s">
        <v>46</v>
      </c>
      <c r="CG228" s="179" t="s">
        <v>46</v>
      </c>
      <c r="CH228" s="169">
        <v>0.6</v>
      </c>
      <c r="CI228" s="170" t="s">
        <v>46</v>
      </c>
      <c r="CJ228" s="170">
        <v>4.1999999999999989E-3</v>
      </c>
      <c r="CK228" s="170" t="s">
        <v>46</v>
      </c>
      <c r="CL228" s="170">
        <v>4.1999999999999989E-3</v>
      </c>
      <c r="CM228" s="180" t="s">
        <v>46</v>
      </c>
      <c r="CN228" s="180" t="s">
        <v>46</v>
      </c>
      <c r="CO228" s="180" t="s">
        <v>46</v>
      </c>
      <c r="CP228" s="128" t="s">
        <v>46</v>
      </c>
      <c r="CQ228" s="128" t="s">
        <v>46</v>
      </c>
      <c r="CR228" s="128" t="s">
        <v>46</v>
      </c>
      <c r="CS228" s="128" t="s">
        <v>46</v>
      </c>
      <c r="CT228" s="126" t="s">
        <v>46</v>
      </c>
      <c r="CU228" s="126" t="s">
        <v>46</v>
      </c>
      <c r="CV228" s="126" t="s">
        <v>5276</v>
      </c>
      <c r="CW228" s="126" t="s">
        <v>46</v>
      </c>
      <c r="CX228" s="154">
        <v>25569.625694432871</v>
      </c>
    </row>
    <row r="229" spans="1:102" ht="15" customHeight="1" x14ac:dyDescent="0.35">
      <c r="A229" s="8"/>
      <c r="B229" s="129">
        <v>33736873000116</v>
      </c>
      <c r="C229" s="152" t="s">
        <v>5277</v>
      </c>
      <c r="D229" s="126">
        <v>15</v>
      </c>
      <c r="E229" s="126"/>
      <c r="F229" s="122"/>
      <c r="G229" s="126" t="s">
        <v>5273</v>
      </c>
      <c r="H229" s="126" t="s">
        <v>3390</v>
      </c>
      <c r="I229" s="126" t="s">
        <v>3384</v>
      </c>
      <c r="J229" s="126" t="s">
        <v>3561</v>
      </c>
      <c r="K229" s="126" t="s">
        <v>3526</v>
      </c>
      <c r="L229" s="211" t="s">
        <v>3399</v>
      </c>
      <c r="M229" s="126" t="s">
        <v>112</v>
      </c>
      <c r="N229" s="126" t="s">
        <v>4474</v>
      </c>
      <c r="O229" s="126" t="s">
        <v>4280</v>
      </c>
      <c r="P229" s="211" t="s">
        <v>3539</v>
      </c>
      <c r="Q229" s="127">
        <v>500</v>
      </c>
      <c r="R229" s="126" t="s">
        <v>4350</v>
      </c>
      <c r="S229" s="213" t="s">
        <v>46</v>
      </c>
      <c r="T229" s="171">
        <v>100</v>
      </c>
      <c r="U229" s="171">
        <v>250</v>
      </c>
      <c r="V229" s="172" t="s">
        <v>3398</v>
      </c>
      <c r="W229" s="172" t="s">
        <v>3530</v>
      </c>
      <c r="X229" s="172" t="s">
        <v>3530</v>
      </c>
      <c r="Y229" s="172" t="s">
        <v>4427</v>
      </c>
      <c r="Z229" s="172">
        <v>6</v>
      </c>
      <c r="AA229" s="172" t="s">
        <v>46</v>
      </c>
      <c r="AB229" s="169" t="s">
        <v>46</v>
      </c>
      <c r="AC229" s="172" t="s">
        <v>5278</v>
      </c>
      <c r="AD229" s="169">
        <v>0.01</v>
      </c>
      <c r="AE229" s="169">
        <v>0.31</v>
      </c>
      <c r="AF229" s="169">
        <v>1.7000000000000001E-2</v>
      </c>
      <c r="AG229" s="169" t="s">
        <v>46</v>
      </c>
      <c r="AH229" s="172" t="s">
        <v>46</v>
      </c>
      <c r="AI229" s="172" t="s">
        <v>46</v>
      </c>
      <c r="AJ229" s="172" t="s">
        <v>133</v>
      </c>
      <c r="AK229" s="173">
        <v>43647</v>
      </c>
      <c r="AL229" s="212" t="s">
        <v>3643</v>
      </c>
      <c r="AM229" s="128">
        <v>1.1489592711931999E-2</v>
      </c>
      <c r="AN229" s="128">
        <v>8.4266809450480096E-2</v>
      </c>
      <c r="AO229" s="128">
        <v>0.2323840685305103</v>
      </c>
      <c r="AP229" s="128">
        <v>0.2668648683396348</v>
      </c>
      <c r="AQ229" s="128">
        <v>0.2264509107512564</v>
      </c>
      <c r="AR229" s="128">
        <v>0.32537565164536097</v>
      </c>
      <c r="AS229" s="128">
        <v>0.2893792203529586</v>
      </c>
      <c r="AT229" s="128">
        <v>-0.1020324149557149</v>
      </c>
      <c r="AU229" s="128" t="s">
        <v>46</v>
      </c>
      <c r="AV229" s="128" t="s">
        <v>46</v>
      </c>
      <c r="AW229" s="128">
        <v>0.17793142995786621</v>
      </c>
      <c r="AX229" s="128">
        <v>0.94182364202800084</v>
      </c>
      <c r="AY229" s="128">
        <v>0.81407298910355774</v>
      </c>
      <c r="AZ229" s="128">
        <v>1.7415484526917655</v>
      </c>
      <c r="BA229" s="128">
        <v>2.3318990294290352</v>
      </c>
      <c r="BB229" s="128">
        <v>1.9633776808401529</v>
      </c>
      <c r="BC229" s="128">
        <v>2.9922426436806093</v>
      </c>
      <c r="BD229" s="128">
        <v>2.217900481482789</v>
      </c>
      <c r="BE229" s="128" t="s">
        <v>46</v>
      </c>
      <c r="BF229" s="128" t="s">
        <v>46</v>
      </c>
      <c r="BG229" s="128" t="s">
        <v>46</v>
      </c>
      <c r="BH229" s="128">
        <v>2.4898621295003691</v>
      </c>
      <c r="BI229" s="128">
        <v>-7.0971106344549996E-4</v>
      </c>
      <c r="BJ229" s="128">
        <v>-1.92457877962031E-2</v>
      </c>
      <c r="BK229" s="128">
        <v>9.8948752291485295E-2</v>
      </c>
      <c r="BL229" s="128">
        <v>0.13677158568943093</v>
      </c>
      <c r="BM229" s="128">
        <v>9.9623209808008095E-2</v>
      </c>
      <c r="BN229" s="128">
        <v>0.2166359234911186</v>
      </c>
      <c r="BO229" s="128">
        <v>0.15890482676813339</v>
      </c>
      <c r="BP229" s="128">
        <v>-0.22576245040874909</v>
      </c>
      <c r="BQ229" s="128" t="s">
        <v>46</v>
      </c>
      <c r="BR229" s="128" t="s">
        <v>46</v>
      </c>
      <c r="BS229" s="128">
        <v>9.9367995773970819E-2</v>
      </c>
      <c r="BT229" s="128">
        <v>9.1826817627819302E-2</v>
      </c>
      <c r="BU229" s="128">
        <v>0.1197424624564405</v>
      </c>
      <c r="BV229" s="177">
        <v>0.957761654529242</v>
      </c>
      <c r="BW229" s="177">
        <v>0.70648079869954905</v>
      </c>
      <c r="BX229" s="128">
        <v>-6.2627841591130703E-2</v>
      </c>
      <c r="BY229" s="128">
        <v>-0.18676734303275719</v>
      </c>
      <c r="BZ229" s="177">
        <v>4.76524179844552E-2</v>
      </c>
      <c r="CA229" s="182">
        <v>2.82271894767268E-2</v>
      </c>
      <c r="CB229" s="182">
        <v>3.4662506575934997E-2</v>
      </c>
      <c r="CC229" s="182">
        <v>-7.3427659280982799E-2</v>
      </c>
      <c r="CD229" s="182">
        <v>-7.7343980615571697E-2</v>
      </c>
      <c r="CE229" s="182">
        <v>0.29839125329377397</v>
      </c>
      <c r="CF229" s="182">
        <v>0.1495604736768272</v>
      </c>
      <c r="CG229" s="179">
        <v>2.7774956999999998</v>
      </c>
      <c r="CH229" s="169">
        <v>0.45</v>
      </c>
      <c r="CI229" s="170" t="s">
        <v>46</v>
      </c>
      <c r="CJ229" s="170">
        <v>4.5000000000000005E-3</v>
      </c>
      <c r="CK229" s="170" t="s">
        <v>46</v>
      </c>
      <c r="CL229" s="170">
        <v>4.5000000000000005E-3</v>
      </c>
      <c r="CM229" s="180">
        <v>215176707.03</v>
      </c>
      <c r="CN229" s="180">
        <v>210345009.24579376</v>
      </c>
      <c r="CO229" s="180">
        <v>-12210425.900000004</v>
      </c>
      <c r="CP229" s="128" t="s">
        <v>46</v>
      </c>
      <c r="CQ229" s="128" t="s">
        <v>46</v>
      </c>
      <c r="CR229" s="128" t="s">
        <v>46</v>
      </c>
      <c r="CS229" s="128" t="s">
        <v>46</v>
      </c>
      <c r="CT229" s="126" t="s">
        <v>46</v>
      </c>
      <c r="CU229" s="126" t="s">
        <v>46</v>
      </c>
      <c r="CV229" s="126" t="s">
        <v>5279</v>
      </c>
      <c r="CW229" s="126" t="s">
        <v>46</v>
      </c>
      <c r="CX229" s="154">
        <v>25569.625694432871</v>
      </c>
    </row>
    <row r="230" spans="1:102" ht="15" customHeight="1" x14ac:dyDescent="0.35">
      <c r="A230" s="8"/>
      <c r="B230" s="129">
        <v>35088108000162</v>
      </c>
      <c r="C230" s="152" t="s">
        <v>5280</v>
      </c>
      <c r="D230" s="126">
        <v>32</v>
      </c>
      <c r="E230" s="126"/>
      <c r="F230" s="122"/>
      <c r="G230" s="126" t="s">
        <v>5273</v>
      </c>
      <c r="H230" s="126" t="s">
        <v>3390</v>
      </c>
      <c r="I230" s="126" t="s">
        <v>3384</v>
      </c>
      <c r="J230" s="126" t="s">
        <v>3561</v>
      </c>
      <c r="K230" s="126" t="s">
        <v>3526</v>
      </c>
      <c r="L230" s="211" t="s">
        <v>3399</v>
      </c>
      <c r="M230" s="126" t="s">
        <v>112</v>
      </c>
      <c r="N230" s="126" t="s">
        <v>4474</v>
      </c>
      <c r="O230" s="126" t="s">
        <v>4280</v>
      </c>
      <c r="P230" s="211" t="s">
        <v>3541</v>
      </c>
      <c r="Q230" s="127">
        <v>500</v>
      </c>
      <c r="R230" s="126" t="s">
        <v>4350</v>
      </c>
      <c r="S230" s="213" t="s">
        <v>46</v>
      </c>
      <c r="T230" s="171">
        <v>100</v>
      </c>
      <c r="U230" s="171">
        <v>500</v>
      </c>
      <c r="V230" s="172" t="s">
        <v>3398</v>
      </c>
      <c r="W230" s="172" t="s">
        <v>3530</v>
      </c>
      <c r="X230" s="172" t="s">
        <v>3530</v>
      </c>
      <c r="Y230" s="172" t="s">
        <v>4427</v>
      </c>
      <c r="Z230" s="172">
        <v>6</v>
      </c>
      <c r="AA230" s="172" t="s">
        <v>46</v>
      </c>
      <c r="AB230" s="169" t="s">
        <v>46</v>
      </c>
      <c r="AC230" s="172" t="s">
        <v>5281</v>
      </c>
      <c r="AD230" s="169">
        <v>0.01</v>
      </c>
      <c r="AE230" s="169">
        <v>0.16</v>
      </c>
      <c r="AF230" s="169">
        <v>1.7000000000000001E-2</v>
      </c>
      <c r="AG230" s="169" t="s">
        <v>46</v>
      </c>
      <c r="AH230" s="172" t="s">
        <v>46</v>
      </c>
      <c r="AI230" s="172" t="s">
        <v>46</v>
      </c>
      <c r="AJ230" s="172" t="s">
        <v>133</v>
      </c>
      <c r="AK230" s="173">
        <v>43811</v>
      </c>
      <c r="AL230" s="212" t="s">
        <v>3642</v>
      </c>
      <c r="AM230" s="128">
        <v>1.1988379889406899E-2</v>
      </c>
      <c r="AN230" s="128">
        <v>7.5719709466970805E-2</v>
      </c>
      <c r="AO230" s="128">
        <v>0.34807659446371558</v>
      </c>
      <c r="AP230" s="128">
        <v>0.438872485375569</v>
      </c>
      <c r="AQ230" s="128">
        <v>0.34532489148153361</v>
      </c>
      <c r="AR230" s="128">
        <v>0.58812714563108348</v>
      </c>
      <c r="AS230" s="128">
        <v>0.47594552322835582</v>
      </c>
      <c r="AT230" s="128">
        <v>-0.28700091561052832</v>
      </c>
      <c r="AU230" s="128" t="s">
        <v>46</v>
      </c>
      <c r="AV230" s="128" t="s">
        <v>46</v>
      </c>
      <c r="AW230" s="128">
        <v>0.32528037118867309</v>
      </c>
      <c r="AX230" s="128">
        <v>0.982710170198698</v>
      </c>
      <c r="AY230" s="128">
        <v>0.73150236281407788</v>
      </c>
      <c r="AZ230" s="128">
        <v>2.6085792298059998</v>
      </c>
      <c r="BA230" s="128">
        <v>4.12591383092649</v>
      </c>
      <c r="BB230" s="128">
        <v>3.3347985191306075</v>
      </c>
      <c r="BC230" s="128">
        <v>5.4085765673135748</v>
      </c>
      <c r="BD230" s="128">
        <v>3.6478078966424161</v>
      </c>
      <c r="BE230" s="128" t="s">
        <v>46</v>
      </c>
      <c r="BF230" s="128" t="s">
        <v>46</v>
      </c>
      <c r="BG230" s="128" t="s">
        <v>46</v>
      </c>
      <c r="BH230" s="128">
        <v>6.0866989578753294</v>
      </c>
      <c r="BI230" s="128">
        <v>-2.1092388597060001E-4</v>
      </c>
      <c r="BJ230" s="128">
        <v>-2.7792887779712401E-2</v>
      </c>
      <c r="BK230" s="128">
        <v>0.2146412782246907</v>
      </c>
      <c r="BL230" s="128">
        <v>0.30053489407581635</v>
      </c>
      <c r="BM230" s="128">
        <v>0.21908614339536792</v>
      </c>
      <c r="BN230" s="128">
        <v>0.4793874174768411</v>
      </c>
      <c r="BO230" s="128">
        <v>0.34547112964353061</v>
      </c>
      <c r="BP230" s="128">
        <v>-0.4107309510635625</v>
      </c>
      <c r="BQ230" s="128" t="s">
        <v>46</v>
      </c>
      <c r="BR230" s="128" t="s">
        <v>46</v>
      </c>
      <c r="BS230" s="128">
        <v>0.25804876158018697</v>
      </c>
      <c r="BT230" s="128">
        <v>0.18098236374660109</v>
      </c>
      <c r="BU230" s="128">
        <v>0.23961610044299969</v>
      </c>
      <c r="BV230" s="177">
        <v>1.0490642879919108</v>
      </c>
      <c r="BW230" s="177">
        <v>0.92477095029419243</v>
      </c>
      <c r="BX230" s="128">
        <v>-0.14318677048944459</v>
      </c>
      <c r="BY230" s="128">
        <v>-0.38712652191452751</v>
      </c>
      <c r="BZ230" s="177">
        <v>0.11108834247801</v>
      </c>
      <c r="CA230" s="182">
        <v>2.8051396594252501E-2</v>
      </c>
      <c r="CB230" s="182">
        <v>3.6018026021264797E-2</v>
      </c>
      <c r="CC230" s="182">
        <v>-7.0982381768422101E-2</v>
      </c>
      <c r="CD230" s="182">
        <v>-7.5580557092794806E-2</v>
      </c>
      <c r="CE230" s="182">
        <v>0.30076388376270191</v>
      </c>
      <c r="CF230" s="182">
        <v>0.1495483241761397</v>
      </c>
      <c r="CG230" s="179">
        <v>5.0837213999999999</v>
      </c>
      <c r="CH230" s="169">
        <v>0.5</v>
      </c>
      <c r="CI230" s="170" t="s">
        <v>46</v>
      </c>
      <c r="CJ230" s="170">
        <v>5.0000000000000001E-3</v>
      </c>
      <c r="CK230" s="170" t="s">
        <v>46</v>
      </c>
      <c r="CL230" s="170">
        <v>5.0000000000000001E-3</v>
      </c>
      <c r="CM230" s="180">
        <v>246287048.84999999</v>
      </c>
      <c r="CN230" s="180">
        <v>236147108.6768254</v>
      </c>
      <c r="CO230" s="180">
        <v>-8074686.589999998</v>
      </c>
      <c r="CP230" s="128" t="s">
        <v>46</v>
      </c>
      <c r="CQ230" s="128" t="s">
        <v>46</v>
      </c>
      <c r="CR230" s="128" t="s">
        <v>46</v>
      </c>
      <c r="CS230" s="128" t="s">
        <v>46</v>
      </c>
      <c r="CT230" s="126" t="s">
        <v>46</v>
      </c>
      <c r="CU230" s="126" t="s">
        <v>46</v>
      </c>
      <c r="CV230" s="126" t="s">
        <v>5282</v>
      </c>
      <c r="CW230" s="126" t="s">
        <v>46</v>
      </c>
      <c r="CX230" s="154">
        <v>25569.625694432871</v>
      </c>
    </row>
    <row r="231" spans="1:102" ht="15" customHeight="1" x14ac:dyDescent="0.35">
      <c r="A231" s="8"/>
      <c r="B231" s="129">
        <v>36986672000165</v>
      </c>
      <c r="C231" s="152" t="s">
        <v>5283</v>
      </c>
      <c r="D231" s="126">
        <v>71</v>
      </c>
      <c r="E231" s="126"/>
      <c r="F231" s="122"/>
      <c r="G231" s="126" t="s">
        <v>5273</v>
      </c>
      <c r="H231" s="126" t="s">
        <v>3390</v>
      </c>
      <c r="I231" s="126" t="s">
        <v>3384</v>
      </c>
      <c r="J231" s="126" t="s">
        <v>362</v>
      </c>
      <c r="K231" s="126" t="s">
        <v>3526</v>
      </c>
      <c r="L231" s="211" t="s">
        <v>3399</v>
      </c>
      <c r="M231" s="126" t="s">
        <v>112</v>
      </c>
      <c r="N231" s="126" t="s">
        <v>4474</v>
      </c>
      <c r="O231" s="126" t="s">
        <v>4280</v>
      </c>
      <c r="P231" s="211" t="s">
        <v>5284</v>
      </c>
      <c r="Q231" s="127">
        <v>500</v>
      </c>
      <c r="R231" s="126" t="s">
        <v>4350</v>
      </c>
      <c r="S231" s="213" t="s">
        <v>46</v>
      </c>
      <c r="T231" s="171">
        <v>100</v>
      </c>
      <c r="U231" s="171">
        <v>500</v>
      </c>
      <c r="V231" s="172" t="s">
        <v>3398</v>
      </c>
      <c r="W231" s="172" t="s">
        <v>3530</v>
      </c>
      <c r="X231" s="172" t="s">
        <v>3530</v>
      </c>
      <c r="Y231" s="172" t="s">
        <v>4427</v>
      </c>
      <c r="Z231" s="172">
        <v>6</v>
      </c>
      <c r="AA231" s="172" t="s">
        <v>46</v>
      </c>
      <c r="AB231" s="169" t="s">
        <v>46</v>
      </c>
      <c r="AC231" s="172" t="s">
        <v>5285</v>
      </c>
      <c r="AD231" s="169">
        <v>6.9999999999999993E-3</v>
      </c>
      <c r="AE231" s="169">
        <v>0.10700000000000001</v>
      </c>
      <c r="AF231" s="169">
        <v>8.199999999999999E-3</v>
      </c>
      <c r="AG231" s="169" t="s">
        <v>46</v>
      </c>
      <c r="AH231" s="172" t="s">
        <v>46</v>
      </c>
      <c r="AI231" s="172" t="s">
        <v>46</v>
      </c>
      <c r="AJ231" s="172" t="s">
        <v>46</v>
      </c>
      <c r="AK231" s="173">
        <v>44105</v>
      </c>
      <c r="AL231" s="212" t="s">
        <v>3641</v>
      </c>
      <c r="AM231" s="128">
        <v>3.05809768012139E-2</v>
      </c>
      <c r="AN231" s="128">
        <v>2.2340272361556401E-2</v>
      </c>
      <c r="AO231" s="128">
        <v>0.67141917991249733</v>
      </c>
      <c r="AP231" s="128">
        <v>1.0970230044930229</v>
      </c>
      <c r="AQ231" s="128">
        <v>0.77923136902185752</v>
      </c>
      <c r="AR231" s="128">
        <v>1.7270608852983584</v>
      </c>
      <c r="AS231" s="128">
        <v>1.3188319296429041</v>
      </c>
      <c r="AT231" s="128">
        <v>-0.67081502427544559</v>
      </c>
      <c r="AU231" s="128" t="s">
        <v>46</v>
      </c>
      <c r="AV231" s="128" t="s">
        <v>46</v>
      </c>
      <c r="AW231" s="128">
        <v>0.52760630868656055</v>
      </c>
      <c r="AX231" s="128">
        <v>2.5067804986491886</v>
      </c>
      <c r="AY231" s="128">
        <v>0.2158217739268663</v>
      </c>
      <c r="AZ231" s="128">
        <v>5.0317951711507378</v>
      </c>
      <c r="BA231" s="128">
        <v>13.096428353807264</v>
      </c>
      <c r="BB231" s="128">
        <v>10.766088412547081</v>
      </c>
      <c r="BC231" s="128">
        <v>15.882519798546864</v>
      </c>
      <c r="BD231" s="128">
        <v>10.107975162080317</v>
      </c>
      <c r="BE231" s="128" t="s">
        <v>46</v>
      </c>
      <c r="BF231" s="128" t="s">
        <v>46</v>
      </c>
      <c r="BG231" s="128" t="s">
        <v>46</v>
      </c>
      <c r="BH231" s="128">
        <v>11.482211552945159</v>
      </c>
      <c r="BI231" s="128">
        <v>1.83816730258363E-2</v>
      </c>
      <c r="BJ231" s="128">
        <v>-8.1172324885126795E-2</v>
      </c>
      <c r="BK231" s="128">
        <v>0.5379838636734724</v>
      </c>
      <c r="BL231" s="128">
        <v>0.93494244925621595</v>
      </c>
      <c r="BM231" s="128">
        <v>0.65914522834147116</v>
      </c>
      <c r="BN231" s="128">
        <v>1.6183211571441161</v>
      </c>
      <c r="BO231" s="128">
        <v>1.1883575360580787</v>
      </c>
      <c r="BP231" s="128">
        <v>-0.79454505972847977</v>
      </c>
      <c r="BQ231" s="128" t="s">
        <v>46</v>
      </c>
      <c r="BR231" s="128" t="s">
        <v>46</v>
      </c>
      <c r="BS231" s="128">
        <v>0.46049665432391618</v>
      </c>
      <c r="BT231" s="128">
        <v>0.42721746399475119</v>
      </c>
      <c r="BU231" s="128">
        <v>0.5952561437414966</v>
      </c>
      <c r="BV231" s="177">
        <v>1.1210657122701591</v>
      </c>
      <c r="BW231" s="177">
        <v>0.84348695807890783</v>
      </c>
      <c r="BX231" s="128">
        <v>-0.29555024123542628</v>
      </c>
      <c r="BY231" s="128">
        <v>-0.77460749519361005</v>
      </c>
      <c r="BZ231" s="177">
        <v>0.20052896338597501</v>
      </c>
      <c r="CA231" s="182">
        <v>-4.4577356936432999E-3</v>
      </c>
      <c r="CB231" s="182">
        <v>4.6920540041634297E-2</v>
      </c>
      <c r="CC231" s="182">
        <v>-0.1079507434324289</v>
      </c>
      <c r="CD231" s="182">
        <v>-0.12798149576792411</v>
      </c>
      <c r="CE231" s="182">
        <v>0.24537486814615239</v>
      </c>
      <c r="CF231" s="182">
        <v>0.1209065319973508</v>
      </c>
      <c r="CG231" s="179">
        <v>8.2352349</v>
      </c>
      <c r="CH231" s="169">
        <v>0.6</v>
      </c>
      <c r="CI231" s="170" t="s">
        <v>46</v>
      </c>
      <c r="CJ231" s="170">
        <v>4.1999999999999989E-3</v>
      </c>
      <c r="CK231" s="170" t="s">
        <v>46</v>
      </c>
      <c r="CL231" s="170">
        <v>4.1999999999999989E-3</v>
      </c>
      <c r="CM231" s="180">
        <v>779866848.58000004</v>
      </c>
      <c r="CN231" s="180">
        <v>789614847.56380975</v>
      </c>
      <c r="CO231" s="180">
        <v>-58675219.020000003</v>
      </c>
      <c r="CP231" s="128" t="s">
        <v>46</v>
      </c>
      <c r="CQ231" s="128" t="s">
        <v>46</v>
      </c>
      <c r="CR231" s="128" t="s">
        <v>46</v>
      </c>
      <c r="CS231" s="128" t="s">
        <v>46</v>
      </c>
      <c r="CT231" s="126" t="s">
        <v>46</v>
      </c>
      <c r="CU231" s="126" t="s">
        <v>46</v>
      </c>
      <c r="CV231" s="126" t="s">
        <v>5286</v>
      </c>
      <c r="CW231" s="126" t="s">
        <v>46</v>
      </c>
      <c r="CX231" s="154">
        <v>25569.625694432871</v>
      </c>
    </row>
    <row r="232" spans="1:102" ht="15" customHeight="1" x14ac:dyDescent="0.35">
      <c r="A232" s="8"/>
      <c r="B232" s="129">
        <v>40212940000169</v>
      </c>
      <c r="C232" s="152" t="s">
        <v>5287</v>
      </c>
      <c r="D232" s="126">
        <v>44</v>
      </c>
      <c r="E232" s="126"/>
      <c r="F232" s="122"/>
      <c r="G232" s="126" t="s">
        <v>5273</v>
      </c>
      <c r="H232" s="126" t="s">
        <v>3391</v>
      </c>
      <c r="I232" s="126" t="s">
        <v>3392</v>
      </c>
      <c r="J232" s="126" t="s">
        <v>362</v>
      </c>
      <c r="K232" s="126" t="s">
        <v>3526</v>
      </c>
      <c r="L232" s="211" t="s">
        <v>3400</v>
      </c>
      <c r="M232" s="126" t="s">
        <v>112</v>
      </c>
      <c r="N232" s="126" t="s">
        <v>4436</v>
      </c>
      <c r="O232" s="126" t="s">
        <v>4280</v>
      </c>
      <c r="P232" s="211" t="s">
        <v>3562</v>
      </c>
      <c r="Q232" s="127">
        <v>500</v>
      </c>
      <c r="R232" s="126" t="s">
        <v>4350</v>
      </c>
      <c r="S232" s="213" t="s">
        <v>46</v>
      </c>
      <c r="T232" s="171">
        <v>500</v>
      </c>
      <c r="U232" s="171">
        <v>500</v>
      </c>
      <c r="V232" s="172" t="s">
        <v>3398</v>
      </c>
      <c r="W232" s="172" t="s">
        <v>3530</v>
      </c>
      <c r="X232" s="172" t="s">
        <v>3531</v>
      </c>
      <c r="Y232" s="172" t="s">
        <v>3534</v>
      </c>
      <c r="Z232" s="172">
        <v>32</v>
      </c>
      <c r="AA232" s="172" t="s">
        <v>46</v>
      </c>
      <c r="AB232" s="169" t="s">
        <v>46</v>
      </c>
      <c r="AC232" s="172" t="s">
        <v>5288</v>
      </c>
      <c r="AD232" s="169">
        <v>1.8000000000000002E-2</v>
      </c>
      <c r="AE232" s="169">
        <v>0.21800000000000003</v>
      </c>
      <c r="AF232" s="169">
        <v>0.02</v>
      </c>
      <c r="AG232" s="169">
        <v>0.2</v>
      </c>
      <c r="AH232" s="172" t="s">
        <v>3564</v>
      </c>
      <c r="AI232" s="172" t="s">
        <v>4352</v>
      </c>
      <c r="AJ232" s="172" t="s">
        <v>46</v>
      </c>
      <c r="AK232" s="173">
        <v>44727</v>
      </c>
      <c r="AL232" s="212" t="s">
        <v>3640</v>
      </c>
      <c r="AM232" s="128">
        <v>-2.40976408127139E-2</v>
      </c>
      <c r="AN232" s="128">
        <v>-0.31752282303379381</v>
      </c>
      <c r="AO232" s="128">
        <v>0.26017770832441339</v>
      </c>
      <c r="AP232" s="128">
        <v>0.51065966110787198</v>
      </c>
      <c r="AQ232" s="128">
        <v>0.1615105336282589</v>
      </c>
      <c r="AR232" s="128">
        <v>0.80829349873041045</v>
      </c>
      <c r="AS232" s="128">
        <v>0.83825078910360773</v>
      </c>
      <c r="AT232" s="128" t="s">
        <v>46</v>
      </c>
      <c r="AU232" s="128" t="s">
        <v>46</v>
      </c>
      <c r="AV232" s="128" t="s">
        <v>46</v>
      </c>
      <c r="AW232" s="128">
        <v>0.1102865203795058</v>
      </c>
      <c r="AX232" s="128" t="s">
        <v>46</v>
      </c>
      <c r="AY232" s="128" t="s">
        <v>46</v>
      </c>
      <c r="AZ232" s="128">
        <v>1.9498414337202361</v>
      </c>
      <c r="BA232" s="128">
        <v>4.9421065320166822</v>
      </c>
      <c r="BB232" s="128">
        <v>1.3177457216812765</v>
      </c>
      <c r="BC232" s="128">
        <v>7.433285998139362</v>
      </c>
      <c r="BD232" s="128">
        <v>6.4246383222975991</v>
      </c>
      <c r="BE232" s="128" t="s">
        <v>46</v>
      </c>
      <c r="BF232" s="128" t="s">
        <v>46</v>
      </c>
      <c r="BG232" s="128" t="s">
        <v>46</v>
      </c>
      <c r="BH232" s="128">
        <v>0.85213249058680851</v>
      </c>
      <c r="BI232" s="128">
        <v>-3.6296944588091497E-2</v>
      </c>
      <c r="BJ232" s="128">
        <v>-0.42103542028047708</v>
      </c>
      <c r="BK232" s="128">
        <v>0.12674239208538851</v>
      </c>
      <c r="BL232" s="128">
        <v>0.3691841378104701</v>
      </c>
      <c r="BM232" s="128">
        <v>3.4692624001174677E-2</v>
      </c>
      <c r="BN232" s="128">
        <v>0.69955377057616808</v>
      </c>
      <c r="BO232" s="128">
        <v>0.70777639551878258</v>
      </c>
      <c r="BP232" s="128" t="s">
        <v>46</v>
      </c>
      <c r="BQ232" s="128" t="s">
        <v>46</v>
      </c>
      <c r="BR232" s="128" t="s">
        <v>46</v>
      </c>
      <c r="BS232" s="128">
        <v>-1.6944587445327897E-2</v>
      </c>
      <c r="BT232" s="128">
        <v>0.71620604948011657</v>
      </c>
      <c r="BU232" s="128">
        <v>0.64395643351740506</v>
      </c>
      <c r="BV232" s="177">
        <v>0.50456008277741327</v>
      </c>
      <c r="BW232" s="177">
        <v>0.29864249205050869</v>
      </c>
      <c r="BX232" s="128">
        <v>-0.60514627191407278</v>
      </c>
      <c r="BY232" s="128">
        <v>-0.60514627191407278</v>
      </c>
      <c r="BZ232" s="177">
        <v>-3.2295137937233598E-2</v>
      </c>
      <c r="CA232" s="182">
        <v>9.4657555013717698E-2</v>
      </c>
      <c r="CB232" s="182">
        <v>-8.8086600802878001E-3</v>
      </c>
      <c r="CC232" s="182">
        <v>-3.0426728015243501E-2</v>
      </c>
      <c r="CD232" s="182">
        <v>-1.3646061336645501E-2</v>
      </c>
      <c r="CE232" s="182">
        <v>0.31006182764509838</v>
      </c>
      <c r="CF232" s="182">
        <v>0.1952001713918107</v>
      </c>
      <c r="CG232" s="179">
        <v>1.3921864900000001</v>
      </c>
      <c r="CH232" s="169">
        <v>0.3</v>
      </c>
      <c r="CI232" s="170">
        <v>0.15</v>
      </c>
      <c r="CJ232" s="170">
        <v>5.4000000000000003E-3</v>
      </c>
      <c r="CK232" s="170" t="s">
        <v>46</v>
      </c>
      <c r="CL232" s="170">
        <v>5.4000000000000003E-3</v>
      </c>
      <c r="CM232" s="180">
        <v>8824095.7300000004</v>
      </c>
      <c r="CN232" s="180">
        <v>40109359.435793623</v>
      </c>
      <c r="CO232" s="180">
        <v>-38352756.789999999</v>
      </c>
      <c r="CP232" s="128" t="s">
        <v>46</v>
      </c>
      <c r="CQ232" s="128" t="s">
        <v>46</v>
      </c>
      <c r="CR232" s="128" t="s">
        <v>46</v>
      </c>
      <c r="CS232" s="128" t="s">
        <v>46</v>
      </c>
      <c r="CT232" s="126" t="s">
        <v>46</v>
      </c>
      <c r="CU232" s="126" t="s">
        <v>46</v>
      </c>
      <c r="CV232" s="126" t="s">
        <v>5289</v>
      </c>
      <c r="CW232" s="126" t="s">
        <v>46</v>
      </c>
      <c r="CX232" s="154">
        <v>25569.625694432871</v>
      </c>
    </row>
    <row r="233" spans="1:102" ht="15" customHeight="1" x14ac:dyDescent="0.35">
      <c r="A233" s="8"/>
      <c r="B233" s="129">
        <v>44417355000156</v>
      </c>
      <c r="C233" s="152" t="s">
        <v>3588</v>
      </c>
      <c r="D233" s="126">
        <v>64</v>
      </c>
      <c r="E233" s="126"/>
      <c r="F233" s="122"/>
      <c r="G233" s="126" t="s">
        <v>5273</v>
      </c>
      <c r="H233" s="126" t="s">
        <v>3390</v>
      </c>
      <c r="I233" s="126" t="s">
        <v>3384</v>
      </c>
      <c r="J233" s="126" t="s">
        <v>362</v>
      </c>
      <c r="K233" s="126" t="s">
        <v>3526</v>
      </c>
      <c r="L233" s="211" t="s">
        <v>3399</v>
      </c>
      <c r="M233" s="126" t="s">
        <v>112</v>
      </c>
      <c r="N233" s="126" t="s">
        <v>4474</v>
      </c>
      <c r="O233" s="126" t="s">
        <v>4280</v>
      </c>
      <c r="P233" s="211" t="s">
        <v>5284</v>
      </c>
      <c r="Q233" s="127">
        <v>500</v>
      </c>
      <c r="R233" s="126" t="s">
        <v>4350</v>
      </c>
      <c r="S233" s="213" t="s">
        <v>46</v>
      </c>
      <c r="T233" s="171">
        <v>100</v>
      </c>
      <c r="U233" s="171">
        <v>500</v>
      </c>
      <c r="V233" s="172" t="s">
        <v>3398</v>
      </c>
      <c r="W233" s="172" t="s">
        <v>3530</v>
      </c>
      <c r="X233" s="172" t="s">
        <v>3530</v>
      </c>
      <c r="Y233" s="172" t="s">
        <v>4427</v>
      </c>
      <c r="Z233" s="172">
        <v>6</v>
      </c>
      <c r="AA233" s="172" t="s">
        <v>46</v>
      </c>
      <c r="AB233" s="169" t="s">
        <v>46</v>
      </c>
      <c r="AC233" s="172" t="s">
        <v>5290</v>
      </c>
      <c r="AD233" s="169">
        <v>6.9999999999999993E-3</v>
      </c>
      <c r="AE233" s="169">
        <v>0.307</v>
      </c>
      <c r="AF233" s="169">
        <v>0.02</v>
      </c>
      <c r="AG233" s="169" t="s">
        <v>46</v>
      </c>
      <c r="AH233" s="172" t="s">
        <v>46</v>
      </c>
      <c r="AI233" s="172" t="s">
        <v>46</v>
      </c>
      <c r="AJ233" s="172" t="s">
        <v>46</v>
      </c>
      <c r="AK233" s="173">
        <v>44642</v>
      </c>
      <c r="AL233" s="212" t="s">
        <v>5291</v>
      </c>
      <c r="AM233" s="128">
        <v>-0.1120327647499394</v>
      </c>
      <c r="AN233" s="128">
        <v>-0.33356543623364049</v>
      </c>
      <c r="AO233" s="128">
        <v>0.2063083366150591</v>
      </c>
      <c r="AP233" s="128">
        <v>0.46804221067617008</v>
      </c>
      <c r="AQ233" s="128">
        <v>0.18536968894272651</v>
      </c>
      <c r="AR233" s="128">
        <v>0.80578089289916432</v>
      </c>
      <c r="AS233" s="128">
        <v>0.83744949422642923</v>
      </c>
      <c r="AT233" s="128" t="s">
        <v>46</v>
      </c>
      <c r="AU233" s="128" t="s">
        <v>46</v>
      </c>
      <c r="AV233" s="128" t="s">
        <v>46</v>
      </c>
      <c r="AW233" s="128">
        <v>-4.7812121065859803E-2</v>
      </c>
      <c r="AX233" s="128" t="s">
        <v>46</v>
      </c>
      <c r="AY233" s="128" t="s">
        <v>46</v>
      </c>
      <c r="AZ233" s="128">
        <v>1.5461299334390266</v>
      </c>
      <c r="BA233" s="128">
        <v>4.4527704860848232</v>
      </c>
      <c r="BB233" s="128">
        <v>1.5468116096127045</v>
      </c>
      <c r="BC233" s="128">
        <v>7.4101793941971295</v>
      </c>
      <c r="BD233" s="128">
        <v>6.4184969266170935</v>
      </c>
      <c r="BE233" s="128" t="s">
        <v>46</v>
      </c>
      <c r="BF233" s="128" t="s">
        <v>46</v>
      </c>
      <c r="BG233" s="128" t="s">
        <v>46</v>
      </c>
      <c r="BH233" s="128" t="s">
        <v>46</v>
      </c>
      <c r="BI233" s="128">
        <v>-0.1242320685253169</v>
      </c>
      <c r="BJ233" s="128">
        <v>-0.43707803348032381</v>
      </c>
      <c r="BK233" s="128">
        <v>7.2873020376034103E-2</v>
      </c>
      <c r="BL233" s="128">
        <v>0.32840964101891079</v>
      </c>
      <c r="BM233" s="128">
        <v>5.8517141403564787E-2</v>
      </c>
      <c r="BN233" s="128">
        <v>0.69704116474492195</v>
      </c>
      <c r="BO233" s="128">
        <v>0.70697510064160407</v>
      </c>
      <c r="BP233" s="128" t="s">
        <v>46</v>
      </c>
      <c r="BQ233" s="128" t="s">
        <v>46</v>
      </c>
      <c r="BR233" s="128" t="s">
        <v>46</v>
      </c>
      <c r="BS233" s="128">
        <v>-0.17756808821534198</v>
      </c>
      <c r="BT233" s="128">
        <v>0.77355166448451873</v>
      </c>
      <c r="BU233" s="128">
        <v>0.72809134191910507</v>
      </c>
      <c r="BV233" s="177">
        <v>0.46457773435100908</v>
      </c>
      <c r="BW233" s="177">
        <v>0.1364700154054512</v>
      </c>
      <c r="BX233" s="128">
        <v>-0.64437128988157388</v>
      </c>
      <c r="BY233" s="128">
        <v>-0.68999865971440055</v>
      </c>
      <c r="BZ233" s="177">
        <v>0.26916491944931809</v>
      </c>
      <c r="CA233" s="182">
        <v>8.6254390698288802E-2</v>
      </c>
      <c r="CB233" s="182">
        <v>-0.1148152393885197</v>
      </c>
      <c r="CC233" s="182">
        <v>-1.49925959483225E-2</v>
      </c>
      <c r="CD233" s="182">
        <v>1.42162633869351E-2</v>
      </c>
      <c r="CE233" s="182">
        <v>0.24582704247626119</v>
      </c>
      <c r="CF233" s="182">
        <v>0.15822855202894881</v>
      </c>
      <c r="CG233" s="179">
        <v>0.84176629999999997</v>
      </c>
      <c r="CH233" s="169">
        <v>0.3</v>
      </c>
      <c r="CI233" s="170" t="s">
        <v>46</v>
      </c>
      <c r="CJ233" s="170">
        <v>2.0999999999999994E-3</v>
      </c>
      <c r="CK233" s="170" t="s">
        <v>46</v>
      </c>
      <c r="CL233" s="170">
        <v>2.0999999999999994E-3</v>
      </c>
      <c r="CM233" s="180">
        <v>16265034.880000001</v>
      </c>
      <c r="CN233" s="180">
        <v>17780879.286031742</v>
      </c>
      <c r="CO233" s="180">
        <v>-3522759.47</v>
      </c>
      <c r="CP233" s="128" t="s">
        <v>46</v>
      </c>
      <c r="CQ233" s="128" t="s">
        <v>46</v>
      </c>
      <c r="CR233" s="128" t="s">
        <v>46</v>
      </c>
      <c r="CS233" s="128" t="s">
        <v>46</v>
      </c>
      <c r="CT233" s="126" t="s">
        <v>46</v>
      </c>
      <c r="CU233" s="126" t="s">
        <v>46</v>
      </c>
      <c r="CV233" s="126" t="s">
        <v>5292</v>
      </c>
      <c r="CW233" s="126" t="s">
        <v>46</v>
      </c>
      <c r="CX233" s="154">
        <v>25569.625694432871</v>
      </c>
    </row>
    <row r="234" spans="1:102" ht="15" customHeight="1" x14ac:dyDescent="0.35">
      <c r="A234" s="8"/>
      <c r="B234" s="129">
        <v>44417431000123</v>
      </c>
      <c r="C234" s="152" t="s">
        <v>5293</v>
      </c>
      <c r="D234" s="126">
        <v>67</v>
      </c>
      <c r="E234" s="126"/>
      <c r="F234" s="122"/>
      <c r="G234" s="126" t="s">
        <v>5273</v>
      </c>
      <c r="H234" s="126" t="s">
        <v>3390</v>
      </c>
      <c r="I234" s="126" t="s">
        <v>3384</v>
      </c>
      <c r="J234" s="126" t="s">
        <v>362</v>
      </c>
      <c r="K234" s="126" t="s">
        <v>3526</v>
      </c>
      <c r="L234" s="211" t="s">
        <v>3399</v>
      </c>
      <c r="M234" s="126" t="s">
        <v>112</v>
      </c>
      <c r="N234" s="126" t="s">
        <v>4474</v>
      </c>
      <c r="O234" s="126" t="s">
        <v>4280</v>
      </c>
      <c r="P234" s="211" t="s">
        <v>5284</v>
      </c>
      <c r="Q234" s="127">
        <v>500</v>
      </c>
      <c r="R234" s="126" t="s">
        <v>4350</v>
      </c>
      <c r="S234" s="213" t="s">
        <v>46</v>
      </c>
      <c r="T234" s="171">
        <v>500</v>
      </c>
      <c r="U234" s="171">
        <v>500</v>
      </c>
      <c r="V234" s="172" t="s">
        <v>3398</v>
      </c>
      <c r="W234" s="172" t="s">
        <v>3530</v>
      </c>
      <c r="X234" s="172" t="s">
        <v>3530</v>
      </c>
      <c r="Y234" s="172" t="s">
        <v>5187</v>
      </c>
      <c r="Z234" s="172">
        <v>7</v>
      </c>
      <c r="AA234" s="172" t="s">
        <v>46</v>
      </c>
      <c r="AB234" s="169" t="s">
        <v>46</v>
      </c>
      <c r="AC234" s="172" t="s">
        <v>5294</v>
      </c>
      <c r="AD234" s="169">
        <v>6.9999999999999993E-3</v>
      </c>
      <c r="AE234" s="169">
        <v>0.10700000000000001</v>
      </c>
      <c r="AF234" s="169">
        <v>1.3999999999999999E-2</v>
      </c>
      <c r="AG234" s="169" t="s">
        <v>46</v>
      </c>
      <c r="AH234" s="172" t="s">
        <v>46</v>
      </c>
      <c r="AI234" s="172" t="s">
        <v>46</v>
      </c>
      <c r="AJ234" s="172" t="s">
        <v>46</v>
      </c>
      <c r="AK234" s="173">
        <v>44560</v>
      </c>
      <c r="AL234" s="212" t="s">
        <v>5295</v>
      </c>
      <c r="AM234" s="128">
        <v>-5.8162108924093001E-2</v>
      </c>
      <c r="AN234" s="128">
        <v>5.7789346754713401E-2</v>
      </c>
      <c r="AO234" s="128">
        <v>0.52384902724464877</v>
      </c>
      <c r="AP234" s="128">
        <v>0.67404096063264518</v>
      </c>
      <c r="AQ234" s="128">
        <v>0.46304372128582399</v>
      </c>
      <c r="AR234" s="128">
        <v>0.87328687431020668</v>
      </c>
      <c r="AS234" s="128">
        <v>0.75150277912648433</v>
      </c>
      <c r="AT234" s="128">
        <v>-0.68833868690964395</v>
      </c>
      <c r="AU234" s="128" t="s">
        <v>46</v>
      </c>
      <c r="AV234" s="128" t="s">
        <v>46</v>
      </c>
      <c r="AW234" s="128">
        <v>1.901199686192E-2</v>
      </c>
      <c r="AX234" s="128" t="s">
        <v>46</v>
      </c>
      <c r="AY234" s="128">
        <v>0.55828322631103866</v>
      </c>
      <c r="AZ234" s="128">
        <v>3.9258649209948975</v>
      </c>
      <c r="BA234" s="128">
        <v>6.9477958618666671</v>
      </c>
      <c r="BB234" s="128">
        <v>4.9540600004466535</v>
      </c>
      <c r="BC234" s="128">
        <v>8.0309826880520507</v>
      </c>
      <c r="BD234" s="128">
        <v>5.7597721551233789</v>
      </c>
      <c r="BE234" s="128" t="s">
        <v>46</v>
      </c>
      <c r="BF234" s="128" t="s">
        <v>46</v>
      </c>
      <c r="BG234" s="128" t="s">
        <v>46</v>
      </c>
      <c r="BH234" s="128">
        <v>0.13146374537804259</v>
      </c>
      <c r="BI234" s="128">
        <v>-7.0361412699470605E-2</v>
      </c>
      <c r="BJ234" s="128">
        <v>-4.5723250491969701E-2</v>
      </c>
      <c r="BK234" s="128">
        <v>0.39041371100562378</v>
      </c>
      <c r="BL234" s="128">
        <v>0.52599630899272531</v>
      </c>
      <c r="BM234" s="128">
        <v>0.33798552710906815</v>
      </c>
      <c r="BN234" s="128">
        <v>0.76454714615596431</v>
      </c>
      <c r="BO234" s="128">
        <v>0.62102838554165918</v>
      </c>
      <c r="BP234" s="128">
        <v>-0.81206872236267813</v>
      </c>
      <c r="BQ234" s="128" t="s">
        <v>46</v>
      </c>
      <c r="BR234" s="128" t="s">
        <v>46</v>
      </c>
      <c r="BS234" s="128">
        <v>-0.10973601659331822</v>
      </c>
      <c r="BT234" s="128">
        <v>0.69621922306541695</v>
      </c>
      <c r="BU234" s="128">
        <v>0.65176181338004679</v>
      </c>
      <c r="BV234" s="177">
        <v>0.77226147757046637</v>
      </c>
      <c r="BW234" s="177">
        <v>0.1759822900104403</v>
      </c>
      <c r="BX234" s="128">
        <v>-0.63141833906586431</v>
      </c>
      <c r="BY234" s="128">
        <v>-0.74181091946689648</v>
      </c>
      <c r="BZ234" s="177">
        <v>0.31841535473499821</v>
      </c>
      <c r="CA234" s="182">
        <v>9.6510467654758E-2</v>
      </c>
      <c r="CB234" s="182">
        <v>-7.2456229893370597E-2</v>
      </c>
      <c r="CC234" s="182">
        <v>-2.12519979747029E-2</v>
      </c>
      <c r="CD234" s="182">
        <v>-2.4554633976301699E-2</v>
      </c>
      <c r="CE234" s="182">
        <v>0.28656996856895389</v>
      </c>
      <c r="CF234" s="182">
        <v>0.19060325583976209</v>
      </c>
      <c r="CG234" s="179">
        <v>1.0729389</v>
      </c>
      <c r="CH234" s="169">
        <v>0.54</v>
      </c>
      <c r="CI234" s="170" t="s">
        <v>46</v>
      </c>
      <c r="CJ234" s="170">
        <v>3.7799999999999995E-3</v>
      </c>
      <c r="CK234" s="170" t="s">
        <v>46</v>
      </c>
      <c r="CL234" s="170">
        <v>3.7799999999999995E-3</v>
      </c>
      <c r="CM234" s="180">
        <v>14699799.119999999</v>
      </c>
      <c r="CN234" s="180">
        <v>7678748.7617460359</v>
      </c>
      <c r="CO234" s="180">
        <v>7923289.3300000001</v>
      </c>
      <c r="CP234" s="128" t="s">
        <v>46</v>
      </c>
      <c r="CQ234" s="128" t="s">
        <v>46</v>
      </c>
      <c r="CR234" s="128" t="s">
        <v>46</v>
      </c>
      <c r="CS234" s="128" t="s">
        <v>46</v>
      </c>
      <c r="CT234" s="126" t="s">
        <v>46</v>
      </c>
      <c r="CU234" s="126" t="s">
        <v>46</v>
      </c>
      <c r="CV234" s="126" t="s">
        <v>5296</v>
      </c>
      <c r="CW234" s="126" t="s">
        <v>46</v>
      </c>
      <c r="CX234" s="154">
        <v>25569.604861099539</v>
      </c>
    </row>
    <row r="235" spans="1:102" ht="15" customHeight="1" x14ac:dyDescent="0.35">
      <c r="A235" s="8"/>
      <c r="B235" s="129">
        <v>44466443000148</v>
      </c>
      <c r="C235" s="152" t="s">
        <v>5297</v>
      </c>
      <c r="D235" s="126">
        <v>50</v>
      </c>
      <c r="E235" s="126"/>
      <c r="F235" s="122"/>
      <c r="G235" s="126" t="s">
        <v>711</v>
      </c>
      <c r="H235" s="126" t="s">
        <v>352</v>
      </c>
      <c r="I235" s="126" t="s">
        <v>3406</v>
      </c>
      <c r="J235" s="126" t="s">
        <v>3559</v>
      </c>
      <c r="K235" s="126" t="s">
        <v>3540</v>
      </c>
      <c r="L235" s="211" t="s">
        <v>4393</v>
      </c>
      <c r="M235" s="126" t="s">
        <v>4733</v>
      </c>
      <c r="N235" s="126" t="s">
        <v>4533</v>
      </c>
      <c r="O235" s="126" t="s">
        <v>4216</v>
      </c>
      <c r="P235" s="211" t="s">
        <v>4243</v>
      </c>
      <c r="Q235" s="127">
        <v>25000</v>
      </c>
      <c r="R235" s="126" t="s">
        <v>4361</v>
      </c>
      <c r="S235" s="213" t="s">
        <v>46</v>
      </c>
      <c r="T235" s="171">
        <v>25000</v>
      </c>
      <c r="U235" s="171">
        <v>0.01</v>
      </c>
      <c r="V235" s="172" t="s">
        <v>3398</v>
      </c>
      <c r="W235" s="172" t="s">
        <v>135</v>
      </c>
      <c r="X235" s="172" t="s">
        <v>5298</v>
      </c>
      <c r="Y235" s="172" t="s">
        <v>4355</v>
      </c>
      <c r="Z235" s="172">
        <v>1002</v>
      </c>
      <c r="AA235" s="172" t="s">
        <v>46</v>
      </c>
      <c r="AB235" s="169" t="s">
        <v>46</v>
      </c>
      <c r="AC235" s="172" t="s">
        <v>3494</v>
      </c>
      <c r="AD235" s="169">
        <v>0.02</v>
      </c>
      <c r="AE235" s="169">
        <v>9.5000000000000001E-2</v>
      </c>
      <c r="AF235" s="169" t="s">
        <v>46</v>
      </c>
      <c r="AG235" s="169">
        <v>0.2</v>
      </c>
      <c r="AH235" s="172" t="s">
        <v>5299</v>
      </c>
      <c r="AI235" s="172" t="s">
        <v>4643</v>
      </c>
      <c r="AJ235" s="172" t="s">
        <v>46</v>
      </c>
      <c r="AK235" s="173">
        <v>44719</v>
      </c>
      <c r="AL235" s="212" t="s">
        <v>5300</v>
      </c>
      <c r="AM235" s="128" t="s">
        <v>46</v>
      </c>
      <c r="AN235" s="128" t="s">
        <v>46</v>
      </c>
      <c r="AO235" s="128" t="s">
        <v>46</v>
      </c>
      <c r="AP235" s="128" t="s">
        <v>46</v>
      </c>
      <c r="AQ235" s="128" t="s">
        <v>46</v>
      </c>
      <c r="AR235" s="128" t="s">
        <v>46</v>
      </c>
      <c r="AS235" s="128" t="s">
        <v>46</v>
      </c>
      <c r="AT235" s="128" t="s">
        <v>46</v>
      </c>
      <c r="AU235" s="128" t="s">
        <v>46</v>
      </c>
      <c r="AV235" s="128" t="s">
        <v>46</v>
      </c>
      <c r="AW235" s="128" t="s">
        <v>46</v>
      </c>
      <c r="AX235" s="128" t="s">
        <v>46</v>
      </c>
      <c r="AY235" s="128" t="s">
        <v>46</v>
      </c>
      <c r="AZ235" s="128" t="s">
        <v>46</v>
      </c>
      <c r="BA235" s="128" t="s">
        <v>46</v>
      </c>
      <c r="BB235" s="128" t="s">
        <v>46</v>
      </c>
      <c r="BC235" s="128" t="s">
        <v>46</v>
      </c>
      <c r="BD235" s="128" t="s">
        <v>46</v>
      </c>
      <c r="BE235" s="128" t="s">
        <v>46</v>
      </c>
      <c r="BF235" s="128" t="s">
        <v>46</v>
      </c>
      <c r="BG235" s="128" t="s">
        <v>46</v>
      </c>
      <c r="BH235" s="128" t="s">
        <v>46</v>
      </c>
      <c r="BI235" s="128" t="s">
        <v>46</v>
      </c>
      <c r="BJ235" s="128" t="s">
        <v>46</v>
      </c>
      <c r="BK235" s="128" t="s">
        <v>46</v>
      </c>
      <c r="BL235" s="128" t="s">
        <v>46</v>
      </c>
      <c r="BM235" s="128" t="s">
        <v>46</v>
      </c>
      <c r="BN235" s="128" t="s">
        <v>46</v>
      </c>
      <c r="BO235" s="128" t="s">
        <v>46</v>
      </c>
      <c r="BP235" s="128" t="s">
        <v>46</v>
      </c>
      <c r="BQ235" s="128" t="s">
        <v>46</v>
      </c>
      <c r="BR235" s="128" t="s">
        <v>46</v>
      </c>
      <c r="BS235" s="128" t="s">
        <v>46</v>
      </c>
      <c r="BT235" s="128">
        <v>9.3929093768607197E-2</v>
      </c>
      <c r="BU235" s="128">
        <v>0.1190346347228786</v>
      </c>
      <c r="BV235" s="177">
        <v>-8.3888479970046601E-2</v>
      </c>
      <c r="BW235" s="177">
        <v>-1.2001437140218871</v>
      </c>
      <c r="BX235" s="128">
        <v>-3.0772468680977098E-2</v>
      </c>
      <c r="BY235" s="128">
        <v>-0.25571548693999918</v>
      </c>
      <c r="BZ235" s="177">
        <v>-6.6949931451906294E-2</v>
      </c>
      <c r="CA235" s="182">
        <v>-7.9981735839389903E-2</v>
      </c>
      <c r="CB235" s="182">
        <v>0.1038672025192291</v>
      </c>
      <c r="CC235" s="182">
        <v>-2.6461267820304502E-2</v>
      </c>
      <c r="CD235" s="182">
        <v>5.4848341813828402E-2</v>
      </c>
      <c r="CE235" s="182">
        <v>9.3609308936035807E-2</v>
      </c>
      <c r="CF235" s="182">
        <v>-9.2100310630580003E-3</v>
      </c>
      <c r="CG235" s="179">
        <v>907.19410192999999</v>
      </c>
      <c r="CH235" s="169">
        <v>0.1</v>
      </c>
      <c r="CI235" s="170">
        <v>0.05</v>
      </c>
      <c r="CJ235" s="170">
        <v>2E-3</v>
      </c>
      <c r="CK235" s="170" t="s">
        <v>46</v>
      </c>
      <c r="CL235" s="170">
        <v>2E-3</v>
      </c>
      <c r="CM235" s="180">
        <v>277083976.23000002</v>
      </c>
      <c r="CN235" s="180">
        <v>240030893.49055547</v>
      </c>
      <c r="CO235" s="180">
        <v>117024660.06</v>
      </c>
      <c r="CP235" s="128" t="s">
        <v>46</v>
      </c>
      <c r="CQ235" s="128" t="s">
        <v>46</v>
      </c>
      <c r="CR235" s="128" t="s">
        <v>46</v>
      </c>
      <c r="CS235" s="128" t="s">
        <v>46</v>
      </c>
      <c r="CT235" s="126" t="s">
        <v>46</v>
      </c>
      <c r="CU235" s="126" t="s">
        <v>46</v>
      </c>
      <c r="CV235" s="126" t="s">
        <v>5301</v>
      </c>
      <c r="CW235" s="126" t="s">
        <v>46</v>
      </c>
      <c r="CX235" s="154">
        <v>25569.604861099539</v>
      </c>
    </row>
    <row r="236" spans="1:102" ht="15" customHeight="1" x14ac:dyDescent="0.35">
      <c r="A236" s="8"/>
      <c r="B236" s="129">
        <v>60958603000122</v>
      </c>
      <c r="C236" s="152" t="s">
        <v>5260</v>
      </c>
      <c r="D236" s="126">
        <v>50</v>
      </c>
      <c r="E236" s="126"/>
      <c r="F236" s="122"/>
      <c r="G236" s="126" t="s">
        <v>46</v>
      </c>
      <c r="H236" s="126" t="s">
        <v>352</v>
      </c>
      <c r="I236" s="126" t="s">
        <v>3406</v>
      </c>
      <c r="J236" s="126" t="s">
        <v>3561</v>
      </c>
      <c r="K236" s="126" t="s">
        <v>46</v>
      </c>
      <c r="L236" s="211" t="s">
        <v>4393</v>
      </c>
      <c r="M236" s="126" t="s">
        <v>4394</v>
      </c>
      <c r="N236" s="126" t="s">
        <v>46</v>
      </c>
      <c r="O236" s="126" t="s">
        <v>4216</v>
      </c>
      <c r="P236" s="211" t="s">
        <v>4220</v>
      </c>
      <c r="Q236" s="127">
        <v>5000</v>
      </c>
      <c r="R236" s="126" t="s">
        <v>4361</v>
      </c>
      <c r="S236" s="213" t="s">
        <v>46</v>
      </c>
      <c r="T236" s="171">
        <v>500</v>
      </c>
      <c r="U236" s="171">
        <v>500</v>
      </c>
      <c r="V236" s="172" t="s">
        <v>3398</v>
      </c>
      <c r="W236" s="172" t="s">
        <v>135</v>
      </c>
      <c r="X236" s="172" t="s">
        <v>135</v>
      </c>
      <c r="Y236" s="172" t="s">
        <v>135</v>
      </c>
      <c r="Z236" s="172">
        <v>0</v>
      </c>
      <c r="AA236" s="172" t="s">
        <v>46</v>
      </c>
      <c r="AB236" s="169" t="s">
        <v>46</v>
      </c>
      <c r="AC236" s="172" t="s">
        <v>46</v>
      </c>
      <c r="AD236" s="169">
        <v>1.5E-3</v>
      </c>
      <c r="AE236" s="169" t="s">
        <v>46</v>
      </c>
      <c r="AF236" s="169">
        <v>1.5E-3</v>
      </c>
      <c r="AG236" s="169">
        <v>0.2</v>
      </c>
      <c r="AH236" s="172" t="s">
        <v>3564</v>
      </c>
      <c r="AI236" s="172" t="s">
        <v>4352</v>
      </c>
      <c r="AJ236" s="172" t="s">
        <v>4418</v>
      </c>
      <c r="AK236" s="173">
        <v>45911</v>
      </c>
      <c r="AL236" s="212" t="s">
        <v>5261</v>
      </c>
      <c r="AM236" s="128" t="s">
        <v>46</v>
      </c>
      <c r="AN236" s="128" t="s">
        <v>46</v>
      </c>
      <c r="AO236" s="128" t="s">
        <v>46</v>
      </c>
      <c r="AP236" s="128" t="s">
        <v>46</v>
      </c>
      <c r="AQ236" s="128" t="s">
        <v>46</v>
      </c>
      <c r="AR236" s="128" t="s">
        <v>46</v>
      </c>
      <c r="AS236" s="128" t="s">
        <v>46</v>
      </c>
      <c r="AT236" s="128" t="s">
        <v>46</v>
      </c>
      <c r="AU236" s="128" t="s">
        <v>46</v>
      </c>
      <c r="AV236" s="128" t="s">
        <v>46</v>
      </c>
      <c r="AW236" s="128" t="s">
        <v>46</v>
      </c>
      <c r="AX236" s="128" t="s">
        <v>46</v>
      </c>
      <c r="AY236" s="128" t="s">
        <v>46</v>
      </c>
      <c r="AZ236" s="128" t="s">
        <v>46</v>
      </c>
      <c r="BA236" s="128" t="s">
        <v>46</v>
      </c>
      <c r="BB236" s="128" t="s">
        <v>46</v>
      </c>
      <c r="BC236" s="128" t="s">
        <v>46</v>
      </c>
      <c r="BD236" s="128" t="s">
        <v>46</v>
      </c>
      <c r="BE236" s="128" t="s">
        <v>46</v>
      </c>
      <c r="BF236" s="128" t="s">
        <v>46</v>
      </c>
      <c r="BG236" s="128" t="s">
        <v>46</v>
      </c>
      <c r="BH236" s="128" t="s">
        <v>46</v>
      </c>
      <c r="BI236" s="128" t="s">
        <v>46</v>
      </c>
      <c r="BJ236" s="128" t="s">
        <v>46</v>
      </c>
      <c r="BK236" s="128" t="s">
        <v>46</v>
      </c>
      <c r="BL236" s="128" t="s">
        <v>46</v>
      </c>
      <c r="BM236" s="128" t="s">
        <v>46</v>
      </c>
      <c r="BN236" s="128" t="s">
        <v>46</v>
      </c>
      <c r="BO236" s="128" t="s">
        <v>46</v>
      </c>
      <c r="BP236" s="128" t="s">
        <v>46</v>
      </c>
      <c r="BQ236" s="128" t="s">
        <v>46</v>
      </c>
      <c r="BR236" s="128" t="s">
        <v>46</v>
      </c>
      <c r="BS236" s="128" t="s">
        <v>46</v>
      </c>
      <c r="BT236" s="128" t="s">
        <v>46</v>
      </c>
      <c r="BU236" s="128" t="s">
        <v>46</v>
      </c>
      <c r="BV236" s="177" t="s">
        <v>46</v>
      </c>
      <c r="BW236" s="177" t="s">
        <v>46</v>
      </c>
      <c r="BX236" s="128" t="s">
        <v>46</v>
      </c>
      <c r="BY236" s="128" t="s">
        <v>46</v>
      </c>
      <c r="BZ236" s="177" t="s">
        <v>46</v>
      </c>
      <c r="CA236" s="182" t="s">
        <v>46</v>
      </c>
      <c r="CB236" s="182" t="s">
        <v>46</v>
      </c>
      <c r="CC236" s="182" t="s">
        <v>46</v>
      </c>
      <c r="CD236" s="182" t="s">
        <v>46</v>
      </c>
      <c r="CE236" s="182" t="s">
        <v>46</v>
      </c>
      <c r="CF236" s="182" t="s">
        <v>46</v>
      </c>
      <c r="CG236" s="179" t="s">
        <v>46</v>
      </c>
      <c r="CH236" s="169" t="s">
        <v>46</v>
      </c>
      <c r="CI236" s="170" t="s">
        <v>46</v>
      </c>
      <c r="CJ236" s="170" t="s">
        <v>46</v>
      </c>
      <c r="CK236" s="170" t="s">
        <v>46</v>
      </c>
      <c r="CL236" s="170" t="s">
        <v>46</v>
      </c>
      <c r="CM236" s="180" t="s">
        <v>46</v>
      </c>
      <c r="CN236" s="180" t="s">
        <v>46</v>
      </c>
      <c r="CO236" s="180" t="s">
        <v>46</v>
      </c>
      <c r="CP236" s="128" t="s">
        <v>46</v>
      </c>
      <c r="CQ236" s="128" t="s">
        <v>46</v>
      </c>
      <c r="CR236" s="128" t="s">
        <v>46</v>
      </c>
      <c r="CS236" s="128" t="s">
        <v>46</v>
      </c>
      <c r="CT236" s="126" t="s">
        <v>46</v>
      </c>
      <c r="CU236" s="126" t="s">
        <v>46</v>
      </c>
      <c r="CV236" s="126" t="s">
        <v>46</v>
      </c>
      <c r="CW236" s="126" t="s">
        <v>46</v>
      </c>
      <c r="CX236" s="154">
        <v>25569.604861099539</v>
      </c>
    </row>
    <row r="237" spans="1:102" ht="15" customHeight="1" x14ac:dyDescent="0.35">
      <c r="A237" s="8"/>
      <c r="B237" s="129">
        <v>32890800000111</v>
      </c>
      <c r="C237" s="152" t="s">
        <v>466</v>
      </c>
      <c r="D237" s="126">
        <v>32</v>
      </c>
      <c r="E237" s="126"/>
      <c r="F237" s="122" t="s">
        <v>3393</v>
      </c>
      <c r="G237" s="126" t="s">
        <v>5262</v>
      </c>
      <c r="H237" s="126" t="s">
        <v>3390</v>
      </c>
      <c r="I237" s="126" t="s">
        <v>3384</v>
      </c>
      <c r="J237" s="126" t="s">
        <v>362</v>
      </c>
      <c r="K237" s="126" t="s">
        <v>3526</v>
      </c>
      <c r="L237" s="211" t="s">
        <v>3400</v>
      </c>
      <c r="M237" s="126" t="s">
        <v>114</v>
      </c>
      <c r="N237" s="126" t="s">
        <v>115</v>
      </c>
      <c r="O237" s="126" t="s">
        <v>3551</v>
      </c>
      <c r="P237" s="211" t="s">
        <v>3550</v>
      </c>
      <c r="Q237" s="127">
        <v>500</v>
      </c>
      <c r="R237" s="126" t="s">
        <v>4350</v>
      </c>
      <c r="S237" s="213" t="s">
        <v>46</v>
      </c>
      <c r="T237" s="171">
        <v>100</v>
      </c>
      <c r="U237" s="171">
        <v>100</v>
      </c>
      <c r="V237" s="172" t="s">
        <v>3398</v>
      </c>
      <c r="W237" s="172" t="s">
        <v>3530</v>
      </c>
      <c r="X237" s="172" t="s">
        <v>5263</v>
      </c>
      <c r="Y237" s="172" t="s">
        <v>3534</v>
      </c>
      <c r="Z237" s="172">
        <v>87</v>
      </c>
      <c r="AA237" s="172" t="s">
        <v>46</v>
      </c>
      <c r="AB237" s="169" t="s">
        <v>46</v>
      </c>
      <c r="AC237" s="172" t="s">
        <v>5264</v>
      </c>
      <c r="AD237" s="169">
        <v>1.9400000000000001E-2</v>
      </c>
      <c r="AE237" s="169">
        <v>7.9399999999999998E-2</v>
      </c>
      <c r="AF237" s="169">
        <v>0.02</v>
      </c>
      <c r="AG237" s="169">
        <v>0.2</v>
      </c>
      <c r="AH237" s="172" t="s">
        <v>136</v>
      </c>
      <c r="AI237" s="172" t="s">
        <v>4367</v>
      </c>
      <c r="AJ237" s="172" t="s">
        <v>46</v>
      </c>
      <c r="AK237" s="173">
        <v>43790</v>
      </c>
      <c r="AL237" s="212" t="s">
        <v>5265</v>
      </c>
      <c r="AM237" s="128">
        <v>5.9852199847415903E-2</v>
      </c>
      <c r="AN237" s="128">
        <v>0.38114741624205267</v>
      </c>
      <c r="AO237" s="128">
        <v>0.14461122328634429</v>
      </c>
      <c r="AP237" s="128">
        <v>0.13446723085955239</v>
      </c>
      <c r="AQ237" s="128">
        <v>0.11435722313830921</v>
      </c>
      <c r="AR237" s="128">
        <v>-0.16373502193648981</v>
      </c>
      <c r="AS237" s="128">
        <v>0.289502114191795</v>
      </c>
      <c r="AT237" s="128">
        <v>-0.17025884330710489</v>
      </c>
      <c r="AU237" s="128" t="s">
        <v>46</v>
      </c>
      <c r="AV237" s="128" t="s">
        <v>46</v>
      </c>
      <c r="AW237" s="128">
        <v>4.9180645897978402E-2</v>
      </c>
      <c r="AX237" s="128">
        <v>4.9061980051860319</v>
      </c>
      <c r="AY237" s="128">
        <v>3.6821355697773819</v>
      </c>
      <c r="AZ237" s="128">
        <v>1.0837552408336919</v>
      </c>
      <c r="BA237" s="128">
        <v>1.106365586099159</v>
      </c>
      <c r="BB237" s="128">
        <v>0.89197389897941737</v>
      </c>
      <c r="BC237" s="128" t="s">
        <v>46</v>
      </c>
      <c r="BD237" s="128">
        <v>2.2188423815404161</v>
      </c>
      <c r="BE237" s="128" t="s">
        <v>46</v>
      </c>
      <c r="BF237" s="128" t="s">
        <v>46</v>
      </c>
      <c r="BG237" s="128" t="s">
        <v>46</v>
      </c>
      <c r="BH237" s="128">
        <v>0.47833065149480147</v>
      </c>
      <c r="BI237" s="128">
        <v>4.7652896072038299E-2</v>
      </c>
      <c r="BJ237" s="128">
        <v>0.2776348189953694</v>
      </c>
      <c r="BK237" s="128">
        <v>1.1175907047319401E-2</v>
      </c>
      <c r="BL237" s="128">
        <v>1.1526682423312451E-2</v>
      </c>
      <c r="BM237" s="128">
        <v>-1.2275845064967705E-2</v>
      </c>
      <c r="BN237" s="128">
        <v>-0.27247475009073219</v>
      </c>
      <c r="BO237" s="128">
        <v>0.1590277206069699</v>
      </c>
      <c r="BP237" s="128">
        <v>-0.29398887876013913</v>
      </c>
      <c r="BQ237" s="128" t="s">
        <v>46</v>
      </c>
      <c r="BR237" s="128" t="s">
        <v>46</v>
      </c>
      <c r="BS237" s="128">
        <v>-4.8635992501900871E-2</v>
      </c>
      <c r="BT237" s="128">
        <v>0.196297944274476</v>
      </c>
      <c r="BU237" s="128">
        <v>0.24983333046849659</v>
      </c>
      <c r="BV237" s="177">
        <v>0.14799239388372129</v>
      </c>
      <c r="BW237" s="177">
        <v>-3.5604139884092799E-2</v>
      </c>
      <c r="BX237" s="128">
        <v>-0.1990137261878189</v>
      </c>
      <c r="BY237" s="128">
        <v>-0.43882890573672501</v>
      </c>
      <c r="BZ237" s="177">
        <v>0.85340608251490357</v>
      </c>
      <c r="CA237" s="182">
        <v>0.83658498461214104</v>
      </c>
      <c r="CB237" s="182">
        <v>-0.29301284016568041</v>
      </c>
      <c r="CC237" s="182">
        <v>0.54052335821869957</v>
      </c>
      <c r="CD237" s="182">
        <v>0.47758115782646021</v>
      </c>
      <c r="CE237" s="182">
        <v>0.1106316863050588</v>
      </c>
      <c r="CF237" s="182">
        <v>0.37727230392240768</v>
      </c>
      <c r="CG237" s="179">
        <v>1.32320331</v>
      </c>
      <c r="CH237" s="169">
        <v>0.24</v>
      </c>
      <c r="CI237" s="170">
        <v>0.1</v>
      </c>
      <c r="CJ237" s="170">
        <v>4.6560000000000004E-3</v>
      </c>
      <c r="CK237" s="170" t="s">
        <v>46</v>
      </c>
      <c r="CL237" s="170">
        <v>4.6560000000000004E-3</v>
      </c>
      <c r="CM237" s="180">
        <v>55537225.979999997</v>
      </c>
      <c r="CN237" s="180">
        <v>52954806.677142844</v>
      </c>
      <c r="CO237" s="180">
        <v>-7095547.5800000019</v>
      </c>
      <c r="CP237" s="128" t="s">
        <v>46</v>
      </c>
      <c r="CQ237" s="128" t="s">
        <v>46</v>
      </c>
      <c r="CR237" s="128" t="s">
        <v>46</v>
      </c>
      <c r="CS237" s="128" t="s">
        <v>46</v>
      </c>
      <c r="CT237" s="126" t="s">
        <v>46</v>
      </c>
      <c r="CU237" s="126" t="s">
        <v>46</v>
      </c>
      <c r="CV237" s="126" t="s">
        <v>5266</v>
      </c>
      <c r="CW237" s="126" t="s">
        <v>46</v>
      </c>
      <c r="CX237" s="154">
        <v>25569.625694432871</v>
      </c>
    </row>
    <row r="238" spans="1:102" ht="15" customHeight="1" x14ac:dyDescent="0.35">
      <c r="A238" s="8"/>
      <c r="B238" s="129">
        <v>22662135000155</v>
      </c>
      <c r="C238" s="152" t="s">
        <v>5267</v>
      </c>
      <c r="D238" s="126">
        <v>31</v>
      </c>
      <c r="E238" s="126"/>
      <c r="F238" s="122" t="s">
        <v>3393</v>
      </c>
      <c r="G238" s="126" t="s">
        <v>5262</v>
      </c>
      <c r="H238" s="126" t="s">
        <v>3390</v>
      </c>
      <c r="I238" s="126" t="s">
        <v>3384</v>
      </c>
      <c r="J238" s="126" t="s">
        <v>3561</v>
      </c>
      <c r="K238" s="126" t="s">
        <v>3526</v>
      </c>
      <c r="L238" s="211" t="s">
        <v>3399</v>
      </c>
      <c r="M238" s="126" t="s">
        <v>114</v>
      </c>
      <c r="N238" s="126" t="s">
        <v>115</v>
      </c>
      <c r="O238" s="126" t="s">
        <v>3551</v>
      </c>
      <c r="P238" s="211" t="s">
        <v>4759</v>
      </c>
      <c r="Q238" s="127">
        <v>1000</v>
      </c>
      <c r="R238" s="126" t="s">
        <v>4350</v>
      </c>
      <c r="S238" s="213" t="s">
        <v>46</v>
      </c>
      <c r="T238" s="171">
        <v>100</v>
      </c>
      <c r="U238" s="171">
        <v>1000</v>
      </c>
      <c r="V238" s="172" t="s">
        <v>3398</v>
      </c>
      <c r="W238" s="172" t="s">
        <v>3530</v>
      </c>
      <c r="X238" s="172" t="s">
        <v>5268</v>
      </c>
      <c r="Y238" s="172" t="s">
        <v>3534</v>
      </c>
      <c r="Z238" s="172">
        <v>62</v>
      </c>
      <c r="AA238" s="172" t="s">
        <v>46</v>
      </c>
      <c r="AB238" s="169" t="s">
        <v>46</v>
      </c>
      <c r="AC238" s="172" t="s">
        <v>5269</v>
      </c>
      <c r="AD238" s="169">
        <v>1.9400000000000001E-2</v>
      </c>
      <c r="AE238" s="169">
        <v>7.9399999999999998E-2</v>
      </c>
      <c r="AF238" s="169">
        <v>0.02</v>
      </c>
      <c r="AG238" s="169">
        <v>0.2</v>
      </c>
      <c r="AH238" s="172" t="s">
        <v>46</v>
      </c>
      <c r="AI238" s="172" t="s">
        <v>46</v>
      </c>
      <c r="AJ238" s="172" t="s">
        <v>3372</v>
      </c>
      <c r="AK238" s="173">
        <v>42311</v>
      </c>
      <c r="AL238" s="212" t="s">
        <v>5270</v>
      </c>
      <c r="AM238" s="128">
        <v>5.1722182211794497E-2</v>
      </c>
      <c r="AN238" s="128">
        <v>0.37940199838848021</v>
      </c>
      <c r="AO238" s="128">
        <v>0.1431847982750038</v>
      </c>
      <c r="AP238" s="128">
        <v>0.12961705282587549</v>
      </c>
      <c r="AQ238" s="128">
        <v>0.11067696697443161</v>
      </c>
      <c r="AR238" s="128">
        <v>-0.1610355885838827</v>
      </c>
      <c r="AS238" s="128">
        <v>0.27209372072483479</v>
      </c>
      <c r="AT238" s="128">
        <v>-0.1581273712057463</v>
      </c>
      <c r="AU238" s="128" t="s">
        <v>46</v>
      </c>
      <c r="AV238" s="128" t="s">
        <v>46</v>
      </c>
      <c r="AW238" s="128">
        <v>0.12846464211431269</v>
      </c>
      <c r="AX238" s="128">
        <v>4.2397650852983775</v>
      </c>
      <c r="AY238" s="128">
        <v>3.6652736814662128</v>
      </c>
      <c r="AZ238" s="128">
        <v>1.0730652297365899</v>
      </c>
      <c r="BA238" s="128">
        <v>1.0640361019704432</v>
      </c>
      <c r="BB238" s="128">
        <v>0.86021537091259126</v>
      </c>
      <c r="BC238" s="128" t="s">
        <v>46</v>
      </c>
      <c r="BD238" s="128">
        <v>2.085418550329869</v>
      </c>
      <c r="BE238" s="128" t="s">
        <v>46</v>
      </c>
      <c r="BF238" s="128" t="s">
        <v>46</v>
      </c>
      <c r="BG238" s="128" t="s">
        <v>46</v>
      </c>
      <c r="BH238" s="128">
        <v>1.6302754657342031</v>
      </c>
      <c r="BI238" s="128">
        <v>3.9522878436416997E-2</v>
      </c>
      <c r="BJ238" s="128">
        <v>0.27588940114179689</v>
      </c>
      <c r="BK238" s="128">
        <v>9.7494820359789007E-3</v>
      </c>
      <c r="BL238" s="128">
        <v>6.9535867923731232E-3</v>
      </c>
      <c r="BM238" s="128">
        <v>-1.5934762458533869E-2</v>
      </c>
      <c r="BN238" s="128">
        <v>-0.2697753167381251</v>
      </c>
      <c r="BO238" s="128">
        <v>0.14161932714000969</v>
      </c>
      <c r="BP238" s="128">
        <v>-0.28185740665878051</v>
      </c>
      <c r="BQ238" s="128" t="s">
        <v>46</v>
      </c>
      <c r="BR238" s="128" t="s">
        <v>46</v>
      </c>
      <c r="BS238" s="128">
        <v>4.6037565060152774E-2</v>
      </c>
      <c r="BT238" s="128">
        <v>0.1954202188886095</v>
      </c>
      <c r="BU238" s="128">
        <v>0.21130886489471731</v>
      </c>
      <c r="BV238" s="177">
        <v>0.1413669776063235</v>
      </c>
      <c r="BW238" s="177">
        <v>0.25738923259641883</v>
      </c>
      <c r="BX238" s="128">
        <v>-0.1988303385313559</v>
      </c>
      <c r="BY238" s="128">
        <v>-0.44063816993539501</v>
      </c>
      <c r="BZ238" s="177">
        <v>0.73251170758703832</v>
      </c>
      <c r="CA238" s="182">
        <v>0.8386930456794307</v>
      </c>
      <c r="CB238" s="182">
        <v>-0.29243948489458549</v>
      </c>
      <c r="CC238" s="182">
        <v>0.54748833669830987</v>
      </c>
      <c r="CD238" s="182">
        <v>0.47892583723365051</v>
      </c>
      <c r="CE238" s="182">
        <v>0.11768680214630151</v>
      </c>
      <c r="CF238" s="182">
        <v>0.37657990853263829</v>
      </c>
      <c r="CG238" s="179">
        <v>3.2961437</v>
      </c>
      <c r="CH238" s="169">
        <v>0.25</v>
      </c>
      <c r="CI238" s="170">
        <v>0.1</v>
      </c>
      <c r="CJ238" s="170">
        <v>4.8500000000000001E-3</v>
      </c>
      <c r="CK238" s="170">
        <v>7.5197235577812111E-4</v>
      </c>
      <c r="CL238" s="170">
        <v>5.6019723557781216E-3</v>
      </c>
      <c r="CM238" s="180">
        <v>156212630.63</v>
      </c>
      <c r="CN238" s="180">
        <v>145842126.55484125</v>
      </c>
      <c r="CO238" s="180">
        <v>-14528572.960000006</v>
      </c>
      <c r="CP238" s="128" t="s">
        <v>46</v>
      </c>
      <c r="CQ238" s="128" t="s">
        <v>46</v>
      </c>
      <c r="CR238" s="128" t="s">
        <v>46</v>
      </c>
      <c r="CS238" s="128" t="s">
        <v>46</v>
      </c>
      <c r="CT238" s="126" t="s">
        <v>46</v>
      </c>
      <c r="CU238" s="126" t="s">
        <v>46</v>
      </c>
      <c r="CV238" s="126" t="s">
        <v>5271</v>
      </c>
      <c r="CW238" s="126" t="s">
        <v>46</v>
      </c>
      <c r="CX238" s="154">
        <v>25569.625694432871</v>
      </c>
    </row>
    <row r="239" spans="1:102" ht="15" customHeight="1" x14ac:dyDescent="0.35">
      <c r="A239" s="8"/>
      <c r="B239" s="129">
        <v>37310657000165</v>
      </c>
      <c r="C239" s="152" t="s">
        <v>5332</v>
      </c>
      <c r="D239" s="126">
        <v>12</v>
      </c>
      <c r="E239" s="126"/>
      <c r="F239" s="122"/>
      <c r="G239" s="126" t="s">
        <v>471</v>
      </c>
      <c r="H239" s="126" t="s">
        <v>3557</v>
      </c>
      <c r="I239" s="126" t="s">
        <v>3558</v>
      </c>
      <c r="J239" s="126" t="s">
        <v>3561</v>
      </c>
      <c r="K239" s="126" t="s">
        <v>3526</v>
      </c>
      <c r="L239" s="211" t="s">
        <v>3399</v>
      </c>
      <c r="M239" s="126" t="s">
        <v>112</v>
      </c>
      <c r="N239" s="126" t="s">
        <v>5333</v>
      </c>
      <c r="O239" s="126" t="s">
        <v>164</v>
      </c>
      <c r="P239" s="211" t="s">
        <v>3539</v>
      </c>
      <c r="Q239" s="127">
        <v>1000</v>
      </c>
      <c r="R239" s="126" t="s">
        <v>4350</v>
      </c>
      <c r="S239" s="213" t="s">
        <v>46</v>
      </c>
      <c r="T239" s="171">
        <v>100</v>
      </c>
      <c r="U239" s="171">
        <v>1000</v>
      </c>
      <c r="V239" s="172" t="s">
        <v>3398</v>
      </c>
      <c r="W239" s="172" t="s">
        <v>135</v>
      </c>
      <c r="X239" s="172" t="s">
        <v>3531</v>
      </c>
      <c r="Y239" s="172" t="s">
        <v>3530</v>
      </c>
      <c r="Z239" s="172">
        <v>31</v>
      </c>
      <c r="AA239" s="172" t="s">
        <v>46</v>
      </c>
      <c r="AB239" s="169" t="s">
        <v>46</v>
      </c>
      <c r="AC239" s="172" t="s">
        <v>5334</v>
      </c>
      <c r="AD239" s="169">
        <v>7.6E-3</v>
      </c>
      <c r="AE239" s="169">
        <v>7.6E-3</v>
      </c>
      <c r="AF239" s="169">
        <v>8.0000000000000002E-3</v>
      </c>
      <c r="AG239" s="169">
        <v>0.2</v>
      </c>
      <c r="AH239" s="172" t="s">
        <v>3381</v>
      </c>
      <c r="AI239" s="172" t="s">
        <v>4358</v>
      </c>
      <c r="AJ239" s="172" t="s">
        <v>133</v>
      </c>
      <c r="AK239" s="173">
        <v>44043</v>
      </c>
      <c r="AL239" s="212" t="s">
        <v>5335</v>
      </c>
      <c r="AM239" s="128">
        <v>1.4082762819313401E-2</v>
      </c>
      <c r="AN239" s="128">
        <v>0.1144664794422651</v>
      </c>
      <c r="AO239" s="128">
        <v>0.14076187068732901</v>
      </c>
      <c r="AP239" s="128">
        <v>0.1329839337808924</v>
      </c>
      <c r="AQ239" s="128">
        <v>0.1324883958142597</v>
      </c>
      <c r="AR239" s="128">
        <v>0.12088710256952701</v>
      </c>
      <c r="AS239" s="128">
        <v>0.1150019091379601</v>
      </c>
      <c r="AT239" s="128">
        <v>0.14180631998502741</v>
      </c>
      <c r="AU239" s="128" t="s">
        <v>46</v>
      </c>
      <c r="AV239" s="128" t="s">
        <v>46</v>
      </c>
      <c r="AW239" s="128">
        <v>0.11675028318940731</v>
      </c>
      <c r="AX239" s="128">
        <v>1.1543906995526501</v>
      </c>
      <c r="AY239" s="128">
        <v>1.105821730754929</v>
      </c>
      <c r="AZ239" s="128">
        <v>1.0549071614232917</v>
      </c>
      <c r="BA239" s="128">
        <v>1.0934009960402955</v>
      </c>
      <c r="BB239" s="128">
        <v>1.051521518989941</v>
      </c>
      <c r="BC239" s="128">
        <v>1.1117105461037586</v>
      </c>
      <c r="BD239" s="128">
        <v>0.88141363204109557</v>
      </c>
      <c r="BE239" s="128">
        <v>1.1460945555039035</v>
      </c>
      <c r="BF239" s="128" t="s">
        <v>46</v>
      </c>
      <c r="BG239" s="128" t="s">
        <v>46</v>
      </c>
      <c r="BH239" s="128">
        <v>1.2043948782081657</v>
      </c>
      <c r="BI239" s="128">
        <v>1.8834590439358E-3</v>
      </c>
      <c r="BJ239" s="128">
        <v>1.0953882195581899E-2</v>
      </c>
      <c r="BK239" s="128">
        <v>7.3265544483041003E-3</v>
      </c>
      <c r="BL239" s="128">
        <v>1.0128004324305495E-2</v>
      </c>
      <c r="BM239" s="128">
        <v>5.765157297707324E-3</v>
      </c>
      <c r="BN239" s="128">
        <v>1.2147374415284601E-2</v>
      </c>
      <c r="BO239" s="128">
        <v>-1.5472484446864899E-2</v>
      </c>
      <c r="BP239" s="128">
        <v>1.8076284531993201E-2</v>
      </c>
      <c r="BQ239" s="128" t="s">
        <v>46</v>
      </c>
      <c r="BR239" s="128" t="s">
        <v>46</v>
      </c>
      <c r="BS239" s="128">
        <v>1.8062481406679209E-2</v>
      </c>
      <c r="BT239" s="128">
        <v>5.8498365827555996E-3</v>
      </c>
      <c r="BU239" s="128">
        <v>6.9240164707467002E-3</v>
      </c>
      <c r="BV239" s="177">
        <v>1.1048458328088533</v>
      </c>
      <c r="BW239" s="177">
        <v>2.1482988574734154</v>
      </c>
      <c r="BX239" s="128">
        <v>-3.2790376587353001E-3</v>
      </c>
      <c r="BY239" s="128">
        <v>-6.3922986182589001E-3</v>
      </c>
      <c r="BZ239" s="177">
        <v>3.2170121267562002E-3</v>
      </c>
      <c r="CA239" s="182">
        <v>0.16284563889854389</v>
      </c>
      <c r="CB239" s="182">
        <v>-0.27010967182987611</v>
      </c>
      <c r="CC239" s="182">
        <v>0.1055189504560079</v>
      </c>
      <c r="CD239" s="182">
        <v>0.1170304324325866</v>
      </c>
      <c r="CE239" s="182">
        <v>-0.1311545311233335</v>
      </c>
      <c r="CF239" s="182">
        <v>0.1234293387494215</v>
      </c>
      <c r="CG239" s="179">
        <v>176.5312212</v>
      </c>
      <c r="CH239" s="169">
        <v>0.27</v>
      </c>
      <c r="CI239" s="170">
        <v>0.15</v>
      </c>
      <c r="CJ239" s="170">
        <v>2.052E-3</v>
      </c>
      <c r="CK239" s="170">
        <v>1.9392075604143688E-4</v>
      </c>
      <c r="CL239" s="170">
        <v>2.2459207560414367E-3</v>
      </c>
      <c r="CM239" s="180">
        <v>961570291.83000004</v>
      </c>
      <c r="CN239" s="180">
        <v>1085718474.4929368</v>
      </c>
      <c r="CO239" s="180">
        <v>-401492962.40000021</v>
      </c>
      <c r="CP239" s="128" t="s">
        <v>46</v>
      </c>
      <c r="CQ239" s="128" t="s">
        <v>46</v>
      </c>
      <c r="CR239" s="128" t="s">
        <v>46</v>
      </c>
      <c r="CS239" s="128" t="s">
        <v>46</v>
      </c>
      <c r="CT239" s="126" t="s">
        <v>46</v>
      </c>
      <c r="CU239" s="126" t="s">
        <v>46</v>
      </c>
      <c r="CV239" s="126" t="s">
        <v>5336</v>
      </c>
      <c r="CW239" s="126" t="s">
        <v>46</v>
      </c>
      <c r="CX239" s="154">
        <v>25569.625694432871</v>
      </c>
    </row>
    <row r="240" spans="1:102" ht="15" customHeight="1" x14ac:dyDescent="0.35">
      <c r="A240" s="8"/>
      <c r="B240" s="129">
        <v>13401715000106</v>
      </c>
      <c r="C240" s="152" t="s">
        <v>5337</v>
      </c>
      <c r="D240" s="126">
        <v>27</v>
      </c>
      <c r="E240" s="126"/>
      <c r="F240" s="122" t="s">
        <v>3394</v>
      </c>
      <c r="G240" s="126" t="s">
        <v>471</v>
      </c>
      <c r="H240" s="126" t="s">
        <v>3557</v>
      </c>
      <c r="I240" s="126" t="s">
        <v>3558</v>
      </c>
      <c r="J240" s="126" t="s">
        <v>362</v>
      </c>
      <c r="K240" s="126" t="s">
        <v>46</v>
      </c>
      <c r="L240" s="211" t="s">
        <v>3399</v>
      </c>
      <c r="M240" s="126" t="s">
        <v>114</v>
      </c>
      <c r="N240" s="126" t="s">
        <v>115</v>
      </c>
      <c r="O240" s="126" t="s">
        <v>3551</v>
      </c>
      <c r="P240" s="211" t="s">
        <v>3550</v>
      </c>
      <c r="Q240" s="127">
        <v>100</v>
      </c>
      <c r="R240" s="126" t="s">
        <v>4361</v>
      </c>
      <c r="S240" s="213" t="s">
        <v>46</v>
      </c>
      <c r="T240" s="171">
        <v>100</v>
      </c>
      <c r="U240" s="171">
        <v>100</v>
      </c>
      <c r="V240" s="172" t="s">
        <v>3398</v>
      </c>
      <c r="W240" s="172" t="s">
        <v>3530</v>
      </c>
      <c r="X240" s="172" t="s">
        <v>3530</v>
      </c>
      <c r="Y240" s="172" t="s">
        <v>4355</v>
      </c>
      <c r="Z240" s="172">
        <v>4</v>
      </c>
      <c r="AA240" s="172" t="s">
        <v>46</v>
      </c>
      <c r="AB240" s="169" t="s">
        <v>46</v>
      </c>
      <c r="AC240" s="172" t="s">
        <v>5338</v>
      </c>
      <c r="AD240" s="169">
        <v>1.9599999999999999E-2</v>
      </c>
      <c r="AE240" s="169">
        <v>1.9599999999999999E-2</v>
      </c>
      <c r="AF240" s="169">
        <v>1.9599999999999999E-2</v>
      </c>
      <c r="AG240" s="169">
        <v>0.2</v>
      </c>
      <c r="AH240" s="172" t="s">
        <v>46</v>
      </c>
      <c r="AI240" s="172" t="s">
        <v>46</v>
      </c>
      <c r="AJ240" s="172" t="s">
        <v>4513</v>
      </c>
      <c r="AK240" s="173">
        <v>40753</v>
      </c>
      <c r="AL240" s="212" t="s">
        <v>5339</v>
      </c>
      <c r="AM240" s="128">
        <v>5.2265841504201403E-2</v>
      </c>
      <c r="AN240" s="128">
        <v>0.37271380898291873</v>
      </c>
      <c r="AO240" s="128">
        <v>0.24880936793773339</v>
      </c>
      <c r="AP240" s="128">
        <v>0.20204550885221439</v>
      </c>
      <c r="AQ240" s="128">
        <v>0.13536196881013879</v>
      </c>
      <c r="AR240" s="128">
        <v>-9.16804073495536E-2</v>
      </c>
      <c r="AS240" s="128">
        <v>0.16466548419252941</v>
      </c>
      <c r="AT240" s="128">
        <v>0.14833595923868259</v>
      </c>
      <c r="AU240" s="128" t="s">
        <v>46</v>
      </c>
      <c r="AV240" s="128" t="s">
        <v>46</v>
      </c>
      <c r="AW240" s="128">
        <v>0.1219708310173641</v>
      </c>
      <c r="AX240" s="128">
        <v>4.2843298655856055</v>
      </c>
      <c r="AY240" s="128">
        <v>3.6006613581021045</v>
      </c>
      <c r="AZ240" s="128">
        <v>1.8646440458988911</v>
      </c>
      <c r="BA240" s="128">
        <v>1.7150160812936683</v>
      </c>
      <c r="BB240" s="128">
        <v>1.0772823460065759</v>
      </c>
      <c r="BC240" s="128" t="s">
        <v>46</v>
      </c>
      <c r="BD240" s="128">
        <v>1.2620521135856109</v>
      </c>
      <c r="BE240" s="128">
        <v>1.1988678310448591</v>
      </c>
      <c r="BF240" s="128" t="s">
        <v>46</v>
      </c>
      <c r="BG240" s="128" t="s">
        <v>46</v>
      </c>
      <c r="BH240" s="128">
        <v>1.5520448022717297</v>
      </c>
      <c r="BI240" s="128">
        <v>4.0066537728823799E-2</v>
      </c>
      <c r="BJ240" s="128">
        <v>0.2692012117362354</v>
      </c>
      <c r="BK240" s="128">
        <v>0.1153740516987085</v>
      </c>
      <c r="BL240" s="128">
        <v>7.535792732225266E-2</v>
      </c>
      <c r="BM240" s="128">
        <v>8.6266767442830794E-3</v>
      </c>
      <c r="BN240" s="128">
        <v>-0.200420135503796</v>
      </c>
      <c r="BO240" s="128">
        <v>3.4191090607704297E-2</v>
      </c>
      <c r="BP240" s="128">
        <v>2.4605923785648399E-2</v>
      </c>
      <c r="BQ240" s="128" t="s">
        <v>46</v>
      </c>
      <c r="BR240" s="128" t="s">
        <v>46</v>
      </c>
      <c r="BS240" s="128">
        <v>4.0222660979338354E-2</v>
      </c>
      <c r="BT240" s="128">
        <v>0.16461492686195389</v>
      </c>
      <c r="BU240" s="128">
        <v>0.214384535744788</v>
      </c>
      <c r="BV240" s="177">
        <v>0.67114570901699877</v>
      </c>
      <c r="BW240" s="177">
        <v>0.21940421643952451</v>
      </c>
      <c r="BX240" s="128">
        <v>-0.1213330136553465</v>
      </c>
      <c r="BY240" s="128">
        <v>-0.49791502026011858</v>
      </c>
      <c r="BZ240" s="177">
        <v>0.84622991813308557</v>
      </c>
      <c r="CA240" s="182">
        <v>0.92010094432006961</v>
      </c>
      <c r="CB240" s="182">
        <v>-0.32047092466499671</v>
      </c>
      <c r="CC240" s="182">
        <v>0.54623554129389706</v>
      </c>
      <c r="CD240" s="182">
        <v>0.48501415995718361</v>
      </c>
      <c r="CE240" s="182">
        <v>8.8200175870418798E-2</v>
      </c>
      <c r="CF240" s="182">
        <v>0.47638234178291727</v>
      </c>
      <c r="CG240" s="179">
        <v>508.0312811</v>
      </c>
      <c r="CH240" s="169">
        <v>0.25</v>
      </c>
      <c r="CI240" s="170">
        <v>0.15</v>
      </c>
      <c r="CJ240" s="170">
        <v>4.8999999999999998E-3</v>
      </c>
      <c r="CK240" s="170">
        <v>3.9973801358862016E-3</v>
      </c>
      <c r="CL240" s="170">
        <v>8.8973801358862015E-3</v>
      </c>
      <c r="CM240" s="180">
        <v>205365396</v>
      </c>
      <c r="CN240" s="180">
        <v>102534486.28603175</v>
      </c>
      <c r="CO240" s="180">
        <v>245309193.81000009</v>
      </c>
      <c r="CP240" s="128" t="s">
        <v>46</v>
      </c>
      <c r="CQ240" s="128" t="s">
        <v>46</v>
      </c>
      <c r="CR240" s="128" t="s">
        <v>46</v>
      </c>
      <c r="CS240" s="128" t="s">
        <v>46</v>
      </c>
      <c r="CT240" s="126" t="s">
        <v>46</v>
      </c>
      <c r="CU240" s="126" t="s">
        <v>46</v>
      </c>
      <c r="CV240" s="126" t="s">
        <v>5340</v>
      </c>
      <c r="CW240" s="126" t="s">
        <v>46</v>
      </c>
      <c r="CX240" s="154">
        <v>25569.625694432871</v>
      </c>
    </row>
    <row r="241" spans="1:102" ht="15" customHeight="1" x14ac:dyDescent="0.35">
      <c r="A241" s="8"/>
      <c r="B241" s="129">
        <v>12154412000165</v>
      </c>
      <c r="C241" s="152" t="s">
        <v>5341</v>
      </c>
      <c r="D241" s="126">
        <v>14</v>
      </c>
      <c r="E241" s="126"/>
      <c r="F241" s="122" t="s">
        <v>3394</v>
      </c>
      <c r="G241" s="126" t="s">
        <v>471</v>
      </c>
      <c r="H241" s="126" t="s">
        <v>3557</v>
      </c>
      <c r="I241" s="126" t="s">
        <v>3558</v>
      </c>
      <c r="J241" s="126" t="s">
        <v>3559</v>
      </c>
      <c r="K241" s="126" t="s">
        <v>3526</v>
      </c>
      <c r="L241" s="211" t="s">
        <v>3399</v>
      </c>
      <c r="M241" s="126" t="s">
        <v>112</v>
      </c>
      <c r="N241" s="126" t="s">
        <v>264</v>
      </c>
      <c r="O241" s="126" t="s">
        <v>166</v>
      </c>
      <c r="P241" s="211" t="s">
        <v>3541</v>
      </c>
      <c r="Q241" s="127">
        <v>5000</v>
      </c>
      <c r="R241" s="126" t="s">
        <v>4350</v>
      </c>
      <c r="S241" s="213" t="s">
        <v>46</v>
      </c>
      <c r="T241" s="171">
        <v>1000</v>
      </c>
      <c r="U241" s="171">
        <v>5000</v>
      </c>
      <c r="V241" s="172" t="s">
        <v>3398</v>
      </c>
      <c r="W241" s="172" t="s">
        <v>135</v>
      </c>
      <c r="X241" s="172" t="s">
        <v>3531</v>
      </c>
      <c r="Y241" s="172" t="s">
        <v>3530</v>
      </c>
      <c r="Z241" s="172">
        <v>31</v>
      </c>
      <c r="AA241" s="172" t="s">
        <v>46</v>
      </c>
      <c r="AB241" s="169" t="s">
        <v>46</v>
      </c>
      <c r="AC241" s="172" t="s">
        <v>5342</v>
      </c>
      <c r="AD241" s="169">
        <v>1.9599999999999999E-2</v>
      </c>
      <c r="AE241" s="169">
        <v>1.9599999999999999E-2</v>
      </c>
      <c r="AF241" s="169">
        <v>1.9599999999999999E-2</v>
      </c>
      <c r="AG241" s="169">
        <v>0.2</v>
      </c>
      <c r="AH241" s="172" t="s">
        <v>3381</v>
      </c>
      <c r="AI241" s="172" t="s">
        <v>4358</v>
      </c>
      <c r="AJ241" s="172" t="s">
        <v>133</v>
      </c>
      <c r="AK241" s="173">
        <v>40480</v>
      </c>
      <c r="AL241" s="212" t="s">
        <v>5343</v>
      </c>
      <c r="AM241" s="128">
        <v>1.2632291448383799E-2</v>
      </c>
      <c r="AN241" s="128">
        <v>8.4315124490152896E-2</v>
      </c>
      <c r="AO241" s="128">
        <v>0.13063504904028761</v>
      </c>
      <c r="AP241" s="128">
        <v>9.6922634523470094E-2</v>
      </c>
      <c r="AQ241" s="128">
        <v>7.7871317767681303E-2</v>
      </c>
      <c r="AR241" s="128">
        <v>5.3220081242543398E-2</v>
      </c>
      <c r="AS241" s="128">
        <v>8.0833234397394704E-2</v>
      </c>
      <c r="AT241" s="128">
        <v>0.16399405639442749</v>
      </c>
      <c r="AU241" s="128" t="s">
        <v>46</v>
      </c>
      <c r="AV241" s="128" t="s">
        <v>46</v>
      </c>
      <c r="AW241" s="128">
        <v>0.10712816057728</v>
      </c>
      <c r="AX241" s="128">
        <v>1.0354928183590424</v>
      </c>
      <c r="AY241" s="128">
        <v>0.81453974427112152</v>
      </c>
      <c r="AZ241" s="128">
        <v>0.97901404757252475</v>
      </c>
      <c r="BA241" s="128">
        <v>0.78343022613024049</v>
      </c>
      <c r="BB241" s="128">
        <v>0.58630910246079671</v>
      </c>
      <c r="BC241" s="128">
        <v>0.48942628555272027</v>
      </c>
      <c r="BD241" s="128">
        <v>0.61953332126309324</v>
      </c>
      <c r="BE241" s="128">
        <v>1.3254183254208871</v>
      </c>
      <c r="BF241" s="128" t="s">
        <v>46</v>
      </c>
      <c r="BG241" s="128" t="s">
        <v>46</v>
      </c>
      <c r="BH241" s="128">
        <v>1.2072289766031723</v>
      </c>
      <c r="BI241" s="128">
        <v>4.329876730062E-4</v>
      </c>
      <c r="BJ241" s="128">
        <v>-1.91974727565302E-2</v>
      </c>
      <c r="BK241" s="128">
        <v>-2.8002671987371998E-3</v>
      </c>
      <c r="BL241" s="128">
        <v>-2.38432950919506E-2</v>
      </c>
      <c r="BM241" s="128">
        <v>-4.8502868134520982E-2</v>
      </c>
      <c r="BN241" s="128">
        <v>-5.5519646911698903E-2</v>
      </c>
      <c r="BO241" s="128">
        <v>-4.9641159187430298E-2</v>
      </c>
      <c r="BP241" s="128">
        <v>4.0264020941393301E-2</v>
      </c>
      <c r="BQ241" s="128" t="s">
        <v>46</v>
      </c>
      <c r="BR241" s="128" t="s">
        <v>46</v>
      </c>
      <c r="BS241" s="128">
        <v>1.6890431416101581E-2</v>
      </c>
      <c r="BT241" s="128">
        <v>3.1714327577397998E-2</v>
      </c>
      <c r="BU241" s="128">
        <v>3.6002429944703297E-2</v>
      </c>
      <c r="BV241" s="177">
        <v>-6.2268869121120202E-2</v>
      </c>
      <c r="BW241" s="177">
        <v>0.28662086515747459</v>
      </c>
      <c r="BX241" s="128">
        <v>-1.07303189619173E-2</v>
      </c>
      <c r="BY241" s="128">
        <v>-6.0634397113615901E-2</v>
      </c>
      <c r="BZ241" s="177">
        <v>3.4595429133034997E-2</v>
      </c>
      <c r="CA241" s="182">
        <v>-1.8829131731028001E-2</v>
      </c>
      <c r="CB241" s="182">
        <v>-1.6407299931015699E-2</v>
      </c>
      <c r="CC241" s="182">
        <v>-7.9274698985009995E-2</v>
      </c>
      <c r="CD241" s="182">
        <v>-3.88434776123101E-2</v>
      </c>
      <c r="CE241" s="182">
        <v>-0.13780394873540289</v>
      </c>
      <c r="CF241" s="182">
        <v>0.58477486284646729</v>
      </c>
      <c r="CG241" s="179">
        <v>454.1304705</v>
      </c>
      <c r="CH241" s="169">
        <v>0.27</v>
      </c>
      <c r="CI241" s="170">
        <v>0.15</v>
      </c>
      <c r="CJ241" s="170">
        <v>5.2919999999999998E-3</v>
      </c>
      <c r="CK241" s="170" t="s">
        <v>46</v>
      </c>
      <c r="CL241" s="170">
        <v>5.2919999999999998E-3</v>
      </c>
      <c r="CM241" s="180">
        <v>428650287.27999997</v>
      </c>
      <c r="CN241" s="180">
        <v>539944647.94952404</v>
      </c>
      <c r="CO241" s="180">
        <v>-381605252.47000003</v>
      </c>
      <c r="CP241" s="128" t="s">
        <v>46</v>
      </c>
      <c r="CQ241" s="128" t="s">
        <v>46</v>
      </c>
      <c r="CR241" s="128" t="s">
        <v>46</v>
      </c>
      <c r="CS241" s="128" t="s">
        <v>46</v>
      </c>
      <c r="CT241" s="126" t="s">
        <v>46</v>
      </c>
      <c r="CU241" s="126" t="s">
        <v>46</v>
      </c>
      <c r="CV241" s="126" t="s">
        <v>5344</v>
      </c>
      <c r="CW241" s="126" t="s">
        <v>46</v>
      </c>
      <c r="CX241" s="154">
        <v>25569.625694432871</v>
      </c>
    </row>
    <row r="242" spans="1:102" ht="15" customHeight="1" x14ac:dyDescent="0.35">
      <c r="A242" s="8"/>
      <c r="B242" s="129">
        <v>30493349000173</v>
      </c>
      <c r="C242" s="152" t="s">
        <v>5345</v>
      </c>
      <c r="D242" s="126">
        <v>14</v>
      </c>
      <c r="E242" s="126"/>
      <c r="F242" s="122"/>
      <c r="G242" s="126" t="s">
        <v>471</v>
      </c>
      <c r="H242" s="126" t="s">
        <v>3557</v>
      </c>
      <c r="I242" s="126" t="s">
        <v>3558</v>
      </c>
      <c r="J242" s="126" t="s">
        <v>3559</v>
      </c>
      <c r="K242" s="126" t="s">
        <v>3526</v>
      </c>
      <c r="L242" s="211" t="s">
        <v>3399</v>
      </c>
      <c r="M242" s="126" t="s">
        <v>112</v>
      </c>
      <c r="N242" s="126" t="s">
        <v>264</v>
      </c>
      <c r="O242" s="126" t="s">
        <v>157</v>
      </c>
      <c r="P242" s="211" t="s">
        <v>3539</v>
      </c>
      <c r="Q242" s="127">
        <v>5000</v>
      </c>
      <c r="R242" s="126" t="s">
        <v>4350</v>
      </c>
      <c r="S242" s="213" t="s">
        <v>46</v>
      </c>
      <c r="T242" s="171">
        <v>1000</v>
      </c>
      <c r="U242" s="171">
        <v>5000</v>
      </c>
      <c r="V242" s="172" t="s">
        <v>3398</v>
      </c>
      <c r="W242" s="172" t="s">
        <v>135</v>
      </c>
      <c r="X242" s="172" t="s">
        <v>3531</v>
      </c>
      <c r="Y242" s="172" t="s">
        <v>3530</v>
      </c>
      <c r="Z242" s="172">
        <v>31</v>
      </c>
      <c r="AA242" s="172" t="s">
        <v>46</v>
      </c>
      <c r="AB242" s="169" t="s">
        <v>46</v>
      </c>
      <c r="AC242" s="172" t="s">
        <v>5346</v>
      </c>
      <c r="AD242" s="169">
        <v>1.9599999999999999E-2</v>
      </c>
      <c r="AE242" s="169">
        <v>1.9599999999999999E-2</v>
      </c>
      <c r="AF242" s="169">
        <v>1.9599999999999999E-2</v>
      </c>
      <c r="AG242" s="169">
        <v>0.2</v>
      </c>
      <c r="AH242" s="172" t="s">
        <v>3381</v>
      </c>
      <c r="AI242" s="172" t="s">
        <v>4358</v>
      </c>
      <c r="AJ242" s="172" t="s">
        <v>133</v>
      </c>
      <c r="AK242" s="173">
        <v>43362</v>
      </c>
      <c r="AL242" s="212" t="s">
        <v>3668</v>
      </c>
      <c r="AM242" s="128">
        <v>1.3408247223521E-2</v>
      </c>
      <c r="AN242" s="128">
        <v>8.3374014982485894E-2</v>
      </c>
      <c r="AO242" s="128">
        <v>0.1419580819208319</v>
      </c>
      <c r="AP242" s="128">
        <v>9.5992153771134098E-2</v>
      </c>
      <c r="AQ242" s="128">
        <v>6.49787072102785E-2</v>
      </c>
      <c r="AR242" s="128">
        <v>3.7946241479296303E-2</v>
      </c>
      <c r="AS242" s="128">
        <v>6.6738973333796803E-2</v>
      </c>
      <c r="AT242" s="128">
        <v>0.19455371137005789</v>
      </c>
      <c r="AU242" s="128" t="s">
        <v>46</v>
      </c>
      <c r="AV242" s="128" t="s">
        <v>46</v>
      </c>
      <c r="AW242" s="128">
        <v>0.1113658090771401</v>
      </c>
      <c r="AX242" s="128">
        <v>1.0990993806206837</v>
      </c>
      <c r="AY242" s="128">
        <v>0.80544800536494543</v>
      </c>
      <c r="AZ242" s="128">
        <v>1.0638718888074581</v>
      </c>
      <c r="BA242" s="128">
        <v>0.77556480726515531</v>
      </c>
      <c r="BB242" s="128">
        <v>0.48311896265698429</v>
      </c>
      <c r="BC242" s="128">
        <v>0.34896391708347241</v>
      </c>
      <c r="BD242" s="128">
        <v>0.5115101247081707</v>
      </c>
      <c r="BE242" s="128">
        <v>1.5724048785543849</v>
      </c>
      <c r="BF242" s="128" t="s">
        <v>46</v>
      </c>
      <c r="BG242" s="128" t="s">
        <v>46</v>
      </c>
      <c r="BH242" s="128">
        <v>1.3733982790977923</v>
      </c>
      <c r="BI242" s="128">
        <v>1.2089434481434001E-3</v>
      </c>
      <c r="BJ242" s="128">
        <v>-2.0138582264197201E-2</v>
      </c>
      <c r="BK242" s="128">
        <v>8.5227656818069007E-3</v>
      </c>
      <c r="BL242" s="128">
        <v>-2.4719001162059717E-2</v>
      </c>
      <c r="BM242" s="128">
        <v>-6.127787698165299E-2</v>
      </c>
      <c r="BN242" s="128">
        <v>-7.0793486674946005E-2</v>
      </c>
      <c r="BO242" s="128">
        <v>-6.3735420251028296E-2</v>
      </c>
      <c r="BP242" s="128">
        <v>7.0823675917023696E-2</v>
      </c>
      <c r="BQ242" s="128" t="s">
        <v>46</v>
      </c>
      <c r="BR242" s="128" t="s">
        <v>46</v>
      </c>
      <c r="BS242" s="128">
        <v>2.800700918814103E-2</v>
      </c>
      <c r="BT242" s="128">
        <v>4.76085780295969E-2</v>
      </c>
      <c r="BU242" s="128">
        <v>5.4804269644012298E-2</v>
      </c>
      <c r="BV242" s="177">
        <v>0.18110399114889819</v>
      </c>
      <c r="BW242" s="177">
        <v>0.4268293949935707</v>
      </c>
      <c r="BX242" s="128">
        <v>-1.7900317421740499E-2</v>
      </c>
      <c r="BY242" s="128">
        <v>-6.2445776223537301E-2</v>
      </c>
      <c r="BZ242" s="177">
        <v>7.4223637843617296E-2</v>
      </c>
      <c r="CA242" s="182">
        <v>-1.50141070234168E-2</v>
      </c>
      <c r="CB242" s="182">
        <v>-1.6824085824045799E-2</v>
      </c>
      <c r="CC242" s="182">
        <v>-8.3601595177177093E-2</v>
      </c>
      <c r="CD242" s="182">
        <v>-4.9774729616183899E-2</v>
      </c>
      <c r="CE242" s="182">
        <v>-0.13087085194036691</v>
      </c>
      <c r="CF242" s="182">
        <v>0.57506661305880191</v>
      </c>
      <c r="CG242" s="179">
        <v>209.49863329999999</v>
      </c>
      <c r="CH242" s="169">
        <v>0.27</v>
      </c>
      <c r="CI242" s="170">
        <v>0.15</v>
      </c>
      <c r="CJ242" s="170">
        <v>5.2919999999999998E-3</v>
      </c>
      <c r="CK242" s="170">
        <v>2.2558232198254923E-4</v>
      </c>
      <c r="CL242" s="170">
        <v>5.5175823219825492E-3</v>
      </c>
      <c r="CM242" s="180">
        <v>785232264.58000004</v>
      </c>
      <c r="CN242" s="180">
        <v>856342459.51341283</v>
      </c>
      <c r="CO242" s="180">
        <v>-234622273.59</v>
      </c>
      <c r="CP242" s="128" t="s">
        <v>46</v>
      </c>
      <c r="CQ242" s="128" t="s">
        <v>46</v>
      </c>
      <c r="CR242" s="128" t="s">
        <v>46</v>
      </c>
      <c r="CS242" s="128" t="s">
        <v>46</v>
      </c>
      <c r="CT242" s="126" t="s">
        <v>46</v>
      </c>
      <c r="CU242" s="126" t="s">
        <v>46</v>
      </c>
      <c r="CV242" s="126" t="s">
        <v>5347</v>
      </c>
      <c r="CW242" s="126" t="s">
        <v>46</v>
      </c>
      <c r="CX242" s="154">
        <v>25569.625694432871</v>
      </c>
    </row>
    <row r="243" spans="1:102" ht="15" customHeight="1" x14ac:dyDescent="0.35">
      <c r="A243" s="8"/>
      <c r="B243" s="129">
        <v>17554200000199</v>
      </c>
      <c r="C243" s="152" t="s">
        <v>5348</v>
      </c>
      <c r="D243" s="126">
        <v>21</v>
      </c>
      <c r="E243" s="126"/>
      <c r="F243" s="122" t="s">
        <v>3394</v>
      </c>
      <c r="G243" s="126" t="s">
        <v>471</v>
      </c>
      <c r="H243" s="126" t="s">
        <v>3557</v>
      </c>
      <c r="I243" s="126" t="s">
        <v>3558</v>
      </c>
      <c r="J243" s="126" t="s">
        <v>362</v>
      </c>
      <c r="K243" s="126" t="s">
        <v>3526</v>
      </c>
      <c r="L243" s="211" t="s">
        <v>3399</v>
      </c>
      <c r="M243" s="126" t="s">
        <v>112</v>
      </c>
      <c r="N243" s="126" t="s">
        <v>113</v>
      </c>
      <c r="O243" s="126" t="s">
        <v>4459</v>
      </c>
      <c r="P243" s="211" t="s">
        <v>3550</v>
      </c>
      <c r="Q243" s="127">
        <v>1000</v>
      </c>
      <c r="R243" s="126" t="s">
        <v>4350</v>
      </c>
      <c r="S243" s="213" t="s">
        <v>46</v>
      </c>
      <c r="T243" s="171">
        <v>100</v>
      </c>
      <c r="U243" s="171">
        <v>1000</v>
      </c>
      <c r="V243" s="172" t="s">
        <v>3398</v>
      </c>
      <c r="W243" s="172" t="s">
        <v>3530</v>
      </c>
      <c r="X243" s="172" t="s">
        <v>3531</v>
      </c>
      <c r="Y243" s="172" t="s">
        <v>3534</v>
      </c>
      <c r="Z243" s="172">
        <v>32</v>
      </c>
      <c r="AA243" s="172" t="s">
        <v>46</v>
      </c>
      <c r="AB243" s="169" t="s">
        <v>46</v>
      </c>
      <c r="AC243" s="172" t="s">
        <v>5349</v>
      </c>
      <c r="AD243" s="169">
        <v>1.9599999999999999E-2</v>
      </c>
      <c r="AE243" s="169">
        <v>1.9599999999999999E-2</v>
      </c>
      <c r="AF243" s="169" t="s">
        <v>46</v>
      </c>
      <c r="AG243" s="169">
        <v>0.2</v>
      </c>
      <c r="AH243" s="172" t="s">
        <v>3381</v>
      </c>
      <c r="AI243" s="172" t="s">
        <v>4358</v>
      </c>
      <c r="AJ243" s="172" t="s">
        <v>618</v>
      </c>
      <c r="AK243" s="173">
        <v>41414</v>
      </c>
      <c r="AL243" s="212" t="s">
        <v>5350</v>
      </c>
      <c r="AM243" s="128">
        <v>5.9058234190698798E-2</v>
      </c>
      <c r="AN243" s="128">
        <v>0.42161380584209818</v>
      </c>
      <c r="AO243" s="128">
        <v>0.28968838354885329</v>
      </c>
      <c r="AP243" s="128">
        <v>0.19523347533775001</v>
      </c>
      <c r="AQ243" s="128">
        <v>0.14023023937196871</v>
      </c>
      <c r="AR243" s="128">
        <v>-9.1426368512950607E-2</v>
      </c>
      <c r="AS243" s="128">
        <v>9.0526255276994497E-2</v>
      </c>
      <c r="AT243" s="128">
        <v>0.22789858557622919</v>
      </c>
      <c r="AU243" s="128" t="s">
        <v>46</v>
      </c>
      <c r="AV243" s="128" t="s">
        <v>46</v>
      </c>
      <c r="AW243" s="128">
        <v>0.14053132557066639</v>
      </c>
      <c r="AX243" s="128">
        <v>4.8411151388736471</v>
      </c>
      <c r="AY243" s="128">
        <v>4.0730675981140783</v>
      </c>
      <c r="AZ243" s="128">
        <v>2.1710023381660788</v>
      </c>
      <c r="BA243" s="128">
        <v>1.6520671937563669</v>
      </c>
      <c r="BB243" s="128">
        <v>1.1212236346186912</v>
      </c>
      <c r="BC243" s="128" t="s">
        <v>46</v>
      </c>
      <c r="BD243" s="128">
        <v>0.69382392046252983</v>
      </c>
      <c r="BE243" s="128">
        <v>1.8419018853569769</v>
      </c>
      <c r="BF243" s="128" t="s">
        <v>46</v>
      </c>
      <c r="BG243" s="128" t="s">
        <v>46</v>
      </c>
      <c r="BH243" s="128">
        <v>1.9194568705825801</v>
      </c>
      <c r="BI243" s="128">
        <v>4.6858930415321298E-2</v>
      </c>
      <c r="BJ243" s="128">
        <v>0.31810120859541491</v>
      </c>
      <c r="BK243" s="128">
        <v>0.1562530673098283</v>
      </c>
      <c r="BL243" s="128">
        <v>6.8914252303723833E-2</v>
      </c>
      <c r="BM243" s="128">
        <v>1.3475894482246398E-2</v>
      </c>
      <c r="BN243" s="128">
        <v>-0.2001660966671929</v>
      </c>
      <c r="BO243" s="128">
        <v>-3.9948138307830602E-2</v>
      </c>
      <c r="BP243" s="128">
        <v>0.10416855012319499</v>
      </c>
      <c r="BQ243" s="128" t="s">
        <v>46</v>
      </c>
      <c r="BR243" s="128" t="s">
        <v>46</v>
      </c>
      <c r="BS243" s="128">
        <v>6.2724870496497775E-2</v>
      </c>
      <c r="BT243" s="128">
        <v>0.14687352985352159</v>
      </c>
      <c r="BU243" s="128">
        <v>0.18444489094608141</v>
      </c>
      <c r="BV243" s="177">
        <v>0.95302741074515462</v>
      </c>
      <c r="BW243" s="177">
        <v>0.30679639663388392</v>
      </c>
      <c r="BX243" s="128">
        <v>-0.1260211292096767</v>
      </c>
      <c r="BY243" s="128">
        <v>-0.4459345117609283</v>
      </c>
      <c r="BZ243" s="177">
        <v>0.65839289646827137</v>
      </c>
      <c r="CA243" s="182">
        <v>0.80902656229156611</v>
      </c>
      <c r="CB243" s="182">
        <v>-0.30214007868916049</v>
      </c>
      <c r="CC243" s="182">
        <v>0.53244991652719076</v>
      </c>
      <c r="CD243" s="182">
        <v>0.46282122964614708</v>
      </c>
      <c r="CE243" s="182">
        <v>3.9449149853616097E-2</v>
      </c>
      <c r="CF243" s="182">
        <v>0.47818520875364251</v>
      </c>
      <c r="CG243" s="179">
        <v>505.93618249999997</v>
      </c>
      <c r="CH243" s="169">
        <v>0.27</v>
      </c>
      <c r="CI243" s="170">
        <v>0.15</v>
      </c>
      <c r="CJ243" s="170">
        <v>5.2919999999999998E-3</v>
      </c>
      <c r="CK243" s="170">
        <v>6.6296769411567126E-3</v>
      </c>
      <c r="CL243" s="170">
        <v>1.1921676941156712E-2</v>
      </c>
      <c r="CM243" s="180">
        <v>127234458.2</v>
      </c>
      <c r="CN243" s="180">
        <v>120362267.22134916</v>
      </c>
      <c r="CO243" s="180">
        <v>-30805016.25</v>
      </c>
      <c r="CP243" s="128" t="s">
        <v>46</v>
      </c>
      <c r="CQ243" s="128" t="s">
        <v>46</v>
      </c>
      <c r="CR243" s="128" t="s">
        <v>46</v>
      </c>
      <c r="CS243" s="128" t="s">
        <v>46</v>
      </c>
      <c r="CT243" s="126" t="s">
        <v>46</v>
      </c>
      <c r="CU243" s="126" t="s">
        <v>46</v>
      </c>
      <c r="CV243" s="126" t="s">
        <v>5351</v>
      </c>
      <c r="CW243" s="126" t="s">
        <v>46</v>
      </c>
      <c r="CX243" s="154">
        <v>25569.625694432871</v>
      </c>
    </row>
    <row r="244" spans="1:102" ht="15" customHeight="1" x14ac:dyDescent="0.35">
      <c r="A244" s="8"/>
      <c r="B244" s="129">
        <v>29732926000153</v>
      </c>
      <c r="C244" s="152" t="s">
        <v>5352</v>
      </c>
      <c r="D244" s="126">
        <v>13</v>
      </c>
      <c r="E244" s="126" t="s">
        <v>134</v>
      </c>
      <c r="F244" s="122"/>
      <c r="G244" s="126" t="s">
        <v>471</v>
      </c>
      <c r="H244" s="126" t="s">
        <v>3557</v>
      </c>
      <c r="I244" s="126" t="s">
        <v>3558</v>
      </c>
      <c r="J244" s="126" t="s">
        <v>362</v>
      </c>
      <c r="K244" s="126" t="s">
        <v>3526</v>
      </c>
      <c r="L244" s="211" t="s">
        <v>3399</v>
      </c>
      <c r="M244" s="126" t="s">
        <v>112</v>
      </c>
      <c r="N244" s="126" t="s">
        <v>5353</v>
      </c>
      <c r="O244" s="126" t="s">
        <v>331</v>
      </c>
      <c r="P244" s="211" t="s">
        <v>3541</v>
      </c>
      <c r="Q244" s="127">
        <v>1000</v>
      </c>
      <c r="R244" s="126" t="s">
        <v>4350</v>
      </c>
      <c r="S244" s="213" t="s">
        <v>46</v>
      </c>
      <c r="T244" s="171">
        <v>100</v>
      </c>
      <c r="U244" s="171">
        <v>1000</v>
      </c>
      <c r="V244" s="172" t="s">
        <v>3398</v>
      </c>
      <c r="W244" s="172" t="s">
        <v>3530</v>
      </c>
      <c r="X244" s="172" t="s">
        <v>3531</v>
      </c>
      <c r="Y244" s="172" t="s">
        <v>3530</v>
      </c>
      <c r="Z244" s="172">
        <v>31</v>
      </c>
      <c r="AA244" s="172" t="s">
        <v>46</v>
      </c>
      <c r="AB244" s="169" t="s">
        <v>46</v>
      </c>
      <c r="AC244" s="172" t="s">
        <v>5354</v>
      </c>
      <c r="AD244" s="169">
        <v>1.9599999999999999E-2</v>
      </c>
      <c r="AE244" s="169">
        <v>1.9599999999999999E-2</v>
      </c>
      <c r="AF244" s="169">
        <v>1.9599999999999999E-2</v>
      </c>
      <c r="AG244" s="169">
        <v>0.2</v>
      </c>
      <c r="AH244" s="172" t="s">
        <v>3381</v>
      </c>
      <c r="AI244" s="172" t="s">
        <v>4358</v>
      </c>
      <c r="AJ244" s="172" t="s">
        <v>133</v>
      </c>
      <c r="AK244" s="173">
        <v>43203</v>
      </c>
      <c r="AL244" s="212" t="s">
        <v>5355</v>
      </c>
      <c r="AM244" s="128">
        <v>4.0490038349276503E-2</v>
      </c>
      <c r="AN244" s="128">
        <v>0.22797146352213499</v>
      </c>
      <c r="AO244" s="128">
        <v>0.22917147973517779</v>
      </c>
      <c r="AP244" s="128">
        <v>0.1401799437471718</v>
      </c>
      <c r="AQ244" s="128">
        <v>0.1489457609574753</v>
      </c>
      <c r="AR244" s="128">
        <v>3.6116373495344897E-2</v>
      </c>
      <c r="AS244" s="128">
        <v>9.6770554758213098E-2</v>
      </c>
      <c r="AT244" s="128">
        <v>0.34747384847521418</v>
      </c>
      <c r="AU244" s="128" t="s">
        <v>46</v>
      </c>
      <c r="AV244" s="128" t="s">
        <v>46</v>
      </c>
      <c r="AW244" s="128">
        <v>0.1189017836580983</v>
      </c>
      <c r="AX244" s="128">
        <v>3.3190450123063124</v>
      </c>
      <c r="AY244" s="128">
        <v>2.2023547817938618</v>
      </c>
      <c r="AZ244" s="128">
        <v>1.7174724517807496</v>
      </c>
      <c r="BA244" s="128">
        <v>1.1564553684743519</v>
      </c>
      <c r="BB244" s="128">
        <v>1.2008326757185523</v>
      </c>
      <c r="BC244" s="128">
        <v>0.33213595535309298</v>
      </c>
      <c r="BD244" s="128">
        <v>0.74168234930557353</v>
      </c>
      <c r="BE244" s="128">
        <v>2.8083225483848611</v>
      </c>
      <c r="BF244" s="128" t="s">
        <v>46</v>
      </c>
      <c r="BG244" s="128" t="s">
        <v>46</v>
      </c>
      <c r="BH244" s="128">
        <v>1.5438554229069388</v>
      </c>
      <c r="BI244" s="128">
        <v>2.8290734573898899E-2</v>
      </c>
      <c r="BJ244" s="128">
        <v>0.1244588662754517</v>
      </c>
      <c r="BK244" s="128">
        <v>9.5736163496152799E-2</v>
      </c>
      <c r="BL244" s="128">
        <v>1.6914474366814591E-2</v>
      </c>
      <c r="BM244" s="128">
        <v>2.2161545107869829E-2</v>
      </c>
      <c r="BN244" s="128">
        <v>-7.2623354658897396E-2</v>
      </c>
      <c r="BO244" s="128">
        <v>-3.3703838826611897E-2</v>
      </c>
      <c r="BP244" s="128">
        <v>0.22374381302217999</v>
      </c>
      <c r="BQ244" s="128" t="s">
        <v>46</v>
      </c>
      <c r="BR244" s="128" t="s">
        <v>46</v>
      </c>
      <c r="BS244" s="128">
        <v>3.8890452304429779E-2</v>
      </c>
      <c r="BT244" s="128">
        <v>6.8883845349195796E-2</v>
      </c>
      <c r="BU244" s="128">
        <v>7.9585565970624494E-2</v>
      </c>
      <c r="BV244" s="177">
        <v>1.2122503939707947</v>
      </c>
      <c r="BW244" s="177">
        <v>0.4158359569661319</v>
      </c>
      <c r="BX244" s="128">
        <v>-5.0647262493741997E-2</v>
      </c>
      <c r="BY244" s="128">
        <v>-0.1114062565960966</v>
      </c>
      <c r="BZ244" s="177">
        <v>0.1234053661995365</v>
      </c>
      <c r="CA244" s="182">
        <v>0.30313122549314292</v>
      </c>
      <c r="CB244" s="182">
        <v>-0.1196422688768482</v>
      </c>
      <c r="CC244" s="182">
        <v>0.22085054426125589</v>
      </c>
      <c r="CD244" s="182">
        <v>0.1579935554640339</v>
      </c>
      <c r="CE244" s="182">
        <v>1.5394007654034999E-3</v>
      </c>
      <c r="CF244" s="182">
        <v>0.2801874362346527</v>
      </c>
      <c r="CG244" s="179">
        <v>230.6935555</v>
      </c>
      <c r="CH244" s="169">
        <v>0.27</v>
      </c>
      <c r="CI244" s="170">
        <v>0.15</v>
      </c>
      <c r="CJ244" s="170">
        <v>5.2919999999999998E-3</v>
      </c>
      <c r="CK244" s="170">
        <v>2.5339645445447891E-3</v>
      </c>
      <c r="CL244" s="170">
        <v>7.825964544544789E-3</v>
      </c>
      <c r="CM244" s="180">
        <v>160584200.72</v>
      </c>
      <c r="CN244" s="180">
        <v>149947122.4294444</v>
      </c>
      <c r="CO244" s="180">
        <v>-17527497.219999991</v>
      </c>
      <c r="CP244" s="128" t="s">
        <v>46</v>
      </c>
      <c r="CQ244" s="128" t="s">
        <v>46</v>
      </c>
      <c r="CR244" s="128" t="s">
        <v>46</v>
      </c>
      <c r="CS244" s="128" t="s">
        <v>46</v>
      </c>
      <c r="CT244" s="126" t="s">
        <v>46</v>
      </c>
      <c r="CU244" s="126" t="s">
        <v>46</v>
      </c>
      <c r="CV244" s="126" t="s">
        <v>5356</v>
      </c>
      <c r="CW244" s="126" t="s">
        <v>46</v>
      </c>
      <c r="CX244" s="154">
        <v>25569.625694432871</v>
      </c>
    </row>
    <row r="245" spans="1:102" ht="15" customHeight="1" x14ac:dyDescent="0.35">
      <c r="A245" s="8"/>
      <c r="B245" s="129">
        <v>57829025000110</v>
      </c>
      <c r="C245" s="152" t="s">
        <v>5357</v>
      </c>
      <c r="D245" s="126">
        <v>10</v>
      </c>
      <c r="E245" s="126"/>
      <c r="F245" s="122"/>
      <c r="G245" s="126" t="s">
        <v>471</v>
      </c>
      <c r="H245" s="126" t="s">
        <v>3557</v>
      </c>
      <c r="I245" s="126" t="s">
        <v>3558</v>
      </c>
      <c r="J245" s="126" t="s">
        <v>3560</v>
      </c>
      <c r="K245" s="126" t="s">
        <v>46</v>
      </c>
      <c r="L245" s="211" t="s">
        <v>3399</v>
      </c>
      <c r="M245" s="126" t="s">
        <v>163</v>
      </c>
      <c r="N245" s="126" t="s">
        <v>5358</v>
      </c>
      <c r="O245" s="126" t="s">
        <v>4508</v>
      </c>
      <c r="P245" s="211" t="s">
        <v>3562</v>
      </c>
      <c r="Q245" s="127">
        <v>100</v>
      </c>
      <c r="R245" s="126" t="s">
        <v>4361</v>
      </c>
      <c r="S245" s="213" t="s">
        <v>46</v>
      </c>
      <c r="T245" s="171">
        <v>100</v>
      </c>
      <c r="U245" s="171">
        <v>100</v>
      </c>
      <c r="V245" s="172" t="s">
        <v>3398</v>
      </c>
      <c r="W245" s="172" t="s">
        <v>135</v>
      </c>
      <c r="X245" s="172" t="s">
        <v>4355</v>
      </c>
      <c r="Y245" s="172" t="s">
        <v>3530</v>
      </c>
      <c r="Z245" s="172">
        <v>4</v>
      </c>
      <c r="AA245" s="172" t="s">
        <v>46</v>
      </c>
      <c r="AB245" s="169" t="s">
        <v>46</v>
      </c>
      <c r="AC245" s="172" t="s">
        <v>46</v>
      </c>
      <c r="AD245" s="169">
        <v>7.4999999999999997E-3</v>
      </c>
      <c r="AE245" s="169" t="s">
        <v>46</v>
      </c>
      <c r="AF245" s="169">
        <v>7.4999999999999997E-3</v>
      </c>
      <c r="AG245" s="169">
        <v>0.2</v>
      </c>
      <c r="AH245" s="172" t="s">
        <v>3381</v>
      </c>
      <c r="AI245" s="172" t="s">
        <v>4358</v>
      </c>
      <c r="AJ245" s="172" t="s">
        <v>133</v>
      </c>
      <c r="AK245" s="173">
        <v>45596</v>
      </c>
      <c r="AL245" s="212" t="s">
        <v>5359</v>
      </c>
      <c r="AM245" s="128" t="s">
        <v>46</v>
      </c>
      <c r="AN245" s="128" t="s">
        <v>46</v>
      </c>
      <c r="AO245" s="128" t="s">
        <v>46</v>
      </c>
      <c r="AP245" s="128" t="s">
        <v>46</v>
      </c>
      <c r="AQ245" s="128" t="s">
        <v>46</v>
      </c>
      <c r="AR245" s="128" t="s">
        <v>46</v>
      </c>
      <c r="AS245" s="128" t="s">
        <v>46</v>
      </c>
      <c r="AT245" s="128" t="s">
        <v>46</v>
      </c>
      <c r="AU245" s="128" t="s">
        <v>46</v>
      </c>
      <c r="AV245" s="128" t="s">
        <v>46</v>
      </c>
      <c r="AW245" s="128" t="s">
        <v>46</v>
      </c>
      <c r="AX245" s="128" t="s">
        <v>46</v>
      </c>
      <c r="AY245" s="128" t="s">
        <v>46</v>
      </c>
      <c r="AZ245" s="128" t="s">
        <v>46</v>
      </c>
      <c r="BA245" s="128" t="s">
        <v>46</v>
      </c>
      <c r="BB245" s="128" t="s">
        <v>46</v>
      </c>
      <c r="BC245" s="128" t="s">
        <v>46</v>
      </c>
      <c r="BD245" s="128" t="s">
        <v>46</v>
      </c>
      <c r="BE245" s="128" t="s">
        <v>46</v>
      </c>
      <c r="BF245" s="128" t="s">
        <v>46</v>
      </c>
      <c r="BG245" s="128" t="s">
        <v>46</v>
      </c>
      <c r="BH245" s="128" t="s">
        <v>46</v>
      </c>
      <c r="BI245" s="128" t="s">
        <v>46</v>
      </c>
      <c r="BJ245" s="128" t="s">
        <v>46</v>
      </c>
      <c r="BK245" s="128" t="s">
        <v>46</v>
      </c>
      <c r="BL245" s="128" t="s">
        <v>46</v>
      </c>
      <c r="BM245" s="128" t="s">
        <v>46</v>
      </c>
      <c r="BN245" s="128" t="s">
        <v>46</v>
      </c>
      <c r="BO245" s="128" t="s">
        <v>46</v>
      </c>
      <c r="BP245" s="128" t="s">
        <v>46</v>
      </c>
      <c r="BQ245" s="128" t="s">
        <v>46</v>
      </c>
      <c r="BR245" s="128" t="s">
        <v>46</v>
      </c>
      <c r="BS245" s="128" t="s">
        <v>46</v>
      </c>
      <c r="BT245" s="128" t="s">
        <v>46</v>
      </c>
      <c r="BU245" s="128" t="s">
        <v>46</v>
      </c>
      <c r="BV245" s="177" t="s">
        <v>46</v>
      </c>
      <c r="BW245" s="177" t="s">
        <v>46</v>
      </c>
      <c r="BX245" s="128" t="s">
        <v>46</v>
      </c>
      <c r="BY245" s="128" t="s">
        <v>46</v>
      </c>
      <c r="BZ245" s="177" t="s">
        <v>46</v>
      </c>
      <c r="CA245" s="182" t="s">
        <v>46</v>
      </c>
      <c r="CB245" s="182" t="s">
        <v>46</v>
      </c>
      <c r="CC245" s="182" t="s">
        <v>46</v>
      </c>
      <c r="CD245" s="182" t="s">
        <v>46</v>
      </c>
      <c r="CE245" s="182" t="s">
        <v>46</v>
      </c>
      <c r="CF245" s="182" t="s">
        <v>46</v>
      </c>
      <c r="CG245" s="179" t="s">
        <v>46</v>
      </c>
      <c r="CH245" s="169">
        <v>0.27</v>
      </c>
      <c r="CI245" s="170">
        <v>0.15</v>
      </c>
      <c r="CJ245" s="170">
        <v>2.0249999999999999E-3</v>
      </c>
      <c r="CK245" s="170" t="s">
        <v>46</v>
      </c>
      <c r="CL245" s="170">
        <v>2.0249999999999999E-3</v>
      </c>
      <c r="CM245" s="180" t="s">
        <v>46</v>
      </c>
      <c r="CN245" s="180" t="s">
        <v>46</v>
      </c>
      <c r="CO245" s="180" t="s">
        <v>46</v>
      </c>
      <c r="CP245" s="128" t="s">
        <v>46</v>
      </c>
      <c r="CQ245" s="128" t="s">
        <v>46</v>
      </c>
      <c r="CR245" s="128" t="s">
        <v>46</v>
      </c>
      <c r="CS245" s="128" t="s">
        <v>46</v>
      </c>
      <c r="CT245" s="126" t="s">
        <v>46</v>
      </c>
      <c r="CU245" s="126" t="s">
        <v>46</v>
      </c>
      <c r="CV245" s="126" t="s">
        <v>5360</v>
      </c>
      <c r="CW245" s="126" t="s">
        <v>46</v>
      </c>
      <c r="CX245" s="154">
        <v>25569.625694432871</v>
      </c>
    </row>
    <row r="246" spans="1:102" ht="15" customHeight="1" x14ac:dyDescent="0.35">
      <c r="A246" s="8"/>
      <c r="B246" s="129">
        <v>58327943000103</v>
      </c>
      <c r="C246" s="152" t="s">
        <v>5361</v>
      </c>
      <c r="D246" s="126">
        <v>26</v>
      </c>
      <c r="E246" s="126"/>
      <c r="F246" s="122"/>
      <c r="G246" s="126" t="s">
        <v>5362</v>
      </c>
      <c r="H246" s="126" t="s">
        <v>3557</v>
      </c>
      <c r="I246" s="126" t="s">
        <v>3558</v>
      </c>
      <c r="J246" s="126" t="s">
        <v>3560</v>
      </c>
      <c r="K246" s="126" t="s">
        <v>46</v>
      </c>
      <c r="L246" s="211" t="s">
        <v>3399</v>
      </c>
      <c r="M246" s="126" t="s">
        <v>112</v>
      </c>
      <c r="N246" s="126" t="s">
        <v>4436</v>
      </c>
      <c r="O246" s="126" t="s">
        <v>4508</v>
      </c>
      <c r="P246" s="211" t="s">
        <v>3562</v>
      </c>
      <c r="Q246" s="127">
        <v>500</v>
      </c>
      <c r="R246" s="126" t="s">
        <v>4361</v>
      </c>
      <c r="S246" s="213" t="s">
        <v>46</v>
      </c>
      <c r="T246" s="171">
        <v>500</v>
      </c>
      <c r="U246" s="171">
        <v>500</v>
      </c>
      <c r="V246" s="172" t="s">
        <v>3398</v>
      </c>
      <c r="W246" s="172" t="s">
        <v>135</v>
      </c>
      <c r="X246" s="172" t="s">
        <v>4768</v>
      </c>
      <c r="Y246" s="172" t="s">
        <v>3530</v>
      </c>
      <c r="Z246" s="172">
        <v>10</v>
      </c>
      <c r="AA246" s="172" t="s">
        <v>46</v>
      </c>
      <c r="AB246" s="169" t="s">
        <v>46</v>
      </c>
      <c r="AC246" s="172" t="s">
        <v>46</v>
      </c>
      <c r="AD246" s="169">
        <v>6.9999999999999993E-3</v>
      </c>
      <c r="AE246" s="169" t="s">
        <v>46</v>
      </c>
      <c r="AF246" s="169">
        <v>7.4999999999999997E-3</v>
      </c>
      <c r="AG246" s="169">
        <v>0.2</v>
      </c>
      <c r="AH246" s="172" t="s">
        <v>3564</v>
      </c>
      <c r="AI246" s="172" t="s">
        <v>4352</v>
      </c>
      <c r="AJ246" s="172" t="s">
        <v>133</v>
      </c>
      <c r="AK246" s="173">
        <v>45656</v>
      </c>
      <c r="AL246" s="212" t="s">
        <v>5363</v>
      </c>
      <c r="AM246" s="128">
        <v>1.29717799756841E-2</v>
      </c>
      <c r="AN246" s="128">
        <v>0.1128695136755479</v>
      </c>
      <c r="AO246" s="128" t="s">
        <v>46</v>
      </c>
      <c r="AP246" s="128" t="s">
        <v>46</v>
      </c>
      <c r="AQ246" s="128" t="s">
        <v>46</v>
      </c>
      <c r="AR246" s="128" t="s">
        <v>46</v>
      </c>
      <c r="AS246" s="128" t="s">
        <v>46</v>
      </c>
      <c r="AT246" s="128" t="s">
        <v>46</v>
      </c>
      <c r="AU246" s="128" t="s">
        <v>46</v>
      </c>
      <c r="AV246" s="128" t="s">
        <v>46</v>
      </c>
      <c r="AW246" s="128">
        <v>0.1539532226644644</v>
      </c>
      <c r="AX246" s="128">
        <v>1.0633213349327064</v>
      </c>
      <c r="AY246" s="128">
        <v>1.0903939875700928</v>
      </c>
      <c r="AZ246" s="128" t="s">
        <v>46</v>
      </c>
      <c r="BA246" s="128" t="s">
        <v>46</v>
      </c>
      <c r="BB246" s="128" t="s">
        <v>46</v>
      </c>
      <c r="BC246" s="128" t="s">
        <v>46</v>
      </c>
      <c r="BD246" s="128" t="s">
        <v>46</v>
      </c>
      <c r="BE246" s="128" t="s">
        <v>46</v>
      </c>
      <c r="BF246" s="128" t="s">
        <v>46</v>
      </c>
      <c r="BG246" s="128" t="s">
        <v>46</v>
      </c>
      <c r="BH246" s="128">
        <v>1.0899809990254372</v>
      </c>
      <c r="BI246" s="128">
        <v>7.7247620030650003E-4</v>
      </c>
      <c r="BJ246" s="128">
        <v>9.3569164288647005E-3</v>
      </c>
      <c r="BK246" s="128" t="s">
        <v>46</v>
      </c>
      <c r="BL246" s="128" t="s">
        <v>46</v>
      </c>
      <c r="BM246" s="128" t="s">
        <v>46</v>
      </c>
      <c r="BN246" s="128" t="s">
        <v>46</v>
      </c>
      <c r="BO246" s="128" t="s">
        <v>46</v>
      </c>
      <c r="BP246" s="128" t="s">
        <v>46</v>
      </c>
      <c r="BQ246" s="128" t="s">
        <v>46</v>
      </c>
      <c r="BR246" s="128" t="s">
        <v>46</v>
      </c>
      <c r="BS246" s="128">
        <v>1.1136332240875957E-2</v>
      </c>
      <c r="BT246" s="128" t="s">
        <v>46</v>
      </c>
      <c r="BU246" s="128">
        <v>4.1361522129709999E-3</v>
      </c>
      <c r="BV246" s="177" t="s">
        <v>46</v>
      </c>
      <c r="BW246" s="177">
        <v>2.7248261501868987</v>
      </c>
      <c r="BX246" s="128" t="s">
        <v>46</v>
      </c>
      <c r="BY246" s="128">
        <v>-1.4078910992051999E-3</v>
      </c>
      <c r="BZ246" s="177">
        <v>8.9281333081622002E-3</v>
      </c>
      <c r="CA246" s="182" t="s">
        <v>46</v>
      </c>
      <c r="CB246" s="182" t="s">
        <v>46</v>
      </c>
      <c r="CC246" s="182" t="s">
        <v>46</v>
      </c>
      <c r="CD246" s="182" t="s">
        <v>46</v>
      </c>
      <c r="CE246" s="182" t="s">
        <v>46</v>
      </c>
      <c r="CF246" s="182" t="s">
        <v>46</v>
      </c>
      <c r="CG246" s="179">
        <v>1.1133742</v>
      </c>
      <c r="CH246" s="169">
        <v>0.3</v>
      </c>
      <c r="CI246" s="170" t="s">
        <v>46</v>
      </c>
      <c r="CJ246" s="170">
        <v>2.0999999999999994E-3</v>
      </c>
      <c r="CK246" s="170" t="s">
        <v>46</v>
      </c>
      <c r="CL246" s="170">
        <v>2.0999999999999994E-3</v>
      </c>
      <c r="CM246" s="180">
        <v>145594687.09</v>
      </c>
      <c r="CN246" s="180">
        <v>111762605.33404762</v>
      </c>
      <c r="CO246" s="180">
        <v>47730838.840000004</v>
      </c>
      <c r="CP246" s="128" t="s">
        <v>46</v>
      </c>
      <c r="CQ246" s="128" t="s">
        <v>46</v>
      </c>
      <c r="CR246" s="128" t="s">
        <v>46</v>
      </c>
      <c r="CS246" s="128" t="s">
        <v>46</v>
      </c>
      <c r="CT246" s="126" t="s">
        <v>46</v>
      </c>
      <c r="CU246" s="126" t="s">
        <v>46</v>
      </c>
      <c r="CV246" s="126" t="s">
        <v>46</v>
      </c>
      <c r="CW246" s="126" t="s">
        <v>46</v>
      </c>
      <c r="CX246" s="154">
        <v>25569.625694432871</v>
      </c>
    </row>
    <row r="247" spans="1:102" ht="15" customHeight="1" x14ac:dyDescent="0.35">
      <c r="A247" s="8"/>
      <c r="B247" s="129">
        <v>8279304000141</v>
      </c>
      <c r="C247" s="152" t="s">
        <v>482</v>
      </c>
      <c r="D247" s="126">
        <v>26</v>
      </c>
      <c r="E247" s="126"/>
      <c r="F247" s="122" t="s">
        <v>3393</v>
      </c>
      <c r="G247" s="126" t="s">
        <v>5362</v>
      </c>
      <c r="H247" s="126" t="s">
        <v>3557</v>
      </c>
      <c r="I247" s="126" t="s">
        <v>3558</v>
      </c>
      <c r="J247" s="126" t="s">
        <v>362</v>
      </c>
      <c r="K247" s="126" t="s">
        <v>3526</v>
      </c>
      <c r="L247" s="211" t="s">
        <v>3399</v>
      </c>
      <c r="M247" s="126" t="s">
        <v>114</v>
      </c>
      <c r="N247" s="126" t="s">
        <v>167</v>
      </c>
      <c r="O247" s="126" t="s">
        <v>3536</v>
      </c>
      <c r="P247" s="211" t="s">
        <v>3550</v>
      </c>
      <c r="Q247" s="127">
        <v>500</v>
      </c>
      <c r="R247" s="126" t="s">
        <v>4350</v>
      </c>
      <c r="S247" s="213" t="s">
        <v>46</v>
      </c>
      <c r="T247" s="171">
        <v>500</v>
      </c>
      <c r="U247" s="171">
        <v>500</v>
      </c>
      <c r="V247" s="172" t="s">
        <v>3398</v>
      </c>
      <c r="W247" s="172" t="s">
        <v>3530</v>
      </c>
      <c r="X247" s="172" t="s">
        <v>3530</v>
      </c>
      <c r="Y247" s="172" t="s">
        <v>3534</v>
      </c>
      <c r="Z247" s="172">
        <v>3</v>
      </c>
      <c r="AA247" s="172" t="s">
        <v>46</v>
      </c>
      <c r="AB247" s="169" t="s">
        <v>46</v>
      </c>
      <c r="AC247" s="172" t="s">
        <v>46</v>
      </c>
      <c r="AD247" s="169">
        <v>0.02</v>
      </c>
      <c r="AE247" s="169" t="s">
        <v>46</v>
      </c>
      <c r="AF247" s="169">
        <v>0.02</v>
      </c>
      <c r="AG247" s="169" t="s">
        <v>46</v>
      </c>
      <c r="AH247" s="172" t="s">
        <v>46</v>
      </c>
      <c r="AI247" s="172" t="s">
        <v>46</v>
      </c>
      <c r="AJ247" s="172" t="s">
        <v>46</v>
      </c>
      <c r="AK247" s="173">
        <v>39014</v>
      </c>
      <c r="AL247" s="212" t="s">
        <v>5364</v>
      </c>
      <c r="AM247" s="128">
        <v>4.0326932647421598E-2</v>
      </c>
      <c r="AN247" s="128">
        <v>0.19530221089788319</v>
      </c>
      <c r="AO247" s="128">
        <v>9.2913397107446893E-2</v>
      </c>
      <c r="AP247" s="128">
        <v>0.10675390131149951</v>
      </c>
      <c r="AQ247" s="128">
        <v>8.39856958812015E-2</v>
      </c>
      <c r="AR247" s="128">
        <v>-0.102263302109162</v>
      </c>
      <c r="AS247" s="128">
        <v>0.16581094657472481</v>
      </c>
      <c r="AT247" s="128">
        <v>5.33580310236869E-2</v>
      </c>
      <c r="AU247" s="128" t="s">
        <v>46</v>
      </c>
      <c r="AV247" s="128" t="s">
        <v>46</v>
      </c>
      <c r="AW247" s="128">
        <v>9.7942899577022804E-2</v>
      </c>
      <c r="AX247" s="128">
        <v>3.305674929483704</v>
      </c>
      <c r="AY247" s="128">
        <v>1.8867482421724384</v>
      </c>
      <c r="AZ247" s="128">
        <v>0.69631788439733311</v>
      </c>
      <c r="BA247" s="128">
        <v>0.86694244722181102</v>
      </c>
      <c r="BB247" s="128">
        <v>0.63611903179154894</v>
      </c>
      <c r="BC247" s="128" t="s">
        <v>46</v>
      </c>
      <c r="BD247" s="128">
        <v>1.2708313257415249</v>
      </c>
      <c r="BE247" s="128">
        <v>0.4312455809805435</v>
      </c>
      <c r="BF247" s="128" t="s">
        <v>46</v>
      </c>
      <c r="BG247" s="128" t="s">
        <v>46</v>
      </c>
      <c r="BH247" s="128">
        <v>0.9671888215806026</v>
      </c>
      <c r="BI247" s="128">
        <v>2.8127628872044001E-2</v>
      </c>
      <c r="BJ247" s="128">
        <v>9.1789613651199906E-2</v>
      </c>
      <c r="BK247" s="128">
        <v>-4.0521919131577898E-2</v>
      </c>
      <c r="BL247" s="128">
        <v>-1.4588134051677137E-2</v>
      </c>
      <c r="BM247" s="128">
        <v>-4.2439377438444392E-2</v>
      </c>
      <c r="BN247" s="128">
        <v>-0.21100303026340439</v>
      </c>
      <c r="BO247" s="128">
        <v>3.53365529898996E-2</v>
      </c>
      <c r="BP247" s="128">
        <v>-7.0372004429347199E-2</v>
      </c>
      <c r="BQ247" s="128" t="s">
        <v>46</v>
      </c>
      <c r="BR247" s="128" t="s">
        <v>46</v>
      </c>
      <c r="BS247" s="128">
        <v>-3.017112239828923E-3</v>
      </c>
      <c r="BT247" s="128">
        <v>0.15175651887526639</v>
      </c>
      <c r="BU247" s="128">
        <v>0.21652617984789799</v>
      </c>
      <c r="BV247" s="177">
        <v>-0.1642608559560233</v>
      </c>
      <c r="BW247" s="177">
        <v>0.1017767750324505</v>
      </c>
      <c r="BX247" s="128">
        <v>-0.10674469357148431</v>
      </c>
      <c r="BY247" s="128">
        <v>-0.53649706285203824</v>
      </c>
      <c r="BZ247" s="177">
        <v>0.77568771096579592</v>
      </c>
      <c r="CA247" s="182">
        <v>0.96735284193095195</v>
      </c>
      <c r="CB247" s="182">
        <v>-0.30677819377934229</v>
      </c>
      <c r="CC247" s="182">
        <v>0.50239281153797422</v>
      </c>
      <c r="CD247" s="182">
        <v>0.44659032834964579</v>
      </c>
      <c r="CE247" s="182">
        <v>0.22175376284838719</v>
      </c>
      <c r="CF247" s="182">
        <v>0.37176470058920869</v>
      </c>
      <c r="CG247" s="179">
        <v>5.8282784000000003</v>
      </c>
      <c r="CH247" s="169">
        <v>0.24</v>
      </c>
      <c r="CI247" s="170" t="s">
        <v>46</v>
      </c>
      <c r="CJ247" s="170">
        <v>4.7999999999999996E-3</v>
      </c>
      <c r="CK247" s="170" t="s">
        <v>46</v>
      </c>
      <c r="CL247" s="170">
        <v>4.7999999999999996E-3</v>
      </c>
      <c r="CM247" s="180">
        <v>387301375.39999998</v>
      </c>
      <c r="CN247" s="180">
        <v>403010429.7823016</v>
      </c>
      <c r="CO247" s="180">
        <v>-100940605.14</v>
      </c>
      <c r="CP247" s="128" t="s">
        <v>46</v>
      </c>
      <c r="CQ247" s="128" t="s">
        <v>46</v>
      </c>
      <c r="CR247" s="128" t="s">
        <v>46</v>
      </c>
      <c r="CS247" s="128" t="s">
        <v>46</v>
      </c>
      <c r="CT247" s="126" t="s">
        <v>46</v>
      </c>
      <c r="CU247" s="126" t="s">
        <v>46</v>
      </c>
      <c r="CV247" s="126" t="s">
        <v>5365</v>
      </c>
      <c r="CW247" s="126" t="s">
        <v>46</v>
      </c>
      <c r="CX247" s="154">
        <v>25569.625694432871</v>
      </c>
    </row>
    <row r="248" spans="1:102" ht="15" customHeight="1" x14ac:dyDescent="0.35">
      <c r="A248" s="8"/>
      <c r="B248" s="129">
        <v>12682783000110</v>
      </c>
      <c r="C248" s="152" t="s">
        <v>5366</v>
      </c>
      <c r="D248" s="126">
        <v>10</v>
      </c>
      <c r="E248" s="126"/>
      <c r="F248" s="122" t="s">
        <v>3401</v>
      </c>
      <c r="G248" s="126" t="s">
        <v>5362</v>
      </c>
      <c r="H248" s="126" t="s">
        <v>3557</v>
      </c>
      <c r="I248" s="126" t="s">
        <v>3558</v>
      </c>
      <c r="J248" s="126" t="s">
        <v>3559</v>
      </c>
      <c r="K248" s="126" t="s">
        <v>3526</v>
      </c>
      <c r="L248" s="211" t="s">
        <v>3399</v>
      </c>
      <c r="M248" s="126" t="s">
        <v>163</v>
      </c>
      <c r="N248" s="126" t="s">
        <v>3566</v>
      </c>
      <c r="O248" s="126" t="s">
        <v>4227</v>
      </c>
      <c r="P248" s="211" t="s">
        <v>3541</v>
      </c>
      <c r="Q248" s="127">
        <v>500</v>
      </c>
      <c r="R248" s="126" t="s">
        <v>4350</v>
      </c>
      <c r="S248" s="213" t="s">
        <v>46</v>
      </c>
      <c r="T248" s="171">
        <v>500</v>
      </c>
      <c r="U248" s="171">
        <v>1000</v>
      </c>
      <c r="V248" s="172" t="s">
        <v>3398</v>
      </c>
      <c r="W248" s="172" t="s">
        <v>135</v>
      </c>
      <c r="X248" s="172" t="s">
        <v>135</v>
      </c>
      <c r="Y248" s="172" t="s">
        <v>3530</v>
      </c>
      <c r="Z248" s="172">
        <v>1</v>
      </c>
      <c r="AA248" s="172" t="s">
        <v>46</v>
      </c>
      <c r="AB248" s="169" t="s">
        <v>46</v>
      </c>
      <c r="AC248" s="172" t="s">
        <v>5367</v>
      </c>
      <c r="AD248" s="169">
        <v>5.0000000000000001E-3</v>
      </c>
      <c r="AE248" s="169">
        <v>0.255</v>
      </c>
      <c r="AF248" s="169">
        <v>7.6E-3</v>
      </c>
      <c r="AG248" s="169" t="s">
        <v>46</v>
      </c>
      <c r="AH248" s="172" t="s">
        <v>46</v>
      </c>
      <c r="AI248" s="172" t="s">
        <v>46</v>
      </c>
      <c r="AJ248" s="172" t="s">
        <v>4383</v>
      </c>
      <c r="AK248" s="173">
        <v>40514</v>
      </c>
      <c r="AL248" s="212" t="s">
        <v>5368</v>
      </c>
      <c r="AM248" s="128">
        <v>5.7101585787812997E-3</v>
      </c>
      <c r="AN248" s="128">
        <v>7.5099686144169203E-2</v>
      </c>
      <c r="AO248" s="128">
        <v>8.19756174173316E-2</v>
      </c>
      <c r="AP248" s="128">
        <v>8.1209335125709894E-2</v>
      </c>
      <c r="AQ248" s="128">
        <v>8.84053392854455E-2</v>
      </c>
      <c r="AR248" s="128">
        <v>5.3636966458087097E-2</v>
      </c>
      <c r="AS248" s="128">
        <v>0.1132311196385735</v>
      </c>
      <c r="AT248" s="128">
        <v>8.6891641376118905E-2</v>
      </c>
      <c r="AU248" s="128" t="s">
        <v>46</v>
      </c>
      <c r="AV248" s="128" t="s">
        <v>46</v>
      </c>
      <c r="AW248" s="128">
        <v>0.10159173875048071</v>
      </c>
      <c r="AX248" s="128">
        <v>0.46807249691629071</v>
      </c>
      <c r="AY248" s="128">
        <v>0.72551252834664637</v>
      </c>
      <c r="AZ248" s="128">
        <v>0.6143472337599688</v>
      </c>
      <c r="BA248" s="128">
        <v>0.65150000805456809</v>
      </c>
      <c r="BB248" s="128">
        <v>0.67247472051677326</v>
      </c>
      <c r="BC248" s="128">
        <v>0.4932600749378877</v>
      </c>
      <c r="BD248" s="128">
        <v>0.86784170079287448</v>
      </c>
      <c r="BE248" s="128">
        <v>0.70226797444911038</v>
      </c>
      <c r="BF248" s="128" t="s">
        <v>46</v>
      </c>
      <c r="BG248" s="128" t="s">
        <v>46</v>
      </c>
      <c r="BH248" s="128">
        <v>1.096862363970482</v>
      </c>
      <c r="BI248" s="128">
        <v>-6.4891451965962002E-3</v>
      </c>
      <c r="BJ248" s="128">
        <v>-2.8412911102513899E-2</v>
      </c>
      <c r="BK248" s="128">
        <v>-5.1459698821693302E-2</v>
      </c>
      <c r="BL248" s="128">
        <v>-3.8625756448475324E-2</v>
      </c>
      <c r="BM248" s="128">
        <v>-3.8054596232685478E-2</v>
      </c>
      <c r="BN248" s="128">
        <v>-5.5102761696155203E-2</v>
      </c>
      <c r="BO248" s="128">
        <v>-1.7243273946251501E-2</v>
      </c>
      <c r="BP248" s="128">
        <v>-3.68383940769152E-2</v>
      </c>
      <c r="BQ248" s="128" t="s">
        <v>46</v>
      </c>
      <c r="BR248" s="128" t="s">
        <v>46</v>
      </c>
      <c r="BS248" s="128">
        <v>8.2109243507129115E-3</v>
      </c>
      <c r="BT248" s="128">
        <v>2.2179018015394899E-2</v>
      </c>
      <c r="BU248" s="128">
        <v>2.91169905118802E-2</v>
      </c>
      <c r="BV248" s="177">
        <v>-2.0848004818088035</v>
      </c>
      <c r="BW248" s="177">
        <v>0.17615432211325779</v>
      </c>
      <c r="BX248" s="128">
        <v>-1.78168239422964E-2</v>
      </c>
      <c r="BY248" s="128">
        <v>-5.5471198994068098E-2</v>
      </c>
      <c r="BZ248" s="177">
        <v>4.8787227337946798E-2</v>
      </c>
      <c r="CA248" s="182">
        <v>0.41046135005189149</v>
      </c>
      <c r="CB248" s="182">
        <v>-0.1456469098800468</v>
      </c>
      <c r="CC248" s="182">
        <v>0.77268959786352476</v>
      </c>
      <c r="CD248" s="182">
        <v>0.83700921316350807</v>
      </c>
      <c r="CE248" s="182">
        <v>-5.3323151604431698E-2</v>
      </c>
      <c r="CF248" s="182">
        <v>0.34138079758218709</v>
      </c>
      <c r="CG248" s="179">
        <v>4.17964</v>
      </c>
      <c r="CH248" s="169">
        <v>0.24</v>
      </c>
      <c r="CI248" s="170" t="s">
        <v>46</v>
      </c>
      <c r="CJ248" s="170">
        <v>1.1999999999999999E-3</v>
      </c>
      <c r="CK248" s="170" t="s">
        <v>46</v>
      </c>
      <c r="CL248" s="170">
        <v>1.1999999999999999E-3</v>
      </c>
      <c r="CM248" s="180">
        <v>33746723.32</v>
      </c>
      <c r="CN248" s="180">
        <v>38875131.015079357</v>
      </c>
      <c r="CO248" s="180">
        <v>-12316339.859999999</v>
      </c>
      <c r="CP248" s="128" t="s">
        <v>46</v>
      </c>
      <c r="CQ248" s="128" t="s">
        <v>46</v>
      </c>
      <c r="CR248" s="128" t="s">
        <v>46</v>
      </c>
      <c r="CS248" s="128" t="s">
        <v>46</v>
      </c>
      <c r="CT248" s="126" t="s">
        <v>46</v>
      </c>
      <c r="CU248" s="126" t="s">
        <v>46</v>
      </c>
      <c r="CV248" s="126" t="s">
        <v>5369</v>
      </c>
      <c r="CW248" s="126" t="s">
        <v>46</v>
      </c>
      <c r="CX248" s="154">
        <v>25569.625694432871</v>
      </c>
    </row>
    <row r="249" spans="1:102" ht="15" customHeight="1" x14ac:dyDescent="0.35">
      <c r="A249" s="8"/>
      <c r="B249" s="129">
        <v>7400556000114</v>
      </c>
      <c r="C249" s="152" t="s">
        <v>5370</v>
      </c>
      <c r="D249" s="126">
        <v>10</v>
      </c>
      <c r="E249" s="126"/>
      <c r="F249" s="122" t="s">
        <v>3552</v>
      </c>
      <c r="G249" s="126" t="s">
        <v>5362</v>
      </c>
      <c r="H249" s="126" t="s">
        <v>3557</v>
      </c>
      <c r="I249" s="126" t="s">
        <v>3558</v>
      </c>
      <c r="J249" s="126" t="s">
        <v>362</v>
      </c>
      <c r="K249" s="126" t="s">
        <v>3526</v>
      </c>
      <c r="L249" s="211" t="s">
        <v>3399</v>
      </c>
      <c r="M249" s="126" t="s">
        <v>163</v>
      </c>
      <c r="N249" s="126" t="s">
        <v>4767</v>
      </c>
      <c r="O249" s="126" t="s">
        <v>4227</v>
      </c>
      <c r="P249" s="211" t="s">
        <v>3541</v>
      </c>
      <c r="Q249" s="127">
        <v>500</v>
      </c>
      <c r="R249" s="126" t="s">
        <v>4350</v>
      </c>
      <c r="S249" s="213" t="s">
        <v>46</v>
      </c>
      <c r="T249" s="171">
        <v>500</v>
      </c>
      <c r="U249" s="171">
        <v>1000</v>
      </c>
      <c r="V249" s="172" t="s">
        <v>3398</v>
      </c>
      <c r="W249" s="172" t="s">
        <v>135</v>
      </c>
      <c r="X249" s="172" t="s">
        <v>135</v>
      </c>
      <c r="Y249" s="172" t="s">
        <v>3530</v>
      </c>
      <c r="Z249" s="172">
        <v>1</v>
      </c>
      <c r="AA249" s="172" t="s">
        <v>46</v>
      </c>
      <c r="AB249" s="169" t="s">
        <v>46</v>
      </c>
      <c r="AC249" s="172" t="s">
        <v>5371</v>
      </c>
      <c r="AD249" s="169">
        <v>5.0000000000000001E-3</v>
      </c>
      <c r="AE249" s="169">
        <v>0.255</v>
      </c>
      <c r="AF249" s="169">
        <v>7.6E-3</v>
      </c>
      <c r="AG249" s="169" t="s">
        <v>46</v>
      </c>
      <c r="AH249" s="172" t="s">
        <v>46</v>
      </c>
      <c r="AI249" s="172" t="s">
        <v>46</v>
      </c>
      <c r="AJ249" s="172" t="s">
        <v>4461</v>
      </c>
      <c r="AK249" s="173">
        <v>38534</v>
      </c>
      <c r="AL249" s="212" t="s">
        <v>5372</v>
      </c>
      <c r="AM249" s="128">
        <v>3.6422483196670999E-3</v>
      </c>
      <c r="AN249" s="128">
        <v>9.3403218209790501E-2</v>
      </c>
      <c r="AO249" s="128">
        <v>2.1409074219774501E-2</v>
      </c>
      <c r="AP249" s="128">
        <v>3.4771995020666399E-2</v>
      </c>
      <c r="AQ249" s="128">
        <v>5.0622326614740698E-2</v>
      </c>
      <c r="AR249" s="128">
        <v>-9.3005194332697605E-2</v>
      </c>
      <c r="AS249" s="128">
        <v>0.1830440296543949</v>
      </c>
      <c r="AT249" s="128">
        <v>2.2195734187236301E-2</v>
      </c>
      <c r="AU249" s="128" t="s">
        <v>46</v>
      </c>
      <c r="AV249" s="128" t="s">
        <v>46</v>
      </c>
      <c r="AW249" s="128">
        <v>0.11043745437218511</v>
      </c>
      <c r="AX249" s="128">
        <v>0.29856198244841742</v>
      </c>
      <c r="AY249" s="128">
        <v>0.90233672706713364</v>
      </c>
      <c r="AZ249" s="128">
        <v>0.1604453365361245</v>
      </c>
      <c r="BA249" s="128">
        <v>0.27273323622315532</v>
      </c>
      <c r="BB249" s="128">
        <v>0.37111646335466159</v>
      </c>
      <c r="BC249" s="128" t="s">
        <v>46</v>
      </c>
      <c r="BD249" s="128">
        <v>1.4029115186911578</v>
      </c>
      <c r="BE249" s="128">
        <v>0.179388408852929</v>
      </c>
      <c r="BF249" s="128" t="s">
        <v>46</v>
      </c>
      <c r="BG249" s="128" t="s">
        <v>46</v>
      </c>
      <c r="BH249" s="128">
        <v>1.1442357069501494</v>
      </c>
      <c r="BI249" s="128">
        <v>-8.5570554557103003E-3</v>
      </c>
      <c r="BJ249" s="128">
        <v>-1.01093790368926E-2</v>
      </c>
      <c r="BK249" s="128">
        <v>-0.11202624201925029</v>
      </c>
      <c r="BL249" s="128">
        <v>-8.2237678319993401E-2</v>
      </c>
      <c r="BM249" s="128">
        <v>-7.5486411380379037E-2</v>
      </c>
      <c r="BN249" s="128">
        <v>-0.2017449224869399</v>
      </c>
      <c r="BO249" s="128">
        <v>5.25696360695697E-2</v>
      </c>
      <c r="BP249" s="128">
        <v>-0.10153430126579779</v>
      </c>
      <c r="BQ249" s="128" t="s">
        <v>46</v>
      </c>
      <c r="BR249" s="128" t="s">
        <v>46</v>
      </c>
      <c r="BS249" s="128">
        <v>1.2695755991432023E-2</v>
      </c>
      <c r="BT249" s="128">
        <v>7.35063028529718E-2</v>
      </c>
      <c r="BU249" s="128">
        <v>9.7388044350293801E-2</v>
      </c>
      <c r="BV249" s="177">
        <v>-1.3795985960140029</v>
      </c>
      <c r="BW249" s="177">
        <v>0.1086973949464716</v>
      </c>
      <c r="BX249" s="128">
        <v>-7.65017741347786E-2</v>
      </c>
      <c r="BY249" s="128">
        <v>-0.2322028623198007</v>
      </c>
      <c r="BZ249" s="177">
        <v>0.15241363003989419</v>
      </c>
      <c r="CA249" s="182">
        <v>0.4335398754700554</v>
      </c>
      <c r="CB249" s="182">
        <v>-0.22333710355477229</v>
      </c>
      <c r="CC249" s="182">
        <v>0.78065770267148249</v>
      </c>
      <c r="CD249" s="182">
        <v>0.99255008960689062</v>
      </c>
      <c r="CE249" s="182">
        <v>-7.2613876275562803E-2</v>
      </c>
      <c r="CF249" s="182">
        <v>0.30282926461376508</v>
      </c>
      <c r="CG249" s="179">
        <v>8.2760946999999998</v>
      </c>
      <c r="CH249" s="169">
        <v>0.24</v>
      </c>
      <c r="CI249" s="170" t="s">
        <v>46</v>
      </c>
      <c r="CJ249" s="170">
        <v>1.1999999999999999E-3</v>
      </c>
      <c r="CK249" s="170" t="s">
        <v>46</v>
      </c>
      <c r="CL249" s="170">
        <v>1.1999999999999999E-3</v>
      </c>
      <c r="CM249" s="180">
        <v>38920490.560000002</v>
      </c>
      <c r="CN249" s="180">
        <v>40122871.521269843</v>
      </c>
      <c r="CO249" s="180">
        <v>-3565250.06</v>
      </c>
      <c r="CP249" s="128" t="s">
        <v>46</v>
      </c>
      <c r="CQ249" s="128" t="s">
        <v>46</v>
      </c>
      <c r="CR249" s="128" t="s">
        <v>46</v>
      </c>
      <c r="CS249" s="128" t="s">
        <v>46</v>
      </c>
      <c r="CT249" s="126" t="s">
        <v>46</v>
      </c>
      <c r="CU249" s="126" t="s">
        <v>46</v>
      </c>
      <c r="CV249" s="126" t="s">
        <v>5373</v>
      </c>
      <c r="CW249" s="126" t="s">
        <v>46</v>
      </c>
      <c r="CX249" s="154">
        <v>25569.625694432871</v>
      </c>
    </row>
    <row r="250" spans="1:102" ht="15" customHeight="1" x14ac:dyDescent="0.35">
      <c r="A250" s="8"/>
      <c r="B250" s="129">
        <v>34793170000192</v>
      </c>
      <c r="C250" s="152" t="s">
        <v>5374</v>
      </c>
      <c r="D250" s="126">
        <v>11</v>
      </c>
      <c r="E250" s="126"/>
      <c r="F250" s="122" t="s">
        <v>3394</v>
      </c>
      <c r="G250" s="126" t="s">
        <v>5362</v>
      </c>
      <c r="H250" s="126" t="s">
        <v>3557</v>
      </c>
      <c r="I250" s="126" t="s">
        <v>3558</v>
      </c>
      <c r="J250" s="126" t="s">
        <v>3561</v>
      </c>
      <c r="K250" s="126" t="s">
        <v>3526</v>
      </c>
      <c r="L250" s="211" t="s">
        <v>3399</v>
      </c>
      <c r="M250" s="126" t="s">
        <v>163</v>
      </c>
      <c r="N250" s="126" t="s">
        <v>3549</v>
      </c>
      <c r="O250" s="126" t="s">
        <v>315</v>
      </c>
      <c r="P250" s="211" t="s">
        <v>3575</v>
      </c>
      <c r="Q250" s="127">
        <v>500</v>
      </c>
      <c r="R250" s="126" t="s">
        <v>4350</v>
      </c>
      <c r="S250" s="213" t="s">
        <v>46</v>
      </c>
      <c r="T250" s="171">
        <v>500</v>
      </c>
      <c r="U250" s="171">
        <v>500</v>
      </c>
      <c r="V250" s="172" t="s">
        <v>3398</v>
      </c>
      <c r="W250" s="172" t="s">
        <v>135</v>
      </c>
      <c r="X250" s="172" t="s">
        <v>3531</v>
      </c>
      <c r="Y250" s="172" t="s">
        <v>3530</v>
      </c>
      <c r="Z250" s="172">
        <v>31</v>
      </c>
      <c r="AA250" s="172" t="s">
        <v>46</v>
      </c>
      <c r="AB250" s="169" t="s">
        <v>46</v>
      </c>
      <c r="AC250" s="172" t="s">
        <v>46</v>
      </c>
      <c r="AD250" s="169">
        <v>5.0000000000000001E-3</v>
      </c>
      <c r="AE250" s="169" t="s">
        <v>46</v>
      </c>
      <c r="AF250" s="169" t="s">
        <v>46</v>
      </c>
      <c r="AG250" s="169">
        <v>0.2</v>
      </c>
      <c r="AH250" s="172" t="s">
        <v>5375</v>
      </c>
      <c r="AI250" s="172" t="s">
        <v>4893</v>
      </c>
      <c r="AJ250" s="172" t="s">
        <v>4418</v>
      </c>
      <c r="AK250" s="173">
        <v>43826</v>
      </c>
      <c r="AL250" s="212" t="s">
        <v>3662</v>
      </c>
      <c r="AM250" s="128" t="s">
        <v>46</v>
      </c>
      <c r="AN250" s="128" t="s">
        <v>46</v>
      </c>
      <c r="AO250" s="128" t="s">
        <v>46</v>
      </c>
      <c r="AP250" s="128" t="s">
        <v>46</v>
      </c>
      <c r="AQ250" s="128" t="s">
        <v>46</v>
      </c>
      <c r="AR250" s="128">
        <v>7.7117952192669897E-2</v>
      </c>
      <c r="AS250" s="128">
        <v>0.114944971961151</v>
      </c>
      <c r="AT250" s="128">
        <v>0.1053087049983616</v>
      </c>
      <c r="AU250" s="128" t="s">
        <v>46</v>
      </c>
      <c r="AV250" s="128" t="s">
        <v>46</v>
      </c>
      <c r="AW250" s="128" t="s">
        <v>46</v>
      </c>
      <c r="AX250" s="128" t="s">
        <v>46</v>
      </c>
      <c r="AY250" s="128" t="s">
        <v>46</v>
      </c>
      <c r="AZ250" s="128" t="s">
        <v>46</v>
      </c>
      <c r="BA250" s="128" t="s">
        <v>46</v>
      </c>
      <c r="BB250" s="128" t="s">
        <v>46</v>
      </c>
      <c r="BC250" s="128">
        <v>0.70919758124906851</v>
      </c>
      <c r="BD250" s="128">
        <v>0.88097724620901974</v>
      </c>
      <c r="BE250" s="128">
        <v>0.85111674471583776</v>
      </c>
      <c r="BF250" s="128" t="s">
        <v>46</v>
      </c>
      <c r="BG250" s="128" t="s">
        <v>46</v>
      </c>
      <c r="BH250" s="128" t="s">
        <v>46</v>
      </c>
      <c r="BI250" s="128" t="s">
        <v>46</v>
      </c>
      <c r="BJ250" s="128" t="s">
        <v>46</v>
      </c>
      <c r="BK250" s="128" t="s">
        <v>46</v>
      </c>
      <c r="BL250" s="128" t="s">
        <v>46</v>
      </c>
      <c r="BM250" s="128" t="s">
        <v>46</v>
      </c>
      <c r="BN250" s="128">
        <v>-3.1621775961572403E-2</v>
      </c>
      <c r="BO250" s="128">
        <v>-1.55294216236741E-2</v>
      </c>
      <c r="BP250" s="128">
        <v>-1.8421330454672501E-2</v>
      </c>
      <c r="BQ250" s="128" t="s">
        <v>46</v>
      </c>
      <c r="BR250" s="128" t="s">
        <v>46</v>
      </c>
      <c r="BS250" s="128" t="s">
        <v>46</v>
      </c>
      <c r="BT250" s="128" t="s">
        <v>46</v>
      </c>
      <c r="BU250" s="128" t="s">
        <v>46</v>
      </c>
      <c r="BV250" s="177" t="s">
        <v>46</v>
      </c>
      <c r="BW250" s="177" t="s">
        <v>46</v>
      </c>
      <c r="BX250" s="128" t="s">
        <v>46</v>
      </c>
      <c r="BY250" s="128" t="s">
        <v>46</v>
      </c>
      <c r="BZ250" s="177" t="s">
        <v>46</v>
      </c>
      <c r="CA250" s="182" t="s">
        <v>46</v>
      </c>
      <c r="CB250" s="182" t="s">
        <v>46</v>
      </c>
      <c r="CC250" s="182" t="s">
        <v>46</v>
      </c>
      <c r="CD250" s="182" t="s">
        <v>46</v>
      </c>
      <c r="CE250" s="182" t="s">
        <v>46</v>
      </c>
      <c r="CF250" s="182" t="s">
        <v>46</v>
      </c>
      <c r="CG250" s="179" t="s">
        <v>46</v>
      </c>
      <c r="CH250" s="169">
        <v>0.48</v>
      </c>
      <c r="CI250" s="170" t="s">
        <v>46</v>
      </c>
      <c r="CJ250" s="170">
        <v>2.3999999999999998E-3</v>
      </c>
      <c r="CK250" s="170" t="s">
        <v>46</v>
      </c>
      <c r="CL250" s="170">
        <v>2.3999999999999998E-3</v>
      </c>
      <c r="CM250" s="180" t="s">
        <v>46</v>
      </c>
      <c r="CN250" s="180" t="s">
        <v>46</v>
      </c>
      <c r="CO250" s="180" t="s">
        <v>46</v>
      </c>
      <c r="CP250" s="128" t="s">
        <v>46</v>
      </c>
      <c r="CQ250" s="128" t="s">
        <v>46</v>
      </c>
      <c r="CR250" s="128" t="s">
        <v>46</v>
      </c>
      <c r="CS250" s="128" t="s">
        <v>46</v>
      </c>
      <c r="CT250" s="126" t="s">
        <v>46</v>
      </c>
      <c r="CU250" s="126" t="s">
        <v>46</v>
      </c>
      <c r="CV250" s="126" t="s">
        <v>5376</v>
      </c>
      <c r="CW250" s="126" t="s">
        <v>46</v>
      </c>
      <c r="CX250" s="154">
        <v>25569.625694432871</v>
      </c>
    </row>
    <row r="251" spans="1:102" ht="15" customHeight="1" x14ac:dyDescent="0.35">
      <c r="A251" s="8"/>
      <c r="B251" s="129">
        <v>35637151000130</v>
      </c>
      <c r="C251" s="152" t="s">
        <v>5377</v>
      </c>
      <c r="D251" s="126">
        <v>15</v>
      </c>
      <c r="E251" s="126"/>
      <c r="F251" s="122"/>
      <c r="G251" s="126" t="s">
        <v>5362</v>
      </c>
      <c r="H251" s="126" t="s">
        <v>3557</v>
      </c>
      <c r="I251" s="126" t="s">
        <v>3558</v>
      </c>
      <c r="J251" s="126" t="s">
        <v>362</v>
      </c>
      <c r="K251" s="126" t="s">
        <v>3540</v>
      </c>
      <c r="L251" s="211" t="s">
        <v>3399</v>
      </c>
      <c r="M251" s="126" t="s">
        <v>112</v>
      </c>
      <c r="N251" s="126" t="s">
        <v>113</v>
      </c>
      <c r="O251" s="126" t="s">
        <v>4459</v>
      </c>
      <c r="P251" s="211" t="s">
        <v>114</v>
      </c>
      <c r="Q251" s="127">
        <v>500</v>
      </c>
      <c r="R251" s="126" t="s">
        <v>4350</v>
      </c>
      <c r="S251" s="213" t="s">
        <v>46</v>
      </c>
      <c r="T251" s="171">
        <v>500</v>
      </c>
      <c r="U251" s="171">
        <v>500</v>
      </c>
      <c r="V251" s="172" t="s">
        <v>3398</v>
      </c>
      <c r="W251" s="172" t="s">
        <v>3530</v>
      </c>
      <c r="X251" s="172" t="s">
        <v>3531</v>
      </c>
      <c r="Y251" s="172" t="s">
        <v>3534</v>
      </c>
      <c r="Z251" s="172">
        <v>32</v>
      </c>
      <c r="AA251" s="172" t="s">
        <v>46</v>
      </c>
      <c r="AB251" s="169" t="s">
        <v>46</v>
      </c>
      <c r="AC251" s="172" t="s">
        <v>46</v>
      </c>
      <c r="AD251" s="169">
        <v>0.02</v>
      </c>
      <c r="AE251" s="169" t="s">
        <v>46</v>
      </c>
      <c r="AF251" s="169">
        <v>0.02</v>
      </c>
      <c r="AG251" s="169">
        <v>0.2</v>
      </c>
      <c r="AH251" s="172" t="s">
        <v>4495</v>
      </c>
      <c r="AI251" s="172" t="s">
        <v>46</v>
      </c>
      <c r="AJ251" s="172" t="s">
        <v>4383</v>
      </c>
      <c r="AK251" s="173">
        <v>43829</v>
      </c>
      <c r="AL251" s="212" t="s">
        <v>5378</v>
      </c>
      <c r="AM251" s="128">
        <v>1.7638426358702601E-2</v>
      </c>
      <c r="AN251" s="128">
        <v>0.10597582267482419</v>
      </c>
      <c r="AO251" s="128">
        <v>5.2734208040758603E-2</v>
      </c>
      <c r="AP251" s="128">
        <v>9.6973063697838896E-2</v>
      </c>
      <c r="AQ251" s="128">
        <v>0.1303745378704273</v>
      </c>
      <c r="AR251" s="128">
        <v>6.6315982986379996E-3</v>
      </c>
      <c r="AS251" s="128">
        <v>0.21420702718890691</v>
      </c>
      <c r="AT251" s="128">
        <v>0.169958306837004</v>
      </c>
      <c r="AU251" s="128" t="s">
        <v>46</v>
      </c>
      <c r="AV251" s="128" t="s">
        <v>46</v>
      </c>
      <c r="AW251" s="128">
        <v>7.3935293967800603E-2</v>
      </c>
      <c r="AX251" s="128">
        <v>1.4458551638252539</v>
      </c>
      <c r="AY251" s="128">
        <v>1.0237963831809838</v>
      </c>
      <c r="AZ251" s="128">
        <v>0.39520427969979849</v>
      </c>
      <c r="BA251" s="128">
        <v>0.78385669814689696</v>
      </c>
      <c r="BB251" s="128">
        <v>1.0326546008438269</v>
      </c>
      <c r="BC251" s="128">
        <v>6.0985974594597002E-2</v>
      </c>
      <c r="BD251" s="128">
        <v>1.6417553000516136</v>
      </c>
      <c r="BE251" s="128">
        <v>1.3736220652867861</v>
      </c>
      <c r="BF251" s="128" t="s">
        <v>46</v>
      </c>
      <c r="BG251" s="128" t="s">
        <v>46</v>
      </c>
      <c r="BH251" s="128">
        <v>0.75608825132714841</v>
      </c>
      <c r="BI251" s="128">
        <v>5.4391225833249996E-3</v>
      </c>
      <c r="BJ251" s="128">
        <v>2.4632254281409002E-3</v>
      </c>
      <c r="BK251" s="128">
        <v>-8.0701108198266203E-2</v>
      </c>
      <c r="BL251" s="128">
        <v>-2.3795833299916191E-2</v>
      </c>
      <c r="BM251" s="128">
        <v>3.6605518749630583E-3</v>
      </c>
      <c r="BN251" s="128">
        <v>-0.1021081298556043</v>
      </c>
      <c r="BO251" s="128">
        <v>8.3732633604081702E-2</v>
      </c>
      <c r="BP251" s="128">
        <v>4.6228271383969899E-2</v>
      </c>
      <c r="BQ251" s="128" t="s">
        <v>46</v>
      </c>
      <c r="BR251" s="128" t="s">
        <v>46</v>
      </c>
      <c r="BS251" s="128">
        <v>-2.172671720284669E-2</v>
      </c>
      <c r="BT251" s="128">
        <v>9.0428673962828499E-2</v>
      </c>
      <c r="BU251" s="128">
        <v>0.15786247442318249</v>
      </c>
      <c r="BV251" s="177">
        <v>-0.77193452133182971</v>
      </c>
      <c r="BW251" s="177">
        <v>-3.3730191703054802E-2</v>
      </c>
      <c r="BX251" s="128">
        <v>-9.10483059613231E-2</v>
      </c>
      <c r="BY251" s="128">
        <v>-0.35711408856404508</v>
      </c>
      <c r="BZ251" s="177">
        <v>0.58870696010851498</v>
      </c>
      <c r="CA251" s="182">
        <v>0.88215751252288455</v>
      </c>
      <c r="CB251" s="182">
        <v>-0.26431946273469231</v>
      </c>
      <c r="CC251" s="182">
        <v>0.50250325571169219</v>
      </c>
      <c r="CD251" s="182">
        <v>0.47096692229847958</v>
      </c>
      <c r="CE251" s="182">
        <v>0.34069535216158547</v>
      </c>
      <c r="CF251" s="182">
        <v>0.32071158697689001</v>
      </c>
      <c r="CG251" s="179">
        <v>1.5049064999999999</v>
      </c>
      <c r="CH251" s="169">
        <v>0.24</v>
      </c>
      <c r="CI251" s="170">
        <v>0.15</v>
      </c>
      <c r="CJ251" s="170">
        <v>4.7999999999999996E-3</v>
      </c>
      <c r="CK251" s="170" t="s">
        <v>46</v>
      </c>
      <c r="CL251" s="170">
        <v>4.7999999999999996E-3</v>
      </c>
      <c r="CM251" s="180">
        <v>573363872.35000002</v>
      </c>
      <c r="CN251" s="180">
        <v>526427404.755</v>
      </c>
      <c r="CO251" s="180">
        <v>31443322.299999986</v>
      </c>
      <c r="CP251" s="128" t="s">
        <v>46</v>
      </c>
      <c r="CQ251" s="128" t="s">
        <v>46</v>
      </c>
      <c r="CR251" s="128" t="s">
        <v>46</v>
      </c>
      <c r="CS251" s="128" t="s">
        <v>46</v>
      </c>
      <c r="CT251" s="126" t="s">
        <v>46</v>
      </c>
      <c r="CU251" s="126" t="s">
        <v>46</v>
      </c>
      <c r="CV251" s="126" t="s">
        <v>5379</v>
      </c>
      <c r="CW251" s="126" t="s">
        <v>46</v>
      </c>
      <c r="CX251" s="154">
        <v>25569.625694432871</v>
      </c>
    </row>
    <row r="252" spans="1:102" ht="15" customHeight="1" x14ac:dyDescent="0.35">
      <c r="A252" s="8"/>
      <c r="B252" s="129">
        <v>44917374000141</v>
      </c>
      <c r="C252" s="152" t="s">
        <v>5380</v>
      </c>
      <c r="D252" s="126">
        <v>11</v>
      </c>
      <c r="E252" s="126"/>
      <c r="F252" s="122"/>
      <c r="G252" s="126" t="s">
        <v>5362</v>
      </c>
      <c r="H252" s="126" t="s">
        <v>3557</v>
      </c>
      <c r="I252" s="126" t="s">
        <v>3558</v>
      </c>
      <c r="J252" s="126" t="s">
        <v>362</v>
      </c>
      <c r="K252" s="126" t="s">
        <v>3526</v>
      </c>
      <c r="L252" s="211" t="s">
        <v>3399</v>
      </c>
      <c r="M252" s="126" t="s">
        <v>163</v>
      </c>
      <c r="N252" s="126" t="s">
        <v>3547</v>
      </c>
      <c r="O252" s="126" t="s">
        <v>3568</v>
      </c>
      <c r="P252" s="211" t="s">
        <v>3562</v>
      </c>
      <c r="Q252" s="127">
        <v>500</v>
      </c>
      <c r="R252" s="126" t="s">
        <v>4350</v>
      </c>
      <c r="S252" s="213" t="s">
        <v>46</v>
      </c>
      <c r="T252" s="171">
        <v>500</v>
      </c>
      <c r="U252" s="171">
        <v>500</v>
      </c>
      <c r="V252" s="172" t="s">
        <v>3398</v>
      </c>
      <c r="W252" s="172" t="s">
        <v>135</v>
      </c>
      <c r="X252" s="172" t="s">
        <v>135</v>
      </c>
      <c r="Y252" s="172" t="s">
        <v>3530</v>
      </c>
      <c r="Z252" s="172">
        <v>1</v>
      </c>
      <c r="AA252" s="172" t="s">
        <v>46</v>
      </c>
      <c r="AB252" s="169" t="s">
        <v>46</v>
      </c>
      <c r="AC252" s="172" t="s">
        <v>46</v>
      </c>
      <c r="AD252" s="169">
        <v>4.0000000000000001E-3</v>
      </c>
      <c r="AE252" s="169" t="s">
        <v>46</v>
      </c>
      <c r="AF252" s="169">
        <v>4.0000000000000001E-3</v>
      </c>
      <c r="AG252" s="169">
        <v>0.2</v>
      </c>
      <c r="AH252" s="172" t="s">
        <v>3564</v>
      </c>
      <c r="AI252" s="172" t="s">
        <v>4352</v>
      </c>
      <c r="AJ252" s="172" t="s">
        <v>133</v>
      </c>
      <c r="AK252" s="173">
        <v>44825</v>
      </c>
      <c r="AL252" s="212" t="s">
        <v>5381</v>
      </c>
      <c r="AM252" s="128" t="s">
        <v>46</v>
      </c>
      <c r="AN252" s="128" t="s">
        <v>46</v>
      </c>
      <c r="AO252" s="128" t="s">
        <v>46</v>
      </c>
      <c r="AP252" s="128" t="s">
        <v>46</v>
      </c>
      <c r="AQ252" s="128" t="s">
        <v>46</v>
      </c>
      <c r="AR252" s="128">
        <v>0.1184949687926528</v>
      </c>
      <c r="AS252" s="128">
        <v>0.1094810044986671</v>
      </c>
      <c r="AT252" s="128" t="s">
        <v>46</v>
      </c>
      <c r="AU252" s="128" t="s">
        <v>46</v>
      </c>
      <c r="AV252" s="128" t="s">
        <v>46</v>
      </c>
      <c r="AW252" s="128" t="s">
        <v>46</v>
      </c>
      <c r="AX252" s="128" t="s">
        <v>46</v>
      </c>
      <c r="AY252" s="128" t="s">
        <v>46</v>
      </c>
      <c r="AZ252" s="128" t="s">
        <v>46</v>
      </c>
      <c r="BA252" s="128" t="s">
        <v>46</v>
      </c>
      <c r="BB252" s="128" t="s">
        <v>46</v>
      </c>
      <c r="BC252" s="128">
        <v>1.0897118358119593</v>
      </c>
      <c r="BD252" s="128">
        <v>0.83909954659026953</v>
      </c>
      <c r="BE252" s="128" t="s">
        <v>46</v>
      </c>
      <c r="BF252" s="128" t="s">
        <v>46</v>
      </c>
      <c r="BG252" s="128" t="s">
        <v>46</v>
      </c>
      <c r="BH252" s="128" t="s">
        <v>46</v>
      </c>
      <c r="BI252" s="128" t="s">
        <v>46</v>
      </c>
      <c r="BJ252" s="128" t="s">
        <v>46</v>
      </c>
      <c r="BK252" s="128" t="s">
        <v>46</v>
      </c>
      <c r="BL252" s="128" t="s">
        <v>46</v>
      </c>
      <c r="BM252" s="128" t="s">
        <v>46</v>
      </c>
      <c r="BN252" s="128">
        <v>9.7552406384103993E-3</v>
      </c>
      <c r="BO252" s="128">
        <v>-2.0993389086157999E-2</v>
      </c>
      <c r="BP252" s="128" t="s">
        <v>46</v>
      </c>
      <c r="BQ252" s="128" t="s">
        <v>46</v>
      </c>
      <c r="BR252" s="128" t="s">
        <v>46</v>
      </c>
      <c r="BS252" s="128" t="s">
        <v>46</v>
      </c>
      <c r="BT252" s="128" t="s">
        <v>46</v>
      </c>
      <c r="BU252" s="128" t="s">
        <v>46</v>
      </c>
      <c r="BV252" s="177" t="s">
        <v>46</v>
      </c>
      <c r="BW252" s="177" t="s">
        <v>46</v>
      </c>
      <c r="BX252" s="128" t="s">
        <v>46</v>
      </c>
      <c r="BY252" s="128" t="s">
        <v>46</v>
      </c>
      <c r="BZ252" s="177" t="s">
        <v>46</v>
      </c>
      <c r="CA252" s="182" t="s">
        <v>46</v>
      </c>
      <c r="CB252" s="182" t="s">
        <v>46</v>
      </c>
      <c r="CC252" s="182" t="s">
        <v>46</v>
      </c>
      <c r="CD252" s="182" t="s">
        <v>46</v>
      </c>
      <c r="CE252" s="182" t="s">
        <v>46</v>
      </c>
      <c r="CF252" s="182" t="s">
        <v>46</v>
      </c>
      <c r="CG252" s="179" t="s">
        <v>46</v>
      </c>
      <c r="CH252" s="169">
        <v>0.24</v>
      </c>
      <c r="CI252" s="170" t="s">
        <v>46</v>
      </c>
      <c r="CJ252" s="170">
        <v>9.6000000000000002E-4</v>
      </c>
      <c r="CK252" s="170" t="s">
        <v>46</v>
      </c>
      <c r="CL252" s="170">
        <v>9.6000000000000002E-4</v>
      </c>
      <c r="CM252" s="180" t="s">
        <v>46</v>
      </c>
      <c r="CN252" s="180" t="s">
        <v>46</v>
      </c>
      <c r="CO252" s="180" t="s">
        <v>46</v>
      </c>
      <c r="CP252" s="128" t="s">
        <v>46</v>
      </c>
      <c r="CQ252" s="128" t="s">
        <v>46</v>
      </c>
      <c r="CR252" s="128" t="s">
        <v>46</v>
      </c>
      <c r="CS252" s="128" t="s">
        <v>46</v>
      </c>
      <c r="CT252" s="126" t="s">
        <v>46</v>
      </c>
      <c r="CU252" s="126" t="s">
        <v>46</v>
      </c>
      <c r="CV252" s="126" t="s">
        <v>5382</v>
      </c>
      <c r="CW252" s="126" t="s">
        <v>46</v>
      </c>
      <c r="CX252" s="154">
        <v>25569.625694432871</v>
      </c>
    </row>
    <row r="253" spans="1:102" ht="15" customHeight="1" x14ac:dyDescent="0.35">
      <c r="A253" s="8"/>
      <c r="B253" s="129">
        <v>19418031000195</v>
      </c>
      <c r="C253" s="152" t="s">
        <v>485</v>
      </c>
      <c r="D253" s="126">
        <v>11</v>
      </c>
      <c r="E253" s="126"/>
      <c r="F253" s="122" t="s">
        <v>3552</v>
      </c>
      <c r="G253" s="126" t="s">
        <v>5362</v>
      </c>
      <c r="H253" s="126" t="s">
        <v>3557</v>
      </c>
      <c r="I253" s="126" t="s">
        <v>3558</v>
      </c>
      <c r="J253" s="126" t="s">
        <v>3561</v>
      </c>
      <c r="K253" s="126" t="s">
        <v>3526</v>
      </c>
      <c r="L253" s="211" t="s">
        <v>3399</v>
      </c>
      <c r="M253" s="126" t="s">
        <v>163</v>
      </c>
      <c r="N253" s="126" t="s">
        <v>4793</v>
      </c>
      <c r="O253" s="126" t="s">
        <v>4222</v>
      </c>
      <c r="P253" s="211" t="s">
        <v>3541</v>
      </c>
      <c r="Q253" s="127">
        <v>500</v>
      </c>
      <c r="R253" s="126" t="s">
        <v>4350</v>
      </c>
      <c r="S253" s="213" t="s">
        <v>46</v>
      </c>
      <c r="T253" s="171">
        <v>500</v>
      </c>
      <c r="U253" s="171">
        <v>500</v>
      </c>
      <c r="V253" s="172" t="s">
        <v>3398</v>
      </c>
      <c r="W253" s="172" t="s">
        <v>135</v>
      </c>
      <c r="X253" s="172" t="s">
        <v>135</v>
      </c>
      <c r="Y253" s="172" t="s">
        <v>3530</v>
      </c>
      <c r="Z253" s="172">
        <v>1</v>
      </c>
      <c r="AA253" s="172" t="s">
        <v>46</v>
      </c>
      <c r="AB253" s="169" t="s">
        <v>46</v>
      </c>
      <c r="AC253" s="172" t="s">
        <v>46</v>
      </c>
      <c r="AD253" s="169">
        <v>3.0000000000000001E-3</v>
      </c>
      <c r="AE253" s="169" t="s">
        <v>46</v>
      </c>
      <c r="AF253" s="169">
        <v>3.4999999999999996E-3</v>
      </c>
      <c r="AG253" s="169">
        <v>0.2</v>
      </c>
      <c r="AH253" s="172" t="s">
        <v>136</v>
      </c>
      <c r="AI253" s="172" t="s">
        <v>4367</v>
      </c>
      <c r="AJ253" s="172" t="s">
        <v>46</v>
      </c>
      <c r="AK253" s="173">
        <v>41740</v>
      </c>
      <c r="AL253" s="212" t="s">
        <v>5383</v>
      </c>
      <c r="AM253" s="128">
        <v>1.10396583503478E-2</v>
      </c>
      <c r="AN253" s="128">
        <v>0.19212808942644141</v>
      </c>
      <c r="AO253" s="128">
        <v>9.2801021764920805E-2</v>
      </c>
      <c r="AP253" s="128">
        <v>8.1220809963111706E-2</v>
      </c>
      <c r="AQ253" s="128">
        <v>9.53103064296279E-2</v>
      </c>
      <c r="AR253" s="128">
        <v>-8.8807068487120902E-2</v>
      </c>
      <c r="AS253" s="128">
        <v>0.20886280479133121</v>
      </c>
      <c r="AT253" s="128">
        <v>4.4263629240518299E-2</v>
      </c>
      <c r="AU253" s="128" t="s">
        <v>46</v>
      </c>
      <c r="AV253" s="128" t="s">
        <v>46</v>
      </c>
      <c r="AW253" s="128">
        <v>0.10140804391651589</v>
      </c>
      <c r="AX253" s="128">
        <v>0.90494167155913097</v>
      </c>
      <c r="AY253" s="128">
        <v>1.8560841340747789</v>
      </c>
      <c r="AZ253" s="128">
        <v>0.69547571348116599</v>
      </c>
      <c r="BA253" s="128">
        <v>0.6515956572525019</v>
      </c>
      <c r="BB253" s="128">
        <v>0.72986836174415859</v>
      </c>
      <c r="BC253" s="128" t="s">
        <v>46</v>
      </c>
      <c r="BD253" s="128">
        <v>1.6007953672192661</v>
      </c>
      <c r="BE253" s="128">
        <v>0.35774360751169437</v>
      </c>
      <c r="BF253" s="128" t="s">
        <v>46</v>
      </c>
      <c r="BG253" s="128" t="s">
        <v>46</v>
      </c>
      <c r="BH253" s="128">
        <v>1.0729660978026638</v>
      </c>
      <c r="BI253" s="128">
        <v>-1.1596454250297E-3</v>
      </c>
      <c r="BJ253" s="128">
        <v>8.8615492179758101E-2</v>
      </c>
      <c r="BK253" s="128">
        <v>-4.0634294474104E-2</v>
      </c>
      <c r="BL253" s="128">
        <v>-3.8614965927466494E-2</v>
      </c>
      <c r="BM253" s="128">
        <v>-3.1200914676431379E-2</v>
      </c>
      <c r="BN253" s="128">
        <v>-0.19754679664136329</v>
      </c>
      <c r="BO253" s="128">
        <v>7.8388411206505998E-2</v>
      </c>
      <c r="BP253" s="128">
        <v>-7.94664062125158E-2</v>
      </c>
      <c r="BQ253" s="128" t="s">
        <v>46</v>
      </c>
      <c r="BR253" s="128" t="s">
        <v>46</v>
      </c>
      <c r="BS253" s="128">
        <v>6.30067453593397E-3</v>
      </c>
      <c r="BT253" s="128">
        <v>8.0328579078097401E-2</v>
      </c>
      <c r="BU253" s="128">
        <v>8.1505140949779203E-2</v>
      </c>
      <c r="BV253" s="177">
        <v>-0.41471986860892612</v>
      </c>
      <c r="BW253" s="177">
        <v>9.0860107121124994E-2</v>
      </c>
      <c r="BX253" s="128">
        <v>-8.84501381000386E-2</v>
      </c>
      <c r="BY253" s="128">
        <v>-0.1629516328935515</v>
      </c>
      <c r="BZ253" s="177">
        <v>0.1863470501356515</v>
      </c>
      <c r="CA253" s="182">
        <v>0.48439209006813833</v>
      </c>
      <c r="CB253" s="182">
        <v>-0.30591712593324277</v>
      </c>
      <c r="CC253" s="182">
        <v>0.993008981115589</v>
      </c>
      <c r="CD253" s="182">
        <v>0.80088621328051024</v>
      </c>
      <c r="CE253" s="182">
        <v>-0.12633021529272309</v>
      </c>
      <c r="CF253" s="182">
        <v>0.28598290770577728</v>
      </c>
      <c r="CG253" s="179">
        <v>3.0146856999999998</v>
      </c>
      <c r="CH253" s="169">
        <v>0.24</v>
      </c>
      <c r="CI253" s="170">
        <v>0.2</v>
      </c>
      <c r="CJ253" s="170">
        <v>7.2000000000000005E-4</v>
      </c>
      <c r="CK253" s="170" t="s">
        <v>46</v>
      </c>
      <c r="CL253" s="170">
        <v>7.2000000000000005E-4</v>
      </c>
      <c r="CM253" s="180">
        <v>118829965.40000001</v>
      </c>
      <c r="CN253" s="180">
        <v>107416339.52809522</v>
      </c>
      <c r="CO253" s="180">
        <v>7371643.0500000007</v>
      </c>
      <c r="CP253" s="128" t="s">
        <v>46</v>
      </c>
      <c r="CQ253" s="128" t="s">
        <v>46</v>
      </c>
      <c r="CR253" s="128" t="s">
        <v>46</v>
      </c>
      <c r="CS253" s="128" t="s">
        <v>46</v>
      </c>
      <c r="CT253" s="126" t="s">
        <v>46</v>
      </c>
      <c r="CU253" s="126" t="s">
        <v>46</v>
      </c>
      <c r="CV253" s="126" t="s">
        <v>5384</v>
      </c>
      <c r="CW253" s="126" t="s">
        <v>46</v>
      </c>
      <c r="CX253" s="154">
        <v>25569.625694432871</v>
      </c>
    </row>
    <row r="254" spans="1:102" ht="15" customHeight="1" x14ac:dyDescent="0.35">
      <c r="A254" s="8"/>
      <c r="B254" s="129">
        <v>37262531000162</v>
      </c>
      <c r="C254" s="152" t="s">
        <v>5302</v>
      </c>
      <c r="D254" s="126">
        <v>50</v>
      </c>
      <c r="E254" s="126"/>
      <c r="F254" s="122"/>
      <c r="G254" s="126" t="s">
        <v>711</v>
      </c>
      <c r="H254" s="126" t="s">
        <v>3406</v>
      </c>
      <c r="I254" s="126" t="s">
        <v>3406</v>
      </c>
      <c r="J254" s="126" t="s">
        <v>362</v>
      </c>
      <c r="K254" s="126" t="s">
        <v>46</v>
      </c>
      <c r="L254" s="211" t="s">
        <v>3400</v>
      </c>
      <c r="M254" s="126" t="s">
        <v>4394</v>
      </c>
      <c r="N254" s="126" t="s">
        <v>5117</v>
      </c>
      <c r="O254" s="126" t="s">
        <v>4231</v>
      </c>
      <c r="P254" s="211" t="s">
        <v>4220</v>
      </c>
      <c r="Q254" s="127">
        <v>10000</v>
      </c>
      <c r="R254" s="126" t="s">
        <v>4361</v>
      </c>
      <c r="S254" s="213" t="s">
        <v>46</v>
      </c>
      <c r="T254" s="171">
        <v>10000</v>
      </c>
      <c r="U254" s="171">
        <v>0.01</v>
      </c>
      <c r="V254" s="172" t="s">
        <v>3398</v>
      </c>
      <c r="W254" s="172" t="s">
        <v>135</v>
      </c>
      <c r="X254" s="172" t="s">
        <v>135</v>
      </c>
      <c r="Y254" s="172" t="s">
        <v>135</v>
      </c>
      <c r="Z254" s="172">
        <v>0</v>
      </c>
      <c r="AA254" s="172" t="s">
        <v>46</v>
      </c>
      <c r="AB254" s="169" t="s">
        <v>46</v>
      </c>
      <c r="AC254" s="172" t="s">
        <v>46</v>
      </c>
      <c r="AD254" s="169">
        <v>5.0000000000000001E-3</v>
      </c>
      <c r="AE254" s="169" t="s">
        <v>46</v>
      </c>
      <c r="AF254" s="169">
        <v>5.0000000000000001E-3</v>
      </c>
      <c r="AG254" s="169">
        <v>0.2</v>
      </c>
      <c r="AH254" s="172" t="s">
        <v>3380</v>
      </c>
      <c r="AI254" s="172" t="s">
        <v>3381</v>
      </c>
      <c r="AJ254" s="172" t="s">
        <v>133</v>
      </c>
      <c r="AK254" s="173">
        <v>44133</v>
      </c>
      <c r="AL254" s="212" t="s">
        <v>5303</v>
      </c>
      <c r="AM254" s="128" t="s">
        <v>46</v>
      </c>
      <c r="AN254" s="128" t="s">
        <v>46</v>
      </c>
      <c r="AO254" s="128" t="s">
        <v>46</v>
      </c>
      <c r="AP254" s="128" t="s">
        <v>46</v>
      </c>
      <c r="AQ254" s="128" t="s">
        <v>46</v>
      </c>
      <c r="AR254" s="128" t="s">
        <v>46</v>
      </c>
      <c r="AS254" s="128" t="s">
        <v>46</v>
      </c>
      <c r="AT254" s="128" t="s">
        <v>46</v>
      </c>
      <c r="AU254" s="128" t="s">
        <v>46</v>
      </c>
      <c r="AV254" s="128" t="s">
        <v>46</v>
      </c>
      <c r="AW254" s="128" t="s">
        <v>46</v>
      </c>
      <c r="AX254" s="128" t="s">
        <v>46</v>
      </c>
      <c r="AY254" s="128" t="s">
        <v>46</v>
      </c>
      <c r="AZ254" s="128" t="s">
        <v>46</v>
      </c>
      <c r="BA254" s="128" t="s">
        <v>46</v>
      </c>
      <c r="BB254" s="128" t="s">
        <v>46</v>
      </c>
      <c r="BC254" s="128" t="s">
        <v>46</v>
      </c>
      <c r="BD254" s="128" t="s">
        <v>46</v>
      </c>
      <c r="BE254" s="128" t="s">
        <v>46</v>
      </c>
      <c r="BF254" s="128" t="s">
        <v>46</v>
      </c>
      <c r="BG254" s="128" t="s">
        <v>46</v>
      </c>
      <c r="BH254" s="128" t="s">
        <v>46</v>
      </c>
      <c r="BI254" s="128" t="s">
        <v>46</v>
      </c>
      <c r="BJ254" s="128" t="s">
        <v>46</v>
      </c>
      <c r="BK254" s="128" t="s">
        <v>46</v>
      </c>
      <c r="BL254" s="128" t="s">
        <v>46</v>
      </c>
      <c r="BM254" s="128" t="s">
        <v>46</v>
      </c>
      <c r="BN254" s="128" t="s">
        <v>46</v>
      </c>
      <c r="BO254" s="128" t="s">
        <v>46</v>
      </c>
      <c r="BP254" s="128" t="s">
        <v>46</v>
      </c>
      <c r="BQ254" s="128" t="s">
        <v>46</v>
      </c>
      <c r="BR254" s="128" t="s">
        <v>46</v>
      </c>
      <c r="BS254" s="128" t="s">
        <v>46</v>
      </c>
      <c r="BT254" s="128" t="s">
        <v>46</v>
      </c>
      <c r="BU254" s="128" t="s">
        <v>46</v>
      </c>
      <c r="BV254" s="177" t="s">
        <v>46</v>
      </c>
      <c r="BW254" s="177" t="s">
        <v>46</v>
      </c>
      <c r="BX254" s="128" t="s">
        <v>46</v>
      </c>
      <c r="BY254" s="128" t="s">
        <v>46</v>
      </c>
      <c r="BZ254" s="177" t="s">
        <v>46</v>
      </c>
      <c r="CA254" s="182" t="s">
        <v>46</v>
      </c>
      <c r="CB254" s="182" t="s">
        <v>46</v>
      </c>
      <c r="CC254" s="182" t="s">
        <v>46</v>
      </c>
      <c r="CD254" s="182" t="s">
        <v>46</v>
      </c>
      <c r="CE254" s="182" t="s">
        <v>46</v>
      </c>
      <c r="CF254" s="182" t="s">
        <v>46</v>
      </c>
      <c r="CG254" s="179" t="s">
        <v>46</v>
      </c>
      <c r="CH254" s="169" t="s">
        <v>46</v>
      </c>
      <c r="CI254" s="170" t="s">
        <v>46</v>
      </c>
      <c r="CJ254" s="170" t="s">
        <v>46</v>
      </c>
      <c r="CK254" s="170" t="s">
        <v>46</v>
      </c>
      <c r="CL254" s="170" t="s">
        <v>46</v>
      </c>
      <c r="CM254" s="180" t="s">
        <v>46</v>
      </c>
      <c r="CN254" s="180" t="s">
        <v>46</v>
      </c>
      <c r="CO254" s="180" t="s">
        <v>46</v>
      </c>
      <c r="CP254" s="128" t="s">
        <v>46</v>
      </c>
      <c r="CQ254" s="128" t="s">
        <v>46</v>
      </c>
      <c r="CR254" s="128" t="s">
        <v>46</v>
      </c>
      <c r="CS254" s="128" t="s">
        <v>46</v>
      </c>
      <c r="CT254" s="126" t="s">
        <v>46</v>
      </c>
      <c r="CU254" s="126" t="s">
        <v>46</v>
      </c>
      <c r="CV254" s="126" t="s">
        <v>5304</v>
      </c>
      <c r="CW254" s="126" t="s">
        <v>46</v>
      </c>
      <c r="CX254" s="154">
        <v>25569.604861099539</v>
      </c>
    </row>
    <row r="255" spans="1:102" ht="15" customHeight="1" x14ac:dyDescent="0.35">
      <c r="A255" s="8"/>
      <c r="B255" s="129">
        <v>46437903000135</v>
      </c>
      <c r="C255" s="152" t="s">
        <v>5305</v>
      </c>
      <c r="D255" s="126">
        <v>16</v>
      </c>
      <c r="E255" s="126"/>
      <c r="F255" s="122"/>
      <c r="G255" s="126" t="s">
        <v>555</v>
      </c>
      <c r="H255" s="126" t="s">
        <v>3403</v>
      </c>
      <c r="I255" s="126" t="s">
        <v>3403</v>
      </c>
      <c r="J255" s="126" t="s">
        <v>362</v>
      </c>
      <c r="K255" s="126" t="s">
        <v>3540</v>
      </c>
      <c r="L255" s="211" t="s">
        <v>3399</v>
      </c>
      <c r="M255" s="126" t="s">
        <v>4394</v>
      </c>
      <c r="N255" s="126" t="s">
        <v>46</v>
      </c>
      <c r="O255" s="126" t="s">
        <v>4231</v>
      </c>
      <c r="P255" s="211" t="s">
        <v>4220</v>
      </c>
      <c r="Q255" s="127">
        <v>10</v>
      </c>
      <c r="R255" s="126" t="s">
        <v>4361</v>
      </c>
      <c r="S255" s="213" t="s">
        <v>46</v>
      </c>
      <c r="T255" s="171">
        <v>0.01</v>
      </c>
      <c r="U255" s="171">
        <v>0.01</v>
      </c>
      <c r="V255" s="172" t="s">
        <v>3398</v>
      </c>
      <c r="W255" s="172" t="s">
        <v>135</v>
      </c>
      <c r="X255" s="172" t="s">
        <v>135</v>
      </c>
      <c r="Y255" s="172" t="s">
        <v>135</v>
      </c>
      <c r="Z255" s="172">
        <v>0</v>
      </c>
      <c r="AA255" s="172" t="s">
        <v>46</v>
      </c>
      <c r="AB255" s="169" t="s">
        <v>46</v>
      </c>
      <c r="AC255" s="172" t="s">
        <v>46</v>
      </c>
      <c r="AD255" s="169">
        <v>1.4999999999999999E-2</v>
      </c>
      <c r="AE255" s="169" t="s">
        <v>46</v>
      </c>
      <c r="AF255" s="169">
        <v>1.4999999999999999E-2</v>
      </c>
      <c r="AG255" s="169">
        <v>0.2</v>
      </c>
      <c r="AH255" s="172" t="s">
        <v>46</v>
      </c>
      <c r="AI255" s="172" t="s">
        <v>46</v>
      </c>
      <c r="AJ255" s="172" t="s">
        <v>46</v>
      </c>
      <c r="AK255" s="173">
        <v>44859</v>
      </c>
      <c r="AL255" s="212" t="s">
        <v>5306</v>
      </c>
      <c r="AM255" s="128" t="s">
        <v>46</v>
      </c>
      <c r="AN255" s="128" t="s">
        <v>46</v>
      </c>
      <c r="AO255" s="128" t="s">
        <v>46</v>
      </c>
      <c r="AP255" s="128" t="s">
        <v>46</v>
      </c>
      <c r="AQ255" s="128" t="s">
        <v>46</v>
      </c>
      <c r="AR255" s="128" t="s">
        <v>46</v>
      </c>
      <c r="AS255" s="128" t="s">
        <v>46</v>
      </c>
      <c r="AT255" s="128" t="s">
        <v>46</v>
      </c>
      <c r="AU255" s="128" t="s">
        <v>46</v>
      </c>
      <c r="AV255" s="128" t="s">
        <v>46</v>
      </c>
      <c r="AW255" s="128" t="s">
        <v>46</v>
      </c>
      <c r="AX255" s="128" t="s">
        <v>46</v>
      </c>
      <c r="AY255" s="128" t="s">
        <v>46</v>
      </c>
      <c r="AZ255" s="128" t="s">
        <v>46</v>
      </c>
      <c r="BA255" s="128" t="s">
        <v>46</v>
      </c>
      <c r="BB255" s="128" t="s">
        <v>46</v>
      </c>
      <c r="BC255" s="128" t="s">
        <v>46</v>
      </c>
      <c r="BD255" s="128" t="s">
        <v>46</v>
      </c>
      <c r="BE255" s="128" t="s">
        <v>46</v>
      </c>
      <c r="BF255" s="128" t="s">
        <v>46</v>
      </c>
      <c r="BG255" s="128" t="s">
        <v>46</v>
      </c>
      <c r="BH255" s="128" t="s">
        <v>46</v>
      </c>
      <c r="BI255" s="128" t="s">
        <v>46</v>
      </c>
      <c r="BJ255" s="128" t="s">
        <v>46</v>
      </c>
      <c r="BK255" s="128" t="s">
        <v>46</v>
      </c>
      <c r="BL255" s="128" t="s">
        <v>46</v>
      </c>
      <c r="BM255" s="128" t="s">
        <v>46</v>
      </c>
      <c r="BN255" s="128" t="s">
        <v>46</v>
      </c>
      <c r="BO255" s="128" t="s">
        <v>46</v>
      </c>
      <c r="BP255" s="128" t="s">
        <v>46</v>
      </c>
      <c r="BQ255" s="128" t="s">
        <v>46</v>
      </c>
      <c r="BR255" s="128" t="s">
        <v>46</v>
      </c>
      <c r="BS255" s="128" t="s">
        <v>46</v>
      </c>
      <c r="BT255" s="128" t="s">
        <v>46</v>
      </c>
      <c r="BU255" s="128" t="s">
        <v>46</v>
      </c>
      <c r="BV255" s="177" t="s">
        <v>46</v>
      </c>
      <c r="BW255" s="177" t="s">
        <v>46</v>
      </c>
      <c r="BX255" s="128" t="s">
        <v>46</v>
      </c>
      <c r="BY255" s="128" t="s">
        <v>46</v>
      </c>
      <c r="BZ255" s="177" t="s">
        <v>46</v>
      </c>
      <c r="CA255" s="182" t="s">
        <v>46</v>
      </c>
      <c r="CB255" s="182" t="s">
        <v>46</v>
      </c>
      <c r="CC255" s="182" t="s">
        <v>46</v>
      </c>
      <c r="CD255" s="182" t="s">
        <v>46</v>
      </c>
      <c r="CE255" s="182" t="s">
        <v>46</v>
      </c>
      <c r="CF255" s="182" t="s">
        <v>46</v>
      </c>
      <c r="CG255" s="179" t="s">
        <v>46</v>
      </c>
      <c r="CH255" s="169">
        <v>0.1</v>
      </c>
      <c r="CI255" s="170">
        <v>0.05</v>
      </c>
      <c r="CJ255" s="170">
        <v>1.5E-3</v>
      </c>
      <c r="CK255" s="170" t="s">
        <v>46</v>
      </c>
      <c r="CL255" s="170">
        <v>1.5E-3</v>
      </c>
      <c r="CM255" s="180" t="s">
        <v>46</v>
      </c>
      <c r="CN255" s="180" t="s">
        <v>46</v>
      </c>
      <c r="CO255" s="180" t="s">
        <v>46</v>
      </c>
      <c r="CP255" s="128" t="s">
        <v>46</v>
      </c>
      <c r="CQ255" s="128" t="s">
        <v>46</v>
      </c>
      <c r="CR255" s="128" t="s">
        <v>46</v>
      </c>
      <c r="CS255" s="128" t="s">
        <v>46</v>
      </c>
      <c r="CT255" s="126" t="s">
        <v>46</v>
      </c>
      <c r="CU255" s="126" t="s">
        <v>46</v>
      </c>
      <c r="CV255" s="126" t="s">
        <v>5307</v>
      </c>
      <c r="CW255" s="126" t="s">
        <v>46</v>
      </c>
      <c r="CX255" s="154">
        <v>25569.604861099539</v>
      </c>
    </row>
    <row r="256" spans="1:102" ht="15" customHeight="1" x14ac:dyDescent="0.35">
      <c r="A256" s="8"/>
      <c r="B256" s="129">
        <v>57139003000128</v>
      </c>
      <c r="C256" s="152" t="s">
        <v>5308</v>
      </c>
      <c r="D256" s="126">
        <v>40</v>
      </c>
      <c r="E256" s="126"/>
      <c r="F256" s="122"/>
      <c r="G256" s="126" t="s">
        <v>3411</v>
      </c>
      <c r="H256" s="126" t="s">
        <v>3405</v>
      </c>
      <c r="I256" s="126" t="s">
        <v>3405</v>
      </c>
      <c r="J256" s="126" t="s">
        <v>5112</v>
      </c>
      <c r="K256" s="126" t="s">
        <v>46</v>
      </c>
      <c r="L256" s="211" t="s">
        <v>4393</v>
      </c>
      <c r="M256" s="126" t="s">
        <v>4661</v>
      </c>
      <c r="N256" s="126" t="s">
        <v>46</v>
      </c>
      <c r="O256" s="126" t="s">
        <v>4480</v>
      </c>
      <c r="P256" s="211" t="s">
        <v>4779</v>
      </c>
      <c r="Q256" s="127">
        <v>1</v>
      </c>
      <c r="R256" s="126" t="s">
        <v>4361</v>
      </c>
      <c r="S256" s="213" t="s">
        <v>46</v>
      </c>
      <c r="T256" s="171">
        <v>1</v>
      </c>
      <c r="U256" s="171">
        <v>1</v>
      </c>
      <c r="V256" s="172" t="s">
        <v>3398</v>
      </c>
      <c r="W256" s="172" t="s">
        <v>135</v>
      </c>
      <c r="X256" s="172" t="s">
        <v>135</v>
      </c>
      <c r="Y256" s="172" t="s">
        <v>135</v>
      </c>
      <c r="Z256" s="172">
        <v>0</v>
      </c>
      <c r="AA256" s="172" t="s">
        <v>46</v>
      </c>
      <c r="AB256" s="169" t="s">
        <v>46</v>
      </c>
      <c r="AC256" s="172" t="s">
        <v>46</v>
      </c>
      <c r="AD256" s="169">
        <v>1E-4</v>
      </c>
      <c r="AE256" s="169" t="s">
        <v>46</v>
      </c>
      <c r="AF256" s="169">
        <v>1E-4</v>
      </c>
      <c r="AG256" s="169">
        <v>0.1</v>
      </c>
      <c r="AH256" s="172" t="s">
        <v>3542</v>
      </c>
      <c r="AI256" s="172" t="s">
        <v>136</v>
      </c>
      <c r="AJ256" s="172" t="s">
        <v>3372</v>
      </c>
      <c r="AK256" s="173">
        <v>36526</v>
      </c>
      <c r="AL256" s="212" t="s">
        <v>5309</v>
      </c>
      <c r="AM256" s="128" t="s">
        <v>46</v>
      </c>
      <c r="AN256" s="128" t="s">
        <v>46</v>
      </c>
      <c r="AO256" s="128" t="s">
        <v>46</v>
      </c>
      <c r="AP256" s="128" t="s">
        <v>46</v>
      </c>
      <c r="AQ256" s="128" t="s">
        <v>46</v>
      </c>
      <c r="AR256" s="128" t="s">
        <v>46</v>
      </c>
      <c r="AS256" s="128" t="s">
        <v>46</v>
      </c>
      <c r="AT256" s="128" t="s">
        <v>46</v>
      </c>
      <c r="AU256" s="128" t="s">
        <v>46</v>
      </c>
      <c r="AV256" s="128" t="s">
        <v>46</v>
      </c>
      <c r="AW256" s="128" t="s">
        <v>46</v>
      </c>
      <c r="AX256" s="128" t="s">
        <v>46</v>
      </c>
      <c r="AY256" s="128" t="s">
        <v>46</v>
      </c>
      <c r="AZ256" s="128" t="s">
        <v>46</v>
      </c>
      <c r="BA256" s="128" t="s">
        <v>46</v>
      </c>
      <c r="BB256" s="128" t="s">
        <v>46</v>
      </c>
      <c r="BC256" s="128" t="s">
        <v>46</v>
      </c>
      <c r="BD256" s="128" t="s">
        <v>46</v>
      </c>
      <c r="BE256" s="128" t="s">
        <v>46</v>
      </c>
      <c r="BF256" s="128" t="s">
        <v>46</v>
      </c>
      <c r="BG256" s="128" t="s">
        <v>46</v>
      </c>
      <c r="BH256" s="128" t="s">
        <v>46</v>
      </c>
      <c r="BI256" s="128" t="s">
        <v>46</v>
      </c>
      <c r="BJ256" s="128" t="s">
        <v>46</v>
      </c>
      <c r="BK256" s="128" t="s">
        <v>46</v>
      </c>
      <c r="BL256" s="128" t="s">
        <v>46</v>
      </c>
      <c r="BM256" s="128" t="s">
        <v>46</v>
      </c>
      <c r="BN256" s="128" t="s">
        <v>46</v>
      </c>
      <c r="BO256" s="128" t="s">
        <v>46</v>
      </c>
      <c r="BP256" s="128" t="s">
        <v>46</v>
      </c>
      <c r="BQ256" s="128" t="s">
        <v>46</v>
      </c>
      <c r="BR256" s="128" t="s">
        <v>46</v>
      </c>
      <c r="BS256" s="128" t="s">
        <v>46</v>
      </c>
      <c r="BT256" s="128" t="s">
        <v>46</v>
      </c>
      <c r="BU256" s="128" t="s">
        <v>46</v>
      </c>
      <c r="BV256" s="177" t="s">
        <v>46</v>
      </c>
      <c r="BW256" s="177" t="s">
        <v>46</v>
      </c>
      <c r="BX256" s="128" t="s">
        <v>46</v>
      </c>
      <c r="BY256" s="128" t="s">
        <v>46</v>
      </c>
      <c r="BZ256" s="177" t="s">
        <v>46</v>
      </c>
      <c r="CA256" s="182" t="s">
        <v>46</v>
      </c>
      <c r="CB256" s="182" t="s">
        <v>46</v>
      </c>
      <c r="CC256" s="182" t="s">
        <v>46</v>
      </c>
      <c r="CD256" s="182" t="s">
        <v>46</v>
      </c>
      <c r="CE256" s="182" t="s">
        <v>46</v>
      </c>
      <c r="CF256" s="182" t="s">
        <v>46</v>
      </c>
      <c r="CG256" s="179" t="s">
        <v>46</v>
      </c>
      <c r="CH256" s="169" t="s">
        <v>46</v>
      </c>
      <c r="CI256" s="170" t="s">
        <v>46</v>
      </c>
      <c r="CJ256" s="170" t="s">
        <v>46</v>
      </c>
      <c r="CK256" s="170" t="s">
        <v>46</v>
      </c>
      <c r="CL256" s="170" t="s">
        <v>46</v>
      </c>
      <c r="CM256" s="180" t="s">
        <v>46</v>
      </c>
      <c r="CN256" s="180" t="s">
        <v>46</v>
      </c>
      <c r="CO256" s="180" t="s">
        <v>46</v>
      </c>
      <c r="CP256" s="128" t="s">
        <v>46</v>
      </c>
      <c r="CQ256" s="128" t="s">
        <v>46</v>
      </c>
      <c r="CR256" s="128" t="s">
        <v>46</v>
      </c>
      <c r="CS256" s="128" t="s">
        <v>46</v>
      </c>
      <c r="CT256" s="126" t="s">
        <v>46</v>
      </c>
      <c r="CU256" s="126" t="s">
        <v>46</v>
      </c>
      <c r="CV256" s="126" t="s">
        <v>5310</v>
      </c>
      <c r="CW256" s="126" t="s">
        <v>46</v>
      </c>
      <c r="CX256" s="154">
        <v>25569.709027766203</v>
      </c>
    </row>
    <row r="257" spans="1:102" ht="15" customHeight="1" x14ac:dyDescent="0.35">
      <c r="A257" s="8"/>
      <c r="B257" s="129">
        <v>17335646000122</v>
      </c>
      <c r="C257" s="152" t="s">
        <v>5385</v>
      </c>
      <c r="D257" s="126">
        <v>41</v>
      </c>
      <c r="E257" s="126"/>
      <c r="F257" s="122" t="s">
        <v>3393</v>
      </c>
      <c r="G257" s="126" t="s">
        <v>486</v>
      </c>
      <c r="H257" s="126" t="s">
        <v>3390</v>
      </c>
      <c r="I257" s="126" t="s">
        <v>3384</v>
      </c>
      <c r="J257" s="126" t="s">
        <v>3561</v>
      </c>
      <c r="K257" s="126" t="s">
        <v>3526</v>
      </c>
      <c r="L257" s="211" t="s">
        <v>3399</v>
      </c>
      <c r="M257" s="126" t="s">
        <v>114</v>
      </c>
      <c r="N257" s="126" t="s">
        <v>115</v>
      </c>
      <c r="O257" s="126" t="s">
        <v>3551</v>
      </c>
      <c r="P257" s="211" t="s">
        <v>3550</v>
      </c>
      <c r="Q257" s="127">
        <v>5000</v>
      </c>
      <c r="R257" s="126" t="s">
        <v>4350</v>
      </c>
      <c r="S257" s="213" t="s">
        <v>46</v>
      </c>
      <c r="T257" s="171">
        <v>1000</v>
      </c>
      <c r="U257" s="171">
        <v>1000</v>
      </c>
      <c r="V257" s="172" t="s">
        <v>3398</v>
      </c>
      <c r="W257" s="172" t="s">
        <v>3530</v>
      </c>
      <c r="X257" s="172" t="s">
        <v>3531</v>
      </c>
      <c r="Y257" s="172" t="s">
        <v>3534</v>
      </c>
      <c r="Z257" s="172">
        <v>32</v>
      </c>
      <c r="AA257" s="172" t="s">
        <v>46</v>
      </c>
      <c r="AB257" s="169" t="s">
        <v>46</v>
      </c>
      <c r="AC257" s="172" t="s">
        <v>5386</v>
      </c>
      <c r="AD257" s="169">
        <v>1.34E-2</v>
      </c>
      <c r="AE257" s="169">
        <v>0.6734</v>
      </c>
      <c r="AF257" s="169">
        <v>0.02</v>
      </c>
      <c r="AG257" s="169">
        <v>0.2</v>
      </c>
      <c r="AH257" s="172" t="s">
        <v>136</v>
      </c>
      <c r="AI257" s="172" t="s">
        <v>4367</v>
      </c>
      <c r="AJ257" s="172" t="s">
        <v>4513</v>
      </c>
      <c r="AK257" s="173">
        <v>41271</v>
      </c>
      <c r="AL257" s="212" t="s">
        <v>5387</v>
      </c>
      <c r="AM257" s="128">
        <v>3.6054781538516302E-2</v>
      </c>
      <c r="AN257" s="128">
        <v>0.29836930013850438</v>
      </c>
      <c r="AO257" s="128">
        <v>0.1058932238308045</v>
      </c>
      <c r="AP257" s="128">
        <v>9.1848765818283801E-2</v>
      </c>
      <c r="AQ257" s="128">
        <v>8.3687597332595398E-2</v>
      </c>
      <c r="AR257" s="128">
        <v>-0.18793299836253169</v>
      </c>
      <c r="AS257" s="128">
        <v>0.26463774867979528</v>
      </c>
      <c r="AT257" s="128">
        <v>-0.17496910859194431</v>
      </c>
      <c r="AU257" s="128" t="s">
        <v>46</v>
      </c>
      <c r="AV257" s="128" t="s">
        <v>46</v>
      </c>
      <c r="AW257" s="128">
        <v>0.10490105334105029</v>
      </c>
      <c r="AX257" s="128">
        <v>2.9554786242217679</v>
      </c>
      <c r="AY257" s="128">
        <v>2.8824443408318081</v>
      </c>
      <c r="AZ257" s="128">
        <v>0.7935921824557769</v>
      </c>
      <c r="BA257" s="128">
        <v>0.74062149694453261</v>
      </c>
      <c r="BB257" s="128">
        <v>0.6336775355422829</v>
      </c>
      <c r="BC257" s="128" t="s">
        <v>46</v>
      </c>
      <c r="BD257" s="128">
        <v>2.0282734520451835</v>
      </c>
      <c r="BE257" s="128" t="s">
        <v>46</v>
      </c>
      <c r="BF257" s="128" t="s">
        <v>46</v>
      </c>
      <c r="BG257" s="128" t="s">
        <v>46</v>
      </c>
      <c r="BH257" s="128">
        <v>1.1625502653398905</v>
      </c>
      <c r="BI257" s="128">
        <v>2.3855477763138701E-2</v>
      </c>
      <c r="BJ257" s="128">
        <v>0.19485670289182111</v>
      </c>
      <c r="BK257" s="128">
        <v>-2.7542092408220298E-2</v>
      </c>
      <c r="BL257" s="128">
        <v>-2.8617953638815252E-2</v>
      </c>
      <c r="BM257" s="128">
        <v>-4.2735066836275148E-2</v>
      </c>
      <c r="BN257" s="128">
        <v>-0.29667272651677412</v>
      </c>
      <c r="BO257" s="128">
        <v>0.1341633550949701</v>
      </c>
      <c r="BP257" s="128">
        <v>-0.29869914404497849</v>
      </c>
      <c r="BQ257" s="128" t="s">
        <v>46</v>
      </c>
      <c r="BR257" s="128" t="s">
        <v>46</v>
      </c>
      <c r="BS257" s="128">
        <v>1.3453529775619311E-2</v>
      </c>
      <c r="BT257" s="128">
        <v>0.2076620091171289</v>
      </c>
      <c r="BU257" s="128">
        <v>0.22860378539037429</v>
      </c>
      <c r="BV257" s="177">
        <v>-1.50604860825552E-2</v>
      </c>
      <c r="BW257" s="177">
        <v>0.1523093844033738</v>
      </c>
      <c r="BX257" s="128">
        <v>-0.1806510403576683</v>
      </c>
      <c r="BY257" s="128">
        <v>-0.5066626000994453</v>
      </c>
      <c r="BZ257" s="177">
        <v>0.84757143363995624</v>
      </c>
      <c r="CA257" s="182">
        <v>0.8852126606223033</v>
      </c>
      <c r="CB257" s="182">
        <v>-0.3103177111253263</v>
      </c>
      <c r="CC257" s="182">
        <v>0.57305157162547049</v>
      </c>
      <c r="CD257" s="182">
        <v>0.49976435780224171</v>
      </c>
      <c r="CE257" s="182">
        <v>9.3065275561701105E-2</v>
      </c>
      <c r="CF257" s="182">
        <v>0.43898317153385003</v>
      </c>
      <c r="CG257" s="179">
        <v>3.5534810999999999</v>
      </c>
      <c r="CH257" s="169">
        <v>0.35820000000000002</v>
      </c>
      <c r="CI257" s="170">
        <v>0.18</v>
      </c>
      <c r="CJ257" s="170">
        <v>4.7998800000000003E-3</v>
      </c>
      <c r="CK257" s="170">
        <v>1.2798553780662037E-4</v>
      </c>
      <c r="CL257" s="170">
        <v>4.9278655378066204E-3</v>
      </c>
      <c r="CM257" s="180">
        <v>208387292.97999999</v>
      </c>
      <c r="CN257" s="180">
        <v>204586259.82904771</v>
      </c>
      <c r="CO257" s="180">
        <v>-26501704.580000009</v>
      </c>
      <c r="CP257" s="128" t="s">
        <v>46</v>
      </c>
      <c r="CQ257" s="128" t="s">
        <v>46</v>
      </c>
      <c r="CR257" s="128" t="s">
        <v>46</v>
      </c>
      <c r="CS257" s="128" t="s">
        <v>46</v>
      </c>
      <c r="CT257" s="126" t="s">
        <v>46</v>
      </c>
      <c r="CU257" s="126" t="s">
        <v>46</v>
      </c>
      <c r="CV257" s="126" t="s">
        <v>5388</v>
      </c>
      <c r="CW257" s="126" t="s">
        <v>46</v>
      </c>
      <c r="CX257" s="154">
        <v>25569.625694432871</v>
      </c>
    </row>
    <row r="258" spans="1:102" ht="15" customHeight="1" x14ac:dyDescent="0.35">
      <c r="A258" s="8"/>
      <c r="B258" s="129">
        <v>15174629000125</v>
      </c>
      <c r="C258" s="152" t="s">
        <v>5389</v>
      </c>
      <c r="D258" s="126">
        <v>10</v>
      </c>
      <c r="E258" s="126"/>
      <c r="F258" s="122" t="s">
        <v>3401</v>
      </c>
      <c r="G258" s="126" t="s">
        <v>5390</v>
      </c>
      <c r="H258" s="126" t="s">
        <v>3390</v>
      </c>
      <c r="I258" s="126" t="s">
        <v>3384</v>
      </c>
      <c r="J258" s="126" t="s">
        <v>3559</v>
      </c>
      <c r="K258" s="126" t="s">
        <v>3540</v>
      </c>
      <c r="L258" s="211" t="s">
        <v>3399</v>
      </c>
      <c r="M258" s="126" t="s">
        <v>163</v>
      </c>
      <c r="N258" s="126" t="s">
        <v>3566</v>
      </c>
      <c r="O258" s="126" t="s">
        <v>164</v>
      </c>
      <c r="P258" s="211" t="s">
        <v>3562</v>
      </c>
      <c r="Q258" s="127">
        <v>1000</v>
      </c>
      <c r="R258" s="126" t="s">
        <v>4350</v>
      </c>
      <c r="S258" s="213" t="s">
        <v>46</v>
      </c>
      <c r="T258" s="171">
        <v>1000</v>
      </c>
      <c r="U258" s="171">
        <v>1000</v>
      </c>
      <c r="V258" s="172" t="s">
        <v>3398</v>
      </c>
      <c r="W258" s="172" t="s">
        <v>135</v>
      </c>
      <c r="X258" s="172" t="s">
        <v>5391</v>
      </c>
      <c r="Y258" s="172" t="s">
        <v>3530</v>
      </c>
      <c r="Z258" s="172">
        <v>30</v>
      </c>
      <c r="AA258" s="172" t="s">
        <v>46</v>
      </c>
      <c r="AB258" s="169" t="s">
        <v>46</v>
      </c>
      <c r="AC258" s="172" t="s">
        <v>46</v>
      </c>
      <c r="AD258" s="169">
        <v>7.4999999999999997E-3</v>
      </c>
      <c r="AE258" s="169" t="s">
        <v>46</v>
      </c>
      <c r="AF258" s="169">
        <v>1.2E-2</v>
      </c>
      <c r="AG258" s="169" t="s">
        <v>46</v>
      </c>
      <c r="AH258" s="172" t="s">
        <v>46</v>
      </c>
      <c r="AI258" s="172" t="s">
        <v>46</v>
      </c>
      <c r="AJ258" s="172" t="s">
        <v>133</v>
      </c>
      <c r="AK258" s="173">
        <v>41023</v>
      </c>
      <c r="AL258" s="212" t="s">
        <v>5392</v>
      </c>
      <c r="AM258" s="128">
        <v>1.4112809123059299E-2</v>
      </c>
      <c r="AN258" s="128">
        <v>0.1105010797651282</v>
      </c>
      <c r="AO258" s="128">
        <v>0.13535137405013131</v>
      </c>
      <c r="AP258" s="128">
        <v>0.1332712411325411</v>
      </c>
      <c r="AQ258" s="128">
        <v>0.13383126037608359</v>
      </c>
      <c r="AR258" s="128">
        <v>0.12101242050712049</v>
      </c>
      <c r="AS258" s="128">
        <v>0.12762135773241229</v>
      </c>
      <c r="AT258" s="128">
        <v>0.1401388627068971</v>
      </c>
      <c r="AU258" s="128" t="s">
        <v>46</v>
      </c>
      <c r="AV258" s="128" t="s">
        <v>46</v>
      </c>
      <c r="AW258" s="128">
        <v>0.1117038519458502</v>
      </c>
      <c r="AX258" s="128">
        <v>1.1568536518898618</v>
      </c>
      <c r="AY258" s="128">
        <v>1.0675133530056304</v>
      </c>
      <c r="AZ258" s="128">
        <v>1.0143594504446942</v>
      </c>
      <c r="BA258" s="128">
        <v>1.0959108488499989</v>
      </c>
      <c r="BB258" s="128">
        <v>1.0635436965554039</v>
      </c>
      <c r="BC258" s="128">
        <v>1.11286300380915</v>
      </c>
      <c r="BD258" s="128">
        <v>0.97813336568176523</v>
      </c>
      <c r="BE258" s="128">
        <v>1.1326179790847264</v>
      </c>
      <c r="BF258" s="128" t="s">
        <v>46</v>
      </c>
      <c r="BG258" s="128" t="s">
        <v>46</v>
      </c>
      <c r="BH258" s="128">
        <v>1.32423872584271</v>
      </c>
      <c r="BI258" s="128">
        <v>1.9135053476817001E-3</v>
      </c>
      <c r="BJ258" s="128">
        <v>6.9884825184448997E-3</v>
      </c>
      <c r="BK258" s="128">
        <v>1.9160578111063001E-3</v>
      </c>
      <c r="BL258" s="128">
        <v>1.03989132029223E-2</v>
      </c>
      <c r="BM258" s="128">
        <v>7.1023140660622097E-3</v>
      </c>
      <c r="BN258" s="128">
        <v>1.2272692352878201E-2</v>
      </c>
      <c r="BO258" s="128">
        <v>-2.8530358524127999E-3</v>
      </c>
      <c r="BP258" s="128">
        <v>1.64088272538629E-2</v>
      </c>
      <c r="BQ258" s="128" t="s">
        <v>46</v>
      </c>
      <c r="BR258" s="128" t="s">
        <v>46</v>
      </c>
      <c r="BS258" s="128">
        <v>2.5222954724571478E-2</v>
      </c>
      <c r="BT258" s="128">
        <v>4.2018374716674004E-3</v>
      </c>
      <c r="BU258" s="128">
        <v>9.8174517612546995E-3</v>
      </c>
      <c r="BV258" s="177">
        <v>0.40418518158045358</v>
      </c>
      <c r="BW258" s="177">
        <v>1.5665816026757309</v>
      </c>
      <c r="BX258" s="128">
        <v>-2.6384057143293998E-3</v>
      </c>
      <c r="BY258" s="128">
        <v>-5.2293050780512197E-2</v>
      </c>
      <c r="BZ258" s="177">
        <v>4.2028495959629998E-4</v>
      </c>
      <c r="CA258" s="182">
        <v>0.16104127200527191</v>
      </c>
      <c r="CB258" s="182">
        <v>-4.8266565231179302E-2</v>
      </c>
      <c r="CC258" s="182">
        <v>0.223671816638806</v>
      </c>
      <c r="CD258" s="182">
        <v>0.20875149392190689</v>
      </c>
      <c r="CE258" s="182">
        <v>1.6102857682140599E-2</v>
      </c>
      <c r="CF258" s="182">
        <v>5.7680049160839297E-2</v>
      </c>
      <c r="CG258" s="179">
        <v>4128.0323299000001</v>
      </c>
      <c r="CH258" s="169">
        <v>0.3</v>
      </c>
      <c r="CI258" s="170" t="s">
        <v>46</v>
      </c>
      <c r="CJ258" s="170">
        <v>2.2499999999999998E-3</v>
      </c>
      <c r="CK258" s="170" t="s">
        <v>46</v>
      </c>
      <c r="CL258" s="170">
        <v>2.2499999999999998E-3</v>
      </c>
      <c r="CM258" s="180">
        <v>157732837.38999999</v>
      </c>
      <c r="CN258" s="180">
        <v>155296499.17857143</v>
      </c>
      <c r="CO258" s="180">
        <v>2382811.5299999937</v>
      </c>
      <c r="CP258" s="128" t="s">
        <v>46</v>
      </c>
      <c r="CQ258" s="128" t="s">
        <v>46</v>
      </c>
      <c r="CR258" s="128" t="s">
        <v>46</v>
      </c>
      <c r="CS258" s="128" t="s">
        <v>46</v>
      </c>
      <c r="CT258" s="126" t="s">
        <v>46</v>
      </c>
      <c r="CU258" s="126" t="s">
        <v>46</v>
      </c>
      <c r="CV258" s="126" t="s">
        <v>5393</v>
      </c>
      <c r="CW258" s="126" t="s">
        <v>46</v>
      </c>
      <c r="CX258" s="154">
        <v>25569.625694432871</v>
      </c>
    </row>
    <row r="259" spans="1:102" ht="15" customHeight="1" x14ac:dyDescent="0.35">
      <c r="A259" s="8"/>
      <c r="B259" s="129">
        <v>20879578000177</v>
      </c>
      <c r="C259" s="152" t="s">
        <v>5394</v>
      </c>
      <c r="D259" s="126">
        <v>11</v>
      </c>
      <c r="E259" s="126"/>
      <c r="F259" s="122" t="s">
        <v>3393</v>
      </c>
      <c r="G259" s="126" t="s">
        <v>5395</v>
      </c>
      <c r="H259" s="126" t="s">
        <v>5396</v>
      </c>
      <c r="I259" s="126" t="s">
        <v>5396</v>
      </c>
      <c r="J259" s="126" t="s">
        <v>4660</v>
      </c>
      <c r="K259" s="126" t="s">
        <v>3526</v>
      </c>
      <c r="L259" s="211" t="s">
        <v>3399</v>
      </c>
      <c r="M259" s="126" t="s">
        <v>163</v>
      </c>
      <c r="N259" s="126" t="s">
        <v>3570</v>
      </c>
      <c r="O259" s="126" t="s">
        <v>3568</v>
      </c>
      <c r="P259" s="211" t="s">
        <v>3541</v>
      </c>
      <c r="Q259" s="127">
        <v>500</v>
      </c>
      <c r="R259" s="126" t="s">
        <v>4350</v>
      </c>
      <c r="S259" s="213" t="s">
        <v>46</v>
      </c>
      <c r="T259" s="171">
        <v>100</v>
      </c>
      <c r="U259" s="171">
        <v>500</v>
      </c>
      <c r="V259" s="172" t="s">
        <v>3398</v>
      </c>
      <c r="W259" s="172" t="s">
        <v>135</v>
      </c>
      <c r="X259" s="172" t="s">
        <v>135</v>
      </c>
      <c r="Y259" s="172" t="s">
        <v>3530</v>
      </c>
      <c r="Z259" s="172">
        <v>1</v>
      </c>
      <c r="AA259" s="172" t="s">
        <v>46</v>
      </c>
      <c r="AB259" s="169" t="s">
        <v>46</v>
      </c>
      <c r="AC259" s="172" t="s">
        <v>46</v>
      </c>
      <c r="AD259" s="169">
        <v>5.0000000000000001E-3</v>
      </c>
      <c r="AE259" s="169" t="s">
        <v>46</v>
      </c>
      <c r="AF259" s="169">
        <v>6.9999999999999993E-3</v>
      </c>
      <c r="AG259" s="169" t="s">
        <v>46</v>
      </c>
      <c r="AH259" s="172" t="s">
        <v>46</v>
      </c>
      <c r="AI259" s="172" t="s">
        <v>46</v>
      </c>
      <c r="AJ259" s="172" t="s">
        <v>133</v>
      </c>
      <c r="AK259" s="173">
        <v>42034</v>
      </c>
      <c r="AL259" s="212" t="s">
        <v>5397</v>
      </c>
      <c r="AM259" s="128">
        <v>1.2695201366908999E-2</v>
      </c>
      <c r="AN259" s="128">
        <v>0.1085273624652274</v>
      </c>
      <c r="AO259" s="128">
        <v>0.1335091479591414</v>
      </c>
      <c r="AP259" s="128">
        <v>0.1287498376500551</v>
      </c>
      <c r="AQ259" s="128">
        <v>0.12592468515383329</v>
      </c>
      <c r="AR259" s="128">
        <v>0.1149710637648437</v>
      </c>
      <c r="AS259" s="128">
        <v>0.11409337399126129</v>
      </c>
      <c r="AT259" s="128">
        <v>0.13738721513589211</v>
      </c>
      <c r="AU259" s="128" t="s">
        <v>46</v>
      </c>
      <c r="AV259" s="128" t="s">
        <v>46</v>
      </c>
      <c r="AW259" s="128">
        <v>9.7342017240762801E-2</v>
      </c>
      <c r="AX259" s="128">
        <v>1.0406496633465552</v>
      </c>
      <c r="AY259" s="128">
        <v>1.0484459413823166</v>
      </c>
      <c r="AZ259" s="128">
        <v>1.0005533146860783</v>
      </c>
      <c r="BA259" s="128">
        <v>1.0564866735350771</v>
      </c>
      <c r="BB259" s="128">
        <v>0.99316814718482738</v>
      </c>
      <c r="BC259" s="128">
        <v>1.0573050504757795</v>
      </c>
      <c r="BD259" s="128">
        <v>0.8744503105667697</v>
      </c>
      <c r="BE259" s="128">
        <v>1.1103788553268621</v>
      </c>
      <c r="BF259" s="128" t="s">
        <v>46</v>
      </c>
      <c r="BG259" s="128" t="s">
        <v>46</v>
      </c>
      <c r="BH259" s="128">
        <v>1.0219770446754708</v>
      </c>
      <c r="BI259" s="128">
        <v>4.9589759153139995E-4</v>
      </c>
      <c r="BJ259" s="128">
        <v>5.0147652185441004E-3</v>
      </c>
      <c r="BK259" s="128">
        <v>7.3831720116500005E-5</v>
      </c>
      <c r="BL259" s="128">
        <v>6.1360327482327115E-3</v>
      </c>
      <c r="BM259" s="128">
        <v>-7.6874669366799875E-4</v>
      </c>
      <c r="BN259" s="128">
        <v>6.2313356106014003E-3</v>
      </c>
      <c r="BO259" s="128">
        <v>-1.6381019593563799E-2</v>
      </c>
      <c r="BP259" s="128">
        <v>1.3657179682857901E-2</v>
      </c>
      <c r="BQ259" s="128" t="s">
        <v>46</v>
      </c>
      <c r="BR259" s="128" t="s">
        <v>46</v>
      </c>
      <c r="BS259" s="128">
        <v>1.9112422315388233E-3</v>
      </c>
      <c r="BT259" s="128">
        <v>3.1684614556956002E-3</v>
      </c>
      <c r="BU259" s="128">
        <v>8.4722930664596005E-3</v>
      </c>
      <c r="BV259" s="177">
        <v>2.2026544915007301E-2</v>
      </c>
      <c r="BW259" s="177">
        <v>0.1548989082071606</v>
      </c>
      <c r="BX259" s="128">
        <v>-2.1117712331343999E-3</v>
      </c>
      <c r="BY259" s="128">
        <v>-5.1459795009261199E-2</v>
      </c>
      <c r="BZ259" s="177">
        <v>-5.8649945856160002E-4</v>
      </c>
      <c r="CA259" s="182">
        <v>3.8950009572425001E-3</v>
      </c>
      <c r="CB259" s="182">
        <v>-5.8719780542862102E-2</v>
      </c>
      <c r="CC259" s="182">
        <v>-2.1815424986452399E-2</v>
      </c>
      <c r="CD259" s="182">
        <v>-7.6882388957018502E-2</v>
      </c>
      <c r="CE259" s="182">
        <v>-5.1252421196140201E-2</v>
      </c>
      <c r="CF259" s="182">
        <v>8.1777255655733599E-2</v>
      </c>
      <c r="CG259" s="179">
        <v>2.6806099400000001</v>
      </c>
      <c r="CH259" s="169">
        <v>0.25</v>
      </c>
      <c r="CI259" s="170" t="s">
        <v>46</v>
      </c>
      <c r="CJ259" s="170">
        <v>1.25E-3</v>
      </c>
      <c r="CK259" s="170" t="s">
        <v>46</v>
      </c>
      <c r="CL259" s="170">
        <v>1.25E-3</v>
      </c>
      <c r="CM259" s="180">
        <v>1460323904.52</v>
      </c>
      <c r="CN259" s="180">
        <v>1394310914.5705552</v>
      </c>
      <c r="CO259" s="180">
        <v>-38981734.9500001</v>
      </c>
      <c r="CP259" s="128" t="s">
        <v>46</v>
      </c>
      <c r="CQ259" s="128" t="s">
        <v>46</v>
      </c>
      <c r="CR259" s="128" t="s">
        <v>46</v>
      </c>
      <c r="CS259" s="128" t="s">
        <v>46</v>
      </c>
      <c r="CT259" s="126" t="s">
        <v>46</v>
      </c>
      <c r="CU259" s="126" t="s">
        <v>46</v>
      </c>
      <c r="CV259" s="126" t="s">
        <v>5398</v>
      </c>
      <c r="CW259" s="126" t="s">
        <v>46</v>
      </c>
      <c r="CX259" s="154">
        <v>25569.625694432871</v>
      </c>
    </row>
    <row r="260" spans="1:102" ht="15" customHeight="1" x14ac:dyDescent="0.35">
      <c r="A260" s="8"/>
      <c r="B260" s="129">
        <v>27826059000190</v>
      </c>
      <c r="C260" s="152" t="s">
        <v>5399</v>
      </c>
      <c r="D260" s="126">
        <v>11</v>
      </c>
      <c r="E260" s="126"/>
      <c r="F260" s="122" t="s">
        <v>3552</v>
      </c>
      <c r="G260" s="126" t="s">
        <v>5395</v>
      </c>
      <c r="H260" s="126" t="s">
        <v>5396</v>
      </c>
      <c r="I260" s="126" t="s">
        <v>5396</v>
      </c>
      <c r="J260" s="126" t="s">
        <v>3560</v>
      </c>
      <c r="K260" s="126" t="s">
        <v>3540</v>
      </c>
      <c r="L260" s="211" t="s">
        <v>3399</v>
      </c>
      <c r="M260" s="126" t="s">
        <v>163</v>
      </c>
      <c r="N260" s="126" t="s">
        <v>3547</v>
      </c>
      <c r="O260" s="126" t="s">
        <v>164</v>
      </c>
      <c r="P260" s="211" t="s">
        <v>3541</v>
      </c>
      <c r="Q260" s="127">
        <v>500</v>
      </c>
      <c r="R260" s="126" t="s">
        <v>4361</v>
      </c>
      <c r="S260" s="213" t="s">
        <v>46</v>
      </c>
      <c r="T260" s="171">
        <v>100</v>
      </c>
      <c r="U260" s="171">
        <v>500</v>
      </c>
      <c r="V260" s="172" t="s">
        <v>3398</v>
      </c>
      <c r="W260" s="172" t="s">
        <v>135</v>
      </c>
      <c r="X260" s="172" t="s">
        <v>5101</v>
      </c>
      <c r="Y260" s="172" t="s">
        <v>3530</v>
      </c>
      <c r="Z260" s="172">
        <v>15</v>
      </c>
      <c r="AA260" s="172" t="s">
        <v>46</v>
      </c>
      <c r="AB260" s="169" t="s">
        <v>46</v>
      </c>
      <c r="AC260" s="172" t="s">
        <v>46</v>
      </c>
      <c r="AD260" s="169">
        <v>6.0000000000000001E-3</v>
      </c>
      <c r="AE260" s="169" t="s">
        <v>46</v>
      </c>
      <c r="AF260" s="169">
        <v>8.0000000000000002E-3</v>
      </c>
      <c r="AG260" s="169">
        <v>0.2</v>
      </c>
      <c r="AH260" s="172" t="s">
        <v>136</v>
      </c>
      <c r="AI260" s="172" t="s">
        <v>4367</v>
      </c>
      <c r="AJ260" s="172" t="s">
        <v>133</v>
      </c>
      <c r="AK260" s="173">
        <v>43039</v>
      </c>
      <c r="AL260" s="212" t="s">
        <v>5400</v>
      </c>
      <c r="AM260" s="128">
        <v>1.2667392171642001E-2</v>
      </c>
      <c r="AN260" s="128">
        <v>0.11408129544979979</v>
      </c>
      <c r="AO260" s="128">
        <v>0.13976819003843199</v>
      </c>
      <c r="AP260" s="128">
        <v>0.13155065430689819</v>
      </c>
      <c r="AQ260" s="128">
        <v>0.12585888732465</v>
      </c>
      <c r="AR260" s="128">
        <v>0.1162016145034192</v>
      </c>
      <c r="AS260" s="128">
        <v>0.10692361043857861</v>
      </c>
      <c r="AT260" s="128">
        <v>0.1401214280419058</v>
      </c>
      <c r="AU260" s="128" t="s">
        <v>46</v>
      </c>
      <c r="AV260" s="128" t="s">
        <v>46</v>
      </c>
      <c r="AW260" s="128">
        <v>8.4774275084680203E-2</v>
      </c>
      <c r="AX260" s="128">
        <v>1.0383700910218503</v>
      </c>
      <c r="AY260" s="128">
        <v>1.1021005991949953</v>
      </c>
      <c r="AZ260" s="128">
        <v>1.0474602524871517</v>
      </c>
      <c r="BA260" s="128">
        <v>1.0808896929508478</v>
      </c>
      <c r="BB260" s="128">
        <v>0.99258661547371541</v>
      </c>
      <c r="BC260" s="128">
        <v>1.0686215284499565</v>
      </c>
      <c r="BD260" s="128">
        <v>0.81949881122892176</v>
      </c>
      <c r="BE260" s="128">
        <v>1.1324770701701898</v>
      </c>
      <c r="BF260" s="128" t="s">
        <v>46</v>
      </c>
      <c r="BG260" s="128" t="s">
        <v>46</v>
      </c>
      <c r="BH260" s="128">
        <v>0.99726356922586779</v>
      </c>
      <c r="BI260" s="128">
        <v>4.680883962644E-4</v>
      </c>
      <c r="BJ260" s="128">
        <v>1.0568698203116501E-2</v>
      </c>
      <c r="BK260" s="128">
        <v>6.3328737994069999E-3</v>
      </c>
      <c r="BL260" s="128">
        <v>8.7765901707543836E-3</v>
      </c>
      <c r="BM260" s="128">
        <v>-8.342295851282433E-4</v>
      </c>
      <c r="BN260" s="128">
        <v>7.4618863491768004E-3</v>
      </c>
      <c r="BO260" s="128">
        <v>-2.3550783146246399E-2</v>
      </c>
      <c r="BP260" s="128">
        <v>1.6391392588871598E-2</v>
      </c>
      <c r="BQ260" s="128" t="s">
        <v>46</v>
      </c>
      <c r="BR260" s="128" t="s">
        <v>46</v>
      </c>
      <c r="BS260" s="128">
        <v>-2.1439077793472539E-4</v>
      </c>
      <c r="BT260" s="128">
        <v>8.0716973384862001E-3</v>
      </c>
      <c r="BU260" s="128">
        <v>1.2886395291204099E-2</v>
      </c>
      <c r="BV260" s="177">
        <v>0.69461395612482324</v>
      </c>
      <c r="BW260" s="177">
        <v>-6.5455842848214001E-3</v>
      </c>
      <c r="BX260" s="128">
        <v>-7.2965117110006996E-3</v>
      </c>
      <c r="BY260" s="128">
        <v>-6.8793686300193099E-2</v>
      </c>
      <c r="BZ260" s="177">
        <v>4.7564416804019997E-4</v>
      </c>
      <c r="CA260" s="182">
        <v>-4.3924035006007403E-2</v>
      </c>
      <c r="CB260" s="182">
        <v>9.6815180245055001E-3</v>
      </c>
      <c r="CC260" s="182">
        <v>-5.9548055286309701E-2</v>
      </c>
      <c r="CD260" s="182">
        <v>-0.1007797524735899</v>
      </c>
      <c r="CE260" s="182">
        <v>-1.3738865622539001E-3</v>
      </c>
      <c r="CF260" s="182">
        <v>5.3426478962479103E-2</v>
      </c>
      <c r="CG260" s="179">
        <v>1.89892561</v>
      </c>
      <c r="CH260" s="169">
        <v>0.21360000000000001</v>
      </c>
      <c r="CI260" s="170">
        <v>0.1</v>
      </c>
      <c r="CJ260" s="170">
        <v>1.2815999999999999E-3</v>
      </c>
      <c r="CK260" s="170">
        <v>1.1174654095694516E-4</v>
      </c>
      <c r="CL260" s="170">
        <v>1.393346540956945E-3</v>
      </c>
      <c r="CM260" s="180">
        <v>255526252.34999999</v>
      </c>
      <c r="CN260" s="180">
        <v>200880916.38063493</v>
      </c>
      <c r="CO260" s="180">
        <v>83632737.879999995</v>
      </c>
      <c r="CP260" s="128" t="s">
        <v>46</v>
      </c>
      <c r="CQ260" s="128" t="s">
        <v>46</v>
      </c>
      <c r="CR260" s="128" t="s">
        <v>46</v>
      </c>
      <c r="CS260" s="128" t="s">
        <v>46</v>
      </c>
      <c r="CT260" s="126" t="s">
        <v>46</v>
      </c>
      <c r="CU260" s="126" t="s">
        <v>46</v>
      </c>
      <c r="CV260" s="126" t="s">
        <v>5401</v>
      </c>
      <c r="CW260" s="126" t="s">
        <v>46</v>
      </c>
      <c r="CX260" s="154">
        <v>25569.625694432871</v>
      </c>
    </row>
    <row r="261" spans="1:102" ht="15" customHeight="1" x14ac:dyDescent="0.35">
      <c r="A261" s="8"/>
      <c r="B261" s="129">
        <v>61560810000197</v>
      </c>
      <c r="C261" s="152" t="s">
        <v>5311</v>
      </c>
      <c r="D261" s="126">
        <v>50</v>
      </c>
      <c r="E261" s="126"/>
      <c r="F261" s="122"/>
      <c r="G261" s="126" t="s">
        <v>3411</v>
      </c>
      <c r="H261" s="126" t="s">
        <v>352</v>
      </c>
      <c r="I261" s="126" t="s">
        <v>3383</v>
      </c>
      <c r="J261" s="126" t="s">
        <v>3561</v>
      </c>
      <c r="K261" s="126" t="s">
        <v>46</v>
      </c>
      <c r="L261" s="211" t="s">
        <v>4628</v>
      </c>
      <c r="M261" s="126" t="s">
        <v>163</v>
      </c>
      <c r="N261" s="126" t="s">
        <v>46</v>
      </c>
      <c r="O261" s="126" t="s">
        <v>4480</v>
      </c>
      <c r="P261" s="211" t="s">
        <v>4289</v>
      </c>
      <c r="Q261" s="127">
        <v>500</v>
      </c>
      <c r="R261" s="126" t="s">
        <v>4361</v>
      </c>
      <c r="S261" s="213" t="s">
        <v>46</v>
      </c>
      <c r="T261" s="171">
        <v>500</v>
      </c>
      <c r="U261" s="171">
        <v>500</v>
      </c>
      <c r="V261" s="172" t="s">
        <v>3398</v>
      </c>
      <c r="W261" s="172" t="s">
        <v>135</v>
      </c>
      <c r="X261" s="172" t="s">
        <v>5312</v>
      </c>
      <c r="Y261" s="172" t="s">
        <v>3534</v>
      </c>
      <c r="Z261" s="172">
        <v>14</v>
      </c>
      <c r="AA261" s="172" t="s">
        <v>46</v>
      </c>
      <c r="AB261" s="169" t="s">
        <v>46</v>
      </c>
      <c r="AC261" s="172" t="s">
        <v>46</v>
      </c>
      <c r="AD261" s="169">
        <v>4.0000000000000002E-4</v>
      </c>
      <c r="AE261" s="169" t="s">
        <v>46</v>
      </c>
      <c r="AF261" s="169">
        <v>2.5000000000000001E-2</v>
      </c>
      <c r="AG261" s="169" t="s">
        <v>46</v>
      </c>
      <c r="AH261" s="172" t="s">
        <v>46</v>
      </c>
      <c r="AI261" s="172" t="s">
        <v>46</v>
      </c>
      <c r="AJ261" s="172" t="s">
        <v>46</v>
      </c>
      <c r="AK261" s="173">
        <v>45918</v>
      </c>
      <c r="AL261" s="212" t="s">
        <v>5313</v>
      </c>
      <c r="AM261" s="128" t="s">
        <v>46</v>
      </c>
      <c r="AN261" s="128" t="s">
        <v>46</v>
      </c>
      <c r="AO261" s="128" t="s">
        <v>46</v>
      </c>
      <c r="AP261" s="128" t="s">
        <v>46</v>
      </c>
      <c r="AQ261" s="128" t="s">
        <v>46</v>
      </c>
      <c r="AR261" s="128" t="s">
        <v>46</v>
      </c>
      <c r="AS261" s="128" t="s">
        <v>46</v>
      </c>
      <c r="AT261" s="128" t="s">
        <v>46</v>
      </c>
      <c r="AU261" s="128" t="s">
        <v>46</v>
      </c>
      <c r="AV261" s="128" t="s">
        <v>46</v>
      </c>
      <c r="AW261" s="128" t="s">
        <v>46</v>
      </c>
      <c r="AX261" s="128" t="s">
        <v>46</v>
      </c>
      <c r="AY261" s="128" t="s">
        <v>46</v>
      </c>
      <c r="AZ261" s="128" t="s">
        <v>46</v>
      </c>
      <c r="BA261" s="128" t="s">
        <v>46</v>
      </c>
      <c r="BB261" s="128" t="s">
        <v>46</v>
      </c>
      <c r="BC261" s="128" t="s">
        <v>46</v>
      </c>
      <c r="BD261" s="128" t="s">
        <v>46</v>
      </c>
      <c r="BE261" s="128" t="s">
        <v>46</v>
      </c>
      <c r="BF261" s="128" t="s">
        <v>46</v>
      </c>
      <c r="BG261" s="128" t="s">
        <v>46</v>
      </c>
      <c r="BH261" s="128" t="s">
        <v>46</v>
      </c>
      <c r="BI261" s="128" t="s">
        <v>46</v>
      </c>
      <c r="BJ261" s="128" t="s">
        <v>46</v>
      </c>
      <c r="BK261" s="128" t="s">
        <v>46</v>
      </c>
      <c r="BL261" s="128" t="s">
        <v>46</v>
      </c>
      <c r="BM261" s="128" t="s">
        <v>46</v>
      </c>
      <c r="BN261" s="128" t="s">
        <v>46</v>
      </c>
      <c r="BO261" s="128" t="s">
        <v>46</v>
      </c>
      <c r="BP261" s="128" t="s">
        <v>46</v>
      </c>
      <c r="BQ261" s="128" t="s">
        <v>46</v>
      </c>
      <c r="BR261" s="128" t="s">
        <v>46</v>
      </c>
      <c r="BS261" s="128" t="s">
        <v>46</v>
      </c>
      <c r="BT261" s="128" t="s">
        <v>46</v>
      </c>
      <c r="BU261" s="128">
        <v>3.6867481448657799E-2</v>
      </c>
      <c r="BV261" s="177" t="s">
        <v>46</v>
      </c>
      <c r="BW261" s="177">
        <v>-4.2696843595093128</v>
      </c>
      <c r="BX261" s="128" t="s">
        <v>46</v>
      </c>
      <c r="BY261" s="128">
        <v>-3.2617046255543E-3</v>
      </c>
      <c r="BZ261" s="177">
        <v>0.2308618111876693</v>
      </c>
      <c r="CA261" s="182" t="s">
        <v>46</v>
      </c>
      <c r="CB261" s="182" t="s">
        <v>46</v>
      </c>
      <c r="CC261" s="182" t="s">
        <v>46</v>
      </c>
      <c r="CD261" s="182" t="s">
        <v>46</v>
      </c>
      <c r="CE261" s="182" t="s">
        <v>46</v>
      </c>
      <c r="CF261" s="182" t="s">
        <v>46</v>
      </c>
      <c r="CG261" s="179">
        <v>0.99939456000000004</v>
      </c>
      <c r="CH261" s="169" t="s">
        <v>46</v>
      </c>
      <c r="CI261" s="170" t="s">
        <v>46</v>
      </c>
      <c r="CJ261" s="170" t="s">
        <v>46</v>
      </c>
      <c r="CK261" s="170" t="s">
        <v>46</v>
      </c>
      <c r="CL261" s="170" t="s">
        <v>46</v>
      </c>
      <c r="CM261" s="180">
        <v>11976850.6</v>
      </c>
      <c r="CN261" s="180" t="s">
        <v>46</v>
      </c>
      <c r="CO261" s="180">
        <v>83888744.099999994</v>
      </c>
      <c r="CP261" s="128" t="s">
        <v>46</v>
      </c>
      <c r="CQ261" s="128" t="s">
        <v>46</v>
      </c>
      <c r="CR261" s="128" t="s">
        <v>46</v>
      </c>
      <c r="CS261" s="128" t="s">
        <v>46</v>
      </c>
      <c r="CT261" s="126" t="s">
        <v>46</v>
      </c>
      <c r="CU261" s="126" t="s">
        <v>46</v>
      </c>
      <c r="CV261" s="126" t="s">
        <v>5314</v>
      </c>
      <c r="CW261" s="126" t="s">
        <v>46</v>
      </c>
      <c r="CX261" s="154">
        <v>25569.625694432871</v>
      </c>
    </row>
    <row r="262" spans="1:102" ht="15" customHeight="1" x14ac:dyDescent="0.35">
      <c r="A262" s="8"/>
      <c r="B262" s="129">
        <v>35939779000190</v>
      </c>
      <c r="C262" s="152" t="s">
        <v>5315</v>
      </c>
      <c r="D262" s="126">
        <v>29</v>
      </c>
      <c r="E262" s="126"/>
      <c r="F262" s="122"/>
      <c r="G262" s="126" t="s">
        <v>470</v>
      </c>
      <c r="H262" s="126" t="s">
        <v>3391</v>
      </c>
      <c r="I262" s="126" t="s">
        <v>3392</v>
      </c>
      <c r="J262" s="126" t="s">
        <v>362</v>
      </c>
      <c r="K262" s="126" t="s">
        <v>3526</v>
      </c>
      <c r="L262" s="211" t="s">
        <v>3400</v>
      </c>
      <c r="M262" s="126" t="s">
        <v>114</v>
      </c>
      <c r="N262" s="126" t="s">
        <v>4426</v>
      </c>
      <c r="O262" s="126" t="s">
        <v>452</v>
      </c>
      <c r="P262" s="211" t="s">
        <v>114</v>
      </c>
      <c r="Q262" s="127">
        <v>1000</v>
      </c>
      <c r="R262" s="126" t="s">
        <v>4350</v>
      </c>
      <c r="S262" s="213" t="s">
        <v>46</v>
      </c>
      <c r="T262" s="171">
        <v>500</v>
      </c>
      <c r="U262" s="171">
        <v>500</v>
      </c>
      <c r="V262" s="172" t="s">
        <v>3398</v>
      </c>
      <c r="W262" s="172" t="s">
        <v>3530</v>
      </c>
      <c r="X262" s="172" t="s">
        <v>4934</v>
      </c>
      <c r="Y262" s="172" t="s">
        <v>3538</v>
      </c>
      <c r="Z262" s="172">
        <v>9</v>
      </c>
      <c r="AA262" s="172" t="s">
        <v>46</v>
      </c>
      <c r="AB262" s="169" t="s">
        <v>46</v>
      </c>
      <c r="AC262" s="172" t="s">
        <v>5316</v>
      </c>
      <c r="AD262" s="169">
        <v>1.4999999999999999E-2</v>
      </c>
      <c r="AE262" s="169">
        <v>1.4999999999999999E-2</v>
      </c>
      <c r="AF262" s="169">
        <v>1.4999999999999999E-2</v>
      </c>
      <c r="AG262" s="169">
        <v>0.15</v>
      </c>
      <c r="AH262" s="172" t="s">
        <v>4586</v>
      </c>
      <c r="AI262" s="172" t="s">
        <v>3542</v>
      </c>
      <c r="AJ262" s="172" t="s">
        <v>5317</v>
      </c>
      <c r="AK262" s="173">
        <v>43971</v>
      </c>
      <c r="AL262" s="212" t="s">
        <v>5318</v>
      </c>
      <c r="AM262" s="128">
        <v>-1.8137561549562899E-2</v>
      </c>
      <c r="AN262" s="128">
        <v>0.1641652424291071</v>
      </c>
      <c r="AO262" s="128">
        <v>0.2054198421950432</v>
      </c>
      <c r="AP262" s="128">
        <v>0.26661949969692089</v>
      </c>
      <c r="AQ262" s="128">
        <v>0.26487798988179451</v>
      </c>
      <c r="AR262" s="128">
        <v>0.26559472262551859</v>
      </c>
      <c r="AS262" s="128">
        <v>0.30601874546218338</v>
      </c>
      <c r="AT262" s="128">
        <v>-0.28010899103835257</v>
      </c>
      <c r="AU262" s="128" t="s">
        <v>46</v>
      </c>
      <c r="AV262" s="128" t="s">
        <v>46</v>
      </c>
      <c r="AW262" s="128">
        <v>0.16000972551787249</v>
      </c>
      <c r="AX262" s="128" t="s">
        <v>46</v>
      </c>
      <c r="AY262" s="128">
        <v>1.5859445786862167</v>
      </c>
      <c r="AZ262" s="128">
        <v>1.5394713182758246</v>
      </c>
      <c r="BA262" s="128">
        <v>2.3295027911870503</v>
      </c>
      <c r="BB262" s="128">
        <v>2.3791374759546322</v>
      </c>
      <c r="BC262" s="128">
        <v>2.4424810244953394</v>
      </c>
      <c r="BD262" s="128">
        <v>2.3454314448545941</v>
      </c>
      <c r="BE262" s="128" t="s">
        <v>46</v>
      </c>
      <c r="BF262" s="128" t="s">
        <v>46</v>
      </c>
      <c r="BG262" s="128" t="s">
        <v>46</v>
      </c>
      <c r="BH262" s="128">
        <v>1.8838823740488595</v>
      </c>
      <c r="BI262" s="128">
        <v>-3.0336865324940499E-2</v>
      </c>
      <c r="BJ262" s="128">
        <v>6.0652645182423803E-2</v>
      </c>
      <c r="BK262" s="128">
        <v>7.19845259560183E-2</v>
      </c>
      <c r="BL262" s="128">
        <v>0.13653877950073556</v>
      </c>
      <c r="BM262" s="128">
        <v>0.13816226384513697</v>
      </c>
      <c r="BN262" s="128">
        <v>0.15685499447127621</v>
      </c>
      <c r="BO262" s="128">
        <v>0.1755443518773582</v>
      </c>
      <c r="BP262" s="128">
        <v>-0.40383902649138681</v>
      </c>
      <c r="BQ262" s="128" t="s">
        <v>46</v>
      </c>
      <c r="BR262" s="128" t="s">
        <v>46</v>
      </c>
      <c r="BS262" s="128">
        <v>6.9196302530659226E-2</v>
      </c>
      <c r="BT262" s="128">
        <v>0.15558697329059709</v>
      </c>
      <c r="BU262" s="128">
        <v>0.1866104775739742</v>
      </c>
      <c r="BV262" s="177">
        <v>0.47334534056102018</v>
      </c>
      <c r="BW262" s="177">
        <v>0.3913445484550237</v>
      </c>
      <c r="BX262" s="128">
        <v>-0.16425892635686601</v>
      </c>
      <c r="BY262" s="128">
        <v>-0.35912722718149248</v>
      </c>
      <c r="BZ262" s="177">
        <v>0.4068015812391963</v>
      </c>
      <c r="CA262" s="182">
        <v>0.41112746980154019</v>
      </c>
      <c r="CB262" s="182">
        <v>-9.8217682316969104E-2</v>
      </c>
      <c r="CC262" s="182">
        <v>6.0622741589526803E-2</v>
      </c>
      <c r="CD262" s="182">
        <v>6.0644529105579097E-2</v>
      </c>
      <c r="CE262" s="182">
        <v>0.72581795322873921</v>
      </c>
      <c r="CF262" s="182">
        <v>0.14456850773005619</v>
      </c>
      <c r="CG262" s="179">
        <v>221.21703260999999</v>
      </c>
      <c r="CH262" s="169">
        <v>0.24</v>
      </c>
      <c r="CI262" s="170">
        <v>0.15</v>
      </c>
      <c r="CJ262" s="170">
        <v>3.5999999999999999E-3</v>
      </c>
      <c r="CK262" s="170">
        <v>1.537826297115053E-3</v>
      </c>
      <c r="CL262" s="170">
        <v>5.1378262971150529E-3</v>
      </c>
      <c r="CM262" s="180">
        <v>11333032.630000001</v>
      </c>
      <c r="CN262" s="180">
        <v>13049422.550238101</v>
      </c>
      <c r="CO262" s="180">
        <v>-4240990.8800000018</v>
      </c>
      <c r="CP262" s="128" t="s">
        <v>46</v>
      </c>
      <c r="CQ262" s="128" t="s">
        <v>46</v>
      </c>
      <c r="CR262" s="128" t="s">
        <v>46</v>
      </c>
      <c r="CS262" s="128" t="s">
        <v>46</v>
      </c>
      <c r="CT262" s="126" t="s">
        <v>46</v>
      </c>
      <c r="CU262" s="126" t="s">
        <v>46</v>
      </c>
      <c r="CV262" s="126" t="s">
        <v>5319</v>
      </c>
      <c r="CW262" s="126" t="s">
        <v>46</v>
      </c>
      <c r="CX262" s="154">
        <v>25569.625694432871</v>
      </c>
    </row>
    <row r="263" spans="1:102" ht="15" customHeight="1" x14ac:dyDescent="0.35">
      <c r="A263" s="8"/>
      <c r="B263" s="129">
        <v>35939847000110</v>
      </c>
      <c r="C263" s="152" t="s">
        <v>5320</v>
      </c>
      <c r="D263" s="126">
        <v>37</v>
      </c>
      <c r="E263" s="126"/>
      <c r="F263" s="122" t="s">
        <v>3552</v>
      </c>
      <c r="G263" s="126" t="s">
        <v>470</v>
      </c>
      <c r="H263" s="126" t="s">
        <v>3391</v>
      </c>
      <c r="I263" s="126" t="s">
        <v>3392</v>
      </c>
      <c r="J263" s="126" t="s">
        <v>362</v>
      </c>
      <c r="K263" s="126" t="s">
        <v>3526</v>
      </c>
      <c r="L263" s="211" t="s">
        <v>3399</v>
      </c>
      <c r="M263" s="126" t="s">
        <v>114</v>
      </c>
      <c r="N263" s="126" t="s">
        <v>115</v>
      </c>
      <c r="O263" s="126" t="s">
        <v>358</v>
      </c>
      <c r="P263" s="211" t="s">
        <v>4687</v>
      </c>
      <c r="Q263" s="127">
        <v>1000</v>
      </c>
      <c r="R263" s="126" t="s">
        <v>4350</v>
      </c>
      <c r="S263" s="213" t="s">
        <v>46</v>
      </c>
      <c r="T263" s="171">
        <v>100</v>
      </c>
      <c r="U263" s="171">
        <v>0.01</v>
      </c>
      <c r="V263" s="172" t="s">
        <v>3398</v>
      </c>
      <c r="W263" s="172" t="s">
        <v>3530</v>
      </c>
      <c r="X263" s="172" t="s">
        <v>5321</v>
      </c>
      <c r="Y263" s="172" t="s">
        <v>3538</v>
      </c>
      <c r="Z263" s="172">
        <v>14</v>
      </c>
      <c r="AA263" s="172" t="s">
        <v>46</v>
      </c>
      <c r="AB263" s="169" t="s">
        <v>46</v>
      </c>
      <c r="AC263" s="172" t="s">
        <v>5322</v>
      </c>
      <c r="AD263" s="169">
        <v>1.4999999999999999E-2</v>
      </c>
      <c r="AE263" s="169">
        <v>3.5000000000000003E-2</v>
      </c>
      <c r="AF263" s="169">
        <v>1.55E-2</v>
      </c>
      <c r="AG263" s="169">
        <v>0.15</v>
      </c>
      <c r="AH263" s="172" t="s">
        <v>136</v>
      </c>
      <c r="AI263" s="172" t="s">
        <v>4367</v>
      </c>
      <c r="AJ263" s="172" t="s">
        <v>4654</v>
      </c>
      <c r="AK263" s="173">
        <v>43917</v>
      </c>
      <c r="AL263" s="212" t="s">
        <v>3671</v>
      </c>
      <c r="AM263" s="128">
        <v>-4.6845437571342102E-2</v>
      </c>
      <c r="AN263" s="128">
        <v>-5.0092736168432302E-2</v>
      </c>
      <c r="AO263" s="128">
        <v>0.1086035479929028</v>
      </c>
      <c r="AP263" s="128">
        <v>0.2361630482004104</v>
      </c>
      <c r="AQ263" s="128">
        <v>0.19758793686375739</v>
      </c>
      <c r="AR263" s="128">
        <v>0.55219025372861275</v>
      </c>
      <c r="AS263" s="128">
        <v>0.14660533257141711</v>
      </c>
      <c r="AT263" s="128">
        <v>-0.3509773908915938</v>
      </c>
      <c r="AU263" s="128" t="s">
        <v>46</v>
      </c>
      <c r="AV263" s="128" t="s">
        <v>46</v>
      </c>
      <c r="AW263" s="128">
        <v>0.1514654158553676</v>
      </c>
      <c r="AX263" s="128" t="s">
        <v>46</v>
      </c>
      <c r="AY263" s="128" t="s">
        <v>46</v>
      </c>
      <c r="AZ263" s="128">
        <v>0.81390407767580408</v>
      </c>
      <c r="BA263" s="128">
        <v>2.0356734744321203</v>
      </c>
      <c r="BB263" s="128">
        <v>1.6677471422537944</v>
      </c>
      <c r="BC263" s="128">
        <v>5.078091173313914</v>
      </c>
      <c r="BD263" s="128">
        <v>1.1236329868519743</v>
      </c>
      <c r="BE263" s="128" t="s">
        <v>46</v>
      </c>
      <c r="BF263" s="128" t="s">
        <v>46</v>
      </c>
      <c r="BG263" s="128" t="s">
        <v>46</v>
      </c>
      <c r="BH263" s="128">
        <v>1.7942645295205235</v>
      </c>
      <c r="BI263" s="128">
        <v>-5.9044741346719699E-2</v>
      </c>
      <c r="BJ263" s="128">
        <v>-0.15360533341511559</v>
      </c>
      <c r="BK263" s="128">
        <v>-2.4831768246122099E-2</v>
      </c>
      <c r="BL263" s="128">
        <v>0.10766082956478695</v>
      </c>
      <c r="BM263" s="128">
        <v>7.0731946051759476E-2</v>
      </c>
      <c r="BN263" s="128">
        <v>0.44345052557437031</v>
      </c>
      <c r="BO263" s="128">
        <v>1.6130938986592E-2</v>
      </c>
      <c r="BP263" s="128">
        <v>-0.47470742634462798</v>
      </c>
      <c r="BQ263" s="128" t="s">
        <v>46</v>
      </c>
      <c r="BR263" s="128" t="s">
        <v>46</v>
      </c>
      <c r="BS263" s="128">
        <v>6.1829550163886138E-2</v>
      </c>
      <c r="BT263" s="128">
        <v>0.16661691365983969</v>
      </c>
      <c r="BU263" s="128">
        <v>0.2089134142189813</v>
      </c>
      <c r="BV263" s="177">
        <v>-5.0142971835408001E-2</v>
      </c>
      <c r="BW263" s="177">
        <v>0.34199647952824941</v>
      </c>
      <c r="BX263" s="128">
        <v>-0.16344610762404571</v>
      </c>
      <c r="BY263" s="128">
        <v>-0.4244497939157143</v>
      </c>
      <c r="BZ263" s="177">
        <v>2.25073244336071E-2</v>
      </c>
      <c r="CA263" s="182">
        <v>-1.8136998423548299E-2</v>
      </c>
      <c r="CB263" s="182">
        <v>0.30502958547607389</v>
      </c>
      <c r="CC263" s="182">
        <v>-0.29229488480073601</v>
      </c>
      <c r="CD263" s="182">
        <v>-0.2206168106902672</v>
      </c>
      <c r="CE263" s="182">
        <v>0.71240851458266519</v>
      </c>
      <c r="CF263" s="182">
        <v>-5.9794327355657997E-2</v>
      </c>
      <c r="CG263" s="179">
        <v>216.84567494000001</v>
      </c>
      <c r="CH263" s="169">
        <v>0.25</v>
      </c>
      <c r="CI263" s="170">
        <v>0.13</v>
      </c>
      <c r="CJ263" s="170">
        <v>3.7499999999999999E-3</v>
      </c>
      <c r="CK263" s="170" t="s">
        <v>46</v>
      </c>
      <c r="CL263" s="170">
        <v>3.7499999999999999E-3</v>
      </c>
      <c r="CM263" s="180">
        <v>71125746.849999994</v>
      </c>
      <c r="CN263" s="180">
        <v>75406722.547539681</v>
      </c>
      <c r="CO263" s="180">
        <v>-7719551.3200000022</v>
      </c>
      <c r="CP263" s="128" t="s">
        <v>46</v>
      </c>
      <c r="CQ263" s="128" t="s">
        <v>46</v>
      </c>
      <c r="CR263" s="128" t="s">
        <v>46</v>
      </c>
      <c r="CS263" s="128" t="s">
        <v>46</v>
      </c>
      <c r="CT263" s="126" t="s">
        <v>46</v>
      </c>
      <c r="CU263" s="126" t="s">
        <v>46</v>
      </c>
      <c r="CV263" s="126" t="s">
        <v>5323</v>
      </c>
      <c r="CW263" s="126" t="s">
        <v>46</v>
      </c>
      <c r="CX263" s="154">
        <v>25569.625694432871</v>
      </c>
    </row>
    <row r="264" spans="1:102" ht="15" customHeight="1" x14ac:dyDescent="0.35">
      <c r="A264" s="8"/>
      <c r="B264" s="129">
        <v>12082452000149</v>
      </c>
      <c r="C264" s="152" t="s">
        <v>5324</v>
      </c>
      <c r="D264" s="126">
        <v>28</v>
      </c>
      <c r="E264" s="126" t="s">
        <v>134</v>
      </c>
      <c r="F264" s="122" t="s">
        <v>3394</v>
      </c>
      <c r="G264" s="126" t="s">
        <v>470</v>
      </c>
      <c r="H264" s="126" t="s">
        <v>3391</v>
      </c>
      <c r="I264" s="126" t="s">
        <v>3392</v>
      </c>
      <c r="J264" s="126" t="s">
        <v>3560</v>
      </c>
      <c r="K264" s="126" t="s">
        <v>3526</v>
      </c>
      <c r="L264" s="211" t="s">
        <v>3399</v>
      </c>
      <c r="M264" s="126" t="s">
        <v>114</v>
      </c>
      <c r="N264" s="126" t="s">
        <v>115</v>
      </c>
      <c r="O264" s="126" t="s">
        <v>3551</v>
      </c>
      <c r="P264" s="211" t="s">
        <v>3550</v>
      </c>
      <c r="Q264" s="127">
        <v>1000</v>
      </c>
      <c r="R264" s="126" t="s">
        <v>4350</v>
      </c>
      <c r="S264" s="213" t="s">
        <v>46</v>
      </c>
      <c r="T264" s="171">
        <v>100</v>
      </c>
      <c r="U264" s="171">
        <v>0.01</v>
      </c>
      <c r="V264" s="172" t="s">
        <v>3398</v>
      </c>
      <c r="W264" s="172" t="s">
        <v>3530</v>
      </c>
      <c r="X264" s="172" t="s">
        <v>3531</v>
      </c>
      <c r="Y264" s="172" t="s">
        <v>3534</v>
      </c>
      <c r="Z264" s="172">
        <v>32</v>
      </c>
      <c r="AA264" s="172" t="s">
        <v>46</v>
      </c>
      <c r="AB264" s="169" t="s">
        <v>46</v>
      </c>
      <c r="AC264" s="172" t="s">
        <v>5325</v>
      </c>
      <c r="AD264" s="169">
        <v>0.02</v>
      </c>
      <c r="AE264" s="169">
        <v>2.4E-2</v>
      </c>
      <c r="AF264" s="169">
        <v>2.5000000000000001E-2</v>
      </c>
      <c r="AG264" s="169">
        <v>0.2</v>
      </c>
      <c r="AH264" s="172" t="s">
        <v>46</v>
      </c>
      <c r="AI264" s="172" t="s">
        <v>46</v>
      </c>
      <c r="AJ264" s="172" t="s">
        <v>4513</v>
      </c>
      <c r="AK264" s="173">
        <v>40375</v>
      </c>
      <c r="AL264" s="212" t="s">
        <v>5326</v>
      </c>
      <c r="AM264" s="128">
        <v>6.3777512156830002E-3</v>
      </c>
      <c r="AN264" s="128">
        <v>0.2327500639537321</v>
      </c>
      <c r="AO264" s="128">
        <v>0.1872441020844102</v>
      </c>
      <c r="AP264" s="128">
        <v>0.20908357066360109</v>
      </c>
      <c r="AQ264" s="128">
        <v>0.1827603904725647</v>
      </c>
      <c r="AR264" s="128">
        <v>4.6240887586129098E-2</v>
      </c>
      <c r="AS264" s="128">
        <v>0.2831660021865261</v>
      </c>
      <c r="AT264" s="128">
        <v>-0.2506570168034411</v>
      </c>
      <c r="AU264" s="128" t="s">
        <v>46</v>
      </c>
      <c r="AV264" s="128" t="s">
        <v>46</v>
      </c>
      <c r="AW264" s="128">
        <v>0.12009144259709841</v>
      </c>
      <c r="AX264" s="128">
        <v>0.52279632781631158</v>
      </c>
      <c r="AY264" s="128">
        <v>2.2485192154831166</v>
      </c>
      <c r="AZ264" s="128">
        <v>1.4032574535889486</v>
      </c>
      <c r="BA264" s="128">
        <v>1.7804294089690766</v>
      </c>
      <c r="BB264" s="128">
        <v>1.5213055372780635</v>
      </c>
      <c r="BC264" s="128">
        <v>0.42524372987707387</v>
      </c>
      <c r="BD264" s="128">
        <v>2.1702802703768209</v>
      </c>
      <c r="BE264" s="128" t="s">
        <v>46</v>
      </c>
      <c r="BF264" s="128" t="s">
        <v>46</v>
      </c>
      <c r="BG264" s="128" t="s">
        <v>46</v>
      </c>
      <c r="BH264" s="128">
        <v>1.5016032400061226</v>
      </c>
      <c r="BI264" s="128">
        <v>-5.8215525596944998E-3</v>
      </c>
      <c r="BJ264" s="128">
        <v>0.1292374667070488</v>
      </c>
      <c r="BK264" s="128">
        <v>5.3808785845385197E-2</v>
      </c>
      <c r="BL264" s="128">
        <v>8.2017543563986051E-2</v>
      </c>
      <c r="BM264" s="128">
        <v>5.5909810763138168E-2</v>
      </c>
      <c r="BN264" s="128">
        <v>-6.2498840568113202E-2</v>
      </c>
      <c r="BO264" s="128">
        <v>0.15269160860170089</v>
      </c>
      <c r="BP264" s="128">
        <v>-0.37438705225647528</v>
      </c>
      <c r="BQ264" s="128" t="s">
        <v>46</v>
      </c>
      <c r="BR264" s="128" t="s">
        <v>46</v>
      </c>
      <c r="BS264" s="128">
        <v>3.714525141502989E-2</v>
      </c>
      <c r="BT264" s="128">
        <v>0.1303736084879073</v>
      </c>
      <c r="BU264" s="128">
        <v>0.1392595721329685</v>
      </c>
      <c r="BV264" s="177">
        <v>0.42080684013469022</v>
      </c>
      <c r="BW264" s="177">
        <v>0.2217819314693103</v>
      </c>
      <c r="BX264" s="128">
        <v>-8.1489946684137796E-2</v>
      </c>
      <c r="BY264" s="128">
        <v>-0.33877919524679589</v>
      </c>
      <c r="BZ264" s="177">
        <v>0.41959311797123239</v>
      </c>
      <c r="CA264" s="182">
        <v>0.79056422811227489</v>
      </c>
      <c r="CB264" s="182">
        <v>-0.24222903784441299</v>
      </c>
      <c r="CC264" s="182">
        <v>0.38021451235111758</v>
      </c>
      <c r="CD264" s="182">
        <v>0.34437384678742189</v>
      </c>
      <c r="CE264" s="182">
        <v>0.48470024077205498</v>
      </c>
      <c r="CF264" s="182">
        <v>0.40131579860592859</v>
      </c>
      <c r="CG264" s="179">
        <v>5.5798201599999997</v>
      </c>
      <c r="CH264" s="169">
        <v>0.24</v>
      </c>
      <c r="CI264" s="170">
        <v>0.15</v>
      </c>
      <c r="CJ264" s="170">
        <v>4.7999999999999996E-3</v>
      </c>
      <c r="CK264" s="170">
        <v>2.3213374986990917E-3</v>
      </c>
      <c r="CL264" s="170">
        <v>7.1213374986990909E-3</v>
      </c>
      <c r="CM264" s="180">
        <v>524088525.73000002</v>
      </c>
      <c r="CN264" s="180">
        <v>491225612.69309545</v>
      </c>
      <c r="CO264" s="180">
        <v>-1031703.0600000032</v>
      </c>
      <c r="CP264" s="128" t="s">
        <v>46</v>
      </c>
      <c r="CQ264" s="128" t="s">
        <v>46</v>
      </c>
      <c r="CR264" s="128" t="s">
        <v>46</v>
      </c>
      <c r="CS264" s="128" t="s">
        <v>46</v>
      </c>
      <c r="CT264" s="126" t="s">
        <v>46</v>
      </c>
      <c r="CU264" s="126" t="s">
        <v>46</v>
      </c>
      <c r="CV264" s="126" t="s">
        <v>5327</v>
      </c>
      <c r="CW264" s="126" t="s">
        <v>46</v>
      </c>
      <c r="CX264" s="154">
        <v>25569.625694432871</v>
      </c>
    </row>
    <row r="265" spans="1:102" ht="15" customHeight="1" x14ac:dyDescent="0.35">
      <c r="A265" s="8"/>
      <c r="B265" s="129">
        <v>40796008000120</v>
      </c>
      <c r="C265" s="152" t="s">
        <v>5328</v>
      </c>
      <c r="D265" s="126">
        <v>13</v>
      </c>
      <c r="E265" s="126"/>
      <c r="F265" s="122"/>
      <c r="G265" s="126" t="s">
        <v>470</v>
      </c>
      <c r="H265" s="126" t="s">
        <v>3391</v>
      </c>
      <c r="I265" s="126" t="s">
        <v>3392</v>
      </c>
      <c r="J265" s="126" t="s">
        <v>362</v>
      </c>
      <c r="K265" s="126" t="s">
        <v>3526</v>
      </c>
      <c r="L265" s="211" t="s">
        <v>3400</v>
      </c>
      <c r="M265" s="126" t="s">
        <v>112</v>
      </c>
      <c r="N265" s="126" t="s">
        <v>113</v>
      </c>
      <c r="O265" s="126" t="s">
        <v>324</v>
      </c>
      <c r="P265" s="211" t="s">
        <v>3537</v>
      </c>
      <c r="Q265" s="127">
        <v>500</v>
      </c>
      <c r="R265" s="126" t="s">
        <v>4350</v>
      </c>
      <c r="S265" s="213" t="s">
        <v>46</v>
      </c>
      <c r="T265" s="171">
        <v>100</v>
      </c>
      <c r="U265" s="171">
        <v>500</v>
      </c>
      <c r="V265" s="172" t="s">
        <v>3398</v>
      </c>
      <c r="W265" s="172" t="s">
        <v>3530</v>
      </c>
      <c r="X265" s="172" t="s">
        <v>3531</v>
      </c>
      <c r="Y265" s="172" t="s">
        <v>3534</v>
      </c>
      <c r="Z265" s="172">
        <v>32</v>
      </c>
      <c r="AA265" s="172" t="s">
        <v>46</v>
      </c>
      <c r="AB265" s="169" t="s">
        <v>46</v>
      </c>
      <c r="AC265" s="172" t="s">
        <v>5329</v>
      </c>
      <c r="AD265" s="169">
        <v>0.02</v>
      </c>
      <c r="AE265" s="169">
        <v>0.12000000000000001</v>
      </c>
      <c r="AF265" s="169">
        <v>0.02</v>
      </c>
      <c r="AG265" s="169">
        <v>0.2</v>
      </c>
      <c r="AH265" s="172" t="s">
        <v>4586</v>
      </c>
      <c r="AI265" s="172" t="s">
        <v>3542</v>
      </c>
      <c r="AJ265" s="172" t="s">
        <v>133</v>
      </c>
      <c r="AK265" s="173">
        <v>44839</v>
      </c>
      <c r="AL265" s="212" t="s">
        <v>5330</v>
      </c>
      <c r="AM265" s="128">
        <v>5.2922870903177998E-3</v>
      </c>
      <c r="AN265" s="128">
        <v>0.20396352282868041</v>
      </c>
      <c r="AO265" s="128">
        <v>0.17564190795753259</v>
      </c>
      <c r="AP265" s="128">
        <v>0.1503831961848969</v>
      </c>
      <c r="AQ265" s="128" t="s">
        <v>46</v>
      </c>
      <c r="AR265" s="128">
        <v>2.90695138033845E-2</v>
      </c>
      <c r="AS265" s="128">
        <v>0.1787074259114072</v>
      </c>
      <c r="AT265" s="128" t="s">
        <v>46</v>
      </c>
      <c r="AU265" s="128" t="s">
        <v>46</v>
      </c>
      <c r="AV265" s="128" t="s">
        <v>46</v>
      </c>
      <c r="AW265" s="128">
        <v>0.1312031418486081</v>
      </c>
      <c r="AX265" s="128">
        <v>0.43381878078972658</v>
      </c>
      <c r="AY265" s="128">
        <v>1.9704222312440896</v>
      </c>
      <c r="AZ265" s="128">
        <v>1.3163075032017937</v>
      </c>
      <c r="BA265" s="128">
        <v>1.2465447498375155</v>
      </c>
      <c r="BB265" s="128" t="s">
        <v>46</v>
      </c>
      <c r="BC265" s="128">
        <v>0.26733112448240381</v>
      </c>
      <c r="BD265" s="128">
        <v>1.369674316939625</v>
      </c>
      <c r="BE265" s="128" t="s">
        <v>46</v>
      </c>
      <c r="BF265" s="128" t="s">
        <v>46</v>
      </c>
      <c r="BG265" s="128" t="s">
        <v>46</v>
      </c>
      <c r="BH265" s="128">
        <v>1.0408161068876396</v>
      </c>
      <c r="BI265" s="128">
        <v>-6.9070166850597001E-3</v>
      </c>
      <c r="BJ265" s="128">
        <v>0.1004509255819972</v>
      </c>
      <c r="BK265" s="128">
        <v>4.2206591718507699E-2</v>
      </c>
      <c r="BL265" s="128">
        <v>2.6541231127017895E-2</v>
      </c>
      <c r="BM265" s="128" t="s">
        <v>46</v>
      </c>
      <c r="BN265" s="128">
        <v>-7.9670214350857804E-2</v>
      </c>
      <c r="BO265" s="128">
        <v>4.8233032326582E-2</v>
      </c>
      <c r="BP265" s="128" t="s">
        <v>46</v>
      </c>
      <c r="BQ265" s="128" t="s">
        <v>46</v>
      </c>
      <c r="BR265" s="128" t="s">
        <v>46</v>
      </c>
      <c r="BS265" s="128">
        <v>4.5692094796747629E-3</v>
      </c>
      <c r="BT265" s="128">
        <v>8.8762084476909503E-2</v>
      </c>
      <c r="BU265" s="128">
        <v>7.3337199693088495E-2</v>
      </c>
      <c r="BV265" s="177">
        <v>0.45623292212163052</v>
      </c>
      <c r="BW265" s="177">
        <v>9.2134214364053099E-2</v>
      </c>
      <c r="BX265" s="128">
        <v>-3.9215179438722901E-2</v>
      </c>
      <c r="BY265" s="128">
        <v>-5.1234292498416399E-2</v>
      </c>
      <c r="BZ265" s="177">
        <v>0.31678515844524568</v>
      </c>
      <c r="CA265" s="182">
        <v>0.76310259848163386</v>
      </c>
      <c r="CB265" s="182">
        <v>-0.19684112401544271</v>
      </c>
      <c r="CC265" s="182">
        <v>0.40062513231536168</v>
      </c>
      <c r="CD265" s="182">
        <v>0.37799690538991382</v>
      </c>
      <c r="CE265" s="182">
        <v>0.42139354756139469</v>
      </c>
      <c r="CF265" s="182">
        <v>0.3446786495651511</v>
      </c>
      <c r="CG265" s="179">
        <v>1442.56226995</v>
      </c>
      <c r="CH265" s="169">
        <v>0.12</v>
      </c>
      <c r="CI265" s="170">
        <v>0.1</v>
      </c>
      <c r="CJ265" s="170">
        <v>2.3999999999999998E-3</v>
      </c>
      <c r="CK265" s="170">
        <v>7.4475519006339758E-4</v>
      </c>
      <c r="CL265" s="170">
        <v>3.1447551900633973E-3</v>
      </c>
      <c r="CM265" s="180">
        <v>57344983.369999997</v>
      </c>
      <c r="CN265" s="180">
        <v>56873347.945079349</v>
      </c>
      <c r="CO265" s="180">
        <v>-7214606.1299999999</v>
      </c>
      <c r="CP265" s="128" t="s">
        <v>46</v>
      </c>
      <c r="CQ265" s="128" t="s">
        <v>46</v>
      </c>
      <c r="CR265" s="128" t="s">
        <v>46</v>
      </c>
      <c r="CS265" s="128" t="s">
        <v>46</v>
      </c>
      <c r="CT265" s="126" t="s">
        <v>46</v>
      </c>
      <c r="CU265" s="126" t="s">
        <v>46</v>
      </c>
      <c r="CV265" s="126" t="s">
        <v>5331</v>
      </c>
      <c r="CW265" s="126" t="s">
        <v>46</v>
      </c>
      <c r="CX265" s="154">
        <v>25569.625694432871</v>
      </c>
    </row>
    <row r="266" spans="1:102" ht="15" customHeight="1" x14ac:dyDescent="0.35">
      <c r="A266" s="8"/>
      <c r="B266" s="129">
        <v>26978438000132</v>
      </c>
      <c r="C266" s="152" t="s">
        <v>5402</v>
      </c>
      <c r="D266" s="126">
        <v>10</v>
      </c>
      <c r="E266" s="126"/>
      <c r="F266" s="122" t="s">
        <v>3552</v>
      </c>
      <c r="G266" s="126" t="s">
        <v>5403</v>
      </c>
      <c r="H266" s="126" t="s">
        <v>3391</v>
      </c>
      <c r="I266" s="126" t="s">
        <v>3392</v>
      </c>
      <c r="J266" s="126" t="s">
        <v>3560</v>
      </c>
      <c r="K266" s="126" t="s">
        <v>3526</v>
      </c>
      <c r="L266" s="211" t="s">
        <v>3399</v>
      </c>
      <c r="M266" s="126" t="s">
        <v>163</v>
      </c>
      <c r="N266" s="126" t="s">
        <v>3566</v>
      </c>
      <c r="O266" s="126" t="s">
        <v>3568</v>
      </c>
      <c r="P266" s="211" t="s">
        <v>3541</v>
      </c>
      <c r="Q266" s="127">
        <v>100</v>
      </c>
      <c r="R266" s="126" t="s">
        <v>4350</v>
      </c>
      <c r="S266" s="213" t="s">
        <v>46</v>
      </c>
      <c r="T266" s="171">
        <v>1</v>
      </c>
      <c r="U266" s="171">
        <v>100</v>
      </c>
      <c r="V266" s="172" t="s">
        <v>3398</v>
      </c>
      <c r="W266" s="172" t="s">
        <v>135</v>
      </c>
      <c r="X266" s="172" t="s">
        <v>135</v>
      </c>
      <c r="Y266" s="172" t="s">
        <v>3530</v>
      </c>
      <c r="Z266" s="172">
        <v>1</v>
      </c>
      <c r="AA266" s="172" t="s">
        <v>46</v>
      </c>
      <c r="AB266" s="169" t="s">
        <v>46</v>
      </c>
      <c r="AC266" s="172" t="s">
        <v>46</v>
      </c>
      <c r="AD266" s="169">
        <v>4.0000000000000001E-3</v>
      </c>
      <c r="AE266" s="169" t="s">
        <v>46</v>
      </c>
      <c r="AF266" s="169">
        <v>5.0000000000000001E-3</v>
      </c>
      <c r="AG266" s="169">
        <v>0.1</v>
      </c>
      <c r="AH266" s="172" t="s">
        <v>136</v>
      </c>
      <c r="AI266" s="172" t="s">
        <v>4367</v>
      </c>
      <c r="AJ266" s="172" t="s">
        <v>133</v>
      </c>
      <c r="AK266" s="173">
        <v>43047</v>
      </c>
      <c r="AL266" s="212" t="s">
        <v>5404</v>
      </c>
      <c r="AM266" s="128">
        <v>1.3023629168922499E-2</v>
      </c>
      <c r="AN266" s="128">
        <v>0.1094676641634424</v>
      </c>
      <c r="AO266" s="128">
        <v>0.14038695769385251</v>
      </c>
      <c r="AP266" s="128">
        <v>0.1310122568946579</v>
      </c>
      <c r="AQ266" s="128">
        <v>0.13192573149526399</v>
      </c>
      <c r="AR266" s="128">
        <v>0.1201283499881407</v>
      </c>
      <c r="AS266" s="128">
        <v>0.1257131314983857</v>
      </c>
      <c r="AT266" s="128">
        <v>0.1383800564218762</v>
      </c>
      <c r="AU266" s="128" t="s">
        <v>46</v>
      </c>
      <c r="AV266" s="128" t="s">
        <v>46</v>
      </c>
      <c r="AW266" s="128">
        <v>8.75578161391945E-2</v>
      </c>
      <c r="AX266" s="128">
        <v>1.0675715113520421</v>
      </c>
      <c r="AY266" s="128">
        <v>1.0575298763160923</v>
      </c>
      <c r="AZ266" s="128">
        <v>1.0520974630312641</v>
      </c>
      <c r="BA266" s="128">
        <v>1.0761940363071263</v>
      </c>
      <c r="BB266" s="128">
        <v>1.0464926579028868</v>
      </c>
      <c r="BC266" s="128">
        <v>1.1047328518031982</v>
      </c>
      <c r="BD266" s="128">
        <v>0.96350807269056959</v>
      </c>
      <c r="BE266" s="128">
        <v>1.118403109763942</v>
      </c>
      <c r="BF266" s="128" t="s">
        <v>46</v>
      </c>
      <c r="BG266" s="128" t="s">
        <v>46</v>
      </c>
      <c r="BH266" s="128">
        <v>1.0397671818870828</v>
      </c>
      <c r="BI266" s="128">
        <v>8.243253935449E-4</v>
      </c>
      <c r="BJ266" s="128">
        <v>5.9550669167591002E-3</v>
      </c>
      <c r="BK266" s="128">
        <v>6.9516414548275998E-3</v>
      </c>
      <c r="BL266" s="128">
        <v>8.2689700299976021E-3</v>
      </c>
      <c r="BM266" s="128">
        <v>5.2049237844380425E-3</v>
      </c>
      <c r="BN266" s="128">
        <v>1.1388621833898299E-2</v>
      </c>
      <c r="BO266" s="128">
        <v>-4.7612620864394004E-3</v>
      </c>
      <c r="BP266" s="128">
        <v>1.4650020968841999E-2</v>
      </c>
      <c r="BQ266" s="128" t="s">
        <v>46</v>
      </c>
      <c r="BR266" s="128" t="s">
        <v>46</v>
      </c>
      <c r="BS266" s="128">
        <v>3.0886635230651382E-3</v>
      </c>
      <c r="BT266" s="128">
        <v>5.0318905188805E-3</v>
      </c>
      <c r="BU266" s="128">
        <v>9.0299538024897E-3</v>
      </c>
      <c r="BV266" s="177">
        <v>1.2182005798029061</v>
      </c>
      <c r="BW266" s="177">
        <v>0.26700247601582339</v>
      </c>
      <c r="BX266" s="128">
        <v>-1.7458797478981001E-3</v>
      </c>
      <c r="BY266" s="128">
        <v>-5.31723000149599E-2</v>
      </c>
      <c r="BZ266" s="177">
        <v>1.4981555234328001E-3</v>
      </c>
      <c r="CA266" s="182">
        <v>6.3240335164489195E-2</v>
      </c>
      <c r="CB266" s="182">
        <v>-1.94881354256644E-2</v>
      </c>
      <c r="CC266" s="182">
        <v>-7.4278549507919706E-2</v>
      </c>
      <c r="CD266" s="182">
        <v>-0.1615002985855935</v>
      </c>
      <c r="CE266" s="182">
        <v>5.5123273171618997E-2</v>
      </c>
      <c r="CF266" s="182">
        <v>-7.5755422008405996E-3</v>
      </c>
      <c r="CG266" s="179">
        <v>1.9344433000000001</v>
      </c>
      <c r="CH266" s="169">
        <v>0.3</v>
      </c>
      <c r="CI266" s="170">
        <v>0.15</v>
      </c>
      <c r="CJ266" s="170">
        <v>1.1999999999999999E-3</v>
      </c>
      <c r="CK266" s="170">
        <v>9.1998740756047412E-5</v>
      </c>
      <c r="CL266" s="170">
        <v>1.2919987407560474E-3</v>
      </c>
      <c r="CM266" s="180">
        <v>1572374272.0799999</v>
      </c>
      <c r="CN266" s="180">
        <v>1536334502.3387306</v>
      </c>
      <c r="CO266" s="180">
        <v>-82944056.86999999</v>
      </c>
      <c r="CP266" s="128" t="s">
        <v>46</v>
      </c>
      <c r="CQ266" s="128" t="s">
        <v>46</v>
      </c>
      <c r="CR266" s="128" t="s">
        <v>46</v>
      </c>
      <c r="CS266" s="128" t="s">
        <v>46</v>
      </c>
      <c r="CT266" s="126" t="s">
        <v>46</v>
      </c>
      <c r="CU266" s="126" t="s">
        <v>46</v>
      </c>
      <c r="CV266" s="126" t="s">
        <v>5405</v>
      </c>
      <c r="CW266" s="126" t="s">
        <v>46</v>
      </c>
      <c r="CX266" s="154">
        <v>25569.625694432871</v>
      </c>
    </row>
    <row r="267" spans="1:102" ht="15" customHeight="1" x14ac:dyDescent="0.35">
      <c r="A267" s="8"/>
      <c r="B267" s="129">
        <v>28259415000101</v>
      </c>
      <c r="C267" s="152" t="s">
        <v>5406</v>
      </c>
      <c r="D267" s="126">
        <v>11</v>
      </c>
      <c r="E267" s="126"/>
      <c r="F267" s="122" t="s">
        <v>3552</v>
      </c>
      <c r="G267" s="126" t="s">
        <v>5403</v>
      </c>
      <c r="H267" s="126" t="s">
        <v>3391</v>
      </c>
      <c r="I267" s="126" t="s">
        <v>3392</v>
      </c>
      <c r="J267" s="126" t="s">
        <v>3560</v>
      </c>
      <c r="K267" s="126" t="s">
        <v>3526</v>
      </c>
      <c r="L267" s="211" t="s">
        <v>3399</v>
      </c>
      <c r="M267" s="126" t="s">
        <v>163</v>
      </c>
      <c r="N267" s="126" t="s">
        <v>3547</v>
      </c>
      <c r="O267" s="126" t="s">
        <v>319</v>
      </c>
      <c r="P267" s="211" t="s">
        <v>3573</v>
      </c>
      <c r="Q267" s="127">
        <v>100</v>
      </c>
      <c r="R267" s="126" t="s">
        <v>4350</v>
      </c>
      <c r="S267" s="213" t="s">
        <v>46</v>
      </c>
      <c r="T267" s="171">
        <v>1</v>
      </c>
      <c r="U267" s="171">
        <v>100</v>
      </c>
      <c r="V267" s="172" t="s">
        <v>3398</v>
      </c>
      <c r="W267" s="172" t="s">
        <v>135</v>
      </c>
      <c r="X267" s="172" t="s">
        <v>3531</v>
      </c>
      <c r="Y267" s="172" t="s">
        <v>3530</v>
      </c>
      <c r="Z267" s="172">
        <v>31</v>
      </c>
      <c r="AA267" s="172" t="s">
        <v>46</v>
      </c>
      <c r="AB267" s="169" t="s">
        <v>46</v>
      </c>
      <c r="AC267" s="172" t="s">
        <v>46</v>
      </c>
      <c r="AD267" s="169">
        <v>6.9999999999999993E-3</v>
      </c>
      <c r="AE267" s="169" t="s">
        <v>46</v>
      </c>
      <c r="AF267" s="169">
        <v>8.0000000000000002E-3</v>
      </c>
      <c r="AG267" s="169">
        <v>0.2</v>
      </c>
      <c r="AH267" s="172" t="s">
        <v>136</v>
      </c>
      <c r="AI267" s="172" t="s">
        <v>4367</v>
      </c>
      <c r="AJ267" s="172" t="s">
        <v>133</v>
      </c>
      <c r="AK267" s="173">
        <v>43047</v>
      </c>
      <c r="AL267" s="212" t="s">
        <v>5407</v>
      </c>
      <c r="AM267" s="128">
        <v>2.20683228606313E-2</v>
      </c>
      <c r="AN267" s="128">
        <v>0.1101827902633796</v>
      </c>
      <c r="AO267" s="128">
        <v>0.1198501768792421</v>
      </c>
      <c r="AP267" s="128">
        <v>0.1259327140767374</v>
      </c>
      <c r="AQ267" s="128">
        <v>0.1247596183808703</v>
      </c>
      <c r="AR267" s="128">
        <v>0.10421768587264089</v>
      </c>
      <c r="AS267" s="128">
        <v>0.1411109906757852</v>
      </c>
      <c r="AT267" s="128">
        <v>0.1021236542859129</v>
      </c>
      <c r="AU267" s="128" t="s">
        <v>46</v>
      </c>
      <c r="AV267" s="128" t="s">
        <v>46</v>
      </c>
      <c r="AW267" s="128">
        <v>8.8118990206966702E-2</v>
      </c>
      <c r="AX267" s="128">
        <v>1.8089821572582541</v>
      </c>
      <c r="AY267" s="128">
        <v>1.0644384663713971</v>
      </c>
      <c r="AZ267" s="128">
        <v>0.89818932691366737</v>
      </c>
      <c r="BA267" s="128">
        <v>1.0320025812894329</v>
      </c>
      <c r="BB267" s="128">
        <v>0.98288115137332277</v>
      </c>
      <c r="BC267" s="128">
        <v>0.95841407406143997</v>
      </c>
      <c r="BD267" s="128">
        <v>1.0815224872767464</v>
      </c>
      <c r="BE267" s="128">
        <v>0.82537480824271947</v>
      </c>
      <c r="BF267" s="128" t="s">
        <v>46</v>
      </c>
      <c r="BG267" s="128" t="s">
        <v>46</v>
      </c>
      <c r="BH267" s="128">
        <v>1.0485137400965816</v>
      </c>
      <c r="BI267" s="128">
        <v>9.8690190852536996E-3</v>
      </c>
      <c r="BJ267" s="128">
        <v>6.6701930166963002E-3</v>
      </c>
      <c r="BK267" s="128">
        <v>-1.35851393597827E-2</v>
      </c>
      <c r="BL267" s="128">
        <v>3.4804811075090925E-3</v>
      </c>
      <c r="BM267" s="128">
        <v>-1.9281892470047746E-3</v>
      </c>
      <c r="BN267" s="128">
        <v>-4.5220422816013997E-3</v>
      </c>
      <c r="BO267" s="128">
        <v>1.0636597090959999E-2</v>
      </c>
      <c r="BP267" s="128">
        <v>-2.16063811671212E-2</v>
      </c>
      <c r="BQ267" s="128" t="s">
        <v>46</v>
      </c>
      <c r="BR267" s="128" t="s">
        <v>46</v>
      </c>
      <c r="BS267" s="128">
        <v>3.7610933369236488E-3</v>
      </c>
      <c r="BT267" s="128">
        <v>2.06982819018799E-2</v>
      </c>
      <c r="BU267" s="128">
        <v>1.3062175812141599E-2</v>
      </c>
      <c r="BV267" s="177">
        <v>-0.57256256170082964</v>
      </c>
      <c r="BW267" s="177">
        <v>0.22747378127222159</v>
      </c>
      <c r="BX267" s="128">
        <v>-1.0593486582699501E-2</v>
      </c>
      <c r="BY267" s="128">
        <v>-3.6106464165509299E-2</v>
      </c>
      <c r="BZ267" s="177">
        <v>7.8117200531959002E-3</v>
      </c>
      <c r="CA267" s="182">
        <v>0.43986415471614942</v>
      </c>
      <c r="CB267" s="182">
        <v>-0.25442265727224422</v>
      </c>
      <c r="CC267" s="182">
        <v>0.74057415129117499</v>
      </c>
      <c r="CD267" s="182">
        <v>0.80503911291153374</v>
      </c>
      <c r="CE267" s="182">
        <v>-0.1276861026280236</v>
      </c>
      <c r="CF267" s="182">
        <v>0.3307646281015133</v>
      </c>
      <c r="CG267" s="179">
        <v>1.9423038699999999</v>
      </c>
      <c r="CH267" s="169">
        <v>0.3</v>
      </c>
      <c r="CI267" s="170">
        <v>0.15</v>
      </c>
      <c r="CJ267" s="170">
        <v>2.0999999999999994E-3</v>
      </c>
      <c r="CK267" s="170" t="s">
        <v>46</v>
      </c>
      <c r="CL267" s="170">
        <v>2.0999999999999994E-3</v>
      </c>
      <c r="CM267" s="180">
        <v>107372887.84</v>
      </c>
      <c r="CN267" s="180">
        <v>109428417.57420638</v>
      </c>
      <c r="CO267" s="180">
        <v>-9214207.8599999994</v>
      </c>
      <c r="CP267" s="128" t="s">
        <v>46</v>
      </c>
      <c r="CQ267" s="128" t="s">
        <v>46</v>
      </c>
      <c r="CR267" s="128" t="s">
        <v>46</v>
      </c>
      <c r="CS267" s="128" t="s">
        <v>46</v>
      </c>
      <c r="CT267" s="126" t="s">
        <v>46</v>
      </c>
      <c r="CU267" s="126" t="s">
        <v>46</v>
      </c>
      <c r="CV267" s="126" t="s">
        <v>5408</v>
      </c>
      <c r="CW267" s="126" t="s">
        <v>46</v>
      </c>
      <c r="CX267" s="154">
        <v>25569.625694432871</v>
      </c>
    </row>
    <row r="268" spans="1:102" ht="15" customHeight="1" x14ac:dyDescent="0.35">
      <c r="A268" s="8"/>
      <c r="B268" s="129">
        <v>32756812000158</v>
      </c>
      <c r="C268" s="152" t="s">
        <v>5409</v>
      </c>
      <c r="D268" s="126">
        <v>11</v>
      </c>
      <c r="E268" s="126"/>
      <c r="F268" s="122" t="s">
        <v>3394</v>
      </c>
      <c r="G268" s="126" t="s">
        <v>5403</v>
      </c>
      <c r="H268" s="126" t="s">
        <v>3391</v>
      </c>
      <c r="I268" s="126" t="s">
        <v>3392</v>
      </c>
      <c r="J268" s="126" t="s">
        <v>3560</v>
      </c>
      <c r="K268" s="126" t="s">
        <v>3526</v>
      </c>
      <c r="L268" s="211" t="s">
        <v>3400</v>
      </c>
      <c r="M268" s="126" t="s">
        <v>163</v>
      </c>
      <c r="N268" s="126" t="s">
        <v>3547</v>
      </c>
      <c r="O268" s="126" t="s">
        <v>164</v>
      </c>
      <c r="P268" s="211" t="s">
        <v>3541</v>
      </c>
      <c r="Q268" s="127">
        <v>100</v>
      </c>
      <c r="R268" s="126" t="s">
        <v>4350</v>
      </c>
      <c r="S268" s="213" t="s">
        <v>46</v>
      </c>
      <c r="T268" s="171">
        <v>1</v>
      </c>
      <c r="U268" s="171">
        <v>100</v>
      </c>
      <c r="V268" s="172" t="s">
        <v>3398</v>
      </c>
      <c r="W268" s="172" t="s">
        <v>135</v>
      </c>
      <c r="X268" s="172" t="s">
        <v>3531</v>
      </c>
      <c r="Y268" s="172" t="s">
        <v>3530</v>
      </c>
      <c r="Z268" s="172">
        <v>31</v>
      </c>
      <c r="AA268" s="172" t="s">
        <v>46</v>
      </c>
      <c r="AB268" s="169" t="s">
        <v>46</v>
      </c>
      <c r="AC268" s="172" t="s">
        <v>5410</v>
      </c>
      <c r="AD268" s="169">
        <v>6.0000000000000001E-3</v>
      </c>
      <c r="AE268" s="169">
        <v>6.0000000000000001E-3</v>
      </c>
      <c r="AF268" s="169">
        <v>8.0000000000000002E-3</v>
      </c>
      <c r="AG268" s="169">
        <v>0.2</v>
      </c>
      <c r="AH268" s="172" t="s">
        <v>136</v>
      </c>
      <c r="AI268" s="172" t="s">
        <v>4367</v>
      </c>
      <c r="AJ268" s="172" t="s">
        <v>133</v>
      </c>
      <c r="AK268" s="173">
        <v>43591</v>
      </c>
      <c r="AL268" s="212" t="s">
        <v>5411</v>
      </c>
      <c r="AM268" s="128">
        <v>1.3355935038928001E-2</v>
      </c>
      <c r="AN268" s="128">
        <v>0.1105010273613698</v>
      </c>
      <c r="AO268" s="128">
        <v>0.1426697485766372</v>
      </c>
      <c r="AP268" s="128">
        <v>0.13459660736814349</v>
      </c>
      <c r="AQ268" s="128">
        <v>0.13518442329574659</v>
      </c>
      <c r="AR268" s="128">
        <v>0.12705486894757609</v>
      </c>
      <c r="AS268" s="128">
        <v>0.1260892992507591</v>
      </c>
      <c r="AT268" s="128">
        <v>0.14803569296067051</v>
      </c>
      <c r="AU268" s="128" t="s">
        <v>46</v>
      </c>
      <c r="AV268" s="128" t="s">
        <v>46</v>
      </c>
      <c r="AW268" s="128">
        <v>0.10259657175321731</v>
      </c>
      <c r="AX268" s="128">
        <v>1.0948112519244713</v>
      </c>
      <c r="AY268" s="128">
        <v>1.0675128467507411</v>
      </c>
      <c r="AZ268" s="128">
        <v>1.0692053093430718</v>
      </c>
      <c r="BA268" s="128">
        <v>1.1074971910707221</v>
      </c>
      <c r="BB268" s="128">
        <v>1.0756869113984775</v>
      </c>
      <c r="BC268" s="128">
        <v>1.1684309966947364</v>
      </c>
      <c r="BD268" s="128">
        <v>0.9663911499139094</v>
      </c>
      <c r="BE268" s="128">
        <v>1.1964410453665664</v>
      </c>
      <c r="BF268" s="128" t="s">
        <v>46</v>
      </c>
      <c r="BG268" s="128" t="s">
        <v>46</v>
      </c>
      <c r="BH268" s="128">
        <v>1.1870897609826567</v>
      </c>
      <c r="BI268" s="128">
        <v>1.1566312635504E-3</v>
      </c>
      <c r="BJ268" s="128">
        <v>6.9884301146865002E-3</v>
      </c>
      <c r="BK268" s="128">
        <v>9.2344323376123E-3</v>
      </c>
      <c r="BL268" s="128">
        <v>1.1648683245910618E-2</v>
      </c>
      <c r="BM268" s="128">
        <v>8.4498585235921464E-3</v>
      </c>
      <c r="BN268" s="128">
        <v>1.8315140793333701E-2</v>
      </c>
      <c r="BO268" s="128">
        <v>-4.3850943340658999E-3</v>
      </c>
      <c r="BP268" s="128">
        <v>2.4305657507636299E-2</v>
      </c>
      <c r="BQ268" s="128" t="s">
        <v>46</v>
      </c>
      <c r="BR268" s="128" t="s">
        <v>46</v>
      </c>
      <c r="BS268" s="128">
        <v>1.4883284097638283E-2</v>
      </c>
      <c r="BT268" s="128">
        <v>4.8277881017590001E-3</v>
      </c>
      <c r="BU268" s="128">
        <v>6.7620001233520003E-3</v>
      </c>
      <c r="BV268" s="177">
        <v>1.6839322104123284</v>
      </c>
      <c r="BW268" s="177">
        <v>1.7618230746041057</v>
      </c>
      <c r="BX268" s="128">
        <v>-1.4089033183062E-3</v>
      </c>
      <c r="BY268" s="128">
        <v>-2.62344393378184E-2</v>
      </c>
      <c r="BZ268" s="177">
        <v>6.4480754053639999E-4</v>
      </c>
      <c r="CA268" s="182">
        <v>0.1001598580528554</v>
      </c>
      <c r="CB268" s="182">
        <v>-2.0919412892432401E-2</v>
      </c>
      <c r="CC268" s="182">
        <v>-6.2502322655010999E-3</v>
      </c>
      <c r="CD268" s="182">
        <v>-0.1026800611005997</v>
      </c>
      <c r="CE268" s="182">
        <v>5.8993168602367703E-2</v>
      </c>
      <c r="CF268" s="182">
        <v>4.13670184387991E-2</v>
      </c>
      <c r="CG268" s="179">
        <v>1.86708249</v>
      </c>
      <c r="CH268" s="169">
        <v>0.27</v>
      </c>
      <c r="CI268" s="170">
        <v>0.15</v>
      </c>
      <c r="CJ268" s="170">
        <v>1.6200000000000001E-3</v>
      </c>
      <c r="CK268" s="170">
        <v>2.4441886198467655E-4</v>
      </c>
      <c r="CL268" s="170">
        <v>1.8644188619846766E-3</v>
      </c>
      <c r="CM268" s="180">
        <v>225482317.09</v>
      </c>
      <c r="CN268" s="180">
        <v>226083691.89214289</v>
      </c>
      <c r="CO268" s="180">
        <v>-11505295.199999996</v>
      </c>
      <c r="CP268" s="128" t="s">
        <v>46</v>
      </c>
      <c r="CQ268" s="128" t="s">
        <v>46</v>
      </c>
      <c r="CR268" s="128" t="s">
        <v>46</v>
      </c>
      <c r="CS268" s="128" t="s">
        <v>46</v>
      </c>
      <c r="CT268" s="126" t="s">
        <v>46</v>
      </c>
      <c r="CU268" s="126" t="s">
        <v>46</v>
      </c>
      <c r="CV268" s="126" t="s">
        <v>5412</v>
      </c>
      <c r="CW268" s="126" t="s">
        <v>46</v>
      </c>
      <c r="CX268" s="154">
        <v>25569.625694432871</v>
      </c>
    </row>
    <row r="269" spans="1:102" ht="15" customHeight="1" x14ac:dyDescent="0.35">
      <c r="A269" s="8"/>
      <c r="B269" s="129">
        <v>19212817000151</v>
      </c>
      <c r="C269" s="152" t="s">
        <v>5413</v>
      </c>
      <c r="D269" s="126">
        <v>14</v>
      </c>
      <c r="E269" s="126"/>
      <c r="F269" s="122"/>
      <c r="G269" s="126" t="s">
        <v>4266</v>
      </c>
      <c r="H269" s="126" t="s">
        <v>156</v>
      </c>
      <c r="I269" s="126" t="s">
        <v>2340</v>
      </c>
      <c r="J269" s="126" t="s">
        <v>3560</v>
      </c>
      <c r="K269" s="126" t="s">
        <v>3540</v>
      </c>
      <c r="L269" s="211" t="s">
        <v>3399</v>
      </c>
      <c r="M269" s="126" t="s">
        <v>112</v>
      </c>
      <c r="N269" s="126" t="s">
        <v>264</v>
      </c>
      <c r="O269" s="126" t="s">
        <v>166</v>
      </c>
      <c r="P269" s="211" t="s">
        <v>3541</v>
      </c>
      <c r="Q269" s="127">
        <v>5000</v>
      </c>
      <c r="R269" s="126" t="s">
        <v>4361</v>
      </c>
      <c r="S269" s="213" t="s">
        <v>46</v>
      </c>
      <c r="T269" s="171">
        <v>1000</v>
      </c>
      <c r="U269" s="171">
        <v>5000</v>
      </c>
      <c r="V269" s="172" t="s">
        <v>3398</v>
      </c>
      <c r="W269" s="172" t="s">
        <v>3530</v>
      </c>
      <c r="X269" s="172" t="s">
        <v>3531</v>
      </c>
      <c r="Y269" s="172" t="s">
        <v>3530</v>
      </c>
      <c r="Z269" s="172">
        <v>31</v>
      </c>
      <c r="AA269" s="172" t="s">
        <v>46</v>
      </c>
      <c r="AB269" s="169" t="s">
        <v>46</v>
      </c>
      <c r="AC269" s="172" t="s">
        <v>5414</v>
      </c>
      <c r="AD269" s="169">
        <v>1.89E-2</v>
      </c>
      <c r="AE269" s="169">
        <v>0.12890000000000001</v>
      </c>
      <c r="AF269" s="169">
        <v>2.5000000000000001E-2</v>
      </c>
      <c r="AG269" s="169">
        <v>0.2</v>
      </c>
      <c r="AH269" s="172" t="s">
        <v>136</v>
      </c>
      <c r="AI269" s="172" t="s">
        <v>4367</v>
      </c>
      <c r="AJ269" s="172" t="s">
        <v>133</v>
      </c>
      <c r="AK269" s="173">
        <v>41614</v>
      </c>
      <c r="AL269" s="212" t="s">
        <v>3669</v>
      </c>
      <c r="AM269" s="128">
        <v>1.37123113310089E-2</v>
      </c>
      <c r="AN269" s="128">
        <v>0.1044195161472119</v>
      </c>
      <c r="AO269" s="128">
        <v>0.13129848619547399</v>
      </c>
      <c r="AP269" s="128">
        <v>0.1084331414390142</v>
      </c>
      <c r="AQ269" s="128">
        <v>8.4283096629145404E-2</v>
      </c>
      <c r="AR269" s="128">
        <v>7.3020362342430506E-2</v>
      </c>
      <c r="AS269" s="128">
        <v>9.9063744533910605E-2</v>
      </c>
      <c r="AT269" s="128">
        <v>9.9866719090346098E-2</v>
      </c>
      <c r="AU269" s="128" t="s">
        <v>46</v>
      </c>
      <c r="AV269" s="128" t="s">
        <v>46</v>
      </c>
      <c r="AW269" s="128">
        <v>0.1067767459129986</v>
      </c>
      <c r="AX269" s="128">
        <v>1.124024090512862</v>
      </c>
      <c r="AY269" s="128">
        <v>1.0087614350779677</v>
      </c>
      <c r="AZ269" s="128">
        <v>0.98398602331242524</v>
      </c>
      <c r="BA269" s="128">
        <v>0.88128134971423211</v>
      </c>
      <c r="BB269" s="128">
        <v>0.63855615138208277</v>
      </c>
      <c r="BC269" s="128">
        <v>0.67151503486246089</v>
      </c>
      <c r="BD269" s="128">
        <v>0.7592581334321854</v>
      </c>
      <c r="BE269" s="128">
        <v>0.80713400529375812</v>
      </c>
      <c r="BF269" s="128" t="s">
        <v>46</v>
      </c>
      <c r="BG269" s="128" t="s">
        <v>46</v>
      </c>
      <c r="BH269" s="128">
        <v>1.1641342296643049</v>
      </c>
      <c r="BI269" s="128">
        <v>1.5130075556313001E-3</v>
      </c>
      <c r="BJ269" s="128">
        <v>9.0691890052859998E-4</v>
      </c>
      <c r="BK269" s="128">
        <v>-2.1368300435509E-3</v>
      </c>
      <c r="BL269" s="128">
        <v>-1.3006817938863824E-2</v>
      </c>
      <c r="BM269" s="128">
        <v>-4.2144372905718153E-2</v>
      </c>
      <c r="BN269" s="128">
        <v>-3.5719365811811697E-2</v>
      </c>
      <c r="BO269" s="128">
        <v>-3.1410649050914501E-2</v>
      </c>
      <c r="BP269" s="128">
        <v>-2.3863316362688E-2</v>
      </c>
      <c r="BQ269" s="128" t="s">
        <v>46</v>
      </c>
      <c r="BR269" s="128" t="s">
        <v>46</v>
      </c>
      <c r="BS269" s="128">
        <v>1.3789887154393776E-2</v>
      </c>
      <c r="BT269" s="128">
        <v>2.6887138683558898E-2</v>
      </c>
      <c r="BU269" s="128">
        <v>4.5493566499568899E-2</v>
      </c>
      <c r="BV269" s="177">
        <v>-5.6840608078174003E-2</v>
      </c>
      <c r="BW269" s="177">
        <v>0.2160467252258754</v>
      </c>
      <c r="BX269" s="128">
        <v>-1.09119183205849E-2</v>
      </c>
      <c r="BY269" s="128">
        <v>-0.10393081507156959</v>
      </c>
      <c r="BZ269" s="177">
        <v>9.1591072618364605E-2</v>
      </c>
      <c r="CA269" s="182">
        <v>-0.12705105268953551</v>
      </c>
      <c r="CB269" s="182">
        <v>5.6721020264522996E-3</v>
      </c>
      <c r="CC269" s="182">
        <v>-0.29471655205080299</v>
      </c>
      <c r="CD269" s="182">
        <v>-0.23874882894248811</v>
      </c>
      <c r="CE269" s="182">
        <v>-4.9265394525536098E-2</v>
      </c>
      <c r="CF269" s="182">
        <v>0.22049656348303071</v>
      </c>
      <c r="CG269" s="179">
        <v>3.2991698</v>
      </c>
      <c r="CH269" s="169">
        <v>0.2</v>
      </c>
      <c r="CI269" s="170">
        <v>0.12</v>
      </c>
      <c r="CJ269" s="170">
        <v>3.7799999999999999E-3</v>
      </c>
      <c r="CK269" s="170" t="s">
        <v>46</v>
      </c>
      <c r="CL269" s="170">
        <v>3.7799999999999999E-3</v>
      </c>
      <c r="CM269" s="180">
        <v>18067213.670000002</v>
      </c>
      <c r="CN269" s="180">
        <v>19816125.68087301</v>
      </c>
      <c r="CO269" s="180">
        <v>-10199752.109999998</v>
      </c>
      <c r="CP269" s="128" t="s">
        <v>46</v>
      </c>
      <c r="CQ269" s="128" t="s">
        <v>46</v>
      </c>
      <c r="CR269" s="128" t="s">
        <v>46</v>
      </c>
      <c r="CS269" s="128" t="s">
        <v>46</v>
      </c>
      <c r="CT269" s="126" t="s">
        <v>46</v>
      </c>
      <c r="CU269" s="126" t="s">
        <v>46</v>
      </c>
      <c r="CV269" s="126" t="s">
        <v>5415</v>
      </c>
      <c r="CW269" s="126" t="s">
        <v>46</v>
      </c>
      <c r="CX269" s="154">
        <v>25569.646527766203</v>
      </c>
    </row>
    <row r="270" spans="1:102" ht="15" customHeight="1" x14ac:dyDescent="0.35">
      <c r="A270" s="8"/>
      <c r="B270" s="129">
        <v>45512169000169</v>
      </c>
      <c r="C270" s="152" t="s">
        <v>5416</v>
      </c>
      <c r="D270" s="126">
        <v>12</v>
      </c>
      <c r="E270" s="126"/>
      <c r="F270" s="122"/>
      <c r="G270" s="126" t="s">
        <v>4266</v>
      </c>
      <c r="H270" s="126" t="s">
        <v>156</v>
      </c>
      <c r="I270" s="126" t="s">
        <v>2340</v>
      </c>
      <c r="J270" s="126" t="s">
        <v>3559</v>
      </c>
      <c r="K270" s="126" t="s">
        <v>3526</v>
      </c>
      <c r="L270" s="211" t="s">
        <v>3399</v>
      </c>
      <c r="M270" s="126" t="s">
        <v>163</v>
      </c>
      <c r="N270" s="126" t="s">
        <v>3547</v>
      </c>
      <c r="O270" s="126" t="s">
        <v>315</v>
      </c>
      <c r="P270" s="211" t="s">
        <v>4252</v>
      </c>
      <c r="Q270" s="127">
        <v>500</v>
      </c>
      <c r="R270" s="126" t="s">
        <v>4350</v>
      </c>
      <c r="S270" s="213" t="s">
        <v>46</v>
      </c>
      <c r="T270" s="171">
        <v>500</v>
      </c>
      <c r="U270" s="171">
        <v>500</v>
      </c>
      <c r="V270" s="172" t="s">
        <v>3398</v>
      </c>
      <c r="W270" s="172" t="s">
        <v>135</v>
      </c>
      <c r="X270" s="172" t="s">
        <v>5417</v>
      </c>
      <c r="Y270" s="172" t="s">
        <v>3530</v>
      </c>
      <c r="Z270" s="172">
        <v>22</v>
      </c>
      <c r="AA270" s="172" t="s">
        <v>46</v>
      </c>
      <c r="AB270" s="169" t="s">
        <v>46</v>
      </c>
      <c r="AC270" s="172" t="s">
        <v>5418</v>
      </c>
      <c r="AD270" s="169">
        <v>8.5000000000000006E-3</v>
      </c>
      <c r="AE270" s="169">
        <v>8.5000000000000006E-3</v>
      </c>
      <c r="AF270" s="169">
        <v>9.4999999999999998E-3</v>
      </c>
      <c r="AG270" s="169" t="s">
        <v>46</v>
      </c>
      <c r="AH270" s="172" t="s">
        <v>46</v>
      </c>
      <c r="AI270" s="172" t="s">
        <v>46</v>
      </c>
      <c r="AJ270" s="172" t="s">
        <v>618</v>
      </c>
      <c r="AK270" s="173">
        <v>44831</v>
      </c>
      <c r="AL270" s="212" t="s">
        <v>5419</v>
      </c>
      <c r="AM270" s="128">
        <v>1.9417700752045901E-2</v>
      </c>
      <c r="AN270" s="128">
        <v>0.12692111568117201</v>
      </c>
      <c r="AO270" s="128">
        <v>7.8340597775683196E-2</v>
      </c>
      <c r="AP270" s="128">
        <v>8.8944441488258905E-2</v>
      </c>
      <c r="AQ270" s="128">
        <v>9.2051857996111305E-2</v>
      </c>
      <c r="AR270" s="128">
        <v>-5.0806417859468999E-3</v>
      </c>
      <c r="AS270" s="128">
        <v>0.16782447857731991</v>
      </c>
      <c r="AT270" s="128" t="s">
        <v>46</v>
      </c>
      <c r="AU270" s="128" t="s">
        <v>46</v>
      </c>
      <c r="AV270" s="128" t="s">
        <v>46</v>
      </c>
      <c r="AW270" s="128">
        <v>9.2051857996111305E-2</v>
      </c>
      <c r="AX270" s="128">
        <v>1.5917056505501237</v>
      </c>
      <c r="AY270" s="128">
        <v>1.2261417359541602</v>
      </c>
      <c r="AZ270" s="128">
        <v>0.58710542294028378</v>
      </c>
      <c r="BA270" s="128">
        <v>0.71620674567893716</v>
      </c>
      <c r="BB270" s="128" t="s">
        <v>46</v>
      </c>
      <c r="BC270" s="128" t="s">
        <v>46</v>
      </c>
      <c r="BD270" s="128">
        <v>1.2862637178552008</v>
      </c>
      <c r="BE270" s="128" t="s">
        <v>46</v>
      </c>
      <c r="BF270" s="128" t="s">
        <v>46</v>
      </c>
      <c r="BG270" s="128" t="s">
        <v>46</v>
      </c>
      <c r="BH270" s="128">
        <v>0.7028223320057394</v>
      </c>
      <c r="BI270" s="128">
        <v>7.2183969766683002E-3</v>
      </c>
      <c r="BJ270" s="128">
        <v>2.3408518434488702E-2</v>
      </c>
      <c r="BK270" s="128">
        <v>-5.5094718463341602E-2</v>
      </c>
      <c r="BL270" s="128">
        <v>-3.1350425741197729E-2</v>
      </c>
      <c r="BM270" s="128" t="s">
        <v>46</v>
      </c>
      <c r="BN270" s="128">
        <v>-0.11382036994018919</v>
      </c>
      <c r="BO270" s="128">
        <v>3.73500849924948E-2</v>
      </c>
      <c r="BP270" s="128" t="s">
        <v>46</v>
      </c>
      <c r="BQ270" s="128" t="s">
        <v>46</v>
      </c>
      <c r="BR270" s="128" t="s">
        <v>46</v>
      </c>
      <c r="BS270" s="128">
        <v>-3.4415202855887839E-2</v>
      </c>
      <c r="BT270" s="128">
        <v>6.0594103246810103E-2</v>
      </c>
      <c r="BU270" s="128">
        <v>5.3790933787492598E-2</v>
      </c>
      <c r="BV270" s="177">
        <v>-0.79252070414609688</v>
      </c>
      <c r="BW270" s="177">
        <v>-0.55379215986454133</v>
      </c>
      <c r="BX270" s="128">
        <v>-5.6073638289289199E-2</v>
      </c>
      <c r="BY270" s="128">
        <v>-7.4630009344758594E-2</v>
      </c>
      <c r="BZ270" s="177">
        <v>0.16713192642380889</v>
      </c>
      <c r="CA270" s="182">
        <v>0.47399063463224578</v>
      </c>
      <c r="CB270" s="182">
        <v>-0.2183653976621063</v>
      </c>
      <c r="CC270" s="182">
        <v>0.82175453938745513</v>
      </c>
      <c r="CD270" s="182">
        <v>0.95055282815871878</v>
      </c>
      <c r="CE270" s="182">
        <v>-5.31859021857016E-2</v>
      </c>
      <c r="CF270" s="182">
        <v>0.31939939933140121</v>
      </c>
      <c r="CG270" s="179">
        <v>1.3019012000000001</v>
      </c>
      <c r="CH270" s="169">
        <v>0.21</v>
      </c>
      <c r="CI270" s="170">
        <v>7.4999999999999997E-2</v>
      </c>
      <c r="CJ270" s="170">
        <v>1.7850000000000001E-3</v>
      </c>
      <c r="CK270" s="170" t="s">
        <v>46</v>
      </c>
      <c r="CL270" s="170">
        <v>1.7850000000000001E-3</v>
      </c>
      <c r="CM270" s="180">
        <v>78903281.489999995</v>
      </c>
      <c r="CN270" s="180">
        <v>69293828.699206352</v>
      </c>
      <c r="CO270" s="180">
        <v>16712587.049999991</v>
      </c>
      <c r="CP270" s="128" t="s">
        <v>46</v>
      </c>
      <c r="CQ270" s="128" t="s">
        <v>46</v>
      </c>
      <c r="CR270" s="128" t="s">
        <v>46</v>
      </c>
      <c r="CS270" s="128" t="s">
        <v>46</v>
      </c>
      <c r="CT270" s="126" t="s">
        <v>46</v>
      </c>
      <c r="CU270" s="126" t="s">
        <v>46</v>
      </c>
      <c r="CV270" s="126" t="s">
        <v>5420</v>
      </c>
      <c r="CW270" s="126" t="s">
        <v>46</v>
      </c>
      <c r="CX270" s="154">
        <v>25569.625694432871</v>
      </c>
    </row>
    <row r="271" spans="1:102" ht="15" customHeight="1" x14ac:dyDescent="0.35">
      <c r="A271" s="8"/>
      <c r="B271" s="129">
        <v>41055241000115</v>
      </c>
      <c r="C271" s="152" t="s">
        <v>5421</v>
      </c>
      <c r="D271" s="126">
        <v>14</v>
      </c>
      <c r="E271" s="126"/>
      <c r="F271" s="122"/>
      <c r="G271" s="126" t="s">
        <v>4266</v>
      </c>
      <c r="H271" s="126" t="s">
        <v>156</v>
      </c>
      <c r="I271" s="126" t="s">
        <v>2340</v>
      </c>
      <c r="J271" s="126" t="s">
        <v>3560</v>
      </c>
      <c r="K271" s="126" t="s">
        <v>3540</v>
      </c>
      <c r="L271" s="211" t="s">
        <v>3399</v>
      </c>
      <c r="M271" s="126" t="s">
        <v>112</v>
      </c>
      <c r="N271" s="126" t="s">
        <v>113</v>
      </c>
      <c r="O271" s="126" t="s">
        <v>157</v>
      </c>
      <c r="P271" s="211" t="s">
        <v>4409</v>
      </c>
      <c r="Q271" s="127">
        <v>500</v>
      </c>
      <c r="R271" s="126" t="s">
        <v>4361</v>
      </c>
      <c r="S271" s="213" t="s">
        <v>46</v>
      </c>
      <c r="T271" s="171">
        <v>100</v>
      </c>
      <c r="U271" s="171">
        <v>500</v>
      </c>
      <c r="V271" s="172" t="s">
        <v>3398</v>
      </c>
      <c r="W271" s="172" t="s">
        <v>135</v>
      </c>
      <c r="X271" s="172" t="s">
        <v>3532</v>
      </c>
      <c r="Y271" s="172" t="s">
        <v>3530</v>
      </c>
      <c r="Z271" s="172">
        <v>61</v>
      </c>
      <c r="AA271" s="172" t="s">
        <v>46</v>
      </c>
      <c r="AB271" s="169" t="s">
        <v>46</v>
      </c>
      <c r="AC271" s="172" t="s">
        <v>5422</v>
      </c>
      <c r="AD271" s="169">
        <v>0.02</v>
      </c>
      <c r="AE271" s="169">
        <v>0.02</v>
      </c>
      <c r="AF271" s="169">
        <v>0.02</v>
      </c>
      <c r="AG271" s="169">
        <v>0.2</v>
      </c>
      <c r="AH271" s="172" t="s">
        <v>3380</v>
      </c>
      <c r="AI271" s="172" t="s">
        <v>3381</v>
      </c>
      <c r="AJ271" s="172" t="s">
        <v>133</v>
      </c>
      <c r="AK271" s="173">
        <v>44293</v>
      </c>
      <c r="AL271" s="212" t="s">
        <v>5423</v>
      </c>
      <c r="AM271" s="128">
        <v>1.54776721687792E-2</v>
      </c>
      <c r="AN271" s="128">
        <v>0.1904732231226049</v>
      </c>
      <c r="AO271" s="128">
        <v>0.2090881625140312</v>
      </c>
      <c r="AP271" s="128">
        <v>0.14155237587634059</v>
      </c>
      <c r="AQ271" s="128">
        <v>9.1077256765263098E-2</v>
      </c>
      <c r="AR271" s="128">
        <v>6.3835192759452694E-2</v>
      </c>
      <c r="AS271" s="128">
        <v>5.3500681832506301E-2</v>
      </c>
      <c r="AT271" s="128">
        <v>0.1002078725397683</v>
      </c>
      <c r="AU271" s="128" t="s">
        <v>46</v>
      </c>
      <c r="AV271" s="128" t="s">
        <v>46</v>
      </c>
      <c r="AW271" s="128">
        <v>9.9738272859762597E-2</v>
      </c>
      <c r="AX271" s="128">
        <v>1.268734056776138</v>
      </c>
      <c r="AY271" s="128">
        <v>1.8400970334913325</v>
      </c>
      <c r="AZ271" s="128">
        <v>1.5669626932909435</v>
      </c>
      <c r="BA271" s="128">
        <v>1.1685265081681959</v>
      </c>
      <c r="BB271" s="128">
        <v>0.69459744510846211</v>
      </c>
      <c r="BC271" s="128">
        <v>0.587045726920573</v>
      </c>
      <c r="BD271" s="128">
        <v>0.41004736916231771</v>
      </c>
      <c r="BE271" s="128">
        <v>0.80989124566933124</v>
      </c>
      <c r="BF271" s="128" t="s">
        <v>46</v>
      </c>
      <c r="BG271" s="128" t="s">
        <v>46</v>
      </c>
      <c r="BH271" s="128">
        <v>0.86280773673039368</v>
      </c>
      <c r="BI271" s="128">
        <v>3.2783683934016002E-3</v>
      </c>
      <c r="BJ271" s="128">
        <v>8.6960625875921599E-2</v>
      </c>
      <c r="BK271" s="128">
        <v>7.5652846275006305E-2</v>
      </c>
      <c r="BL271" s="128">
        <v>1.820907726999188E-2</v>
      </c>
      <c r="BM271" s="128">
        <v>-3.5402981465851635E-2</v>
      </c>
      <c r="BN271" s="128">
        <v>-4.4904535394789599E-2</v>
      </c>
      <c r="BO271" s="128">
        <v>-7.6973711752318805E-2</v>
      </c>
      <c r="BP271" s="128">
        <v>-2.3522162913265799E-2</v>
      </c>
      <c r="BQ271" s="128" t="s">
        <v>46</v>
      </c>
      <c r="BR271" s="128" t="s">
        <v>46</v>
      </c>
      <c r="BS271" s="128">
        <v>-1.4215756184017159E-2</v>
      </c>
      <c r="BT271" s="128">
        <v>3.94267188798774E-2</v>
      </c>
      <c r="BU271" s="128">
        <v>4.3413669744643502E-2</v>
      </c>
      <c r="BV271" s="177">
        <v>1.6594617794675963</v>
      </c>
      <c r="BW271" s="177">
        <v>-0.25458807702147568</v>
      </c>
      <c r="BX271" s="128">
        <v>-1.9150611289287599E-2</v>
      </c>
      <c r="BY271" s="128">
        <v>-5.0468598554297903E-2</v>
      </c>
      <c r="BZ271" s="177">
        <v>3.1129089688408801E-2</v>
      </c>
      <c r="CA271" s="182">
        <v>0.43570869675526691</v>
      </c>
      <c r="CB271" s="182">
        <v>-0.32238435829817991</v>
      </c>
      <c r="CC271" s="182">
        <v>0.5934108639641108</v>
      </c>
      <c r="CD271" s="182">
        <v>0.44993868382150609</v>
      </c>
      <c r="CE271" s="182">
        <v>5.1404625300067897E-2</v>
      </c>
      <c r="CF271" s="182">
        <v>0.54187045052317706</v>
      </c>
      <c r="CG271" s="179">
        <v>15.2987202</v>
      </c>
      <c r="CH271" s="169">
        <v>0.2</v>
      </c>
      <c r="CI271" s="170">
        <v>0.08</v>
      </c>
      <c r="CJ271" s="170">
        <v>4.0000000000000001E-3</v>
      </c>
      <c r="CK271" s="170">
        <v>1.0679440838464594E-3</v>
      </c>
      <c r="CL271" s="170">
        <v>5.0679440838464597E-3</v>
      </c>
      <c r="CM271" s="180">
        <v>7499908.1299999999</v>
      </c>
      <c r="CN271" s="180">
        <v>7716635.1400793651</v>
      </c>
      <c r="CO271" s="180">
        <v>-1804197.65</v>
      </c>
      <c r="CP271" s="128" t="s">
        <v>46</v>
      </c>
      <c r="CQ271" s="128" t="s">
        <v>46</v>
      </c>
      <c r="CR271" s="128" t="s">
        <v>46</v>
      </c>
      <c r="CS271" s="128" t="s">
        <v>46</v>
      </c>
      <c r="CT271" s="126" t="s">
        <v>46</v>
      </c>
      <c r="CU271" s="126" t="s">
        <v>46</v>
      </c>
      <c r="CV271" s="126" t="s">
        <v>5424</v>
      </c>
      <c r="CW271" s="126" t="s">
        <v>46</v>
      </c>
      <c r="CX271" s="154">
        <v>25569.625694432871</v>
      </c>
    </row>
    <row r="272" spans="1:102" ht="15" customHeight="1" x14ac:dyDescent="0.35">
      <c r="A272" s="8"/>
      <c r="B272" s="129">
        <v>52285727000166</v>
      </c>
      <c r="C272" s="152" t="s">
        <v>5425</v>
      </c>
      <c r="D272" s="126">
        <v>14</v>
      </c>
      <c r="E272" s="126"/>
      <c r="F272" s="122"/>
      <c r="G272" s="126" t="s">
        <v>4266</v>
      </c>
      <c r="H272" s="126" t="s">
        <v>156</v>
      </c>
      <c r="I272" s="126" t="s">
        <v>2340</v>
      </c>
      <c r="J272" s="126" t="s">
        <v>3561</v>
      </c>
      <c r="K272" s="126" t="s">
        <v>3526</v>
      </c>
      <c r="L272" s="211" t="s">
        <v>3399</v>
      </c>
      <c r="M272" s="126" t="s">
        <v>112</v>
      </c>
      <c r="N272" s="126" t="s">
        <v>113</v>
      </c>
      <c r="O272" s="126" t="s">
        <v>166</v>
      </c>
      <c r="P272" s="211" t="s">
        <v>3562</v>
      </c>
      <c r="Q272" s="127">
        <v>500</v>
      </c>
      <c r="R272" s="126" t="s">
        <v>4350</v>
      </c>
      <c r="S272" s="213" t="s">
        <v>46</v>
      </c>
      <c r="T272" s="171">
        <v>1000</v>
      </c>
      <c r="U272" s="171">
        <v>500</v>
      </c>
      <c r="V272" s="172" t="s">
        <v>3398</v>
      </c>
      <c r="W272" s="172" t="s">
        <v>135</v>
      </c>
      <c r="X272" s="172" t="s">
        <v>5417</v>
      </c>
      <c r="Y272" s="172" t="s">
        <v>3530</v>
      </c>
      <c r="Z272" s="172">
        <v>22</v>
      </c>
      <c r="AA272" s="172" t="s">
        <v>46</v>
      </c>
      <c r="AB272" s="169" t="s">
        <v>46</v>
      </c>
      <c r="AC272" s="172" t="s">
        <v>5426</v>
      </c>
      <c r="AD272" s="169">
        <v>0.02</v>
      </c>
      <c r="AE272" s="169">
        <v>0.02</v>
      </c>
      <c r="AF272" s="169">
        <v>0.02</v>
      </c>
      <c r="AG272" s="169">
        <v>0.2</v>
      </c>
      <c r="AH272" s="172" t="s">
        <v>3380</v>
      </c>
      <c r="AI272" s="172" t="s">
        <v>3381</v>
      </c>
      <c r="AJ272" s="172" t="s">
        <v>133</v>
      </c>
      <c r="AK272" s="173">
        <v>45198</v>
      </c>
      <c r="AL272" s="212" t="s">
        <v>5427</v>
      </c>
      <c r="AM272" s="128">
        <v>1.48877307162407E-2</v>
      </c>
      <c r="AN272" s="128">
        <v>0.17436020090887339</v>
      </c>
      <c r="AO272" s="128">
        <v>0.19495727331336479</v>
      </c>
      <c r="AP272" s="128" t="s">
        <v>46</v>
      </c>
      <c r="AQ272" s="128" t="s">
        <v>46</v>
      </c>
      <c r="AR272" s="128">
        <v>0.1119138659250129</v>
      </c>
      <c r="AS272" s="128" t="s">
        <v>46</v>
      </c>
      <c r="AT272" s="128" t="s">
        <v>46</v>
      </c>
      <c r="AU272" s="128" t="s">
        <v>46</v>
      </c>
      <c r="AV272" s="128" t="s">
        <v>46</v>
      </c>
      <c r="AW272" s="128">
        <v>0.1728415966702912</v>
      </c>
      <c r="AX272" s="128">
        <v>1.2203754403008888</v>
      </c>
      <c r="AY272" s="128">
        <v>1.6844346055132935</v>
      </c>
      <c r="AZ272" s="128">
        <v>1.461062024720162</v>
      </c>
      <c r="BA272" s="128" t="s">
        <v>46</v>
      </c>
      <c r="BB272" s="128" t="s">
        <v>46</v>
      </c>
      <c r="BC272" s="128">
        <v>1.0291902308811018</v>
      </c>
      <c r="BD272" s="128" t="s">
        <v>46</v>
      </c>
      <c r="BE272" s="128" t="s">
        <v>46</v>
      </c>
      <c r="BF272" s="128" t="s">
        <v>46</v>
      </c>
      <c r="BG272" s="128" t="s">
        <v>46</v>
      </c>
      <c r="BH272" s="128">
        <v>1.4476038666263229</v>
      </c>
      <c r="BI272" s="128">
        <v>2.6884269408630999E-3</v>
      </c>
      <c r="BJ272" s="128">
        <v>7.0847603662190103E-2</v>
      </c>
      <c r="BK272" s="128">
        <v>6.1521957074339897E-2</v>
      </c>
      <c r="BL272" s="128" t="s">
        <v>46</v>
      </c>
      <c r="BM272" s="128" t="s">
        <v>46</v>
      </c>
      <c r="BN272" s="128">
        <v>3.1741377707705E-3</v>
      </c>
      <c r="BO272" s="128" t="s">
        <v>46</v>
      </c>
      <c r="BP272" s="128" t="s">
        <v>46</v>
      </c>
      <c r="BQ272" s="128" t="s">
        <v>46</v>
      </c>
      <c r="BR272" s="128" t="s">
        <v>46</v>
      </c>
      <c r="BS272" s="128">
        <v>4.774277736326904E-2</v>
      </c>
      <c r="BT272" s="128">
        <v>3.2809252544567402E-2</v>
      </c>
      <c r="BU272" s="128">
        <v>2.9458823215422002E-2</v>
      </c>
      <c r="BV272" s="177">
        <v>1.628336831061366</v>
      </c>
      <c r="BW272" s="177">
        <v>1.5131118074024026</v>
      </c>
      <c r="BX272" s="128">
        <v>-1.43438644393565E-2</v>
      </c>
      <c r="BY272" s="128">
        <v>-1.43438644393565E-2</v>
      </c>
      <c r="BZ272" s="177">
        <v>8.8803505574409206E-2</v>
      </c>
      <c r="CA272" s="182">
        <v>0.42733780311252689</v>
      </c>
      <c r="CB272" s="182">
        <v>-0.32009845555567917</v>
      </c>
      <c r="CC272" s="182">
        <v>0.59302155753124441</v>
      </c>
      <c r="CD272" s="182">
        <v>0.44460816047382229</v>
      </c>
      <c r="CE272" s="182">
        <v>4.7724441264890699E-2</v>
      </c>
      <c r="CF272" s="182">
        <v>0.53644397733954652</v>
      </c>
      <c r="CG272" s="179">
        <v>1.373818</v>
      </c>
      <c r="CH272" s="169">
        <v>0.21</v>
      </c>
      <c r="CI272" s="170">
        <v>7.4999999999999997E-2</v>
      </c>
      <c r="CJ272" s="170">
        <v>4.1999999999999997E-3</v>
      </c>
      <c r="CK272" s="170">
        <v>8.1418793193884789E-4</v>
      </c>
      <c r="CL272" s="170">
        <v>5.014187931938848E-3</v>
      </c>
      <c r="CM272" s="180">
        <v>1331576148.2</v>
      </c>
      <c r="CN272" s="180">
        <v>740057554.34968269</v>
      </c>
      <c r="CO272" s="180">
        <v>852226993.70999992</v>
      </c>
      <c r="CP272" s="128" t="s">
        <v>46</v>
      </c>
      <c r="CQ272" s="128" t="s">
        <v>46</v>
      </c>
      <c r="CR272" s="128" t="s">
        <v>46</v>
      </c>
      <c r="CS272" s="128" t="s">
        <v>46</v>
      </c>
      <c r="CT272" s="126" t="s">
        <v>46</v>
      </c>
      <c r="CU272" s="126" t="s">
        <v>46</v>
      </c>
      <c r="CV272" s="126" t="s">
        <v>5428</v>
      </c>
      <c r="CW272" s="126" t="s">
        <v>46</v>
      </c>
      <c r="CX272" s="154">
        <v>25569.625694432871</v>
      </c>
    </row>
    <row r="273" spans="1:102" ht="15" customHeight="1" x14ac:dyDescent="0.35">
      <c r="A273" s="8"/>
      <c r="B273" s="129">
        <v>52342951000142</v>
      </c>
      <c r="C273" s="152" t="s">
        <v>5429</v>
      </c>
      <c r="D273" s="126">
        <v>10</v>
      </c>
      <c r="E273" s="126"/>
      <c r="F273" s="122"/>
      <c r="G273" s="126" t="s">
        <v>4266</v>
      </c>
      <c r="H273" s="126" t="s">
        <v>156</v>
      </c>
      <c r="I273" s="126" t="s">
        <v>2340</v>
      </c>
      <c r="J273" s="126" t="s">
        <v>3560</v>
      </c>
      <c r="K273" s="126" t="s">
        <v>3526</v>
      </c>
      <c r="L273" s="211" t="s">
        <v>3399</v>
      </c>
      <c r="M273" s="126" t="s">
        <v>163</v>
      </c>
      <c r="N273" s="126" t="s">
        <v>3566</v>
      </c>
      <c r="O273" s="126" t="s">
        <v>4227</v>
      </c>
      <c r="P273" s="211" t="s">
        <v>3562</v>
      </c>
      <c r="Q273" s="127">
        <v>1000</v>
      </c>
      <c r="R273" s="126" t="s">
        <v>4350</v>
      </c>
      <c r="S273" s="213" t="s">
        <v>46</v>
      </c>
      <c r="T273" s="171">
        <v>500</v>
      </c>
      <c r="U273" s="171">
        <v>1000</v>
      </c>
      <c r="V273" s="172" t="s">
        <v>3398</v>
      </c>
      <c r="W273" s="172" t="s">
        <v>135</v>
      </c>
      <c r="X273" s="172" t="s">
        <v>135</v>
      </c>
      <c r="Y273" s="172" t="s">
        <v>3530</v>
      </c>
      <c r="Z273" s="172">
        <v>1</v>
      </c>
      <c r="AA273" s="172" t="s">
        <v>46</v>
      </c>
      <c r="AB273" s="169" t="s">
        <v>46</v>
      </c>
      <c r="AC273" s="172" t="s">
        <v>5430</v>
      </c>
      <c r="AD273" s="169">
        <v>9.0000000000000011E-3</v>
      </c>
      <c r="AE273" s="169">
        <v>9.0000000000000011E-3</v>
      </c>
      <c r="AF273" s="169">
        <v>9.0000000000000011E-3</v>
      </c>
      <c r="AG273" s="169">
        <v>0.2</v>
      </c>
      <c r="AH273" s="172" t="s">
        <v>3380</v>
      </c>
      <c r="AI273" s="172" t="s">
        <v>3381</v>
      </c>
      <c r="AJ273" s="172" t="s">
        <v>133</v>
      </c>
      <c r="AK273" s="173">
        <v>45198</v>
      </c>
      <c r="AL273" s="212" t="s">
        <v>5431</v>
      </c>
      <c r="AM273" s="128">
        <v>1.32438630077293E-2</v>
      </c>
      <c r="AN273" s="128">
        <v>0.13885147370552589</v>
      </c>
      <c r="AO273" s="128">
        <v>0.1657249121076009</v>
      </c>
      <c r="AP273" s="128" t="s">
        <v>46</v>
      </c>
      <c r="AQ273" s="128" t="s">
        <v>46</v>
      </c>
      <c r="AR273" s="128">
        <v>0.11019862442559809</v>
      </c>
      <c r="AS273" s="128" t="s">
        <v>46</v>
      </c>
      <c r="AT273" s="128" t="s">
        <v>46</v>
      </c>
      <c r="AU273" s="128" t="s">
        <v>46</v>
      </c>
      <c r="AV273" s="128" t="s">
        <v>46</v>
      </c>
      <c r="AW273" s="128">
        <v>0.1455880639124747</v>
      </c>
      <c r="AX273" s="128">
        <v>1.0856244955929442</v>
      </c>
      <c r="AY273" s="128">
        <v>1.3413968676162749</v>
      </c>
      <c r="AZ273" s="128">
        <v>1.2419868800755502</v>
      </c>
      <c r="BA273" s="128" t="s">
        <v>46</v>
      </c>
      <c r="BB273" s="128" t="s">
        <v>46</v>
      </c>
      <c r="BC273" s="128">
        <v>1.0134164053572616</v>
      </c>
      <c r="BD273" s="128" t="s">
        <v>46</v>
      </c>
      <c r="BE273" s="128" t="s">
        <v>46</v>
      </c>
      <c r="BF273" s="128" t="s">
        <v>46</v>
      </c>
      <c r="BG273" s="128" t="s">
        <v>46</v>
      </c>
      <c r="BH273" s="128">
        <v>1.204176097231562</v>
      </c>
      <c r="BI273" s="128">
        <v>1.0445592323517999E-3</v>
      </c>
      <c r="BJ273" s="128">
        <v>3.5338876458842698E-2</v>
      </c>
      <c r="BK273" s="128">
        <v>3.2289595868576E-2</v>
      </c>
      <c r="BL273" s="128" t="s">
        <v>46</v>
      </c>
      <c r="BM273" s="128" t="s">
        <v>46</v>
      </c>
      <c r="BN273" s="128">
        <v>1.4588962713557E-3</v>
      </c>
      <c r="BO273" s="128" t="s">
        <v>46</v>
      </c>
      <c r="BP273" s="128" t="s">
        <v>46</v>
      </c>
      <c r="BQ273" s="128" t="s">
        <v>46</v>
      </c>
      <c r="BR273" s="128" t="s">
        <v>46</v>
      </c>
      <c r="BS273" s="128">
        <v>2.2022812242957546E-2</v>
      </c>
      <c r="BT273" s="128">
        <v>1.6669812609414698E-2</v>
      </c>
      <c r="BU273" s="128">
        <v>1.3969962943907401E-2</v>
      </c>
      <c r="BV273" s="177">
        <v>1.6942842540437395</v>
      </c>
      <c r="BW273" s="177">
        <v>1.4827359592564653</v>
      </c>
      <c r="BX273" s="128">
        <v>-5.5317215537833003E-3</v>
      </c>
      <c r="BY273" s="128">
        <v>-5.5317215537833003E-3</v>
      </c>
      <c r="BZ273" s="177">
        <v>3.1687990015842098E-2</v>
      </c>
      <c r="CA273" s="182">
        <v>0.31495287804070871</v>
      </c>
      <c r="CB273" s="182">
        <v>-0.31528841477654079</v>
      </c>
      <c r="CC273" s="182">
        <v>0.61564228936315935</v>
      </c>
      <c r="CD273" s="182">
        <v>0.44873307478322172</v>
      </c>
      <c r="CE273" s="182">
        <v>-0.1360607849138965</v>
      </c>
      <c r="CF273" s="182">
        <v>0.52125865716490127</v>
      </c>
      <c r="CG273" s="179">
        <v>1.3109571</v>
      </c>
      <c r="CH273" s="169">
        <v>0.21</v>
      </c>
      <c r="CI273" s="170">
        <v>7.4999999999999997E-2</v>
      </c>
      <c r="CJ273" s="170">
        <v>1.8900000000000002E-3</v>
      </c>
      <c r="CK273" s="170">
        <v>4.2732384555988824E-4</v>
      </c>
      <c r="CL273" s="170">
        <v>2.3173238455598882E-3</v>
      </c>
      <c r="CM273" s="180">
        <v>1824562614.73</v>
      </c>
      <c r="CN273" s="180">
        <v>1057570895.7546828</v>
      </c>
      <c r="CO273" s="180">
        <v>1567874997.3100002</v>
      </c>
      <c r="CP273" s="128" t="s">
        <v>46</v>
      </c>
      <c r="CQ273" s="128" t="s">
        <v>46</v>
      </c>
      <c r="CR273" s="128" t="s">
        <v>46</v>
      </c>
      <c r="CS273" s="128" t="s">
        <v>46</v>
      </c>
      <c r="CT273" s="126" t="s">
        <v>46</v>
      </c>
      <c r="CU273" s="126" t="s">
        <v>46</v>
      </c>
      <c r="CV273" s="126" t="s">
        <v>5432</v>
      </c>
      <c r="CW273" s="126" t="s">
        <v>46</v>
      </c>
      <c r="CX273" s="154">
        <v>25569.625694432871</v>
      </c>
    </row>
    <row r="274" spans="1:102" ht="15" customHeight="1" x14ac:dyDescent="0.35">
      <c r="A274" s="8"/>
      <c r="B274" s="129">
        <v>32892819000105</v>
      </c>
      <c r="C274" s="152" t="s">
        <v>5433</v>
      </c>
      <c r="D274" s="126">
        <v>10</v>
      </c>
      <c r="E274" s="126"/>
      <c r="F274" s="122"/>
      <c r="G274" s="126" t="s">
        <v>4266</v>
      </c>
      <c r="H274" s="126" t="s">
        <v>156</v>
      </c>
      <c r="I274" s="126" t="s">
        <v>2340</v>
      </c>
      <c r="J274" s="126" t="s">
        <v>3559</v>
      </c>
      <c r="K274" s="126" t="s">
        <v>3526</v>
      </c>
      <c r="L274" s="211" t="s">
        <v>3399</v>
      </c>
      <c r="M274" s="126" t="s">
        <v>163</v>
      </c>
      <c r="N274" s="126" t="s">
        <v>3566</v>
      </c>
      <c r="O274" s="126" t="s">
        <v>4508</v>
      </c>
      <c r="P274" s="211" t="s">
        <v>3562</v>
      </c>
      <c r="Q274" s="127">
        <v>100</v>
      </c>
      <c r="R274" s="126" t="s">
        <v>4350</v>
      </c>
      <c r="S274" s="213" t="s">
        <v>46</v>
      </c>
      <c r="T274" s="171">
        <v>1</v>
      </c>
      <c r="U274" s="171">
        <v>100</v>
      </c>
      <c r="V274" s="172" t="s">
        <v>3398</v>
      </c>
      <c r="W274" s="172" t="s">
        <v>135</v>
      </c>
      <c r="X274" s="172" t="s">
        <v>135</v>
      </c>
      <c r="Y274" s="172" t="s">
        <v>3530</v>
      </c>
      <c r="Z274" s="172">
        <v>1</v>
      </c>
      <c r="AA274" s="172" t="s">
        <v>46</v>
      </c>
      <c r="AB274" s="169" t="s">
        <v>46</v>
      </c>
      <c r="AC274" s="172" t="s">
        <v>5434</v>
      </c>
      <c r="AD274" s="169">
        <v>9.0000000000000011E-3</v>
      </c>
      <c r="AE274" s="169">
        <v>9.0000000000000011E-3</v>
      </c>
      <c r="AF274" s="169">
        <v>9.0000000000000011E-3</v>
      </c>
      <c r="AG274" s="169">
        <v>0.2</v>
      </c>
      <c r="AH274" s="172" t="s">
        <v>3380</v>
      </c>
      <c r="AI274" s="172" t="s">
        <v>3381</v>
      </c>
      <c r="AJ274" s="172" t="s">
        <v>133</v>
      </c>
      <c r="AK274" s="173">
        <v>44544</v>
      </c>
      <c r="AL274" s="212" t="s">
        <v>5435</v>
      </c>
      <c r="AM274" s="128">
        <v>1.2409962532280799E-2</v>
      </c>
      <c r="AN274" s="128">
        <v>9.2200250497820505E-2</v>
      </c>
      <c r="AO274" s="128">
        <v>0.12567643516271529</v>
      </c>
      <c r="AP274" s="128">
        <v>0.1194644552033097</v>
      </c>
      <c r="AQ274" s="128">
        <v>0.1209540191683595</v>
      </c>
      <c r="AR274" s="128">
        <v>0.1086545960537612</v>
      </c>
      <c r="AS274" s="128">
        <v>0.1238496694199706</v>
      </c>
      <c r="AT274" s="128">
        <v>0.15742604017930989</v>
      </c>
      <c r="AU274" s="128" t="s">
        <v>46</v>
      </c>
      <c r="AV274" s="128" t="s">
        <v>46</v>
      </c>
      <c r="AW274" s="128">
        <v>0.12883547307550011</v>
      </c>
      <c r="AX274" s="128">
        <v>1.0172680966702767</v>
      </c>
      <c r="AY274" s="128">
        <v>0.89071526510049781</v>
      </c>
      <c r="AZ274" s="128">
        <v>0.94185286702951243</v>
      </c>
      <c r="BA274" s="128">
        <v>0.9760173767658884</v>
      </c>
      <c r="BB274" s="128">
        <v>0.94942771309905938</v>
      </c>
      <c r="BC274" s="128">
        <v>0.99921710213988801</v>
      </c>
      <c r="BD274" s="128">
        <v>0.94922586736877557</v>
      </c>
      <c r="BE274" s="128">
        <v>1.2723348829805048</v>
      </c>
      <c r="BF274" s="128" t="s">
        <v>46</v>
      </c>
      <c r="BG274" s="128" t="s">
        <v>46</v>
      </c>
      <c r="BH274" s="128">
        <v>1.0370941434320635</v>
      </c>
      <c r="BI274" s="128">
        <v>2.1065875690319999E-4</v>
      </c>
      <c r="BJ274" s="128">
        <v>-1.13123467488627E-2</v>
      </c>
      <c r="BK274" s="128">
        <v>-7.7588810763095997E-3</v>
      </c>
      <c r="BL274" s="128">
        <v>-2.6153523823022606E-3</v>
      </c>
      <c r="BM274" s="128">
        <v>-5.714710158820191E-3</v>
      </c>
      <c r="BN274" s="128">
        <v>-8.51321004811E-5</v>
      </c>
      <c r="BO274" s="128">
        <v>-6.6247241648544003E-3</v>
      </c>
      <c r="BP274" s="128">
        <v>3.3696004726275701E-2</v>
      </c>
      <c r="BQ274" s="128" t="s">
        <v>46</v>
      </c>
      <c r="BR274" s="128" t="s">
        <v>46</v>
      </c>
      <c r="BS274" s="128">
        <v>4.0989108173745681E-3</v>
      </c>
      <c r="BT274" s="128">
        <v>1.3932881767590201E-2</v>
      </c>
      <c r="BU274" s="128">
        <v>1.13322835667704E-2</v>
      </c>
      <c r="BV274" s="177">
        <v>-0.48633058977717342</v>
      </c>
      <c r="BW274" s="177">
        <v>0.31457174921258479</v>
      </c>
      <c r="BX274" s="128">
        <v>-7.2289263264327004E-3</v>
      </c>
      <c r="BY274" s="128">
        <v>-7.2289263264327004E-3</v>
      </c>
      <c r="BZ274" s="177">
        <v>5.5759596720493998E-3</v>
      </c>
      <c r="CA274" s="182">
        <v>-0.24799198673063569</v>
      </c>
      <c r="CB274" s="182">
        <v>5.7795887078002497E-2</v>
      </c>
      <c r="CC274" s="182">
        <v>-0.19543174067121269</v>
      </c>
      <c r="CD274" s="182">
        <v>-0.15638906028576061</v>
      </c>
      <c r="CE274" s="182">
        <v>-0.2757499686149546</v>
      </c>
      <c r="CF274" s="182">
        <v>0.3011942690108303</v>
      </c>
      <c r="CG274" s="179">
        <v>15.821388600000001</v>
      </c>
      <c r="CH274" s="169">
        <v>0.21</v>
      </c>
      <c r="CI274" s="170">
        <v>7.4999999999999997E-2</v>
      </c>
      <c r="CJ274" s="170">
        <v>1.8900000000000002E-3</v>
      </c>
      <c r="CK274" s="170" t="s">
        <v>46</v>
      </c>
      <c r="CL274" s="170">
        <v>1.8900000000000002E-3</v>
      </c>
      <c r="CM274" s="180">
        <v>22276636.850000001</v>
      </c>
      <c r="CN274" s="180">
        <v>25362011.477698404</v>
      </c>
      <c r="CO274" s="180">
        <v>-75036615.829999894</v>
      </c>
      <c r="CP274" s="128" t="s">
        <v>46</v>
      </c>
      <c r="CQ274" s="128" t="s">
        <v>46</v>
      </c>
      <c r="CR274" s="128" t="s">
        <v>46</v>
      </c>
      <c r="CS274" s="128" t="s">
        <v>46</v>
      </c>
      <c r="CT274" s="126" t="s">
        <v>46</v>
      </c>
      <c r="CU274" s="126" t="s">
        <v>46</v>
      </c>
      <c r="CV274" s="126" t="s">
        <v>5436</v>
      </c>
      <c r="CW274" s="126" t="s">
        <v>46</v>
      </c>
      <c r="CX274" s="154">
        <v>25569.625694432871</v>
      </c>
    </row>
    <row r="275" spans="1:102" ht="15" customHeight="1" x14ac:dyDescent="0.35">
      <c r="A275" s="8"/>
      <c r="B275" s="129">
        <v>35727276000150</v>
      </c>
      <c r="C275" s="152" t="s">
        <v>5437</v>
      </c>
      <c r="D275" s="126">
        <v>14</v>
      </c>
      <c r="E275" s="126"/>
      <c r="F275" s="122"/>
      <c r="G275" s="126" t="s">
        <v>4266</v>
      </c>
      <c r="H275" s="126" t="s">
        <v>156</v>
      </c>
      <c r="I275" s="126" t="s">
        <v>2340</v>
      </c>
      <c r="J275" s="126" t="s">
        <v>3561</v>
      </c>
      <c r="K275" s="126" t="s">
        <v>3526</v>
      </c>
      <c r="L275" s="211" t="s">
        <v>3399</v>
      </c>
      <c r="M275" s="126" t="s">
        <v>112</v>
      </c>
      <c r="N275" s="126" t="s">
        <v>113</v>
      </c>
      <c r="O275" s="126" t="s">
        <v>166</v>
      </c>
      <c r="P275" s="211" t="s">
        <v>3562</v>
      </c>
      <c r="Q275" s="127">
        <v>100</v>
      </c>
      <c r="R275" s="126" t="s">
        <v>4350</v>
      </c>
      <c r="S275" s="213" t="s">
        <v>46</v>
      </c>
      <c r="T275" s="171">
        <v>1</v>
      </c>
      <c r="U275" s="171">
        <v>100</v>
      </c>
      <c r="V275" s="172" t="s">
        <v>3398</v>
      </c>
      <c r="W275" s="172" t="s">
        <v>135</v>
      </c>
      <c r="X275" s="172" t="s">
        <v>5417</v>
      </c>
      <c r="Y275" s="172" t="s">
        <v>3530</v>
      </c>
      <c r="Z275" s="172">
        <v>22</v>
      </c>
      <c r="AA275" s="172" t="s">
        <v>46</v>
      </c>
      <c r="AB275" s="169" t="s">
        <v>46</v>
      </c>
      <c r="AC275" s="172" t="s">
        <v>5438</v>
      </c>
      <c r="AD275" s="169">
        <v>0.02</v>
      </c>
      <c r="AE275" s="169">
        <v>0.02</v>
      </c>
      <c r="AF275" s="169">
        <v>0.02</v>
      </c>
      <c r="AG275" s="169">
        <v>0.2</v>
      </c>
      <c r="AH275" s="172" t="s">
        <v>3380</v>
      </c>
      <c r="AI275" s="172" t="s">
        <v>3381</v>
      </c>
      <c r="AJ275" s="172" t="s">
        <v>133</v>
      </c>
      <c r="AK275" s="173">
        <v>44316</v>
      </c>
      <c r="AL275" s="212" t="s">
        <v>5439</v>
      </c>
      <c r="AM275" s="128">
        <v>1.4991649889286999E-2</v>
      </c>
      <c r="AN275" s="128">
        <v>0.1025131905930938</v>
      </c>
      <c r="AO275" s="128">
        <v>0.14888030815914849</v>
      </c>
      <c r="AP275" s="128">
        <v>0.1300724735411431</v>
      </c>
      <c r="AQ275" s="128">
        <v>0.1209990554935771</v>
      </c>
      <c r="AR275" s="128">
        <v>9.9118476990974896E-2</v>
      </c>
      <c r="AS275" s="128">
        <v>0.1253357363743712</v>
      </c>
      <c r="AT275" s="128">
        <v>0.19564694150056991</v>
      </c>
      <c r="AU275" s="128" t="s">
        <v>46</v>
      </c>
      <c r="AV275" s="128" t="s">
        <v>46</v>
      </c>
      <c r="AW275" s="128">
        <v>0.1466364596703702</v>
      </c>
      <c r="AX275" s="128">
        <v>1.2288938914321781</v>
      </c>
      <c r="AY275" s="128">
        <v>0.99034507219244305</v>
      </c>
      <c r="AZ275" s="128">
        <v>1.1157489063274428</v>
      </c>
      <c r="BA275" s="128">
        <v>1.0680030294312344</v>
      </c>
      <c r="BB275" s="128">
        <v>0.94982228352135978</v>
      </c>
      <c r="BC275" s="128">
        <v>0.91152036770204081</v>
      </c>
      <c r="BD275" s="128">
        <v>0.96061558847473683</v>
      </c>
      <c r="BE275" s="128">
        <v>1.581240486873005</v>
      </c>
      <c r="BF275" s="128" t="s">
        <v>46</v>
      </c>
      <c r="BG275" s="128" t="s">
        <v>46</v>
      </c>
      <c r="BH275" s="128">
        <v>1.3542741679960719</v>
      </c>
      <c r="BI275" s="128">
        <v>2.7923461139093999E-3</v>
      </c>
      <c r="BJ275" s="128">
        <v>-9.9940665358940004E-4</v>
      </c>
      <c r="BK275" s="128">
        <v>1.5444991920123601E-2</v>
      </c>
      <c r="BL275" s="128">
        <v>7.3829422473516981E-3</v>
      </c>
      <c r="BM275" s="128">
        <v>-5.6699059679975461E-3</v>
      </c>
      <c r="BN275" s="128">
        <v>-9.6212511632672998E-3</v>
      </c>
      <c r="BO275" s="128">
        <v>-5.1386572104538996E-3</v>
      </c>
      <c r="BP275" s="128">
        <v>7.19169060475357E-2</v>
      </c>
      <c r="BQ275" s="128" t="s">
        <v>46</v>
      </c>
      <c r="BR275" s="128" t="s">
        <v>46</v>
      </c>
      <c r="BS275" s="128">
        <v>3.4611994072144769E-2</v>
      </c>
      <c r="BT275" s="128">
        <v>3.6938118966401298E-2</v>
      </c>
      <c r="BU275" s="128">
        <v>3.2478817684068198E-2</v>
      </c>
      <c r="BV275" s="177">
        <v>0.38501364179409697</v>
      </c>
      <c r="BW275" s="177">
        <v>0.89743755975810802</v>
      </c>
      <c r="BX275" s="128">
        <v>-2.15255966382829E-2</v>
      </c>
      <c r="BY275" s="128">
        <v>-2.15255966382829E-2</v>
      </c>
      <c r="BZ275" s="177">
        <v>4.1689836821067298E-2</v>
      </c>
      <c r="CA275" s="182">
        <v>-0.1852046649216979</v>
      </c>
      <c r="CB275" s="182">
        <v>-1.2886776245995799E-2</v>
      </c>
      <c r="CC275" s="182">
        <v>-0.14102327055331099</v>
      </c>
      <c r="CD275" s="182">
        <v>-0.11840605183917211</v>
      </c>
      <c r="CE275" s="182">
        <v>-0.30275699754771868</v>
      </c>
      <c r="CF275" s="182">
        <v>0.4356902230578687</v>
      </c>
      <c r="CG275" s="179">
        <v>18.280668899999998</v>
      </c>
      <c r="CH275" s="169">
        <v>0.21</v>
      </c>
      <c r="CI275" s="170">
        <v>7.4999999999999997E-2</v>
      </c>
      <c r="CJ275" s="170">
        <v>4.1999999999999997E-3</v>
      </c>
      <c r="CK275" s="170">
        <v>2.0440061773494665E-4</v>
      </c>
      <c r="CL275" s="170">
        <v>4.4044006177349467E-3</v>
      </c>
      <c r="CM275" s="180">
        <v>40239749.270000003</v>
      </c>
      <c r="CN275" s="180">
        <v>47209947.978650779</v>
      </c>
      <c r="CO275" s="180">
        <v>-25399351.259999987</v>
      </c>
      <c r="CP275" s="128" t="s">
        <v>46</v>
      </c>
      <c r="CQ275" s="128" t="s">
        <v>46</v>
      </c>
      <c r="CR275" s="128" t="s">
        <v>46</v>
      </c>
      <c r="CS275" s="128" t="s">
        <v>46</v>
      </c>
      <c r="CT275" s="126" t="s">
        <v>46</v>
      </c>
      <c r="CU275" s="126" t="s">
        <v>46</v>
      </c>
      <c r="CV275" s="126" t="s">
        <v>5440</v>
      </c>
      <c r="CW275" s="126" t="s">
        <v>46</v>
      </c>
      <c r="CX275" s="154">
        <v>25569.625694432871</v>
      </c>
    </row>
    <row r="276" spans="1:102" ht="15" customHeight="1" x14ac:dyDescent="0.35">
      <c r="A276" s="8"/>
      <c r="B276" s="129">
        <v>55347224000166</v>
      </c>
      <c r="C276" s="152" t="s">
        <v>5441</v>
      </c>
      <c r="D276" s="126">
        <v>14</v>
      </c>
      <c r="E276" s="126"/>
      <c r="F276" s="122"/>
      <c r="G276" s="126" t="s">
        <v>4266</v>
      </c>
      <c r="H276" s="126" t="s">
        <v>156</v>
      </c>
      <c r="I276" s="126" t="s">
        <v>2340</v>
      </c>
      <c r="J276" s="126" t="s">
        <v>3559</v>
      </c>
      <c r="K276" s="126" t="s">
        <v>3526</v>
      </c>
      <c r="L276" s="211" t="s">
        <v>3399</v>
      </c>
      <c r="M276" s="126" t="s">
        <v>112</v>
      </c>
      <c r="N276" s="126" t="s">
        <v>113</v>
      </c>
      <c r="O276" s="126" t="s">
        <v>4502</v>
      </c>
      <c r="P276" s="211" t="s">
        <v>3562</v>
      </c>
      <c r="Q276" s="127">
        <v>500</v>
      </c>
      <c r="R276" s="126" t="s">
        <v>4350</v>
      </c>
      <c r="S276" s="213" t="s">
        <v>46</v>
      </c>
      <c r="T276" s="171">
        <v>500</v>
      </c>
      <c r="U276" s="171">
        <v>500</v>
      </c>
      <c r="V276" s="172" t="s">
        <v>3398</v>
      </c>
      <c r="W276" s="172" t="s">
        <v>135</v>
      </c>
      <c r="X276" s="172" t="s">
        <v>5442</v>
      </c>
      <c r="Y276" s="172" t="s">
        <v>3530</v>
      </c>
      <c r="Z276" s="172">
        <v>10</v>
      </c>
      <c r="AA276" s="172" t="s">
        <v>46</v>
      </c>
      <c r="AB276" s="169" t="s">
        <v>46</v>
      </c>
      <c r="AC276" s="172" t="s">
        <v>5443</v>
      </c>
      <c r="AD276" s="169">
        <v>8.5000000000000006E-3</v>
      </c>
      <c r="AE276" s="169">
        <v>8.5000000000000006E-3</v>
      </c>
      <c r="AF276" s="169">
        <v>9.0000000000000011E-3</v>
      </c>
      <c r="AG276" s="169">
        <v>0.2</v>
      </c>
      <c r="AH276" s="172" t="s">
        <v>3380</v>
      </c>
      <c r="AI276" s="172" t="s">
        <v>3381</v>
      </c>
      <c r="AJ276" s="172" t="s">
        <v>133</v>
      </c>
      <c r="AK276" s="173">
        <v>45463</v>
      </c>
      <c r="AL276" s="212" t="s">
        <v>5444</v>
      </c>
      <c r="AM276" s="128">
        <v>1.02298039200841E-2</v>
      </c>
      <c r="AN276" s="128">
        <v>0.1080359787187648</v>
      </c>
      <c r="AO276" s="128">
        <v>0.13453853573993799</v>
      </c>
      <c r="AP276" s="128" t="s">
        <v>46</v>
      </c>
      <c r="AQ276" s="128" t="s">
        <v>46</v>
      </c>
      <c r="AR276" s="128" t="s">
        <v>46</v>
      </c>
      <c r="AS276" s="128" t="s">
        <v>46</v>
      </c>
      <c r="AT276" s="128" t="s">
        <v>46</v>
      </c>
      <c r="AU276" s="128" t="s">
        <v>46</v>
      </c>
      <c r="AV276" s="128" t="s">
        <v>46</v>
      </c>
      <c r="AW276" s="128">
        <v>0.1318780200851572</v>
      </c>
      <c r="AX276" s="128">
        <v>0.83855637243261216</v>
      </c>
      <c r="AY276" s="128">
        <v>1.043698850114849</v>
      </c>
      <c r="AZ276" s="128">
        <v>1.0082678224326824</v>
      </c>
      <c r="BA276" s="128" t="s">
        <v>46</v>
      </c>
      <c r="BB276" s="128" t="s">
        <v>46</v>
      </c>
      <c r="BC276" s="128" t="s">
        <v>46</v>
      </c>
      <c r="BD276" s="128" t="s">
        <v>46</v>
      </c>
      <c r="BE276" s="128" t="s">
        <v>46</v>
      </c>
      <c r="BF276" s="128" t="s">
        <v>46</v>
      </c>
      <c r="BG276" s="128" t="s">
        <v>46</v>
      </c>
      <c r="BH276" s="128">
        <v>1.0419277940370535</v>
      </c>
      <c r="BI276" s="128">
        <v>-1.9694998552933999E-3</v>
      </c>
      <c r="BJ276" s="128">
        <v>4.5233814720814997E-3</v>
      </c>
      <c r="BK276" s="128">
        <v>1.103219500913E-3</v>
      </c>
      <c r="BL276" s="128" t="s">
        <v>46</v>
      </c>
      <c r="BM276" s="128" t="s">
        <v>46</v>
      </c>
      <c r="BN276" s="128" t="s">
        <v>46</v>
      </c>
      <c r="BO276" s="128" t="s">
        <v>46</v>
      </c>
      <c r="BP276" s="128" t="s">
        <v>46</v>
      </c>
      <c r="BQ276" s="128" t="s">
        <v>46</v>
      </c>
      <c r="BR276" s="128" t="s">
        <v>46</v>
      </c>
      <c r="BS276" s="128">
        <v>4.710621124567993E-3</v>
      </c>
      <c r="BT276" s="128">
        <v>3.1981097240502002E-3</v>
      </c>
      <c r="BU276" s="128">
        <v>2.9104376805182E-3</v>
      </c>
      <c r="BV276" s="177">
        <v>0.3058264377235681</v>
      </c>
      <c r="BW276" s="177">
        <v>1.5889845540434511</v>
      </c>
      <c r="BX276" s="128">
        <v>-1.3489118323990999E-3</v>
      </c>
      <c r="BY276" s="128">
        <v>-1.3489118323990999E-3</v>
      </c>
      <c r="BZ276" s="177">
        <v>2.0630701454297001E-3</v>
      </c>
      <c r="CA276" s="182">
        <v>0.10792338462164459</v>
      </c>
      <c r="CB276" s="182">
        <v>-8.4737378021117998E-2</v>
      </c>
      <c r="CC276" s="182">
        <v>0.1719284520974797</v>
      </c>
      <c r="CD276" s="182">
        <v>0.1057472246570751</v>
      </c>
      <c r="CE276" s="182">
        <v>-3.4112042470616999E-2</v>
      </c>
      <c r="CF276" s="182">
        <v>9.3652313123966102E-2</v>
      </c>
      <c r="CG276" s="179">
        <v>1.1743874999999999</v>
      </c>
      <c r="CH276" s="169">
        <v>0.24</v>
      </c>
      <c r="CI276" s="170">
        <v>7.4999999999999997E-2</v>
      </c>
      <c r="CJ276" s="170">
        <v>2.0400000000000001E-3</v>
      </c>
      <c r="CK276" s="170">
        <v>1.4600120780261517E-5</v>
      </c>
      <c r="CL276" s="170">
        <v>2.0546001207802618E-3</v>
      </c>
      <c r="CM276" s="180">
        <v>375247504.49000001</v>
      </c>
      <c r="CN276" s="180">
        <v>321562997.03753978</v>
      </c>
      <c r="CO276" s="180">
        <v>98544424.659999982</v>
      </c>
      <c r="CP276" s="128" t="s">
        <v>46</v>
      </c>
      <c r="CQ276" s="128" t="s">
        <v>46</v>
      </c>
      <c r="CR276" s="128" t="s">
        <v>46</v>
      </c>
      <c r="CS276" s="128" t="s">
        <v>46</v>
      </c>
      <c r="CT276" s="126" t="s">
        <v>46</v>
      </c>
      <c r="CU276" s="126" t="s">
        <v>46</v>
      </c>
      <c r="CV276" s="126" t="s">
        <v>5445</v>
      </c>
      <c r="CW276" s="126" t="s">
        <v>46</v>
      </c>
      <c r="CX276" s="154">
        <v>25569.625694432871</v>
      </c>
    </row>
    <row r="277" spans="1:102" ht="15" customHeight="1" x14ac:dyDescent="0.35">
      <c r="A277" s="8"/>
      <c r="B277" s="129">
        <v>58356902000145</v>
      </c>
      <c r="C277" s="152" t="s">
        <v>5446</v>
      </c>
      <c r="D277" s="126">
        <v>25</v>
      </c>
      <c r="E277" s="126"/>
      <c r="F277" s="122"/>
      <c r="G277" s="126" t="s">
        <v>492</v>
      </c>
      <c r="H277" s="126" t="s">
        <v>352</v>
      </c>
      <c r="I277" s="126" t="s">
        <v>3406</v>
      </c>
      <c r="J277" s="126" t="s">
        <v>3559</v>
      </c>
      <c r="K277" s="126" t="s">
        <v>3540</v>
      </c>
      <c r="L277" s="211" t="s">
        <v>3399</v>
      </c>
      <c r="M277" s="126" t="s">
        <v>163</v>
      </c>
      <c r="N277" s="126" t="s">
        <v>46</v>
      </c>
      <c r="O277" s="126" t="s">
        <v>4231</v>
      </c>
      <c r="P277" s="211" t="s">
        <v>4252</v>
      </c>
      <c r="Q277" s="127">
        <v>10</v>
      </c>
      <c r="R277" s="126" t="s">
        <v>4361</v>
      </c>
      <c r="S277" s="213" t="s">
        <v>46</v>
      </c>
      <c r="T277" s="171">
        <v>500</v>
      </c>
      <c r="U277" s="171">
        <v>500</v>
      </c>
      <c r="V277" s="172" t="s">
        <v>3398</v>
      </c>
      <c r="W277" s="172" t="s">
        <v>135</v>
      </c>
      <c r="X277" s="172" t="s">
        <v>135</v>
      </c>
      <c r="Y277" s="172" t="s">
        <v>135</v>
      </c>
      <c r="Z277" s="172">
        <v>0</v>
      </c>
      <c r="AA277" s="172" t="s">
        <v>46</v>
      </c>
      <c r="AB277" s="169" t="s">
        <v>46</v>
      </c>
      <c r="AC277" s="172" t="s">
        <v>5447</v>
      </c>
      <c r="AD277" s="169">
        <v>1.1699999999999999E-2</v>
      </c>
      <c r="AE277" s="169">
        <v>4.1700000000000001E-2</v>
      </c>
      <c r="AF277" s="169">
        <v>1.2E-2</v>
      </c>
      <c r="AG277" s="169">
        <v>0.2</v>
      </c>
      <c r="AH277" s="172" t="s">
        <v>5448</v>
      </c>
      <c r="AI277" s="172" t="s">
        <v>4495</v>
      </c>
      <c r="AJ277" s="172" t="s">
        <v>133</v>
      </c>
      <c r="AK277" s="173">
        <v>45663</v>
      </c>
      <c r="AL277" s="212" t="s">
        <v>5449</v>
      </c>
      <c r="AM277" s="128">
        <v>7.500443127258E-3</v>
      </c>
      <c r="AN277" s="128" t="s">
        <v>46</v>
      </c>
      <c r="AO277" s="128" t="s">
        <v>46</v>
      </c>
      <c r="AP277" s="128" t="s">
        <v>46</v>
      </c>
      <c r="AQ277" s="128" t="s">
        <v>46</v>
      </c>
      <c r="AR277" s="128" t="s">
        <v>46</v>
      </c>
      <c r="AS277" s="128" t="s">
        <v>46</v>
      </c>
      <c r="AT277" s="128" t="s">
        <v>46</v>
      </c>
      <c r="AU277" s="128" t="s">
        <v>46</v>
      </c>
      <c r="AV277" s="128" t="s">
        <v>46</v>
      </c>
      <c r="AW277" s="128">
        <v>4.9638467905578999E-2</v>
      </c>
      <c r="AX277" s="128">
        <v>0.61482550687823234</v>
      </c>
      <c r="AY277" s="128" t="s">
        <v>46</v>
      </c>
      <c r="AZ277" s="128" t="s">
        <v>46</v>
      </c>
      <c r="BA277" s="128" t="s">
        <v>46</v>
      </c>
      <c r="BB277" s="128" t="s">
        <v>46</v>
      </c>
      <c r="BC277" s="128" t="s">
        <v>46</v>
      </c>
      <c r="BD277" s="128" t="s">
        <v>46</v>
      </c>
      <c r="BE277" s="128" t="s">
        <v>46</v>
      </c>
      <c r="BF277" s="128" t="s">
        <v>46</v>
      </c>
      <c r="BG277" s="128" t="s">
        <v>46</v>
      </c>
      <c r="BH277" s="128">
        <v>0.35492945357520639</v>
      </c>
      <c r="BI277" s="128">
        <v>-4.6988606481194999E-3</v>
      </c>
      <c r="BJ277" s="128" t="s">
        <v>46</v>
      </c>
      <c r="BK277" s="128" t="s">
        <v>46</v>
      </c>
      <c r="BL277" s="128" t="s">
        <v>46</v>
      </c>
      <c r="BM277" s="128" t="s">
        <v>46</v>
      </c>
      <c r="BN277" s="128" t="s">
        <v>46</v>
      </c>
      <c r="BO277" s="128" t="s">
        <v>46</v>
      </c>
      <c r="BP277" s="128" t="s">
        <v>46</v>
      </c>
      <c r="BQ277" s="128" t="s">
        <v>46</v>
      </c>
      <c r="BR277" s="128" t="s">
        <v>46</v>
      </c>
      <c r="BS277" s="128">
        <v>-7.9146941503275281E-2</v>
      </c>
      <c r="BT277" s="128" t="s">
        <v>46</v>
      </c>
      <c r="BU277" s="128">
        <v>3.3187898850245597E-2</v>
      </c>
      <c r="BV277" s="177" t="s">
        <v>46</v>
      </c>
      <c r="BW277" s="177">
        <v>-2.5113153755680382</v>
      </c>
      <c r="BX277" s="128" t="s">
        <v>46</v>
      </c>
      <c r="BY277" s="128">
        <v>-1.6626022239803001E-2</v>
      </c>
      <c r="BZ277" s="177">
        <v>1.16451631941799E-2</v>
      </c>
      <c r="CA277" s="182" t="s">
        <v>46</v>
      </c>
      <c r="CB277" s="182" t="s">
        <v>46</v>
      </c>
      <c r="CC277" s="182" t="s">
        <v>46</v>
      </c>
      <c r="CD277" s="182" t="s">
        <v>46</v>
      </c>
      <c r="CE277" s="182" t="s">
        <v>46</v>
      </c>
      <c r="CF277" s="182" t="s">
        <v>46</v>
      </c>
      <c r="CG277" s="179">
        <v>10.36205373</v>
      </c>
      <c r="CH277" s="169">
        <v>0.15</v>
      </c>
      <c r="CI277" s="170">
        <v>0.1</v>
      </c>
      <c r="CJ277" s="170">
        <v>1.7549999999999998E-3</v>
      </c>
      <c r="CK277" s="170" t="s">
        <v>46</v>
      </c>
      <c r="CL277" s="170">
        <v>1.7549999999999998E-3</v>
      </c>
      <c r="CM277" s="180">
        <v>74987923.959999993</v>
      </c>
      <c r="CN277" s="180">
        <v>74576013.29206346</v>
      </c>
      <c r="CO277" s="180">
        <v>-723678.2</v>
      </c>
      <c r="CP277" s="128" t="s">
        <v>46</v>
      </c>
      <c r="CQ277" s="128" t="s">
        <v>46</v>
      </c>
      <c r="CR277" s="128" t="s">
        <v>46</v>
      </c>
      <c r="CS277" s="128" t="s">
        <v>46</v>
      </c>
      <c r="CT277" s="126" t="s">
        <v>46</v>
      </c>
      <c r="CU277" s="126" t="s">
        <v>46</v>
      </c>
      <c r="CV277" s="126" t="s">
        <v>5450</v>
      </c>
      <c r="CW277" s="126" t="s">
        <v>46</v>
      </c>
      <c r="CX277" s="154">
        <v>25569.625694432871</v>
      </c>
    </row>
    <row r="278" spans="1:102" ht="15" customHeight="1" x14ac:dyDescent="0.35">
      <c r="A278" s="8"/>
      <c r="B278" s="129">
        <v>23956069000199</v>
      </c>
      <c r="C278" s="152" t="s">
        <v>5451</v>
      </c>
      <c r="D278" s="126">
        <v>11</v>
      </c>
      <c r="E278" s="126"/>
      <c r="F278" s="122"/>
      <c r="G278" s="126" t="s">
        <v>492</v>
      </c>
      <c r="H278" s="126" t="s">
        <v>3391</v>
      </c>
      <c r="I278" s="126" t="s">
        <v>3392</v>
      </c>
      <c r="J278" s="126" t="s">
        <v>3560</v>
      </c>
      <c r="K278" s="126" t="s">
        <v>3526</v>
      </c>
      <c r="L278" s="211" t="s">
        <v>3399</v>
      </c>
      <c r="M278" s="126" t="s">
        <v>163</v>
      </c>
      <c r="N278" s="126" t="s">
        <v>3547</v>
      </c>
      <c r="O278" s="126" t="s">
        <v>164</v>
      </c>
      <c r="P278" s="211" t="s">
        <v>3541</v>
      </c>
      <c r="Q278" s="127">
        <v>1000</v>
      </c>
      <c r="R278" s="126" t="s">
        <v>4361</v>
      </c>
      <c r="S278" s="213" t="s">
        <v>46</v>
      </c>
      <c r="T278" s="171">
        <v>1000</v>
      </c>
      <c r="U278" s="171">
        <v>1000</v>
      </c>
      <c r="V278" s="172" t="s">
        <v>3398</v>
      </c>
      <c r="W278" s="172" t="s">
        <v>135</v>
      </c>
      <c r="X278" s="172" t="s">
        <v>5452</v>
      </c>
      <c r="Y278" s="172" t="s">
        <v>3530</v>
      </c>
      <c r="Z278" s="172">
        <v>46</v>
      </c>
      <c r="AA278" s="172" t="s">
        <v>46</v>
      </c>
      <c r="AB278" s="169" t="s">
        <v>46</v>
      </c>
      <c r="AC278" s="172" t="s">
        <v>5453</v>
      </c>
      <c r="AD278" s="169">
        <v>6.0000000000000001E-3</v>
      </c>
      <c r="AE278" s="169">
        <v>0.156</v>
      </c>
      <c r="AF278" s="169">
        <v>1.95E-2</v>
      </c>
      <c r="AG278" s="169">
        <v>0.2</v>
      </c>
      <c r="AH278" s="172" t="s">
        <v>5454</v>
      </c>
      <c r="AI278" s="172" t="s">
        <v>5455</v>
      </c>
      <c r="AJ278" s="172" t="s">
        <v>133</v>
      </c>
      <c r="AK278" s="173">
        <v>42535</v>
      </c>
      <c r="AL278" s="212" t="s">
        <v>5456</v>
      </c>
      <c r="AM278" s="128">
        <v>8.9506344565547999E-3</v>
      </c>
      <c r="AN278" s="128">
        <v>0.1006247423240744</v>
      </c>
      <c r="AO278" s="128">
        <v>0.1301123586124926</v>
      </c>
      <c r="AP278" s="128">
        <v>0.13534865216944289</v>
      </c>
      <c r="AQ278" s="128">
        <v>0.13514195313588279</v>
      </c>
      <c r="AR278" s="128">
        <v>0.13440499232958111</v>
      </c>
      <c r="AS278" s="128">
        <v>0.12814078977618901</v>
      </c>
      <c r="AT278" s="128">
        <v>0.14277122396663919</v>
      </c>
      <c r="AU278" s="128" t="s">
        <v>46</v>
      </c>
      <c r="AV278" s="128" t="s">
        <v>46</v>
      </c>
      <c r="AW278" s="128">
        <v>0.1008625274220744</v>
      </c>
      <c r="AX278" s="128">
        <v>0.73370043252962802</v>
      </c>
      <c r="AY278" s="128">
        <v>0.97210141567864761</v>
      </c>
      <c r="AZ278" s="128">
        <v>0.97509686550613117</v>
      </c>
      <c r="BA278" s="128">
        <v>1.1140775836347154</v>
      </c>
      <c r="BB278" s="128">
        <v>1.0753053459613449</v>
      </c>
      <c r="BC278" s="128">
        <v>1.2360247226196277</v>
      </c>
      <c r="BD278" s="128">
        <v>0.98211446901940203</v>
      </c>
      <c r="BE278" s="128">
        <v>1.1538930175190385</v>
      </c>
      <c r="BF278" s="128" t="s">
        <v>46</v>
      </c>
      <c r="BG278" s="128" t="s">
        <v>46</v>
      </c>
      <c r="BH278" s="128">
        <v>1.1737813706414173</v>
      </c>
      <c r="BI278" s="128">
        <v>-3.2486693188227E-3</v>
      </c>
      <c r="BJ278" s="128">
        <v>-2.8878549226087E-3</v>
      </c>
      <c r="BK278" s="128">
        <v>-3.3229576265323001E-3</v>
      </c>
      <c r="BL278" s="128">
        <v>1.2357870152909012E-2</v>
      </c>
      <c r="BM278" s="128">
        <v>8.407562677350322E-3</v>
      </c>
      <c r="BN278" s="128">
        <v>2.5665264175338699E-2</v>
      </c>
      <c r="BO278" s="128">
        <v>-2.3336038086361E-3</v>
      </c>
      <c r="BP278" s="128">
        <v>1.9041188513604999E-2</v>
      </c>
      <c r="BQ278" s="128" t="s">
        <v>46</v>
      </c>
      <c r="BR278" s="128" t="s">
        <v>46</v>
      </c>
      <c r="BS278" s="128">
        <v>1.3751313828431089E-2</v>
      </c>
      <c r="BT278" s="128">
        <v>6.4283990014017004E-3</v>
      </c>
      <c r="BU278" s="128">
        <v>9.1892114073806007E-3</v>
      </c>
      <c r="BV278" s="177">
        <v>-0.45381166102460319</v>
      </c>
      <c r="BW278" s="177">
        <v>1.0774033694729352</v>
      </c>
      <c r="BX278" s="128">
        <v>-4.1982158015927001E-3</v>
      </c>
      <c r="BY278" s="128">
        <v>-7.1763402678109198E-2</v>
      </c>
      <c r="BZ278" s="177">
        <v>1.0769223785123E-3</v>
      </c>
      <c r="CA278" s="182">
        <v>-1.5630796956937899E-2</v>
      </c>
      <c r="CB278" s="182">
        <v>-9.697737863676E-4</v>
      </c>
      <c r="CC278" s="182">
        <v>-1.8626318702384299E-2</v>
      </c>
      <c r="CD278" s="182">
        <v>-8.6086315328687602E-2</v>
      </c>
      <c r="CE278" s="182">
        <v>2.7687620836175299E-2</v>
      </c>
      <c r="CF278" s="182">
        <v>-3.7065109642210999E-2</v>
      </c>
      <c r="CG278" s="179">
        <v>243.51622058000001</v>
      </c>
      <c r="CH278" s="169">
        <v>0.1</v>
      </c>
      <c r="CI278" s="170" t="s">
        <v>46</v>
      </c>
      <c r="CJ278" s="170">
        <v>5.9999999999999995E-4</v>
      </c>
      <c r="CK278" s="170" t="s">
        <v>46</v>
      </c>
      <c r="CL278" s="170">
        <v>5.9999999999999995E-4</v>
      </c>
      <c r="CM278" s="180">
        <v>141581124.06999999</v>
      </c>
      <c r="CN278" s="180">
        <v>135557230.56785721</v>
      </c>
      <c r="CO278" s="180">
        <v>-1378629.9600000011</v>
      </c>
      <c r="CP278" s="128" t="s">
        <v>46</v>
      </c>
      <c r="CQ278" s="128" t="s">
        <v>46</v>
      </c>
      <c r="CR278" s="128" t="s">
        <v>46</v>
      </c>
      <c r="CS278" s="128" t="s">
        <v>46</v>
      </c>
      <c r="CT278" s="126" t="s">
        <v>46</v>
      </c>
      <c r="CU278" s="126" t="s">
        <v>46</v>
      </c>
      <c r="CV278" s="126" t="s">
        <v>5457</v>
      </c>
      <c r="CW278" s="126" t="s">
        <v>46</v>
      </c>
      <c r="CX278" s="154">
        <v>25569.625694432871</v>
      </c>
    </row>
    <row r="279" spans="1:102" ht="15" customHeight="1" x14ac:dyDescent="0.35">
      <c r="A279" s="8"/>
      <c r="B279" s="129">
        <v>28767162000179</v>
      </c>
      <c r="C279" s="152" t="s">
        <v>5458</v>
      </c>
      <c r="D279" s="126">
        <v>13</v>
      </c>
      <c r="E279" s="126"/>
      <c r="F279" s="122" t="s">
        <v>3394</v>
      </c>
      <c r="G279" s="126" t="s">
        <v>492</v>
      </c>
      <c r="H279" s="126" t="s">
        <v>3391</v>
      </c>
      <c r="I279" s="126" t="s">
        <v>3392</v>
      </c>
      <c r="J279" s="126" t="s">
        <v>3560</v>
      </c>
      <c r="K279" s="126" t="s">
        <v>3526</v>
      </c>
      <c r="L279" s="211" t="s">
        <v>3399</v>
      </c>
      <c r="M279" s="126" t="s">
        <v>112</v>
      </c>
      <c r="N279" s="126" t="s">
        <v>4474</v>
      </c>
      <c r="O279" s="126" t="s">
        <v>4502</v>
      </c>
      <c r="P279" s="211" t="s">
        <v>3541</v>
      </c>
      <c r="Q279" s="127">
        <v>1000</v>
      </c>
      <c r="R279" s="126" t="s">
        <v>4350</v>
      </c>
      <c r="S279" s="213" t="s">
        <v>46</v>
      </c>
      <c r="T279" s="171">
        <v>1000</v>
      </c>
      <c r="U279" s="171">
        <v>1000</v>
      </c>
      <c r="V279" s="172" t="s">
        <v>3398</v>
      </c>
      <c r="W279" s="172" t="s">
        <v>135</v>
      </c>
      <c r="X279" s="172" t="s">
        <v>5452</v>
      </c>
      <c r="Y279" s="172" t="s">
        <v>3530</v>
      </c>
      <c r="Z279" s="172">
        <v>46</v>
      </c>
      <c r="AA279" s="172" t="s">
        <v>46</v>
      </c>
      <c r="AB279" s="169" t="s">
        <v>46</v>
      </c>
      <c r="AC279" s="172" t="s">
        <v>46</v>
      </c>
      <c r="AD279" s="169">
        <v>1.1000000000000001E-2</v>
      </c>
      <c r="AE279" s="169" t="s">
        <v>46</v>
      </c>
      <c r="AF279" s="169">
        <v>1.8000000000000002E-2</v>
      </c>
      <c r="AG279" s="169">
        <v>0.2</v>
      </c>
      <c r="AH279" s="172" t="s">
        <v>4940</v>
      </c>
      <c r="AI279" s="172" t="s">
        <v>46</v>
      </c>
      <c r="AJ279" s="172" t="s">
        <v>133</v>
      </c>
      <c r="AK279" s="173">
        <v>43089</v>
      </c>
      <c r="AL279" s="212" t="s">
        <v>5459</v>
      </c>
      <c r="AM279" s="128">
        <v>1.3264403521636201E-2</v>
      </c>
      <c r="AN279" s="128">
        <v>0.110771756879026</v>
      </c>
      <c r="AO279" s="128">
        <v>0.14148654812197239</v>
      </c>
      <c r="AP279" s="128">
        <v>0.1424571829973813</v>
      </c>
      <c r="AQ279" s="128">
        <v>0.13959973866655259</v>
      </c>
      <c r="AR279" s="128">
        <v>0.13750995350509179</v>
      </c>
      <c r="AS279" s="128">
        <v>0.1273929216579916</v>
      </c>
      <c r="AT279" s="128">
        <v>0.14038075049751539</v>
      </c>
      <c r="AU279" s="128" t="s">
        <v>46</v>
      </c>
      <c r="AV279" s="128" t="s">
        <v>46</v>
      </c>
      <c r="AW279" s="128">
        <v>9.26183584038036E-2</v>
      </c>
      <c r="AX279" s="128">
        <v>1.087308240361095</v>
      </c>
      <c r="AY279" s="128">
        <v>1.0701282725525989</v>
      </c>
      <c r="AZ279" s="128">
        <v>1.0603380882204021</v>
      </c>
      <c r="BA279" s="128">
        <v>1.1764926242825866</v>
      </c>
      <c r="BB279" s="128">
        <v>1.1155114918815752</v>
      </c>
      <c r="BC279" s="128">
        <v>1.2645787867893159</v>
      </c>
      <c r="BD279" s="128">
        <v>0.97638255413825603</v>
      </c>
      <c r="BE279" s="128">
        <v>1.1345729432915386</v>
      </c>
      <c r="BF279" s="128" t="s">
        <v>46</v>
      </c>
      <c r="BG279" s="128" t="s">
        <v>46</v>
      </c>
      <c r="BH279" s="128">
        <v>1.116005861598006</v>
      </c>
      <c r="BI279" s="128">
        <v>1.0650997462586E-3</v>
      </c>
      <c r="BJ279" s="128">
        <v>7.2591596323427999E-3</v>
      </c>
      <c r="BK279" s="128">
        <v>8.0512318829475005E-3</v>
      </c>
      <c r="BL279" s="128">
        <v>1.906262235024947E-2</v>
      </c>
      <c r="BM279" s="128">
        <v>1.2847764952759855E-2</v>
      </c>
      <c r="BN279" s="128">
        <v>2.8770225350849499E-2</v>
      </c>
      <c r="BO279" s="128">
        <v>-3.0814719268334998E-3</v>
      </c>
      <c r="BP279" s="128">
        <v>1.66507150444812E-2</v>
      </c>
      <c r="BQ279" s="128" t="s">
        <v>46</v>
      </c>
      <c r="BR279" s="128" t="s">
        <v>46</v>
      </c>
      <c r="BS279" s="128">
        <v>8.8896716519630825E-3</v>
      </c>
      <c r="BT279" s="128">
        <v>7.7279272012592002E-3</v>
      </c>
      <c r="BU279" s="128">
        <v>1.1888463759E-2</v>
      </c>
      <c r="BV279" s="177">
        <v>0.92020195921728876</v>
      </c>
      <c r="BW279" s="177">
        <v>0.58128965253358911</v>
      </c>
      <c r="BX279" s="128">
        <v>-2.6436397616055002E-3</v>
      </c>
      <c r="BY279" s="128">
        <v>-0.1078422657956319</v>
      </c>
      <c r="BZ279" s="177">
        <v>7.7369499675072001E-3</v>
      </c>
      <c r="CA279" s="182">
        <v>0.16150605116907271</v>
      </c>
      <c r="CB279" s="182">
        <v>-0.13191737277141199</v>
      </c>
      <c r="CC279" s="182">
        <v>6.3623515827050999E-3</v>
      </c>
      <c r="CD279" s="182">
        <v>-1.54889327607441E-2</v>
      </c>
      <c r="CE279" s="182">
        <v>0.10425659712725439</v>
      </c>
      <c r="CF279" s="182">
        <v>-4.7024341413409E-3</v>
      </c>
      <c r="CG279" s="179">
        <v>198.59950911000001</v>
      </c>
      <c r="CH279" s="169">
        <v>0.17</v>
      </c>
      <c r="CI279" s="170">
        <v>0.12</v>
      </c>
      <c r="CJ279" s="170">
        <v>1.8700000000000004E-3</v>
      </c>
      <c r="CK279" s="170">
        <v>1.7048133441961789E-4</v>
      </c>
      <c r="CL279" s="170">
        <v>2.0404813344196181E-3</v>
      </c>
      <c r="CM279" s="180">
        <v>466360902.32999998</v>
      </c>
      <c r="CN279" s="180">
        <v>443949262.65182549</v>
      </c>
      <c r="CO279" s="180">
        <v>23856400.030000001</v>
      </c>
      <c r="CP279" s="128" t="s">
        <v>46</v>
      </c>
      <c r="CQ279" s="128" t="s">
        <v>46</v>
      </c>
      <c r="CR279" s="128" t="s">
        <v>46</v>
      </c>
      <c r="CS279" s="128" t="s">
        <v>46</v>
      </c>
      <c r="CT279" s="126" t="s">
        <v>46</v>
      </c>
      <c r="CU279" s="126" t="s">
        <v>46</v>
      </c>
      <c r="CV279" s="126" t="s">
        <v>5460</v>
      </c>
      <c r="CW279" s="126" t="s">
        <v>46</v>
      </c>
      <c r="CX279" s="154">
        <v>25569.625694432871</v>
      </c>
    </row>
    <row r="280" spans="1:102" ht="15" customHeight="1" x14ac:dyDescent="0.35">
      <c r="A280" s="8"/>
      <c r="B280" s="129">
        <v>45683300000150</v>
      </c>
      <c r="C280" s="152" t="s">
        <v>5461</v>
      </c>
      <c r="D280" s="126">
        <v>14</v>
      </c>
      <c r="E280" s="126"/>
      <c r="F280" s="122"/>
      <c r="G280" s="126" t="s">
        <v>492</v>
      </c>
      <c r="H280" s="126" t="s">
        <v>3391</v>
      </c>
      <c r="I280" s="126" t="s">
        <v>3392</v>
      </c>
      <c r="J280" s="126" t="s">
        <v>362</v>
      </c>
      <c r="K280" s="126" t="s">
        <v>3526</v>
      </c>
      <c r="L280" s="211" t="s">
        <v>3400</v>
      </c>
      <c r="M280" s="126" t="s">
        <v>112</v>
      </c>
      <c r="N280" s="126" t="s">
        <v>4474</v>
      </c>
      <c r="O280" s="126" t="s">
        <v>266</v>
      </c>
      <c r="P280" s="211" t="s">
        <v>3562</v>
      </c>
      <c r="Q280" s="127">
        <v>10000</v>
      </c>
      <c r="R280" s="126" t="s">
        <v>4350</v>
      </c>
      <c r="S280" s="213" t="s">
        <v>46</v>
      </c>
      <c r="T280" s="171">
        <v>1000</v>
      </c>
      <c r="U280" s="171">
        <v>5000</v>
      </c>
      <c r="V280" s="172" t="s">
        <v>3398</v>
      </c>
      <c r="W280" s="172" t="s">
        <v>135</v>
      </c>
      <c r="X280" s="172" t="s">
        <v>5462</v>
      </c>
      <c r="Y280" s="172" t="s">
        <v>3530</v>
      </c>
      <c r="Z280" s="172">
        <v>366</v>
      </c>
      <c r="AA280" s="172" t="s">
        <v>46</v>
      </c>
      <c r="AB280" s="169" t="s">
        <v>46</v>
      </c>
      <c r="AC280" s="172" t="s">
        <v>5463</v>
      </c>
      <c r="AD280" s="169">
        <v>1.8500000000000003E-2</v>
      </c>
      <c r="AE280" s="169">
        <v>0.16849999999999998</v>
      </c>
      <c r="AF280" s="169">
        <v>2.5000000000000001E-2</v>
      </c>
      <c r="AG280" s="169">
        <v>0.2</v>
      </c>
      <c r="AH280" s="172" t="s">
        <v>4643</v>
      </c>
      <c r="AI280" s="172" t="s">
        <v>4644</v>
      </c>
      <c r="AJ280" s="172" t="s">
        <v>133</v>
      </c>
      <c r="AK280" s="173">
        <v>44697</v>
      </c>
      <c r="AL280" s="212" t="s">
        <v>5464</v>
      </c>
      <c r="AM280" s="128">
        <v>1.1587270305429999E-2</v>
      </c>
      <c r="AN280" s="128">
        <v>0.10133258349873531</v>
      </c>
      <c r="AO280" s="128">
        <v>0.1413937110024821</v>
      </c>
      <c r="AP280" s="128">
        <v>0.15848264718348259</v>
      </c>
      <c r="AQ280" s="128">
        <v>0.1658687513501724</v>
      </c>
      <c r="AR280" s="128">
        <v>0.17370017655010361</v>
      </c>
      <c r="AS280" s="128">
        <v>0.1718437870857554</v>
      </c>
      <c r="AT280" s="128" t="s">
        <v>46</v>
      </c>
      <c r="AU280" s="128" t="s">
        <v>46</v>
      </c>
      <c r="AV280" s="128" t="s">
        <v>46</v>
      </c>
      <c r="AW280" s="128">
        <v>0.1650616736566077</v>
      </c>
      <c r="AX280" s="128">
        <v>0.94983045908055563</v>
      </c>
      <c r="AY280" s="128">
        <v>0.97893962854827499</v>
      </c>
      <c r="AZ280" s="128">
        <v>1.0596423419808978</v>
      </c>
      <c r="BA280" s="128">
        <v>1.3186300957109665</v>
      </c>
      <c r="BB280" s="128">
        <v>1.3588940600420718</v>
      </c>
      <c r="BC280" s="128">
        <v>1.5973938826085512</v>
      </c>
      <c r="BD280" s="128">
        <v>1.3170690613253155</v>
      </c>
      <c r="BE280" s="128" t="s">
        <v>46</v>
      </c>
      <c r="BF280" s="128" t="s">
        <v>46</v>
      </c>
      <c r="BG280" s="128" t="s">
        <v>46</v>
      </c>
      <c r="BH280" s="128">
        <v>1.3534814926194521</v>
      </c>
      <c r="BI280" s="128">
        <v>-6.1203346994749997E-4</v>
      </c>
      <c r="BJ280" s="128">
        <v>-2.1800137479479E-3</v>
      </c>
      <c r="BK280" s="128">
        <v>7.9583947634571002E-3</v>
      </c>
      <c r="BL280" s="128">
        <v>3.4186517774973169E-2</v>
      </c>
      <c r="BM280" s="128">
        <v>3.9041685146961935E-2</v>
      </c>
      <c r="BN280" s="128">
        <v>6.4960448395861195E-2</v>
      </c>
      <c r="BO280" s="128">
        <v>4.1369393500930197E-2</v>
      </c>
      <c r="BP280" s="128" t="s">
        <v>46</v>
      </c>
      <c r="BQ280" s="128" t="s">
        <v>46</v>
      </c>
      <c r="BR280" s="128" t="s">
        <v>46</v>
      </c>
      <c r="BS280" s="128">
        <v>3.8422514469236724E-2</v>
      </c>
      <c r="BT280" s="128">
        <v>3.7304865272846703E-2</v>
      </c>
      <c r="BU280" s="128">
        <v>2.1740165833806498E-2</v>
      </c>
      <c r="BV280" s="177">
        <v>0.2062141885623292</v>
      </c>
      <c r="BW280" s="177">
        <v>1.5273129503163607</v>
      </c>
      <c r="BX280" s="128">
        <v>-1.6215799172447601E-2</v>
      </c>
      <c r="BY280" s="128">
        <v>-1.6215799172447601E-2</v>
      </c>
      <c r="BZ280" s="177">
        <v>6.5290119424478996E-3</v>
      </c>
      <c r="CA280" s="182">
        <v>8.8858724550184898E-2</v>
      </c>
      <c r="CB280" s="182">
        <v>-9.5159863835923397E-2</v>
      </c>
      <c r="CC280" s="182">
        <v>5.11866833717044E-2</v>
      </c>
      <c r="CD280" s="182">
        <v>2.4453058910343599E-2</v>
      </c>
      <c r="CE280" s="182">
        <v>1.47511565309148E-2</v>
      </c>
      <c r="CF280" s="182">
        <v>6.0672089882508997E-3</v>
      </c>
      <c r="CG280" s="179">
        <v>167.31414432</v>
      </c>
      <c r="CH280" s="169">
        <v>0.15</v>
      </c>
      <c r="CI280" s="170">
        <v>0.125</v>
      </c>
      <c r="CJ280" s="170">
        <v>2.7750000000000001E-3</v>
      </c>
      <c r="CK280" s="170">
        <v>1.755370299794723E-4</v>
      </c>
      <c r="CL280" s="170">
        <v>2.9505370299794725E-3</v>
      </c>
      <c r="CM280" s="180">
        <v>553567786.33000004</v>
      </c>
      <c r="CN280" s="180">
        <v>554471231.21500027</v>
      </c>
      <c r="CO280" s="180">
        <v>-27539274.59</v>
      </c>
      <c r="CP280" s="128" t="s">
        <v>46</v>
      </c>
      <c r="CQ280" s="128" t="s">
        <v>46</v>
      </c>
      <c r="CR280" s="128" t="s">
        <v>46</v>
      </c>
      <c r="CS280" s="128" t="s">
        <v>46</v>
      </c>
      <c r="CT280" s="126" t="s">
        <v>46</v>
      </c>
      <c r="CU280" s="126" t="s">
        <v>46</v>
      </c>
      <c r="CV280" s="126" t="s">
        <v>5465</v>
      </c>
      <c r="CW280" s="126" t="s">
        <v>46</v>
      </c>
      <c r="CX280" s="154">
        <v>25569.625694432871</v>
      </c>
    </row>
    <row r="281" spans="1:102" ht="15" customHeight="1" x14ac:dyDescent="0.35">
      <c r="A281" s="8"/>
      <c r="B281" s="129">
        <v>54237051000160</v>
      </c>
      <c r="C281" s="152" t="s">
        <v>5466</v>
      </c>
      <c r="D281" s="126">
        <v>11</v>
      </c>
      <c r="E281" s="126"/>
      <c r="F281" s="122"/>
      <c r="G281" s="126" t="s">
        <v>492</v>
      </c>
      <c r="H281" s="126" t="s">
        <v>3391</v>
      </c>
      <c r="I281" s="126" t="s">
        <v>3392</v>
      </c>
      <c r="J281" s="126" t="s">
        <v>362</v>
      </c>
      <c r="K281" s="126" t="s">
        <v>3526</v>
      </c>
      <c r="L281" s="211" t="s">
        <v>3400</v>
      </c>
      <c r="M281" s="126" t="s">
        <v>163</v>
      </c>
      <c r="N281" s="126" t="s">
        <v>3547</v>
      </c>
      <c r="O281" s="126" t="s">
        <v>315</v>
      </c>
      <c r="P281" s="211" t="s">
        <v>4252</v>
      </c>
      <c r="Q281" s="127">
        <v>1000</v>
      </c>
      <c r="R281" s="126" t="s">
        <v>4350</v>
      </c>
      <c r="S281" s="213" t="s">
        <v>46</v>
      </c>
      <c r="T281" s="171">
        <v>1000</v>
      </c>
      <c r="U281" s="171">
        <v>1000</v>
      </c>
      <c r="V281" s="172" t="s">
        <v>3398</v>
      </c>
      <c r="W281" s="172" t="s">
        <v>135</v>
      </c>
      <c r="X281" s="172" t="s">
        <v>3532</v>
      </c>
      <c r="Y281" s="172" t="s">
        <v>3530</v>
      </c>
      <c r="Z281" s="172">
        <v>61</v>
      </c>
      <c r="AA281" s="172" t="s">
        <v>46</v>
      </c>
      <c r="AB281" s="169" t="s">
        <v>46</v>
      </c>
      <c r="AC281" s="172" t="s">
        <v>46</v>
      </c>
      <c r="AD281" s="169">
        <v>0.01</v>
      </c>
      <c r="AE281" s="169" t="s">
        <v>46</v>
      </c>
      <c r="AF281" s="169">
        <v>1.3000000000000001E-2</v>
      </c>
      <c r="AG281" s="169">
        <v>0.2</v>
      </c>
      <c r="AH281" s="172" t="s">
        <v>4495</v>
      </c>
      <c r="AI281" s="172" t="s">
        <v>46</v>
      </c>
      <c r="AJ281" s="172" t="s">
        <v>5467</v>
      </c>
      <c r="AK281" s="173">
        <v>45418</v>
      </c>
      <c r="AL281" s="212" t="s">
        <v>5468</v>
      </c>
      <c r="AM281" s="128">
        <v>1.6226576896036699E-2</v>
      </c>
      <c r="AN281" s="128">
        <v>0.12915930005871809</v>
      </c>
      <c r="AO281" s="128">
        <v>0.1262535899232968</v>
      </c>
      <c r="AP281" s="128" t="s">
        <v>46</v>
      </c>
      <c r="AQ281" s="128" t="s">
        <v>46</v>
      </c>
      <c r="AR281" s="128" t="s">
        <v>46</v>
      </c>
      <c r="AS281" s="128" t="s">
        <v>46</v>
      </c>
      <c r="AT281" s="128" t="s">
        <v>46</v>
      </c>
      <c r="AU281" s="128" t="s">
        <v>46</v>
      </c>
      <c r="AV281" s="128" t="s">
        <v>46</v>
      </c>
      <c r="AW281" s="128">
        <v>0.132702424530039</v>
      </c>
      <c r="AX281" s="128">
        <v>1.3301231934881097</v>
      </c>
      <c r="AY281" s="128">
        <v>1.2477640740760818</v>
      </c>
      <c r="AZ281" s="128">
        <v>0.94617821939385705</v>
      </c>
      <c r="BA281" s="128" t="s">
        <v>46</v>
      </c>
      <c r="BB281" s="128" t="s">
        <v>46</v>
      </c>
      <c r="BC281" s="128" t="s">
        <v>46</v>
      </c>
      <c r="BD281" s="128" t="s">
        <v>46</v>
      </c>
      <c r="BE281" s="128" t="s">
        <v>46</v>
      </c>
      <c r="BF281" s="128" t="s">
        <v>46</v>
      </c>
      <c r="BG281" s="128" t="s">
        <v>46</v>
      </c>
      <c r="BH281" s="128">
        <v>1.0642229290571681</v>
      </c>
      <c r="BI281" s="128">
        <v>4.0272731206592001E-3</v>
      </c>
      <c r="BJ281" s="128">
        <v>2.5646702812034801E-2</v>
      </c>
      <c r="BK281" s="128">
        <v>-7.1817263157281002E-3</v>
      </c>
      <c r="BL281" s="128" t="s">
        <v>46</v>
      </c>
      <c r="BM281" s="128" t="s">
        <v>46</v>
      </c>
      <c r="BN281" s="128" t="s">
        <v>46</v>
      </c>
      <c r="BO281" s="128" t="s">
        <v>46</v>
      </c>
      <c r="BP281" s="128" t="s">
        <v>46</v>
      </c>
      <c r="BQ281" s="128" t="s">
        <v>46</v>
      </c>
      <c r="BR281" s="128" t="s">
        <v>46</v>
      </c>
      <c r="BS281" s="128">
        <v>7.1203591525275112E-3</v>
      </c>
      <c r="BT281" s="128">
        <v>2.24151528437487E-2</v>
      </c>
      <c r="BU281" s="128">
        <v>2.0955238972646999E-2</v>
      </c>
      <c r="BV281" s="177">
        <v>-0.27257206845425891</v>
      </c>
      <c r="BW281" s="177">
        <v>0.34129869202309188</v>
      </c>
      <c r="BX281" s="128">
        <v>-1.30743833521568E-2</v>
      </c>
      <c r="BY281" s="128">
        <v>-1.30743833521568E-2</v>
      </c>
      <c r="BZ281" s="177">
        <v>6.2664189479906707E-2</v>
      </c>
      <c r="CA281" s="182">
        <v>0.44964889997852359</v>
      </c>
      <c r="CB281" s="182">
        <v>-0.24059237994580979</v>
      </c>
      <c r="CC281" s="182">
        <v>0.74662398988229439</v>
      </c>
      <c r="CD281" s="182">
        <v>0.85525422850931765</v>
      </c>
      <c r="CE281" s="182">
        <v>-7.6318980724200097E-2</v>
      </c>
      <c r="CF281" s="182">
        <v>0.38736623866891567</v>
      </c>
      <c r="CG281" s="179">
        <v>1.1918856799999999</v>
      </c>
      <c r="CH281" s="169">
        <v>0.24</v>
      </c>
      <c r="CI281" s="170" t="s">
        <v>46</v>
      </c>
      <c r="CJ281" s="170">
        <v>2.3999999999999998E-3</v>
      </c>
      <c r="CK281" s="170" t="s">
        <v>46</v>
      </c>
      <c r="CL281" s="170">
        <v>2.3999999999999998E-3</v>
      </c>
      <c r="CM281" s="180">
        <v>184101893.99000001</v>
      </c>
      <c r="CN281" s="180">
        <v>154160180.01984128</v>
      </c>
      <c r="CO281" s="180">
        <v>46591566.810000017</v>
      </c>
      <c r="CP281" s="128" t="s">
        <v>46</v>
      </c>
      <c r="CQ281" s="128" t="s">
        <v>46</v>
      </c>
      <c r="CR281" s="128" t="s">
        <v>46</v>
      </c>
      <c r="CS281" s="128" t="s">
        <v>46</v>
      </c>
      <c r="CT281" s="126" t="s">
        <v>46</v>
      </c>
      <c r="CU281" s="126" t="s">
        <v>46</v>
      </c>
      <c r="CV281" s="126" t="s">
        <v>5469</v>
      </c>
      <c r="CW281" s="126" t="s">
        <v>46</v>
      </c>
      <c r="CX281" s="154">
        <v>25569.625694432871</v>
      </c>
    </row>
    <row r="282" spans="1:102" ht="15" customHeight="1" x14ac:dyDescent="0.35">
      <c r="A282" s="8"/>
      <c r="B282" s="129">
        <v>41594333000173</v>
      </c>
      <c r="C282" s="152" t="s">
        <v>5470</v>
      </c>
      <c r="D282" s="126">
        <v>11</v>
      </c>
      <c r="E282" s="126"/>
      <c r="F282" s="122"/>
      <c r="G282" s="126" t="s">
        <v>492</v>
      </c>
      <c r="H282" s="126" t="s">
        <v>3391</v>
      </c>
      <c r="I282" s="126" t="s">
        <v>3392</v>
      </c>
      <c r="J282" s="126" t="s">
        <v>362</v>
      </c>
      <c r="K282" s="126" t="s">
        <v>3526</v>
      </c>
      <c r="L282" s="211" t="s">
        <v>3399</v>
      </c>
      <c r="M282" s="126" t="s">
        <v>163</v>
      </c>
      <c r="N282" s="126" t="s">
        <v>3547</v>
      </c>
      <c r="O282" s="126" t="s">
        <v>315</v>
      </c>
      <c r="P282" s="211" t="s">
        <v>5471</v>
      </c>
      <c r="Q282" s="127">
        <v>1000</v>
      </c>
      <c r="R282" s="126" t="s">
        <v>4361</v>
      </c>
      <c r="S282" s="213" t="s">
        <v>46</v>
      </c>
      <c r="T282" s="171">
        <v>1000</v>
      </c>
      <c r="U282" s="171">
        <v>1000</v>
      </c>
      <c r="V282" s="172" t="s">
        <v>3398</v>
      </c>
      <c r="W282" s="172" t="s">
        <v>135</v>
      </c>
      <c r="X282" s="172" t="s">
        <v>3531</v>
      </c>
      <c r="Y282" s="172" t="s">
        <v>3530</v>
      </c>
      <c r="Z282" s="172">
        <v>31</v>
      </c>
      <c r="AA282" s="172" t="s">
        <v>46</v>
      </c>
      <c r="AB282" s="169" t="s">
        <v>46</v>
      </c>
      <c r="AC282" s="172" t="s">
        <v>5472</v>
      </c>
      <c r="AD282" s="169">
        <v>8.5000000000000006E-3</v>
      </c>
      <c r="AE282" s="169">
        <v>0.1585</v>
      </c>
      <c r="AF282" s="169">
        <v>1.3000000000000001E-2</v>
      </c>
      <c r="AG282" s="169">
        <v>0.2</v>
      </c>
      <c r="AH282" s="172" t="s">
        <v>46</v>
      </c>
      <c r="AI282" s="172" t="s">
        <v>46</v>
      </c>
      <c r="AJ282" s="172" t="s">
        <v>5467</v>
      </c>
      <c r="AK282" s="173">
        <v>44397</v>
      </c>
      <c r="AL282" s="212" t="s">
        <v>5473</v>
      </c>
      <c r="AM282" s="128">
        <v>1.7329556472648298E-2</v>
      </c>
      <c r="AN282" s="128">
        <v>0.113887182406696</v>
      </c>
      <c r="AO282" s="128">
        <v>0.1031058618810216</v>
      </c>
      <c r="AP282" s="128">
        <v>0.12374992239491051</v>
      </c>
      <c r="AQ282" s="128">
        <v>0.1287100501355507</v>
      </c>
      <c r="AR282" s="128">
        <v>8.6959365790051799E-2</v>
      </c>
      <c r="AS282" s="128">
        <v>0.16823674745168829</v>
      </c>
      <c r="AT282" s="128">
        <v>0.11669322485297901</v>
      </c>
      <c r="AU282" s="128" t="s">
        <v>46</v>
      </c>
      <c r="AV282" s="128" t="s">
        <v>46</v>
      </c>
      <c r="AW282" s="128">
        <v>0.12593772172498299</v>
      </c>
      <c r="AX282" s="128">
        <v>1.4205365151760023</v>
      </c>
      <c r="AY282" s="128">
        <v>1.1002253390984758</v>
      </c>
      <c r="AZ282" s="128">
        <v>0.77270294542058415</v>
      </c>
      <c r="BA282" s="128">
        <v>1.0130736431565586</v>
      </c>
      <c r="BB282" s="128">
        <v>1.0178480396218783</v>
      </c>
      <c r="BC282" s="128">
        <v>0.79970188693780708</v>
      </c>
      <c r="BD282" s="128">
        <v>1.2894234863204237</v>
      </c>
      <c r="BE282" s="128">
        <v>0.94312770885185615</v>
      </c>
      <c r="BF282" s="128" t="s">
        <v>46</v>
      </c>
      <c r="BG282" s="128" t="s">
        <v>46</v>
      </c>
      <c r="BH282" s="128">
        <v>1.0742616318107017</v>
      </c>
      <c r="BI282" s="128">
        <v>5.1302526972706996E-3</v>
      </c>
      <c r="BJ282" s="128">
        <v>1.03745851600127E-2</v>
      </c>
      <c r="BK282" s="128">
        <v>-3.0329454358003199E-2</v>
      </c>
      <c r="BL282" s="128">
        <v>1.42314284737588E-3</v>
      </c>
      <c r="BM282" s="128">
        <v>2.0035810615048888E-3</v>
      </c>
      <c r="BN282" s="128">
        <v>-2.1780362364190502E-2</v>
      </c>
      <c r="BO282" s="128">
        <v>3.7762353866863198E-2</v>
      </c>
      <c r="BP282" s="128">
        <v>-7.0368106000551003E-3</v>
      </c>
      <c r="BQ282" s="128" t="s">
        <v>46</v>
      </c>
      <c r="BR282" s="128" t="s">
        <v>46</v>
      </c>
      <c r="BS282" s="128">
        <v>7.7923227456073718E-3</v>
      </c>
      <c r="BT282" s="128">
        <v>3.2165094117271101E-2</v>
      </c>
      <c r="BU282" s="128">
        <v>2.8378538521436399E-2</v>
      </c>
      <c r="BV282" s="177">
        <v>-0.82759221369445146</v>
      </c>
      <c r="BW282" s="177">
        <v>0.24512169426982189</v>
      </c>
      <c r="BX282" s="128">
        <v>-2.2150789372565802E-2</v>
      </c>
      <c r="BY282" s="128">
        <v>-2.2150789372565802E-2</v>
      </c>
      <c r="BZ282" s="177">
        <v>6.1230019026559897E-2</v>
      </c>
      <c r="CA282" s="182">
        <v>0.33722297094611781</v>
      </c>
      <c r="CB282" s="182">
        <v>-0.23435426901796941</v>
      </c>
      <c r="CC282" s="182">
        <v>0.57955591238894399</v>
      </c>
      <c r="CD282" s="182">
        <v>0.62099011954551153</v>
      </c>
      <c r="CE282" s="182">
        <v>-4.4026356936048401E-2</v>
      </c>
      <c r="CF282" s="182">
        <v>0.2892564772629484</v>
      </c>
      <c r="CG282" s="179">
        <v>164.31049955</v>
      </c>
      <c r="CH282" s="169">
        <v>0.28000000000000003</v>
      </c>
      <c r="CI282" s="170" t="s">
        <v>46</v>
      </c>
      <c r="CJ282" s="170">
        <v>2.3800000000000002E-3</v>
      </c>
      <c r="CK282" s="170" t="s">
        <v>46</v>
      </c>
      <c r="CL282" s="170">
        <v>2.3800000000000002E-3</v>
      </c>
      <c r="CM282" s="180">
        <v>206508179.15000001</v>
      </c>
      <c r="CN282" s="180">
        <v>212255435.60134915</v>
      </c>
      <c r="CO282" s="180">
        <v>-32036109.350000001</v>
      </c>
      <c r="CP282" s="128" t="s">
        <v>46</v>
      </c>
      <c r="CQ282" s="128" t="s">
        <v>46</v>
      </c>
      <c r="CR282" s="128" t="s">
        <v>46</v>
      </c>
      <c r="CS282" s="128" t="s">
        <v>46</v>
      </c>
      <c r="CT282" s="126" t="s">
        <v>46</v>
      </c>
      <c r="CU282" s="126" t="s">
        <v>46</v>
      </c>
      <c r="CV282" s="126" t="s">
        <v>5474</v>
      </c>
      <c r="CW282" s="126" t="s">
        <v>46</v>
      </c>
      <c r="CX282" s="154">
        <v>25569.625694432871</v>
      </c>
    </row>
    <row r="283" spans="1:102" ht="15" customHeight="1" x14ac:dyDescent="0.35">
      <c r="A283" s="8"/>
      <c r="B283" s="129">
        <v>9143318000104</v>
      </c>
      <c r="C283" s="152" t="s">
        <v>5479</v>
      </c>
      <c r="D283" s="126">
        <v>21</v>
      </c>
      <c r="E283" s="126"/>
      <c r="F283" s="122" t="s">
        <v>3393</v>
      </c>
      <c r="G283" s="126" t="s">
        <v>492</v>
      </c>
      <c r="H283" s="126" t="s">
        <v>3391</v>
      </c>
      <c r="I283" s="126" t="s">
        <v>3392</v>
      </c>
      <c r="J283" s="126" t="s">
        <v>362</v>
      </c>
      <c r="K283" s="126" t="s">
        <v>3526</v>
      </c>
      <c r="L283" s="211" t="s">
        <v>3399</v>
      </c>
      <c r="M283" s="126" t="s">
        <v>112</v>
      </c>
      <c r="N283" s="126" t="s">
        <v>4474</v>
      </c>
      <c r="O283" s="126" t="s">
        <v>4459</v>
      </c>
      <c r="P283" s="211" t="s">
        <v>3550</v>
      </c>
      <c r="Q283" s="127">
        <v>1000</v>
      </c>
      <c r="R283" s="126" t="s">
        <v>4350</v>
      </c>
      <c r="S283" s="213" t="s">
        <v>46</v>
      </c>
      <c r="T283" s="171">
        <v>1000</v>
      </c>
      <c r="U283" s="171">
        <v>1000</v>
      </c>
      <c r="V283" s="172" t="s">
        <v>3398</v>
      </c>
      <c r="W283" s="172" t="s">
        <v>3530</v>
      </c>
      <c r="X283" s="172" t="s">
        <v>3531</v>
      </c>
      <c r="Y283" s="172" t="s">
        <v>3534</v>
      </c>
      <c r="Z283" s="172">
        <v>32</v>
      </c>
      <c r="AA283" s="172" t="s">
        <v>46</v>
      </c>
      <c r="AB283" s="169" t="s">
        <v>46</v>
      </c>
      <c r="AC283" s="172" t="s">
        <v>5480</v>
      </c>
      <c r="AD283" s="169">
        <v>1.8500000000000003E-2</v>
      </c>
      <c r="AE283" s="169">
        <v>0.16849999999999998</v>
      </c>
      <c r="AF283" s="169">
        <v>2.5000000000000001E-2</v>
      </c>
      <c r="AG283" s="169">
        <v>0.2</v>
      </c>
      <c r="AH283" s="172" t="s">
        <v>46</v>
      </c>
      <c r="AI283" s="172" t="s">
        <v>46</v>
      </c>
      <c r="AJ283" s="172" t="s">
        <v>46</v>
      </c>
      <c r="AK283" s="173">
        <v>39598</v>
      </c>
      <c r="AL283" s="212" t="s">
        <v>5481</v>
      </c>
      <c r="AM283" s="128">
        <v>2.8828848231382698E-2</v>
      </c>
      <c r="AN283" s="128">
        <v>0.23858067605265379</v>
      </c>
      <c r="AO283" s="128">
        <v>0.11337506512126699</v>
      </c>
      <c r="AP283" s="128">
        <v>6.1121298509519702E-2</v>
      </c>
      <c r="AQ283" s="128">
        <v>7.1587907348996005E-2</v>
      </c>
      <c r="AR283" s="128">
        <v>-0.1884393547216075</v>
      </c>
      <c r="AS283" s="128">
        <v>0.2320496815335546</v>
      </c>
      <c r="AT283" s="128">
        <v>-1.47552389495128E-2</v>
      </c>
      <c r="AU283" s="128" t="s">
        <v>46</v>
      </c>
      <c r="AV283" s="128" t="s">
        <v>46</v>
      </c>
      <c r="AW283" s="128">
        <v>0.14175846350522439</v>
      </c>
      <c r="AX283" s="128">
        <v>2.3631552064118071</v>
      </c>
      <c r="AY283" s="128">
        <v>2.3048467761279987</v>
      </c>
      <c r="AZ283" s="128">
        <v>0.84966310506715015</v>
      </c>
      <c r="BA283" s="128">
        <v>0.48561134977072579</v>
      </c>
      <c r="BB283" s="128">
        <v>0.53570757457951401</v>
      </c>
      <c r="BC283" s="128" t="s">
        <v>46</v>
      </c>
      <c r="BD283" s="128">
        <v>1.7785074538989329</v>
      </c>
      <c r="BE283" s="128" t="s">
        <v>46</v>
      </c>
      <c r="BF283" s="128" t="s">
        <v>46</v>
      </c>
      <c r="BG283" s="128" t="s">
        <v>46</v>
      </c>
      <c r="BH283" s="128">
        <v>2.213528525258087</v>
      </c>
      <c r="BI283" s="128">
        <v>1.6629544456005101E-2</v>
      </c>
      <c r="BJ283" s="128">
        <v>0.1350680788059706</v>
      </c>
      <c r="BK283" s="128">
        <v>-2.0060251117757801E-2</v>
      </c>
      <c r="BL283" s="128">
        <v>-5.7505441351394682E-2</v>
      </c>
      <c r="BM283" s="128">
        <v>-5.4730726842053268E-2</v>
      </c>
      <c r="BN283" s="128">
        <v>-0.29717908287584988</v>
      </c>
      <c r="BO283" s="128">
        <v>0.1015752879487295</v>
      </c>
      <c r="BP283" s="128">
        <v>-0.13848527440254699</v>
      </c>
      <c r="BQ283" s="128" t="s">
        <v>46</v>
      </c>
      <c r="BR283" s="128" t="s">
        <v>46</v>
      </c>
      <c r="BS283" s="128">
        <v>7.3039056378719325E-2</v>
      </c>
      <c r="BT283" s="128">
        <v>0.15783805285568239</v>
      </c>
      <c r="BU283" s="128">
        <v>0.1901459416990072</v>
      </c>
      <c r="BV283" s="177">
        <v>-3.4540747579780401E-2</v>
      </c>
      <c r="BW283" s="177">
        <v>0.30221328048837809</v>
      </c>
      <c r="BX283" s="128">
        <v>-0.12656325113751021</v>
      </c>
      <c r="BY283" s="128">
        <v>-0.423569853540954</v>
      </c>
      <c r="BZ283" s="177">
        <v>0.65151704771339491</v>
      </c>
      <c r="CA283" s="182">
        <v>0.85656741936327063</v>
      </c>
      <c r="CB283" s="182">
        <v>-0.28343299669860428</v>
      </c>
      <c r="CC283" s="182">
        <v>0.51918063790534152</v>
      </c>
      <c r="CD283" s="182">
        <v>0.40666450217356698</v>
      </c>
      <c r="CE283" s="182">
        <v>0.103113401306374</v>
      </c>
      <c r="CF283" s="182">
        <v>0.44703720348712722</v>
      </c>
      <c r="CG283" s="179">
        <v>989.55588250999995</v>
      </c>
      <c r="CH283" s="169">
        <v>0.13</v>
      </c>
      <c r="CI283" s="170" t="s">
        <v>46</v>
      </c>
      <c r="CJ283" s="170">
        <v>2.4050000000000005E-3</v>
      </c>
      <c r="CK283" s="170" t="s">
        <v>46</v>
      </c>
      <c r="CL283" s="170">
        <v>2.4050000000000005E-3</v>
      </c>
      <c r="CM283" s="180">
        <v>131554838.62</v>
      </c>
      <c r="CN283" s="180">
        <v>179030836.68809524</v>
      </c>
      <c r="CO283" s="180">
        <v>-92902782.230000004</v>
      </c>
      <c r="CP283" s="128" t="s">
        <v>46</v>
      </c>
      <c r="CQ283" s="128" t="s">
        <v>46</v>
      </c>
      <c r="CR283" s="128" t="s">
        <v>46</v>
      </c>
      <c r="CS283" s="128" t="s">
        <v>46</v>
      </c>
      <c r="CT283" s="126" t="s">
        <v>46</v>
      </c>
      <c r="CU283" s="126" t="s">
        <v>46</v>
      </c>
      <c r="CV283" s="126" t="s">
        <v>5482</v>
      </c>
      <c r="CW283" s="126" t="s">
        <v>46</v>
      </c>
      <c r="CX283" s="154">
        <v>25569.625694432871</v>
      </c>
    </row>
    <row r="284" spans="1:102" ht="15" customHeight="1" x14ac:dyDescent="0.35">
      <c r="A284" s="8"/>
      <c r="B284" s="129">
        <v>36352690000195</v>
      </c>
      <c r="C284" s="152" t="s">
        <v>5475</v>
      </c>
      <c r="D284" s="126">
        <v>31</v>
      </c>
      <c r="E284" s="126"/>
      <c r="F284" s="122"/>
      <c r="G284" s="126" t="s">
        <v>492</v>
      </c>
      <c r="H284" s="126" t="s">
        <v>3391</v>
      </c>
      <c r="I284" s="126" t="s">
        <v>3392</v>
      </c>
      <c r="J284" s="126" t="s">
        <v>362</v>
      </c>
      <c r="K284" s="126" t="s">
        <v>3526</v>
      </c>
      <c r="L284" s="211" t="s">
        <v>3399</v>
      </c>
      <c r="M284" s="126" t="s">
        <v>114</v>
      </c>
      <c r="N284" s="126" t="s">
        <v>115</v>
      </c>
      <c r="O284" s="126" t="s">
        <v>3551</v>
      </c>
      <c r="P284" s="211" t="s">
        <v>4687</v>
      </c>
      <c r="Q284" s="127">
        <v>10000</v>
      </c>
      <c r="R284" s="126" t="s">
        <v>4350</v>
      </c>
      <c r="S284" s="213" t="s">
        <v>46</v>
      </c>
      <c r="T284" s="171">
        <v>1000</v>
      </c>
      <c r="U284" s="171">
        <v>5000</v>
      </c>
      <c r="V284" s="172" t="s">
        <v>3398</v>
      </c>
      <c r="W284" s="172" t="s">
        <v>3530</v>
      </c>
      <c r="X284" s="172" t="s">
        <v>3531</v>
      </c>
      <c r="Y284" s="172" t="s">
        <v>3534</v>
      </c>
      <c r="Z284" s="172">
        <v>32</v>
      </c>
      <c r="AA284" s="172" t="s">
        <v>46</v>
      </c>
      <c r="AB284" s="169" t="s">
        <v>46</v>
      </c>
      <c r="AC284" s="172" t="s">
        <v>5476</v>
      </c>
      <c r="AD284" s="169">
        <v>1.8500000000000003E-2</v>
      </c>
      <c r="AE284" s="169">
        <v>0.16849999999999998</v>
      </c>
      <c r="AF284" s="169">
        <v>2.2499999999999999E-2</v>
      </c>
      <c r="AG284" s="169">
        <v>0.2</v>
      </c>
      <c r="AH284" s="172" t="s">
        <v>46</v>
      </c>
      <c r="AI284" s="172" t="s">
        <v>46</v>
      </c>
      <c r="AJ284" s="172" t="s">
        <v>3372</v>
      </c>
      <c r="AK284" s="173">
        <v>44043</v>
      </c>
      <c r="AL284" s="212" t="s">
        <v>5477</v>
      </c>
      <c r="AM284" s="128">
        <v>3.1076641932777399E-2</v>
      </c>
      <c r="AN284" s="128">
        <v>0.33113253593427783</v>
      </c>
      <c r="AO284" s="128">
        <v>0.12509258944197499</v>
      </c>
      <c r="AP284" s="128">
        <v>7.2003891929889097E-2</v>
      </c>
      <c r="AQ284" s="128">
        <v>5.9417296823002001E-2</v>
      </c>
      <c r="AR284" s="128">
        <v>-0.2307411926948586</v>
      </c>
      <c r="AS284" s="128">
        <v>0.18478485610512899</v>
      </c>
      <c r="AT284" s="128">
        <v>-7.4109985462455494E-2</v>
      </c>
      <c r="AU284" s="128" t="s">
        <v>46</v>
      </c>
      <c r="AV284" s="128" t="s">
        <v>46</v>
      </c>
      <c r="AW284" s="128">
        <v>2.7439947755647002E-3</v>
      </c>
      <c r="AX284" s="128">
        <v>2.5474111068125773</v>
      </c>
      <c r="AY284" s="128">
        <v>3.1989588199120171</v>
      </c>
      <c r="AZ284" s="128">
        <v>0.93747737081759164</v>
      </c>
      <c r="BA284" s="128">
        <v>0.57509453890268303</v>
      </c>
      <c r="BB284" s="128">
        <v>0.4393702346115837</v>
      </c>
      <c r="BC284" s="128" t="s">
        <v>46</v>
      </c>
      <c r="BD284" s="128">
        <v>1.4162538029731877</v>
      </c>
      <c r="BE284" s="128" t="s">
        <v>46</v>
      </c>
      <c r="BF284" s="128" t="s">
        <v>46</v>
      </c>
      <c r="BG284" s="128" t="s">
        <v>46</v>
      </c>
      <c r="BH284" s="128">
        <v>2.2352388713213201E-2</v>
      </c>
      <c r="BI284" s="128">
        <v>1.8877338157399799E-2</v>
      </c>
      <c r="BJ284" s="128">
        <v>0.2276199386875945</v>
      </c>
      <c r="BK284" s="128">
        <v>-8.3427267970499E-3</v>
      </c>
      <c r="BL284" s="128">
        <v>-4.728005113828937E-2</v>
      </c>
      <c r="BM284" s="128">
        <v>-6.678415773964097E-2</v>
      </c>
      <c r="BN284" s="128">
        <v>-0.33948092084910098</v>
      </c>
      <c r="BO284" s="128">
        <v>5.4310462520303901E-2</v>
      </c>
      <c r="BP284" s="128">
        <v>-0.19784002091548969</v>
      </c>
      <c r="BQ284" s="128" t="s">
        <v>46</v>
      </c>
      <c r="BR284" s="128" t="s">
        <v>46</v>
      </c>
      <c r="BS284" s="128">
        <v>-0.10689428374864574</v>
      </c>
      <c r="BT284" s="128">
        <v>0.190003328734415</v>
      </c>
      <c r="BU284" s="128">
        <v>0.19012740662269831</v>
      </c>
      <c r="BV284" s="177">
        <v>5.5690634121492999E-2</v>
      </c>
      <c r="BW284" s="177">
        <v>-0.39337711843488599</v>
      </c>
      <c r="BX284" s="128">
        <v>-0.1679557013836159</v>
      </c>
      <c r="BY284" s="128">
        <v>-0.38885972015367498</v>
      </c>
      <c r="BZ284" s="177">
        <v>0.88671588978224547</v>
      </c>
      <c r="CA284" s="182">
        <v>0.8872156413932244</v>
      </c>
      <c r="CB284" s="182">
        <v>-0.3254450330381165</v>
      </c>
      <c r="CC284" s="182">
        <v>0.56534632373067484</v>
      </c>
      <c r="CD284" s="182">
        <v>0.46225830703902232</v>
      </c>
      <c r="CE284" s="182">
        <v>6.4017588498259295E-2</v>
      </c>
      <c r="CF284" s="182">
        <v>0.49471642666225157</v>
      </c>
      <c r="CG284" s="179">
        <v>101.42034447</v>
      </c>
      <c r="CH284" s="169">
        <v>0.13</v>
      </c>
      <c r="CI284" s="170" t="s">
        <v>46</v>
      </c>
      <c r="CJ284" s="170">
        <v>2.4050000000000005E-3</v>
      </c>
      <c r="CK284" s="170" t="s">
        <v>46</v>
      </c>
      <c r="CL284" s="170">
        <v>2.4050000000000005E-3</v>
      </c>
      <c r="CM284" s="180">
        <v>1566218.89</v>
      </c>
      <c r="CN284" s="180">
        <v>1680040.5084126983</v>
      </c>
      <c r="CO284" s="180">
        <v>-359369.86</v>
      </c>
      <c r="CP284" s="128" t="s">
        <v>46</v>
      </c>
      <c r="CQ284" s="128" t="s">
        <v>46</v>
      </c>
      <c r="CR284" s="128" t="s">
        <v>46</v>
      </c>
      <c r="CS284" s="128" t="s">
        <v>46</v>
      </c>
      <c r="CT284" s="126" t="s">
        <v>46</v>
      </c>
      <c r="CU284" s="126" t="s">
        <v>46</v>
      </c>
      <c r="CV284" s="126" t="s">
        <v>5478</v>
      </c>
      <c r="CW284" s="126" t="s">
        <v>46</v>
      </c>
      <c r="CX284" s="154">
        <v>25569.625694432871</v>
      </c>
    </row>
    <row r="285" spans="1:102" ht="15" customHeight="1" x14ac:dyDescent="0.35">
      <c r="A285" s="8"/>
      <c r="B285" s="129">
        <v>11228311000129</v>
      </c>
      <c r="C285" s="152" t="s">
        <v>5483</v>
      </c>
      <c r="D285" s="126">
        <v>27</v>
      </c>
      <c r="E285" s="126"/>
      <c r="F285" s="122" t="s">
        <v>3394</v>
      </c>
      <c r="G285" s="126" t="s">
        <v>492</v>
      </c>
      <c r="H285" s="126" t="s">
        <v>3391</v>
      </c>
      <c r="I285" s="126" t="s">
        <v>3392</v>
      </c>
      <c r="J285" s="126" t="s">
        <v>3560</v>
      </c>
      <c r="K285" s="126" t="s">
        <v>3526</v>
      </c>
      <c r="L285" s="211" t="s">
        <v>3399</v>
      </c>
      <c r="M285" s="126" t="s">
        <v>114</v>
      </c>
      <c r="N285" s="126" t="s">
        <v>115</v>
      </c>
      <c r="O285" s="126" t="s">
        <v>3551</v>
      </c>
      <c r="P285" s="211" t="s">
        <v>3550</v>
      </c>
      <c r="Q285" s="127">
        <v>10000</v>
      </c>
      <c r="R285" s="126" t="s">
        <v>4350</v>
      </c>
      <c r="S285" s="213" t="s">
        <v>46</v>
      </c>
      <c r="T285" s="171">
        <v>1000</v>
      </c>
      <c r="U285" s="171">
        <v>5000</v>
      </c>
      <c r="V285" s="172" t="s">
        <v>3398</v>
      </c>
      <c r="W285" s="172" t="s">
        <v>3530</v>
      </c>
      <c r="X285" s="172" t="s">
        <v>3531</v>
      </c>
      <c r="Y285" s="172" t="s">
        <v>3534</v>
      </c>
      <c r="Z285" s="172">
        <v>32</v>
      </c>
      <c r="AA285" s="172" t="s">
        <v>46</v>
      </c>
      <c r="AB285" s="169" t="s">
        <v>46</v>
      </c>
      <c r="AC285" s="172" t="s">
        <v>5484</v>
      </c>
      <c r="AD285" s="169">
        <v>2.6000000000000002E-2</v>
      </c>
      <c r="AE285" s="169">
        <v>0.17599999999999999</v>
      </c>
      <c r="AF285" s="169">
        <v>3.2500000000000001E-2</v>
      </c>
      <c r="AG285" s="169" t="s">
        <v>46</v>
      </c>
      <c r="AH285" s="172" t="s">
        <v>46</v>
      </c>
      <c r="AI285" s="172" t="s">
        <v>46</v>
      </c>
      <c r="AJ285" s="172" t="s">
        <v>46</v>
      </c>
      <c r="AK285" s="173">
        <v>40147</v>
      </c>
      <c r="AL285" s="212" t="s">
        <v>5485</v>
      </c>
      <c r="AM285" s="128">
        <v>3.7606502383473003E-2</v>
      </c>
      <c r="AN285" s="128">
        <v>0.3603406854171351</v>
      </c>
      <c r="AO285" s="128">
        <v>0.1846606437169675</v>
      </c>
      <c r="AP285" s="128">
        <v>8.7853029298236907E-2</v>
      </c>
      <c r="AQ285" s="128">
        <v>7.4406593987680306E-2</v>
      </c>
      <c r="AR285" s="128">
        <v>-0.2331454975722744</v>
      </c>
      <c r="AS285" s="128">
        <v>0.21306323524091689</v>
      </c>
      <c r="AT285" s="128">
        <v>-5.6764686025072897E-2</v>
      </c>
      <c r="AU285" s="128" t="s">
        <v>46</v>
      </c>
      <c r="AV285" s="128" t="s">
        <v>46</v>
      </c>
      <c r="AW285" s="128">
        <v>9.9655013377412505E-2</v>
      </c>
      <c r="AX285" s="128">
        <v>3.0826761162695191</v>
      </c>
      <c r="AY285" s="128">
        <v>3.4811288191175311</v>
      </c>
      <c r="AZ285" s="128">
        <v>1.3838963246145557</v>
      </c>
      <c r="BA285" s="128">
        <v>0.70704876907656322</v>
      </c>
      <c r="BB285" s="128">
        <v>0.55833383594704122</v>
      </c>
      <c r="BC285" s="128" t="s">
        <v>46</v>
      </c>
      <c r="BD285" s="128">
        <v>1.6329888906699417</v>
      </c>
      <c r="BE285" s="128" t="s">
        <v>46</v>
      </c>
      <c r="BF285" s="128" t="s">
        <v>46</v>
      </c>
      <c r="BG285" s="128" t="s">
        <v>46</v>
      </c>
      <c r="BH285" s="128">
        <v>1.0625108306313342</v>
      </c>
      <c r="BI285" s="128">
        <v>2.5407198608095399E-2</v>
      </c>
      <c r="BJ285" s="128">
        <v>0.25682808817045188</v>
      </c>
      <c r="BK285" s="128">
        <v>5.1225327477942603E-2</v>
      </c>
      <c r="BL285" s="128">
        <v>-3.2377147876493151E-2</v>
      </c>
      <c r="BM285" s="128">
        <v>-5.1937371775302887E-2</v>
      </c>
      <c r="BN285" s="128">
        <v>-0.34188522572651681</v>
      </c>
      <c r="BO285" s="128">
        <v>8.2588841656091802E-2</v>
      </c>
      <c r="BP285" s="128">
        <v>-0.180494721478107</v>
      </c>
      <c r="BQ285" s="128" t="s">
        <v>46</v>
      </c>
      <c r="BR285" s="128" t="s">
        <v>46</v>
      </c>
      <c r="BS285" s="128">
        <v>5.3602656582221186E-3</v>
      </c>
      <c r="BT285" s="128">
        <v>0.19541306325051969</v>
      </c>
      <c r="BU285" s="128">
        <v>0.20964268716762671</v>
      </c>
      <c r="BV285" s="177">
        <v>0.32362440736916281</v>
      </c>
      <c r="BW285" s="177">
        <v>0.11961363247815419</v>
      </c>
      <c r="BX285" s="128">
        <v>-0.16021169640525551</v>
      </c>
      <c r="BY285" s="128">
        <v>-0.43643565296530229</v>
      </c>
      <c r="BZ285" s="177">
        <v>0.83687083361329151</v>
      </c>
      <c r="CA285" s="182">
        <v>0.8837224845937055</v>
      </c>
      <c r="CB285" s="182">
        <v>-0.3092613023755974</v>
      </c>
      <c r="CC285" s="182">
        <v>0.54984144022891046</v>
      </c>
      <c r="CD285" s="182">
        <v>0.4518514261253827</v>
      </c>
      <c r="CE285" s="182">
        <v>7.7332940271833697E-2</v>
      </c>
      <c r="CF285" s="182">
        <v>0.47861866459632341</v>
      </c>
      <c r="CG285" s="179">
        <v>447.81532393999998</v>
      </c>
      <c r="CH285" s="169">
        <v>0.19</v>
      </c>
      <c r="CI285" s="170" t="s">
        <v>46</v>
      </c>
      <c r="CJ285" s="170">
        <v>4.9400000000000008E-3</v>
      </c>
      <c r="CK285" s="170" t="s">
        <v>46</v>
      </c>
      <c r="CL285" s="170">
        <v>4.9400000000000008E-3</v>
      </c>
      <c r="CM285" s="180">
        <v>15259657.189999999</v>
      </c>
      <c r="CN285" s="180">
        <v>16802330.745396819</v>
      </c>
      <c r="CO285" s="180">
        <v>-4780248.0499999989</v>
      </c>
      <c r="CP285" s="128" t="s">
        <v>46</v>
      </c>
      <c r="CQ285" s="128" t="s">
        <v>46</v>
      </c>
      <c r="CR285" s="128" t="s">
        <v>46</v>
      </c>
      <c r="CS285" s="128" t="s">
        <v>46</v>
      </c>
      <c r="CT285" s="126" t="s">
        <v>46</v>
      </c>
      <c r="CU285" s="126" t="s">
        <v>46</v>
      </c>
      <c r="CV285" s="126" t="s">
        <v>5486</v>
      </c>
      <c r="CW285" s="126" t="s">
        <v>46</v>
      </c>
      <c r="CX285" s="154">
        <v>25569.625694432871</v>
      </c>
    </row>
    <row r="286" spans="1:102" ht="15" customHeight="1" x14ac:dyDescent="0.35">
      <c r="A286" s="8"/>
      <c r="B286" s="129">
        <v>28648924000118</v>
      </c>
      <c r="C286" s="152" t="s">
        <v>5487</v>
      </c>
      <c r="D286" s="126">
        <v>13</v>
      </c>
      <c r="E286" s="126"/>
      <c r="F286" s="122" t="s">
        <v>3393</v>
      </c>
      <c r="G286" s="126" t="s">
        <v>492</v>
      </c>
      <c r="H286" s="126" t="s">
        <v>3391</v>
      </c>
      <c r="I286" s="126" t="s">
        <v>3392</v>
      </c>
      <c r="J286" s="126" t="s">
        <v>3560</v>
      </c>
      <c r="K286" s="126" t="s">
        <v>3526</v>
      </c>
      <c r="L286" s="211" t="s">
        <v>3399</v>
      </c>
      <c r="M286" s="126" t="s">
        <v>112</v>
      </c>
      <c r="N286" s="126" t="s">
        <v>113</v>
      </c>
      <c r="O286" s="126" t="s">
        <v>370</v>
      </c>
      <c r="P286" s="211" t="s">
        <v>3541</v>
      </c>
      <c r="Q286" s="127">
        <v>1000</v>
      </c>
      <c r="R286" s="126" t="s">
        <v>4350</v>
      </c>
      <c r="S286" s="213" t="s">
        <v>46</v>
      </c>
      <c r="T286" s="171">
        <v>1000</v>
      </c>
      <c r="U286" s="171">
        <v>1000</v>
      </c>
      <c r="V286" s="172" t="s">
        <v>3398</v>
      </c>
      <c r="W286" s="172" t="s">
        <v>135</v>
      </c>
      <c r="X286" s="172" t="s">
        <v>3545</v>
      </c>
      <c r="Y286" s="172" t="s">
        <v>3530</v>
      </c>
      <c r="Z286" s="172">
        <v>16</v>
      </c>
      <c r="AA286" s="172" t="s">
        <v>46</v>
      </c>
      <c r="AB286" s="169" t="s">
        <v>46</v>
      </c>
      <c r="AC286" s="172" t="s">
        <v>5488</v>
      </c>
      <c r="AD286" s="169">
        <v>1.8500000000000003E-2</v>
      </c>
      <c r="AE286" s="169">
        <v>0.16849999999999998</v>
      </c>
      <c r="AF286" s="169">
        <v>2.2000000000000002E-2</v>
      </c>
      <c r="AG286" s="169">
        <v>0.2</v>
      </c>
      <c r="AH286" s="172" t="s">
        <v>46</v>
      </c>
      <c r="AI286" s="172" t="s">
        <v>46</v>
      </c>
      <c r="AJ286" s="172" t="s">
        <v>133</v>
      </c>
      <c r="AK286" s="173">
        <v>43089</v>
      </c>
      <c r="AL286" s="212" t="s">
        <v>5489</v>
      </c>
      <c r="AM286" s="128">
        <v>7.3040049342816002E-3</v>
      </c>
      <c r="AN286" s="128">
        <v>7.9825257137694894E-2</v>
      </c>
      <c r="AO286" s="128">
        <v>0.1229938620812671</v>
      </c>
      <c r="AP286" s="128">
        <v>0.1226742672035858</v>
      </c>
      <c r="AQ286" s="128">
        <v>0.1176316453271251</v>
      </c>
      <c r="AR286" s="128">
        <v>0.13233458746766291</v>
      </c>
      <c r="AS286" s="128">
        <v>0.10283742180570769</v>
      </c>
      <c r="AT286" s="128">
        <v>0.14359870770708899</v>
      </c>
      <c r="AU286" s="128" t="s">
        <v>46</v>
      </c>
      <c r="AV286" s="128" t="s">
        <v>46</v>
      </c>
      <c r="AW286" s="128">
        <v>8.7627949043200301E-2</v>
      </c>
      <c r="AX286" s="128">
        <v>0.598723096724883</v>
      </c>
      <c r="AY286" s="128">
        <v>0.77116466266865602</v>
      </c>
      <c r="AZ286" s="128">
        <v>0.92174894584089118</v>
      </c>
      <c r="BA286" s="128">
        <v>1.0037591859908841</v>
      </c>
      <c r="BB286" s="128">
        <v>0.92040721933006842</v>
      </c>
      <c r="BC286" s="128">
        <v>1.216984718592935</v>
      </c>
      <c r="BD286" s="128">
        <v>0.78818087580418761</v>
      </c>
      <c r="BE286" s="128">
        <v>1.1605808337588062</v>
      </c>
      <c r="BF286" s="128" t="s">
        <v>46</v>
      </c>
      <c r="BG286" s="128" t="s">
        <v>46</v>
      </c>
      <c r="BH286" s="128">
        <v>1.037692978792371</v>
      </c>
      <c r="BI286" s="128">
        <v>-4.8952988410958997E-3</v>
      </c>
      <c r="BJ286" s="128">
        <v>-2.3687340108988299E-2</v>
      </c>
      <c r="BK286" s="128">
        <v>-1.04414541577577E-2</v>
      </c>
      <c r="BL286" s="128">
        <v>4.0939425707398058E-4</v>
      </c>
      <c r="BM286" s="128">
        <v>-9.0195368065115744E-3</v>
      </c>
      <c r="BN286" s="128">
        <v>2.3594859313420501E-2</v>
      </c>
      <c r="BO286" s="128">
        <v>-2.7636971779117302E-2</v>
      </c>
      <c r="BP286" s="128">
        <v>1.9868672254054798E-2</v>
      </c>
      <c r="BQ286" s="128" t="s">
        <v>46</v>
      </c>
      <c r="BR286" s="128" t="s">
        <v>46</v>
      </c>
      <c r="BS286" s="128">
        <v>2.9351257434242495E-3</v>
      </c>
      <c r="BT286" s="128">
        <v>1.9598590619677701E-2</v>
      </c>
      <c r="BU286" s="128">
        <v>1.62117092372332E-2</v>
      </c>
      <c r="BV286" s="177">
        <v>-0.46271996242028068</v>
      </c>
      <c r="BW286" s="177">
        <v>0.1475264420457682</v>
      </c>
      <c r="BX286" s="128">
        <v>-6.1806849530081E-3</v>
      </c>
      <c r="BY286" s="128">
        <v>-9.7551104719039005E-3</v>
      </c>
      <c r="BZ286" s="177">
        <v>6.1066434359771998E-3</v>
      </c>
      <c r="CA286" s="182">
        <v>-0.1609691031238768</v>
      </c>
      <c r="CB286" s="182">
        <v>3.2674936006409999E-4</v>
      </c>
      <c r="CC286" s="182">
        <v>-0.1434435849535608</v>
      </c>
      <c r="CD286" s="182">
        <v>-9.32721687504076E-2</v>
      </c>
      <c r="CE286" s="182">
        <v>-0.32674354699724412</v>
      </c>
      <c r="CF286" s="182">
        <v>0.15055566738342679</v>
      </c>
      <c r="CG286" s="179">
        <v>191.68053846000001</v>
      </c>
      <c r="CH286" s="169">
        <v>0.13</v>
      </c>
      <c r="CI286" s="170" t="s">
        <v>46</v>
      </c>
      <c r="CJ286" s="170">
        <v>2.4050000000000005E-3</v>
      </c>
      <c r="CK286" s="170" t="s">
        <v>46</v>
      </c>
      <c r="CL286" s="170">
        <v>2.4050000000000005E-3</v>
      </c>
      <c r="CM286" s="180">
        <v>40455271.909999996</v>
      </c>
      <c r="CN286" s="180">
        <v>44206109.495714299</v>
      </c>
      <c r="CO286" s="180">
        <v>-7488823.8499999996</v>
      </c>
      <c r="CP286" s="128" t="s">
        <v>46</v>
      </c>
      <c r="CQ286" s="128" t="s">
        <v>46</v>
      </c>
      <c r="CR286" s="128" t="s">
        <v>46</v>
      </c>
      <c r="CS286" s="128" t="s">
        <v>46</v>
      </c>
      <c r="CT286" s="126" t="s">
        <v>46</v>
      </c>
      <c r="CU286" s="126" t="s">
        <v>46</v>
      </c>
      <c r="CV286" s="126" t="s">
        <v>5490</v>
      </c>
      <c r="CW286" s="126" t="s">
        <v>46</v>
      </c>
      <c r="CX286" s="154">
        <v>25569.625694432871</v>
      </c>
    </row>
    <row r="287" spans="1:102" ht="15" customHeight="1" x14ac:dyDescent="0.35">
      <c r="A287" s="8"/>
      <c r="B287" s="129">
        <v>30190210000150</v>
      </c>
      <c r="C287" s="152" t="s">
        <v>5491</v>
      </c>
      <c r="D287" s="126">
        <v>13</v>
      </c>
      <c r="E287" s="126"/>
      <c r="F287" s="122" t="s">
        <v>3393</v>
      </c>
      <c r="G287" s="126" t="s">
        <v>492</v>
      </c>
      <c r="H287" s="126" t="s">
        <v>3391</v>
      </c>
      <c r="I287" s="126" t="s">
        <v>3392</v>
      </c>
      <c r="J287" s="126" t="s">
        <v>3560</v>
      </c>
      <c r="K287" s="126" t="s">
        <v>3526</v>
      </c>
      <c r="L287" s="211" t="s">
        <v>3399</v>
      </c>
      <c r="M287" s="126" t="s">
        <v>112</v>
      </c>
      <c r="N287" s="126" t="s">
        <v>113</v>
      </c>
      <c r="O287" s="126" t="s">
        <v>166</v>
      </c>
      <c r="P287" s="211" t="s">
        <v>3541</v>
      </c>
      <c r="Q287" s="127">
        <v>1000</v>
      </c>
      <c r="R287" s="126" t="s">
        <v>4350</v>
      </c>
      <c r="S287" s="213" t="s">
        <v>46</v>
      </c>
      <c r="T287" s="171">
        <v>1000</v>
      </c>
      <c r="U287" s="171">
        <v>1000</v>
      </c>
      <c r="V287" s="172" t="s">
        <v>3398</v>
      </c>
      <c r="W287" s="172" t="s">
        <v>135</v>
      </c>
      <c r="X287" s="172" t="s">
        <v>3531</v>
      </c>
      <c r="Y287" s="172" t="s">
        <v>3530</v>
      </c>
      <c r="Z287" s="172">
        <v>31</v>
      </c>
      <c r="AA287" s="172" t="s">
        <v>134</v>
      </c>
      <c r="AB287" s="169">
        <v>0.05</v>
      </c>
      <c r="AC287" s="172" t="s">
        <v>5492</v>
      </c>
      <c r="AD287" s="169">
        <v>1.8500000000000003E-2</v>
      </c>
      <c r="AE287" s="169">
        <v>0.16849999999999998</v>
      </c>
      <c r="AF287" s="169">
        <v>2.5000000000000001E-2</v>
      </c>
      <c r="AG287" s="169">
        <v>0.2</v>
      </c>
      <c r="AH287" s="172" t="s">
        <v>46</v>
      </c>
      <c r="AI287" s="172" t="s">
        <v>46</v>
      </c>
      <c r="AJ287" s="172" t="s">
        <v>133</v>
      </c>
      <c r="AK287" s="173">
        <v>43507</v>
      </c>
      <c r="AL287" s="212" t="s">
        <v>5493</v>
      </c>
      <c r="AM287" s="128">
        <v>5.3953031267202E-3</v>
      </c>
      <c r="AN287" s="128">
        <v>7.5619500697020794E-2</v>
      </c>
      <c r="AO287" s="128">
        <v>0.1280061102204848</v>
      </c>
      <c r="AP287" s="128">
        <v>0.13598685302231889</v>
      </c>
      <c r="AQ287" s="128">
        <v>0.1232061696371094</v>
      </c>
      <c r="AR287" s="128">
        <v>0.15863431426792379</v>
      </c>
      <c r="AS287" s="128">
        <v>9.5655225221611795E-2</v>
      </c>
      <c r="AT287" s="128">
        <v>0.17134268204658221</v>
      </c>
      <c r="AU287" s="128" t="s">
        <v>46</v>
      </c>
      <c r="AV287" s="128" t="s">
        <v>46</v>
      </c>
      <c r="AW287" s="128">
        <v>9.9939551491930304E-2</v>
      </c>
      <c r="AX287" s="128">
        <v>0.44226320010243481</v>
      </c>
      <c r="AY287" s="128">
        <v>0.7305342799660437</v>
      </c>
      <c r="AZ287" s="128">
        <v>0.95931207590639123</v>
      </c>
      <c r="BA287" s="128">
        <v>1.1196652616886142</v>
      </c>
      <c r="BB287" s="128">
        <v>0.96919803768277402</v>
      </c>
      <c r="BC287" s="128">
        <v>1.458844131400699</v>
      </c>
      <c r="BD287" s="128">
        <v>0.73313408549719483</v>
      </c>
      <c r="BE287" s="128">
        <v>1.3848107407325605</v>
      </c>
      <c r="BF287" s="128" t="s">
        <v>46</v>
      </c>
      <c r="BG287" s="128" t="s">
        <v>46</v>
      </c>
      <c r="BH287" s="128">
        <v>1.163550517937584</v>
      </c>
      <c r="BI287" s="128">
        <v>-6.8040006486572999E-3</v>
      </c>
      <c r="BJ287" s="128">
        <v>-2.7893096549662402E-2</v>
      </c>
      <c r="BK287" s="128">
        <v>-5.4292060185400998E-3</v>
      </c>
      <c r="BL287" s="128">
        <v>1.2959722014145081E-2</v>
      </c>
      <c r="BM287" s="128">
        <v>-3.4739813056218205E-3</v>
      </c>
      <c r="BN287" s="128">
        <v>4.9894586113681402E-2</v>
      </c>
      <c r="BO287" s="128">
        <v>-3.4819168363213297E-2</v>
      </c>
      <c r="BP287" s="128">
        <v>4.7612646593547997E-2</v>
      </c>
      <c r="BQ287" s="128" t="s">
        <v>46</v>
      </c>
      <c r="BR287" s="128" t="s">
        <v>46</v>
      </c>
      <c r="BS287" s="128">
        <v>1.2936520677471641E-2</v>
      </c>
      <c r="BT287" s="128">
        <v>3.1150336678279499E-2</v>
      </c>
      <c r="BU287" s="128">
        <v>2.6435340085734199E-2</v>
      </c>
      <c r="BV287" s="177">
        <v>-0.13873100371240871</v>
      </c>
      <c r="BW287" s="177">
        <v>0.40188081246647289</v>
      </c>
      <c r="BX287" s="128">
        <v>-1.49286117175446E-2</v>
      </c>
      <c r="BY287" s="128">
        <v>-2.1039342845481101E-2</v>
      </c>
      <c r="BZ287" s="177">
        <v>4.7153493906619999E-3</v>
      </c>
      <c r="CA287" s="182">
        <v>-0.1526899113543643</v>
      </c>
      <c r="CB287" s="182">
        <v>1.5334687861974E-3</v>
      </c>
      <c r="CC287" s="182">
        <v>-0.13646218437454449</v>
      </c>
      <c r="CD287" s="182">
        <v>-9.4794748855758407E-2</v>
      </c>
      <c r="CE287" s="182">
        <v>-0.3183957752039106</v>
      </c>
      <c r="CF287" s="182">
        <v>0.19047105775531339</v>
      </c>
      <c r="CG287" s="179">
        <v>187.78375473</v>
      </c>
      <c r="CH287" s="169">
        <v>0.12</v>
      </c>
      <c r="CI287" s="170" t="s">
        <v>46</v>
      </c>
      <c r="CJ287" s="170">
        <v>2.2200000000000002E-3</v>
      </c>
      <c r="CK287" s="170" t="s">
        <v>46</v>
      </c>
      <c r="CL287" s="170">
        <v>2.2200000000000002E-3</v>
      </c>
      <c r="CM287" s="180">
        <v>364334959.36000001</v>
      </c>
      <c r="CN287" s="180">
        <v>376499261.65690482</v>
      </c>
      <c r="CO287" s="180">
        <v>-52983376.549999975</v>
      </c>
      <c r="CP287" s="128" t="s">
        <v>46</v>
      </c>
      <c r="CQ287" s="128" t="s">
        <v>46</v>
      </c>
      <c r="CR287" s="128" t="s">
        <v>46</v>
      </c>
      <c r="CS287" s="128" t="s">
        <v>46</v>
      </c>
      <c r="CT287" s="126" t="s">
        <v>46</v>
      </c>
      <c r="CU287" s="126" t="s">
        <v>46</v>
      </c>
      <c r="CV287" s="126" t="s">
        <v>5494</v>
      </c>
      <c r="CW287" s="126" t="s">
        <v>46</v>
      </c>
      <c r="CX287" s="154">
        <v>25569.625694432871</v>
      </c>
    </row>
    <row r="288" spans="1:102" ht="15" customHeight="1" x14ac:dyDescent="0.35">
      <c r="A288" s="8"/>
      <c r="B288" s="129">
        <v>52915104000120</v>
      </c>
      <c r="C288" s="152" t="s">
        <v>5495</v>
      </c>
      <c r="D288" s="126">
        <v>11</v>
      </c>
      <c r="E288" s="126"/>
      <c r="F288" s="122"/>
      <c r="G288" s="126" t="s">
        <v>492</v>
      </c>
      <c r="H288" s="126" t="s">
        <v>352</v>
      </c>
      <c r="I288" s="126" t="s">
        <v>3406</v>
      </c>
      <c r="J288" s="126" t="s">
        <v>3560</v>
      </c>
      <c r="K288" s="126" t="s">
        <v>3540</v>
      </c>
      <c r="L288" s="211" t="s">
        <v>3399</v>
      </c>
      <c r="M288" s="126" t="s">
        <v>163</v>
      </c>
      <c r="N288" s="126" t="s">
        <v>3547</v>
      </c>
      <c r="O288" s="126" t="s">
        <v>4231</v>
      </c>
      <c r="P288" s="211" t="s">
        <v>4252</v>
      </c>
      <c r="Q288" s="127">
        <v>10</v>
      </c>
      <c r="R288" s="126" t="s">
        <v>4361</v>
      </c>
      <c r="S288" s="213" t="s">
        <v>46</v>
      </c>
      <c r="T288" s="171">
        <v>500</v>
      </c>
      <c r="U288" s="171">
        <v>1000</v>
      </c>
      <c r="V288" s="172" t="s">
        <v>3398</v>
      </c>
      <c r="W288" s="172" t="s">
        <v>135</v>
      </c>
      <c r="X288" s="172" t="s">
        <v>135</v>
      </c>
      <c r="Y288" s="172" t="s">
        <v>135</v>
      </c>
      <c r="Z288" s="172">
        <v>0</v>
      </c>
      <c r="AA288" s="172" t="s">
        <v>46</v>
      </c>
      <c r="AB288" s="169" t="s">
        <v>46</v>
      </c>
      <c r="AC288" s="172" t="s">
        <v>5496</v>
      </c>
      <c r="AD288" s="169">
        <v>1.03E-2</v>
      </c>
      <c r="AE288" s="169">
        <v>4.0300000000000002E-2</v>
      </c>
      <c r="AF288" s="169">
        <v>1.2E-2</v>
      </c>
      <c r="AG288" s="169">
        <v>0.2</v>
      </c>
      <c r="AH288" s="172" t="s">
        <v>3380</v>
      </c>
      <c r="AI288" s="172" t="s">
        <v>3381</v>
      </c>
      <c r="AJ288" s="172" t="s">
        <v>5467</v>
      </c>
      <c r="AK288" s="173">
        <v>45327</v>
      </c>
      <c r="AL288" s="212" t="s">
        <v>5497</v>
      </c>
      <c r="AM288" s="128">
        <v>-4.7158750153289999E-4</v>
      </c>
      <c r="AN288" s="128">
        <v>2.2502386120382099E-2</v>
      </c>
      <c r="AO288" s="128">
        <v>-2.57360577570977E-2</v>
      </c>
      <c r="AP288" s="128" t="s">
        <v>46</v>
      </c>
      <c r="AQ288" s="128" t="s">
        <v>46</v>
      </c>
      <c r="AR288" s="128" t="s">
        <v>46</v>
      </c>
      <c r="AS288" s="128" t="s">
        <v>46</v>
      </c>
      <c r="AT288" s="128" t="s">
        <v>46</v>
      </c>
      <c r="AU288" s="128" t="s">
        <v>46</v>
      </c>
      <c r="AV288" s="128" t="s">
        <v>46</v>
      </c>
      <c r="AW288" s="128">
        <v>-1.2945233040122101E-2</v>
      </c>
      <c r="AX288" s="128" t="s">
        <v>46</v>
      </c>
      <c r="AY288" s="128">
        <v>0.2173878998201173</v>
      </c>
      <c r="AZ288" s="128" t="s">
        <v>46</v>
      </c>
      <c r="BA288" s="128" t="s">
        <v>46</v>
      </c>
      <c r="BB288" s="128" t="s">
        <v>46</v>
      </c>
      <c r="BC288" s="128" t="s">
        <v>46</v>
      </c>
      <c r="BD288" s="128" t="s">
        <v>46</v>
      </c>
      <c r="BE288" s="128" t="s">
        <v>46</v>
      </c>
      <c r="BF288" s="128" t="s">
        <v>46</v>
      </c>
      <c r="BG288" s="128" t="s">
        <v>46</v>
      </c>
      <c r="BH288" s="128" t="s">
        <v>46</v>
      </c>
      <c r="BI288" s="128">
        <v>-1.26708912769105E-2</v>
      </c>
      <c r="BJ288" s="128">
        <v>-8.1010211126301093E-2</v>
      </c>
      <c r="BK288" s="128">
        <v>-0.15917137399612269</v>
      </c>
      <c r="BL288" s="128" t="s">
        <v>46</v>
      </c>
      <c r="BM288" s="128" t="s">
        <v>46</v>
      </c>
      <c r="BN288" s="128" t="s">
        <v>46</v>
      </c>
      <c r="BO288" s="128" t="s">
        <v>46</v>
      </c>
      <c r="BP288" s="128" t="s">
        <v>46</v>
      </c>
      <c r="BQ288" s="128" t="s">
        <v>46</v>
      </c>
      <c r="BR288" s="128" t="s">
        <v>46</v>
      </c>
      <c r="BS288" s="128">
        <v>-0.12487505868408322</v>
      </c>
      <c r="BT288" s="128">
        <v>5.9411590675375797E-2</v>
      </c>
      <c r="BU288" s="128">
        <v>5.1125677753665201E-2</v>
      </c>
      <c r="BV288" s="177">
        <v>-2.517887243837845</v>
      </c>
      <c r="BW288" s="177">
        <v>-2.4908052719772549</v>
      </c>
      <c r="BX288" s="128">
        <v>-4.91902985904413E-2</v>
      </c>
      <c r="BY288" s="128">
        <v>-6.3225420908201199E-2</v>
      </c>
      <c r="BZ288" s="177">
        <v>8.7018317269292794E-2</v>
      </c>
      <c r="CA288" s="182">
        <v>0.2331390730835195</v>
      </c>
      <c r="CB288" s="182">
        <v>-0.1272612545154376</v>
      </c>
      <c r="CC288" s="182">
        <v>0.33372391142273228</v>
      </c>
      <c r="CD288" s="182">
        <v>0.41533119879413682</v>
      </c>
      <c r="CE288" s="182">
        <v>-1.8282559693379E-2</v>
      </c>
      <c r="CF288" s="182">
        <v>0.14204238714070719</v>
      </c>
      <c r="CG288" s="179">
        <v>9.7872024500000006</v>
      </c>
      <c r="CH288" s="169">
        <v>0.1</v>
      </c>
      <c r="CI288" s="170">
        <v>0.05</v>
      </c>
      <c r="CJ288" s="170">
        <v>1.0300000000000001E-3</v>
      </c>
      <c r="CK288" s="170" t="s">
        <v>46</v>
      </c>
      <c r="CL288" s="170">
        <v>1.0300000000000001E-3</v>
      </c>
      <c r="CM288" s="180">
        <v>367020092.23000002</v>
      </c>
      <c r="CN288" s="180">
        <v>366815145.79801577</v>
      </c>
      <c r="CO288" s="180">
        <v>-19124999.629999999</v>
      </c>
      <c r="CP288" s="128" t="s">
        <v>46</v>
      </c>
      <c r="CQ288" s="128" t="s">
        <v>46</v>
      </c>
      <c r="CR288" s="128" t="s">
        <v>46</v>
      </c>
      <c r="CS288" s="128" t="s">
        <v>46</v>
      </c>
      <c r="CT288" s="126" t="s">
        <v>46</v>
      </c>
      <c r="CU288" s="126" t="s">
        <v>46</v>
      </c>
      <c r="CV288" s="126" t="s">
        <v>5498</v>
      </c>
      <c r="CW288" s="126" t="s">
        <v>46</v>
      </c>
      <c r="CX288" s="154">
        <v>25569.625694432871</v>
      </c>
    </row>
    <row r="289" spans="1:102" ht="15" customHeight="1" x14ac:dyDescent="0.35">
      <c r="A289" s="8"/>
      <c r="B289" s="129">
        <v>43741205000130</v>
      </c>
      <c r="C289" s="152" t="s">
        <v>5499</v>
      </c>
      <c r="D289" s="126">
        <v>16</v>
      </c>
      <c r="E289" s="126"/>
      <c r="F289" s="122"/>
      <c r="G289" s="126" t="s">
        <v>492</v>
      </c>
      <c r="H289" s="126" t="s">
        <v>352</v>
      </c>
      <c r="I289" s="126" t="s">
        <v>3406</v>
      </c>
      <c r="J289" s="126" t="s">
        <v>3559</v>
      </c>
      <c r="K289" s="126" t="s">
        <v>3540</v>
      </c>
      <c r="L289" s="211" t="s">
        <v>3399</v>
      </c>
      <c r="M289" s="126" t="s">
        <v>4394</v>
      </c>
      <c r="N289" s="126" t="s">
        <v>46</v>
      </c>
      <c r="O289" s="126" t="s">
        <v>4231</v>
      </c>
      <c r="P289" s="211" t="s">
        <v>5500</v>
      </c>
      <c r="Q289" s="127">
        <v>10</v>
      </c>
      <c r="R289" s="126" t="s">
        <v>4361</v>
      </c>
      <c r="S289" s="213" t="s">
        <v>46</v>
      </c>
      <c r="T289" s="171">
        <v>0.01</v>
      </c>
      <c r="U289" s="171">
        <v>0.01</v>
      </c>
      <c r="V289" s="172" t="s">
        <v>3398</v>
      </c>
      <c r="W289" s="172" t="s">
        <v>135</v>
      </c>
      <c r="X289" s="172" t="s">
        <v>135</v>
      </c>
      <c r="Y289" s="172" t="s">
        <v>135</v>
      </c>
      <c r="Z289" s="172">
        <v>0</v>
      </c>
      <c r="AA289" s="172" t="s">
        <v>46</v>
      </c>
      <c r="AB289" s="169" t="s">
        <v>46</v>
      </c>
      <c r="AC289" s="172" t="s">
        <v>46</v>
      </c>
      <c r="AD289" s="169">
        <v>1.2800000000000001E-2</v>
      </c>
      <c r="AE289" s="169" t="s">
        <v>46</v>
      </c>
      <c r="AF289" s="169">
        <v>1.2800000000000001E-2</v>
      </c>
      <c r="AG289" s="169">
        <v>0.2</v>
      </c>
      <c r="AH289" s="172" t="s">
        <v>46</v>
      </c>
      <c r="AI289" s="172" t="s">
        <v>46</v>
      </c>
      <c r="AJ289" s="172" t="s">
        <v>133</v>
      </c>
      <c r="AK289" s="173">
        <v>44923</v>
      </c>
      <c r="AL289" s="212" t="s">
        <v>5501</v>
      </c>
      <c r="AM289" s="128" t="s">
        <v>46</v>
      </c>
      <c r="AN289" s="128" t="s">
        <v>46</v>
      </c>
      <c r="AO289" s="128" t="s">
        <v>46</v>
      </c>
      <c r="AP289" s="128" t="s">
        <v>46</v>
      </c>
      <c r="AQ289" s="128" t="s">
        <v>46</v>
      </c>
      <c r="AR289" s="128" t="s">
        <v>46</v>
      </c>
      <c r="AS289" s="128" t="s">
        <v>46</v>
      </c>
      <c r="AT289" s="128" t="s">
        <v>46</v>
      </c>
      <c r="AU289" s="128" t="s">
        <v>46</v>
      </c>
      <c r="AV289" s="128" t="s">
        <v>46</v>
      </c>
      <c r="AW289" s="128" t="s">
        <v>46</v>
      </c>
      <c r="AX289" s="128" t="s">
        <v>46</v>
      </c>
      <c r="AY289" s="128" t="s">
        <v>46</v>
      </c>
      <c r="AZ289" s="128" t="s">
        <v>46</v>
      </c>
      <c r="BA289" s="128" t="s">
        <v>46</v>
      </c>
      <c r="BB289" s="128" t="s">
        <v>46</v>
      </c>
      <c r="BC289" s="128" t="s">
        <v>46</v>
      </c>
      <c r="BD289" s="128" t="s">
        <v>46</v>
      </c>
      <c r="BE289" s="128" t="s">
        <v>46</v>
      </c>
      <c r="BF289" s="128" t="s">
        <v>46</v>
      </c>
      <c r="BG289" s="128" t="s">
        <v>46</v>
      </c>
      <c r="BH289" s="128" t="s">
        <v>46</v>
      </c>
      <c r="BI289" s="128" t="s">
        <v>46</v>
      </c>
      <c r="BJ289" s="128" t="s">
        <v>46</v>
      </c>
      <c r="BK289" s="128" t="s">
        <v>46</v>
      </c>
      <c r="BL289" s="128" t="s">
        <v>46</v>
      </c>
      <c r="BM289" s="128" t="s">
        <v>46</v>
      </c>
      <c r="BN289" s="128" t="s">
        <v>46</v>
      </c>
      <c r="BO289" s="128" t="s">
        <v>46</v>
      </c>
      <c r="BP289" s="128" t="s">
        <v>46</v>
      </c>
      <c r="BQ289" s="128" t="s">
        <v>46</v>
      </c>
      <c r="BR289" s="128" t="s">
        <v>46</v>
      </c>
      <c r="BS289" s="128" t="s">
        <v>46</v>
      </c>
      <c r="BT289" s="128" t="s">
        <v>46</v>
      </c>
      <c r="BU289" s="128" t="s">
        <v>46</v>
      </c>
      <c r="BV289" s="177" t="s">
        <v>46</v>
      </c>
      <c r="BW289" s="177" t="s">
        <v>46</v>
      </c>
      <c r="BX289" s="128" t="s">
        <v>46</v>
      </c>
      <c r="BY289" s="128" t="s">
        <v>46</v>
      </c>
      <c r="BZ289" s="177" t="s">
        <v>46</v>
      </c>
      <c r="CA289" s="182" t="s">
        <v>46</v>
      </c>
      <c r="CB289" s="182" t="s">
        <v>46</v>
      </c>
      <c r="CC289" s="182" t="s">
        <v>46</v>
      </c>
      <c r="CD289" s="182" t="s">
        <v>46</v>
      </c>
      <c r="CE289" s="182" t="s">
        <v>46</v>
      </c>
      <c r="CF289" s="182" t="s">
        <v>46</v>
      </c>
      <c r="CG289" s="179" t="s">
        <v>46</v>
      </c>
      <c r="CH289" s="169">
        <v>0.1</v>
      </c>
      <c r="CI289" s="170">
        <v>0.05</v>
      </c>
      <c r="CJ289" s="170">
        <v>1.2800000000000001E-3</v>
      </c>
      <c r="CK289" s="170" t="s">
        <v>46</v>
      </c>
      <c r="CL289" s="170">
        <v>1.2800000000000001E-3</v>
      </c>
      <c r="CM289" s="180" t="s">
        <v>46</v>
      </c>
      <c r="CN289" s="180" t="s">
        <v>46</v>
      </c>
      <c r="CO289" s="180" t="s">
        <v>46</v>
      </c>
      <c r="CP289" s="128" t="s">
        <v>46</v>
      </c>
      <c r="CQ289" s="128" t="s">
        <v>46</v>
      </c>
      <c r="CR289" s="128" t="s">
        <v>46</v>
      </c>
      <c r="CS289" s="128" t="s">
        <v>46</v>
      </c>
      <c r="CT289" s="126" t="s">
        <v>46</v>
      </c>
      <c r="CU289" s="126" t="s">
        <v>46</v>
      </c>
      <c r="CV289" s="126" t="s">
        <v>5502</v>
      </c>
      <c r="CW289" s="126" t="s">
        <v>46</v>
      </c>
      <c r="CX289" s="154">
        <v>25569.625694432871</v>
      </c>
    </row>
    <row r="290" spans="1:102" ht="15" customHeight="1" x14ac:dyDescent="0.35">
      <c r="A290" s="8"/>
      <c r="B290" s="129">
        <v>58893662000118</v>
      </c>
      <c r="C290" s="152" t="s">
        <v>5531</v>
      </c>
      <c r="D290" s="126">
        <v>13</v>
      </c>
      <c r="E290" s="126"/>
      <c r="F290" s="122"/>
      <c r="G290" s="126" t="s">
        <v>531</v>
      </c>
      <c r="H290" s="126" t="s">
        <v>3403</v>
      </c>
      <c r="I290" s="126" t="s">
        <v>3403</v>
      </c>
      <c r="J290" s="126" t="s">
        <v>3559</v>
      </c>
      <c r="K290" s="126" t="s">
        <v>3526</v>
      </c>
      <c r="L290" s="211" t="s">
        <v>4393</v>
      </c>
      <c r="M290" s="126" t="s">
        <v>4661</v>
      </c>
      <c r="N290" s="126" t="s">
        <v>46</v>
      </c>
      <c r="O290" s="126" t="s">
        <v>266</v>
      </c>
      <c r="P290" s="211" t="s">
        <v>4214</v>
      </c>
      <c r="Q290" s="127">
        <v>501.9</v>
      </c>
      <c r="R290" s="126" t="s">
        <v>4350</v>
      </c>
      <c r="S290" s="213" t="s">
        <v>46</v>
      </c>
      <c r="T290" s="171">
        <v>500</v>
      </c>
      <c r="U290" s="171">
        <v>500</v>
      </c>
      <c r="V290" s="172" t="s">
        <v>3398</v>
      </c>
      <c r="W290" s="172" t="s">
        <v>135</v>
      </c>
      <c r="X290" s="172" t="s">
        <v>4663</v>
      </c>
      <c r="Y290" s="172" t="s">
        <v>3530</v>
      </c>
      <c r="Z290" s="172">
        <v>91</v>
      </c>
      <c r="AA290" s="172" t="s">
        <v>46</v>
      </c>
      <c r="AB290" s="169" t="s">
        <v>46</v>
      </c>
      <c r="AC290" s="172" t="s">
        <v>46</v>
      </c>
      <c r="AD290" s="169">
        <v>1.55E-2</v>
      </c>
      <c r="AE290" s="169" t="s">
        <v>46</v>
      </c>
      <c r="AF290" s="169">
        <v>1.55E-2</v>
      </c>
      <c r="AG290" s="169">
        <v>0.1</v>
      </c>
      <c r="AH290" s="172" t="s">
        <v>4417</v>
      </c>
      <c r="AI290" s="172" t="s">
        <v>4367</v>
      </c>
      <c r="AJ290" s="172" t="s">
        <v>133</v>
      </c>
      <c r="AK290" s="173">
        <v>45692</v>
      </c>
      <c r="AL290" s="212" t="s">
        <v>5532</v>
      </c>
      <c r="AM290" s="128">
        <v>1.3810033454964199E-2</v>
      </c>
      <c r="AN290" s="128" t="s">
        <v>46</v>
      </c>
      <c r="AO290" s="128" t="s">
        <v>46</v>
      </c>
      <c r="AP290" s="128" t="s">
        <v>46</v>
      </c>
      <c r="AQ290" s="128" t="s">
        <v>46</v>
      </c>
      <c r="AR290" s="128" t="s">
        <v>46</v>
      </c>
      <c r="AS290" s="128" t="s">
        <v>46</v>
      </c>
      <c r="AT290" s="128" t="s">
        <v>46</v>
      </c>
      <c r="AU290" s="128" t="s">
        <v>46</v>
      </c>
      <c r="AV290" s="128" t="s">
        <v>46</v>
      </c>
      <c r="AW290" s="128">
        <v>0.1936330791897504</v>
      </c>
      <c r="AX290" s="128">
        <v>1.132034557811213</v>
      </c>
      <c r="AY290" s="128" t="s">
        <v>46</v>
      </c>
      <c r="AZ290" s="128" t="s">
        <v>46</v>
      </c>
      <c r="BA290" s="128" t="s">
        <v>46</v>
      </c>
      <c r="BB290" s="128" t="s">
        <v>46</v>
      </c>
      <c r="BC290" s="128" t="s">
        <v>46</v>
      </c>
      <c r="BD290" s="128" t="s">
        <v>46</v>
      </c>
      <c r="BE290" s="128" t="s">
        <v>46</v>
      </c>
      <c r="BF290" s="128" t="s">
        <v>46</v>
      </c>
      <c r="BG290" s="128" t="s">
        <v>46</v>
      </c>
      <c r="BH290" s="128">
        <v>1.3314745037741971</v>
      </c>
      <c r="BI290" s="128">
        <v>1.6107296795866001E-3</v>
      </c>
      <c r="BJ290" s="128" t="s">
        <v>46</v>
      </c>
      <c r="BK290" s="128" t="s">
        <v>46</v>
      </c>
      <c r="BL290" s="128" t="s">
        <v>46</v>
      </c>
      <c r="BM290" s="128" t="s">
        <v>46</v>
      </c>
      <c r="BN290" s="128" t="s">
        <v>46</v>
      </c>
      <c r="BO290" s="128" t="s">
        <v>46</v>
      </c>
      <c r="BP290" s="128" t="s">
        <v>46</v>
      </c>
      <c r="BQ290" s="128" t="s">
        <v>46</v>
      </c>
      <c r="BR290" s="128" t="s">
        <v>46</v>
      </c>
      <c r="BS290" s="128">
        <v>4.20851811083085E-2</v>
      </c>
      <c r="BT290" s="128" t="s">
        <v>46</v>
      </c>
      <c r="BU290" s="128">
        <v>1.4109753820026801E-2</v>
      </c>
      <c r="BV290" s="177" t="s">
        <v>46</v>
      </c>
      <c r="BW290" s="177">
        <v>3.003324484784061</v>
      </c>
      <c r="BX290" s="128" t="s">
        <v>46</v>
      </c>
      <c r="BY290" s="128" t="s">
        <v>46</v>
      </c>
      <c r="BZ290" s="177">
        <v>-9.4289103139198003E-3</v>
      </c>
      <c r="CA290" s="182" t="s">
        <v>46</v>
      </c>
      <c r="CB290" s="182" t="s">
        <v>46</v>
      </c>
      <c r="CC290" s="182" t="s">
        <v>46</v>
      </c>
      <c r="CD290" s="182" t="s">
        <v>46</v>
      </c>
      <c r="CE290" s="182" t="s">
        <v>46</v>
      </c>
      <c r="CF290" s="182" t="s">
        <v>46</v>
      </c>
      <c r="CG290" s="179">
        <v>111.81545703</v>
      </c>
      <c r="CH290" s="169">
        <v>0.23200000000000001</v>
      </c>
      <c r="CI290" s="170">
        <v>0.1</v>
      </c>
      <c r="CJ290" s="170">
        <v>3.5959999999999998E-3</v>
      </c>
      <c r="CK290" s="170" t="s">
        <v>46</v>
      </c>
      <c r="CL290" s="170">
        <v>3.5959999999999998E-3</v>
      </c>
      <c r="CM290" s="180">
        <v>551085196.79999995</v>
      </c>
      <c r="CN290" s="180">
        <v>396165414.98873019</v>
      </c>
      <c r="CO290" s="180">
        <v>444969089.17000008</v>
      </c>
      <c r="CP290" s="128" t="s">
        <v>46</v>
      </c>
      <c r="CQ290" s="128" t="s">
        <v>46</v>
      </c>
      <c r="CR290" s="128" t="s">
        <v>46</v>
      </c>
      <c r="CS290" s="128" t="s">
        <v>46</v>
      </c>
      <c r="CT290" s="126" t="s">
        <v>46</v>
      </c>
      <c r="CU290" s="126" t="s">
        <v>46</v>
      </c>
      <c r="CV290" s="126" t="s">
        <v>5533</v>
      </c>
      <c r="CW290" s="126" t="s">
        <v>46</v>
      </c>
      <c r="CX290" s="154">
        <v>25569.625694432871</v>
      </c>
    </row>
    <row r="291" spans="1:102" ht="15" customHeight="1" x14ac:dyDescent="0.35">
      <c r="A291" s="8"/>
      <c r="B291" s="129">
        <v>43121036000136</v>
      </c>
      <c r="C291" s="152" t="s">
        <v>5534</v>
      </c>
      <c r="D291" s="126">
        <v>13</v>
      </c>
      <c r="E291" s="126" t="s">
        <v>134</v>
      </c>
      <c r="F291" s="122"/>
      <c r="G291" s="126" t="s">
        <v>531</v>
      </c>
      <c r="H291" s="126" t="s">
        <v>352</v>
      </c>
      <c r="I291" s="126" t="s">
        <v>3406</v>
      </c>
      <c r="J291" s="126" t="s">
        <v>362</v>
      </c>
      <c r="K291" s="126" t="s">
        <v>3526</v>
      </c>
      <c r="L291" s="211" t="s">
        <v>3400</v>
      </c>
      <c r="M291" s="126" t="s">
        <v>4661</v>
      </c>
      <c r="N291" s="126" t="s">
        <v>4474</v>
      </c>
      <c r="O291" s="126" t="s">
        <v>266</v>
      </c>
      <c r="P291" s="211" t="s">
        <v>4214</v>
      </c>
      <c r="Q291" s="127">
        <v>10038</v>
      </c>
      <c r="R291" s="126" t="s">
        <v>4350</v>
      </c>
      <c r="S291" s="213" t="s">
        <v>46</v>
      </c>
      <c r="T291" s="171">
        <v>5000</v>
      </c>
      <c r="U291" s="171">
        <v>10000</v>
      </c>
      <c r="V291" s="172" t="s">
        <v>3398</v>
      </c>
      <c r="W291" s="172" t="s">
        <v>135</v>
      </c>
      <c r="X291" s="172" t="s">
        <v>5535</v>
      </c>
      <c r="Y291" s="172" t="s">
        <v>3534</v>
      </c>
      <c r="Z291" s="172">
        <v>362</v>
      </c>
      <c r="AA291" s="172" t="s">
        <v>46</v>
      </c>
      <c r="AB291" s="169" t="s">
        <v>46</v>
      </c>
      <c r="AC291" s="172" t="s">
        <v>46</v>
      </c>
      <c r="AD291" s="169">
        <v>0.02</v>
      </c>
      <c r="AE291" s="169" t="s">
        <v>46</v>
      </c>
      <c r="AF291" s="169" t="s">
        <v>46</v>
      </c>
      <c r="AG291" s="169">
        <v>0.2</v>
      </c>
      <c r="AH291" s="172" t="s">
        <v>5536</v>
      </c>
      <c r="AI291" s="172" t="s">
        <v>5537</v>
      </c>
      <c r="AJ291" s="172" t="s">
        <v>133</v>
      </c>
      <c r="AK291" s="173">
        <v>44592</v>
      </c>
      <c r="AL291" s="212" t="s">
        <v>5538</v>
      </c>
      <c r="AM291" s="128">
        <v>1.19431670762415E-2</v>
      </c>
      <c r="AN291" s="128">
        <v>0.1276173736261994</v>
      </c>
      <c r="AO291" s="128">
        <v>0.16716301463242669</v>
      </c>
      <c r="AP291" s="128">
        <v>0.15287197117162599</v>
      </c>
      <c r="AQ291" s="128">
        <v>0.1608311320273387</v>
      </c>
      <c r="AR291" s="128">
        <v>0.1349051809486643</v>
      </c>
      <c r="AS291" s="128">
        <v>0.16773633830487841</v>
      </c>
      <c r="AT291" s="128" t="s">
        <v>46</v>
      </c>
      <c r="AU291" s="128" t="s">
        <v>46</v>
      </c>
      <c r="AV291" s="128" t="s">
        <v>46</v>
      </c>
      <c r="AW291" s="128">
        <v>0.15898510334050359</v>
      </c>
      <c r="AX291" s="128">
        <v>0.97900399040369679</v>
      </c>
      <c r="AY291" s="128">
        <v>1.2328680471814604</v>
      </c>
      <c r="AZ291" s="128">
        <v>1.2527644055864855</v>
      </c>
      <c r="BA291" s="128">
        <v>1.2686410923270528</v>
      </c>
      <c r="BB291" s="128">
        <v>1.3113588623705863</v>
      </c>
      <c r="BC291" s="128">
        <v>1.2406245926723989</v>
      </c>
      <c r="BD291" s="128">
        <v>1.2855881809163436</v>
      </c>
      <c r="BE291" s="128" t="s">
        <v>46</v>
      </c>
      <c r="BF291" s="128" t="s">
        <v>46</v>
      </c>
      <c r="BG291" s="128" t="s">
        <v>46</v>
      </c>
      <c r="BH291" s="128">
        <v>1.3144088327958543</v>
      </c>
      <c r="BI291" s="128">
        <v>-2.5613669913599998E-4</v>
      </c>
      <c r="BJ291" s="128">
        <v>2.41047763795161E-2</v>
      </c>
      <c r="BK291" s="128">
        <v>3.3727698393401798E-2</v>
      </c>
      <c r="BL291" s="128">
        <v>2.8890127270908117E-2</v>
      </c>
      <c r="BM291" s="128">
        <v>3.4014766091577053E-2</v>
      </c>
      <c r="BN291" s="128">
        <v>2.6165452794421899E-2</v>
      </c>
      <c r="BO291" s="128">
        <v>3.7261944720053203E-2</v>
      </c>
      <c r="BP291" s="128" t="s">
        <v>46</v>
      </c>
      <c r="BQ291" s="128" t="s">
        <v>46</v>
      </c>
      <c r="BR291" s="128" t="s">
        <v>46</v>
      </c>
      <c r="BS291" s="128">
        <v>3.392597155944177E-2</v>
      </c>
      <c r="BT291" s="128">
        <v>8.3170450637042002E-3</v>
      </c>
      <c r="BU291" s="128">
        <v>6.5524934318105001E-3</v>
      </c>
      <c r="BV291" s="177">
        <v>3.531678639470742</v>
      </c>
      <c r="BW291" s="177">
        <v>4.3922470061793426</v>
      </c>
      <c r="BX291" s="128">
        <v>-6.5837814231239911E-4</v>
      </c>
      <c r="BY291" s="128">
        <v>-1.2582069438884999E-3</v>
      </c>
      <c r="BZ291" s="177">
        <v>5.4713533958899996E-4</v>
      </c>
      <c r="CA291" s="182">
        <v>-6.9669821821594702E-2</v>
      </c>
      <c r="CB291" s="182">
        <v>-2.3392450875898099E-2</v>
      </c>
      <c r="CC291" s="182">
        <v>-8.1133565252164992E-3</v>
      </c>
      <c r="CD291" s="182">
        <v>3.13092380468687E-2</v>
      </c>
      <c r="CE291" s="182">
        <v>8.9165312557231008E-3</v>
      </c>
      <c r="CF291" s="182">
        <v>-3.50246622446597E-2</v>
      </c>
      <c r="CG291" s="179">
        <v>171.37008900000001</v>
      </c>
      <c r="CH291" s="169">
        <v>0.25</v>
      </c>
      <c r="CI291" s="170">
        <v>0.1</v>
      </c>
      <c r="CJ291" s="170">
        <v>5.0000000000000001E-3</v>
      </c>
      <c r="CK291" s="170">
        <v>5.9514112380612896E-4</v>
      </c>
      <c r="CL291" s="170">
        <v>5.5951411238061291E-3</v>
      </c>
      <c r="CM291" s="180">
        <v>1135072413.6600001</v>
      </c>
      <c r="CN291" s="180">
        <v>1127476141.3460319</v>
      </c>
      <c r="CO291" s="180">
        <v>-59369540.469999962</v>
      </c>
      <c r="CP291" s="128" t="s">
        <v>46</v>
      </c>
      <c r="CQ291" s="128" t="s">
        <v>46</v>
      </c>
      <c r="CR291" s="128" t="s">
        <v>46</v>
      </c>
      <c r="CS291" s="128" t="s">
        <v>46</v>
      </c>
      <c r="CT291" s="126" t="s">
        <v>46</v>
      </c>
      <c r="CU291" s="126" t="s">
        <v>46</v>
      </c>
      <c r="CV291" s="126" t="s">
        <v>5539</v>
      </c>
      <c r="CW291" s="126" t="s">
        <v>46</v>
      </c>
      <c r="CX291" s="154">
        <v>25569.625694432871</v>
      </c>
    </row>
    <row r="292" spans="1:102" ht="15" customHeight="1" x14ac:dyDescent="0.35">
      <c r="A292" s="8"/>
      <c r="B292" s="129">
        <v>44951924000149</v>
      </c>
      <c r="C292" s="152" t="s">
        <v>5540</v>
      </c>
      <c r="D292" s="126">
        <v>50</v>
      </c>
      <c r="E292" s="126"/>
      <c r="F292" s="122"/>
      <c r="G292" s="126" t="s">
        <v>5541</v>
      </c>
      <c r="H292" s="126" t="s">
        <v>352</v>
      </c>
      <c r="I292" s="126" t="s">
        <v>3406</v>
      </c>
      <c r="J292" s="126" t="s">
        <v>362</v>
      </c>
      <c r="K292" s="126" t="s">
        <v>46</v>
      </c>
      <c r="L292" s="211" t="s">
        <v>3400</v>
      </c>
      <c r="M292" s="126" t="s">
        <v>112</v>
      </c>
      <c r="N292" s="126" t="s">
        <v>4474</v>
      </c>
      <c r="O292" s="126" t="s">
        <v>4216</v>
      </c>
      <c r="P292" s="211" t="s">
        <v>5542</v>
      </c>
      <c r="Q292" s="127">
        <v>10000</v>
      </c>
      <c r="R292" s="126" t="s">
        <v>4361</v>
      </c>
      <c r="S292" s="213" t="s">
        <v>46</v>
      </c>
      <c r="T292" s="171">
        <v>0.01</v>
      </c>
      <c r="U292" s="171">
        <v>0.01</v>
      </c>
      <c r="V292" s="172" t="s">
        <v>3398</v>
      </c>
      <c r="W292" s="172" t="s">
        <v>135</v>
      </c>
      <c r="X292" s="172" t="s">
        <v>46</v>
      </c>
      <c r="Y292" s="172" t="s">
        <v>46</v>
      </c>
      <c r="Z292" s="172" t="s">
        <v>46</v>
      </c>
      <c r="AA292" s="172" t="s">
        <v>46</v>
      </c>
      <c r="AB292" s="169" t="s">
        <v>46</v>
      </c>
      <c r="AC292" s="172" t="s">
        <v>5543</v>
      </c>
      <c r="AD292" s="169">
        <v>2.0400000000000001E-2</v>
      </c>
      <c r="AE292" s="169">
        <v>0.15540000000000001</v>
      </c>
      <c r="AF292" s="169" t="s">
        <v>46</v>
      </c>
      <c r="AG292" s="169">
        <v>0.2</v>
      </c>
      <c r="AH292" s="172" t="s">
        <v>136</v>
      </c>
      <c r="AI292" s="172" t="s">
        <v>4367</v>
      </c>
      <c r="AJ292" s="172" t="s">
        <v>133</v>
      </c>
      <c r="AK292" s="173">
        <v>44900</v>
      </c>
      <c r="AL292" s="212" t="s">
        <v>5544</v>
      </c>
      <c r="AM292" s="128" t="s">
        <v>46</v>
      </c>
      <c r="AN292" s="128" t="s">
        <v>46</v>
      </c>
      <c r="AO292" s="128" t="s">
        <v>46</v>
      </c>
      <c r="AP292" s="128" t="s">
        <v>46</v>
      </c>
      <c r="AQ292" s="128" t="s">
        <v>46</v>
      </c>
      <c r="AR292" s="128" t="s">
        <v>46</v>
      </c>
      <c r="AS292" s="128" t="s">
        <v>46</v>
      </c>
      <c r="AT292" s="128" t="s">
        <v>46</v>
      </c>
      <c r="AU292" s="128" t="s">
        <v>46</v>
      </c>
      <c r="AV292" s="128" t="s">
        <v>46</v>
      </c>
      <c r="AW292" s="128" t="s">
        <v>46</v>
      </c>
      <c r="AX292" s="128" t="s">
        <v>46</v>
      </c>
      <c r="AY292" s="128" t="s">
        <v>46</v>
      </c>
      <c r="AZ292" s="128" t="s">
        <v>46</v>
      </c>
      <c r="BA292" s="128" t="s">
        <v>46</v>
      </c>
      <c r="BB292" s="128" t="s">
        <v>46</v>
      </c>
      <c r="BC292" s="128" t="s">
        <v>46</v>
      </c>
      <c r="BD292" s="128" t="s">
        <v>46</v>
      </c>
      <c r="BE292" s="128" t="s">
        <v>46</v>
      </c>
      <c r="BF292" s="128" t="s">
        <v>46</v>
      </c>
      <c r="BG292" s="128" t="s">
        <v>46</v>
      </c>
      <c r="BH292" s="128" t="s">
        <v>46</v>
      </c>
      <c r="BI292" s="128" t="s">
        <v>46</v>
      </c>
      <c r="BJ292" s="128" t="s">
        <v>46</v>
      </c>
      <c r="BK292" s="128" t="s">
        <v>46</v>
      </c>
      <c r="BL292" s="128" t="s">
        <v>46</v>
      </c>
      <c r="BM292" s="128" t="s">
        <v>46</v>
      </c>
      <c r="BN292" s="128" t="s">
        <v>46</v>
      </c>
      <c r="BO292" s="128" t="s">
        <v>46</v>
      </c>
      <c r="BP292" s="128" t="s">
        <v>46</v>
      </c>
      <c r="BQ292" s="128" t="s">
        <v>46</v>
      </c>
      <c r="BR292" s="128" t="s">
        <v>46</v>
      </c>
      <c r="BS292" s="128" t="s">
        <v>46</v>
      </c>
      <c r="BT292" s="128">
        <v>2.3211350988316198E-2</v>
      </c>
      <c r="BU292" s="128">
        <v>4.8568964265074802E-2</v>
      </c>
      <c r="BV292" s="177">
        <v>-0.19188205673516601</v>
      </c>
      <c r="BW292" s="177">
        <v>-0.53138043180861083</v>
      </c>
      <c r="BX292" s="128">
        <v>-6.3688545545736996E-3</v>
      </c>
      <c r="BY292" s="128">
        <v>-3.7079837370572799E-2</v>
      </c>
      <c r="BZ292" s="177">
        <v>1.32194404419967E-2</v>
      </c>
      <c r="CA292" s="182">
        <v>0.1721962259718558</v>
      </c>
      <c r="CB292" s="182">
        <v>-6.7575030847039697E-2</v>
      </c>
      <c r="CC292" s="182">
        <v>0.2226653188110784</v>
      </c>
      <c r="CD292" s="182">
        <v>0.2167494794562283</v>
      </c>
      <c r="CE292" s="182">
        <v>7.0448998474336999E-3</v>
      </c>
      <c r="CF292" s="182">
        <v>0.18166351526886521</v>
      </c>
      <c r="CG292" s="179">
        <v>1294.5414902699999</v>
      </c>
      <c r="CH292" s="169">
        <v>0.1</v>
      </c>
      <c r="CI292" s="170">
        <v>0.05</v>
      </c>
      <c r="CJ292" s="170">
        <v>2.0400000000000001E-3</v>
      </c>
      <c r="CK292" s="170" t="s">
        <v>46</v>
      </c>
      <c r="CL292" s="170">
        <v>2.0400000000000001E-3</v>
      </c>
      <c r="CM292" s="180">
        <v>528219962.35000002</v>
      </c>
      <c r="CN292" s="180">
        <v>448590921.85984123</v>
      </c>
      <c r="CO292" s="180">
        <v>87838910.069999993</v>
      </c>
      <c r="CP292" s="128" t="s">
        <v>46</v>
      </c>
      <c r="CQ292" s="128" t="s">
        <v>46</v>
      </c>
      <c r="CR292" s="128" t="s">
        <v>46</v>
      </c>
      <c r="CS292" s="128" t="s">
        <v>46</v>
      </c>
      <c r="CT292" s="126" t="s">
        <v>46</v>
      </c>
      <c r="CU292" s="126" t="s">
        <v>46</v>
      </c>
      <c r="CV292" s="126" t="s">
        <v>5545</v>
      </c>
      <c r="CW292" s="126" t="s">
        <v>46</v>
      </c>
      <c r="CX292" s="154">
        <v>25569.604861099539</v>
      </c>
    </row>
    <row r="293" spans="1:102" ht="15" customHeight="1" x14ac:dyDescent="0.35">
      <c r="A293" s="8"/>
      <c r="B293" s="129">
        <v>44951924000149</v>
      </c>
      <c r="C293" s="152" t="s">
        <v>5546</v>
      </c>
      <c r="D293" s="126">
        <v>50</v>
      </c>
      <c r="E293" s="126"/>
      <c r="F293" s="122"/>
      <c r="G293" s="126" t="s">
        <v>5541</v>
      </c>
      <c r="H293" s="126" t="s">
        <v>352</v>
      </c>
      <c r="I293" s="126" t="s">
        <v>3406</v>
      </c>
      <c r="J293" s="126" t="s">
        <v>362</v>
      </c>
      <c r="K293" s="126" t="s">
        <v>46</v>
      </c>
      <c r="L293" s="211" t="s">
        <v>3400</v>
      </c>
      <c r="M293" s="126" t="s">
        <v>112</v>
      </c>
      <c r="N293" s="126" t="s">
        <v>4474</v>
      </c>
      <c r="O293" s="126" t="s">
        <v>4216</v>
      </c>
      <c r="P293" s="211" t="s">
        <v>5542</v>
      </c>
      <c r="Q293" s="127">
        <v>10000</v>
      </c>
      <c r="R293" s="126" t="s">
        <v>4361</v>
      </c>
      <c r="S293" s="213" t="s">
        <v>46</v>
      </c>
      <c r="T293" s="171">
        <v>1000</v>
      </c>
      <c r="U293" s="171">
        <v>1000</v>
      </c>
      <c r="V293" s="172" t="s">
        <v>3398</v>
      </c>
      <c r="W293" s="172" t="s">
        <v>135</v>
      </c>
      <c r="X293" s="172" t="s">
        <v>135</v>
      </c>
      <c r="Y293" s="172" t="s">
        <v>135</v>
      </c>
      <c r="Z293" s="172">
        <v>0</v>
      </c>
      <c r="AA293" s="172" t="s">
        <v>46</v>
      </c>
      <c r="AB293" s="169" t="s">
        <v>46</v>
      </c>
      <c r="AC293" s="172" t="s">
        <v>5543</v>
      </c>
      <c r="AD293" s="169">
        <v>2.0400000000000001E-2</v>
      </c>
      <c r="AE293" s="169">
        <v>0.15540000000000001</v>
      </c>
      <c r="AF293" s="169" t="s">
        <v>46</v>
      </c>
      <c r="AG293" s="169">
        <v>0.2</v>
      </c>
      <c r="AH293" s="172" t="s">
        <v>136</v>
      </c>
      <c r="AI293" s="172" t="s">
        <v>4367</v>
      </c>
      <c r="AJ293" s="172" t="s">
        <v>133</v>
      </c>
      <c r="AK293" s="173">
        <v>44900</v>
      </c>
      <c r="AL293" s="212" t="s">
        <v>5547</v>
      </c>
      <c r="AM293" s="128" t="s">
        <v>46</v>
      </c>
      <c r="AN293" s="128" t="s">
        <v>46</v>
      </c>
      <c r="AO293" s="128" t="s">
        <v>46</v>
      </c>
      <c r="AP293" s="128" t="s">
        <v>46</v>
      </c>
      <c r="AQ293" s="128" t="s">
        <v>46</v>
      </c>
      <c r="AR293" s="128" t="s">
        <v>46</v>
      </c>
      <c r="AS293" s="128" t="s">
        <v>46</v>
      </c>
      <c r="AT293" s="128" t="s">
        <v>46</v>
      </c>
      <c r="AU293" s="128" t="s">
        <v>46</v>
      </c>
      <c r="AV293" s="128" t="s">
        <v>46</v>
      </c>
      <c r="AW293" s="128" t="s">
        <v>46</v>
      </c>
      <c r="AX293" s="128" t="s">
        <v>46</v>
      </c>
      <c r="AY293" s="128" t="s">
        <v>46</v>
      </c>
      <c r="AZ293" s="128" t="s">
        <v>46</v>
      </c>
      <c r="BA293" s="128" t="s">
        <v>46</v>
      </c>
      <c r="BB293" s="128" t="s">
        <v>46</v>
      </c>
      <c r="BC293" s="128" t="s">
        <v>46</v>
      </c>
      <c r="BD293" s="128" t="s">
        <v>46</v>
      </c>
      <c r="BE293" s="128" t="s">
        <v>46</v>
      </c>
      <c r="BF293" s="128" t="s">
        <v>46</v>
      </c>
      <c r="BG293" s="128" t="s">
        <v>46</v>
      </c>
      <c r="BH293" s="128" t="s">
        <v>46</v>
      </c>
      <c r="BI293" s="128" t="s">
        <v>46</v>
      </c>
      <c r="BJ293" s="128" t="s">
        <v>46</v>
      </c>
      <c r="BK293" s="128" t="s">
        <v>46</v>
      </c>
      <c r="BL293" s="128" t="s">
        <v>46</v>
      </c>
      <c r="BM293" s="128" t="s">
        <v>46</v>
      </c>
      <c r="BN293" s="128" t="s">
        <v>46</v>
      </c>
      <c r="BO293" s="128" t="s">
        <v>46</v>
      </c>
      <c r="BP293" s="128" t="s">
        <v>46</v>
      </c>
      <c r="BQ293" s="128" t="s">
        <v>46</v>
      </c>
      <c r="BR293" s="128" t="s">
        <v>46</v>
      </c>
      <c r="BS293" s="128" t="s">
        <v>46</v>
      </c>
      <c r="BT293" s="128">
        <v>2.3211350988316198E-2</v>
      </c>
      <c r="BU293" s="128">
        <v>4.8568964265074802E-2</v>
      </c>
      <c r="BV293" s="177">
        <v>-0.19188205673516601</v>
      </c>
      <c r="BW293" s="177">
        <v>-0.53138043180861083</v>
      </c>
      <c r="BX293" s="128">
        <v>-6.3688545545736996E-3</v>
      </c>
      <c r="BY293" s="128">
        <v>-3.7079837370572799E-2</v>
      </c>
      <c r="BZ293" s="177">
        <v>1.32194404419967E-2</v>
      </c>
      <c r="CA293" s="182">
        <v>0.1721962259718558</v>
      </c>
      <c r="CB293" s="182">
        <v>-6.7575030847039697E-2</v>
      </c>
      <c r="CC293" s="182">
        <v>0.2226653188110784</v>
      </c>
      <c r="CD293" s="182">
        <v>0.2167494794562283</v>
      </c>
      <c r="CE293" s="182">
        <v>7.0448998474336999E-3</v>
      </c>
      <c r="CF293" s="182">
        <v>0.18166351526886521</v>
      </c>
      <c r="CG293" s="179">
        <v>1294.5414902699999</v>
      </c>
      <c r="CH293" s="169">
        <v>0.1</v>
      </c>
      <c r="CI293" s="170">
        <v>0.05</v>
      </c>
      <c r="CJ293" s="170">
        <v>2.0400000000000001E-3</v>
      </c>
      <c r="CK293" s="170" t="s">
        <v>46</v>
      </c>
      <c r="CL293" s="170">
        <v>2.0400000000000001E-3</v>
      </c>
      <c r="CM293" s="180">
        <v>528219962.35000002</v>
      </c>
      <c r="CN293" s="180">
        <v>448590921.85984123</v>
      </c>
      <c r="CO293" s="180">
        <v>87838910.069999993</v>
      </c>
      <c r="CP293" s="128" t="s">
        <v>46</v>
      </c>
      <c r="CQ293" s="128" t="s">
        <v>46</v>
      </c>
      <c r="CR293" s="128" t="s">
        <v>46</v>
      </c>
      <c r="CS293" s="128" t="s">
        <v>46</v>
      </c>
      <c r="CT293" s="126" t="s">
        <v>46</v>
      </c>
      <c r="CU293" s="126" t="s">
        <v>46</v>
      </c>
      <c r="CV293" s="126" t="s">
        <v>5545</v>
      </c>
      <c r="CW293" s="126" t="s">
        <v>46</v>
      </c>
      <c r="CX293" s="154">
        <v>25569.604861099539</v>
      </c>
    </row>
    <row r="294" spans="1:102" ht="15" customHeight="1" x14ac:dyDescent="0.35">
      <c r="A294" s="8"/>
      <c r="B294" s="129">
        <v>48658548000150</v>
      </c>
      <c r="C294" s="152" t="s">
        <v>5548</v>
      </c>
      <c r="D294" s="126">
        <v>50</v>
      </c>
      <c r="E294" s="126"/>
      <c r="F294" s="122"/>
      <c r="G294" s="126" t="s">
        <v>5541</v>
      </c>
      <c r="H294" s="126" t="s">
        <v>352</v>
      </c>
      <c r="I294" s="126" t="s">
        <v>3406</v>
      </c>
      <c r="J294" s="126" t="s">
        <v>362</v>
      </c>
      <c r="K294" s="126" t="s">
        <v>3526</v>
      </c>
      <c r="L294" s="211" t="s">
        <v>3400</v>
      </c>
      <c r="M294" s="126" t="s">
        <v>112</v>
      </c>
      <c r="N294" s="126" t="s">
        <v>113</v>
      </c>
      <c r="O294" s="126" t="s">
        <v>4216</v>
      </c>
      <c r="P294" s="211" t="s">
        <v>5542</v>
      </c>
      <c r="Q294" s="127">
        <v>10000</v>
      </c>
      <c r="R294" s="126" t="s">
        <v>4361</v>
      </c>
      <c r="S294" s="213" t="s">
        <v>46</v>
      </c>
      <c r="T294" s="171">
        <v>0.01</v>
      </c>
      <c r="U294" s="171">
        <v>0.01</v>
      </c>
      <c r="V294" s="172" t="s">
        <v>3398</v>
      </c>
      <c r="W294" s="172" t="s">
        <v>135</v>
      </c>
      <c r="X294" s="172" t="s">
        <v>135</v>
      </c>
      <c r="Y294" s="172" t="s">
        <v>135</v>
      </c>
      <c r="Z294" s="172">
        <v>0</v>
      </c>
      <c r="AA294" s="172" t="s">
        <v>46</v>
      </c>
      <c r="AB294" s="169" t="s">
        <v>46</v>
      </c>
      <c r="AC294" s="172" t="s">
        <v>5549</v>
      </c>
      <c r="AD294" s="169">
        <v>2.0400000000000001E-2</v>
      </c>
      <c r="AE294" s="169">
        <v>0.15540000000000001</v>
      </c>
      <c r="AF294" s="169" t="s">
        <v>46</v>
      </c>
      <c r="AG294" s="169">
        <v>0.2</v>
      </c>
      <c r="AH294" s="172" t="s">
        <v>136</v>
      </c>
      <c r="AI294" s="172" t="s">
        <v>4367</v>
      </c>
      <c r="AJ294" s="172" t="s">
        <v>133</v>
      </c>
      <c r="AK294" s="173">
        <v>44929</v>
      </c>
      <c r="AL294" s="212" t="s">
        <v>5550</v>
      </c>
      <c r="AM294" s="128" t="s">
        <v>46</v>
      </c>
      <c r="AN294" s="128" t="s">
        <v>46</v>
      </c>
      <c r="AO294" s="128" t="s">
        <v>46</v>
      </c>
      <c r="AP294" s="128" t="s">
        <v>46</v>
      </c>
      <c r="AQ294" s="128" t="s">
        <v>46</v>
      </c>
      <c r="AR294" s="128" t="s">
        <v>46</v>
      </c>
      <c r="AS294" s="128" t="s">
        <v>46</v>
      </c>
      <c r="AT294" s="128" t="s">
        <v>46</v>
      </c>
      <c r="AU294" s="128" t="s">
        <v>46</v>
      </c>
      <c r="AV294" s="128" t="s">
        <v>46</v>
      </c>
      <c r="AW294" s="128" t="s">
        <v>46</v>
      </c>
      <c r="AX294" s="128" t="s">
        <v>46</v>
      </c>
      <c r="AY294" s="128" t="s">
        <v>46</v>
      </c>
      <c r="AZ294" s="128" t="s">
        <v>46</v>
      </c>
      <c r="BA294" s="128" t="s">
        <v>46</v>
      </c>
      <c r="BB294" s="128" t="s">
        <v>46</v>
      </c>
      <c r="BC294" s="128" t="s">
        <v>46</v>
      </c>
      <c r="BD294" s="128" t="s">
        <v>46</v>
      </c>
      <c r="BE294" s="128" t="s">
        <v>46</v>
      </c>
      <c r="BF294" s="128" t="s">
        <v>46</v>
      </c>
      <c r="BG294" s="128" t="s">
        <v>46</v>
      </c>
      <c r="BH294" s="128" t="s">
        <v>46</v>
      </c>
      <c r="BI294" s="128" t="s">
        <v>46</v>
      </c>
      <c r="BJ294" s="128" t="s">
        <v>46</v>
      </c>
      <c r="BK294" s="128" t="s">
        <v>46</v>
      </c>
      <c r="BL294" s="128" t="s">
        <v>46</v>
      </c>
      <c r="BM294" s="128" t="s">
        <v>46</v>
      </c>
      <c r="BN294" s="128" t="s">
        <v>46</v>
      </c>
      <c r="BO294" s="128" t="s">
        <v>46</v>
      </c>
      <c r="BP294" s="128" t="s">
        <v>46</v>
      </c>
      <c r="BQ294" s="128" t="s">
        <v>46</v>
      </c>
      <c r="BR294" s="128" t="s">
        <v>46</v>
      </c>
      <c r="BS294" s="128" t="s">
        <v>46</v>
      </c>
      <c r="BT294" s="128">
        <v>2.33645218266544E-2</v>
      </c>
      <c r="BU294" s="128">
        <v>5.0969314472074499E-2</v>
      </c>
      <c r="BV294" s="177">
        <v>-0.33997817714436518</v>
      </c>
      <c r="BW294" s="177">
        <v>-0.52339096766365378</v>
      </c>
      <c r="BX294" s="128">
        <v>-6.3733057656720996E-3</v>
      </c>
      <c r="BY294" s="128">
        <v>-3.9949670020977303E-2</v>
      </c>
      <c r="BZ294" s="177">
        <v>1.2513452152311399E-2</v>
      </c>
      <c r="CA294" s="182">
        <v>0.17233770023950221</v>
      </c>
      <c r="CB294" s="182">
        <v>-6.2906973810221298E-2</v>
      </c>
      <c r="CC294" s="182">
        <v>0.21229316725491959</v>
      </c>
      <c r="CD294" s="182">
        <v>0.20743517567673031</v>
      </c>
      <c r="CE294" s="182">
        <v>9.0753240240367006E-3</v>
      </c>
      <c r="CF294" s="182">
        <v>0.18825318452643469</v>
      </c>
      <c r="CG294" s="179">
        <v>1280.2427712199999</v>
      </c>
      <c r="CH294" s="169">
        <v>0.1</v>
      </c>
      <c r="CI294" s="170">
        <v>0.05</v>
      </c>
      <c r="CJ294" s="170">
        <v>2.0400000000000001E-3</v>
      </c>
      <c r="CK294" s="170" t="s">
        <v>46</v>
      </c>
      <c r="CL294" s="170">
        <v>2.0400000000000001E-3</v>
      </c>
      <c r="CM294" s="180">
        <v>111084992.12</v>
      </c>
      <c r="CN294" s="180">
        <v>94169619.41730158</v>
      </c>
      <c r="CO294" s="180">
        <v>18716250.010000002</v>
      </c>
      <c r="CP294" s="128" t="s">
        <v>46</v>
      </c>
      <c r="CQ294" s="128" t="s">
        <v>46</v>
      </c>
      <c r="CR294" s="128" t="s">
        <v>46</v>
      </c>
      <c r="CS294" s="128" t="s">
        <v>46</v>
      </c>
      <c r="CT294" s="126" t="s">
        <v>46</v>
      </c>
      <c r="CU294" s="126" t="s">
        <v>46</v>
      </c>
      <c r="CV294" s="126" t="s">
        <v>5551</v>
      </c>
      <c r="CW294" s="126" t="s">
        <v>46</v>
      </c>
      <c r="CX294" s="154">
        <v>25569.625694432871</v>
      </c>
    </row>
    <row r="295" spans="1:102" ht="15" customHeight="1" x14ac:dyDescent="0.35">
      <c r="A295" s="8"/>
      <c r="B295" s="129">
        <v>52204330000100</v>
      </c>
      <c r="C295" s="152" t="s">
        <v>5552</v>
      </c>
      <c r="D295" s="126">
        <v>50</v>
      </c>
      <c r="E295" s="126"/>
      <c r="F295" s="122"/>
      <c r="G295" s="126" t="s">
        <v>5541</v>
      </c>
      <c r="H295" s="126" t="s">
        <v>352</v>
      </c>
      <c r="I295" s="126" t="s">
        <v>3406</v>
      </c>
      <c r="J295" s="126" t="s">
        <v>362</v>
      </c>
      <c r="K295" s="126" t="s">
        <v>3526</v>
      </c>
      <c r="L295" s="211" t="s">
        <v>3400</v>
      </c>
      <c r="M295" s="126" t="s">
        <v>112</v>
      </c>
      <c r="N295" s="126" t="s">
        <v>113</v>
      </c>
      <c r="O295" s="126" t="s">
        <v>4216</v>
      </c>
      <c r="P295" s="211" t="s">
        <v>5542</v>
      </c>
      <c r="Q295" s="127">
        <v>10000</v>
      </c>
      <c r="R295" s="126" t="s">
        <v>4361</v>
      </c>
      <c r="S295" s="213" t="s">
        <v>46</v>
      </c>
      <c r="T295" s="171">
        <v>1000</v>
      </c>
      <c r="U295" s="171">
        <v>1000</v>
      </c>
      <c r="V295" s="172" t="s">
        <v>3398</v>
      </c>
      <c r="W295" s="172" t="s">
        <v>135</v>
      </c>
      <c r="X295" s="172" t="s">
        <v>46</v>
      </c>
      <c r="Y295" s="172" t="s">
        <v>46</v>
      </c>
      <c r="Z295" s="172" t="s">
        <v>46</v>
      </c>
      <c r="AA295" s="172" t="s">
        <v>46</v>
      </c>
      <c r="AB295" s="169" t="s">
        <v>46</v>
      </c>
      <c r="AC295" s="172" t="s">
        <v>5553</v>
      </c>
      <c r="AD295" s="169">
        <v>2.0400000000000001E-2</v>
      </c>
      <c r="AE295" s="169">
        <v>0.15540000000000001</v>
      </c>
      <c r="AF295" s="169" t="s">
        <v>46</v>
      </c>
      <c r="AG295" s="169">
        <v>0.2</v>
      </c>
      <c r="AH295" s="172" t="s">
        <v>3380</v>
      </c>
      <c r="AI295" s="172" t="s">
        <v>3381</v>
      </c>
      <c r="AJ295" s="172" t="s">
        <v>133</v>
      </c>
      <c r="AK295" s="173">
        <v>45295</v>
      </c>
      <c r="AL295" s="212" t="s">
        <v>5554</v>
      </c>
      <c r="AM295" s="128" t="s">
        <v>46</v>
      </c>
      <c r="AN295" s="128" t="s">
        <v>46</v>
      </c>
      <c r="AO295" s="128" t="s">
        <v>46</v>
      </c>
      <c r="AP295" s="128" t="s">
        <v>46</v>
      </c>
      <c r="AQ295" s="128" t="s">
        <v>46</v>
      </c>
      <c r="AR295" s="128" t="s">
        <v>46</v>
      </c>
      <c r="AS295" s="128" t="s">
        <v>46</v>
      </c>
      <c r="AT295" s="128" t="s">
        <v>46</v>
      </c>
      <c r="AU295" s="128" t="s">
        <v>46</v>
      </c>
      <c r="AV295" s="128" t="s">
        <v>46</v>
      </c>
      <c r="AW295" s="128" t="s">
        <v>46</v>
      </c>
      <c r="AX295" s="128" t="s">
        <v>46</v>
      </c>
      <c r="AY295" s="128" t="s">
        <v>46</v>
      </c>
      <c r="AZ295" s="128" t="s">
        <v>46</v>
      </c>
      <c r="BA295" s="128" t="s">
        <v>46</v>
      </c>
      <c r="BB295" s="128" t="s">
        <v>46</v>
      </c>
      <c r="BC295" s="128" t="s">
        <v>46</v>
      </c>
      <c r="BD295" s="128" t="s">
        <v>46</v>
      </c>
      <c r="BE295" s="128" t="s">
        <v>46</v>
      </c>
      <c r="BF295" s="128" t="s">
        <v>46</v>
      </c>
      <c r="BG295" s="128" t="s">
        <v>46</v>
      </c>
      <c r="BH295" s="128" t="s">
        <v>46</v>
      </c>
      <c r="BI295" s="128" t="s">
        <v>46</v>
      </c>
      <c r="BJ295" s="128" t="s">
        <v>46</v>
      </c>
      <c r="BK295" s="128" t="s">
        <v>46</v>
      </c>
      <c r="BL295" s="128" t="s">
        <v>46</v>
      </c>
      <c r="BM295" s="128" t="s">
        <v>46</v>
      </c>
      <c r="BN295" s="128" t="s">
        <v>46</v>
      </c>
      <c r="BO295" s="128" t="s">
        <v>46</v>
      </c>
      <c r="BP295" s="128" t="s">
        <v>46</v>
      </c>
      <c r="BQ295" s="128" t="s">
        <v>46</v>
      </c>
      <c r="BR295" s="128" t="s">
        <v>46</v>
      </c>
      <c r="BS295" s="128" t="s">
        <v>46</v>
      </c>
      <c r="BT295" s="128">
        <v>2.2728922027426501E-2</v>
      </c>
      <c r="BU295" s="128">
        <v>6.2360307855023597E-2</v>
      </c>
      <c r="BV295" s="177">
        <v>-0.62781884314287772</v>
      </c>
      <c r="BW295" s="177">
        <v>-0.8710043458797162</v>
      </c>
      <c r="BX295" s="128">
        <v>-6.240024725848E-3</v>
      </c>
      <c r="BY295" s="128">
        <v>-7.9336991412596203E-2</v>
      </c>
      <c r="BZ295" s="177">
        <v>1.6202297251833999E-2</v>
      </c>
      <c r="CA295" s="182">
        <v>0.17908278440286129</v>
      </c>
      <c r="CB295" s="182">
        <v>-7.3018937713948198E-2</v>
      </c>
      <c r="CC295" s="182">
        <v>0.22659226786756409</v>
      </c>
      <c r="CD295" s="182">
        <v>0.2170369244872947</v>
      </c>
      <c r="CE295" s="182">
        <v>4.6281935616732002E-3</v>
      </c>
      <c r="CF295" s="182">
        <v>0.1878342337545475</v>
      </c>
      <c r="CG295" s="179">
        <v>1108.00509401</v>
      </c>
      <c r="CH295" s="169">
        <v>0.1</v>
      </c>
      <c r="CI295" s="170">
        <v>0.05</v>
      </c>
      <c r="CJ295" s="170">
        <v>2.0400000000000001E-3</v>
      </c>
      <c r="CK295" s="170" t="s">
        <v>46</v>
      </c>
      <c r="CL295" s="170">
        <v>2.0400000000000001E-3</v>
      </c>
      <c r="CM295" s="180">
        <v>73646956.260000005</v>
      </c>
      <c r="CN295" s="180">
        <v>61675344.730476193</v>
      </c>
      <c r="CO295" s="180">
        <v>13477200</v>
      </c>
      <c r="CP295" s="128" t="s">
        <v>46</v>
      </c>
      <c r="CQ295" s="128" t="s">
        <v>46</v>
      </c>
      <c r="CR295" s="128" t="s">
        <v>46</v>
      </c>
      <c r="CS295" s="128" t="s">
        <v>46</v>
      </c>
      <c r="CT295" s="126" t="s">
        <v>46</v>
      </c>
      <c r="CU295" s="126" t="s">
        <v>46</v>
      </c>
      <c r="CV295" s="126" t="s">
        <v>5555</v>
      </c>
      <c r="CW295" s="126" t="s">
        <v>46</v>
      </c>
      <c r="CX295" s="154">
        <v>25569.625694432871</v>
      </c>
    </row>
    <row r="296" spans="1:102" ht="15" customHeight="1" x14ac:dyDescent="0.35">
      <c r="A296" s="8"/>
      <c r="B296" s="129">
        <v>52204330000100</v>
      </c>
      <c r="C296" s="152" t="s">
        <v>5556</v>
      </c>
      <c r="D296" s="126">
        <v>50</v>
      </c>
      <c r="E296" s="126"/>
      <c r="F296" s="122"/>
      <c r="G296" s="126" t="s">
        <v>5541</v>
      </c>
      <c r="H296" s="126" t="s">
        <v>352</v>
      </c>
      <c r="I296" s="126" t="s">
        <v>3406</v>
      </c>
      <c r="J296" s="126" t="s">
        <v>362</v>
      </c>
      <c r="K296" s="126" t="s">
        <v>3540</v>
      </c>
      <c r="L296" s="211" t="s">
        <v>3400</v>
      </c>
      <c r="M296" s="126" t="s">
        <v>112</v>
      </c>
      <c r="N296" s="126" t="s">
        <v>113</v>
      </c>
      <c r="O296" s="126" t="s">
        <v>4216</v>
      </c>
      <c r="P296" s="211" t="s">
        <v>5542</v>
      </c>
      <c r="Q296" s="127">
        <v>250950</v>
      </c>
      <c r="R296" s="126" t="s">
        <v>4361</v>
      </c>
      <c r="S296" s="213" t="s">
        <v>46</v>
      </c>
      <c r="T296" s="171">
        <v>1000</v>
      </c>
      <c r="U296" s="171">
        <v>1000</v>
      </c>
      <c r="V296" s="172" t="s">
        <v>3398</v>
      </c>
      <c r="W296" s="172" t="s">
        <v>135</v>
      </c>
      <c r="X296" s="172" t="s">
        <v>46</v>
      </c>
      <c r="Y296" s="172" t="s">
        <v>46</v>
      </c>
      <c r="Z296" s="172" t="s">
        <v>46</v>
      </c>
      <c r="AA296" s="172" t="s">
        <v>46</v>
      </c>
      <c r="AB296" s="169" t="s">
        <v>46</v>
      </c>
      <c r="AC296" s="172" t="s">
        <v>5553</v>
      </c>
      <c r="AD296" s="169">
        <v>2.0400000000000001E-2</v>
      </c>
      <c r="AE296" s="169">
        <v>0.15540000000000001</v>
      </c>
      <c r="AF296" s="169" t="s">
        <v>46</v>
      </c>
      <c r="AG296" s="169">
        <v>0.2</v>
      </c>
      <c r="AH296" s="172" t="s">
        <v>3380</v>
      </c>
      <c r="AI296" s="172" t="s">
        <v>3381</v>
      </c>
      <c r="AJ296" s="172" t="s">
        <v>133</v>
      </c>
      <c r="AK296" s="173">
        <v>45303</v>
      </c>
      <c r="AL296" s="212" t="s">
        <v>5557</v>
      </c>
      <c r="AM296" s="128" t="s">
        <v>46</v>
      </c>
      <c r="AN296" s="128" t="s">
        <v>46</v>
      </c>
      <c r="AO296" s="128" t="s">
        <v>46</v>
      </c>
      <c r="AP296" s="128" t="s">
        <v>46</v>
      </c>
      <c r="AQ296" s="128" t="s">
        <v>46</v>
      </c>
      <c r="AR296" s="128" t="s">
        <v>46</v>
      </c>
      <c r="AS296" s="128" t="s">
        <v>46</v>
      </c>
      <c r="AT296" s="128" t="s">
        <v>46</v>
      </c>
      <c r="AU296" s="128" t="s">
        <v>46</v>
      </c>
      <c r="AV296" s="128" t="s">
        <v>46</v>
      </c>
      <c r="AW296" s="128" t="s">
        <v>46</v>
      </c>
      <c r="AX296" s="128" t="s">
        <v>46</v>
      </c>
      <c r="AY296" s="128" t="s">
        <v>46</v>
      </c>
      <c r="AZ296" s="128" t="s">
        <v>46</v>
      </c>
      <c r="BA296" s="128" t="s">
        <v>46</v>
      </c>
      <c r="BB296" s="128" t="s">
        <v>46</v>
      </c>
      <c r="BC296" s="128" t="s">
        <v>46</v>
      </c>
      <c r="BD296" s="128" t="s">
        <v>46</v>
      </c>
      <c r="BE296" s="128" t="s">
        <v>46</v>
      </c>
      <c r="BF296" s="128" t="s">
        <v>46</v>
      </c>
      <c r="BG296" s="128" t="s">
        <v>46</v>
      </c>
      <c r="BH296" s="128" t="s">
        <v>46</v>
      </c>
      <c r="BI296" s="128" t="s">
        <v>46</v>
      </c>
      <c r="BJ296" s="128" t="s">
        <v>46</v>
      </c>
      <c r="BK296" s="128" t="s">
        <v>46</v>
      </c>
      <c r="BL296" s="128" t="s">
        <v>46</v>
      </c>
      <c r="BM296" s="128" t="s">
        <v>46</v>
      </c>
      <c r="BN296" s="128" t="s">
        <v>46</v>
      </c>
      <c r="BO296" s="128" t="s">
        <v>46</v>
      </c>
      <c r="BP296" s="128" t="s">
        <v>46</v>
      </c>
      <c r="BQ296" s="128" t="s">
        <v>46</v>
      </c>
      <c r="BR296" s="128" t="s">
        <v>46</v>
      </c>
      <c r="BS296" s="128" t="s">
        <v>46</v>
      </c>
      <c r="BT296" s="128">
        <v>2.2728922027426501E-2</v>
      </c>
      <c r="BU296" s="128">
        <v>6.2360307855023597E-2</v>
      </c>
      <c r="BV296" s="177">
        <v>-0.62781884314287772</v>
      </c>
      <c r="BW296" s="177">
        <v>-0.8710043458797162</v>
      </c>
      <c r="BX296" s="128">
        <v>-6.240024725848E-3</v>
      </c>
      <c r="BY296" s="128">
        <v>-7.9336991412596203E-2</v>
      </c>
      <c r="BZ296" s="177">
        <v>1.6202297251833999E-2</v>
      </c>
      <c r="CA296" s="182">
        <v>0.17908278440286129</v>
      </c>
      <c r="CB296" s="182">
        <v>-7.3018937713948198E-2</v>
      </c>
      <c r="CC296" s="182">
        <v>0.22659226786756409</v>
      </c>
      <c r="CD296" s="182">
        <v>0.2170369244872947</v>
      </c>
      <c r="CE296" s="182">
        <v>4.6281935616732002E-3</v>
      </c>
      <c r="CF296" s="182">
        <v>0.1878342337545475</v>
      </c>
      <c r="CG296" s="179">
        <v>1108.00509401</v>
      </c>
      <c r="CH296" s="169">
        <v>0.1</v>
      </c>
      <c r="CI296" s="170">
        <v>0.05</v>
      </c>
      <c r="CJ296" s="170">
        <v>2.0400000000000001E-3</v>
      </c>
      <c r="CK296" s="170" t="s">
        <v>46</v>
      </c>
      <c r="CL296" s="170">
        <v>2.0400000000000001E-3</v>
      </c>
      <c r="CM296" s="180">
        <v>73646956.260000005</v>
      </c>
      <c r="CN296" s="180">
        <v>61675344.730476193</v>
      </c>
      <c r="CO296" s="180">
        <v>13477200</v>
      </c>
      <c r="CP296" s="128" t="s">
        <v>46</v>
      </c>
      <c r="CQ296" s="128" t="s">
        <v>46</v>
      </c>
      <c r="CR296" s="128" t="s">
        <v>46</v>
      </c>
      <c r="CS296" s="128" t="s">
        <v>46</v>
      </c>
      <c r="CT296" s="126" t="s">
        <v>46</v>
      </c>
      <c r="CU296" s="126" t="s">
        <v>46</v>
      </c>
      <c r="CV296" s="126" t="s">
        <v>5555</v>
      </c>
      <c r="CW296" s="126" t="s">
        <v>46</v>
      </c>
      <c r="CX296" s="154">
        <v>25569.604861099539</v>
      </c>
    </row>
    <row r="297" spans="1:102" ht="15" customHeight="1" x14ac:dyDescent="0.35">
      <c r="A297" s="8"/>
      <c r="B297" s="129">
        <v>44951896000160</v>
      </c>
      <c r="C297" s="152" t="s">
        <v>5558</v>
      </c>
      <c r="D297" s="126">
        <v>50</v>
      </c>
      <c r="E297" s="126"/>
      <c r="F297" s="122"/>
      <c r="G297" s="126" t="s">
        <v>5541</v>
      </c>
      <c r="H297" s="126" t="s">
        <v>352</v>
      </c>
      <c r="I297" s="126" t="s">
        <v>3406</v>
      </c>
      <c r="J297" s="126" t="s">
        <v>362</v>
      </c>
      <c r="K297" s="126" t="s">
        <v>3540</v>
      </c>
      <c r="L297" s="211" t="s">
        <v>4785</v>
      </c>
      <c r="M297" s="126" t="s">
        <v>112</v>
      </c>
      <c r="N297" s="126" t="s">
        <v>4436</v>
      </c>
      <c r="O297" s="126" t="s">
        <v>4216</v>
      </c>
      <c r="P297" s="211" t="s">
        <v>5542</v>
      </c>
      <c r="Q297" s="127">
        <v>250635</v>
      </c>
      <c r="R297" s="126" t="s">
        <v>4361</v>
      </c>
      <c r="S297" s="213" t="s">
        <v>46</v>
      </c>
      <c r="T297" s="171">
        <v>1155</v>
      </c>
      <c r="U297" s="171">
        <v>1155</v>
      </c>
      <c r="V297" s="172" t="s">
        <v>3398</v>
      </c>
      <c r="W297" s="172" t="s">
        <v>135</v>
      </c>
      <c r="X297" s="172" t="s">
        <v>46</v>
      </c>
      <c r="Y297" s="172" t="s">
        <v>46</v>
      </c>
      <c r="Z297" s="172" t="s">
        <v>46</v>
      </c>
      <c r="AA297" s="172" t="s">
        <v>46</v>
      </c>
      <c r="AB297" s="169" t="s">
        <v>46</v>
      </c>
      <c r="AC297" s="172" t="s">
        <v>5559</v>
      </c>
      <c r="AD297" s="169">
        <v>2.0400000000000001E-2</v>
      </c>
      <c r="AE297" s="169">
        <v>0.15540000000000001</v>
      </c>
      <c r="AF297" s="169" t="s">
        <v>46</v>
      </c>
      <c r="AG297" s="169">
        <v>0.2</v>
      </c>
      <c r="AH297" s="172" t="s">
        <v>136</v>
      </c>
      <c r="AI297" s="172" t="s">
        <v>4367</v>
      </c>
      <c r="AJ297" s="172" t="s">
        <v>133</v>
      </c>
      <c r="AK297" s="173">
        <v>44935</v>
      </c>
      <c r="AL297" s="212" t="s">
        <v>5560</v>
      </c>
      <c r="AM297" s="128" t="s">
        <v>46</v>
      </c>
      <c r="AN297" s="128" t="s">
        <v>46</v>
      </c>
      <c r="AO297" s="128" t="s">
        <v>46</v>
      </c>
      <c r="AP297" s="128" t="s">
        <v>46</v>
      </c>
      <c r="AQ297" s="128" t="s">
        <v>46</v>
      </c>
      <c r="AR297" s="128" t="s">
        <v>46</v>
      </c>
      <c r="AS297" s="128" t="s">
        <v>46</v>
      </c>
      <c r="AT297" s="128" t="s">
        <v>46</v>
      </c>
      <c r="AU297" s="128" t="s">
        <v>46</v>
      </c>
      <c r="AV297" s="128" t="s">
        <v>46</v>
      </c>
      <c r="AW297" s="128" t="s">
        <v>46</v>
      </c>
      <c r="AX297" s="128" t="s">
        <v>46</v>
      </c>
      <c r="AY297" s="128" t="s">
        <v>46</v>
      </c>
      <c r="AZ297" s="128" t="s">
        <v>46</v>
      </c>
      <c r="BA297" s="128" t="s">
        <v>46</v>
      </c>
      <c r="BB297" s="128" t="s">
        <v>46</v>
      </c>
      <c r="BC297" s="128" t="s">
        <v>46</v>
      </c>
      <c r="BD297" s="128" t="s">
        <v>46</v>
      </c>
      <c r="BE297" s="128" t="s">
        <v>46</v>
      </c>
      <c r="BF297" s="128" t="s">
        <v>46</v>
      </c>
      <c r="BG297" s="128" t="s">
        <v>46</v>
      </c>
      <c r="BH297" s="128" t="s">
        <v>46</v>
      </c>
      <c r="BI297" s="128" t="s">
        <v>46</v>
      </c>
      <c r="BJ297" s="128" t="s">
        <v>46</v>
      </c>
      <c r="BK297" s="128" t="s">
        <v>46</v>
      </c>
      <c r="BL297" s="128" t="s">
        <v>46</v>
      </c>
      <c r="BM297" s="128" t="s">
        <v>46</v>
      </c>
      <c r="BN297" s="128" t="s">
        <v>46</v>
      </c>
      <c r="BO297" s="128" t="s">
        <v>46</v>
      </c>
      <c r="BP297" s="128" t="s">
        <v>46</v>
      </c>
      <c r="BQ297" s="128" t="s">
        <v>46</v>
      </c>
      <c r="BR297" s="128" t="s">
        <v>46</v>
      </c>
      <c r="BS297" s="128" t="s">
        <v>46</v>
      </c>
      <c r="BT297" s="128">
        <v>1.7303123378069399E-2</v>
      </c>
      <c r="BU297" s="128">
        <v>4.1171241610554001E-2</v>
      </c>
      <c r="BV297" s="177">
        <v>0.65423103800934646</v>
      </c>
      <c r="BW297" s="177">
        <v>0.73606244210870408</v>
      </c>
      <c r="BX297" s="128">
        <v>-5.7863791806108001E-3</v>
      </c>
      <c r="BY297" s="128">
        <v>-2.4871763177457401E-2</v>
      </c>
      <c r="BZ297" s="177">
        <v>6.0164030577241996E-3</v>
      </c>
      <c r="CA297" s="182">
        <v>7.4384402792826307E-2</v>
      </c>
      <c r="CB297" s="182">
        <v>-3.25509666313199E-2</v>
      </c>
      <c r="CC297" s="182">
        <v>0.117697813268572</v>
      </c>
      <c r="CD297" s="182">
        <v>0.1378944296933021</v>
      </c>
      <c r="CE297" s="182">
        <v>-2.3344290155281298E-2</v>
      </c>
      <c r="CF297" s="182">
        <v>0.13860789022349601</v>
      </c>
      <c r="CG297" s="179">
        <v>1493.6949428099999</v>
      </c>
      <c r="CH297" s="169">
        <v>0.1</v>
      </c>
      <c r="CI297" s="170">
        <v>0.05</v>
      </c>
      <c r="CJ297" s="170">
        <v>2.0400000000000001E-3</v>
      </c>
      <c r="CK297" s="170">
        <v>1.1228572049772236E-4</v>
      </c>
      <c r="CL297" s="170">
        <v>2.1522857204977226E-3</v>
      </c>
      <c r="CM297" s="180">
        <v>131075518.95</v>
      </c>
      <c r="CN297" s="180">
        <v>111568721.9481746</v>
      </c>
      <c r="CO297" s="180">
        <v>20795334.77</v>
      </c>
      <c r="CP297" s="128" t="s">
        <v>46</v>
      </c>
      <c r="CQ297" s="128" t="s">
        <v>46</v>
      </c>
      <c r="CR297" s="128" t="s">
        <v>46</v>
      </c>
      <c r="CS297" s="128" t="s">
        <v>46</v>
      </c>
      <c r="CT297" s="126" t="s">
        <v>46</v>
      </c>
      <c r="CU297" s="126" t="s">
        <v>46</v>
      </c>
      <c r="CV297" s="126" t="s">
        <v>5561</v>
      </c>
      <c r="CW297" s="126" t="s">
        <v>46</v>
      </c>
      <c r="CX297" s="154">
        <v>25569.604861099539</v>
      </c>
    </row>
    <row r="298" spans="1:102" ht="15" customHeight="1" x14ac:dyDescent="0.35">
      <c r="A298" s="8"/>
      <c r="B298" s="129">
        <v>60261869000111</v>
      </c>
      <c r="C298" s="152" t="s">
        <v>4291</v>
      </c>
      <c r="D298" s="126">
        <v>40</v>
      </c>
      <c r="E298" s="126"/>
      <c r="F298" s="122"/>
      <c r="G298" s="126" t="s">
        <v>531</v>
      </c>
      <c r="H298" s="126" t="s">
        <v>352</v>
      </c>
      <c r="I298" s="126" t="s">
        <v>3406</v>
      </c>
      <c r="J298" s="126" t="s">
        <v>362</v>
      </c>
      <c r="K298" s="126" t="s">
        <v>46</v>
      </c>
      <c r="L298" s="211" t="s">
        <v>4393</v>
      </c>
      <c r="M298" s="126" t="s">
        <v>4661</v>
      </c>
      <c r="N298" s="126" t="s">
        <v>46</v>
      </c>
      <c r="O298" s="126" t="s">
        <v>4231</v>
      </c>
      <c r="P298" s="211" t="s">
        <v>4214</v>
      </c>
      <c r="Q298" s="127">
        <v>100</v>
      </c>
      <c r="R298" s="126" t="s">
        <v>4361</v>
      </c>
      <c r="S298" s="213" t="s">
        <v>46</v>
      </c>
      <c r="T298" s="171">
        <v>0.01</v>
      </c>
      <c r="U298" s="171">
        <v>0.01</v>
      </c>
      <c r="V298" s="172" t="s">
        <v>3398</v>
      </c>
      <c r="W298" s="172" t="s">
        <v>135</v>
      </c>
      <c r="X298" s="172" t="s">
        <v>135</v>
      </c>
      <c r="Y298" s="172" t="s">
        <v>135</v>
      </c>
      <c r="Z298" s="172">
        <v>0</v>
      </c>
      <c r="AA298" s="172" t="s">
        <v>46</v>
      </c>
      <c r="AB298" s="169" t="s">
        <v>46</v>
      </c>
      <c r="AC298" s="172" t="s">
        <v>46</v>
      </c>
      <c r="AD298" s="169">
        <v>0.01</v>
      </c>
      <c r="AE298" s="169" t="s">
        <v>46</v>
      </c>
      <c r="AF298" s="169">
        <v>1.2500000000000001E-2</v>
      </c>
      <c r="AG298" s="169">
        <v>0.1</v>
      </c>
      <c r="AH298" s="172" t="s">
        <v>3564</v>
      </c>
      <c r="AI298" s="172" t="s">
        <v>4352</v>
      </c>
      <c r="AJ298" s="172" t="s">
        <v>133</v>
      </c>
      <c r="AK298" s="173">
        <v>45841</v>
      </c>
      <c r="AL298" s="212" t="s">
        <v>5564</v>
      </c>
      <c r="AM298" s="128" t="s">
        <v>46</v>
      </c>
      <c r="AN298" s="128" t="s">
        <v>46</v>
      </c>
      <c r="AO298" s="128" t="s">
        <v>46</v>
      </c>
      <c r="AP298" s="128" t="s">
        <v>46</v>
      </c>
      <c r="AQ298" s="128" t="s">
        <v>46</v>
      </c>
      <c r="AR298" s="128" t="s">
        <v>46</v>
      </c>
      <c r="AS298" s="128" t="s">
        <v>46</v>
      </c>
      <c r="AT298" s="128" t="s">
        <v>46</v>
      </c>
      <c r="AU298" s="128" t="s">
        <v>46</v>
      </c>
      <c r="AV298" s="128" t="s">
        <v>46</v>
      </c>
      <c r="AW298" s="128" t="s">
        <v>46</v>
      </c>
      <c r="AX298" s="128" t="s">
        <v>46</v>
      </c>
      <c r="AY298" s="128" t="s">
        <v>46</v>
      </c>
      <c r="AZ298" s="128" t="s">
        <v>46</v>
      </c>
      <c r="BA298" s="128" t="s">
        <v>46</v>
      </c>
      <c r="BB298" s="128" t="s">
        <v>46</v>
      </c>
      <c r="BC298" s="128" t="s">
        <v>46</v>
      </c>
      <c r="BD298" s="128" t="s">
        <v>46</v>
      </c>
      <c r="BE298" s="128" t="s">
        <v>46</v>
      </c>
      <c r="BF298" s="128" t="s">
        <v>46</v>
      </c>
      <c r="BG298" s="128" t="s">
        <v>46</v>
      </c>
      <c r="BH298" s="128" t="s">
        <v>46</v>
      </c>
      <c r="BI298" s="128" t="s">
        <v>46</v>
      </c>
      <c r="BJ298" s="128" t="s">
        <v>46</v>
      </c>
      <c r="BK298" s="128" t="s">
        <v>46</v>
      </c>
      <c r="BL298" s="128" t="s">
        <v>46</v>
      </c>
      <c r="BM298" s="128" t="s">
        <v>46</v>
      </c>
      <c r="BN298" s="128" t="s">
        <v>46</v>
      </c>
      <c r="BO298" s="128" t="s">
        <v>46</v>
      </c>
      <c r="BP298" s="128" t="s">
        <v>46</v>
      </c>
      <c r="BQ298" s="128" t="s">
        <v>46</v>
      </c>
      <c r="BR298" s="128" t="s">
        <v>46</v>
      </c>
      <c r="BS298" s="128" t="s">
        <v>46</v>
      </c>
      <c r="BT298" s="128" t="s">
        <v>46</v>
      </c>
      <c r="BU298" s="128" t="s">
        <v>46</v>
      </c>
      <c r="BV298" s="177" t="s">
        <v>46</v>
      </c>
      <c r="BW298" s="177" t="s">
        <v>46</v>
      </c>
      <c r="BX298" s="128" t="s">
        <v>46</v>
      </c>
      <c r="BY298" s="128" t="s">
        <v>46</v>
      </c>
      <c r="BZ298" s="177" t="s">
        <v>46</v>
      </c>
      <c r="CA298" s="182" t="s">
        <v>46</v>
      </c>
      <c r="CB298" s="182" t="s">
        <v>46</v>
      </c>
      <c r="CC298" s="182" t="s">
        <v>46</v>
      </c>
      <c r="CD298" s="182" t="s">
        <v>46</v>
      </c>
      <c r="CE298" s="182" t="s">
        <v>46</v>
      </c>
      <c r="CF298" s="182" t="s">
        <v>46</v>
      </c>
      <c r="CG298" s="179" t="s">
        <v>46</v>
      </c>
      <c r="CH298" s="169">
        <v>0.15</v>
      </c>
      <c r="CI298" s="170">
        <v>0.1</v>
      </c>
      <c r="CJ298" s="170">
        <v>1.5E-3</v>
      </c>
      <c r="CK298" s="170" t="s">
        <v>46</v>
      </c>
      <c r="CL298" s="170">
        <v>1.5E-3</v>
      </c>
      <c r="CM298" s="180" t="s">
        <v>46</v>
      </c>
      <c r="CN298" s="180" t="s">
        <v>46</v>
      </c>
      <c r="CO298" s="180" t="s">
        <v>46</v>
      </c>
      <c r="CP298" s="128" t="s">
        <v>46</v>
      </c>
      <c r="CQ298" s="128" t="s">
        <v>46</v>
      </c>
      <c r="CR298" s="128" t="s">
        <v>46</v>
      </c>
      <c r="CS298" s="128" t="s">
        <v>46</v>
      </c>
      <c r="CT298" s="126" t="s">
        <v>46</v>
      </c>
      <c r="CU298" s="126" t="s">
        <v>46</v>
      </c>
      <c r="CV298" s="126" t="s">
        <v>46</v>
      </c>
      <c r="CW298" s="126" t="s">
        <v>46</v>
      </c>
      <c r="CX298" s="154">
        <v>25569.625694432871</v>
      </c>
    </row>
    <row r="299" spans="1:102" ht="15" customHeight="1" x14ac:dyDescent="0.35">
      <c r="A299" s="8"/>
      <c r="B299" s="129">
        <v>60103810000103</v>
      </c>
      <c r="C299" s="152" t="s">
        <v>4314</v>
      </c>
      <c r="D299" s="126">
        <v>13</v>
      </c>
      <c r="E299" s="126"/>
      <c r="F299" s="122"/>
      <c r="G299" s="126" t="s">
        <v>531</v>
      </c>
      <c r="H299" s="126" t="s">
        <v>352</v>
      </c>
      <c r="I299" s="126" t="s">
        <v>3406</v>
      </c>
      <c r="J299" s="126" t="s">
        <v>362</v>
      </c>
      <c r="K299" s="126" t="s">
        <v>46</v>
      </c>
      <c r="L299" s="211" t="s">
        <v>4393</v>
      </c>
      <c r="M299" s="126" t="s">
        <v>4661</v>
      </c>
      <c r="N299" s="126" t="s">
        <v>46</v>
      </c>
      <c r="O299" s="126" t="s">
        <v>4231</v>
      </c>
      <c r="P299" s="211" t="s">
        <v>4214</v>
      </c>
      <c r="Q299" s="127">
        <v>100</v>
      </c>
      <c r="R299" s="126" t="s">
        <v>4361</v>
      </c>
      <c r="S299" s="213" t="s">
        <v>46</v>
      </c>
      <c r="T299" s="171">
        <v>1000</v>
      </c>
      <c r="U299" s="171">
        <v>1000</v>
      </c>
      <c r="V299" s="172" t="s">
        <v>3398</v>
      </c>
      <c r="W299" s="172" t="s">
        <v>135</v>
      </c>
      <c r="X299" s="172" t="s">
        <v>135</v>
      </c>
      <c r="Y299" s="172" t="s">
        <v>135</v>
      </c>
      <c r="Z299" s="172">
        <v>0</v>
      </c>
      <c r="AA299" s="172" t="s">
        <v>46</v>
      </c>
      <c r="AB299" s="169" t="s">
        <v>46</v>
      </c>
      <c r="AC299" s="172" t="s">
        <v>46</v>
      </c>
      <c r="AD299" s="169">
        <v>0.01</v>
      </c>
      <c r="AE299" s="169" t="s">
        <v>46</v>
      </c>
      <c r="AF299" s="169">
        <v>1.2500000000000001E-2</v>
      </c>
      <c r="AG299" s="169">
        <v>0.1</v>
      </c>
      <c r="AH299" s="172" t="s">
        <v>4352</v>
      </c>
      <c r="AI299" s="172" t="s">
        <v>5562</v>
      </c>
      <c r="AJ299" s="172" t="s">
        <v>133</v>
      </c>
      <c r="AK299" s="173">
        <v>45783</v>
      </c>
      <c r="AL299" s="212" t="s">
        <v>5563</v>
      </c>
      <c r="AM299" s="128" t="s">
        <v>46</v>
      </c>
      <c r="AN299" s="128" t="s">
        <v>46</v>
      </c>
      <c r="AO299" s="128" t="s">
        <v>46</v>
      </c>
      <c r="AP299" s="128" t="s">
        <v>46</v>
      </c>
      <c r="AQ299" s="128" t="s">
        <v>46</v>
      </c>
      <c r="AR299" s="128" t="s">
        <v>46</v>
      </c>
      <c r="AS299" s="128" t="s">
        <v>46</v>
      </c>
      <c r="AT299" s="128" t="s">
        <v>46</v>
      </c>
      <c r="AU299" s="128" t="s">
        <v>46</v>
      </c>
      <c r="AV299" s="128" t="s">
        <v>46</v>
      </c>
      <c r="AW299" s="128" t="s">
        <v>46</v>
      </c>
      <c r="AX299" s="128" t="s">
        <v>46</v>
      </c>
      <c r="AY299" s="128" t="s">
        <v>46</v>
      </c>
      <c r="AZ299" s="128" t="s">
        <v>46</v>
      </c>
      <c r="BA299" s="128" t="s">
        <v>46</v>
      </c>
      <c r="BB299" s="128" t="s">
        <v>46</v>
      </c>
      <c r="BC299" s="128" t="s">
        <v>46</v>
      </c>
      <c r="BD299" s="128" t="s">
        <v>46</v>
      </c>
      <c r="BE299" s="128" t="s">
        <v>46</v>
      </c>
      <c r="BF299" s="128" t="s">
        <v>46</v>
      </c>
      <c r="BG299" s="128" t="s">
        <v>46</v>
      </c>
      <c r="BH299" s="128" t="s">
        <v>46</v>
      </c>
      <c r="BI299" s="128" t="s">
        <v>46</v>
      </c>
      <c r="BJ299" s="128" t="s">
        <v>46</v>
      </c>
      <c r="BK299" s="128" t="s">
        <v>46</v>
      </c>
      <c r="BL299" s="128" t="s">
        <v>46</v>
      </c>
      <c r="BM299" s="128" t="s">
        <v>46</v>
      </c>
      <c r="BN299" s="128" t="s">
        <v>46</v>
      </c>
      <c r="BO299" s="128" t="s">
        <v>46</v>
      </c>
      <c r="BP299" s="128" t="s">
        <v>46</v>
      </c>
      <c r="BQ299" s="128" t="s">
        <v>46</v>
      </c>
      <c r="BR299" s="128" t="s">
        <v>46</v>
      </c>
      <c r="BS299" s="128" t="s">
        <v>46</v>
      </c>
      <c r="BT299" s="128" t="s">
        <v>46</v>
      </c>
      <c r="BU299" s="128" t="s">
        <v>46</v>
      </c>
      <c r="BV299" s="177" t="s">
        <v>46</v>
      </c>
      <c r="BW299" s="177" t="s">
        <v>46</v>
      </c>
      <c r="BX299" s="128" t="s">
        <v>46</v>
      </c>
      <c r="BY299" s="128" t="s">
        <v>46</v>
      </c>
      <c r="BZ299" s="177" t="s">
        <v>46</v>
      </c>
      <c r="CA299" s="182" t="s">
        <v>46</v>
      </c>
      <c r="CB299" s="182" t="s">
        <v>46</v>
      </c>
      <c r="CC299" s="182" t="s">
        <v>46</v>
      </c>
      <c r="CD299" s="182" t="s">
        <v>46</v>
      </c>
      <c r="CE299" s="182" t="s">
        <v>46</v>
      </c>
      <c r="CF299" s="182" t="s">
        <v>46</v>
      </c>
      <c r="CG299" s="179" t="s">
        <v>46</v>
      </c>
      <c r="CH299" s="169">
        <v>0.15</v>
      </c>
      <c r="CI299" s="170">
        <v>0.1</v>
      </c>
      <c r="CJ299" s="170">
        <v>1.5E-3</v>
      </c>
      <c r="CK299" s="170" t="s">
        <v>46</v>
      </c>
      <c r="CL299" s="170">
        <v>1.5E-3</v>
      </c>
      <c r="CM299" s="180" t="s">
        <v>46</v>
      </c>
      <c r="CN299" s="180" t="s">
        <v>46</v>
      </c>
      <c r="CO299" s="180" t="s">
        <v>46</v>
      </c>
      <c r="CP299" s="128" t="s">
        <v>46</v>
      </c>
      <c r="CQ299" s="128" t="s">
        <v>46</v>
      </c>
      <c r="CR299" s="128" t="s">
        <v>46</v>
      </c>
      <c r="CS299" s="128" t="s">
        <v>46</v>
      </c>
      <c r="CT299" s="126" t="s">
        <v>46</v>
      </c>
      <c r="CU299" s="126" t="s">
        <v>46</v>
      </c>
      <c r="CV299" s="126" t="s">
        <v>46</v>
      </c>
      <c r="CW299" s="126" t="s">
        <v>46</v>
      </c>
      <c r="CX299" s="154">
        <v>25569.625694432871</v>
      </c>
    </row>
    <row r="300" spans="1:102" ht="15" customHeight="1" x14ac:dyDescent="0.35">
      <c r="A300" s="8"/>
      <c r="B300" s="129">
        <v>60275931000124</v>
      </c>
      <c r="C300" s="152" t="s">
        <v>5503</v>
      </c>
      <c r="D300" s="126">
        <v>40</v>
      </c>
      <c r="E300" s="126"/>
      <c r="F300" s="122"/>
      <c r="G300" s="126" t="s">
        <v>5504</v>
      </c>
      <c r="H300" s="126" t="s">
        <v>46</v>
      </c>
      <c r="I300" s="126" t="s">
        <v>46</v>
      </c>
      <c r="J300" s="126" t="s">
        <v>46</v>
      </c>
      <c r="K300" s="126" t="s">
        <v>3540</v>
      </c>
      <c r="L300" s="211" t="s">
        <v>46</v>
      </c>
      <c r="M300" s="126" t="s">
        <v>46</v>
      </c>
      <c r="N300" s="126" t="s">
        <v>46</v>
      </c>
      <c r="O300" s="126" t="s">
        <v>3551</v>
      </c>
      <c r="P300" s="211" t="s">
        <v>114</v>
      </c>
      <c r="Q300" s="127">
        <v>10000</v>
      </c>
      <c r="R300" s="126" t="s">
        <v>5505</v>
      </c>
      <c r="S300" s="213" t="s">
        <v>46</v>
      </c>
      <c r="T300" s="171">
        <v>1000</v>
      </c>
      <c r="U300" s="171">
        <v>10000</v>
      </c>
      <c r="V300" s="172" t="s">
        <v>3398</v>
      </c>
      <c r="W300" s="172" t="s">
        <v>3530</v>
      </c>
      <c r="X300" s="172" t="s">
        <v>3530</v>
      </c>
      <c r="Y300" s="172" t="s">
        <v>4427</v>
      </c>
      <c r="Z300" s="172">
        <v>6</v>
      </c>
      <c r="AA300" s="172" t="s">
        <v>46</v>
      </c>
      <c r="AB300" s="169" t="s">
        <v>46</v>
      </c>
      <c r="AC300" s="172" t="s">
        <v>46</v>
      </c>
      <c r="AD300" s="169">
        <v>1.4999999999999999E-2</v>
      </c>
      <c r="AE300" s="169" t="s">
        <v>46</v>
      </c>
      <c r="AF300" s="169" t="s">
        <v>46</v>
      </c>
      <c r="AG300" s="169" t="s">
        <v>46</v>
      </c>
      <c r="AH300" s="172" t="s">
        <v>46</v>
      </c>
      <c r="AI300" s="172" t="s">
        <v>46</v>
      </c>
      <c r="AJ300" s="172" t="s">
        <v>3372</v>
      </c>
      <c r="AK300" s="173">
        <v>45769</v>
      </c>
      <c r="AL300" s="212" t="s">
        <v>5506</v>
      </c>
      <c r="AM300" s="128" t="s">
        <v>46</v>
      </c>
      <c r="AN300" s="128" t="s">
        <v>46</v>
      </c>
      <c r="AO300" s="128" t="s">
        <v>46</v>
      </c>
      <c r="AP300" s="128" t="s">
        <v>46</v>
      </c>
      <c r="AQ300" s="128" t="s">
        <v>46</v>
      </c>
      <c r="AR300" s="128" t="s">
        <v>46</v>
      </c>
      <c r="AS300" s="128" t="s">
        <v>46</v>
      </c>
      <c r="AT300" s="128" t="s">
        <v>46</v>
      </c>
      <c r="AU300" s="128" t="s">
        <v>46</v>
      </c>
      <c r="AV300" s="128" t="s">
        <v>46</v>
      </c>
      <c r="AW300" s="128" t="s">
        <v>46</v>
      </c>
      <c r="AX300" s="128" t="s">
        <v>46</v>
      </c>
      <c r="AY300" s="128" t="s">
        <v>46</v>
      </c>
      <c r="AZ300" s="128" t="s">
        <v>46</v>
      </c>
      <c r="BA300" s="128" t="s">
        <v>46</v>
      </c>
      <c r="BB300" s="128" t="s">
        <v>46</v>
      </c>
      <c r="BC300" s="128" t="s">
        <v>46</v>
      </c>
      <c r="BD300" s="128" t="s">
        <v>46</v>
      </c>
      <c r="BE300" s="128" t="s">
        <v>46</v>
      </c>
      <c r="BF300" s="128" t="s">
        <v>46</v>
      </c>
      <c r="BG300" s="128" t="s">
        <v>46</v>
      </c>
      <c r="BH300" s="128" t="s">
        <v>46</v>
      </c>
      <c r="BI300" s="128" t="s">
        <v>46</v>
      </c>
      <c r="BJ300" s="128" t="s">
        <v>46</v>
      </c>
      <c r="BK300" s="128" t="s">
        <v>46</v>
      </c>
      <c r="BL300" s="128" t="s">
        <v>46</v>
      </c>
      <c r="BM300" s="128" t="s">
        <v>46</v>
      </c>
      <c r="BN300" s="128" t="s">
        <v>46</v>
      </c>
      <c r="BO300" s="128" t="s">
        <v>46</v>
      </c>
      <c r="BP300" s="128" t="s">
        <v>46</v>
      </c>
      <c r="BQ300" s="128" t="s">
        <v>46</v>
      </c>
      <c r="BR300" s="128" t="s">
        <v>46</v>
      </c>
      <c r="BS300" s="128" t="s">
        <v>46</v>
      </c>
      <c r="BT300" s="128" t="s">
        <v>46</v>
      </c>
      <c r="BU300" s="128" t="s">
        <v>46</v>
      </c>
      <c r="BV300" s="177" t="s">
        <v>46</v>
      </c>
      <c r="BW300" s="177" t="s">
        <v>46</v>
      </c>
      <c r="BX300" s="128" t="s">
        <v>46</v>
      </c>
      <c r="BY300" s="128" t="s">
        <v>46</v>
      </c>
      <c r="BZ300" s="177" t="s">
        <v>46</v>
      </c>
      <c r="CA300" s="182" t="s">
        <v>46</v>
      </c>
      <c r="CB300" s="182" t="s">
        <v>46</v>
      </c>
      <c r="CC300" s="182" t="s">
        <v>46</v>
      </c>
      <c r="CD300" s="182" t="s">
        <v>46</v>
      </c>
      <c r="CE300" s="182" t="s">
        <v>46</v>
      </c>
      <c r="CF300" s="182" t="s">
        <v>46</v>
      </c>
      <c r="CG300" s="179" t="s">
        <v>46</v>
      </c>
      <c r="CH300" s="169" t="s">
        <v>46</v>
      </c>
      <c r="CI300" s="170" t="s">
        <v>46</v>
      </c>
      <c r="CJ300" s="170" t="s">
        <v>46</v>
      </c>
      <c r="CK300" s="170" t="s">
        <v>46</v>
      </c>
      <c r="CL300" s="170" t="s">
        <v>46</v>
      </c>
      <c r="CM300" s="180" t="s">
        <v>46</v>
      </c>
      <c r="CN300" s="180" t="s">
        <v>46</v>
      </c>
      <c r="CO300" s="180" t="s">
        <v>46</v>
      </c>
      <c r="CP300" s="128" t="s">
        <v>46</v>
      </c>
      <c r="CQ300" s="128" t="s">
        <v>46</v>
      </c>
      <c r="CR300" s="128" t="s">
        <v>46</v>
      </c>
      <c r="CS300" s="128" t="s">
        <v>46</v>
      </c>
      <c r="CT300" s="126" t="s">
        <v>46</v>
      </c>
      <c r="CU300" s="126" t="s">
        <v>46</v>
      </c>
      <c r="CV300" s="126" t="s">
        <v>46</v>
      </c>
      <c r="CW300" s="126" t="s">
        <v>46</v>
      </c>
      <c r="CX300" s="154">
        <v>25569.625694432871</v>
      </c>
    </row>
    <row r="301" spans="1:102" ht="15" customHeight="1" x14ac:dyDescent="0.35">
      <c r="A301" s="8"/>
      <c r="B301" s="129">
        <v>8545330000174</v>
      </c>
      <c r="C301" s="152" t="s">
        <v>5565</v>
      </c>
      <c r="D301" s="126">
        <v>66</v>
      </c>
      <c r="E301" s="126"/>
      <c r="F301" s="122" t="s">
        <v>3395</v>
      </c>
      <c r="G301" s="126" t="s">
        <v>5566</v>
      </c>
      <c r="H301" s="126" t="s">
        <v>3390</v>
      </c>
      <c r="I301" s="126" t="s">
        <v>3384</v>
      </c>
      <c r="J301" s="126" t="s">
        <v>3561</v>
      </c>
      <c r="K301" s="126" t="s">
        <v>3540</v>
      </c>
      <c r="L301" s="211" t="s">
        <v>3399</v>
      </c>
      <c r="M301" s="126" t="s">
        <v>114</v>
      </c>
      <c r="N301" s="126" t="s">
        <v>115</v>
      </c>
      <c r="O301" s="126" t="s">
        <v>3551</v>
      </c>
      <c r="P301" s="211" t="s">
        <v>3537</v>
      </c>
      <c r="Q301" s="127">
        <v>1000</v>
      </c>
      <c r="R301" s="126" t="s">
        <v>4350</v>
      </c>
      <c r="S301" s="213" t="s">
        <v>46</v>
      </c>
      <c r="T301" s="171">
        <v>300</v>
      </c>
      <c r="U301" s="171">
        <v>300</v>
      </c>
      <c r="V301" s="172" t="s">
        <v>3398</v>
      </c>
      <c r="W301" s="172" t="s">
        <v>135</v>
      </c>
      <c r="X301" s="172" t="s">
        <v>5567</v>
      </c>
      <c r="Y301" s="172" t="s">
        <v>3534</v>
      </c>
      <c r="Z301" s="172">
        <v>30</v>
      </c>
      <c r="AA301" s="172" t="s">
        <v>46</v>
      </c>
      <c r="AB301" s="169" t="s">
        <v>46</v>
      </c>
      <c r="AC301" s="172" t="s">
        <v>5568</v>
      </c>
      <c r="AD301" s="169">
        <v>0.02</v>
      </c>
      <c r="AE301" s="169">
        <v>0.15</v>
      </c>
      <c r="AF301" s="169">
        <v>2.3199999999999998E-2</v>
      </c>
      <c r="AG301" s="169">
        <v>0.2</v>
      </c>
      <c r="AH301" s="172" t="s">
        <v>136</v>
      </c>
      <c r="AI301" s="172" t="s">
        <v>4367</v>
      </c>
      <c r="AJ301" s="172" t="s">
        <v>3372</v>
      </c>
      <c r="AK301" s="173">
        <v>39828</v>
      </c>
      <c r="AL301" s="212" t="s">
        <v>5569</v>
      </c>
      <c r="AM301" s="128">
        <v>5.4468424453183201E-2</v>
      </c>
      <c r="AN301" s="128">
        <v>0.38886622660122788</v>
      </c>
      <c r="AO301" s="128">
        <v>0.22785636275122309</v>
      </c>
      <c r="AP301" s="128">
        <v>9.1898463662917207E-2</v>
      </c>
      <c r="AQ301" s="128">
        <v>-3.1519359269026902E-2</v>
      </c>
      <c r="AR301" s="128">
        <v>-0.21440972146235601</v>
      </c>
      <c r="AS301" s="128">
        <v>6.8373064033522502E-2</v>
      </c>
      <c r="AT301" s="128">
        <v>-0.3575849583621501</v>
      </c>
      <c r="AU301" s="128" t="s">
        <v>46</v>
      </c>
      <c r="AV301" s="128" t="s">
        <v>46</v>
      </c>
      <c r="AW301" s="128">
        <v>6.3101587692585295E-2</v>
      </c>
      <c r="AX301" s="128">
        <v>4.4648797551151507</v>
      </c>
      <c r="AY301" s="128">
        <v>3.7567043716863928</v>
      </c>
      <c r="AZ301" s="128">
        <v>1.7076166128542771</v>
      </c>
      <c r="BA301" s="128">
        <v>0.74103984006002854</v>
      </c>
      <c r="BB301" s="128" t="s">
        <v>46</v>
      </c>
      <c r="BC301" s="128" t="s">
        <v>46</v>
      </c>
      <c r="BD301" s="128">
        <v>0.52403434999735188</v>
      </c>
      <c r="BE301" s="128" t="s">
        <v>46</v>
      </c>
      <c r="BF301" s="128" t="s">
        <v>46</v>
      </c>
      <c r="BG301" s="128" t="s">
        <v>46</v>
      </c>
      <c r="BH301" s="128">
        <v>0.48621171326093049</v>
      </c>
      <c r="BI301" s="128">
        <v>4.2269120677805597E-2</v>
      </c>
      <c r="BJ301" s="128">
        <v>0.28535362935454461</v>
      </c>
      <c r="BK301" s="128">
        <v>9.4421046512198098E-2</v>
      </c>
      <c r="BL301" s="128">
        <v>-2.857119277864606E-2</v>
      </c>
      <c r="BM301" s="128">
        <v>-0.15640839085999303</v>
      </c>
      <c r="BN301" s="128">
        <v>-0.32314944961659842</v>
      </c>
      <c r="BO301" s="128">
        <v>-6.2101329551302598E-2</v>
      </c>
      <c r="BP301" s="128">
        <v>-0.48131499381518428</v>
      </c>
      <c r="BQ301" s="128" t="s">
        <v>46</v>
      </c>
      <c r="BR301" s="128" t="s">
        <v>46</v>
      </c>
      <c r="BS301" s="128">
        <v>-5.9020701983387935E-2</v>
      </c>
      <c r="BT301" s="128">
        <v>0.225432955288283</v>
      </c>
      <c r="BU301" s="128">
        <v>0.26301353395693</v>
      </c>
      <c r="BV301" s="177">
        <v>0.46756962728691132</v>
      </c>
      <c r="BW301" s="177">
        <v>1.4998585781454301E-2</v>
      </c>
      <c r="BX301" s="128">
        <v>-0.14694506432953541</v>
      </c>
      <c r="BY301" s="128">
        <v>-0.69216462432931314</v>
      </c>
      <c r="BZ301" s="177">
        <v>0.90432580936462337</v>
      </c>
      <c r="CA301" s="182">
        <v>0.83165932202628445</v>
      </c>
      <c r="CB301" s="182">
        <v>-0.25791279820434732</v>
      </c>
      <c r="CC301" s="182">
        <v>0.4694805720893499</v>
      </c>
      <c r="CD301" s="182">
        <v>0.4345602302366362</v>
      </c>
      <c r="CE301" s="182">
        <v>0.23856971710974911</v>
      </c>
      <c r="CF301" s="182">
        <v>0.35460161344427132</v>
      </c>
      <c r="CG301" s="179">
        <v>2.6174972900000002</v>
      </c>
      <c r="CH301" s="169">
        <v>0.25</v>
      </c>
      <c r="CI301" s="170">
        <v>0.1</v>
      </c>
      <c r="CJ301" s="170">
        <v>5.0000000000000001E-3</v>
      </c>
      <c r="CK301" s="170">
        <v>2.2889959131087915E-3</v>
      </c>
      <c r="CL301" s="170">
        <v>7.2889959131087912E-3</v>
      </c>
      <c r="CM301" s="180">
        <v>1576342.41</v>
      </c>
      <c r="CN301" s="180">
        <v>1500082.7665079366</v>
      </c>
      <c r="CO301" s="180">
        <v>-173245.21</v>
      </c>
      <c r="CP301" s="128" t="s">
        <v>46</v>
      </c>
      <c r="CQ301" s="128" t="s">
        <v>46</v>
      </c>
      <c r="CR301" s="128" t="s">
        <v>46</v>
      </c>
      <c r="CS301" s="128" t="s">
        <v>46</v>
      </c>
      <c r="CT301" s="126" t="s">
        <v>46</v>
      </c>
      <c r="CU301" s="126" t="s">
        <v>46</v>
      </c>
      <c r="CV301" s="126" t="s">
        <v>5570</v>
      </c>
      <c r="CW301" s="126" t="s">
        <v>46</v>
      </c>
      <c r="CX301" s="154">
        <v>25569.625694432871</v>
      </c>
    </row>
    <row r="302" spans="1:102" ht="15" customHeight="1" x14ac:dyDescent="0.35">
      <c r="A302" s="8"/>
      <c r="B302" s="129">
        <v>34580935000106</v>
      </c>
      <c r="C302" s="152" t="s">
        <v>5571</v>
      </c>
      <c r="D302" s="126">
        <v>11</v>
      </c>
      <c r="E302" s="126"/>
      <c r="F302" s="122" t="s">
        <v>3393</v>
      </c>
      <c r="G302" s="126" t="s">
        <v>499</v>
      </c>
      <c r="H302" s="126" t="s">
        <v>3390</v>
      </c>
      <c r="I302" s="126" t="s">
        <v>3384</v>
      </c>
      <c r="J302" s="126" t="s">
        <v>3561</v>
      </c>
      <c r="K302" s="126" t="s">
        <v>3526</v>
      </c>
      <c r="L302" s="211" t="s">
        <v>3399</v>
      </c>
      <c r="M302" s="126" t="s">
        <v>163</v>
      </c>
      <c r="N302" s="126" t="s">
        <v>3547</v>
      </c>
      <c r="O302" s="126" t="s">
        <v>315</v>
      </c>
      <c r="P302" s="211" t="s">
        <v>3573</v>
      </c>
      <c r="Q302" s="127">
        <v>500</v>
      </c>
      <c r="R302" s="126" t="s">
        <v>4350</v>
      </c>
      <c r="S302" s="213" t="s">
        <v>46</v>
      </c>
      <c r="T302" s="171">
        <v>100</v>
      </c>
      <c r="U302" s="171">
        <v>100</v>
      </c>
      <c r="V302" s="172" t="s">
        <v>3398</v>
      </c>
      <c r="W302" s="172" t="s">
        <v>135</v>
      </c>
      <c r="X302" s="172" t="s">
        <v>4475</v>
      </c>
      <c r="Y302" s="172" t="s">
        <v>3530</v>
      </c>
      <c r="Z302" s="172">
        <v>30</v>
      </c>
      <c r="AA302" s="172" t="s">
        <v>134</v>
      </c>
      <c r="AB302" s="169">
        <v>0.05</v>
      </c>
      <c r="AC302" s="172" t="s">
        <v>5572</v>
      </c>
      <c r="AD302" s="169">
        <v>8.0000000000000002E-3</v>
      </c>
      <c r="AE302" s="169">
        <v>0.10800000000000001</v>
      </c>
      <c r="AF302" s="169">
        <v>0.01</v>
      </c>
      <c r="AG302" s="169">
        <v>0.2</v>
      </c>
      <c r="AH302" s="172" t="s">
        <v>136</v>
      </c>
      <c r="AI302" s="172" t="s">
        <v>4367</v>
      </c>
      <c r="AJ302" s="172" t="s">
        <v>4383</v>
      </c>
      <c r="AK302" s="173">
        <v>43726</v>
      </c>
      <c r="AL302" s="212" t="s">
        <v>5573</v>
      </c>
      <c r="AM302" s="128">
        <v>1.0421792219311899E-2</v>
      </c>
      <c r="AN302" s="128">
        <v>8.3366177579396503E-2</v>
      </c>
      <c r="AO302" s="128">
        <v>8.7590887595971403E-2</v>
      </c>
      <c r="AP302" s="128">
        <v>9.9886135153648997E-2</v>
      </c>
      <c r="AQ302" s="128">
        <v>9.7307543187376402E-2</v>
      </c>
      <c r="AR302" s="128">
        <v>8.2444946403323893E-2</v>
      </c>
      <c r="AS302" s="128">
        <v>0.1238449177391716</v>
      </c>
      <c r="AT302" s="128">
        <v>5.0322275041040997E-2</v>
      </c>
      <c r="AU302" s="128" t="s">
        <v>46</v>
      </c>
      <c r="AV302" s="128" t="s">
        <v>46</v>
      </c>
      <c r="AW302" s="128">
        <v>9.1668175700119398E-2</v>
      </c>
      <c r="AX302" s="128">
        <v>0.85429401638040359</v>
      </c>
      <c r="AY302" s="128">
        <v>0.80537229087899997</v>
      </c>
      <c r="AZ302" s="128">
        <v>0.65642957250589051</v>
      </c>
      <c r="BA302" s="128">
        <v>0.8085253869325234</v>
      </c>
      <c r="BB302" s="128">
        <v>0.74660484103034996</v>
      </c>
      <c r="BC302" s="128">
        <v>0.75818606320570781</v>
      </c>
      <c r="BD302" s="128">
        <v>0.949189448875702</v>
      </c>
      <c r="BE302" s="128">
        <v>0.40671026122951781</v>
      </c>
      <c r="BF302" s="128" t="s">
        <v>46</v>
      </c>
      <c r="BG302" s="128" t="s">
        <v>46</v>
      </c>
      <c r="BH302" s="128">
        <v>1.0046897052332833</v>
      </c>
      <c r="BI302" s="128">
        <v>-1.7775115560656001E-3</v>
      </c>
      <c r="BJ302" s="128">
        <v>-2.01464196672866E-2</v>
      </c>
      <c r="BK302" s="128">
        <v>-4.5844428643053402E-2</v>
      </c>
      <c r="BL302" s="128">
        <v>-2.1053959152156465E-2</v>
      </c>
      <c r="BM302" s="128">
        <v>-2.9217796581771482E-2</v>
      </c>
      <c r="BN302" s="128">
        <v>-2.62947817509184E-2</v>
      </c>
      <c r="BO302" s="128">
        <v>-6.6294758456534996E-3</v>
      </c>
      <c r="BP302" s="128">
        <v>-7.3407760411993095E-2</v>
      </c>
      <c r="BQ302" s="128" t="s">
        <v>46</v>
      </c>
      <c r="BR302" s="128" t="s">
        <v>46</v>
      </c>
      <c r="BS302" s="128">
        <v>3.9211349759282754E-4</v>
      </c>
      <c r="BT302" s="128">
        <v>2.21342948799935E-2</v>
      </c>
      <c r="BU302" s="128">
        <v>5.9147967430921003E-2</v>
      </c>
      <c r="BV302" s="177">
        <v>-1.855117308522549</v>
      </c>
      <c r="BW302" s="177">
        <v>3.5097901873636303E-2</v>
      </c>
      <c r="BX302" s="128">
        <v>-1.79606458724056E-2</v>
      </c>
      <c r="BY302" s="128">
        <v>-0.1042301046854351</v>
      </c>
      <c r="BZ302" s="177">
        <v>0.13459453364468599</v>
      </c>
      <c r="CA302" s="182">
        <v>0.43090995473598531</v>
      </c>
      <c r="CB302" s="182">
        <v>-0.20605145503667729</v>
      </c>
      <c r="CC302" s="182">
        <v>0.76034112401604292</v>
      </c>
      <c r="CD302" s="182">
        <v>0.80354413800081603</v>
      </c>
      <c r="CE302" s="182">
        <v>-7.1074411746257699E-2</v>
      </c>
      <c r="CF302" s="182">
        <v>0.321949242670519</v>
      </c>
      <c r="CG302" s="179">
        <v>1.6943275</v>
      </c>
      <c r="CH302" s="169">
        <v>0.3</v>
      </c>
      <c r="CI302" s="170">
        <v>0.15</v>
      </c>
      <c r="CJ302" s="170">
        <v>2.3999999999999998E-3</v>
      </c>
      <c r="CK302" s="170" t="s">
        <v>46</v>
      </c>
      <c r="CL302" s="170">
        <v>2.3999999999999998E-3</v>
      </c>
      <c r="CM302" s="180">
        <v>26250070.870000001</v>
      </c>
      <c r="CN302" s="180">
        <v>28151322.515952371</v>
      </c>
      <c r="CO302" s="180">
        <v>-5690995.7200000016</v>
      </c>
      <c r="CP302" s="128" t="s">
        <v>46</v>
      </c>
      <c r="CQ302" s="128" t="s">
        <v>46</v>
      </c>
      <c r="CR302" s="128" t="s">
        <v>46</v>
      </c>
      <c r="CS302" s="128" t="s">
        <v>46</v>
      </c>
      <c r="CT302" s="126" t="s">
        <v>46</v>
      </c>
      <c r="CU302" s="126" t="s">
        <v>46</v>
      </c>
      <c r="CV302" s="126" t="s">
        <v>5574</v>
      </c>
      <c r="CW302" s="126" t="s">
        <v>46</v>
      </c>
      <c r="CX302" s="154">
        <v>25569.625694432871</v>
      </c>
    </row>
    <row r="303" spans="1:102" ht="15" customHeight="1" x14ac:dyDescent="0.35">
      <c r="A303" s="8"/>
      <c r="B303" s="129">
        <v>31120420000135</v>
      </c>
      <c r="C303" s="152" t="s">
        <v>5575</v>
      </c>
      <c r="D303" s="126">
        <v>11</v>
      </c>
      <c r="E303" s="126"/>
      <c r="F303" s="122"/>
      <c r="G303" s="126" t="s">
        <v>499</v>
      </c>
      <c r="H303" s="126" t="s">
        <v>3390</v>
      </c>
      <c r="I303" s="126" t="s">
        <v>3384</v>
      </c>
      <c r="J303" s="126" t="s">
        <v>362</v>
      </c>
      <c r="K303" s="126" t="s">
        <v>3526</v>
      </c>
      <c r="L303" s="211" t="s">
        <v>3399</v>
      </c>
      <c r="M303" s="126" t="s">
        <v>163</v>
      </c>
      <c r="N303" s="126" t="s">
        <v>3549</v>
      </c>
      <c r="O303" s="126" t="s">
        <v>319</v>
      </c>
      <c r="P303" s="211" t="s">
        <v>3573</v>
      </c>
      <c r="Q303" s="127">
        <v>500</v>
      </c>
      <c r="R303" s="126" t="s">
        <v>4350</v>
      </c>
      <c r="S303" s="213" t="s">
        <v>46</v>
      </c>
      <c r="T303" s="171">
        <v>100</v>
      </c>
      <c r="U303" s="171">
        <v>100</v>
      </c>
      <c r="V303" s="172" t="s">
        <v>3398</v>
      </c>
      <c r="W303" s="172" t="s">
        <v>135</v>
      </c>
      <c r="X303" s="172" t="s">
        <v>4475</v>
      </c>
      <c r="Y303" s="172" t="s">
        <v>3530</v>
      </c>
      <c r="Z303" s="172">
        <v>30</v>
      </c>
      <c r="AA303" s="172" t="s">
        <v>134</v>
      </c>
      <c r="AB303" s="169">
        <v>0.04</v>
      </c>
      <c r="AC303" s="172" t="s">
        <v>46</v>
      </c>
      <c r="AD303" s="169">
        <v>0.01</v>
      </c>
      <c r="AE303" s="169" t="s">
        <v>46</v>
      </c>
      <c r="AF303" s="169">
        <v>1.3000000000000001E-2</v>
      </c>
      <c r="AG303" s="169" t="s">
        <v>46</v>
      </c>
      <c r="AH303" s="172" t="s">
        <v>46</v>
      </c>
      <c r="AI303" s="172" t="s">
        <v>46</v>
      </c>
      <c r="AJ303" s="172" t="s">
        <v>133</v>
      </c>
      <c r="AK303" s="173">
        <v>43433</v>
      </c>
      <c r="AL303" s="212" t="s">
        <v>5576</v>
      </c>
      <c r="AM303" s="128">
        <v>1.6457081082358299E-2</v>
      </c>
      <c r="AN303" s="128">
        <v>0.10486841987821829</v>
      </c>
      <c r="AO303" s="128">
        <v>0.1297058210031885</v>
      </c>
      <c r="AP303" s="128">
        <v>0.12924109295949399</v>
      </c>
      <c r="AQ303" s="128">
        <v>0.12318298593945221</v>
      </c>
      <c r="AR303" s="128">
        <v>0.1224153229174707</v>
      </c>
      <c r="AS303" s="128">
        <v>0.13393758030641839</v>
      </c>
      <c r="AT303" s="128">
        <v>7.8914915068141397E-2</v>
      </c>
      <c r="AU303" s="128" t="s">
        <v>46</v>
      </c>
      <c r="AV303" s="128" t="s">
        <v>46</v>
      </c>
      <c r="AW303" s="128">
        <v>8.2908554072371299E-2</v>
      </c>
      <c r="AX303" s="128">
        <v>1.3490180575365622</v>
      </c>
      <c r="AY303" s="128">
        <v>1.0130981413624858</v>
      </c>
      <c r="AZ303" s="128">
        <v>0.97205016377256737</v>
      </c>
      <c r="BA303" s="128">
        <v>1.0607625205256317</v>
      </c>
      <c r="BB303" s="128">
        <v>0.96899411701924476</v>
      </c>
      <c r="BC303" s="128">
        <v>1.1257644744506821</v>
      </c>
      <c r="BD303" s="128">
        <v>1.0265430374990918</v>
      </c>
      <c r="BE303" s="128">
        <v>0.63779917931160834</v>
      </c>
      <c r="BF303" s="128" t="s">
        <v>46</v>
      </c>
      <c r="BG303" s="128" t="s">
        <v>46</v>
      </c>
      <c r="BH303" s="128">
        <v>0.92845400175075643</v>
      </c>
      <c r="BI303" s="128">
        <v>4.2577773069807003E-3</v>
      </c>
      <c r="BJ303" s="128">
        <v>1.3558226315351001E-3</v>
      </c>
      <c r="BK303" s="128">
        <v>-3.7294952358364001E-3</v>
      </c>
      <c r="BL303" s="128">
        <v>6.5991518636716595E-3</v>
      </c>
      <c r="BM303" s="128">
        <v>-3.4970493676456105E-3</v>
      </c>
      <c r="BN303" s="128">
        <v>1.3675594763228299E-2</v>
      </c>
      <c r="BO303" s="128">
        <v>3.4631867215932002E-3</v>
      </c>
      <c r="BP303" s="128">
        <v>-4.4815120384892701E-2</v>
      </c>
      <c r="BQ303" s="128" t="s">
        <v>46</v>
      </c>
      <c r="BR303" s="128" t="s">
        <v>46</v>
      </c>
      <c r="BS303" s="128">
        <v>-5.8651323705388725E-3</v>
      </c>
      <c r="BT303" s="128">
        <v>8.5275416835671001E-3</v>
      </c>
      <c r="BU303" s="128">
        <v>1.79531417058734E-2</v>
      </c>
      <c r="BV303" s="177">
        <v>-0.38248410399796651</v>
      </c>
      <c r="BW303" s="177">
        <v>-0.25096365938562892</v>
      </c>
      <c r="BX303" s="128">
        <v>-2.2392189908270002E-3</v>
      </c>
      <c r="BY303" s="128">
        <v>-6.1231943067148499E-2</v>
      </c>
      <c r="BZ303" s="177">
        <v>2.1804012827313202E-2</v>
      </c>
      <c r="CA303" s="182">
        <v>9.8441425020051695E-2</v>
      </c>
      <c r="CB303" s="182">
        <v>-0.1975223304885618</v>
      </c>
      <c r="CC303" s="182">
        <v>7.8732271159731498E-2</v>
      </c>
      <c r="CD303" s="182">
        <v>-2.9005324842992699E-2</v>
      </c>
      <c r="CE303" s="182">
        <v>-5.60978522594077E-2</v>
      </c>
      <c r="CF303" s="182">
        <v>-4.0712921048334703E-2</v>
      </c>
      <c r="CG303" s="179">
        <v>1.7206433000000001</v>
      </c>
      <c r="CH303" s="169">
        <v>0.3</v>
      </c>
      <c r="CI303" s="170" t="s">
        <v>46</v>
      </c>
      <c r="CJ303" s="170">
        <v>3.0000000000000001E-3</v>
      </c>
      <c r="CK303" s="170" t="s">
        <v>46</v>
      </c>
      <c r="CL303" s="170">
        <v>3.0000000000000001E-3</v>
      </c>
      <c r="CM303" s="180">
        <v>51014370.960000001</v>
      </c>
      <c r="CN303" s="180">
        <v>51051018.304841258</v>
      </c>
      <c r="CO303" s="180">
        <v>-6252886.3599999994</v>
      </c>
      <c r="CP303" s="128" t="s">
        <v>46</v>
      </c>
      <c r="CQ303" s="128" t="s">
        <v>46</v>
      </c>
      <c r="CR303" s="128" t="s">
        <v>46</v>
      </c>
      <c r="CS303" s="128" t="s">
        <v>46</v>
      </c>
      <c r="CT303" s="126" t="s">
        <v>46</v>
      </c>
      <c r="CU303" s="126" t="s">
        <v>46</v>
      </c>
      <c r="CV303" s="126" t="s">
        <v>5577</v>
      </c>
      <c r="CW303" s="126" t="s">
        <v>46</v>
      </c>
      <c r="CX303" s="154">
        <v>25569.625694432871</v>
      </c>
    </row>
    <row r="304" spans="1:102" ht="15" customHeight="1" x14ac:dyDescent="0.35">
      <c r="A304" s="8"/>
      <c r="B304" s="129">
        <v>33150386000177</v>
      </c>
      <c r="C304" s="152" t="s">
        <v>5578</v>
      </c>
      <c r="D304" s="126">
        <v>11</v>
      </c>
      <c r="E304" s="126"/>
      <c r="F304" s="122"/>
      <c r="G304" s="126" t="s">
        <v>499</v>
      </c>
      <c r="H304" s="126" t="s">
        <v>3390</v>
      </c>
      <c r="I304" s="126" t="s">
        <v>3384</v>
      </c>
      <c r="J304" s="126" t="s">
        <v>362</v>
      </c>
      <c r="K304" s="126" t="s">
        <v>3526</v>
      </c>
      <c r="L304" s="211" t="s">
        <v>3399</v>
      </c>
      <c r="M304" s="126" t="s">
        <v>163</v>
      </c>
      <c r="N304" s="126" t="s">
        <v>3547</v>
      </c>
      <c r="O304" s="126" t="s">
        <v>319</v>
      </c>
      <c r="P304" s="211" t="s">
        <v>3573</v>
      </c>
      <c r="Q304" s="127">
        <v>500</v>
      </c>
      <c r="R304" s="126" t="s">
        <v>4350</v>
      </c>
      <c r="S304" s="213" t="s">
        <v>46</v>
      </c>
      <c r="T304" s="171">
        <v>100</v>
      </c>
      <c r="U304" s="171">
        <v>100</v>
      </c>
      <c r="V304" s="172" t="s">
        <v>3398</v>
      </c>
      <c r="W304" s="172" t="s">
        <v>135</v>
      </c>
      <c r="X304" s="172" t="s">
        <v>4475</v>
      </c>
      <c r="Y304" s="172" t="s">
        <v>3530</v>
      </c>
      <c r="Z304" s="172">
        <v>30</v>
      </c>
      <c r="AA304" s="172" t="s">
        <v>134</v>
      </c>
      <c r="AB304" s="169">
        <v>0.05</v>
      </c>
      <c r="AC304" s="172" t="s">
        <v>5579</v>
      </c>
      <c r="AD304" s="169">
        <v>8.0000000000000002E-3</v>
      </c>
      <c r="AE304" s="169">
        <v>0.10800000000000001</v>
      </c>
      <c r="AF304" s="169">
        <v>1.3000000000000001E-2</v>
      </c>
      <c r="AG304" s="169">
        <v>0.15</v>
      </c>
      <c r="AH304" s="172" t="s">
        <v>136</v>
      </c>
      <c r="AI304" s="172" t="s">
        <v>4367</v>
      </c>
      <c r="AJ304" s="172" t="s">
        <v>133</v>
      </c>
      <c r="AK304" s="173">
        <v>43641</v>
      </c>
      <c r="AL304" s="212" t="s">
        <v>5580</v>
      </c>
      <c r="AM304" s="128">
        <v>1.0383768598459299E-2</v>
      </c>
      <c r="AN304" s="128">
        <v>8.2700968074207598E-2</v>
      </c>
      <c r="AO304" s="128">
        <v>8.6403861142252403E-2</v>
      </c>
      <c r="AP304" s="128">
        <v>9.9571194460715107E-2</v>
      </c>
      <c r="AQ304" s="128">
        <v>9.3298137490140001E-2</v>
      </c>
      <c r="AR304" s="128">
        <v>8.2670426864025898E-2</v>
      </c>
      <c r="AS304" s="128">
        <v>0.1178167742791322</v>
      </c>
      <c r="AT304" s="128">
        <v>5.4613559663267502E-2</v>
      </c>
      <c r="AU304" s="128" t="s">
        <v>46</v>
      </c>
      <c r="AV304" s="128" t="s">
        <v>46</v>
      </c>
      <c r="AW304" s="128">
        <v>7.3331196071983795E-2</v>
      </c>
      <c r="AX304" s="128">
        <v>0.85117714827442736</v>
      </c>
      <c r="AY304" s="128">
        <v>0.79894592807019504</v>
      </c>
      <c r="AZ304" s="128">
        <v>0.64753367832152997</v>
      </c>
      <c r="BA304" s="128">
        <v>0.80585522853602121</v>
      </c>
      <c r="BB304" s="128">
        <v>0.71306836307219734</v>
      </c>
      <c r="BC304" s="128">
        <v>0.76025964260975232</v>
      </c>
      <c r="BD304" s="128">
        <v>0.90298771308361137</v>
      </c>
      <c r="BE304" s="128">
        <v>0.44139290402125447</v>
      </c>
      <c r="BF304" s="128" t="s">
        <v>46</v>
      </c>
      <c r="BG304" s="128" t="s">
        <v>46</v>
      </c>
      <c r="BH304" s="128">
        <v>0.77798341660834369</v>
      </c>
      <c r="BI304" s="128">
        <v>-1.8155351769182E-3</v>
      </c>
      <c r="BJ304" s="128">
        <v>-2.0811629172475501E-2</v>
      </c>
      <c r="BK304" s="128">
        <v>-4.70314550967725E-2</v>
      </c>
      <c r="BL304" s="128">
        <v>-2.1350411587271134E-2</v>
      </c>
      <c r="BM304" s="128">
        <v>-3.3198536017669644E-2</v>
      </c>
      <c r="BN304" s="128">
        <v>-2.6069301290216399E-2</v>
      </c>
      <c r="BO304" s="128">
        <v>-1.2657619305692799E-2</v>
      </c>
      <c r="BP304" s="128">
        <v>-6.9116475789766596E-2</v>
      </c>
      <c r="BQ304" s="128" t="s">
        <v>46</v>
      </c>
      <c r="BR304" s="128" t="s">
        <v>46</v>
      </c>
      <c r="BS304" s="128">
        <v>-1.9124236052599164E-2</v>
      </c>
      <c r="BT304" s="128">
        <v>2.2149870983658199E-2</v>
      </c>
      <c r="BU304" s="128">
        <v>2.5891618788593199E-2</v>
      </c>
      <c r="BV304" s="177">
        <v>-1.9031150796065808</v>
      </c>
      <c r="BW304" s="177">
        <v>-0.58750507955564912</v>
      </c>
      <c r="BX304" s="128">
        <v>-1.7999276585683E-2</v>
      </c>
      <c r="BY304" s="128">
        <v>-4.6901461003514097E-2</v>
      </c>
      <c r="BZ304" s="177">
        <v>4.1743862430643701E-2</v>
      </c>
      <c r="CA304" s="182">
        <v>0.43230168595630308</v>
      </c>
      <c r="CB304" s="182">
        <v>-0.20802295475973509</v>
      </c>
      <c r="CC304" s="182">
        <v>0.76059441427170249</v>
      </c>
      <c r="CD304" s="182">
        <v>0.80134295007774747</v>
      </c>
      <c r="CE304" s="182">
        <v>-7.2820376389680405E-2</v>
      </c>
      <c r="CF304" s="182">
        <v>0.32162938277639819</v>
      </c>
      <c r="CG304" s="179">
        <v>1.5567107</v>
      </c>
      <c r="CH304" s="169">
        <v>0.3</v>
      </c>
      <c r="CI304" s="170">
        <v>0.15</v>
      </c>
      <c r="CJ304" s="170">
        <v>2.3999999999999998E-3</v>
      </c>
      <c r="CK304" s="170" t="s">
        <v>46</v>
      </c>
      <c r="CL304" s="170">
        <v>2.3999999999999998E-3</v>
      </c>
      <c r="CM304" s="180">
        <v>8750535.2699999996</v>
      </c>
      <c r="CN304" s="180">
        <v>9135425.4542857166</v>
      </c>
      <c r="CO304" s="180">
        <v>-1585029.0300000005</v>
      </c>
      <c r="CP304" s="128" t="s">
        <v>46</v>
      </c>
      <c r="CQ304" s="128" t="s">
        <v>46</v>
      </c>
      <c r="CR304" s="128" t="s">
        <v>46</v>
      </c>
      <c r="CS304" s="128" t="s">
        <v>46</v>
      </c>
      <c r="CT304" s="126" t="s">
        <v>46</v>
      </c>
      <c r="CU304" s="126" t="s">
        <v>46</v>
      </c>
      <c r="CV304" s="126" t="s">
        <v>5581</v>
      </c>
      <c r="CW304" s="126" t="s">
        <v>46</v>
      </c>
      <c r="CX304" s="154">
        <v>25569.625694432871</v>
      </c>
    </row>
    <row r="305" spans="1:102" ht="15" customHeight="1" x14ac:dyDescent="0.35">
      <c r="A305" s="8"/>
      <c r="B305" s="129">
        <v>38428156000140</v>
      </c>
      <c r="C305" s="152" t="s">
        <v>5507</v>
      </c>
      <c r="D305" s="126">
        <v>41</v>
      </c>
      <c r="E305" s="126"/>
      <c r="F305" s="122"/>
      <c r="G305" s="126" t="s">
        <v>4425</v>
      </c>
      <c r="H305" s="126" t="s">
        <v>2469</v>
      </c>
      <c r="I305" s="126" t="s">
        <v>2469</v>
      </c>
      <c r="J305" s="126" t="s">
        <v>3561</v>
      </c>
      <c r="K305" s="126" t="s">
        <v>3526</v>
      </c>
      <c r="L305" s="211" t="s">
        <v>3400</v>
      </c>
      <c r="M305" s="126" t="s">
        <v>114</v>
      </c>
      <c r="N305" s="126" t="s">
        <v>4426</v>
      </c>
      <c r="O305" s="126" t="s">
        <v>452</v>
      </c>
      <c r="P305" s="211" t="s">
        <v>4687</v>
      </c>
      <c r="Q305" s="127">
        <v>500</v>
      </c>
      <c r="R305" s="126" t="s">
        <v>4350</v>
      </c>
      <c r="S305" s="213" t="s">
        <v>46</v>
      </c>
      <c r="T305" s="171">
        <v>100</v>
      </c>
      <c r="U305" s="171">
        <v>100</v>
      </c>
      <c r="V305" s="172" t="s">
        <v>3398</v>
      </c>
      <c r="W305" s="172" t="s">
        <v>3530</v>
      </c>
      <c r="X305" s="172" t="s">
        <v>3530</v>
      </c>
      <c r="Y305" s="172" t="s">
        <v>4427</v>
      </c>
      <c r="Z305" s="172">
        <v>6</v>
      </c>
      <c r="AA305" s="172" t="s">
        <v>46</v>
      </c>
      <c r="AB305" s="169" t="s">
        <v>46</v>
      </c>
      <c r="AC305" s="172" t="s">
        <v>5508</v>
      </c>
      <c r="AD305" s="169">
        <v>8.0000000000000002E-3</v>
      </c>
      <c r="AE305" s="169">
        <v>0.20800000000000002</v>
      </c>
      <c r="AF305" s="169">
        <v>0.01</v>
      </c>
      <c r="AG305" s="169" t="s">
        <v>46</v>
      </c>
      <c r="AH305" s="172" t="s">
        <v>46</v>
      </c>
      <c r="AI305" s="172" t="s">
        <v>46</v>
      </c>
      <c r="AJ305" s="172" t="s">
        <v>46</v>
      </c>
      <c r="AK305" s="173">
        <v>44162</v>
      </c>
      <c r="AL305" s="212" t="s">
        <v>5509</v>
      </c>
      <c r="AM305" s="128">
        <v>8.9564722932990296E-2</v>
      </c>
      <c r="AN305" s="128">
        <v>0.36271351847070948</v>
      </c>
      <c r="AO305" s="128">
        <v>0.43521699177961509</v>
      </c>
      <c r="AP305" s="128">
        <v>0.18379333425102251</v>
      </c>
      <c r="AQ305" s="128">
        <v>0.1170493342967753</v>
      </c>
      <c r="AR305" s="128">
        <v>0.12793412375216001</v>
      </c>
      <c r="AS305" s="128">
        <v>-0.15523489713645439</v>
      </c>
      <c r="AT305" s="128">
        <v>-0.15173765023473651</v>
      </c>
      <c r="AU305" s="128" t="s">
        <v>46</v>
      </c>
      <c r="AV305" s="128" t="s">
        <v>46</v>
      </c>
      <c r="AW305" s="128">
        <v>2.06348963819564E-2</v>
      </c>
      <c r="AX305" s="128">
        <v>7.3417897104720753</v>
      </c>
      <c r="AY305" s="128">
        <v>3.5040519523079743</v>
      </c>
      <c r="AZ305" s="128">
        <v>3.2616327074910485</v>
      </c>
      <c r="BA305" s="128">
        <v>1.5471556151320278</v>
      </c>
      <c r="BB305" s="128">
        <v>0.91533854211807464</v>
      </c>
      <c r="BC305" s="128">
        <v>1.1765168620864246</v>
      </c>
      <c r="BD305" s="128" t="s">
        <v>46</v>
      </c>
      <c r="BE305" s="128" t="s">
        <v>46</v>
      </c>
      <c r="BF305" s="128" t="s">
        <v>46</v>
      </c>
      <c r="BG305" s="128" t="s">
        <v>46</v>
      </c>
      <c r="BH305" s="128">
        <v>0.16548093018153981</v>
      </c>
      <c r="BI305" s="128">
        <v>7.7365419157612705E-2</v>
      </c>
      <c r="BJ305" s="128">
        <v>0.25920092122402622</v>
      </c>
      <c r="BK305" s="128">
        <v>0.30178167554059021</v>
      </c>
      <c r="BL305" s="128">
        <v>5.8097354572546944E-2</v>
      </c>
      <c r="BM305" s="128">
        <v>-9.5986862225528879E-3</v>
      </c>
      <c r="BN305" s="128">
        <v>1.91943955979176E-2</v>
      </c>
      <c r="BO305" s="128">
        <v>-0.2857092907212796</v>
      </c>
      <c r="BP305" s="128">
        <v>-0.27546768568777069</v>
      </c>
      <c r="BQ305" s="128" t="s">
        <v>46</v>
      </c>
      <c r="BR305" s="128" t="s">
        <v>46</v>
      </c>
      <c r="BS305" s="128">
        <v>-9.2524181593958144E-2</v>
      </c>
      <c r="BT305" s="128">
        <v>0.2269377447372827</v>
      </c>
      <c r="BU305" s="128">
        <v>0.1969534375424109</v>
      </c>
      <c r="BV305" s="177">
        <v>1.1537399119280884</v>
      </c>
      <c r="BW305" s="177">
        <v>-0.30985128916336407</v>
      </c>
      <c r="BX305" s="128">
        <v>-0.14298539234114069</v>
      </c>
      <c r="BY305" s="128">
        <v>-0.47602327122066401</v>
      </c>
      <c r="BZ305" s="177">
        <v>0.1218912845991189</v>
      </c>
      <c r="CA305" s="182">
        <v>8.3756997047105902E-2</v>
      </c>
      <c r="CB305" s="182">
        <v>-0.17081658552925161</v>
      </c>
      <c r="CC305" s="182">
        <v>2.3332045623769899E-2</v>
      </c>
      <c r="CD305" s="182">
        <v>1.90357815881247E-2</v>
      </c>
      <c r="CE305" s="182">
        <v>-3.1394676996087001E-2</v>
      </c>
      <c r="CF305" s="182">
        <v>6.2474457452752E-3</v>
      </c>
      <c r="CG305" s="179">
        <v>110.34891399999999</v>
      </c>
      <c r="CH305" s="169">
        <v>0.63</v>
      </c>
      <c r="CI305" s="170" t="s">
        <v>46</v>
      </c>
      <c r="CJ305" s="170">
        <v>5.0400000000000002E-3</v>
      </c>
      <c r="CK305" s="170" t="s">
        <v>46</v>
      </c>
      <c r="CL305" s="170">
        <v>5.0400000000000002E-3</v>
      </c>
      <c r="CM305" s="180">
        <v>45151814.329999998</v>
      </c>
      <c r="CN305" s="180">
        <v>34916619.081746042</v>
      </c>
      <c r="CO305" s="180">
        <v>-4143768.47</v>
      </c>
      <c r="CP305" s="128" t="s">
        <v>46</v>
      </c>
      <c r="CQ305" s="128" t="s">
        <v>46</v>
      </c>
      <c r="CR305" s="128" t="s">
        <v>46</v>
      </c>
      <c r="CS305" s="128" t="s">
        <v>46</v>
      </c>
      <c r="CT305" s="126" t="s">
        <v>46</v>
      </c>
      <c r="CU305" s="126" t="s">
        <v>46</v>
      </c>
      <c r="CV305" s="126" t="s">
        <v>5510</v>
      </c>
      <c r="CW305" s="126" t="s">
        <v>46</v>
      </c>
      <c r="CX305" s="154">
        <v>25569.646527766203</v>
      </c>
    </row>
    <row r="306" spans="1:102" ht="15" customHeight="1" x14ac:dyDescent="0.35">
      <c r="A306" s="8"/>
      <c r="B306" s="129">
        <v>38421502000169</v>
      </c>
      <c r="C306" s="152" t="s">
        <v>5511</v>
      </c>
      <c r="D306" s="126">
        <v>53</v>
      </c>
      <c r="E306" s="126"/>
      <c r="F306" s="122"/>
      <c r="G306" s="126" t="s">
        <v>4425</v>
      </c>
      <c r="H306" s="126" t="s">
        <v>2469</v>
      </c>
      <c r="I306" s="126" t="s">
        <v>2469</v>
      </c>
      <c r="J306" s="126" t="s">
        <v>3561</v>
      </c>
      <c r="K306" s="126" t="s">
        <v>3526</v>
      </c>
      <c r="L306" s="211" t="s">
        <v>3400</v>
      </c>
      <c r="M306" s="126" t="s">
        <v>114</v>
      </c>
      <c r="N306" s="126" t="s">
        <v>4426</v>
      </c>
      <c r="O306" s="126" t="s">
        <v>358</v>
      </c>
      <c r="P306" s="211" t="s">
        <v>4687</v>
      </c>
      <c r="Q306" s="127">
        <v>500</v>
      </c>
      <c r="R306" s="126" t="s">
        <v>4350</v>
      </c>
      <c r="S306" s="213" t="s">
        <v>46</v>
      </c>
      <c r="T306" s="171">
        <v>100</v>
      </c>
      <c r="U306" s="171">
        <v>100</v>
      </c>
      <c r="V306" s="172" t="s">
        <v>3398</v>
      </c>
      <c r="W306" s="172" t="s">
        <v>3530</v>
      </c>
      <c r="X306" s="172" t="s">
        <v>3530</v>
      </c>
      <c r="Y306" s="172" t="s">
        <v>4427</v>
      </c>
      <c r="Z306" s="172">
        <v>6</v>
      </c>
      <c r="AA306" s="172" t="s">
        <v>46</v>
      </c>
      <c r="AB306" s="169" t="s">
        <v>46</v>
      </c>
      <c r="AC306" s="172" t="s">
        <v>5512</v>
      </c>
      <c r="AD306" s="169">
        <v>8.0000000000000002E-3</v>
      </c>
      <c r="AE306" s="169">
        <v>0.20800000000000002</v>
      </c>
      <c r="AF306" s="169">
        <v>8.0000000000000002E-3</v>
      </c>
      <c r="AG306" s="169" t="s">
        <v>46</v>
      </c>
      <c r="AH306" s="172" t="s">
        <v>46</v>
      </c>
      <c r="AI306" s="172" t="s">
        <v>46</v>
      </c>
      <c r="AJ306" s="172" t="s">
        <v>46</v>
      </c>
      <c r="AK306" s="173">
        <v>44172</v>
      </c>
      <c r="AL306" s="212" t="s">
        <v>5513</v>
      </c>
      <c r="AM306" s="128">
        <v>6.6512220068106295E-2</v>
      </c>
      <c r="AN306" s="128">
        <v>0.12987873247472079</v>
      </c>
      <c r="AO306" s="128">
        <v>0.34519826002022141</v>
      </c>
      <c r="AP306" s="128">
        <v>0.16995089355544049</v>
      </c>
      <c r="AQ306" s="128">
        <v>6.2527471327891104E-2</v>
      </c>
      <c r="AR306" s="128">
        <v>0.3987105525250263</v>
      </c>
      <c r="AS306" s="128">
        <v>-0.2636791866654194</v>
      </c>
      <c r="AT306" s="128">
        <v>-0.26477842888741021</v>
      </c>
      <c r="AU306" s="128" t="s">
        <v>46</v>
      </c>
      <c r="AV306" s="128" t="s">
        <v>46</v>
      </c>
      <c r="AW306" s="128">
        <v>-2.26827869402479E-2</v>
      </c>
      <c r="AX306" s="128">
        <v>5.4521324571284921</v>
      </c>
      <c r="AY306" s="128">
        <v>1.2547142659864268</v>
      </c>
      <c r="AZ306" s="128">
        <v>2.5870082205363234</v>
      </c>
      <c r="BA306" s="128">
        <v>1.4215628434577594</v>
      </c>
      <c r="BB306" s="128">
        <v>0.46377989641816642</v>
      </c>
      <c r="BC306" s="128">
        <v>3.6666502601466262</v>
      </c>
      <c r="BD306" s="128" t="s">
        <v>46</v>
      </c>
      <c r="BE306" s="128" t="s">
        <v>46</v>
      </c>
      <c r="BF306" s="128" t="s">
        <v>46</v>
      </c>
      <c r="BG306" s="128" t="s">
        <v>46</v>
      </c>
      <c r="BH306" s="128" t="s">
        <v>46</v>
      </c>
      <c r="BI306" s="128">
        <v>5.4312916292728698E-2</v>
      </c>
      <c r="BJ306" s="128">
        <v>2.6366135228037501E-2</v>
      </c>
      <c r="BK306" s="128">
        <v>0.21176294378119651</v>
      </c>
      <c r="BL306" s="128">
        <v>4.5016879382942188E-2</v>
      </c>
      <c r="BM306" s="128">
        <v>-6.3705144953109083E-2</v>
      </c>
      <c r="BN306" s="128">
        <v>0.28997082437078392</v>
      </c>
      <c r="BO306" s="128">
        <v>-0.39415358025024461</v>
      </c>
      <c r="BP306" s="128">
        <v>-0.38850846434044439</v>
      </c>
      <c r="BQ306" s="128" t="s">
        <v>46</v>
      </c>
      <c r="BR306" s="128" t="s">
        <v>46</v>
      </c>
      <c r="BS306" s="128">
        <v>-0.13927341235646962</v>
      </c>
      <c r="BT306" s="128">
        <v>0.25212048712241641</v>
      </c>
      <c r="BU306" s="128">
        <v>0.23473310230963829</v>
      </c>
      <c r="BV306" s="177">
        <v>0.80421296569004252</v>
      </c>
      <c r="BW306" s="177">
        <v>-0.41009804873313849</v>
      </c>
      <c r="BX306" s="128">
        <v>-0.16075920525436069</v>
      </c>
      <c r="BY306" s="128">
        <v>-0.59805623128168217</v>
      </c>
      <c r="BZ306" s="177">
        <v>-0.3098318273817473</v>
      </c>
      <c r="CA306" s="182">
        <v>-0.1924312178310115</v>
      </c>
      <c r="CB306" s="182">
        <v>0.1028379849904926</v>
      </c>
      <c r="CC306" s="182">
        <v>-0.210702502917443</v>
      </c>
      <c r="CD306" s="182">
        <v>-0.16432097489270239</v>
      </c>
      <c r="CE306" s="182">
        <v>-1.8904575833849201E-2</v>
      </c>
      <c r="CF306" s="182">
        <v>-0.1225659591280301</v>
      </c>
      <c r="CG306" s="179">
        <v>89.527633699999996</v>
      </c>
      <c r="CH306" s="169">
        <v>0.63</v>
      </c>
      <c r="CI306" s="170" t="s">
        <v>46</v>
      </c>
      <c r="CJ306" s="170">
        <v>5.0400000000000002E-3</v>
      </c>
      <c r="CK306" s="170" t="s">
        <v>46</v>
      </c>
      <c r="CL306" s="170">
        <v>5.0400000000000002E-3</v>
      </c>
      <c r="CM306" s="180">
        <v>27698249.510000002</v>
      </c>
      <c r="CN306" s="180">
        <v>26233417.619365077</v>
      </c>
      <c r="CO306" s="180">
        <v>-7228227.3700000038</v>
      </c>
      <c r="CP306" s="128" t="s">
        <v>46</v>
      </c>
      <c r="CQ306" s="128" t="s">
        <v>46</v>
      </c>
      <c r="CR306" s="128" t="s">
        <v>46</v>
      </c>
      <c r="CS306" s="128" t="s">
        <v>46</v>
      </c>
      <c r="CT306" s="126" t="s">
        <v>46</v>
      </c>
      <c r="CU306" s="126" t="s">
        <v>46</v>
      </c>
      <c r="CV306" s="126" t="s">
        <v>5514</v>
      </c>
      <c r="CW306" s="126" t="s">
        <v>46</v>
      </c>
      <c r="CX306" s="154">
        <v>25569.646527766203</v>
      </c>
    </row>
    <row r="307" spans="1:102" ht="15" customHeight="1" x14ac:dyDescent="0.35">
      <c r="A307" s="8"/>
      <c r="B307" s="129">
        <v>24454718000116</v>
      </c>
      <c r="C307" s="152" t="s">
        <v>5515</v>
      </c>
      <c r="D307" s="126">
        <v>26</v>
      </c>
      <c r="E307" s="126"/>
      <c r="F307" s="122"/>
      <c r="G307" s="126" t="s">
        <v>2241</v>
      </c>
      <c r="H307" s="126" t="s">
        <v>3391</v>
      </c>
      <c r="I307" s="126" t="s">
        <v>3392</v>
      </c>
      <c r="J307" s="126" t="s">
        <v>3560</v>
      </c>
      <c r="K307" s="126" t="s">
        <v>3526</v>
      </c>
      <c r="L307" s="211" t="s">
        <v>3400</v>
      </c>
      <c r="M307" s="126" t="s">
        <v>112</v>
      </c>
      <c r="N307" s="126" t="s">
        <v>4436</v>
      </c>
      <c r="O307" s="126" t="s">
        <v>3974</v>
      </c>
      <c r="P307" s="211" t="s">
        <v>3541</v>
      </c>
      <c r="Q307" s="127">
        <v>5000</v>
      </c>
      <c r="R307" s="126" t="s">
        <v>4350</v>
      </c>
      <c r="S307" s="213" t="s">
        <v>46</v>
      </c>
      <c r="T307" s="171">
        <v>1000</v>
      </c>
      <c r="U307" s="171">
        <v>1000</v>
      </c>
      <c r="V307" s="172" t="s">
        <v>3398</v>
      </c>
      <c r="W307" s="172" t="s">
        <v>3530</v>
      </c>
      <c r="X307" s="172" t="s">
        <v>3530</v>
      </c>
      <c r="Y307" s="172" t="s">
        <v>3538</v>
      </c>
      <c r="Z307" s="172">
        <v>5</v>
      </c>
      <c r="AA307" s="172" t="s">
        <v>46</v>
      </c>
      <c r="AB307" s="169" t="s">
        <v>46</v>
      </c>
      <c r="AC307" s="172" t="s">
        <v>46</v>
      </c>
      <c r="AD307" s="169">
        <v>1.3999999999999999E-2</v>
      </c>
      <c r="AE307" s="169" t="s">
        <v>46</v>
      </c>
      <c r="AF307" s="169">
        <v>1.3999999999999999E-2</v>
      </c>
      <c r="AG307" s="169" t="s">
        <v>46</v>
      </c>
      <c r="AH307" s="172" t="s">
        <v>46</v>
      </c>
      <c r="AI307" s="172" t="s">
        <v>46</v>
      </c>
      <c r="AJ307" s="172" t="s">
        <v>133</v>
      </c>
      <c r="AK307" s="173">
        <v>42507</v>
      </c>
      <c r="AL307" s="212" t="s">
        <v>5516</v>
      </c>
      <c r="AM307" s="128">
        <v>1.6975503013726999E-3</v>
      </c>
      <c r="AN307" s="128">
        <v>-0.1507917543225204</v>
      </c>
      <c r="AO307" s="128">
        <v>-4.4564651184512E-3</v>
      </c>
      <c r="AP307" s="128">
        <v>3.6843178149794202E-2</v>
      </c>
      <c r="AQ307" s="128">
        <v>1.02171600139271E-2</v>
      </c>
      <c r="AR307" s="128">
        <v>0.36102937797178658</v>
      </c>
      <c r="AS307" s="128">
        <v>-8.2770165862360606E-2</v>
      </c>
      <c r="AT307" s="128">
        <v>-0.15963541861752839</v>
      </c>
      <c r="AU307" s="128" t="s">
        <v>46</v>
      </c>
      <c r="AV307" s="128" t="s">
        <v>46</v>
      </c>
      <c r="AW307" s="128">
        <v>6.4235611952962499E-2</v>
      </c>
      <c r="AX307" s="128">
        <v>0.13915140836143411</v>
      </c>
      <c r="AY307" s="128" t="s">
        <v>46</v>
      </c>
      <c r="AZ307" s="128" t="s">
        <v>46</v>
      </c>
      <c r="BA307" s="128">
        <v>0.28927265670761199</v>
      </c>
      <c r="BB307" s="128">
        <v>7.1966176567513696E-2</v>
      </c>
      <c r="BC307" s="128">
        <v>3.320123970327411</v>
      </c>
      <c r="BD307" s="128" t="s">
        <v>46</v>
      </c>
      <c r="BE307" s="128" t="s">
        <v>46</v>
      </c>
      <c r="BF307" s="128" t="s">
        <v>46</v>
      </c>
      <c r="BG307" s="128" t="s">
        <v>46</v>
      </c>
      <c r="BH307" s="128">
        <v>0.63326671679998736</v>
      </c>
      <c r="BI307" s="128">
        <v>-1.05017534740048E-2</v>
      </c>
      <c r="BJ307" s="128">
        <v>-0.25430435156920372</v>
      </c>
      <c r="BK307" s="128">
        <v>-0.1378917813574761</v>
      </c>
      <c r="BL307" s="128">
        <v>-8.0294948377164554E-2</v>
      </c>
      <c r="BM307" s="128">
        <v>-0.11537460593304194</v>
      </c>
      <c r="BN307" s="128">
        <v>0.2522896498175442</v>
      </c>
      <c r="BO307" s="128">
        <v>-0.21324455944718579</v>
      </c>
      <c r="BP307" s="128">
        <v>-0.28336545407056257</v>
      </c>
      <c r="BQ307" s="128" t="s">
        <v>46</v>
      </c>
      <c r="BR307" s="128" t="s">
        <v>46</v>
      </c>
      <c r="BS307" s="128">
        <v>-3.3773846908854765E-2</v>
      </c>
      <c r="BT307" s="128">
        <v>0.13285070986832781</v>
      </c>
      <c r="BU307" s="128">
        <v>0.15684118410215711</v>
      </c>
      <c r="BV307" s="177">
        <v>-0.91075350607132199</v>
      </c>
      <c r="BW307" s="177">
        <v>-7.7015177757273401E-2</v>
      </c>
      <c r="BX307" s="128">
        <v>-0.17445897930875109</v>
      </c>
      <c r="BY307" s="128">
        <v>-0.2786895226179702</v>
      </c>
      <c r="BZ307" s="177">
        <v>-0.31060211789470638</v>
      </c>
      <c r="CA307" s="182">
        <v>-0.52390333438876346</v>
      </c>
      <c r="CB307" s="182">
        <v>0.5166494838322172</v>
      </c>
      <c r="CC307" s="182">
        <v>-0.38721249625861398</v>
      </c>
      <c r="CD307" s="182">
        <v>-0.30989127519065141</v>
      </c>
      <c r="CE307" s="182">
        <v>-2.2564168999605E-3</v>
      </c>
      <c r="CF307" s="182">
        <v>-0.18411176877961971</v>
      </c>
      <c r="CG307" s="179">
        <v>178.83807034</v>
      </c>
      <c r="CH307" s="169">
        <v>0.42</v>
      </c>
      <c r="CI307" s="170" t="s">
        <v>46</v>
      </c>
      <c r="CJ307" s="170">
        <v>5.8799999999999998E-3</v>
      </c>
      <c r="CK307" s="170" t="s">
        <v>46</v>
      </c>
      <c r="CL307" s="170">
        <v>5.8799999999999998E-3</v>
      </c>
      <c r="CM307" s="180">
        <v>49814274.799999997</v>
      </c>
      <c r="CN307" s="180">
        <v>76010500.989285648</v>
      </c>
      <c r="CO307" s="180">
        <v>-33900397.030000009</v>
      </c>
      <c r="CP307" s="128" t="s">
        <v>46</v>
      </c>
      <c r="CQ307" s="128" t="s">
        <v>46</v>
      </c>
      <c r="CR307" s="128" t="s">
        <v>46</v>
      </c>
      <c r="CS307" s="128" t="s">
        <v>46</v>
      </c>
      <c r="CT307" s="126" t="s">
        <v>46</v>
      </c>
      <c r="CU307" s="126" t="s">
        <v>46</v>
      </c>
      <c r="CV307" s="126" t="s">
        <v>5517</v>
      </c>
      <c r="CW307" s="126" t="s">
        <v>46</v>
      </c>
      <c r="CX307" s="154">
        <v>25569.625694432871</v>
      </c>
    </row>
    <row r="308" spans="1:102" ht="15" customHeight="1" x14ac:dyDescent="0.35">
      <c r="A308" s="8"/>
      <c r="B308" s="129">
        <v>29587389000103</v>
      </c>
      <c r="C308" s="152" t="s">
        <v>5518</v>
      </c>
      <c r="D308" s="126">
        <v>26</v>
      </c>
      <c r="E308" s="126"/>
      <c r="F308" s="122"/>
      <c r="G308" s="126" t="s">
        <v>2241</v>
      </c>
      <c r="H308" s="126" t="s">
        <v>3391</v>
      </c>
      <c r="I308" s="126" t="s">
        <v>3392</v>
      </c>
      <c r="J308" s="126" t="s">
        <v>3560</v>
      </c>
      <c r="K308" s="126" t="s">
        <v>3526</v>
      </c>
      <c r="L308" s="211" t="s">
        <v>3400</v>
      </c>
      <c r="M308" s="126" t="s">
        <v>112</v>
      </c>
      <c r="N308" s="126" t="s">
        <v>4436</v>
      </c>
      <c r="O308" s="126" t="s">
        <v>406</v>
      </c>
      <c r="P308" s="211" t="s">
        <v>3541</v>
      </c>
      <c r="Q308" s="127">
        <v>5000</v>
      </c>
      <c r="R308" s="126" t="s">
        <v>4350</v>
      </c>
      <c r="S308" s="213" t="s">
        <v>46</v>
      </c>
      <c r="T308" s="171">
        <v>1000</v>
      </c>
      <c r="U308" s="171">
        <v>1000</v>
      </c>
      <c r="V308" s="172" t="s">
        <v>3398</v>
      </c>
      <c r="W308" s="172" t="s">
        <v>3530</v>
      </c>
      <c r="X308" s="172" t="s">
        <v>3530</v>
      </c>
      <c r="Y308" s="172" t="s">
        <v>3538</v>
      </c>
      <c r="Z308" s="172">
        <v>5</v>
      </c>
      <c r="AA308" s="172" t="s">
        <v>46</v>
      </c>
      <c r="AB308" s="169" t="s">
        <v>46</v>
      </c>
      <c r="AC308" s="172" t="s">
        <v>5519</v>
      </c>
      <c r="AD308" s="169">
        <v>9.0000000000000011E-3</v>
      </c>
      <c r="AE308" s="169">
        <v>0.159</v>
      </c>
      <c r="AF308" s="169" t="s">
        <v>46</v>
      </c>
      <c r="AG308" s="169" t="s">
        <v>46</v>
      </c>
      <c r="AH308" s="172" t="s">
        <v>46</v>
      </c>
      <c r="AI308" s="172" t="s">
        <v>46</v>
      </c>
      <c r="AJ308" s="172" t="s">
        <v>133</v>
      </c>
      <c r="AK308" s="173">
        <v>43234</v>
      </c>
      <c r="AL308" s="212" t="s">
        <v>5520</v>
      </c>
      <c r="AM308" s="128">
        <v>1.5887762778689699E-2</v>
      </c>
      <c r="AN308" s="128">
        <v>0.14858988061668671</v>
      </c>
      <c r="AO308" s="128">
        <v>0.14454935254907331</v>
      </c>
      <c r="AP308" s="128">
        <v>0.13759872019219371</v>
      </c>
      <c r="AQ308" s="128">
        <v>0.12285343762054959</v>
      </c>
      <c r="AR308" s="128">
        <v>5.5381529928116603E-2</v>
      </c>
      <c r="AS308" s="128">
        <v>0.11738815218851729</v>
      </c>
      <c r="AT308" s="128">
        <v>1.32672777433719E-2</v>
      </c>
      <c r="AU308" s="128" t="s">
        <v>46</v>
      </c>
      <c r="AV308" s="128" t="s">
        <v>46</v>
      </c>
      <c r="AW308" s="128">
        <v>7.2558661949726003E-2</v>
      </c>
      <c r="AX308" s="128">
        <v>1.3023499595736558</v>
      </c>
      <c r="AY308" s="128">
        <v>1.435476305000625</v>
      </c>
      <c r="AZ308" s="128">
        <v>1.0832915649567585</v>
      </c>
      <c r="BA308" s="128">
        <v>1.133791718951253</v>
      </c>
      <c r="BB308" s="128">
        <v>0.966096364869378</v>
      </c>
      <c r="BC308" s="128">
        <v>0.5093035532474427</v>
      </c>
      <c r="BD308" s="128">
        <v>0.89970260802323621</v>
      </c>
      <c r="BE308" s="128">
        <v>0.1072276241964549</v>
      </c>
      <c r="BF308" s="128" t="s">
        <v>46</v>
      </c>
      <c r="BG308" s="128" t="s">
        <v>46</v>
      </c>
      <c r="BH308" s="128">
        <v>0.80560692607685258</v>
      </c>
      <c r="BI308" s="128">
        <v>3.6884590033121E-3</v>
      </c>
      <c r="BJ308" s="128">
        <v>4.5077283370003399E-2</v>
      </c>
      <c r="BK308" s="128">
        <v>1.11140363100483E-2</v>
      </c>
      <c r="BL308" s="128">
        <v>1.4479870803817629E-2</v>
      </c>
      <c r="BM308" s="128">
        <v>-3.8249496111811832E-3</v>
      </c>
      <c r="BN308" s="128">
        <v>-5.3358198226125697E-2</v>
      </c>
      <c r="BO308" s="128">
        <v>-1.30862413963077E-2</v>
      </c>
      <c r="BP308" s="128">
        <v>-0.1104627577096621</v>
      </c>
      <c r="BQ308" s="128" t="s">
        <v>46</v>
      </c>
      <c r="BR308" s="128" t="s">
        <v>46</v>
      </c>
      <c r="BS308" s="128">
        <v>-1.6061778699224982E-2</v>
      </c>
      <c r="BT308" s="128">
        <v>4.5170506080359503E-2</v>
      </c>
      <c r="BU308" s="128">
        <v>4.1143587076793803E-2</v>
      </c>
      <c r="BV308" s="177">
        <v>0.23851724281161049</v>
      </c>
      <c r="BW308" s="177">
        <v>-0.28590996995134188</v>
      </c>
      <c r="BX308" s="128">
        <v>-2.2373076016685998E-2</v>
      </c>
      <c r="BY308" s="128">
        <v>-0.1240984758902119</v>
      </c>
      <c r="BZ308" s="177">
        <v>3.3523843889132397E-2</v>
      </c>
      <c r="CA308" s="182">
        <v>8.5567300697493798E-2</v>
      </c>
      <c r="CB308" s="182">
        <v>-0.26386903978795029</v>
      </c>
      <c r="CC308" s="182">
        <v>-8.6171030647894005E-3</v>
      </c>
      <c r="CD308" s="182">
        <v>6.6819174367026999E-3</v>
      </c>
      <c r="CE308" s="182">
        <v>-0.15441029593205199</v>
      </c>
      <c r="CF308" s="182">
        <v>0.1967356099657713</v>
      </c>
      <c r="CG308" s="179">
        <v>167.46835827000001</v>
      </c>
      <c r="CH308" s="169">
        <v>0.55000000000000004</v>
      </c>
      <c r="CI308" s="170" t="s">
        <v>46</v>
      </c>
      <c r="CJ308" s="170">
        <v>4.9500000000000004E-3</v>
      </c>
      <c r="CK308" s="170" t="s">
        <v>46</v>
      </c>
      <c r="CL308" s="170">
        <v>4.9500000000000004E-3</v>
      </c>
      <c r="CM308" s="180">
        <v>12391094.630000001</v>
      </c>
      <c r="CN308" s="180">
        <v>11065117.294920638</v>
      </c>
      <c r="CO308" s="180">
        <v>1014327.2099999996</v>
      </c>
      <c r="CP308" s="128" t="s">
        <v>46</v>
      </c>
      <c r="CQ308" s="128" t="s">
        <v>46</v>
      </c>
      <c r="CR308" s="128" t="s">
        <v>46</v>
      </c>
      <c r="CS308" s="128" t="s">
        <v>46</v>
      </c>
      <c r="CT308" s="126" t="s">
        <v>46</v>
      </c>
      <c r="CU308" s="126" t="s">
        <v>46</v>
      </c>
      <c r="CV308" s="126" t="s">
        <v>5521</v>
      </c>
      <c r="CW308" s="126" t="s">
        <v>46</v>
      </c>
      <c r="CX308" s="154">
        <v>25569.625694432871</v>
      </c>
    </row>
    <row r="309" spans="1:102" ht="15" customHeight="1" x14ac:dyDescent="0.35">
      <c r="A309" s="8"/>
      <c r="B309" s="129">
        <v>26112046000196</v>
      </c>
      <c r="C309" s="152" t="s">
        <v>5522</v>
      </c>
      <c r="D309" s="126">
        <v>26</v>
      </c>
      <c r="E309" s="126"/>
      <c r="F309" s="122"/>
      <c r="G309" s="126" t="s">
        <v>2241</v>
      </c>
      <c r="H309" s="126" t="s">
        <v>3391</v>
      </c>
      <c r="I309" s="126" t="s">
        <v>3392</v>
      </c>
      <c r="J309" s="126" t="s">
        <v>3560</v>
      </c>
      <c r="K309" s="126" t="s">
        <v>3526</v>
      </c>
      <c r="L309" s="211" t="s">
        <v>3400</v>
      </c>
      <c r="M309" s="126" t="s">
        <v>112</v>
      </c>
      <c r="N309" s="126" t="s">
        <v>4436</v>
      </c>
      <c r="O309" s="126" t="s">
        <v>4542</v>
      </c>
      <c r="P309" s="211" t="s">
        <v>3541</v>
      </c>
      <c r="Q309" s="127">
        <v>5000</v>
      </c>
      <c r="R309" s="126" t="s">
        <v>4350</v>
      </c>
      <c r="S309" s="213" t="s">
        <v>46</v>
      </c>
      <c r="T309" s="171">
        <v>1000</v>
      </c>
      <c r="U309" s="171">
        <v>1000</v>
      </c>
      <c r="V309" s="172" t="s">
        <v>3398</v>
      </c>
      <c r="W309" s="172" t="s">
        <v>3530</v>
      </c>
      <c r="X309" s="172" t="s">
        <v>3530</v>
      </c>
      <c r="Y309" s="172" t="s">
        <v>3538</v>
      </c>
      <c r="Z309" s="172">
        <v>5</v>
      </c>
      <c r="AA309" s="172" t="s">
        <v>46</v>
      </c>
      <c r="AB309" s="169" t="s">
        <v>46</v>
      </c>
      <c r="AC309" s="172" t="s">
        <v>5523</v>
      </c>
      <c r="AD309" s="169">
        <v>9.0000000000000011E-3</v>
      </c>
      <c r="AE309" s="169">
        <v>0.159</v>
      </c>
      <c r="AF309" s="169">
        <v>1.0500000000000001E-2</v>
      </c>
      <c r="AG309" s="169" t="s">
        <v>46</v>
      </c>
      <c r="AH309" s="172" t="s">
        <v>46</v>
      </c>
      <c r="AI309" s="172" t="s">
        <v>46</v>
      </c>
      <c r="AJ309" s="172" t="s">
        <v>133</v>
      </c>
      <c r="AK309" s="173">
        <v>43048</v>
      </c>
      <c r="AL309" s="212" t="s">
        <v>5524</v>
      </c>
      <c r="AM309" s="128">
        <v>2.00618360988578E-2</v>
      </c>
      <c r="AN309" s="128">
        <v>0.1392825222442706</v>
      </c>
      <c r="AO309" s="128">
        <v>0.13192741489943111</v>
      </c>
      <c r="AP309" s="128">
        <v>0.1698217907967301</v>
      </c>
      <c r="AQ309" s="128">
        <v>0.152405115314387</v>
      </c>
      <c r="AR309" s="128">
        <v>0.1140364045804371</v>
      </c>
      <c r="AS309" s="128">
        <v>0.14128244305106991</v>
      </c>
      <c r="AT309" s="128">
        <v>-4.3992593764711201E-2</v>
      </c>
      <c r="AU309" s="128" t="s">
        <v>46</v>
      </c>
      <c r="AV309" s="128" t="s">
        <v>46</v>
      </c>
      <c r="AW309" s="128">
        <v>8.5904509931852002E-2</v>
      </c>
      <c r="AX309" s="128">
        <v>1.6445066430224915</v>
      </c>
      <c r="AY309" s="128">
        <v>1.3455610809604479</v>
      </c>
      <c r="AZ309" s="128">
        <v>0.98869938347586594</v>
      </c>
      <c r="BA309" s="128">
        <v>1.4203984442685984</v>
      </c>
      <c r="BB309" s="128">
        <v>1.2327678726469868</v>
      </c>
      <c r="BC309" s="128">
        <v>1.0487096713970234</v>
      </c>
      <c r="BD309" s="128">
        <v>1.0828365564252895</v>
      </c>
      <c r="BE309" s="128" t="s">
        <v>46</v>
      </c>
      <c r="BF309" s="128" t="s">
        <v>46</v>
      </c>
      <c r="BG309" s="128" t="s">
        <v>46</v>
      </c>
      <c r="BH309" s="128">
        <v>1.0001477730141879</v>
      </c>
      <c r="BI309" s="128">
        <v>7.8625323234801994E-3</v>
      </c>
      <c r="BJ309" s="128">
        <v>3.5769924997587299E-2</v>
      </c>
      <c r="BK309" s="128">
        <v>-1.5079013395937E-3</v>
      </c>
      <c r="BL309" s="128">
        <v>4.4894924036053441E-2</v>
      </c>
      <c r="BM309" s="128">
        <v>2.5610530078599592E-2</v>
      </c>
      <c r="BN309" s="128">
        <v>5.2966764261948001E-3</v>
      </c>
      <c r="BO309" s="128">
        <v>1.08080494662448E-2</v>
      </c>
      <c r="BP309" s="128">
        <v>-0.16772262921774539</v>
      </c>
      <c r="BQ309" s="128" t="s">
        <v>46</v>
      </c>
      <c r="BR309" s="128" t="s">
        <v>46</v>
      </c>
      <c r="BS309" s="128">
        <v>1.1688542590704287E-5</v>
      </c>
      <c r="BT309" s="128">
        <v>7.9085677319491607E-2</v>
      </c>
      <c r="BU309" s="128">
        <v>7.0811804862670205E-2</v>
      </c>
      <c r="BV309" s="177">
        <v>2.25991897229036E-2</v>
      </c>
      <c r="BW309" s="177">
        <v>3.5584109067488698E-2</v>
      </c>
      <c r="BX309" s="128">
        <v>-7.9925399472389594E-2</v>
      </c>
      <c r="BY309" s="128">
        <v>-0.24598528134158359</v>
      </c>
      <c r="BZ309" s="177">
        <v>8.4171537267949501E-2</v>
      </c>
      <c r="CA309" s="182">
        <v>9.6389182298632498E-2</v>
      </c>
      <c r="CB309" s="182">
        <v>-0.34022298876974227</v>
      </c>
      <c r="CC309" s="182">
        <v>-7.0992757966252706E-2</v>
      </c>
      <c r="CD309" s="182">
        <v>-7.2816437338394699E-2</v>
      </c>
      <c r="CE309" s="182">
        <v>-0.1478116551488706</v>
      </c>
      <c r="CF309" s="182">
        <v>0.11951194094416701</v>
      </c>
      <c r="CG309" s="179">
        <v>201.14940927000001</v>
      </c>
      <c r="CH309" s="169">
        <v>0.55000000000000004</v>
      </c>
      <c r="CI309" s="170" t="s">
        <v>46</v>
      </c>
      <c r="CJ309" s="170">
        <v>4.9500000000000004E-3</v>
      </c>
      <c r="CK309" s="170" t="s">
        <v>46</v>
      </c>
      <c r="CL309" s="170">
        <v>4.9500000000000004E-3</v>
      </c>
      <c r="CM309" s="180">
        <v>38318672.789999999</v>
      </c>
      <c r="CN309" s="180">
        <v>36805888.656507947</v>
      </c>
      <c r="CO309" s="180">
        <v>-5232486.6900000023</v>
      </c>
      <c r="CP309" s="128" t="s">
        <v>46</v>
      </c>
      <c r="CQ309" s="128" t="s">
        <v>46</v>
      </c>
      <c r="CR309" s="128" t="s">
        <v>46</v>
      </c>
      <c r="CS309" s="128" t="s">
        <v>46</v>
      </c>
      <c r="CT309" s="126" t="s">
        <v>46</v>
      </c>
      <c r="CU309" s="126" t="s">
        <v>46</v>
      </c>
      <c r="CV309" s="126" t="s">
        <v>5525</v>
      </c>
      <c r="CW309" s="126" t="s">
        <v>46</v>
      </c>
      <c r="CX309" s="154">
        <v>25569.625694432871</v>
      </c>
    </row>
    <row r="310" spans="1:102" ht="15" customHeight="1" x14ac:dyDescent="0.35">
      <c r="A310" s="8"/>
      <c r="B310" s="129">
        <v>19821469000110</v>
      </c>
      <c r="C310" s="152" t="s">
        <v>5526</v>
      </c>
      <c r="D310" s="126">
        <v>26</v>
      </c>
      <c r="E310" s="126"/>
      <c r="F310" s="122"/>
      <c r="G310" s="126" t="s">
        <v>2241</v>
      </c>
      <c r="H310" s="126" t="s">
        <v>3391</v>
      </c>
      <c r="I310" s="126" t="s">
        <v>3392</v>
      </c>
      <c r="J310" s="126" t="s">
        <v>3560</v>
      </c>
      <c r="K310" s="126" t="s">
        <v>3526</v>
      </c>
      <c r="L310" s="211" t="s">
        <v>3400</v>
      </c>
      <c r="M310" s="126" t="s">
        <v>112</v>
      </c>
      <c r="N310" s="126" t="s">
        <v>4436</v>
      </c>
      <c r="O310" s="126" t="s">
        <v>4542</v>
      </c>
      <c r="P310" s="211" t="s">
        <v>3541</v>
      </c>
      <c r="Q310" s="127">
        <v>5000</v>
      </c>
      <c r="R310" s="126" t="s">
        <v>4350</v>
      </c>
      <c r="S310" s="213" t="s">
        <v>46</v>
      </c>
      <c r="T310" s="171">
        <v>1000</v>
      </c>
      <c r="U310" s="171">
        <v>1000</v>
      </c>
      <c r="V310" s="172" t="s">
        <v>3398</v>
      </c>
      <c r="W310" s="172" t="s">
        <v>3530</v>
      </c>
      <c r="X310" s="172" t="s">
        <v>3530</v>
      </c>
      <c r="Y310" s="172" t="s">
        <v>3538</v>
      </c>
      <c r="Z310" s="172">
        <v>5</v>
      </c>
      <c r="AA310" s="172" t="s">
        <v>46</v>
      </c>
      <c r="AB310" s="169" t="s">
        <v>46</v>
      </c>
      <c r="AC310" s="172" t="s">
        <v>5527</v>
      </c>
      <c r="AD310" s="169">
        <v>1.2500000000000001E-2</v>
      </c>
      <c r="AE310" s="169">
        <v>0.16250000000000001</v>
      </c>
      <c r="AF310" s="169">
        <v>1.3999999999999999E-2</v>
      </c>
      <c r="AG310" s="169" t="s">
        <v>46</v>
      </c>
      <c r="AH310" s="172" t="s">
        <v>46</v>
      </c>
      <c r="AI310" s="172" t="s">
        <v>46</v>
      </c>
      <c r="AJ310" s="172" t="s">
        <v>5528</v>
      </c>
      <c r="AK310" s="173">
        <v>42278</v>
      </c>
      <c r="AL310" s="212" t="s">
        <v>5529</v>
      </c>
      <c r="AM310" s="128">
        <v>2.7566398807433699E-2</v>
      </c>
      <c r="AN310" s="128">
        <v>4.3005205048206298E-2</v>
      </c>
      <c r="AO310" s="128">
        <v>8.7409645504540098E-2</v>
      </c>
      <c r="AP310" s="128">
        <v>6.5624178204986006E-2</v>
      </c>
      <c r="AQ310" s="128">
        <v>7.7016292764928496E-2</v>
      </c>
      <c r="AR310" s="128">
        <v>0.1135891234327481</v>
      </c>
      <c r="AS310" s="128">
        <v>6.4072050551036999E-2</v>
      </c>
      <c r="AT310" s="128">
        <v>-3.2558673522365598E-2</v>
      </c>
      <c r="AU310" s="128" t="s">
        <v>46</v>
      </c>
      <c r="AV310" s="128" t="s">
        <v>46</v>
      </c>
      <c r="AW310" s="128">
        <v>7.0342353856463993E-2</v>
      </c>
      <c r="AX310" s="128">
        <v>2.2596698397716959</v>
      </c>
      <c r="AY310" s="128">
        <v>0.4154586609948514</v>
      </c>
      <c r="AZ310" s="128">
        <v>0.65507129572774969</v>
      </c>
      <c r="BA310" s="128">
        <v>0.52252598379089388</v>
      </c>
      <c r="BB310" s="128">
        <v>0.57938861590774704</v>
      </c>
      <c r="BC310" s="128">
        <v>1.0445963527849469</v>
      </c>
      <c r="BD310" s="128">
        <v>0.49106992407197469</v>
      </c>
      <c r="BE310" s="128" t="s">
        <v>46</v>
      </c>
      <c r="BF310" s="128" t="s">
        <v>46</v>
      </c>
      <c r="BG310" s="128" t="s">
        <v>46</v>
      </c>
      <c r="BH310" s="128">
        <v>0.6738654602940245</v>
      </c>
      <c r="BI310" s="128">
        <v>1.53670950320561E-2</v>
      </c>
      <c r="BJ310" s="128">
        <v>-6.0507392198476798E-2</v>
      </c>
      <c r="BK310" s="128">
        <v>-4.6025670734484797E-2</v>
      </c>
      <c r="BL310" s="128">
        <v>-5.3275238115425783E-2</v>
      </c>
      <c r="BM310" s="128">
        <v>-4.9350529024858925E-2</v>
      </c>
      <c r="BN310" s="128">
        <v>4.8493952785058003E-3</v>
      </c>
      <c r="BO310" s="128">
        <v>-6.64023430337881E-2</v>
      </c>
      <c r="BP310" s="128">
        <v>-0.15628870897539979</v>
      </c>
      <c r="BQ310" s="128" t="s">
        <v>46</v>
      </c>
      <c r="BR310" s="128" t="s">
        <v>46</v>
      </c>
      <c r="BS310" s="128">
        <v>-3.0826162747296548E-2</v>
      </c>
      <c r="BT310" s="128">
        <v>6.3566957065089802E-2</v>
      </c>
      <c r="BU310" s="128">
        <v>7.2984109773877204E-2</v>
      </c>
      <c r="BV310" s="177">
        <v>-0.62080299445553588</v>
      </c>
      <c r="BW310" s="177">
        <v>-0.25752177451381181</v>
      </c>
      <c r="BX310" s="128">
        <v>-4.0483380358980997E-2</v>
      </c>
      <c r="BY310" s="128">
        <v>-9.1142309598834001E-2</v>
      </c>
      <c r="BZ310" s="177">
        <v>-4.4351904094250003E-3</v>
      </c>
      <c r="CA310" s="182">
        <v>-4.5648309753128703E-2</v>
      </c>
      <c r="CB310" s="182">
        <v>4.9731198361024603E-2</v>
      </c>
      <c r="CC310" s="182">
        <v>9.3474408450961902E-2</v>
      </c>
      <c r="CD310" s="182">
        <v>5.8490754068094203E-2</v>
      </c>
      <c r="CE310" s="182">
        <v>-5.6575866244682499E-2</v>
      </c>
      <c r="CF310" s="182">
        <v>0.1116968255685403</v>
      </c>
      <c r="CG310" s="179">
        <v>196.70765735000001</v>
      </c>
      <c r="CH310" s="169">
        <v>0.56000000000000005</v>
      </c>
      <c r="CI310" s="170" t="s">
        <v>46</v>
      </c>
      <c r="CJ310" s="170">
        <v>7.000000000000001E-3</v>
      </c>
      <c r="CK310" s="170" t="s">
        <v>46</v>
      </c>
      <c r="CL310" s="170">
        <v>7.000000000000001E-3</v>
      </c>
      <c r="CM310" s="180">
        <v>53344863.479999997</v>
      </c>
      <c r="CN310" s="180">
        <v>56538845.185158759</v>
      </c>
      <c r="CO310" s="180">
        <v>-9343861.3699999992</v>
      </c>
      <c r="CP310" s="128" t="s">
        <v>46</v>
      </c>
      <c r="CQ310" s="128" t="s">
        <v>46</v>
      </c>
      <c r="CR310" s="128" t="s">
        <v>46</v>
      </c>
      <c r="CS310" s="128" t="s">
        <v>46</v>
      </c>
      <c r="CT310" s="126" t="s">
        <v>46</v>
      </c>
      <c r="CU310" s="126" t="s">
        <v>46</v>
      </c>
      <c r="CV310" s="126" t="s">
        <v>5530</v>
      </c>
      <c r="CW310" s="126" t="s">
        <v>46</v>
      </c>
      <c r="CX310" s="154">
        <v>25569.625694432871</v>
      </c>
    </row>
    <row r="311" spans="1:102" ht="15" customHeight="1" x14ac:dyDescent="0.35">
      <c r="A311" s="8"/>
      <c r="B311" s="129">
        <v>43778868000120</v>
      </c>
      <c r="C311" s="152" t="s">
        <v>5587</v>
      </c>
      <c r="D311" s="126">
        <v>10</v>
      </c>
      <c r="E311" s="126"/>
      <c r="F311" s="122"/>
      <c r="G311" s="126" t="s">
        <v>802</v>
      </c>
      <c r="H311" s="126" t="s">
        <v>3391</v>
      </c>
      <c r="I311" s="126" t="s">
        <v>3392</v>
      </c>
      <c r="J311" s="126" t="s">
        <v>362</v>
      </c>
      <c r="K311" s="126" t="s">
        <v>3526</v>
      </c>
      <c r="L311" s="211" t="s">
        <v>3399</v>
      </c>
      <c r="M311" s="126" t="s">
        <v>163</v>
      </c>
      <c r="N311" s="126" t="s">
        <v>5588</v>
      </c>
      <c r="O311" s="126" t="s">
        <v>4227</v>
      </c>
      <c r="P311" s="211" t="s">
        <v>3562</v>
      </c>
      <c r="Q311" s="127">
        <v>500</v>
      </c>
      <c r="R311" s="126" t="s">
        <v>4350</v>
      </c>
      <c r="S311" s="213" t="s">
        <v>46</v>
      </c>
      <c r="T311" s="171">
        <v>100</v>
      </c>
      <c r="U311" s="171">
        <v>100</v>
      </c>
      <c r="V311" s="172" t="s">
        <v>3398</v>
      </c>
      <c r="W311" s="172" t="s">
        <v>135</v>
      </c>
      <c r="X311" s="172" t="s">
        <v>4427</v>
      </c>
      <c r="Y311" s="172" t="s">
        <v>3530</v>
      </c>
      <c r="Z311" s="172">
        <v>6</v>
      </c>
      <c r="AA311" s="172" t="s">
        <v>46</v>
      </c>
      <c r="AB311" s="169" t="s">
        <v>46</v>
      </c>
      <c r="AC311" s="172" t="s">
        <v>5589</v>
      </c>
      <c r="AD311" s="169">
        <v>7.4999999999999997E-3</v>
      </c>
      <c r="AE311" s="169">
        <v>5.7500000000000002E-2</v>
      </c>
      <c r="AF311" s="169">
        <v>8.0000000000000002E-3</v>
      </c>
      <c r="AG311" s="169">
        <v>0.2</v>
      </c>
      <c r="AH311" s="172" t="s">
        <v>3564</v>
      </c>
      <c r="AI311" s="172" t="s">
        <v>4352</v>
      </c>
      <c r="AJ311" s="172" t="s">
        <v>618</v>
      </c>
      <c r="AK311" s="173">
        <v>44543</v>
      </c>
      <c r="AL311" s="212" t="s">
        <v>5590</v>
      </c>
      <c r="AM311" s="128">
        <v>5.7174634524157003E-3</v>
      </c>
      <c r="AN311" s="128">
        <v>5.8720873240875E-2</v>
      </c>
      <c r="AO311" s="128">
        <v>8.4580349463222404E-2</v>
      </c>
      <c r="AP311" s="128">
        <v>8.8579478975041301E-2</v>
      </c>
      <c r="AQ311" s="128">
        <v>9.5347687547687507E-2</v>
      </c>
      <c r="AR311" s="128">
        <v>4.0430622549995902E-2</v>
      </c>
      <c r="AS311" s="128">
        <v>0.16508065549864481</v>
      </c>
      <c r="AT311" s="128">
        <v>4.5628680529621102E-2</v>
      </c>
      <c r="AU311" s="128" t="s">
        <v>46</v>
      </c>
      <c r="AV311" s="128" t="s">
        <v>46</v>
      </c>
      <c r="AW311" s="128">
        <v>7.5272496505412997E-2</v>
      </c>
      <c r="AX311" s="128">
        <v>0.4686712912220094</v>
      </c>
      <c r="AY311" s="128">
        <v>0.56728238690539257</v>
      </c>
      <c r="AZ311" s="128">
        <v>0.63386779337872035</v>
      </c>
      <c r="BA311" s="128">
        <v>0.71314334433586768</v>
      </c>
      <c r="BB311" s="128">
        <v>0.73018104886358381</v>
      </c>
      <c r="BC311" s="128">
        <v>0.37181095848103418</v>
      </c>
      <c r="BD311" s="128">
        <v>1.2652341272720391</v>
      </c>
      <c r="BE311" s="128">
        <v>0.3687761048685787</v>
      </c>
      <c r="BF311" s="128" t="s">
        <v>46</v>
      </c>
      <c r="BG311" s="128" t="s">
        <v>46</v>
      </c>
      <c r="BH311" s="128">
        <v>0.56343934437044962</v>
      </c>
      <c r="BI311" s="128">
        <v>-6.4818403229617997E-3</v>
      </c>
      <c r="BJ311" s="128">
        <v>-4.4791724005808199E-2</v>
      </c>
      <c r="BK311" s="128">
        <v>-4.8854966775802401E-2</v>
      </c>
      <c r="BL311" s="128">
        <v>-3.1693762932077263E-2</v>
      </c>
      <c r="BM311" s="128">
        <v>-3.1163800740890313E-2</v>
      </c>
      <c r="BN311" s="128">
        <v>-6.8309105604246398E-2</v>
      </c>
      <c r="BO311" s="128">
        <v>3.4606261913819603E-2</v>
      </c>
      <c r="BP311" s="128">
        <v>-7.8101354923412997E-2</v>
      </c>
      <c r="BQ311" s="128" t="s">
        <v>46</v>
      </c>
      <c r="BR311" s="128" t="s">
        <v>46</v>
      </c>
      <c r="BS311" s="128">
        <v>-5.14488824572501E-2</v>
      </c>
      <c r="BT311" s="128">
        <v>3.9724813779960802E-2</v>
      </c>
      <c r="BU311" s="128">
        <v>4.7369657629225702E-2</v>
      </c>
      <c r="BV311" s="177">
        <v>-1.0898136232810247</v>
      </c>
      <c r="BW311" s="177">
        <v>-0.92841507137764678</v>
      </c>
      <c r="BX311" s="128">
        <v>-2.26263504648999E-2</v>
      </c>
      <c r="BY311" s="128">
        <v>-5.5710973561336197E-2</v>
      </c>
      <c r="BZ311" s="177">
        <v>0.1002959524890786</v>
      </c>
      <c r="CA311" s="182">
        <v>0.31758030303306989</v>
      </c>
      <c r="CB311" s="182">
        <v>-9.6231098603347207E-2</v>
      </c>
      <c r="CC311" s="182">
        <v>0.415571162061523</v>
      </c>
      <c r="CD311" s="182">
        <v>0.71446205668002327</v>
      </c>
      <c r="CE311" s="182">
        <v>3.3702330250299103E-2</v>
      </c>
      <c r="CF311" s="182">
        <v>0.25701380811928309</v>
      </c>
      <c r="CG311" s="179">
        <v>1.3165739299999999</v>
      </c>
      <c r="CH311" s="169">
        <v>0.25</v>
      </c>
      <c r="CI311" s="170">
        <v>0.15</v>
      </c>
      <c r="CJ311" s="170">
        <v>1.8749999999999999E-3</v>
      </c>
      <c r="CK311" s="170">
        <v>8.0420691100983703E-4</v>
      </c>
      <c r="CL311" s="170">
        <v>2.679206911009837E-3</v>
      </c>
      <c r="CM311" s="180">
        <v>35145160.829999998</v>
      </c>
      <c r="CN311" s="180">
        <v>42487952.376428567</v>
      </c>
      <c r="CO311" s="180">
        <v>-5318228.3200000031</v>
      </c>
      <c r="CP311" s="128" t="s">
        <v>46</v>
      </c>
      <c r="CQ311" s="128" t="s">
        <v>46</v>
      </c>
      <c r="CR311" s="128" t="s">
        <v>46</v>
      </c>
      <c r="CS311" s="128" t="s">
        <v>46</v>
      </c>
      <c r="CT311" s="126" t="s">
        <v>46</v>
      </c>
      <c r="CU311" s="126" t="s">
        <v>46</v>
      </c>
      <c r="CV311" s="126" t="s">
        <v>5591</v>
      </c>
      <c r="CW311" s="126" t="s">
        <v>46</v>
      </c>
      <c r="CX311" s="154">
        <v>25569.625694432871</v>
      </c>
    </row>
    <row r="312" spans="1:102" ht="15" customHeight="1" x14ac:dyDescent="0.35">
      <c r="A312" s="8"/>
      <c r="B312" s="129">
        <v>12845796000162</v>
      </c>
      <c r="C312" s="152" t="s">
        <v>5592</v>
      </c>
      <c r="D312" s="126">
        <v>26</v>
      </c>
      <c r="E312" s="126"/>
      <c r="F312" s="122" t="s">
        <v>3394</v>
      </c>
      <c r="G312" s="126" t="s">
        <v>802</v>
      </c>
      <c r="H312" s="126" t="s">
        <v>3390</v>
      </c>
      <c r="I312" s="126" t="s">
        <v>3384</v>
      </c>
      <c r="J312" s="126" t="s">
        <v>3561</v>
      </c>
      <c r="K312" s="126" t="s">
        <v>3540</v>
      </c>
      <c r="L312" s="211" t="s">
        <v>3399</v>
      </c>
      <c r="M312" s="126" t="s">
        <v>114</v>
      </c>
      <c r="N312" s="126" t="s">
        <v>115</v>
      </c>
      <c r="O312" s="126" t="s">
        <v>3551</v>
      </c>
      <c r="P312" s="211" t="s">
        <v>4470</v>
      </c>
      <c r="Q312" s="127">
        <v>500</v>
      </c>
      <c r="R312" s="126" t="s">
        <v>4350</v>
      </c>
      <c r="S312" s="213" t="s">
        <v>46</v>
      </c>
      <c r="T312" s="171">
        <v>500</v>
      </c>
      <c r="U312" s="171">
        <v>500</v>
      </c>
      <c r="V312" s="172" t="s">
        <v>3398</v>
      </c>
      <c r="W312" s="172" t="s">
        <v>135</v>
      </c>
      <c r="X312" s="172" t="s">
        <v>4427</v>
      </c>
      <c r="Y312" s="172" t="s">
        <v>3534</v>
      </c>
      <c r="Z312" s="172">
        <v>7</v>
      </c>
      <c r="AA312" s="172" t="s">
        <v>46</v>
      </c>
      <c r="AB312" s="169" t="s">
        <v>46</v>
      </c>
      <c r="AC312" s="172" t="s">
        <v>5593</v>
      </c>
      <c r="AD312" s="169">
        <v>1.3500000000000002E-2</v>
      </c>
      <c r="AE312" s="169">
        <v>1.3500000000000002E-2</v>
      </c>
      <c r="AF312" s="169">
        <v>1.3500000000000002E-2</v>
      </c>
      <c r="AG312" s="169">
        <v>0.2</v>
      </c>
      <c r="AH312" s="172" t="s">
        <v>136</v>
      </c>
      <c r="AI312" s="172" t="s">
        <v>4367</v>
      </c>
      <c r="AJ312" s="172" t="s">
        <v>3372</v>
      </c>
      <c r="AK312" s="173">
        <v>40529</v>
      </c>
      <c r="AL312" s="212" t="s">
        <v>5594</v>
      </c>
      <c r="AM312" s="128">
        <v>3.2740683852295803E-2</v>
      </c>
      <c r="AN312" s="128">
        <v>0.1846881379582874</v>
      </c>
      <c r="AO312" s="128">
        <v>0.1135573688879107</v>
      </c>
      <c r="AP312" s="128">
        <v>0.12864179086691499</v>
      </c>
      <c r="AQ312" s="128">
        <v>7.7438002349101198E-2</v>
      </c>
      <c r="AR312" s="128">
        <v>-3.4510613075948597E-2</v>
      </c>
      <c r="AS312" s="128">
        <v>0.1316493212101415</v>
      </c>
      <c r="AT312" s="128">
        <v>-3.9181641342103397E-2</v>
      </c>
      <c r="AU312" s="128" t="s">
        <v>46</v>
      </c>
      <c r="AV312" s="128" t="s">
        <v>46</v>
      </c>
      <c r="AW312" s="128">
        <v>7.1641303048955995E-2</v>
      </c>
      <c r="AX312" s="128">
        <v>2.6838157697472789</v>
      </c>
      <c r="AY312" s="128">
        <v>1.7842092930791105</v>
      </c>
      <c r="AZ312" s="128">
        <v>0.85102933832369809</v>
      </c>
      <c r="BA312" s="128">
        <v>1.0555464925646072</v>
      </c>
      <c r="BB312" s="128">
        <v>0.58280051824107471</v>
      </c>
      <c r="BC312" s="128" t="s">
        <v>46</v>
      </c>
      <c r="BD312" s="128">
        <v>1.0090050437716922</v>
      </c>
      <c r="BE312" s="128" t="s">
        <v>46</v>
      </c>
      <c r="BF312" s="128" t="s">
        <v>46</v>
      </c>
      <c r="BG312" s="128" t="s">
        <v>46</v>
      </c>
      <c r="BH312" s="128">
        <v>0.61509280645875963</v>
      </c>
      <c r="BI312" s="128">
        <v>2.05413800769183E-2</v>
      </c>
      <c r="BJ312" s="128">
        <v>8.1175540711604099E-2</v>
      </c>
      <c r="BK312" s="128">
        <v>-1.98779473511141E-2</v>
      </c>
      <c r="BL312" s="128">
        <v>6.034175797771324E-3</v>
      </c>
      <c r="BM312" s="128">
        <v>-4.8932459165837106E-2</v>
      </c>
      <c r="BN312" s="128">
        <v>-0.1432503412301909</v>
      </c>
      <c r="BO312" s="128">
        <v>1.1749276253162999E-3</v>
      </c>
      <c r="BP312" s="128">
        <v>-0.1629116767951376</v>
      </c>
      <c r="BQ312" s="128" t="s">
        <v>46</v>
      </c>
      <c r="BR312" s="128" t="s">
        <v>46</v>
      </c>
      <c r="BS312" s="128">
        <v>-4.0154191435136988E-2</v>
      </c>
      <c r="BT312" s="128">
        <v>0.15339481878191241</v>
      </c>
      <c r="BU312" s="128">
        <v>0.2000577164460319</v>
      </c>
      <c r="BV312" s="177">
        <v>-3.89755440128444E-2</v>
      </c>
      <c r="BW312" s="177">
        <v>-1.28736631276267E-2</v>
      </c>
      <c r="BX312" s="128">
        <v>-0.106502468892576</v>
      </c>
      <c r="BY312" s="128">
        <v>-0.48165401910967309</v>
      </c>
      <c r="BZ312" s="177">
        <v>0.79782551944679458</v>
      </c>
      <c r="CA312" s="182">
        <v>0.87261412225229107</v>
      </c>
      <c r="CB312" s="182">
        <v>-0.24689133218490561</v>
      </c>
      <c r="CC312" s="182">
        <v>0.4720715330743977</v>
      </c>
      <c r="CD312" s="182">
        <v>0.40253198176742139</v>
      </c>
      <c r="CE312" s="182">
        <v>0.1304800607737775</v>
      </c>
      <c r="CF312" s="182">
        <v>0.48124633241876269</v>
      </c>
      <c r="CG312" s="179">
        <v>2.77250006</v>
      </c>
      <c r="CH312" s="169">
        <v>0.24</v>
      </c>
      <c r="CI312" s="170">
        <v>0.15</v>
      </c>
      <c r="CJ312" s="170">
        <v>3.2400000000000007E-3</v>
      </c>
      <c r="CK312" s="170">
        <v>3.2122860267773222E-4</v>
      </c>
      <c r="CL312" s="170">
        <v>3.5612286026777329E-3</v>
      </c>
      <c r="CM312" s="180">
        <v>20533261.09</v>
      </c>
      <c r="CN312" s="180">
        <v>18707970.193650786</v>
      </c>
      <c r="CO312" s="180">
        <v>26555.749999999367</v>
      </c>
      <c r="CP312" s="128" t="s">
        <v>46</v>
      </c>
      <c r="CQ312" s="128" t="s">
        <v>46</v>
      </c>
      <c r="CR312" s="128" t="s">
        <v>46</v>
      </c>
      <c r="CS312" s="128" t="s">
        <v>46</v>
      </c>
      <c r="CT312" s="126" t="s">
        <v>46</v>
      </c>
      <c r="CU312" s="126" t="s">
        <v>46</v>
      </c>
      <c r="CV312" s="126" t="s">
        <v>5595</v>
      </c>
      <c r="CW312" s="126" t="s">
        <v>46</v>
      </c>
      <c r="CX312" s="154">
        <v>25569.625694432871</v>
      </c>
    </row>
    <row r="313" spans="1:102" ht="15" customHeight="1" x14ac:dyDescent="0.35">
      <c r="A313" s="8"/>
      <c r="B313" s="129">
        <v>14146496000110</v>
      </c>
      <c r="C313" s="152" t="s">
        <v>5596</v>
      </c>
      <c r="D313" s="126">
        <v>13</v>
      </c>
      <c r="E313" s="126"/>
      <c r="F313" s="122" t="s">
        <v>3393</v>
      </c>
      <c r="G313" s="126" t="s">
        <v>802</v>
      </c>
      <c r="H313" s="126" t="s">
        <v>3391</v>
      </c>
      <c r="I313" s="126" t="s">
        <v>3392</v>
      </c>
      <c r="J313" s="126" t="s">
        <v>362</v>
      </c>
      <c r="K313" s="126" t="s">
        <v>3526</v>
      </c>
      <c r="L313" s="211" t="s">
        <v>3400</v>
      </c>
      <c r="M313" s="126" t="s">
        <v>112</v>
      </c>
      <c r="N313" s="126" t="s">
        <v>113</v>
      </c>
      <c r="O313" s="126" t="s">
        <v>5133</v>
      </c>
      <c r="P313" s="211" t="s">
        <v>3571</v>
      </c>
      <c r="Q313" s="127">
        <v>5000</v>
      </c>
      <c r="R313" s="126" t="s">
        <v>4350</v>
      </c>
      <c r="S313" s="213" t="s">
        <v>46</v>
      </c>
      <c r="T313" s="171">
        <v>1000</v>
      </c>
      <c r="U313" s="171">
        <v>5000</v>
      </c>
      <c r="V313" s="172" t="s">
        <v>3398</v>
      </c>
      <c r="W313" s="172" t="s">
        <v>135</v>
      </c>
      <c r="X313" s="172" t="s">
        <v>5321</v>
      </c>
      <c r="Y313" s="172" t="s">
        <v>3530</v>
      </c>
      <c r="Z313" s="172">
        <v>11</v>
      </c>
      <c r="AA313" s="172" t="s">
        <v>46</v>
      </c>
      <c r="AB313" s="169" t="s">
        <v>46</v>
      </c>
      <c r="AC313" s="172" t="s">
        <v>5597</v>
      </c>
      <c r="AD313" s="169">
        <v>0.02</v>
      </c>
      <c r="AE313" s="169">
        <v>0.02</v>
      </c>
      <c r="AF313" s="169">
        <v>0.02</v>
      </c>
      <c r="AG313" s="169">
        <v>0.2</v>
      </c>
      <c r="AH313" s="172" t="s">
        <v>3564</v>
      </c>
      <c r="AI313" s="172" t="s">
        <v>4352</v>
      </c>
      <c r="AJ313" s="172" t="s">
        <v>133</v>
      </c>
      <c r="AK313" s="173">
        <v>40991</v>
      </c>
      <c r="AL313" s="212" t="s">
        <v>5598</v>
      </c>
      <c r="AM313" s="128">
        <v>1.98089592890862E-2</v>
      </c>
      <c r="AN313" s="128">
        <v>8.6295729035321001E-3</v>
      </c>
      <c r="AO313" s="128">
        <v>0.13029764960834631</v>
      </c>
      <c r="AP313" s="128">
        <v>0.13336769329464571</v>
      </c>
      <c r="AQ313" s="128">
        <v>9.7728310464255397E-2</v>
      </c>
      <c r="AR313" s="128">
        <v>0.24700411575862419</v>
      </c>
      <c r="AS313" s="128">
        <v>5.6127887158259497E-2</v>
      </c>
      <c r="AT313" s="128">
        <v>-3.6755927953763001E-3</v>
      </c>
      <c r="AU313" s="128" t="s">
        <v>46</v>
      </c>
      <c r="AV313" s="128" t="s">
        <v>46</v>
      </c>
      <c r="AW313" s="128">
        <v>0.1235466377528584</v>
      </c>
      <c r="AX313" s="128">
        <v>1.6237778527220166</v>
      </c>
      <c r="AY313" s="128">
        <v>8.3367369122879106E-2</v>
      </c>
      <c r="AZ313" s="128">
        <v>0.97648548585849604</v>
      </c>
      <c r="BA313" s="128">
        <v>1.0967535760609533</v>
      </c>
      <c r="BB313" s="128">
        <v>0.75013857411613627</v>
      </c>
      <c r="BC313" s="128">
        <v>2.2715167671585506</v>
      </c>
      <c r="BD313" s="128">
        <v>0.4301831617386993</v>
      </c>
      <c r="BE313" s="128" t="s">
        <v>46</v>
      </c>
      <c r="BF313" s="128" t="s">
        <v>46</v>
      </c>
      <c r="BG313" s="128" t="s">
        <v>46</v>
      </c>
      <c r="BH313" s="128">
        <v>1.5932556930345263</v>
      </c>
      <c r="BI313" s="128">
        <v>7.6096555137085999E-3</v>
      </c>
      <c r="BJ313" s="128">
        <v>-9.4883024343151101E-2</v>
      </c>
      <c r="BK313" s="128">
        <v>-3.1376666306785999E-3</v>
      </c>
      <c r="BL313" s="128">
        <v>1.0489861104521214E-2</v>
      </c>
      <c r="BM313" s="128">
        <v>-2.8799963114380267E-2</v>
      </c>
      <c r="BN313" s="128">
        <v>0.13826438760438181</v>
      </c>
      <c r="BO313" s="128">
        <v>-7.4346506426565595E-2</v>
      </c>
      <c r="BP313" s="128">
        <v>-0.12740562824841051</v>
      </c>
      <c r="BQ313" s="128" t="s">
        <v>46</v>
      </c>
      <c r="BR313" s="128" t="s">
        <v>46</v>
      </c>
      <c r="BS313" s="128">
        <v>4.2692594766307268E-2</v>
      </c>
      <c r="BT313" s="128">
        <v>7.6790236970793499E-2</v>
      </c>
      <c r="BU313" s="128">
        <v>0.1060012436952907</v>
      </c>
      <c r="BV313" s="177">
        <v>2.1047248753318999E-3</v>
      </c>
      <c r="BW313" s="177">
        <v>0.29736624838013298</v>
      </c>
      <c r="BX313" s="128">
        <v>-7.5034259968703207E-2</v>
      </c>
      <c r="BY313" s="128">
        <v>-0.17662687458628351</v>
      </c>
      <c r="BZ313" s="177">
        <v>4.2270338145316201E-2</v>
      </c>
      <c r="CA313" s="182">
        <v>3.9251815193454602E-2</v>
      </c>
      <c r="CB313" s="182">
        <v>3.37327707822139E-2</v>
      </c>
      <c r="CC313" s="182">
        <v>-0.25285731757986668</v>
      </c>
      <c r="CD313" s="182">
        <v>-0.18525660242568931</v>
      </c>
      <c r="CE313" s="182">
        <v>0.27714526967451958</v>
      </c>
      <c r="CF313" s="182">
        <v>0.24573575672830661</v>
      </c>
      <c r="CG313" s="179">
        <v>4.8036858899999997</v>
      </c>
      <c r="CH313" s="169">
        <v>0.23</v>
      </c>
      <c r="CI313" s="170" t="s">
        <v>46</v>
      </c>
      <c r="CJ313" s="170">
        <v>4.5999999999999999E-3</v>
      </c>
      <c r="CK313" s="170" t="s">
        <v>46</v>
      </c>
      <c r="CL313" s="170">
        <v>4.5999999999999999E-3</v>
      </c>
      <c r="CM313" s="180">
        <v>77287320.769999996</v>
      </c>
      <c r="CN313" s="180">
        <v>99011951.263571396</v>
      </c>
      <c r="CO313" s="180">
        <v>-50879894.170000002</v>
      </c>
      <c r="CP313" s="128" t="s">
        <v>46</v>
      </c>
      <c r="CQ313" s="128" t="s">
        <v>46</v>
      </c>
      <c r="CR313" s="128" t="s">
        <v>46</v>
      </c>
      <c r="CS313" s="128" t="s">
        <v>46</v>
      </c>
      <c r="CT313" s="126" t="s">
        <v>46</v>
      </c>
      <c r="CU313" s="126" t="s">
        <v>46</v>
      </c>
      <c r="CV313" s="126" t="s">
        <v>5599</v>
      </c>
      <c r="CW313" s="126" t="s">
        <v>46</v>
      </c>
      <c r="CX313" s="154">
        <v>25569.625694432871</v>
      </c>
    </row>
    <row r="314" spans="1:102" ht="15" customHeight="1" x14ac:dyDescent="0.35">
      <c r="A314" s="8"/>
      <c r="B314" s="129">
        <v>9441308000147</v>
      </c>
      <c r="C314" s="152" t="s">
        <v>5600</v>
      </c>
      <c r="D314" s="126">
        <v>13</v>
      </c>
      <c r="E314" s="126"/>
      <c r="F314" s="122" t="s">
        <v>3393</v>
      </c>
      <c r="G314" s="126" t="s">
        <v>802</v>
      </c>
      <c r="H314" s="126" t="s">
        <v>3391</v>
      </c>
      <c r="I314" s="126" t="s">
        <v>3392</v>
      </c>
      <c r="J314" s="126" t="s">
        <v>362</v>
      </c>
      <c r="K314" s="126" t="s">
        <v>3526</v>
      </c>
      <c r="L314" s="211" t="s">
        <v>3399</v>
      </c>
      <c r="M314" s="126" t="s">
        <v>112</v>
      </c>
      <c r="N314" s="126" t="s">
        <v>113</v>
      </c>
      <c r="O314" s="126" t="s">
        <v>5133</v>
      </c>
      <c r="P314" s="211" t="s">
        <v>3541</v>
      </c>
      <c r="Q314" s="127">
        <v>500</v>
      </c>
      <c r="R314" s="126" t="s">
        <v>4350</v>
      </c>
      <c r="S314" s="213" t="s">
        <v>46</v>
      </c>
      <c r="T314" s="171">
        <v>500</v>
      </c>
      <c r="U314" s="171">
        <v>500</v>
      </c>
      <c r="V314" s="172" t="s">
        <v>3398</v>
      </c>
      <c r="W314" s="172" t="s">
        <v>135</v>
      </c>
      <c r="X314" s="172" t="s">
        <v>5321</v>
      </c>
      <c r="Y314" s="172" t="s">
        <v>3530</v>
      </c>
      <c r="Z314" s="172">
        <v>11</v>
      </c>
      <c r="AA314" s="172" t="s">
        <v>46</v>
      </c>
      <c r="AB314" s="169" t="s">
        <v>46</v>
      </c>
      <c r="AC314" s="172" t="s">
        <v>5601</v>
      </c>
      <c r="AD314" s="169">
        <v>0.02</v>
      </c>
      <c r="AE314" s="169">
        <v>0.02</v>
      </c>
      <c r="AF314" s="169">
        <v>0.02</v>
      </c>
      <c r="AG314" s="169">
        <v>0.2</v>
      </c>
      <c r="AH314" s="172" t="s">
        <v>46</v>
      </c>
      <c r="AI314" s="172" t="s">
        <v>46</v>
      </c>
      <c r="AJ314" s="172" t="s">
        <v>133</v>
      </c>
      <c r="AK314" s="173">
        <v>39568</v>
      </c>
      <c r="AL314" s="212" t="s">
        <v>5602</v>
      </c>
      <c r="AM314" s="128">
        <v>1.2830535531372001E-2</v>
      </c>
      <c r="AN314" s="128">
        <v>3.5409760642507199E-2</v>
      </c>
      <c r="AO314" s="128">
        <v>0.1151566424043433</v>
      </c>
      <c r="AP314" s="128">
        <v>0.1122108768645822</v>
      </c>
      <c r="AQ314" s="128">
        <v>9.5762260805471996E-2</v>
      </c>
      <c r="AR314" s="128">
        <v>0.16586199383436481</v>
      </c>
      <c r="AS314" s="128">
        <v>7.8629271606256407E-2</v>
      </c>
      <c r="AT314" s="128">
        <v>4.3074949624055801E-2</v>
      </c>
      <c r="AU314" s="128" t="s">
        <v>46</v>
      </c>
      <c r="AV314" s="128" t="s">
        <v>46</v>
      </c>
      <c r="AW314" s="128">
        <v>0.1010603715927671</v>
      </c>
      <c r="AX314" s="128">
        <v>1.0517432607316892</v>
      </c>
      <c r="AY314" s="128">
        <v>0.3420816556087507</v>
      </c>
      <c r="AZ314" s="128">
        <v>0.86301472241472621</v>
      </c>
      <c r="BA314" s="128">
        <v>0.91361860747050361</v>
      </c>
      <c r="BB314" s="128">
        <v>0.7336503194514723</v>
      </c>
      <c r="BC314" s="128">
        <v>1.5253118308250424</v>
      </c>
      <c r="BD314" s="128">
        <v>0.60264140300554292</v>
      </c>
      <c r="BE314" s="128">
        <v>0.34813656576059421</v>
      </c>
      <c r="BF314" s="128" t="s">
        <v>46</v>
      </c>
      <c r="BG314" s="128" t="s">
        <v>46</v>
      </c>
      <c r="BH314" s="128">
        <v>1.0643262197455023</v>
      </c>
      <c r="BI314" s="128">
        <v>6.312317559944E-4</v>
      </c>
      <c r="BJ314" s="128">
        <v>-6.8102836604176001E-2</v>
      </c>
      <c r="BK314" s="128">
        <v>-1.82786738346816E-2</v>
      </c>
      <c r="BL314" s="128">
        <v>-9.448872301424549E-3</v>
      </c>
      <c r="BM314" s="128">
        <v>-3.0752183148995305E-2</v>
      </c>
      <c r="BN314" s="128">
        <v>5.7122265680122401E-2</v>
      </c>
      <c r="BO314" s="128">
        <v>-5.1845121978568699E-2</v>
      </c>
      <c r="BP314" s="128">
        <v>-8.0655085828978207E-2</v>
      </c>
      <c r="BQ314" s="128" t="s">
        <v>46</v>
      </c>
      <c r="BR314" s="128" t="s">
        <v>46</v>
      </c>
      <c r="BS314" s="128">
        <v>5.5782619423940805E-3</v>
      </c>
      <c r="BT314" s="128">
        <v>4.3573813757868597E-2</v>
      </c>
      <c r="BU314" s="128">
        <v>3.8037547703361201E-2</v>
      </c>
      <c r="BV314" s="177">
        <v>-0.35161878628653309</v>
      </c>
      <c r="BW314" s="177">
        <v>9.5138162892299094E-2</v>
      </c>
      <c r="BX314" s="128">
        <v>-3.0534479112624701E-2</v>
      </c>
      <c r="BY314" s="128">
        <v>-4.1662758477766897E-2</v>
      </c>
      <c r="BZ314" s="177">
        <v>1.11623442551359E-2</v>
      </c>
      <c r="CA314" s="182">
        <v>8.0202898177192797E-2</v>
      </c>
      <c r="CB314" s="182">
        <v>1.99310227134551E-2</v>
      </c>
      <c r="CC314" s="182">
        <v>-0.162302148856904</v>
      </c>
      <c r="CD314" s="182">
        <v>-6.2643536814710604E-2</v>
      </c>
      <c r="CE314" s="182">
        <v>0.28286306576038661</v>
      </c>
      <c r="CF314" s="182">
        <v>0.30150744690215331</v>
      </c>
      <c r="CG314" s="179">
        <v>5.3237731999999998</v>
      </c>
      <c r="CH314" s="169">
        <v>0.24</v>
      </c>
      <c r="CI314" s="170" t="s">
        <v>46</v>
      </c>
      <c r="CJ314" s="170">
        <v>4.7999999999999996E-3</v>
      </c>
      <c r="CK314" s="170" t="s">
        <v>46</v>
      </c>
      <c r="CL314" s="170">
        <v>4.7999999999999996E-3</v>
      </c>
      <c r="CM314" s="180">
        <v>52548300.43</v>
      </c>
      <c r="CN314" s="180">
        <v>57468252.556587353</v>
      </c>
      <c r="CO314" s="180">
        <v>-12511218.930000003</v>
      </c>
      <c r="CP314" s="128" t="s">
        <v>46</v>
      </c>
      <c r="CQ314" s="128" t="s">
        <v>46</v>
      </c>
      <c r="CR314" s="128" t="s">
        <v>46</v>
      </c>
      <c r="CS314" s="128" t="s">
        <v>46</v>
      </c>
      <c r="CT314" s="126" t="s">
        <v>46</v>
      </c>
      <c r="CU314" s="126" t="s">
        <v>46</v>
      </c>
      <c r="CV314" s="126" t="s">
        <v>5603</v>
      </c>
      <c r="CW314" s="126" t="s">
        <v>46</v>
      </c>
      <c r="CX314" s="154">
        <v>25569.625694432871</v>
      </c>
    </row>
    <row r="315" spans="1:102" ht="15" customHeight="1" x14ac:dyDescent="0.35">
      <c r="A315" s="8"/>
      <c r="B315" s="129">
        <v>33378392000186</v>
      </c>
      <c r="C315" s="152" t="s">
        <v>5607</v>
      </c>
      <c r="D315" s="126">
        <v>15</v>
      </c>
      <c r="E315" s="126"/>
      <c r="F315" s="122" t="s">
        <v>3394</v>
      </c>
      <c r="G315" s="126" t="s">
        <v>802</v>
      </c>
      <c r="H315" s="126" t="s">
        <v>3391</v>
      </c>
      <c r="I315" s="126" t="s">
        <v>3392</v>
      </c>
      <c r="J315" s="126" t="s">
        <v>3560</v>
      </c>
      <c r="K315" s="126" t="s">
        <v>3540</v>
      </c>
      <c r="L315" s="211" t="s">
        <v>3399</v>
      </c>
      <c r="M315" s="126" t="s">
        <v>112</v>
      </c>
      <c r="N315" s="126" t="s">
        <v>113</v>
      </c>
      <c r="O315" s="126" t="s">
        <v>4459</v>
      </c>
      <c r="P315" s="211" t="s">
        <v>5179</v>
      </c>
      <c r="Q315" s="127">
        <v>500</v>
      </c>
      <c r="R315" s="126" t="s">
        <v>4350</v>
      </c>
      <c r="S315" s="213" t="s">
        <v>46</v>
      </c>
      <c r="T315" s="171">
        <v>500</v>
      </c>
      <c r="U315" s="171">
        <v>500</v>
      </c>
      <c r="V315" s="172" t="s">
        <v>3398</v>
      </c>
      <c r="W315" s="172" t="s">
        <v>135</v>
      </c>
      <c r="X315" s="172" t="s">
        <v>5321</v>
      </c>
      <c r="Y315" s="172" t="s">
        <v>3534</v>
      </c>
      <c r="Z315" s="172">
        <v>12</v>
      </c>
      <c r="AA315" s="172" t="s">
        <v>46</v>
      </c>
      <c r="AB315" s="169" t="s">
        <v>46</v>
      </c>
      <c r="AC315" s="172" t="s">
        <v>46</v>
      </c>
      <c r="AD315" s="169">
        <v>1.7500000000000002E-2</v>
      </c>
      <c r="AE315" s="169" t="s">
        <v>46</v>
      </c>
      <c r="AF315" s="169">
        <v>1.7500000000000002E-2</v>
      </c>
      <c r="AG315" s="169">
        <v>0.2</v>
      </c>
      <c r="AH315" s="172" t="s">
        <v>46</v>
      </c>
      <c r="AI315" s="172" t="s">
        <v>46</v>
      </c>
      <c r="AJ315" s="172" t="s">
        <v>46</v>
      </c>
      <c r="AK315" s="173">
        <v>43703</v>
      </c>
      <c r="AL315" s="212" t="s">
        <v>5608</v>
      </c>
      <c r="AM315" s="128">
        <v>3.3488086437143801E-2</v>
      </c>
      <c r="AN315" s="128">
        <v>0.1431392023639359</v>
      </c>
      <c r="AO315" s="128">
        <v>0.15857178156286289</v>
      </c>
      <c r="AP315" s="128">
        <v>0.14936660506268981</v>
      </c>
      <c r="AQ315" s="128">
        <v>9.7641994632080106E-2</v>
      </c>
      <c r="AR315" s="128">
        <v>4.9031659278212902E-2</v>
      </c>
      <c r="AS315" s="128">
        <v>0.1280214562789985</v>
      </c>
      <c r="AT315" s="128">
        <v>-4.7536707783897902E-2</v>
      </c>
      <c r="AU315" s="128" t="s">
        <v>46</v>
      </c>
      <c r="AV315" s="128" t="s">
        <v>46</v>
      </c>
      <c r="AW315" s="128">
        <v>0.10572329836496649</v>
      </c>
      <c r="AX315" s="128">
        <v>2.7450817730053068</v>
      </c>
      <c r="AY315" s="128">
        <v>1.3828191560377681</v>
      </c>
      <c r="AZ315" s="128">
        <v>1.188379403836467</v>
      </c>
      <c r="BA315" s="128">
        <v>1.2375327825200615</v>
      </c>
      <c r="BB315" s="128">
        <v>0.74941344628074458</v>
      </c>
      <c r="BC315" s="128">
        <v>0.4509084224365888</v>
      </c>
      <c r="BD315" s="128">
        <v>0.98119985662756204</v>
      </c>
      <c r="BE315" s="128" t="s">
        <v>46</v>
      </c>
      <c r="BF315" s="128" t="s">
        <v>46</v>
      </c>
      <c r="BG315" s="128" t="s">
        <v>46</v>
      </c>
      <c r="BH315" s="128">
        <v>1.2072512437851559</v>
      </c>
      <c r="BI315" s="128">
        <v>2.12887826617662E-2</v>
      </c>
      <c r="BJ315" s="128">
        <v>3.9626605117252599E-2</v>
      </c>
      <c r="BK315" s="128">
        <v>2.5136465323837901E-2</v>
      </c>
      <c r="BL315" s="128">
        <v>2.5581859530527051E-2</v>
      </c>
      <c r="BM315" s="128">
        <v>-2.8885678258272485E-2</v>
      </c>
      <c r="BN315" s="128">
        <v>-5.9708068876029398E-2</v>
      </c>
      <c r="BO315" s="128">
        <v>-2.4529373058265998E-3</v>
      </c>
      <c r="BP315" s="128">
        <v>-0.17126674323693211</v>
      </c>
      <c r="BQ315" s="128" t="s">
        <v>46</v>
      </c>
      <c r="BR315" s="128" t="s">
        <v>46</v>
      </c>
      <c r="BS315" s="128">
        <v>1.6688278698326009E-2</v>
      </c>
      <c r="BT315" s="128">
        <v>0.1192946616873794</v>
      </c>
      <c r="BU315" s="128">
        <v>0.16334998883098309</v>
      </c>
      <c r="BV315" s="177">
        <v>0.24334797006785111</v>
      </c>
      <c r="BW315" s="177">
        <v>0.16575985724104231</v>
      </c>
      <c r="BX315" s="128">
        <v>-8.1865240980327297E-2</v>
      </c>
      <c r="BY315" s="128">
        <v>-0.35230691671628628</v>
      </c>
      <c r="BZ315" s="177">
        <v>0.56450472339310809</v>
      </c>
      <c r="CA315" s="182">
        <v>0.82929112805325333</v>
      </c>
      <c r="CB315" s="182">
        <v>-0.192387428555929</v>
      </c>
      <c r="CC315" s="182">
        <v>0.37594304775898291</v>
      </c>
      <c r="CD315" s="182">
        <v>0.33620793563871559</v>
      </c>
      <c r="CE315" s="182">
        <v>0.24875189160097039</v>
      </c>
      <c r="CF315" s="182">
        <v>0.48926030176266161</v>
      </c>
      <c r="CG315" s="179">
        <v>1.84222541</v>
      </c>
      <c r="CH315" s="169">
        <v>0.25</v>
      </c>
      <c r="CI315" s="170">
        <v>0.15</v>
      </c>
      <c r="CJ315" s="170">
        <v>4.3750000000000004E-3</v>
      </c>
      <c r="CK315" s="170" t="s">
        <v>46</v>
      </c>
      <c r="CL315" s="170">
        <v>4.3750000000000004E-3</v>
      </c>
      <c r="CM315" s="180">
        <v>15154168.880000001</v>
      </c>
      <c r="CN315" s="180">
        <v>14328975.682698406</v>
      </c>
      <c r="CO315" s="180">
        <v>-174121.30999999997</v>
      </c>
      <c r="CP315" s="128" t="s">
        <v>46</v>
      </c>
      <c r="CQ315" s="128" t="s">
        <v>46</v>
      </c>
      <c r="CR315" s="128" t="s">
        <v>46</v>
      </c>
      <c r="CS315" s="128" t="s">
        <v>46</v>
      </c>
      <c r="CT315" s="126" t="s">
        <v>46</v>
      </c>
      <c r="CU315" s="126" t="s">
        <v>46</v>
      </c>
      <c r="CV315" s="126" t="s">
        <v>5609</v>
      </c>
      <c r="CW315" s="126" t="s">
        <v>46</v>
      </c>
      <c r="CX315" s="154">
        <v>25569.625694432871</v>
      </c>
    </row>
    <row r="316" spans="1:102" ht="15" customHeight="1" x14ac:dyDescent="0.35">
      <c r="A316" s="8"/>
      <c r="B316" s="129">
        <v>31455960000170</v>
      </c>
      <c r="C316" s="152" t="s">
        <v>5610</v>
      </c>
      <c r="D316" s="126">
        <v>26</v>
      </c>
      <c r="E316" s="126"/>
      <c r="F316" s="122" t="s">
        <v>3393</v>
      </c>
      <c r="G316" s="126" t="s">
        <v>802</v>
      </c>
      <c r="H316" s="126" t="s">
        <v>3391</v>
      </c>
      <c r="I316" s="126" t="s">
        <v>3392</v>
      </c>
      <c r="J316" s="126" t="s">
        <v>3560</v>
      </c>
      <c r="K316" s="126" t="s">
        <v>3526</v>
      </c>
      <c r="L316" s="211" t="s">
        <v>3400</v>
      </c>
      <c r="M316" s="126" t="s">
        <v>114</v>
      </c>
      <c r="N316" s="126" t="s">
        <v>115</v>
      </c>
      <c r="O316" s="126" t="s">
        <v>324</v>
      </c>
      <c r="P316" s="211" t="s">
        <v>3550</v>
      </c>
      <c r="Q316" s="127">
        <v>500</v>
      </c>
      <c r="R316" s="126" t="s">
        <v>4350</v>
      </c>
      <c r="S316" s="213" t="s">
        <v>46</v>
      </c>
      <c r="T316" s="171">
        <v>500</v>
      </c>
      <c r="U316" s="171">
        <v>500</v>
      </c>
      <c r="V316" s="172" t="s">
        <v>3398</v>
      </c>
      <c r="W316" s="172" t="s">
        <v>135</v>
      </c>
      <c r="X316" s="172" t="s">
        <v>5321</v>
      </c>
      <c r="Y316" s="172" t="s">
        <v>3534</v>
      </c>
      <c r="Z316" s="172">
        <v>12</v>
      </c>
      <c r="AA316" s="172" t="s">
        <v>46</v>
      </c>
      <c r="AB316" s="169" t="s">
        <v>46</v>
      </c>
      <c r="AC316" s="172" t="s">
        <v>5611</v>
      </c>
      <c r="AD316" s="169">
        <v>0.02</v>
      </c>
      <c r="AE316" s="169">
        <v>0.02</v>
      </c>
      <c r="AF316" s="169">
        <v>0.02</v>
      </c>
      <c r="AG316" s="169">
        <v>0.2</v>
      </c>
      <c r="AH316" s="172" t="s">
        <v>136</v>
      </c>
      <c r="AI316" s="172" t="s">
        <v>4367</v>
      </c>
      <c r="AJ316" s="172" t="s">
        <v>133</v>
      </c>
      <c r="AK316" s="173">
        <v>43410</v>
      </c>
      <c r="AL316" s="212" t="s">
        <v>5612</v>
      </c>
      <c r="AM316" s="128">
        <v>1.0981304811505201E-2</v>
      </c>
      <c r="AN316" s="128">
        <v>4.6963799018145201E-2</v>
      </c>
      <c r="AO316" s="128">
        <v>0.1230845186293498</v>
      </c>
      <c r="AP316" s="128">
        <v>0.1114079921736299</v>
      </c>
      <c r="AQ316" s="128">
        <v>9.8299047524743804E-2</v>
      </c>
      <c r="AR316" s="128">
        <v>0.1724281063060229</v>
      </c>
      <c r="AS316" s="128">
        <v>6.1501968015121998E-2</v>
      </c>
      <c r="AT316" s="128">
        <v>5.8316450965319497E-2</v>
      </c>
      <c r="AU316" s="128" t="s">
        <v>46</v>
      </c>
      <c r="AV316" s="128" t="s">
        <v>46</v>
      </c>
      <c r="AW316" s="128">
        <v>8.8008625405229898E-2</v>
      </c>
      <c r="AX316" s="128">
        <v>0.90015832163056253</v>
      </c>
      <c r="AY316" s="128">
        <v>0.4537012911213576</v>
      </c>
      <c r="AZ316" s="128">
        <v>0.92242835029420922</v>
      </c>
      <c r="BA316" s="128">
        <v>0.90673674113680525</v>
      </c>
      <c r="BB316" s="128">
        <v>0.75493613085524969</v>
      </c>
      <c r="BC316" s="128">
        <v>1.5856955800132353</v>
      </c>
      <c r="BD316" s="128">
        <v>0.47137193992887111</v>
      </c>
      <c r="BE316" s="128">
        <v>0.47132008611971588</v>
      </c>
      <c r="BF316" s="128" t="s">
        <v>46</v>
      </c>
      <c r="BG316" s="128" t="s">
        <v>46</v>
      </c>
      <c r="BH316" s="128">
        <v>1.0037964057726043</v>
      </c>
      <c r="BI316" s="128">
        <v>-1.2179989638723E-3</v>
      </c>
      <c r="BJ316" s="128">
        <v>-5.6548798228537901E-2</v>
      </c>
      <c r="BK316" s="128">
        <v>-1.0350797609675E-2</v>
      </c>
      <c r="BL316" s="128">
        <v>-1.0205103531532922E-2</v>
      </c>
      <c r="BM316" s="128">
        <v>-2.8233182984080951E-2</v>
      </c>
      <c r="BN316" s="128">
        <v>6.3688378151780495E-2</v>
      </c>
      <c r="BO316" s="128">
        <v>-6.8972425569702997E-2</v>
      </c>
      <c r="BP316" s="128">
        <v>-6.5413584487714602E-2</v>
      </c>
      <c r="BQ316" s="128" t="s">
        <v>46</v>
      </c>
      <c r="BR316" s="128" t="s">
        <v>46</v>
      </c>
      <c r="BS316" s="128">
        <v>3.0602208634888939E-4</v>
      </c>
      <c r="BT316" s="128">
        <v>4.9583770914983102E-2</v>
      </c>
      <c r="BU316" s="128">
        <v>6.2151485425583998E-2</v>
      </c>
      <c r="BV316" s="177">
        <v>-0.16044844601727079</v>
      </c>
      <c r="BW316" s="177">
        <v>3.50368286530982E-2</v>
      </c>
      <c r="BX316" s="128">
        <v>-3.0689286297364698E-2</v>
      </c>
      <c r="BY316" s="128">
        <v>-0.1284139357505219</v>
      </c>
      <c r="BZ316" s="177">
        <v>6.6264864032687998E-2</v>
      </c>
      <c r="CA316" s="182">
        <v>-7.3785660324298299E-2</v>
      </c>
      <c r="CB316" s="182">
        <v>5.7820964244360902E-2</v>
      </c>
      <c r="CC316" s="182">
        <v>-0.18598717008296739</v>
      </c>
      <c r="CD316" s="182">
        <v>-0.16091408454438719</v>
      </c>
      <c r="CE316" s="182">
        <v>0.1481797554762212</v>
      </c>
      <c r="CF316" s="182">
        <v>0.2332296817596857</v>
      </c>
      <c r="CG316" s="179">
        <v>1.7861585600000001</v>
      </c>
      <c r="CH316" s="169">
        <v>0.25</v>
      </c>
      <c r="CI316" s="170">
        <v>0.15</v>
      </c>
      <c r="CJ316" s="170">
        <v>5.0000000000000001E-3</v>
      </c>
      <c r="CK316" s="170" t="s">
        <v>46</v>
      </c>
      <c r="CL316" s="170">
        <v>5.0000000000000001E-3</v>
      </c>
      <c r="CM316" s="180">
        <v>100967694.84999999</v>
      </c>
      <c r="CN316" s="180">
        <v>116320681.89706348</v>
      </c>
      <c r="CO316" s="180">
        <v>-35583955.989999987</v>
      </c>
      <c r="CP316" s="128" t="s">
        <v>46</v>
      </c>
      <c r="CQ316" s="128" t="s">
        <v>46</v>
      </c>
      <c r="CR316" s="128" t="s">
        <v>46</v>
      </c>
      <c r="CS316" s="128" t="s">
        <v>46</v>
      </c>
      <c r="CT316" s="126" t="s">
        <v>46</v>
      </c>
      <c r="CU316" s="126" t="s">
        <v>46</v>
      </c>
      <c r="CV316" s="126" t="s">
        <v>5613</v>
      </c>
      <c r="CW316" s="126" t="s">
        <v>46</v>
      </c>
      <c r="CX316" s="154">
        <v>25569.625694432871</v>
      </c>
    </row>
    <row r="317" spans="1:102" ht="15" customHeight="1" x14ac:dyDescent="0.35">
      <c r="A317" s="8"/>
      <c r="B317" s="129">
        <v>31923761000149</v>
      </c>
      <c r="C317" s="152" t="s">
        <v>5604</v>
      </c>
      <c r="D317" s="126">
        <v>13</v>
      </c>
      <c r="E317" s="126"/>
      <c r="F317" s="122" t="s">
        <v>3552</v>
      </c>
      <c r="G317" s="126" t="s">
        <v>802</v>
      </c>
      <c r="H317" s="126" t="s">
        <v>3391</v>
      </c>
      <c r="I317" s="126" t="s">
        <v>3392</v>
      </c>
      <c r="J317" s="126" t="s">
        <v>3560</v>
      </c>
      <c r="K317" s="126" t="s">
        <v>3526</v>
      </c>
      <c r="L317" s="211" t="s">
        <v>3399</v>
      </c>
      <c r="M317" s="126" t="s">
        <v>112</v>
      </c>
      <c r="N317" s="126" t="s">
        <v>113</v>
      </c>
      <c r="O317" s="126" t="s">
        <v>5133</v>
      </c>
      <c r="P317" s="211" t="s">
        <v>3541</v>
      </c>
      <c r="Q317" s="127">
        <v>500</v>
      </c>
      <c r="R317" s="126" t="s">
        <v>4350</v>
      </c>
      <c r="S317" s="213" t="s">
        <v>46</v>
      </c>
      <c r="T317" s="171">
        <v>500</v>
      </c>
      <c r="U317" s="171">
        <v>500</v>
      </c>
      <c r="V317" s="172" t="s">
        <v>3398</v>
      </c>
      <c r="W317" s="172" t="s">
        <v>135</v>
      </c>
      <c r="X317" s="172" t="s">
        <v>5321</v>
      </c>
      <c r="Y317" s="172" t="s">
        <v>3530</v>
      </c>
      <c r="Z317" s="172">
        <v>11</v>
      </c>
      <c r="AA317" s="172" t="s">
        <v>46</v>
      </c>
      <c r="AB317" s="169" t="s">
        <v>46</v>
      </c>
      <c r="AC317" s="172" t="s">
        <v>46</v>
      </c>
      <c r="AD317" s="169">
        <v>0.02</v>
      </c>
      <c r="AE317" s="169" t="s">
        <v>46</v>
      </c>
      <c r="AF317" s="169">
        <v>0.02</v>
      </c>
      <c r="AG317" s="169">
        <v>0.2</v>
      </c>
      <c r="AH317" s="172" t="s">
        <v>136</v>
      </c>
      <c r="AI317" s="172" t="s">
        <v>4367</v>
      </c>
      <c r="AJ317" s="172" t="s">
        <v>133</v>
      </c>
      <c r="AK317" s="173">
        <v>43467</v>
      </c>
      <c r="AL317" s="212" t="s">
        <v>5605</v>
      </c>
      <c r="AM317" s="128">
        <v>1.34966261416522E-2</v>
      </c>
      <c r="AN317" s="128">
        <v>-4.4426526657028002E-3</v>
      </c>
      <c r="AO317" s="128">
        <v>0.1082972976889844</v>
      </c>
      <c r="AP317" s="128">
        <v>0.1184337890768072</v>
      </c>
      <c r="AQ317" s="128">
        <v>9.7182655967266607E-2</v>
      </c>
      <c r="AR317" s="128">
        <v>0.18237847329721549</v>
      </c>
      <c r="AS317" s="128">
        <v>0.12630290152534909</v>
      </c>
      <c r="AT317" s="128">
        <v>1.4113256074995899E-2</v>
      </c>
      <c r="AU317" s="128" t="s">
        <v>46</v>
      </c>
      <c r="AV317" s="128" t="s">
        <v>46</v>
      </c>
      <c r="AW317" s="128">
        <v>8.0415356870028695E-2</v>
      </c>
      <c r="AX317" s="128">
        <v>1.1063439676691311</v>
      </c>
      <c r="AY317" s="128" t="s">
        <v>46</v>
      </c>
      <c r="AZ317" s="128">
        <v>0.81160895587034587</v>
      </c>
      <c r="BA317" s="128">
        <v>0.96712636788987338</v>
      </c>
      <c r="BB317" s="128">
        <v>0.74555652112157966</v>
      </c>
      <c r="BC317" s="128">
        <v>1.6772018506292381</v>
      </c>
      <c r="BD317" s="128">
        <v>0.96802827018495419</v>
      </c>
      <c r="BE317" s="128">
        <v>0.1140649157928437</v>
      </c>
      <c r="BF317" s="128" t="s">
        <v>46</v>
      </c>
      <c r="BG317" s="128" t="s">
        <v>46</v>
      </c>
      <c r="BH317" s="128">
        <v>0.89022809354425747</v>
      </c>
      <c r="BI317" s="128">
        <v>1.2973223662745999E-3</v>
      </c>
      <c r="BJ317" s="128">
        <v>-0.1079552499123861</v>
      </c>
      <c r="BK317" s="128">
        <v>-2.51380185500404E-2</v>
      </c>
      <c r="BL317" s="128">
        <v>-3.5864883088545518E-3</v>
      </c>
      <c r="BM317" s="128">
        <v>-2.9341810305264948E-2</v>
      </c>
      <c r="BN317" s="128">
        <v>7.3638745142973194E-2</v>
      </c>
      <c r="BO317" s="128">
        <v>-4.1714920594758996E-3</v>
      </c>
      <c r="BP317" s="128">
        <v>-0.1096167793780382</v>
      </c>
      <c r="BQ317" s="128" t="s">
        <v>46</v>
      </c>
      <c r="BR317" s="128" t="s">
        <v>46</v>
      </c>
      <c r="BS317" s="128">
        <v>-9.0943250358040961E-3</v>
      </c>
      <c r="BT317" s="128">
        <v>6.4944374259007398E-2</v>
      </c>
      <c r="BU317" s="128">
        <v>6.6046549632363602E-2</v>
      </c>
      <c r="BV317" s="177">
        <v>-0.31310382174848522</v>
      </c>
      <c r="BW317" s="177">
        <v>-7.6951997518588805E-2</v>
      </c>
      <c r="BX317" s="128">
        <v>-7.3047992865508296E-2</v>
      </c>
      <c r="BY317" s="128">
        <v>-8.7471658143282394E-2</v>
      </c>
      <c r="BZ317" s="177">
        <v>9.2714845587795001E-3</v>
      </c>
      <c r="CA317" s="182">
        <v>0.17277483427659451</v>
      </c>
      <c r="CB317" s="182">
        <v>5.4228414888503503E-2</v>
      </c>
      <c r="CC317" s="182">
        <v>-0.2064258639901313</v>
      </c>
      <c r="CD317" s="182">
        <v>-5.1829684634586697E-2</v>
      </c>
      <c r="CE317" s="182">
        <v>0.4931283067356011</v>
      </c>
      <c r="CF317" s="182">
        <v>0.20817424122207959</v>
      </c>
      <c r="CG317" s="179">
        <v>1.68243298</v>
      </c>
      <c r="CH317" s="169">
        <v>0.25</v>
      </c>
      <c r="CI317" s="170">
        <v>0.15</v>
      </c>
      <c r="CJ317" s="170">
        <v>5.0000000000000001E-3</v>
      </c>
      <c r="CK317" s="170" t="s">
        <v>46</v>
      </c>
      <c r="CL317" s="170">
        <v>5.0000000000000001E-3</v>
      </c>
      <c r="CM317" s="180">
        <v>14165974.060000001</v>
      </c>
      <c r="CN317" s="180">
        <v>17028637.727063488</v>
      </c>
      <c r="CO317" s="180">
        <v>-4681860.17</v>
      </c>
      <c r="CP317" s="128" t="s">
        <v>46</v>
      </c>
      <c r="CQ317" s="128" t="s">
        <v>46</v>
      </c>
      <c r="CR317" s="128" t="s">
        <v>46</v>
      </c>
      <c r="CS317" s="128" t="s">
        <v>46</v>
      </c>
      <c r="CT317" s="126" t="s">
        <v>46</v>
      </c>
      <c r="CU317" s="126" t="s">
        <v>46</v>
      </c>
      <c r="CV317" s="126" t="s">
        <v>5606</v>
      </c>
      <c r="CW317" s="126" t="s">
        <v>46</v>
      </c>
      <c r="CX317" s="154">
        <v>25569.625694432871</v>
      </c>
    </row>
    <row r="318" spans="1:102" ht="15" customHeight="1" x14ac:dyDescent="0.35">
      <c r="A318" s="8"/>
      <c r="B318" s="129">
        <v>28849694000155</v>
      </c>
      <c r="C318" s="152" t="s">
        <v>5614</v>
      </c>
      <c r="D318" s="126">
        <v>13</v>
      </c>
      <c r="E318" s="126"/>
      <c r="F318" s="122" t="s">
        <v>3401</v>
      </c>
      <c r="G318" s="126" t="s">
        <v>507</v>
      </c>
      <c r="H318" s="126" t="s">
        <v>3390</v>
      </c>
      <c r="I318" s="126" t="s">
        <v>3384</v>
      </c>
      <c r="J318" s="126" t="s">
        <v>3561</v>
      </c>
      <c r="K318" s="126" t="s">
        <v>3526</v>
      </c>
      <c r="L318" s="211" t="s">
        <v>3400</v>
      </c>
      <c r="M318" s="126" t="s">
        <v>112</v>
      </c>
      <c r="N318" s="126" t="s">
        <v>264</v>
      </c>
      <c r="O318" s="126" t="s">
        <v>166</v>
      </c>
      <c r="P318" s="211" t="s">
        <v>3541</v>
      </c>
      <c r="Q318" s="127">
        <v>500</v>
      </c>
      <c r="R318" s="126" t="s">
        <v>4350</v>
      </c>
      <c r="S318" s="213" t="s">
        <v>46</v>
      </c>
      <c r="T318" s="171">
        <v>500</v>
      </c>
      <c r="U318" s="171">
        <v>500</v>
      </c>
      <c r="V318" s="172" t="s">
        <v>3398</v>
      </c>
      <c r="W318" s="172" t="s">
        <v>135</v>
      </c>
      <c r="X318" s="172" t="s">
        <v>3531</v>
      </c>
      <c r="Y318" s="172" t="s">
        <v>3530</v>
      </c>
      <c r="Z318" s="172">
        <v>31</v>
      </c>
      <c r="AA318" s="172" t="s">
        <v>46</v>
      </c>
      <c r="AB318" s="169" t="s">
        <v>46</v>
      </c>
      <c r="AC318" s="172" t="s">
        <v>46</v>
      </c>
      <c r="AD318" s="169">
        <v>1.6E-2</v>
      </c>
      <c r="AE318" s="169" t="s">
        <v>46</v>
      </c>
      <c r="AF318" s="169">
        <v>0.02</v>
      </c>
      <c r="AG318" s="169">
        <v>0.2</v>
      </c>
      <c r="AH318" s="172" t="s">
        <v>46</v>
      </c>
      <c r="AI318" s="172" t="s">
        <v>46</v>
      </c>
      <c r="AJ318" s="172" t="s">
        <v>133</v>
      </c>
      <c r="AK318" s="173">
        <v>43116</v>
      </c>
      <c r="AL318" s="212" t="s">
        <v>5615</v>
      </c>
      <c r="AM318" s="128">
        <v>1.04181806624734E-2</v>
      </c>
      <c r="AN318" s="128">
        <v>0.14027291758604149</v>
      </c>
      <c r="AO318" s="128">
        <v>0.1646200468385681</v>
      </c>
      <c r="AP318" s="128">
        <v>0.120959166308548</v>
      </c>
      <c r="AQ318" s="128">
        <v>0.1098125909755323</v>
      </c>
      <c r="AR318" s="128">
        <v>3.6114437703118098E-2</v>
      </c>
      <c r="AS318" s="128">
        <v>9.59155071983641E-2</v>
      </c>
      <c r="AT318" s="128">
        <v>0.31478259983158741</v>
      </c>
      <c r="AU318" s="128" t="s">
        <v>46</v>
      </c>
      <c r="AV318" s="128" t="s">
        <v>46</v>
      </c>
      <c r="AW318" s="128">
        <v>9.7114203818731995E-2</v>
      </c>
      <c r="AX318" s="128">
        <v>0.85399797023670743</v>
      </c>
      <c r="AY318" s="128">
        <v>1.3551289535490438</v>
      </c>
      <c r="AZ318" s="128">
        <v>1.233706723815766</v>
      </c>
      <c r="BA318" s="128">
        <v>0.98892600547770515</v>
      </c>
      <c r="BB318" s="128">
        <v>0.85278674079008165</v>
      </c>
      <c r="BC318" s="128">
        <v>0.33211815328332878</v>
      </c>
      <c r="BD318" s="128">
        <v>0.73512897483602202</v>
      </c>
      <c r="BE318" s="128">
        <v>2.544108216562126</v>
      </c>
      <c r="BF318" s="128" t="s">
        <v>46</v>
      </c>
      <c r="BG318" s="128" t="s">
        <v>46</v>
      </c>
      <c r="BH318" s="128">
        <v>1.1855252823674611</v>
      </c>
      <c r="BI318" s="128">
        <v>-1.7811231129041E-3</v>
      </c>
      <c r="BJ318" s="128">
        <v>3.67603203393582E-2</v>
      </c>
      <c r="BK318" s="128">
        <v>3.11847305995431E-2</v>
      </c>
      <c r="BL318" s="128">
        <v>-1.2068826390088105E-3</v>
      </c>
      <c r="BM318" s="128">
        <v>-1.679397531903748E-2</v>
      </c>
      <c r="BN318" s="128">
        <v>-7.2625290451124203E-2</v>
      </c>
      <c r="BO318" s="128">
        <v>-3.4558886386460902E-2</v>
      </c>
      <c r="BP318" s="128">
        <v>0.1910525643785532</v>
      </c>
      <c r="BQ318" s="128" t="s">
        <v>46</v>
      </c>
      <c r="BR318" s="128" t="s">
        <v>46</v>
      </c>
      <c r="BS318" s="128">
        <v>1.404692454848222E-2</v>
      </c>
      <c r="BT318" s="128">
        <v>5.23000456962276E-2</v>
      </c>
      <c r="BU318" s="128">
        <v>5.8156880299157797E-2</v>
      </c>
      <c r="BV318" s="177">
        <v>0.54529101337511743</v>
      </c>
      <c r="BW318" s="177">
        <v>0.21506582624505019</v>
      </c>
      <c r="BX318" s="128">
        <v>-2.1034949608243099E-2</v>
      </c>
      <c r="BY318" s="128">
        <v>-7.0618957017463305E-2</v>
      </c>
      <c r="BZ318" s="177">
        <v>8.7199605394600796E-2</v>
      </c>
      <c r="CA318" s="182">
        <v>0.2308272845146816</v>
      </c>
      <c r="CB318" s="182">
        <v>-2.68726898334751E-2</v>
      </c>
      <c r="CC318" s="182">
        <v>0.1575085011951875</v>
      </c>
      <c r="CD318" s="182">
        <v>0.17513479959294889</v>
      </c>
      <c r="CE318" s="182">
        <v>0.1558413457060647</v>
      </c>
      <c r="CF318" s="182">
        <v>0.54835826492041639</v>
      </c>
      <c r="CG318" s="179">
        <v>2.0374014499999999</v>
      </c>
      <c r="CH318" s="169">
        <v>0.18</v>
      </c>
      <c r="CI318" s="170" t="s">
        <v>46</v>
      </c>
      <c r="CJ318" s="170">
        <v>2.8800000000000002E-3</v>
      </c>
      <c r="CK318" s="170" t="s">
        <v>46</v>
      </c>
      <c r="CL318" s="170">
        <v>2.8800000000000002E-3</v>
      </c>
      <c r="CM318" s="180">
        <v>38022829.509999998</v>
      </c>
      <c r="CN318" s="180">
        <v>39837691.480952367</v>
      </c>
      <c r="CO318" s="180">
        <v>-8455044.9600000009</v>
      </c>
      <c r="CP318" s="128" t="s">
        <v>46</v>
      </c>
      <c r="CQ318" s="128" t="s">
        <v>46</v>
      </c>
      <c r="CR318" s="128" t="s">
        <v>46</v>
      </c>
      <c r="CS318" s="128" t="s">
        <v>46</v>
      </c>
      <c r="CT318" s="126" t="s">
        <v>46</v>
      </c>
      <c r="CU318" s="126" t="s">
        <v>46</v>
      </c>
      <c r="CV318" s="126" t="s">
        <v>5616</v>
      </c>
      <c r="CW318" s="126" t="s">
        <v>46</v>
      </c>
      <c r="CX318" s="154">
        <v>25569.625694432871</v>
      </c>
    </row>
    <row r="319" spans="1:102" ht="15" customHeight="1" x14ac:dyDescent="0.35">
      <c r="A319" s="8"/>
      <c r="B319" s="129">
        <v>33520968000106</v>
      </c>
      <c r="C319" s="152" t="s">
        <v>5617</v>
      </c>
      <c r="D319" s="126">
        <v>13</v>
      </c>
      <c r="E319" s="126" t="s">
        <v>134</v>
      </c>
      <c r="F319" s="122" t="s">
        <v>3401</v>
      </c>
      <c r="G319" s="126" t="s">
        <v>507</v>
      </c>
      <c r="H319" s="126" t="s">
        <v>3390</v>
      </c>
      <c r="I319" s="126" t="s">
        <v>3384</v>
      </c>
      <c r="J319" s="126" t="s">
        <v>3561</v>
      </c>
      <c r="K319" s="126" t="s">
        <v>3526</v>
      </c>
      <c r="L319" s="211" t="s">
        <v>3399</v>
      </c>
      <c r="M319" s="126" t="s">
        <v>112</v>
      </c>
      <c r="N319" s="126" t="s">
        <v>264</v>
      </c>
      <c r="O319" s="126" t="s">
        <v>157</v>
      </c>
      <c r="P319" s="211" t="s">
        <v>3541</v>
      </c>
      <c r="Q319" s="127">
        <v>500</v>
      </c>
      <c r="R319" s="126" t="s">
        <v>4350</v>
      </c>
      <c r="S319" s="213" t="s">
        <v>46</v>
      </c>
      <c r="T319" s="171">
        <v>100</v>
      </c>
      <c r="U319" s="171">
        <v>100</v>
      </c>
      <c r="V319" s="172" t="s">
        <v>3398</v>
      </c>
      <c r="W319" s="172" t="s">
        <v>135</v>
      </c>
      <c r="X319" s="172" t="s">
        <v>3531</v>
      </c>
      <c r="Y319" s="172" t="s">
        <v>3530</v>
      </c>
      <c r="Z319" s="172">
        <v>31</v>
      </c>
      <c r="AA319" s="172" t="s">
        <v>46</v>
      </c>
      <c r="AB319" s="169" t="s">
        <v>46</v>
      </c>
      <c r="AC319" s="172" t="s">
        <v>5618</v>
      </c>
      <c r="AD319" s="169">
        <v>0.02</v>
      </c>
      <c r="AE319" s="169">
        <v>0.02</v>
      </c>
      <c r="AF319" s="169">
        <v>2.2000000000000002E-2</v>
      </c>
      <c r="AG319" s="169">
        <v>0.2</v>
      </c>
      <c r="AH319" s="172" t="s">
        <v>46</v>
      </c>
      <c r="AI319" s="172" t="s">
        <v>46</v>
      </c>
      <c r="AJ319" s="172" t="s">
        <v>133</v>
      </c>
      <c r="AK319" s="173">
        <v>43677</v>
      </c>
      <c r="AL319" s="212" t="s">
        <v>5619</v>
      </c>
      <c r="AM319" s="128">
        <v>1.65200497144244E-2</v>
      </c>
      <c r="AN319" s="128">
        <v>0.16030079024791449</v>
      </c>
      <c r="AO319" s="128">
        <v>0.22242440198036489</v>
      </c>
      <c r="AP319" s="128">
        <v>0.16739055073933379</v>
      </c>
      <c r="AQ319" s="128">
        <v>0.1402993335745836</v>
      </c>
      <c r="AR319" s="128">
        <v>0.1102576604647473</v>
      </c>
      <c r="AS319" s="128">
        <v>0.1233819734373391</v>
      </c>
      <c r="AT319" s="128">
        <v>0.21494757658721619</v>
      </c>
      <c r="AU319" s="128" t="s">
        <v>46</v>
      </c>
      <c r="AV319" s="128" t="s">
        <v>46</v>
      </c>
      <c r="AW319" s="128">
        <v>0.14982988035802111</v>
      </c>
      <c r="AX319" s="128">
        <v>1.3541797153840545</v>
      </c>
      <c r="AY319" s="128">
        <v>1.5486114203655621</v>
      </c>
      <c r="AZ319" s="128">
        <v>1.6669080439089481</v>
      </c>
      <c r="BA319" s="128">
        <v>1.3984946819174</v>
      </c>
      <c r="BB319" s="128">
        <v>1.1218499910908817</v>
      </c>
      <c r="BC319" s="128">
        <v>1.0139593167673906</v>
      </c>
      <c r="BD319" s="128">
        <v>0.94564128674892045</v>
      </c>
      <c r="BE319" s="128">
        <v>1.7372303806443721</v>
      </c>
      <c r="BF319" s="128" t="s">
        <v>46</v>
      </c>
      <c r="BG319" s="128" t="s">
        <v>46</v>
      </c>
      <c r="BH319" s="128">
        <v>1.9303260921185661</v>
      </c>
      <c r="BI319" s="128">
        <v>4.3207459390468004E-3</v>
      </c>
      <c r="BJ319" s="128">
        <v>5.6788193001231203E-2</v>
      </c>
      <c r="BK319" s="128">
        <v>8.8989085741339999E-2</v>
      </c>
      <c r="BL319" s="128">
        <v>4.2598424764295428E-2</v>
      </c>
      <c r="BM319" s="128">
        <v>1.3544730573501029E-2</v>
      </c>
      <c r="BN319" s="128">
        <v>1.517932310505E-3</v>
      </c>
      <c r="BO319" s="128">
        <v>-7.0924201474860003E-3</v>
      </c>
      <c r="BP319" s="128">
        <v>9.1217541134181998E-2</v>
      </c>
      <c r="BQ319" s="128" t="s">
        <v>46</v>
      </c>
      <c r="BR319" s="128" t="s">
        <v>46</v>
      </c>
      <c r="BS319" s="128">
        <v>6.700970932968775E-2</v>
      </c>
      <c r="BT319" s="128">
        <v>5.6261739718574698E-2</v>
      </c>
      <c r="BU319" s="128">
        <v>6.4708693802898301E-2</v>
      </c>
      <c r="BV319" s="177">
        <v>1.3722982624108513</v>
      </c>
      <c r="BW319" s="177">
        <v>0.85024031791638466</v>
      </c>
      <c r="BX319" s="128">
        <v>-2.6988005189809199E-2</v>
      </c>
      <c r="BY319" s="128">
        <v>-0.10718445021504119</v>
      </c>
      <c r="BZ319" s="177">
        <v>0.13033308868651239</v>
      </c>
      <c r="CA319" s="182">
        <v>0.1928979940572714</v>
      </c>
      <c r="CB319" s="182">
        <v>-3.0335757360622001E-3</v>
      </c>
      <c r="CC319" s="182">
        <v>4.8069450744659799E-2</v>
      </c>
      <c r="CD319" s="182">
        <v>7.0055047772899504E-2</v>
      </c>
      <c r="CE319" s="182">
        <v>0.3363631865891637</v>
      </c>
      <c r="CF319" s="182">
        <v>0.51590763849570065</v>
      </c>
      <c r="CG319" s="179">
        <v>2.3601776999999999</v>
      </c>
      <c r="CH319" s="169">
        <v>0.18</v>
      </c>
      <c r="CI319" s="170" t="s">
        <v>46</v>
      </c>
      <c r="CJ319" s="170">
        <v>3.5999999999999999E-3</v>
      </c>
      <c r="CK319" s="170" t="s">
        <v>46</v>
      </c>
      <c r="CL319" s="170">
        <v>3.5999999999999999E-3</v>
      </c>
      <c r="CM319" s="180">
        <v>1006975179.47</v>
      </c>
      <c r="CN319" s="180">
        <v>894785630.58190477</v>
      </c>
      <c r="CO319" s="180">
        <v>62648854.960000038</v>
      </c>
      <c r="CP319" s="128" t="s">
        <v>46</v>
      </c>
      <c r="CQ319" s="128" t="s">
        <v>46</v>
      </c>
      <c r="CR319" s="128" t="s">
        <v>46</v>
      </c>
      <c r="CS319" s="128" t="s">
        <v>46</v>
      </c>
      <c r="CT319" s="126" t="s">
        <v>46</v>
      </c>
      <c r="CU319" s="126" t="s">
        <v>46</v>
      </c>
      <c r="CV319" s="126" t="s">
        <v>5620</v>
      </c>
      <c r="CW319" s="126" t="s">
        <v>46</v>
      </c>
      <c r="CX319" s="154">
        <v>25569.625694432871</v>
      </c>
    </row>
    <row r="320" spans="1:102" ht="15" customHeight="1" x14ac:dyDescent="0.35">
      <c r="A320" s="8"/>
      <c r="B320" s="129">
        <v>26978199000110</v>
      </c>
      <c r="C320" s="152" t="s">
        <v>5621</v>
      </c>
      <c r="D320" s="126">
        <v>13</v>
      </c>
      <c r="E320" s="126"/>
      <c r="F320" s="122" t="s">
        <v>3401</v>
      </c>
      <c r="G320" s="126" t="s">
        <v>507</v>
      </c>
      <c r="H320" s="126" t="s">
        <v>3390</v>
      </c>
      <c r="I320" s="126" t="s">
        <v>3384</v>
      </c>
      <c r="J320" s="126" t="s">
        <v>3559</v>
      </c>
      <c r="K320" s="126" t="s">
        <v>3526</v>
      </c>
      <c r="L320" s="211" t="s">
        <v>3399</v>
      </c>
      <c r="M320" s="126" t="s">
        <v>112</v>
      </c>
      <c r="N320" s="126" t="s">
        <v>264</v>
      </c>
      <c r="O320" s="126" t="s">
        <v>157</v>
      </c>
      <c r="P320" s="211" t="s">
        <v>3541</v>
      </c>
      <c r="Q320" s="127">
        <v>500</v>
      </c>
      <c r="R320" s="126" t="s">
        <v>4350</v>
      </c>
      <c r="S320" s="213" t="s">
        <v>46</v>
      </c>
      <c r="T320" s="171">
        <v>500</v>
      </c>
      <c r="U320" s="171">
        <v>500</v>
      </c>
      <c r="V320" s="172" t="s">
        <v>3398</v>
      </c>
      <c r="W320" s="172" t="s">
        <v>135</v>
      </c>
      <c r="X320" s="172" t="s">
        <v>3531</v>
      </c>
      <c r="Y320" s="172" t="s">
        <v>3530</v>
      </c>
      <c r="Z320" s="172">
        <v>31</v>
      </c>
      <c r="AA320" s="172" t="s">
        <v>46</v>
      </c>
      <c r="AB320" s="169" t="s">
        <v>46</v>
      </c>
      <c r="AC320" s="172" t="s">
        <v>46</v>
      </c>
      <c r="AD320" s="169">
        <v>0.02</v>
      </c>
      <c r="AE320" s="169" t="s">
        <v>46</v>
      </c>
      <c r="AF320" s="169">
        <v>2.2000000000000002E-2</v>
      </c>
      <c r="AG320" s="169">
        <v>0.2</v>
      </c>
      <c r="AH320" s="172" t="s">
        <v>46</v>
      </c>
      <c r="AI320" s="172" t="s">
        <v>46</v>
      </c>
      <c r="AJ320" s="172" t="s">
        <v>133</v>
      </c>
      <c r="AK320" s="173">
        <v>42824</v>
      </c>
      <c r="AL320" s="212" t="s">
        <v>5622</v>
      </c>
      <c r="AM320" s="128">
        <v>8.2850148391431008E-3</v>
      </c>
      <c r="AN320" s="128">
        <v>0.1173531726560335</v>
      </c>
      <c r="AO320" s="128">
        <v>0.1252680486673487</v>
      </c>
      <c r="AP320" s="128">
        <v>0.14261310141795699</v>
      </c>
      <c r="AQ320" s="128">
        <v>0.1233534586102569</v>
      </c>
      <c r="AR320" s="128">
        <v>9.8598050184203603E-2</v>
      </c>
      <c r="AS320" s="128">
        <v>0.1127579799289026</v>
      </c>
      <c r="AT320" s="128">
        <v>0.1639612003347459</v>
      </c>
      <c r="AU320" s="128" t="s">
        <v>46</v>
      </c>
      <c r="AV320" s="128" t="s">
        <v>46</v>
      </c>
      <c r="AW320" s="128">
        <v>0.10340292993492679</v>
      </c>
      <c r="AX320" s="128">
        <v>0.67913833376828814</v>
      </c>
      <c r="AY320" s="128">
        <v>1.1337090922022413</v>
      </c>
      <c r="AZ320" s="128">
        <v>0.93879230924858004</v>
      </c>
      <c r="BA320" s="128">
        <v>1.1778660010449342</v>
      </c>
      <c r="BB320" s="128">
        <v>0.97049376817371735</v>
      </c>
      <c r="BC320" s="128">
        <v>0.90673438179233601</v>
      </c>
      <c r="BD320" s="128">
        <v>0.86421539760286747</v>
      </c>
      <c r="BE320" s="128">
        <v>1.3251527790678022</v>
      </c>
      <c r="BF320" s="128" t="s">
        <v>46</v>
      </c>
      <c r="BG320" s="128" t="s">
        <v>46</v>
      </c>
      <c r="BH320" s="128">
        <v>1.2900025399613142</v>
      </c>
      <c r="BI320" s="128">
        <v>-3.9142889362344E-3</v>
      </c>
      <c r="BJ320" s="128">
        <v>1.38405754093502E-2</v>
      </c>
      <c r="BK320" s="128">
        <v>-8.1672675716760994E-3</v>
      </c>
      <c r="BL320" s="128">
        <v>1.920971108025582E-2</v>
      </c>
      <c r="BM320" s="128">
        <v>-3.3274260401328082E-3</v>
      </c>
      <c r="BN320" s="128">
        <v>-1.01416779700387E-2</v>
      </c>
      <c r="BO320" s="128">
        <v>-1.77164136559224E-2</v>
      </c>
      <c r="BP320" s="128">
        <v>4.0231164881711703E-2</v>
      </c>
      <c r="BQ320" s="128" t="s">
        <v>46</v>
      </c>
      <c r="BR320" s="128" t="s">
        <v>46</v>
      </c>
      <c r="BS320" s="128">
        <v>2.1520736762145276E-2</v>
      </c>
      <c r="BT320" s="128">
        <v>4.6777805174182799E-2</v>
      </c>
      <c r="BU320" s="128">
        <v>6.1201422883538602E-2</v>
      </c>
      <c r="BV320" s="177">
        <v>-0.1313956238870688</v>
      </c>
      <c r="BW320" s="177">
        <v>0.29324438556704591</v>
      </c>
      <c r="BX320" s="128">
        <v>-2.5035146904023701E-2</v>
      </c>
      <c r="BY320" s="128">
        <v>-0.14434572553409131</v>
      </c>
      <c r="BZ320" s="177">
        <v>0.1636206162107075</v>
      </c>
      <c r="CA320" s="182">
        <v>0.32348115161713248</v>
      </c>
      <c r="CB320" s="182">
        <v>-6.6975462581801001E-3</v>
      </c>
      <c r="CC320" s="182">
        <v>4.1472011315962398E-2</v>
      </c>
      <c r="CD320" s="182">
        <v>8.7233541457648098E-2</v>
      </c>
      <c r="CE320" s="182">
        <v>0.27659729519418019</v>
      </c>
      <c r="CF320" s="182">
        <v>0.34901711835306359</v>
      </c>
      <c r="CG320" s="179">
        <v>2.2999262499999999</v>
      </c>
      <c r="CH320" s="169">
        <v>0.18</v>
      </c>
      <c r="CI320" s="170" t="s">
        <v>46</v>
      </c>
      <c r="CJ320" s="170">
        <v>3.5999999999999999E-3</v>
      </c>
      <c r="CK320" s="170" t="s">
        <v>46</v>
      </c>
      <c r="CL320" s="170">
        <v>3.5999999999999999E-3</v>
      </c>
      <c r="CM320" s="180">
        <v>517971723.63</v>
      </c>
      <c r="CN320" s="180">
        <v>536014015.65015888</v>
      </c>
      <c r="CO320" s="180">
        <v>-125507251.22</v>
      </c>
      <c r="CP320" s="128" t="s">
        <v>46</v>
      </c>
      <c r="CQ320" s="128" t="s">
        <v>46</v>
      </c>
      <c r="CR320" s="128" t="s">
        <v>46</v>
      </c>
      <c r="CS320" s="128" t="s">
        <v>46</v>
      </c>
      <c r="CT320" s="126" t="s">
        <v>46</v>
      </c>
      <c r="CU320" s="126" t="s">
        <v>46</v>
      </c>
      <c r="CV320" s="126" t="s">
        <v>5623</v>
      </c>
      <c r="CW320" s="126" t="s">
        <v>46</v>
      </c>
      <c r="CX320" s="154">
        <v>25569.625694432871</v>
      </c>
    </row>
    <row r="321" spans="1:102" ht="15" customHeight="1" x14ac:dyDescent="0.35">
      <c r="A321" s="8"/>
      <c r="B321" s="129">
        <v>26396708000105</v>
      </c>
      <c r="C321" s="152" t="s">
        <v>5624</v>
      </c>
      <c r="D321" s="126">
        <v>26</v>
      </c>
      <c r="E321" s="126"/>
      <c r="F321" s="122" t="s">
        <v>3394</v>
      </c>
      <c r="G321" s="126" t="s">
        <v>507</v>
      </c>
      <c r="H321" s="126" t="s">
        <v>3390</v>
      </c>
      <c r="I321" s="126" t="s">
        <v>3384</v>
      </c>
      <c r="J321" s="126" t="s">
        <v>362</v>
      </c>
      <c r="K321" s="126" t="s">
        <v>3526</v>
      </c>
      <c r="L321" s="211" t="s">
        <v>3400</v>
      </c>
      <c r="M321" s="126" t="s">
        <v>114</v>
      </c>
      <c r="N321" s="126" t="s">
        <v>115</v>
      </c>
      <c r="O321" s="126" t="s">
        <v>4542</v>
      </c>
      <c r="P321" s="211" t="s">
        <v>3537</v>
      </c>
      <c r="Q321" s="127">
        <v>10000</v>
      </c>
      <c r="R321" s="126" t="s">
        <v>4350</v>
      </c>
      <c r="S321" s="213" t="s">
        <v>46</v>
      </c>
      <c r="T321" s="171">
        <v>10000</v>
      </c>
      <c r="U321" s="171">
        <v>10000</v>
      </c>
      <c r="V321" s="172" t="s">
        <v>3398</v>
      </c>
      <c r="W321" s="172" t="s">
        <v>3530</v>
      </c>
      <c r="X321" s="172" t="s">
        <v>3531</v>
      </c>
      <c r="Y321" s="172" t="s">
        <v>3534</v>
      </c>
      <c r="Z321" s="172">
        <v>32</v>
      </c>
      <c r="AA321" s="172" t="s">
        <v>46</v>
      </c>
      <c r="AB321" s="169" t="s">
        <v>46</v>
      </c>
      <c r="AC321" s="172" t="s">
        <v>5625</v>
      </c>
      <c r="AD321" s="169">
        <v>0.02</v>
      </c>
      <c r="AE321" s="169">
        <v>0.02</v>
      </c>
      <c r="AF321" s="169">
        <v>0.02</v>
      </c>
      <c r="AG321" s="169">
        <v>0.2</v>
      </c>
      <c r="AH321" s="172" t="s">
        <v>46</v>
      </c>
      <c r="AI321" s="172" t="s">
        <v>46</v>
      </c>
      <c r="AJ321" s="172" t="s">
        <v>133</v>
      </c>
      <c r="AK321" s="173">
        <v>42718</v>
      </c>
      <c r="AL321" s="212" t="s">
        <v>5626</v>
      </c>
      <c r="AM321" s="128">
        <v>2.1213193138291501E-2</v>
      </c>
      <c r="AN321" s="128">
        <v>0.1979834907043338</v>
      </c>
      <c r="AO321" s="128">
        <v>0.23079749535890001</v>
      </c>
      <c r="AP321" s="128">
        <v>0.14116801188659631</v>
      </c>
      <c r="AQ321" s="128">
        <v>0.1235126108274387</v>
      </c>
      <c r="AR321" s="128">
        <v>5.08904829175034E-2</v>
      </c>
      <c r="AS321" s="128">
        <v>9.8450218358906799E-2</v>
      </c>
      <c r="AT321" s="128">
        <v>0.15415393552870249</v>
      </c>
      <c r="AU321" s="128" t="s">
        <v>46</v>
      </c>
      <c r="AV321" s="128" t="s">
        <v>46</v>
      </c>
      <c r="AW321" s="128">
        <v>0.1035393803377193</v>
      </c>
      <c r="AX321" s="128">
        <v>1.7388855568222723</v>
      </c>
      <c r="AY321" s="128">
        <v>1.912651174547527</v>
      </c>
      <c r="AZ321" s="128">
        <v>1.729658248386571</v>
      </c>
      <c r="BA321" s="128">
        <v>1.1651443951524956</v>
      </c>
      <c r="BB321" s="128">
        <v>0.97189424397496538</v>
      </c>
      <c r="BC321" s="128">
        <v>0.46800266821816561</v>
      </c>
      <c r="BD321" s="128">
        <v>0.75455586076283665</v>
      </c>
      <c r="BE321" s="128">
        <v>1.2458893668321682</v>
      </c>
      <c r="BF321" s="128" t="s">
        <v>46</v>
      </c>
      <c r="BG321" s="128" t="s">
        <v>46</v>
      </c>
      <c r="BH321" s="128">
        <v>1.2681022056665483</v>
      </c>
      <c r="BI321" s="128">
        <v>9.0138893629138992E-3</v>
      </c>
      <c r="BJ321" s="128">
        <v>9.4470893457650501E-2</v>
      </c>
      <c r="BK321" s="128">
        <v>9.7362179119875103E-2</v>
      </c>
      <c r="BL321" s="128">
        <v>1.7846501198541143E-2</v>
      </c>
      <c r="BM321" s="128">
        <v>-3.1690648006372779E-3</v>
      </c>
      <c r="BN321" s="128">
        <v>-5.78492452367389E-2</v>
      </c>
      <c r="BO321" s="128">
        <v>-3.2024175225918203E-2</v>
      </c>
      <c r="BP321" s="128">
        <v>3.0423900075668302E-2</v>
      </c>
      <c r="BQ321" s="128" t="s">
        <v>46</v>
      </c>
      <c r="BR321" s="128" t="s">
        <v>46</v>
      </c>
      <c r="BS321" s="128">
        <v>2.0237893430131049E-2</v>
      </c>
      <c r="BT321" s="128">
        <v>3.6822435388433002E-2</v>
      </c>
      <c r="BU321" s="128">
        <v>9.2945131620632698E-2</v>
      </c>
      <c r="BV321" s="177">
        <v>2.2577754074613958</v>
      </c>
      <c r="BW321" s="177">
        <v>0.20772342624534049</v>
      </c>
      <c r="BX321" s="128">
        <v>-1.6216692266470802E-2</v>
      </c>
      <c r="BY321" s="128">
        <v>-0.2348709245975725</v>
      </c>
      <c r="BZ321" s="177">
        <v>0.14906932704055509</v>
      </c>
      <c r="CA321" s="182">
        <v>3.0756520040039998E-4</v>
      </c>
      <c r="CB321" s="182">
        <v>8.3403191585247893E-2</v>
      </c>
      <c r="CC321" s="182">
        <v>2.9778107481281998E-2</v>
      </c>
      <c r="CD321" s="182">
        <v>-1.7881963314721399E-2</v>
      </c>
      <c r="CE321" s="182">
        <v>0.1926943584393388</v>
      </c>
      <c r="CF321" s="182">
        <v>7.5542134163404495E-2</v>
      </c>
      <c r="CG321" s="179">
        <v>2.3699170700000001</v>
      </c>
      <c r="CH321" s="169">
        <v>0.25</v>
      </c>
      <c r="CI321" s="170">
        <v>0.15</v>
      </c>
      <c r="CJ321" s="170">
        <v>5.0000000000000001E-3</v>
      </c>
      <c r="CK321" s="170">
        <v>2.5770022618390852E-3</v>
      </c>
      <c r="CL321" s="170">
        <v>7.5770022618390854E-3</v>
      </c>
      <c r="CM321" s="180">
        <v>28641382.510000002</v>
      </c>
      <c r="CN321" s="180">
        <v>26396795.860396829</v>
      </c>
      <c r="CO321" s="180">
        <v>-936765.86000000022</v>
      </c>
      <c r="CP321" s="128" t="s">
        <v>46</v>
      </c>
      <c r="CQ321" s="128" t="s">
        <v>46</v>
      </c>
      <c r="CR321" s="128" t="s">
        <v>46</v>
      </c>
      <c r="CS321" s="128" t="s">
        <v>46</v>
      </c>
      <c r="CT321" s="126" t="s">
        <v>46</v>
      </c>
      <c r="CU321" s="126" t="s">
        <v>46</v>
      </c>
      <c r="CV321" s="126" t="s">
        <v>5627</v>
      </c>
      <c r="CW321" s="126" t="s">
        <v>46</v>
      </c>
      <c r="CX321" s="154">
        <v>25569.625694432871</v>
      </c>
    </row>
    <row r="322" spans="1:102" ht="15" customHeight="1" x14ac:dyDescent="0.35">
      <c r="A322" s="8"/>
      <c r="B322" s="129">
        <v>39573883000164</v>
      </c>
      <c r="C322" s="152" t="s">
        <v>5628</v>
      </c>
      <c r="D322" s="126">
        <v>26</v>
      </c>
      <c r="E322" s="126"/>
      <c r="F322" s="122"/>
      <c r="G322" s="126" t="s">
        <v>507</v>
      </c>
      <c r="H322" s="126" t="s">
        <v>3390</v>
      </c>
      <c r="I322" s="126" t="s">
        <v>3384</v>
      </c>
      <c r="J322" s="126" t="s">
        <v>3561</v>
      </c>
      <c r="K322" s="126" t="s">
        <v>3526</v>
      </c>
      <c r="L322" s="211" t="s">
        <v>3400</v>
      </c>
      <c r="M322" s="126" t="s">
        <v>114</v>
      </c>
      <c r="N322" s="126" t="s">
        <v>115</v>
      </c>
      <c r="O322" s="126" t="s">
        <v>4459</v>
      </c>
      <c r="P322" s="211" t="s">
        <v>4616</v>
      </c>
      <c r="Q322" s="127">
        <v>500</v>
      </c>
      <c r="R322" s="126" t="s">
        <v>4350</v>
      </c>
      <c r="S322" s="213" t="s">
        <v>46</v>
      </c>
      <c r="T322" s="171">
        <v>100</v>
      </c>
      <c r="U322" s="171">
        <v>100</v>
      </c>
      <c r="V322" s="172" t="s">
        <v>3398</v>
      </c>
      <c r="W322" s="172" t="s">
        <v>135</v>
      </c>
      <c r="X322" s="172" t="s">
        <v>3531</v>
      </c>
      <c r="Y322" s="172" t="s">
        <v>3534</v>
      </c>
      <c r="Z322" s="172">
        <v>32</v>
      </c>
      <c r="AA322" s="172" t="s">
        <v>46</v>
      </c>
      <c r="AB322" s="169" t="s">
        <v>46</v>
      </c>
      <c r="AC322" s="172" t="s">
        <v>5629</v>
      </c>
      <c r="AD322" s="169">
        <v>0.02</v>
      </c>
      <c r="AE322" s="169">
        <v>0.02</v>
      </c>
      <c r="AF322" s="169">
        <v>2.2000000000000002E-2</v>
      </c>
      <c r="AG322" s="169">
        <v>0.2</v>
      </c>
      <c r="AH322" s="172" t="s">
        <v>46</v>
      </c>
      <c r="AI322" s="172" t="s">
        <v>46</v>
      </c>
      <c r="AJ322" s="172" t="s">
        <v>3372</v>
      </c>
      <c r="AK322" s="173">
        <v>44217</v>
      </c>
      <c r="AL322" s="212" t="s">
        <v>5630</v>
      </c>
      <c r="AM322" s="128">
        <v>5.2433507465872602E-2</v>
      </c>
      <c r="AN322" s="128">
        <v>0.20510653318964109</v>
      </c>
      <c r="AO322" s="128">
        <v>0.1350053232296812</v>
      </c>
      <c r="AP322" s="128">
        <v>0.26150701203677901</v>
      </c>
      <c r="AQ322" s="128">
        <v>0.1922717861303018</v>
      </c>
      <c r="AR322" s="128">
        <v>0.1024084429814653</v>
      </c>
      <c r="AS322" s="128">
        <v>0.27633891509474418</v>
      </c>
      <c r="AT322" s="128">
        <v>-0.12291908060017299</v>
      </c>
      <c r="AU322" s="128" t="s">
        <v>46</v>
      </c>
      <c r="AV322" s="128" t="s">
        <v>46</v>
      </c>
      <c r="AW322" s="128">
        <v>7.4604267152081599E-2</v>
      </c>
      <c r="AX322" s="128">
        <v>4.298073761529043</v>
      </c>
      <c r="AY322" s="128">
        <v>1.9814644656325933</v>
      </c>
      <c r="AZ322" s="128">
        <v>1.011766052907942</v>
      </c>
      <c r="BA322" s="128">
        <v>2.2796804901978494</v>
      </c>
      <c r="BB322" s="128">
        <v>1.6148233000275376</v>
      </c>
      <c r="BC322" s="128">
        <v>0.94177578627200176</v>
      </c>
      <c r="BD322" s="128">
        <v>2.1179551596466197</v>
      </c>
      <c r="BE322" s="128" t="s">
        <v>46</v>
      </c>
      <c r="BF322" s="128" t="s">
        <v>46</v>
      </c>
      <c r="BG322" s="128" t="s">
        <v>46</v>
      </c>
      <c r="BH322" s="128">
        <v>0.64395035916962828</v>
      </c>
      <c r="BI322" s="128">
        <v>4.0234203690494998E-2</v>
      </c>
      <c r="BJ322" s="128">
        <v>0.10159393594295781</v>
      </c>
      <c r="BK322" s="128">
        <v>1.5700069906562999E-3</v>
      </c>
      <c r="BL322" s="128">
        <v>0.13168859875909411</v>
      </c>
      <c r="BM322" s="128">
        <v>6.5416133858324121E-2</v>
      </c>
      <c r="BN322" s="128">
        <v>-6.331285172777E-3</v>
      </c>
      <c r="BO322" s="128">
        <v>0.14586452150991899</v>
      </c>
      <c r="BP322" s="128">
        <v>-0.24664911605320719</v>
      </c>
      <c r="BQ322" s="128" t="s">
        <v>46</v>
      </c>
      <c r="BR322" s="128" t="s">
        <v>46</v>
      </c>
      <c r="BS322" s="128">
        <v>-3.6967019000193613E-2</v>
      </c>
      <c r="BT322" s="128">
        <v>0.17265223422948561</v>
      </c>
      <c r="BU322" s="128">
        <v>0.20092428772254931</v>
      </c>
      <c r="BV322" s="177">
        <v>9.4224024564093706E-2</v>
      </c>
      <c r="BW322" s="177">
        <v>-5.5758790289575103E-2</v>
      </c>
      <c r="BX322" s="128">
        <v>-0.1587243262228013</v>
      </c>
      <c r="BY322" s="128">
        <v>-0.35821377373176549</v>
      </c>
      <c r="BZ322" s="177">
        <v>0.89863404105107292</v>
      </c>
      <c r="CA322" s="182">
        <v>0.68551692123997343</v>
      </c>
      <c r="CB322" s="182">
        <v>-0.1592291765359235</v>
      </c>
      <c r="CC322" s="182">
        <v>0.18239509620750341</v>
      </c>
      <c r="CD322" s="182">
        <v>0.18002245000360931</v>
      </c>
      <c r="CE322" s="182">
        <v>0.2874433428278057</v>
      </c>
      <c r="CF322" s="182">
        <v>0.23894803770413461</v>
      </c>
      <c r="CG322" s="179">
        <v>2.8670281000000002</v>
      </c>
      <c r="CH322" s="169">
        <v>0.18</v>
      </c>
      <c r="CI322" s="170" t="s">
        <v>46</v>
      </c>
      <c r="CJ322" s="170">
        <v>3.5999999999999999E-3</v>
      </c>
      <c r="CK322" s="170" t="s">
        <v>46</v>
      </c>
      <c r="CL322" s="170">
        <v>3.5999999999999999E-3</v>
      </c>
      <c r="CM322" s="180">
        <v>72343216.530000001</v>
      </c>
      <c r="CN322" s="180">
        <v>69819071.57349208</v>
      </c>
      <c r="CO322" s="180">
        <v>-11526763.640000001</v>
      </c>
      <c r="CP322" s="128" t="s">
        <v>46</v>
      </c>
      <c r="CQ322" s="128" t="s">
        <v>46</v>
      </c>
      <c r="CR322" s="128" t="s">
        <v>46</v>
      </c>
      <c r="CS322" s="128" t="s">
        <v>46</v>
      </c>
      <c r="CT322" s="126" t="s">
        <v>46</v>
      </c>
      <c r="CU322" s="126" t="s">
        <v>46</v>
      </c>
      <c r="CV322" s="126" t="s">
        <v>5631</v>
      </c>
      <c r="CW322" s="126" t="s">
        <v>46</v>
      </c>
      <c r="CX322" s="154">
        <v>25569.625694432871</v>
      </c>
    </row>
    <row r="323" spans="1:102" ht="15" customHeight="1" x14ac:dyDescent="0.35">
      <c r="A323" s="8"/>
      <c r="B323" s="129">
        <v>30521581000178</v>
      </c>
      <c r="C323" s="152" t="s">
        <v>5632</v>
      </c>
      <c r="D323" s="126">
        <v>14</v>
      </c>
      <c r="E323" s="126"/>
      <c r="F323" s="122" t="s">
        <v>3401</v>
      </c>
      <c r="G323" s="126" t="s">
        <v>507</v>
      </c>
      <c r="H323" s="126" t="s">
        <v>3390</v>
      </c>
      <c r="I323" s="126" t="s">
        <v>3384</v>
      </c>
      <c r="J323" s="126" t="s">
        <v>3561</v>
      </c>
      <c r="K323" s="126" t="s">
        <v>3526</v>
      </c>
      <c r="L323" s="211" t="s">
        <v>3400</v>
      </c>
      <c r="M323" s="126" t="s">
        <v>112</v>
      </c>
      <c r="N323" s="126" t="s">
        <v>264</v>
      </c>
      <c r="O323" s="126" t="s">
        <v>157</v>
      </c>
      <c r="P323" s="211" t="s">
        <v>3541</v>
      </c>
      <c r="Q323" s="127">
        <v>500</v>
      </c>
      <c r="R323" s="126" t="s">
        <v>4350</v>
      </c>
      <c r="S323" s="213" t="s">
        <v>46</v>
      </c>
      <c r="T323" s="171">
        <v>100</v>
      </c>
      <c r="U323" s="171">
        <v>100</v>
      </c>
      <c r="V323" s="172" t="s">
        <v>3398</v>
      </c>
      <c r="W323" s="172" t="s">
        <v>135</v>
      </c>
      <c r="X323" s="172" t="s">
        <v>3532</v>
      </c>
      <c r="Y323" s="172" t="s">
        <v>3530</v>
      </c>
      <c r="Z323" s="172">
        <v>61</v>
      </c>
      <c r="AA323" s="172" t="s">
        <v>134</v>
      </c>
      <c r="AB323" s="169">
        <v>0.05</v>
      </c>
      <c r="AC323" s="172" t="s">
        <v>46</v>
      </c>
      <c r="AD323" s="169">
        <v>0.02</v>
      </c>
      <c r="AE323" s="169" t="s">
        <v>46</v>
      </c>
      <c r="AF323" s="169">
        <v>0.02</v>
      </c>
      <c r="AG323" s="169">
        <v>0.2</v>
      </c>
      <c r="AH323" s="172" t="s">
        <v>46</v>
      </c>
      <c r="AI323" s="172" t="s">
        <v>46</v>
      </c>
      <c r="AJ323" s="172" t="s">
        <v>133</v>
      </c>
      <c r="AK323" s="173">
        <v>43343</v>
      </c>
      <c r="AL323" s="212" t="s">
        <v>5633</v>
      </c>
      <c r="AM323" s="128">
        <v>6.0161491392701997E-3</v>
      </c>
      <c r="AN323" s="128">
        <v>0.13040702819907879</v>
      </c>
      <c r="AO323" s="128">
        <v>0.1293972744227645</v>
      </c>
      <c r="AP323" s="128">
        <v>0.16462275276290159</v>
      </c>
      <c r="AQ323" s="128">
        <v>0.12841972678385419</v>
      </c>
      <c r="AR323" s="128">
        <v>0.1027330422780483</v>
      </c>
      <c r="AS323" s="128">
        <v>0.10647589683208419</v>
      </c>
      <c r="AT323" s="128">
        <v>0.19679261394792519</v>
      </c>
      <c r="AU323" s="128" t="s">
        <v>46</v>
      </c>
      <c r="AV323" s="128" t="s">
        <v>46</v>
      </c>
      <c r="AW323" s="128">
        <v>0.1119399307452007</v>
      </c>
      <c r="AX323" s="128">
        <v>0.49315512180399629</v>
      </c>
      <c r="AY323" s="128">
        <v>1.2598179513195169</v>
      </c>
      <c r="AZ323" s="128">
        <v>0.96973783305592776</v>
      </c>
      <c r="BA323" s="128">
        <v>1.373614238478472</v>
      </c>
      <c r="BB323" s="128">
        <v>1.0152699169674706</v>
      </c>
      <c r="BC323" s="128">
        <v>0.944760889344198</v>
      </c>
      <c r="BD323" s="128">
        <v>0.81606738231637155</v>
      </c>
      <c r="BE323" s="128">
        <v>1.5904999398680717</v>
      </c>
      <c r="BF323" s="128" t="s">
        <v>46</v>
      </c>
      <c r="BG323" s="128" t="s">
        <v>46</v>
      </c>
      <c r="BH323" s="128">
        <v>1.3870426732051166</v>
      </c>
      <c r="BI323" s="128">
        <v>-6.1831546361073002E-3</v>
      </c>
      <c r="BJ323" s="128">
        <v>2.68944309523955E-2</v>
      </c>
      <c r="BK323" s="128">
        <v>-4.0380418162603996E-3</v>
      </c>
      <c r="BL323" s="128">
        <v>3.9984348809675829E-2</v>
      </c>
      <c r="BM323" s="128">
        <v>1.7145897715247216E-3</v>
      </c>
      <c r="BN323" s="128">
        <v>-6.0066858761939996E-3</v>
      </c>
      <c r="BO323" s="128">
        <v>-2.3998496752740898E-2</v>
      </c>
      <c r="BP323" s="128">
        <v>7.3062578494891006E-2</v>
      </c>
      <c r="BQ323" s="128" t="s">
        <v>46</v>
      </c>
      <c r="BR323" s="128" t="s">
        <v>46</v>
      </c>
      <c r="BS323" s="128">
        <v>2.8903290751901123E-2</v>
      </c>
      <c r="BT323" s="128">
        <v>7.7591522630871101E-2</v>
      </c>
      <c r="BU323" s="128">
        <v>0.1041426324667948</v>
      </c>
      <c r="BV323" s="177">
        <v>-7.3990881712976998E-3</v>
      </c>
      <c r="BW323" s="177">
        <v>0.26919815148730991</v>
      </c>
      <c r="BX323" s="128">
        <v>-5.7227614318701603E-2</v>
      </c>
      <c r="BY323" s="128">
        <v>-0.2464366833320849</v>
      </c>
      <c r="BZ323" s="177">
        <v>0.2754441433912363</v>
      </c>
      <c r="CA323" s="182">
        <v>0.30278480643744771</v>
      </c>
      <c r="CB323" s="182">
        <v>-9.3535445614968994E-3</v>
      </c>
      <c r="CC323" s="182">
        <v>2.52109489162009E-2</v>
      </c>
      <c r="CD323" s="182">
        <v>6.8859363012868699E-2</v>
      </c>
      <c r="CE323" s="182">
        <v>0.26041143137369122</v>
      </c>
      <c r="CF323" s="182">
        <v>0.33946299991385032</v>
      </c>
      <c r="CG323" s="179">
        <v>2.1132286800000002</v>
      </c>
      <c r="CH323" s="169" t="s">
        <v>46</v>
      </c>
      <c r="CI323" s="170" t="s">
        <v>46</v>
      </c>
      <c r="CJ323" s="170" t="s">
        <v>46</v>
      </c>
      <c r="CK323" s="170" t="s">
        <v>46</v>
      </c>
      <c r="CL323" s="170" t="s">
        <v>46</v>
      </c>
      <c r="CM323" s="180">
        <v>236685946.19</v>
      </c>
      <c r="CN323" s="180">
        <v>242941096.77928564</v>
      </c>
      <c r="CO323" s="180">
        <v>-44906330.740000017</v>
      </c>
      <c r="CP323" s="128" t="s">
        <v>46</v>
      </c>
      <c r="CQ323" s="128" t="s">
        <v>46</v>
      </c>
      <c r="CR323" s="128" t="s">
        <v>46</v>
      </c>
      <c r="CS323" s="128" t="s">
        <v>46</v>
      </c>
      <c r="CT323" s="126" t="s">
        <v>46</v>
      </c>
      <c r="CU323" s="126" t="s">
        <v>46</v>
      </c>
      <c r="CV323" s="126" t="s">
        <v>5634</v>
      </c>
      <c r="CW323" s="126" t="s">
        <v>46</v>
      </c>
      <c r="CX323" s="154">
        <v>25569.625694432871</v>
      </c>
    </row>
    <row r="324" spans="1:102" ht="15" customHeight="1" x14ac:dyDescent="0.35">
      <c r="A324" s="8"/>
      <c r="B324" s="129">
        <v>42831231000197</v>
      </c>
      <c r="C324" s="152" t="s">
        <v>5635</v>
      </c>
      <c r="D324" s="126">
        <v>13</v>
      </c>
      <c r="E324" s="126"/>
      <c r="F324" s="122"/>
      <c r="G324" s="126" t="s">
        <v>507</v>
      </c>
      <c r="H324" s="126" t="s">
        <v>3390</v>
      </c>
      <c r="I324" s="126" t="s">
        <v>3384</v>
      </c>
      <c r="J324" s="126" t="s">
        <v>3561</v>
      </c>
      <c r="K324" s="126" t="s">
        <v>3526</v>
      </c>
      <c r="L324" s="211" t="s">
        <v>3400</v>
      </c>
      <c r="M324" s="126" t="s">
        <v>112</v>
      </c>
      <c r="N324" s="126" t="s">
        <v>113</v>
      </c>
      <c r="O324" s="126" t="s">
        <v>157</v>
      </c>
      <c r="P324" s="211" t="s">
        <v>114</v>
      </c>
      <c r="Q324" s="127">
        <v>500</v>
      </c>
      <c r="R324" s="126" t="s">
        <v>4350</v>
      </c>
      <c r="S324" s="213" t="s">
        <v>46</v>
      </c>
      <c r="T324" s="171">
        <v>100</v>
      </c>
      <c r="U324" s="171">
        <v>100</v>
      </c>
      <c r="V324" s="172" t="s">
        <v>3398</v>
      </c>
      <c r="W324" s="172" t="s">
        <v>135</v>
      </c>
      <c r="X324" s="172" t="s">
        <v>3532</v>
      </c>
      <c r="Y324" s="172" t="s">
        <v>3534</v>
      </c>
      <c r="Z324" s="172">
        <v>62</v>
      </c>
      <c r="AA324" s="172" t="s">
        <v>134</v>
      </c>
      <c r="AB324" s="169">
        <v>0.05</v>
      </c>
      <c r="AC324" s="172" t="s">
        <v>5636</v>
      </c>
      <c r="AD324" s="169">
        <v>0.02</v>
      </c>
      <c r="AE324" s="169">
        <v>0.02</v>
      </c>
      <c r="AF324" s="169">
        <v>0.02</v>
      </c>
      <c r="AG324" s="169">
        <v>0.2</v>
      </c>
      <c r="AH324" s="172" t="s">
        <v>136</v>
      </c>
      <c r="AI324" s="172" t="s">
        <v>4367</v>
      </c>
      <c r="AJ324" s="172" t="s">
        <v>133</v>
      </c>
      <c r="AK324" s="173">
        <v>44676</v>
      </c>
      <c r="AL324" s="212" t="s">
        <v>5637</v>
      </c>
      <c r="AM324" s="128">
        <v>5.2244188663918998E-3</v>
      </c>
      <c r="AN324" s="128">
        <v>0.1206273962650474</v>
      </c>
      <c r="AO324" s="128">
        <v>0.1277795299779074</v>
      </c>
      <c r="AP324" s="128">
        <v>0.15923791128067141</v>
      </c>
      <c r="AQ324" s="128">
        <v>0.1234223168614276</v>
      </c>
      <c r="AR324" s="128">
        <v>0.1058069396921672</v>
      </c>
      <c r="AS324" s="128">
        <v>9.6749927038151301E-2</v>
      </c>
      <c r="AT324" s="128" t="s">
        <v>46</v>
      </c>
      <c r="AU324" s="128" t="s">
        <v>46</v>
      </c>
      <c r="AV324" s="128" t="s">
        <v>46</v>
      </c>
      <c r="AW324" s="128">
        <v>0.1282749313105522</v>
      </c>
      <c r="AX324" s="128">
        <v>0.42825549413209901</v>
      </c>
      <c r="AY324" s="128">
        <v>1.165340253008796</v>
      </c>
      <c r="AZ324" s="128">
        <v>0.95761402287992325</v>
      </c>
      <c r="BA324" s="128">
        <v>1.3253777468125914</v>
      </c>
      <c r="BB324" s="128">
        <v>0.97109964451948083</v>
      </c>
      <c r="BC324" s="128">
        <v>0.97302928274829703</v>
      </c>
      <c r="BD324" s="128">
        <v>0.74152425146357492</v>
      </c>
      <c r="BE324" s="128" t="s">
        <v>46</v>
      </c>
      <c r="BF324" s="128" t="s">
        <v>46</v>
      </c>
      <c r="BG324" s="128" t="s">
        <v>46</v>
      </c>
      <c r="BH324" s="128">
        <v>1.0098058135180326</v>
      </c>
      <c r="BI324" s="128">
        <v>-6.9748849089856001E-3</v>
      </c>
      <c r="BJ324" s="128">
        <v>1.7114799018364199E-2</v>
      </c>
      <c r="BK324" s="128">
        <v>-5.6557862611175003E-3</v>
      </c>
      <c r="BL324" s="128">
        <v>3.4899586635232183E-2</v>
      </c>
      <c r="BM324" s="128">
        <v>-3.2589102433578931E-3</v>
      </c>
      <c r="BN324" s="128">
        <v>-2.9327884620750999E-3</v>
      </c>
      <c r="BO324" s="128">
        <v>-3.3724466546673798E-2</v>
      </c>
      <c r="BP324" s="128" t="s">
        <v>46</v>
      </c>
      <c r="BQ324" s="128" t="s">
        <v>46</v>
      </c>
      <c r="BR324" s="128" t="s">
        <v>46</v>
      </c>
      <c r="BS324" s="128">
        <v>1.1052291862290176E-3</v>
      </c>
      <c r="BT324" s="128">
        <v>7.3500987204592597E-2</v>
      </c>
      <c r="BU324" s="128">
        <v>7.6311776416109894E-2</v>
      </c>
      <c r="BV324" s="177">
        <v>-3.1505108677946203E-2</v>
      </c>
      <c r="BW324" s="177">
        <v>5.0701619086422997E-2</v>
      </c>
      <c r="BX324" s="128">
        <v>-5.3521072387826302E-2</v>
      </c>
      <c r="BY324" s="128">
        <v>-6.9264860264225597E-2</v>
      </c>
      <c r="BZ324" s="177">
        <v>0.15762782065249539</v>
      </c>
      <c r="CA324" s="182">
        <v>0.27360772121053739</v>
      </c>
      <c r="CB324" s="182">
        <v>6.0350267848099E-3</v>
      </c>
      <c r="CC324" s="182">
        <v>6.7500328039875003E-3</v>
      </c>
      <c r="CD324" s="182">
        <v>5.5411745174448301E-2</v>
      </c>
      <c r="CE324" s="182">
        <v>0.2748099842350174</v>
      </c>
      <c r="CF324" s="182">
        <v>0.3363898850142536</v>
      </c>
      <c r="CG324" s="179">
        <v>1.5125451999999999</v>
      </c>
      <c r="CH324" s="169" t="s">
        <v>46</v>
      </c>
      <c r="CI324" s="170" t="s">
        <v>46</v>
      </c>
      <c r="CJ324" s="170" t="s">
        <v>46</v>
      </c>
      <c r="CK324" s="170" t="s">
        <v>46</v>
      </c>
      <c r="CL324" s="170" t="s">
        <v>46</v>
      </c>
      <c r="CM324" s="180">
        <v>1731464015.04</v>
      </c>
      <c r="CN324" s="180">
        <v>1443013704.3316667</v>
      </c>
      <c r="CO324" s="180">
        <v>385172938.32000011</v>
      </c>
      <c r="CP324" s="128" t="s">
        <v>46</v>
      </c>
      <c r="CQ324" s="128" t="s">
        <v>46</v>
      </c>
      <c r="CR324" s="128" t="s">
        <v>46</v>
      </c>
      <c r="CS324" s="128" t="s">
        <v>46</v>
      </c>
      <c r="CT324" s="126" t="s">
        <v>46</v>
      </c>
      <c r="CU324" s="126" t="s">
        <v>46</v>
      </c>
      <c r="CV324" s="126" t="s">
        <v>5638</v>
      </c>
      <c r="CW324" s="126" t="s">
        <v>46</v>
      </c>
      <c r="CX324" s="154">
        <v>25569.625694432871</v>
      </c>
    </row>
    <row r="325" spans="1:102" ht="15" customHeight="1" x14ac:dyDescent="0.35">
      <c r="A325" s="8"/>
      <c r="B325" s="129">
        <v>41993797000152</v>
      </c>
      <c r="C325" s="152" t="s">
        <v>5639</v>
      </c>
      <c r="D325" s="126">
        <v>11</v>
      </c>
      <c r="E325" s="126"/>
      <c r="F325" s="122"/>
      <c r="G325" s="126" t="s">
        <v>515</v>
      </c>
      <c r="H325" s="126" t="s">
        <v>156</v>
      </c>
      <c r="I325" s="126" t="s">
        <v>2340</v>
      </c>
      <c r="J325" s="126" t="s">
        <v>3561</v>
      </c>
      <c r="K325" s="126" t="s">
        <v>3526</v>
      </c>
      <c r="L325" s="211" t="s">
        <v>3400</v>
      </c>
      <c r="M325" s="126" t="s">
        <v>163</v>
      </c>
      <c r="N325" s="126" t="s">
        <v>3547</v>
      </c>
      <c r="O325" s="126" t="s">
        <v>3568</v>
      </c>
      <c r="P325" s="211" t="s">
        <v>3562</v>
      </c>
      <c r="Q325" s="127">
        <v>500</v>
      </c>
      <c r="R325" s="126" t="s">
        <v>4350</v>
      </c>
      <c r="S325" s="213" t="s">
        <v>46</v>
      </c>
      <c r="T325" s="171">
        <v>500</v>
      </c>
      <c r="U325" s="171">
        <v>500</v>
      </c>
      <c r="V325" s="172" t="s">
        <v>3398</v>
      </c>
      <c r="W325" s="172" t="s">
        <v>135</v>
      </c>
      <c r="X325" s="172" t="s">
        <v>135</v>
      </c>
      <c r="Y325" s="172" t="s">
        <v>3530</v>
      </c>
      <c r="Z325" s="172">
        <v>1</v>
      </c>
      <c r="AA325" s="172" t="s">
        <v>46</v>
      </c>
      <c r="AB325" s="169" t="s">
        <v>46</v>
      </c>
      <c r="AC325" s="172" t="s">
        <v>5640</v>
      </c>
      <c r="AD325" s="169">
        <v>6.9999999999999993E-3</v>
      </c>
      <c r="AE325" s="169">
        <v>6.9999999999999993E-3</v>
      </c>
      <c r="AF325" s="169">
        <v>6.9999999999999993E-3</v>
      </c>
      <c r="AG325" s="169">
        <v>0.2</v>
      </c>
      <c r="AH325" s="172" t="s">
        <v>3380</v>
      </c>
      <c r="AI325" s="172" t="s">
        <v>3381</v>
      </c>
      <c r="AJ325" s="172" t="s">
        <v>133</v>
      </c>
      <c r="AK325" s="173">
        <v>44460</v>
      </c>
      <c r="AL325" s="212" t="s">
        <v>5641</v>
      </c>
      <c r="AM325" s="128" t="s">
        <v>46</v>
      </c>
      <c r="AN325" s="128" t="s">
        <v>46</v>
      </c>
      <c r="AO325" s="128" t="s">
        <v>46</v>
      </c>
      <c r="AP325" s="128" t="s">
        <v>46</v>
      </c>
      <c r="AQ325" s="128" t="s">
        <v>46</v>
      </c>
      <c r="AR325" s="128">
        <v>0.1135821926949756</v>
      </c>
      <c r="AS325" s="128">
        <v>0.1453877822438929</v>
      </c>
      <c r="AT325" s="128">
        <v>0.1423038175513795</v>
      </c>
      <c r="AU325" s="128" t="s">
        <v>46</v>
      </c>
      <c r="AV325" s="128" t="s">
        <v>46</v>
      </c>
      <c r="AW325" s="128" t="s">
        <v>46</v>
      </c>
      <c r="AX325" s="128" t="s">
        <v>46</v>
      </c>
      <c r="AY325" s="128" t="s">
        <v>46</v>
      </c>
      <c r="AZ325" s="128" t="s">
        <v>46</v>
      </c>
      <c r="BA325" s="128" t="s">
        <v>46</v>
      </c>
      <c r="BB325" s="128" t="s">
        <v>46</v>
      </c>
      <c r="BC325" s="128">
        <v>1.0445326158427066</v>
      </c>
      <c r="BD325" s="128">
        <v>1.1143012682359941</v>
      </c>
      <c r="BE325" s="128">
        <v>1.1501153865376177</v>
      </c>
      <c r="BF325" s="128" t="s">
        <v>46</v>
      </c>
      <c r="BG325" s="128" t="s">
        <v>46</v>
      </c>
      <c r="BH325" s="128" t="s">
        <v>46</v>
      </c>
      <c r="BI325" s="128" t="s">
        <v>46</v>
      </c>
      <c r="BJ325" s="128" t="s">
        <v>46</v>
      </c>
      <c r="BK325" s="128" t="s">
        <v>46</v>
      </c>
      <c r="BL325" s="128" t="s">
        <v>46</v>
      </c>
      <c r="BM325" s="128" t="s">
        <v>46</v>
      </c>
      <c r="BN325" s="128">
        <v>4.8424645407331999E-3</v>
      </c>
      <c r="BO325" s="128">
        <v>1.4913388659067699E-2</v>
      </c>
      <c r="BP325" s="128">
        <v>1.8573782098345301E-2</v>
      </c>
      <c r="BQ325" s="128" t="s">
        <v>46</v>
      </c>
      <c r="BR325" s="128" t="s">
        <v>46</v>
      </c>
      <c r="BS325" s="128" t="s">
        <v>46</v>
      </c>
      <c r="BT325" s="128" t="s">
        <v>46</v>
      </c>
      <c r="BU325" s="128" t="s">
        <v>46</v>
      </c>
      <c r="BV325" s="177" t="s">
        <v>46</v>
      </c>
      <c r="BW325" s="177" t="s">
        <v>46</v>
      </c>
      <c r="BX325" s="128" t="s">
        <v>46</v>
      </c>
      <c r="BY325" s="128" t="s">
        <v>46</v>
      </c>
      <c r="BZ325" s="177" t="s">
        <v>46</v>
      </c>
      <c r="CA325" s="182" t="s">
        <v>46</v>
      </c>
      <c r="CB325" s="182" t="s">
        <v>46</v>
      </c>
      <c r="CC325" s="182" t="s">
        <v>46</v>
      </c>
      <c r="CD325" s="182" t="s">
        <v>46</v>
      </c>
      <c r="CE325" s="182" t="s">
        <v>46</v>
      </c>
      <c r="CF325" s="182" t="s">
        <v>46</v>
      </c>
      <c r="CG325" s="179" t="s">
        <v>46</v>
      </c>
      <c r="CH325" s="169">
        <v>0.19750000000000001</v>
      </c>
      <c r="CI325" s="170" t="s">
        <v>46</v>
      </c>
      <c r="CJ325" s="170">
        <v>1.3824999999999998E-3</v>
      </c>
      <c r="CK325" s="170" t="s">
        <v>46</v>
      </c>
      <c r="CL325" s="170">
        <v>1.3824999999999998E-3</v>
      </c>
      <c r="CM325" s="180" t="s">
        <v>46</v>
      </c>
      <c r="CN325" s="180" t="s">
        <v>46</v>
      </c>
      <c r="CO325" s="180" t="s">
        <v>46</v>
      </c>
      <c r="CP325" s="128" t="s">
        <v>46</v>
      </c>
      <c r="CQ325" s="128" t="s">
        <v>46</v>
      </c>
      <c r="CR325" s="128" t="s">
        <v>46</v>
      </c>
      <c r="CS325" s="128" t="s">
        <v>46</v>
      </c>
      <c r="CT325" s="126" t="s">
        <v>46</v>
      </c>
      <c r="CU325" s="126" t="s">
        <v>46</v>
      </c>
      <c r="CV325" s="126" t="s">
        <v>5642</v>
      </c>
      <c r="CW325" s="126" t="s">
        <v>46</v>
      </c>
      <c r="CX325" s="154">
        <v>25569.625694432871</v>
      </c>
    </row>
    <row r="326" spans="1:102" ht="15" customHeight="1" x14ac:dyDescent="0.35">
      <c r="A326" s="8"/>
      <c r="B326" s="129">
        <v>34687633000131</v>
      </c>
      <c r="C326" s="152" t="s">
        <v>5643</v>
      </c>
      <c r="D326" s="126">
        <v>13</v>
      </c>
      <c r="E326" s="126"/>
      <c r="F326" s="122"/>
      <c r="G326" s="126" t="s">
        <v>515</v>
      </c>
      <c r="H326" s="126" t="s">
        <v>156</v>
      </c>
      <c r="I326" s="126" t="s">
        <v>2340</v>
      </c>
      <c r="J326" s="126" t="s">
        <v>3561</v>
      </c>
      <c r="K326" s="126" t="s">
        <v>3526</v>
      </c>
      <c r="L326" s="211" t="s">
        <v>4835</v>
      </c>
      <c r="M326" s="126" t="s">
        <v>112</v>
      </c>
      <c r="N326" s="126" t="s">
        <v>264</v>
      </c>
      <c r="O326" s="126" t="s">
        <v>370</v>
      </c>
      <c r="P326" s="211" t="s">
        <v>3562</v>
      </c>
      <c r="Q326" s="127">
        <v>500</v>
      </c>
      <c r="R326" s="126" t="s">
        <v>4350</v>
      </c>
      <c r="S326" s="213" t="s">
        <v>46</v>
      </c>
      <c r="T326" s="171">
        <v>500</v>
      </c>
      <c r="U326" s="171">
        <v>500</v>
      </c>
      <c r="V326" s="172" t="s">
        <v>3398</v>
      </c>
      <c r="W326" s="172" t="s">
        <v>135</v>
      </c>
      <c r="X326" s="172" t="s">
        <v>135</v>
      </c>
      <c r="Y326" s="172" t="s">
        <v>3530</v>
      </c>
      <c r="Z326" s="172">
        <v>1</v>
      </c>
      <c r="AA326" s="172" t="s">
        <v>46</v>
      </c>
      <c r="AB326" s="169" t="s">
        <v>46</v>
      </c>
      <c r="AC326" s="172" t="s">
        <v>46</v>
      </c>
      <c r="AD326" s="169">
        <v>8.0000000000000002E-3</v>
      </c>
      <c r="AE326" s="169" t="s">
        <v>46</v>
      </c>
      <c r="AF326" s="169">
        <v>8.0000000000000002E-3</v>
      </c>
      <c r="AG326" s="169">
        <v>0.2</v>
      </c>
      <c r="AH326" s="172" t="s">
        <v>4417</v>
      </c>
      <c r="AI326" s="172" t="s">
        <v>4367</v>
      </c>
      <c r="AJ326" s="172" t="s">
        <v>133</v>
      </c>
      <c r="AK326" s="173">
        <v>43798</v>
      </c>
      <c r="AL326" s="212" t="s">
        <v>5644</v>
      </c>
      <c r="AM326" s="128" t="s">
        <v>46</v>
      </c>
      <c r="AN326" s="128" t="s">
        <v>46</v>
      </c>
      <c r="AO326" s="128" t="s">
        <v>46</v>
      </c>
      <c r="AP326" s="128" t="s">
        <v>46</v>
      </c>
      <c r="AQ326" s="128" t="s">
        <v>46</v>
      </c>
      <c r="AR326" s="128">
        <v>0.1117338844164987</v>
      </c>
      <c r="AS326" s="128">
        <v>0.1405359795571923</v>
      </c>
      <c r="AT326" s="128">
        <v>0.13989802006270069</v>
      </c>
      <c r="AU326" s="128" t="s">
        <v>46</v>
      </c>
      <c r="AV326" s="128" t="s">
        <v>46</v>
      </c>
      <c r="AW326" s="128" t="s">
        <v>46</v>
      </c>
      <c r="AX326" s="128" t="s">
        <v>46</v>
      </c>
      <c r="AY326" s="128" t="s">
        <v>46</v>
      </c>
      <c r="AZ326" s="128" t="s">
        <v>46</v>
      </c>
      <c r="BA326" s="128" t="s">
        <v>46</v>
      </c>
      <c r="BB326" s="128" t="s">
        <v>46</v>
      </c>
      <c r="BC326" s="128">
        <v>1.0275350721680061</v>
      </c>
      <c r="BD326" s="128">
        <v>1.0771154070612778</v>
      </c>
      <c r="BE326" s="128">
        <v>1.1306714618683158</v>
      </c>
      <c r="BF326" s="128" t="s">
        <v>46</v>
      </c>
      <c r="BG326" s="128" t="s">
        <v>46</v>
      </c>
      <c r="BH326" s="128" t="s">
        <v>46</v>
      </c>
      <c r="BI326" s="128" t="s">
        <v>46</v>
      </c>
      <c r="BJ326" s="128" t="s">
        <v>46</v>
      </c>
      <c r="BK326" s="128" t="s">
        <v>46</v>
      </c>
      <c r="BL326" s="128" t="s">
        <v>46</v>
      </c>
      <c r="BM326" s="128" t="s">
        <v>46</v>
      </c>
      <c r="BN326" s="128">
        <v>2.9941562622564002E-3</v>
      </c>
      <c r="BO326" s="128">
        <v>1.00615859723671E-2</v>
      </c>
      <c r="BP326" s="128">
        <v>1.6167984609666501E-2</v>
      </c>
      <c r="BQ326" s="128" t="s">
        <v>46</v>
      </c>
      <c r="BR326" s="128" t="s">
        <v>46</v>
      </c>
      <c r="BS326" s="128" t="s">
        <v>46</v>
      </c>
      <c r="BT326" s="128" t="s">
        <v>46</v>
      </c>
      <c r="BU326" s="128" t="s">
        <v>46</v>
      </c>
      <c r="BV326" s="177" t="s">
        <v>46</v>
      </c>
      <c r="BW326" s="177" t="s">
        <v>46</v>
      </c>
      <c r="BX326" s="128" t="s">
        <v>46</v>
      </c>
      <c r="BY326" s="128" t="s">
        <v>46</v>
      </c>
      <c r="BZ326" s="177" t="s">
        <v>46</v>
      </c>
      <c r="CA326" s="182" t="s">
        <v>46</v>
      </c>
      <c r="CB326" s="182" t="s">
        <v>46</v>
      </c>
      <c r="CC326" s="182" t="s">
        <v>46</v>
      </c>
      <c r="CD326" s="182" t="s">
        <v>46</v>
      </c>
      <c r="CE326" s="182" t="s">
        <v>46</v>
      </c>
      <c r="CF326" s="182" t="s">
        <v>46</v>
      </c>
      <c r="CG326" s="179" t="s">
        <v>46</v>
      </c>
      <c r="CH326" s="169">
        <v>0.6</v>
      </c>
      <c r="CI326" s="170" t="s">
        <v>46</v>
      </c>
      <c r="CJ326" s="170">
        <v>4.7999999999999996E-3</v>
      </c>
      <c r="CK326" s="170" t="s">
        <v>46</v>
      </c>
      <c r="CL326" s="170">
        <v>4.7999999999999996E-3</v>
      </c>
      <c r="CM326" s="180" t="s">
        <v>46</v>
      </c>
      <c r="CN326" s="180" t="s">
        <v>46</v>
      </c>
      <c r="CO326" s="180" t="s">
        <v>46</v>
      </c>
      <c r="CP326" s="128" t="s">
        <v>46</v>
      </c>
      <c r="CQ326" s="128" t="s">
        <v>46</v>
      </c>
      <c r="CR326" s="128" t="s">
        <v>46</v>
      </c>
      <c r="CS326" s="128" t="s">
        <v>46</v>
      </c>
      <c r="CT326" s="126" t="s">
        <v>46</v>
      </c>
      <c r="CU326" s="126" t="s">
        <v>46</v>
      </c>
      <c r="CV326" s="126" t="s">
        <v>5645</v>
      </c>
      <c r="CW326" s="126" t="s">
        <v>46</v>
      </c>
      <c r="CX326" s="154">
        <v>25569.625694432871</v>
      </c>
    </row>
    <row r="327" spans="1:102" ht="15" customHeight="1" x14ac:dyDescent="0.35">
      <c r="A327" s="8"/>
      <c r="B327" s="129">
        <v>29762315000158</v>
      </c>
      <c r="C327" s="152" t="s">
        <v>5646</v>
      </c>
      <c r="D327" s="126">
        <v>13</v>
      </c>
      <c r="E327" s="126" t="s">
        <v>134</v>
      </c>
      <c r="F327" s="122" t="s">
        <v>3394</v>
      </c>
      <c r="G327" s="126" t="s">
        <v>515</v>
      </c>
      <c r="H327" s="126" t="s">
        <v>156</v>
      </c>
      <c r="I327" s="126" t="s">
        <v>2340</v>
      </c>
      <c r="J327" s="126" t="s">
        <v>3560</v>
      </c>
      <c r="K327" s="126" t="s">
        <v>3526</v>
      </c>
      <c r="L327" s="211" t="s">
        <v>3399</v>
      </c>
      <c r="M327" s="126" t="s">
        <v>112</v>
      </c>
      <c r="N327" s="126" t="s">
        <v>264</v>
      </c>
      <c r="O327" s="126" t="s">
        <v>157</v>
      </c>
      <c r="P327" s="211" t="s">
        <v>3541</v>
      </c>
      <c r="Q327" s="127">
        <v>500</v>
      </c>
      <c r="R327" s="126" t="s">
        <v>4350</v>
      </c>
      <c r="S327" s="213" t="s">
        <v>46</v>
      </c>
      <c r="T327" s="171">
        <v>500</v>
      </c>
      <c r="U327" s="171">
        <v>1000</v>
      </c>
      <c r="V327" s="172" t="s">
        <v>3398</v>
      </c>
      <c r="W327" s="172" t="s">
        <v>135</v>
      </c>
      <c r="X327" s="172" t="s">
        <v>4475</v>
      </c>
      <c r="Y327" s="172" t="s">
        <v>3530</v>
      </c>
      <c r="Z327" s="172">
        <v>30</v>
      </c>
      <c r="AA327" s="172" t="s">
        <v>46</v>
      </c>
      <c r="AB327" s="169" t="s">
        <v>46</v>
      </c>
      <c r="AC327" s="172" t="s">
        <v>46</v>
      </c>
      <c r="AD327" s="169">
        <v>0.02</v>
      </c>
      <c r="AE327" s="169" t="s">
        <v>46</v>
      </c>
      <c r="AF327" s="169">
        <v>0.02</v>
      </c>
      <c r="AG327" s="169">
        <v>0.2</v>
      </c>
      <c r="AH327" s="172" t="s">
        <v>3380</v>
      </c>
      <c r="AI327" s="172" t="s">
        <v>3381</v>
      </c>
      <c r="AJ327" s="172" t="s">
        <v>133</v>
      </c>
      <c r="AK327" s="173">
        <v>43196</v>
      </c>
      <c r="AL327" s="212" t="s">
        <v>5647</v>
      </c>
      <c r="AM327" s="128" t="s">
        <v>46</v>
      </c>
      <c r="AN327" s="128" t="s">
        <v>46</v>
      </c>
      <c r="AO327" s="128" t="s">
        <v>46</v>
      </c>
      <c r="AP327" s="128" t="s">
        <v>46</v>
      </c>
      <c r="AQ327" s="128" t="s">
        <v>46</v>
      </c>
      <c r="AR327" s="128">
        <v>0.10343827023030271</v>
      </c>
      <c r="AS327" s="128">
        <v>0.13229748124425031</v>
      </c>
      <c r="AT327" s="128">
        <v>0.15480272024957939</v>
      </c>
      <c r="AU327" s="128" t="s">
        <v>46</v>
      </c>
      <c r="AV327" s="128" t="s">
        <v>46</v>
      </c>
      <c r="AW327" s="128" t="s">
        <v>46</v>
      </c>
      <c r="AX327" s="128" t="s">
        <v>46</v>
      </c>
      <c r="AY327" s="128" t="s">
        <v>46</v>
      </c>
      <c r="AZ327" s="128" t="s">
        <v>46</v>
      </c>
      <c r="BA327" s="128" t="s">
        <v>46</v>
      </c>
      <c r="BB327" s="128" t="s">
        <v>46</v>
      </c>
      <c r="BC327" s="128">
        <v>0.95124635665430601</v>
      </c>
      <c r="BD327" s="128">
        <v>1.0139727620825456</v>
      </c>
      <c r="BE327" s="128">
        <v>1.2511329175876611</v>
      </c>
      <c r="BF327" s="128" t="s">
        <v>46</v>
      </c>
      <c r="BG327" s="128" t="s">
        <v>46</v>
      </c>
      <c r="BH327" s="128" t="s">
        <v>46</v>
      </c>
      <c r="BI327" s="128" t="s">
        <v>46</v>
      </c>
      <c r="BJ327" s="128" t="s">
        <v>46</v>
      </c>
      <c r="BK327" s="128" t="s">
        <v>46</v>
      </c>
      <c r="BL327" s="128" t="s">
        <v>46</v>
      </c>
      <c r="BM327" s="128" t="s">
        <v>46</v>
      </c>
      <c r="BN327" s="128">
        <v>-5.3014579239396E-3</v>
      </c>
      <c r="BO327" s="128">
        <v>1.8230876594251E-3</v>
      </c>
      <c r="BP327" s="128">
        <v>3.1072684796545201E-2</v>
      </c>
      <c r="BQ327" s="128" t="s">
        <v>46</v>
      </c>
      <c r="BR327" s="128" t="s">
        <v>46</v>
      </c>
      <c r="BS327" s="128" t="s">
        <v>46</v>
      </c>
      <c r="BT327" s="128" t="s">
        <v>46</v>
      </c>
      <c r="BU327" s="128" t="s">
        <v>46</v>
      </c>
      <c r="BV327" s="177" t="s">
        <v>46</v>
      </c>
      <c r="BW327" s="177" t="s">
        <v>46</v>
      </c>
      <c r="BX327" s="128" t="s">
        <v>46</v>
      </c>
      <c r="BY327" s="128" t="s">
        <v>46</v>
      </c>
      <c r="BZ327" s="177" t="s">
        <v>46</v>
      </c>
      <c r="CA327" s="182" t="s">
        <v>46</v>
      </c>
      <c r="CB327" s="182" t="s">
        <v>46</v>
      </c>
      <c r="CC327" s="182" t="s">
        <v>46</v>
      </c>
      <c r="CD327" s="182" t="s">
        <v>46</v>
      </c>
      <c r="CE327" s="182" t="s">
        <v>46</v>
      </c>
      <c r="CF327" s="182" t="s">
        <v>46</v>
      </c>
      <c r="CG327" s="179" t="s">
        <v>46</v>
      </c>
      <c r="CH327" s="169">
        <v>0.2</v>
      </c>
      <c r="CI327" s="170" t="s">
        <v>46</v>
      </c>
      <c r="CJ327" s="170">
        <v>4.0000000000000001E-3</v>
      </c>
      <c r="CK327" s="170" t="s">
        <v>46</v>
      </c>
      <c r="CL327" s="170">
        <v>4.0000000000000001E-3</v>
      </c>
      <c r="CM327" s="180" t="s">
        <v>46</v>
      </c>
      <c r="CN327" s="180" t="s">
        <v>46</v>
      </c>
      <c r="CO327" s="180" t="s">
        <v>46</v>
      </c>
      <c r="CP327" s="128" t="s">
        <v>46</v>
      </c>
      <c r="CQ327" s="128" t="s">
        <v>46</v>
      </c>
      <c r="CR327" s="128" t="s">
        <v>46</v>
      </c>
      <c r="CS327" s="128" t="s">
        <v>46</v>
      </c>
      <c r="CT327" s="126" t="s">
        <v>46</v>
      </c>
      <c r="CU327" s="126" t="s">
        <v>46</v>
      </c>
      <c r="CV327" s="126" t="s">
        <v>5648</v>
      </c>
      <c r="CW327" s="126" t="s">
        <v>46</v>
      </c>
      <c r="CX327" s="154">
        <v>25569.625694432871</v>
      </c>
    </row>
    <row r="328" spans="1:102" ht="15" customHeight="1" x14ac:dyDescent="0.35">
      <c r="A328" s="8"/>
      <c r="B328" s="129">
        <v>21624757000126</v>
      </c>
      <c r="C328" s="152" t="s">
        <v>5649</v>
      </c>
      <c r="D328" s="126">
        <v>13</v>
      </c>
      <c r="E328" s="126"/>
      <c r="F328" s="122" t="s">
        <v>3393</v>
      </c>
      <c r="G328" s="126" t="s">
        <v>515</v>
      </c>
      <c r="H328" s="126" t="s">
        <v>156</v>
      </c>
      <c r="I328" s="126" t="s">
        <v>2340</v>
      </c>
      <c r="J328" s="126" t="s">
        <v>3560</v>
      </c>
      <c r="K328" s="126" t="s">
        <v>3526</v>
      </c>
      <c r="L328" s="211" t="s">
        <v>3399</v>
      </c>
      <c r="M328" s="126" t="s">
        <v>112</v>
      </c>
      <c r="N328" s="126" t="s">
        <v>264</v>
      </c>
      <c r="O328" s="126" t="s">
        <v>166</v>
      </c>
      <c r="P328" s="211" t="s">
        <v>3541</v>
      </c>
      <c r="Q328" s="127">
        <v>500</v>
      </c>
      <c r="R328" s="126" t="s">
        <v>4350</v>
      </c>
      <c r="S328" s="213" t="s">
        <v>46</v>
      </c>
      <c r="T328" s="171">
        <v>500</v>
      </c>
      <c r="U328" s="171">
        <v>500</v>
      </c>
      <c r="V328" s="172" t="s">
        <v>3398</v>
      </c>
      <c r="W328" s="172" t="s">
        <v>135</v>
      </c>
      <c r="X328" s="172" t="s">
        <v>4427</v>
      </c>
      <c r="Y328" s="172" t="s">
        <v>3530</v>
      </c>
      <c r="Z328" s="172">
        <v>6</v>
      </c>
      <c r="AA328" s="172" t="s">
        <v>46</v>
      </c>
      <c r="AB328" s="169" t="s">
        <v>46</v>
      </c>
      <c r="AC328" s="172" t="s">
        <v>46</v>
      </c>
      <c r="AD328" s="169">
        <v>0.02</v>
      </c>
      <c r="AE328" s="169" t="s">
        <v>46</v>
      </c>
      <c r="AF328" s="169">
        <v>0.02</v>
      </c>
      <c r="AG328" s="169">
        <v>0.2</v>
      </c>
      <c r="AH328" s="172" t="s">
        <v>136</v>
      </c>
      <c r="AI328" s="172" t="s">
        <v>4367</v>
      </c>
      <c r="AJ328" s="172" t="s">
        <v>133</v>
      </c>
      <c r="AK328" s="173">
        <v>42160</v>
      </c>
      <c r="AL328" s="212" t="s">
        <v>5650</v>
      </c>
      <c r="AM328" s="128" t="s">
        <v>46</v>
      </c>
      <c r="AN328" s="128" t="s">
        <v>46</v>
      </c>
      <c r="AO328" s="128" t="s">
        <v>46</v>
      </c>
      <c r="AP328" s="128" t="s">
        <v>46</v>
      </c>
      <c r="AQ328" s="128" t="s">
        <v>46</v>
      </c>
      <c r="AR328" s="128">
        <v>9.79993500900362E-2</v>
      </c>
      <c r="AS328" s="128">
        <v>0.1240202903582019</v>
      </c>
      <c r="AT328" s="128">
        <v>0.1367389447562648</v>
      </c>
      <c r="AU328" s="128" t="s">
        <v>46</v>
      </c>
      <c r="AV328" s="128" t="s">
        <v>46</v>
      </c>
      <c r="AW328" s="128" t="s">
        <v>46</v>
      </c>
      <c r="AX328" s="128" t="s">
        <v>46</v>
      </c>
      <c r="AY328" s="128" t="s">
        <v>46</v>
      </c>
      <c r="AZ328" s="128" t="s">
        <v>46</v>
      </c>
      <c r="BA328" s="128" t="s">
        <v>46</v>
      </c>
      <c r="BB328" s="128" t="s">
        <v>46</v>
      </c>
      <c r="BC328" s="128">
        <v>0.90122857352584695</v>
      </c>
      <c r="BD328" s="128">
        <v>0.95053356410177758</v>
      </c>
      <c r="BE328" s="128">
        <v>1.1051394615349366</v>
      </c>
      <c r="BF328" s="128" t="s">
        <v>46</v>
      </c>
      <c r="BG328" s="128" t="s">
        <v>46</v>
      </c>
      <c r="BH328" s="128" t="s">
        <v>46</v>
      </c>
      <c r="BI328" s="128" t="s">
        <v>46</v>
      </c>
      <c r="BJ328" s="128" t="s">
        <v>46</v>
      </c>
      <c r="BK328" s="128" t="s">
        <v>46</v>
      </c>
      <c r="BL328" s="128" t="s">
        <v>46</v>
      </c>
      <c r="BM328" s="128" t="s">
        <v>46</v>
      </c>
      <c r="BN328" s="128">
        <v>-1.0740378064206101E-2</v>
      </c>
      <c r="BO328" s="128">
        <v>-6.4541032266232003E-3</v>
      </c>
      <c r="BP328" s="128">
        <v>1.3008909303230599E-2</v>
      </c>
      <c r="BQ328" s="128" t="s">
        <v>46</v>
      </c>
      <c r="BR328" s="128" t="s">
        <v>46</v>
      </c>
      <c r="BS328" s="128" t="s">
        <v>46</v>
      </c>
      <c r="BT328" s="128" t="s">
        <v>46</v>
      </c>
      <c r="BU328" s="128" t="s">
        <v>46</v>
      </c>
      <c r="BV328" s="177" t="s">
        <v>46</v>
      </c>
      <c r="BW328" s="177" t="s">
        <v>46</v>
      </c>
      <c r="BX328" s="128" t="s">
        <v>46</v>
      </c>
      <c r="BY328" s="128" t="s">
        <v>46</v>
      </c>
      <c r="BZ328" s="177" t="s">
        <v>46</v>
      </c>
      <c r="CA328" s="182" t="s">
        <v>46</v>
      </c>
      <c r="CB328" s="182" t="s">
        <v>46</v>
      </c>
      <c r="CC328" s="182" t="s">
        <v>46</v>
      </c>
      <c r="CD328" s="182" t="s">
        <v>46</v>
      </c>
      <c r="CE328" s="182" t="s">
        <v>46</v>
      </c>
      <c r="CF328" s="182" t="s">
        <v>46</v>
      </c>
      <c r="CG328" s="179" t="s">
        <v>46</v>
      </c>
      <c r="CH328" s="169">
        <v>0.2</v>
      </c>
      <c r="CI328" s="170">
        <v>0.1</v>
      </c>
      <c r="CJ328" s="170">
        <v>4.0000000000000001E-3</v>
      </c>
      <c r="CK328" s="170" t="s">
        <v>46</v>
      </c>
      <c r="CL328" s="170">
        <v>4.0000000000000001E-3</v>
      </c>
      <c r="CM328" s="180" t="s">
        <v>46</v>
      </c>
      <c r="CN328" s="180" t="s">
        <v>46</v>
      </c>
      <c r="CO328" s="180" t="s">
        <v>46</v>
      </c>
      <c r="CP328" s="128" t="s">
        <v>46</v>
      </c>
      <c r="CQ328" s="128" t="s">
        <v>46</v>
      </c>
      <c r="CR328" s="128" t="s">
        <v>46</v>
      </c>
      <c r="CS328" s="128" t="s">
        <v>46</v>
      </c>
      <c r="CT328" s="126" t="s">
        <v>46</v>
      </c>
      <c r="CU328" s="126" t="s">
        <v>46</v>
      </c>
      <c r="CV328" s="126" t="s">
        <v>5651</v>
      </c>
      <c r="CW328" s="126" t="s">
        <v>46</v>
      </c>
      <c r="CX328" s="154">
        <v>25569.625694432871</v>
      </c>
    </row>
    <row r="329" spans="1:102" ht="15" customHeight="1" x14ac:dyDescent="0.35">
      <c r="A329" s="8"/>
      <c r="B329" s="129">
        <v>47212331000159</v>
      </c>
      <c r="C329" s="152" t="s">
        <v>5652</v>
      </c>
      <c r="D329" s="126">
        <v>11</v>
      </c>
      <c r="E329" s="126"/>
      <c r="F329" s="122"/>
      <c r="G329" s="126" t="s">
        <v>515</v>
      </c>
      <c r="H329" s="126" t="s">
        <v>156</v>
      </c>
      <c r="I329" s="126" t="s">
        <v>2340</v>
      </c>
      <c r="J329" s="126" t="s">
        <v>3559</v>
      </c>
      <c r="K329" s="126" t="s">
        <v>3526</v>
      </c>
      <c r="L329" s="211" t="s">
        <v>3399</v>
      </c>
      <c r="M329" s="126" t="s">
        <v>163</v>
      </c>
      <c r="N329" s="126" t="s">
        <v>3547</v>
      </c>
      <c r="O329" s="126" t="s">
        <v>4508</v>
      </c>
      <c r="P329" s="211" t="s">
        <v>3562</v>
      </c>
      <c r="Q329" s="127">
        <v>500</v>
      </c>
      <c r="R329" s="126" t="s">
        <v>4350</v>
      </c>
      <c r="S329" s="213" t="s">
        <v>46</v>
      </c>
      <c r="T329" s="171">
        <v>500</v>
      </c>
      <c r="U329" s="171">
        <v>1000</v>
      </c>
      <c r="V329" s="172" t="s">
        <v>3398</v>
      </c>
      <c r="W329" s="172" t="s">
        <v>135</v>
      </c>
      <c r="X329" s="172" t="s">
        <v>135</v>
      </c>
      <c r="Y329" s="172" t="s">
        <v>3530</v>
      </c>
      <c r="Z329" s="172">
        <v>1</v>
      </c>
      <c r="AA329" s="172" t="s">
        <v>46</v>
      </c>
      <c r="AB329" s="169" t="s">
        <v>46</v>
      </c>
      <c r="AC329" s="172" t="s">
        <v>46</v>
      </c>
      <c r="AD329" s="169">
        <v>9.0000000000000011E-3</v>
      </c>
      <c r="AE329" s="169" t="s">
        <v>46</v>
      </c>
      <c r="AF329" s="169">
        <v>9.0000000000000011E-3</v>
      </c>
      <c r="AG329" s="169">
        <v>0.2</v>
      </c>
      <c r="AH329" s="172" t="s">
        <v>136</v>
      </c>
      <c r="AI329" s="172" t="s">
        <v>4367</v>
      </c>
      <c r="AJ329" s="172" t="s">
        <v>133</v>
      </c>
      <c r="AK329" s="173">
        <v>44834</v>
      </c>
      <c r="AL329" s="212" t="s">
        <v>5653</v>
      </c>
      <c r="AM329" s="128" t="s">
        <v>46</v>
      </c>
      <c r="AN329" s="128" t="s">
        <v>46</v>
      </c>
      <c r="AO329" s="128" t="s">
        <v>46</v>
      </c>
      <c r="AP329" s="128" t="s">
        <v>46</v>
      </c>
      <c r="AQ329" s="128" t="s">
        <v>46</v>
      </c>
      <c r="AR329" s="128">
        <v>8.1660766957528594E-2</v>
      </c>
      <c r="AS329" s="128">
        <v>0.1800783232308138</v>
      </c>
      <c r="AT329" s="128" t="s">
        <v>46</v>
      </c>
      <c r="AU329" s="128" t="s">
        <v>46</v>
      </c>
      <c r="AV329" s="128" t="s">
        <v>46</v>
      </c>
      <c r="AW329" s="128" t="s">
        <v>46</v>
      </c>
      <c r="AX329" s="128" t="s">
        <v>46</v>
      </c>
      <c r="AY329" s="128" t="s">
        <v>46</v>
      </c>
      <c r="AZ329" s="128" t="s">
        <v>46</v>
      </c>
      <c r="BA329" s="128" t="s">
        <v>46</v>
      </c>
      <c r="BB329" s="128" t="s">
        <v>46</v>
      </c>
      <c r="BC329" s="128">
        <v>0.75097453657136759</v>
      </c>
      <c r="BD329" s="128">
        <v>1.3801813389057045</v>
      </c>
      <c r="BE329" s="128" t="s">
        <v>46</v>
      </c>
      <c r="BF329" s="128" t="s">
        <v>46</v>
      </c>
      <c r="BG329" s="128" t="s">
        <v>46</v>
      </c>
      <c r="BH329" s="128" t="s">
        <v>46</v>
      </c>
      <c r="BI329" s="128" t="s">
        <v>46</v>
      </c>
      <c r="BJ329" s="128" t="s">
        <v>46</v>
      </c>
      <c r="BK329" s="128" t="s">
        <v>46</v>
      </c>
      <c r="BL329" s="128" t="s">
        <v>46</v>
      </c>
      <c r="BM329" s="128" t="s">
        <v>46</v>
      </c>
      <c r="BN329" s="128">
        <v>-2.7078961196713699E-2</v>
      </c>
      <c r="BO329" s="128">
        <v>4.9603929645988698E-2</v>
      </c>
      <c r="BP329" s="128" t="s">
        <v>46</v>
      </c>
      <c r="BQ329" s="128" t="s">
        <v>46</v>
      </c>
      <c r="BR329" s="128" t="s">
        <v>46</v>
      </c>
      <c r="BS329" s="128" t="s">
        <v>46</v>
      </c>
      <c r="BT329" s="128" t="s">
        <v>46</v>
      </c>
      <c r="BU329" s="128" t="s">
        <v>46</v>
      </c>
      <c r="BV329" s="177" t="s">
        <v>46</v>
      </c>
      <c r="BW329" s="177" t="s">
        <v>46</v>
      </c>
      <c r="BX329" s="128" t="s">
        <v>46</v>
      </c>
      <c r="BY329" s="128" t="s">
        <v>46</v>
      </c>
      <c r="BZ329" s="177" t="s">
        <v>46</v>
      </c>
      <c r="CA329" s="182" t="s">
        <v>46</v>
      </c>
      <c r="CB329" s="182" t="s">
        <v>46</v>
      </c>
      <c r="CC329" s="182" t="s">
        <v>46</v>
      </c>
      <c r="CD329" s="182" t="s">
        <v>46</v>
      </c>
      <c r="CE329" s="182" t="s">
        <v>46</v>
      </c>
      <c r="CF329" s="182" t="s">
        <v>46</v>
      </c>
      <c r="CG329" s="179" t="s">
        <v>46</v>
      </c>
      <c r="CH329" s="169">
        <v>0.19220000000000001</v>
      </c>
      <c r="CI329" s="170" t="s">
        <v>46</v>
      </c>
      <c r="CJ329" s="170">
        <v>1.7298000000000003E-3</v>
      </c>
      <c r="CK329" s="170" t="s">
        <v>46</v>
      </c>
      <c r="CL329" s="170">
        <v>1.7298000000000003E-3</v>
      </c>
      <c r="CM329" s="180" t="s">
        <v>46</v>
      </c>
      <c r="CN329" s="180" t="s">
        <v>46</v>
      </c>
      <c r="CO329" s="180" t="s">
        <v>46</v>
      </c>
      <c r="CP329" s="128" t="s">
        <v>46</v>
      </c>
      <c r="CQ329" s="128" t="s">
        <v>46</v>
      </c>
      <c r="CR329" s="128" t="s">
        <v>46</v>
      </c>
      <c r="CS329" s="128" t="s">
        <v>46</v>
      </c>
      <c r="CT329" s="126" t="s">
        <v>46</v>
      </c>
      <c r="CU329" s="126" t="s">
        <v>46</v>
      </c>
      <c r="CV329" s="126" t="s">
        <v>5654</v>
      </c>
      <c r="CW329" s="126" t="s">
        <v>46</v>
      </c>
      <c r="CX329" s="154">
        <v>25569.625694432871</v>
      </c>
    </row>
    <row r="330" spans="1:102" ht="15" customHeight="1" x14ac:dyDescent="0.35">
      <c r="A330" s="8"/>
      <c r="B330" s="129">
        <v>35372771000194</v>
      </c>
      <c r="C330" s="152" t="s">
        <v>5655</v>
      </c>
      <c r="D330" s="126">
        <v>26</v>
      </c>
      <c r="E330" s="126"/>
      <c r="F330" s="122"/>
      <c r="G330" s="126" t="s">
        <v>515</v>
      </c>
      <c r="H330" s="126" t="s">
        <v>156</v>
      </c>
      <c r="I330" s="126" t="s">
        <v>2340</v>
      </c>
      <c r="J330" s="126" t="s">
        <v>3561</v>
      </c>
      <c r="K330" s="126" t="s">
        <v>3526</v>
      </c>
      <c r="L330" s="211" t="s">
        <v>4835</v>
      </c>
      <c r="M330" s="126" t="s">
        <v>114</v>
      </c>
      <c r="N330" s="126" t="s">
        <v>115</v>
      </c>
      <c r="O330" s="126" t="s">
        <v>3551</v>
      </c>
      <c r="P330" s="211" t="s">
        <v>4470</v>
      </c>
      <c r="Q330" s="127">
        <v>500</v>
      </c>
      <c r="R330" s="126" t="s">
        <v>4350</v>
      </c>
      <c r="S330" s="213" t="s">
        <v>46</v>
      </c>
      <c r="T330" s="171">
        <v>500</v>
      </c>
      <c r="U330" s="171">
        <v>500</v>
      </c>
      <c r="V330" s="172" t="s">
        <v>3398</v>
      </c>
      <c r="W330" s="172" t="s">
        <v>3530</v>
      </c>
      <c r="X330" s="172" t="s">
        <v>5656</v>
      </c>
      <c r="Y330" s="172" t="s">
        <v>3534</v>
      </c>
      <c r="Z330" s="172">
        <v>17</v>
      </c>
      <c r="AA330" s="172" t="s">
        <v>46</v>
      </c>
      <c r="AB330" s="169" t="s">
        <v>46</v>
      </c>
      <c r="AC330" s="172" t="s">
        <v>46</v>
      </c>
      <c r="AD330" s="169">
        <v>0.02</v>
      </c>
      <c r="AE330" s="169" t="s">
        <v>46</v>
      </c>
      <c r="AF330" s="169">
        <v>2.07E-2</v>
      </c>
      <c r="AG330" s="169" t="s">
        <v>46</v>
      </c>
      <c r="AH330" s="172" t="s">
        <v>3380</v>
      </c>
      <c r="AI330" s="172" t="s">
        <v>3381</v>
      </c>
      <c r="AJ330" s="172" t="s">
        <v>3372</v>
      </c>
      <c r="AK330" s="173">
        <v>43819</v>
      </c>
      <c r="AL330" s="212" t="s">
        <v>5657</v>
      </c>
      <c r="AM330" s="128" t="s">
        <v>46</v>
      </c>
      <c r="AN330" s="128" t="s">
        <v>46</v>
      </c>
      <c r="AO330" s="128" t="s">
        <v>46</v>
      </c>
      <c r="AP330" s="128" t="s">
        <v>46</v>
      </c>
      <c r="AQ330" s="128" t="s">
        <v>46</v>
      </c>
      <c r="AR330" s="128">
        <v>-8.0447165424502795E-2</v>
      </c>
      <c r="AS330" s="128">
        <v>0.2298046349794686</v>
      </c>
      <c r="AT330" s="128">
        <v>6.2260065825910697E-2</v>
      </c>
      <c r="AU330" s="128" t="s">
        <v>46</v>
      </c>
      <c r="AV330" s="128" t="s">
        <v>46</v>
      </c>
      <c r="AW330" s="128" t="s">
        <v>46</v>
      </c>
      <c r="AX330" s="128" t="s">
        <v>46</v>
      </c>
      <c r="AY330" s="128" t="s">
        <v>46</v>
      </c>
      <c r="AZ330" s="128" t="s">
        <v>46</v>
      </c>
      <c r="BA330" s="128" t="s">
        <v>46</v>
      </c>
      <c r="BB330" s="128" t="s">
        <v>46</v>
      </c>
      <c r="BC330" s="128" t="s">
        <v>46</v>
      </c>
      <c r="BD330" s="128">
        <v>1.761300655749483</v>
      </c>
      <c r="BE330" s="128">
        <v>0.5031928229709719</v>
      </c>
      <c r="BF330" s="128" t="s">
        <v>46</v>
      </c>
      <c r="BG330" s="128" t="s">
        <v>46</v>
      </c>
      <c r="BH330" s="128" t="s">
        <v>46</v>
      </c>
      <c r="BI330" s="128" t="s">
        <v>46</v>
      </c>
      <c r="BJ330" s="128" t="s">
        <v>46</v>
      </c>
      <c r="BK330" s="128" t="s">
        <v>46</v>
      </c>
      <c r="BL330" s="128" t="s">
        <v>46</v>
      </c>
      <c r="BM330" s="128" t="s">
        <v>46</v>
      </c>
      <c r="BN330" s="128">
        <v>-0.1891868935787451</v>
      </c>
      <c r="BO330" s="128">
        <v>9.9330241394643498E-2</v>
      </c>
      <c r="BP330" s="128">
        <v>-6.1469969627123401E-2</v>
      </c>
      <c r="BQ330" s="128" t="s">
        <v>46</v>
      </c>
      <c r="BR330" s="128" t="s">
        <v>46</v>
      </c>
      <c r="BS330" s="128" t="s">
        <v>46</v>
      </c>
      <c r="BT330" s="128" t="s">
        <v>46</v>
      </c>
      <c r="BU330" s="128" t="s">
        <v>46</v>
      </c>
      <c r="BV330" s="177" t="s">
        <v>46</v>
      </c>
      <c r="BW330" s="177" t="s">
        <v>46</v>
      </c>
      <c r="BX330" s="128" t="s">
        <v>46</v>
      </c>
      <c r="BY330" s="128" t="s">
        <v>46</v>
      </c>
      <c r="BZ330" s="177" t="s">
        <v>46</v>
      </c>
      <c r="CA330" s="182" t="s">
        <v>46</v>
      </c>
      <c r="CB330" s="182" t="s">
        <v>46</v>
      </c>
      <c r="CC330" s="182" t="s">
        <v>46</v>
      </c>
      <c r="CD330" s="182" t="s">
        <v>46</v>
      </c>
      <c r="CE330" s="182" t="s">
        <v>46</v>
      </c>
      <c r="CF330" s="182" t="s">
        <v>46</v>
      </c>
      <c r="CG330" s="179" t="s">
        <v>46</v>
      </c>
      <c r="CH330" s="169">
        <v>0.23</v>
      </c>
      <c r="CI330" s="170">
        <v>0.15</v>
      </c>
      <c r="CJ330" s="170">
        <v>4.5999999999999999E-3</v>
      </c>
      <c r="CK330" s="170" t="s">
        <v>46</v>
      </c>
      <c r="CL330" s="170">
        <v>4.5999999999999999E-3</v>
      </c>
      <c r="CM330" s="180" t="s">
        <v>46</v>
      </c>
      <c r="CN330" s="180" t="s">
        <v>46</v>
      </c>
      <c r="CO330" s="180" t="s">
        <v>46</v>
      </c>
      <c r="CP330" s="128" t="s">
        <v>46</v>
      </c>
      <c r="CQ330" s="128" t="s">
        <v>46</v>
      </c>
      <c r="CR330" s="128" t="s">
        <v>46</v>
      </c>
      <c r="CS330" s="128" t="s">
        <v>46</v>
      </c>
      <c r="CT330" s="126" t="s">
        <v>46</v>
      </c>
      <c r="CU330" s="126" t="s">
        <v>46</v>
      </c>
      <c r="CV330" s="126" t="s">
        <v>5658</v>
      </c>
      <c r="CW330" s="126" t="s">
        <v>46</v>
      </c>
      <c r="CX330" s="154">
        <v>25569.625694432871</v>
      </c>
    </row>
    <row r="331" spans="1:102" ht="15" customHeight="1" x14ac:dyDescent="0.35">
      <c r="A331" s="8"/>
      <c r="B331" s="129">
        <v>53075427000115</v>
      </c>
      <c r="C331" s="152" t="s">
        <v>5662</v>
      </c>
      <c r="D331" s="126">
        <v>11</v>
      </c>
      <c r="E331" s="126"/>
      <c r="F331" s="122"/>
      <c r="G331" s="126" t="s">
        <v>515</v>
      </c>
      <c r="H331" s="126" t="s">
        <v>156</v>
      </c>
      <c r="I331" s="126" t="s">
        <v>2340</v>
      </c>
      <c r="J331" s="126" t="s">
        <v>3561</v>
      </c>
      <c r="K331" s="126" t="s">
        <v>46</v>
      </c>
      <c r="L331" s="211" t="s">
        <v>3399</v>
      </c>
      <c r="M331" s="126" t="s">
        <v>163</v>
      </c>
      <c r="N331" s="126" t="s">
        <v>3547</v>
      </c>
      <c r="O331" s="126" t="s">
        <v>319</v>
      </c>
      <c r="P331" s="211" t="s">
        <v>3562</v>
      </c>
      <c r="Q331" s="127">
        <v>500</v>
      </c>
      <c r="R331" s="126" t="s">
        <v>4361</v>
      </c>
      <c r="S331" s="213" t="s">
        <v>46</v>
      </c>
      <c r="T331" s="171">
        <v>500</v>
      </c>
      <c r="U331" s="171">
        <v>500</v>
      </c>
      <c r="V331" s="172" t="s">
        <v>3398</v>
      </c>
      <c r="W331" s="172" t="s">
        <v>135</v>
      </c>
      <c r="X331" s="172" t="s">
        <v>5663</v>
      </c>
      <c r="Y331" s="172" t="s">
        <v>3530</v>
      </c>
      <c r="Z331" s="172">
        <v>23</v>
      </c>
      <c r="AA331" s="172" t="s">
        <v>46</v>
      </c>
      <c r="AB331" s="169" t="s">
        <v>46</v>
      </c>
      <c r="AC331" s="172" t="s">
        <v>46</v>
      </c>
      <c r="AD331" s="169">
        <v>6.9999999999999993E-3</v>
      </c>
      <c r="AE331" s="169" t="s">
        <v>46</v>
      </c>
      <c r="AF331" s="169">
        <v>6.9999999999999993E-3</v>
      </c>
      <c r="AG331" s="169">
        <v>0.2</v>
      </c>
      <c r="AH331" s="172" t="s">
        <v>4495</v>
      </c>
      <c r="AI331" s="172" t="s">
        <v>46</v>
      </c>
      <c r="AJ331" s="172" t="s">
        <v>133</v>
      </c>
      <c r="AK331" s="173">
        <v>45838</v>
      </c>
      <c r="AL331" s="212" t="s">
        <v>5664</v>
      </c>
      <c r="AM331" s="128" t="s">
        <v>46</v>
      </c>
      <c r="AN331" s="128" t="s">
        <v>46</v>
      </c>
      <c r="AO331" s="128" t="s">
        <v>46</v>
      </c>
      <c r="AP331" s="128" t="s">
        <v>46</v>
      </c>
      <c r="AQ331" s="128" t="s">
        <v>46</v>
      </c>
      <c r="AR331" s="128" t="s">
        <v>46</v>
      </c>
      <c r="AS331" s="128" t="s">
        <v>46</v>
      </c>
      <c r="AT331" s="128" t="s">
        <v>46</v>
      </c>
      <c r="AU331" s="128" t="s">
        <v>46</v>
      </c>
      <c r="AV331" s="128" t="s">
        <v>46</v>
      </c>
      <c r="AW331" s="128" t="s">
        <v>46</v>
      </c>
      <c r="AX331" s="128" t="s">
        <v>46</v>
      </c>
      <c r="AY331" s="128" t="s">
        <v>46</v>
      </c>
      <c r="AZ331" s="128" t="s">
        <v>46</v>
      </c>
      <c r="BA331" s="128" t="s">
        <v>46</v>
      </c>
      <c r="BB331" s="128" t="s">
        <v>46</v>
      </c>
      <c r="BC331" s="128" t="s">
        <v>46</v>
      </c>
      <c r="BD331" s="128" t="s">
        <v>46</v>
      </c>
      <c r="BE331" s="128" t="s">
        <v>46</v>
      </c>
      <c r="BF331" s="128" t="s">
        <v>46</v>
      </c>
      <c r="BG331" s="128" t="s">
        <v>46</v>
      </c>
      <c r="BH331" s="128" t="s">
        <v>46</v>
      </c>
      <c r="BI331" s="128" t="s">
        <v>46</v>
      </c>
      <c r="BJ331" s="128" t="s">
        <v>46</v>
      </c>
      <c r="BK331" s="128" t="s">
        <v>46</v>
      </c>
      <c r="BL331" s="128" t="s">
        <v>46</v>
      </c>
      <c r="BM331" s="128" t="s">
        <v>46</v>
      </c>
      <c r="BN331" s="128" t="s">
        <v>46</v>
      </c>
      <c r="BO331" s="128" t="s">
        <v>46</v>
      </c>
      <c r="BP331" s="128" t="s">
        <v>46</v>
      </c>
      <c r="BQ331" s="128" t="s">
        <v>46</v>
      </c>
      <c r="BR331" s="128" t="s">
        <v>46</v>
      </c>
      <c r="BS331" s="128" t="s">
        <v>46</v>
      </c>
      <c r="BT331" s="128" t="s">
        <v>46</v>
      </c>
      <c r="BU331" s="128" t="s">
        <v>46</v>
      </c>
      <c r="BV331" s="177" t="s">
        <v>46</v>
      </c>
      <c r="BW331" s="177" t="s">
        <v>46</v>
      </c>
      <c r="BX331" s="128" t="s">
        <v>46</v>
      </c>
      <c r="BY331" s="128" t="s">
        <v>46</v>
      </c>
      <c r="BZ331" s="177" t="s">
        <v>46</v>
      </c>
      <c r="CA331" s="182" t="s">
        <v>46</v>
      </c>
      <c r="CB331" s="182" t="s">
        <v>46</v>
      </c>
      <c r="CC331" s="182" t="s">
        <v>46</v>
      </c>
      <c r="CD331" s="182" t="s">
        <v>46</v>
      </c>
      <c r="CE331" s="182" t="s">
        <v>46</v>
      </c>
      <c r="CF331" s="182" t="s">
        <v>46</v>
      </c>
      <c r="CG331" s="179" t="s">
        <v>46</v>
      </c>
      <c r="CH331" s="169">
        <v>0.19750000000000001</v>
      </c>
      <c r="CI331" s="170" t="s">
        <v>46</v>
      </c>
      <c r="CJ331" s="170">
        <v>1.3824999999999998E-3</v>
      </c>
      <c r="CK331" s="170" t="s">
        <v>46</v>
      </c>
      <c r="CL331" s="170">
        <v>1.3824999999999998E-3</v>
      </c>
      <c r="CM331" s="180" t="s">
        <v>46</v>
      </c>
      <c r="CN331" s="180" t="s">
        <v>46</v>
      </c>
      <c r="CO331" s="180" t="s">
        <v>46</v>
      </c>
      <c r="CP331" s="128" t="s">
        <v>46</v>
      </c>
      <c r="CQ331" s="128" t="s">
        <v>46</v>
      </c>
      <c r="CR331" s="128" t="s">
        <v>46</v>
      </c>
      <c r="CS331" s="128" t="s">
        <v>46</v>
      </c>
      <c r="CT331" s="126" t="s">
        <v>46</v>
      </c>
      <c r="CU331" s="126" t="s">
        <v>46</v>
      </c>
      <c r="CV331" s="126" t="s">
        <v>5665</v>
      </c>
      <c r="CW331" s="126" t="s">
        <v>46</v>
      </c>
      <c r="CX331" s="154">
        <v>25569.625694432871</v>
      </c>
    </row>
    <row r="332" spans="1:102" ht="15" customHeight="1" x14ac:dyDescent="0.35">
      <c r="A332" s="8"/>
      <c r="B332" s="129">
        <v>39586858000115</v>
      </c>
      <c r="C332" s="152" t="s">
        <v>5659</v>
      </c>
      <c r="D332" s="126">
        <v>11</v>
      </c>
      <c r="E332" s="126"/>
      <c r="F332" s="122"/>
      <c r="G332" s="126" t="s">
        <v>515</v>
      </c>
      <c r="H332" s="126" t="s">
        <v>156</v>
      </c>
      <c r="I332" s="126" t="s">
        <v>2340</v>
      </c>
      <c r="J332" s="126" t="s">
        <v>3561</v>
      </c>
      <c r="K332" s="126" t="s">
        <v>3526</v>
      </c>
      <c r="L332" s="211" t="s">
        <v>4835</v>
      </c>
      <c r="M332" s="126" t="s">
        <v>163</v>
      </c>
      <c r="N332" s="126" t="s">
        <v>3547</v>
      </c>
      <c r="O332" s="126" t="s">
        <v>4508</v>
      </c>
      <c r="P332" s="211" t="s">
        <v>4409</v>
      </c>
      <c r="Q332" s="127">
        <v>500</v>
      </c>
      <c r="R332" s="126" t="s">
        <v>4350</v>
      </c>
      <c r="S332" s="213" t="s">
        <v>46</v>
      </c>
      <c r="T332" s="171">
        <v>100</v>
      </c>
      <c r="U332" s="171">
        <v>100</v>
      </c>
      <c r="V332" s="172" t="s">
        <v>3398</v>
      </c>
      <c r="W332" s="172" t="s">
        <v>135</v>
      </c>
      <c r="X332" s="172" t="s">
        <v>135</v>
      </c>
      <c r="Y332" s="172" t="s">
        <v>3530</v>
      </c>
      <c r="Z332" s="172">
        <v>1</v>
      </c>
      <c r="AA332" s="172" t="s">
        <v>46</v>
      </c>
      <c r="AB332" s="169" t="s">
        <v>46</v>
      </c>
      <c r="AC332" s="172" t="s">
        <v>46</v>
      </c>
      <c r="AD332" s="169">
        <v>0.01</v>
      </c>
      <c r="AE332" s="169" t="s">
        <v>46</v>
      </c>
      <c r="AF332" s="169">
        <v>0.01</v>
      </c>
      <c r="AG332" s="169" t="s">
        <v>46</v>
      </c>
      <c r="AH332" s="172" t="s">
        <v>46</v>
      </c>
      <c r="AI332" s="172" t="s">
        <v>46</v>
      </c>
      <c r="AJ332" s="172" t="s">
        <v>4418</v>
      </c>
      <c r="AK332" s="173">
        <v>44188</v>
      </c>
      <c r="AL332" s="212" t="s">
        <v>5660</v>
      </c>
      <c r="AM332" s="128" t="s">
        <v>46</v>
      </c>
      <c r="AN332" s="128" t="s">
        <v>46</v>
      </c>
      <c r="AO332" s="128" t="s">
        <v>46</v>
      </c>
      <c r="AP332" s="128" t="s">
        <v>46</v>
      </c>
      <c r="AQ332" s="128" t="s">
        <v>46</v>
      </c>
      <c r="AR332" s="128">
        <v>8.3388810435962996E-2</v>
      </c>
      <c r="AS332" s="128">
        <v>0.18750709380537661</v>
      </c>
      <c r="AT332" s="128">
        <v>0.1579104931542829</v>
      </c>
      <c r="AU332" s="128" t="s">
        <v>46</v>
      </c>
      <c r="AV332" s="128" t="s">
        <v>46</v>
      </c>
      <c r="AW332" s="128" t="s">
        <v>46</v>
      </c>
      <c r="AX332" s="128" t="s">
        <v>46</v>
      </c>
      <c r="AY332" s="128" t="s">
        <v>46</v>
      </c>
      <c r="AZ332" s="128" t="s">
        <v>46</v>
      </c>
      <c r="BA332" s="128" t="s">
        <v>46</v>
      </c>
      <c r="BB332" s="128" t="s">
        <v>46</v>
      </c>
      <c r="BC332" s="128">
        <v>0.76686609256259841</v>
      </c>
      <c r="BD332" s="128">
        <v>1.4371179558958664</v>
      </c>
      <c r="BE332" s="128">
        <v>1.2762502861661515</v>
      </c>
      <c r="BF332" s="128" t="s">
        <v>46</v>
      </c>
      <c r="BG332" s="128" t="s">
        <v>46</v>
      </c>
      <c r="BH332" s="128" t="s">
        <v>46</v>
      </c>
      <c r="BI332" s="128" t="s">
        <v>46</v>
      </c>
      <c r="BJ332" s="128" t="s">
        <v>46</v>
      </c>
      <c r="BK332" s="128" t="s">
        <v>46</v>
      </c>
      <c r="BL332" s="128" t="s">
        <v>46</v>
      </c>
      <c r="BM332" s="128" t="s">
        <v>46</v>
      </c>
      <c r="BN332" s="128">
        <v>-2.5350917718279301E-2</v>
      </c>
      <c r="BO332" s="128">
        <v>5.7032700220551499E-2</v>
      </c>
      <c r="BP332" s="128">
        <v>3.4180457701248702E-2</v>
      </c>
      <c r="BQ332" s="128" t="s">
        <v>46</v>
      </c>
      <c r="BR332" s="128" t="s">
        <v>46</v>
      </c>
      <c r="BS332" s="128" t="s">
        <v>46</v>
      </c>
      <c r="BT332" s="128" t="s">
        <v>46</v>
      </c>
      <c r="BU332" s="128" t="s">
        <v>46</v>
      </c>
      <c r="BV332" s="177" t="s">
        <v>46</v>
      </c>
      <c r="BW332" s="177" t="s">
        <v>46</v>
      </c>
      <c r="BX332" s="128" t="s">
        <v>46</v>
      </c>
      <c r="BY332" s="128" t="s">
        <v>46</v>
      </c>
      <c r="BZ332" s="177" t="s">
        <v>46</v>
      </c>
      <c r="CA332" s="182" t="s">
        <v>46</v>
      </c>
      <c r="CB332" s="182" t="s">
        <v>46</v>
      </c>
      <c r="CC332" s="182" t="s">
        <v>46</v>
      </c>
      <c r="CD332" s="182" t="s">
        <v>46</v>
      </c>
      <c r="CE332" s="182" t="s">
        <v>46</v>
      </c>
      <c r="CF332" s="182" t="s">
        <v>46</v>
      </c>
      <c r="CG332" s="179" t="s">
        <v>46</v>
      </c>
      <c r="CH332" s="169">
        <v>0.2036</v>
      </c>
      <c r="CI332" s="170" t="s">
        <v>46</v>
      </c>
      <c r="CJ332" s="170">
        <v>2.036E-3</v>
      </c>
      <c r="CK332" s="170" t="s">
        <v>46</v>
      </c>
      <c r="CL332" s="170">
        <v>2.036E-3</v>
      </c>
      <c r="CM332" s="180" t="s">
        <v>46</v>
      </c>
      <c r="CN332" s="180" t="s">
        <v>46</v>
      </c>
      <c r="CO332" s="180" t="s">
        <v>46</v>
      </c>
      <c r="CP332" s="128" t="s">
        <v>46</v>
      </c>
      <c r="CQ332" s="128" t="s">
        <v>46</v>
      </c>
      <c r="CR332" s="128" t="s">
        <v>46</v>
      </c>
      <c r="CS332" s="128" t="s">
        <v>46</v>
      </c>
      <c r="CT332" s="126" t="s">
        <v>46</v>
      </c>
      <c r="CU332" s="126" t="s">
        <v>46</v>
      </c>
      <c r="CV332" s="126" t="s">
        <v>5661</v>
      </c>
      <c r="CW332" s="126" t="s">
        <v>46</v>
      </c>
      <c r="CX332" s="154">
        <v>25569.625694432871</v>
      </c>
    </row>
    <row r="333" spans="1:102" ht="15" customHeight="1" x14ac:dyDescent="0.35">
      <c r="A333" s="8"/>
      <c r="B333" s="129">
        <v>32990051000102</v>
      </c>
      <c r="C333" s="152" t="s">
        <v>5666</v>
      </c>
      <c r="D333" s="126">
        <v>11</v>
      </c>
      <c r="E333" s="126" t="s">
        <v>134</v>
      </c>
      <c r="F333" s="122"/>
      <c r="G333" s="126" t="s">
        <v>515</v>
      </c>
      <c r="H333" s="126" t="s">
        <v>156</v>
      </c>
      <c r="I333" s="126" t="s">
        <v>2340</v>
      </c>
      <c r="J333" s="126" t="s">
        <v>3560</v>
      </c>
      <c r="K333" s="126" t="s">
        <v>3526</v>
      </c>
      <c r="L333" s="211" t="s">
        <v>3400</v>
      </c>
      <c r="M333" s="126" t="s">
        <v>163</v>
      </c>
      <c r="N333" s="126" t="s">
        <v>3547</v>
      </c>
      <c r="O333" s="126" t="s">
        <v>164</v>
      </c>
      <c r="P333" s="211" t="s">
        <v>3562</v>
      </c>
      <c r="Q333" s="127">
        <v>500</v>
      </c>
      <c r="R333" s="126" t="s">
        <v>4350</v>
      </c>
      <c r="S333" s="213" t="s">
        <v>46</v>
      </c>
      <c r="T333" s="171">
        <v>500</v>
      </c>
      <c r="U333" s="171">
        <v>1000</v>
      </c>
      <c r="V333" s="172" t="s">
        <v>3398</v>
      </c>
      <c r="W333" s="172" t="s">
        <v>135</v>
      </c>
      <c r="X333" s="172" t="s">
        <v>4663</v>
      </c>
      <c r="Y333" s="172" t="s">
        <v>3530</v>
      </c>
      <c r="Z333" s="172">
        <v>91</v>
      </c>
      <c r="AA333" s="172" t="s">
        <v>46</v>
      </c>
      <c r="AB333" s="169" t="s">
        <v>46</v>
      </c>
      <c r="AC333" s="172" t="s">
        <v>46</v>
      </c>
      <c r="AD333" s="169">
        <v>8.0000000000000002E-3</v>
      </c>
      <c r="AE333" s="169" t="s">
        <v>46</v>
      </c>
      <c r="AF333" s="169">
        <v>8.0000000000000002E-3</v>
      </c>
      <c r="AG333" s="169" t="s">
        <v>46</v>
      </c>
      <c r="AH333" s="172" t="s">
        <v>46</v>
      </c>
      <c r="AI333" s="172" t="s">
        <v>46</v>
      </c>
      <c r="AJ333" s="172" t="s">
        <v>133</v>
      </c>
      <c r="AK333" s="173">
        <v>43935</v>
      </c>
      <c r="AL333" s="212" t="s">
        <v>5667</v>
      </c>
      <c r="AM333" s="128" t="s">
        <v>46</v>
      </c>
      <c r="AN333" s="128" t="s">
        <v>46</v>
      </c>
      <c r="AO333" s="128" t="s">
        <v>46</v>
      </c>
      <c r="AP333" s="128" t="s">
        <v>46</v>
      </c>
      <c r="AQ333" s="128" t="s">
        <v>46</v>
      </c>
      <c r="AR333" s="128">
        <v>0.1235414912107335</v>
      </c>
      <c r="AS333" s="128">
        <v>0.1496680919410211</v>
      </c>
      <c r="AT333" s="128">
        <v>0.14112227798584651</v>
      </c>
      <c r="AU333" s="128" t="s">
        <v>46</v>
      </c>
      <c r="AV333" s="128" t="s">
        <v>46</v>
      </c>
      <c r="AW333" s="128" t="s">
        <v>46</v>
      </c>
      <c r="AX333" s="128" t="s">
        <v>46</v>
      </c>
      <c r="AY333" s="128" t="s">
        <v>46</v>
      </c>
      <c r="AZ333" s="128" t="s">
        <v>46</v>
      </c>
      <c r="BA333" s="128" t="s">
        <v>46</v>
      </c>
      <c r="BB333" s="128" t="s">
        <v>46</v>
      </c>
      <c r="BC333" s="128">
        <v>1.1361210231783505</v>
      </c>
      <c r="BD333" s="128">
        <v>1.1471070133291528</v>
      </c>
      <c r="BE333" s="128">
        <v>1.1405660514775666</v>
      </c>
      <c r="BF333" s="128" t="s">
        <v>46</v>
      </c>
      <c r="BG333" s="128" t="s">
        <v>46</v>
      </c>
      <c r="BH333" s="128" t="s">
        <v>46</v>
      </c>
      <c r="BI333" s="128" t="s">
        <v>46</v>
      </c>
      <c r="BJ333" s="128" t="s">
        <v>46</v>
      </c>
      <c r="BK333" s="128" t="s">
        <v>46</v>
      </c>
      <c r="BL333" s="128" t="s">
        <v>46</v>
      </c>
      <c r="BM333" s="128" t="s">
        <v>46</v>
      </c>
      <c r="BN333" s="128">
        <v>1.4801763056491101E-2</v>
      </c>
      <c r="BO333" s="128">
        <v>1.9193698356195998E-2</v>
      </c>
      <c r="BP333" s="128">
        <v>1.73922425328123E-2</v>
      </c>
      <c r="BQ333" s="128" t="s">
        <v>46</v>
      </c>
      <c r="BR333" s="128" t="s">
        <v>46</v>
      </c>
      <c r="BS333" s="128" t="s">
        <v>46</v>
      </c>
      <c r="BT333" s="128" t="s">
        <v>46</v>
      </c>
      <c r="BU333" s="128" t="s">
        <v>46</v>
      </c>
      <c r="BV333" s="177" t="s">
        <v>46</v>
      </c>
      <c r="BW333" s="177" t="s">
        <v>46</v>
      </c>
      <c r="BX333" s="128" t="s">
        <v>46</v>
      </c>
      <c r="BY333" s="128" t="s">
        <v>46</v>
      </c>
      <c r="BZ333" s="177" t="s">
        <v>46</v>
      </c>
      <c r="CA333" s="182" t="s">
        <v>46</v>
      </c>
      <c r="CB333" s="182" t="s">
        <v>46</v>
      </c>
      <c r="CC333" s="182" t="s">
        <v>46</v>
      </c>
      <c r="CD333" s="182" t="s">
        <v>46</v>
      </c>
      <c r="CE333" s="182" t="s">
        <v>46</v>
      </c>
      <c r="CF333" s="182" t="s">
        <v>46</v>
      </c>
      <c r="CG333" s="179" t="s">
        <v>46</v>
      </c>
      <c r="CH333" s="169">
        <v>0.2</v>
      </c>
      <c r="CI333" s="170" t="s">
        <v>46</v>
      </c>
      <c r="CJ333" s="170">
        <v>1.6000000000000001E-3</v>
      </c>
      <c r="CK333" s="170" t="s">
        <v>46</v>
      </c>
      <c r="CL333" s="170">
        <v>1.6000000000000001E-3</v>
      </c>
      <c r="CM333" s="180" t="s">
        <v>46</v>
      </c>
      <c r="CN333" s="180" t="s">
        <v>46</v>
      </c>
      <c r="CO333" s="180" t="s">
        <v>46</v>
      </c>
      <c r="CP333" s="128" t="s">
        <v>46</v>
      </c>
      <c r="CQ333" s="128" t="s">
        <v>46</v>
      </c>
      <c r="CR333" s="128" t="s">
        <v>46</v>
      </c>
      <c r="CS333" s="128" t="s">
        <v>46</v>
      </c>
      <c r="CT333" s="126" t="s">
        <v>46</v>
      </c>
      <c r="CU333" s="126" t="s">
        <v>46</v>
      </c>
      <c r="CV333" s="126" t="s">
        <v>5668</v>
      </c>
      <c r="CW333" s="126" t="s">
        <v>46</v>
      </c>
      <c r="CX333" s="154">
        <v>25569.625694432871</v>
      </c>
    </row>
    <row r="334" spans="1:102" ht="15" customHeight="1" x14ac:dyDescent="0.35">
      <c r="A334" s="8"/>
      <c r="B334" s="129">
        <v>41219331000102</v>
      </c>
      <c r="C334" s="152" t="s">
        <v>5669</v>
      </c>
      <c r="D334" s="126">
        <v>50</v>
      </c>
      <c r="E334" s="126"/>
      <c r="F334" s="122"/>
      <c r="G334" s="126" t="s">
        <v>515</v>
      </c>
      <c r="H334" s="126" t="s">
        <v>3405</v>
      </c>
      <c r="I334" s="126" t="s">
        <v>3405</v>
      </c>
      <c r="J334" s="126" t="s">
        <v>3559</v>
      </c>
      <c r="K334" s="126" t="s">
        <v>3526</v>
      </c>
      <c r="L334" s="211" t="s">
        <v>3400</v>
      </c>
      <c r="M334" s="126" t="s">
        <v>4639</v>
      </c>
      <c r="N334" s="126" t="s">
        <v>46</v>
      </c>
      <c r="O334" s="126" t="s">
        <v>4216</v>
      </c>
      <c r="P334" s="211" t="s">
        <v>4734</v>
      </c>
      <c r="Q334" s="127">
        <v>25000</v>
      </c>
      <c r="R334" s="126" t="s">
        <v>4361</v>
      </c>
      <c r="S334" s="213" t="s">
        <v>46</v>
      </c>
      <c r="T334" s="171">
        <v>0.01</v>
      </c>
      <c r="U334" s="171">
        <v>0.01</v>
      </c>
      <c r="V334" s="172" t="s">
        <v>3398</v>
      </c>
      <c r="W334" s="172" t="s">
        <v>135</v>
      </c>
      <c r="X334" s="172" t="s">
        <v>46</v>
      </c>
      <c r="Y334" s="172" t="s">
        <v>46</v>
      </c>
      <c r="Z334" s="172" t="s">
        <v>46</v>
      </c>
      <c r="AA334" s="172" t="s">
        <v>46</v>
      </c>
      <c r="AB334" s="169" t="s">
        <v>46</v>
      </c>
      <c r="AC334" s="172" t="s">
        <v>5670</v>
      </c>
      <c r="AD334" s="169">
        <v>1.8500000000000003E-2</v>
      </c>
      <c r="AE334" s="169">
        <v>0.16849999999999998</v>
      </c>
      <c r="AF334" s="169">
        <v>0.02</v>
      </c>
      <c r="AG334" s="169">
        <v>0.2</v>
      </c>
      <c r="AH334" s="172" t="s">
        <v>46</v>
      </c>
      <c r="AI334" s="172" t="s">
        <v>46</v>
      </c>
      <c r="AJ334" s="172" t="s">
        <v>46</v>
      </c>
      <c r="AK334" s="173">
        <v>44452</v>
      </c>
      <c r="AL334" s="212" t="s">
        <v>5671</v>
      </c>
      <c r="AM334" s="128" t="s">
        <v>46</v>
      </c>
      <c r="AN334" s="128" t="s">
        <v>46</v>
      </c>
      <c r="AO334" s="128" t="s">
        <v>46</v>
      </c>
      <c r="AP334" s="128" t="s">
        <v>46</v>
      </c>
      <c r="AQ334" s="128" t="s">
        <v>46</v>
      </c>
      <c r="AR334" s="128" t="s">
        <v>46</v>
      </c>
      <c r="AS334" s="128" t="s">
        <v>46</v>
      </c>
      <c r="AT334" s="128" t="s">
        <v>46</v>
      </c>
      <c r="AU334" s="128" t="s">
        <v>46</v>
      </c>
      <c r="AV334" s="128" t="s">
        <v>46</v>
      </c>
      <c r="AW334" s="128" t="s">
        <v>46</v>
      </c>
      <c r="AX334" s="128" t="s">
        <v>46</v>
      </c>
      <c r="AY334" s="128" t="s">
        <v>46</v>
      </c>
      <c r="AZ334" s="128" t="s">
        <v>46</v>
      </c>
      <c r="BA334" s="128" t="s">
        <v>46</v>
      </c>
      <c r="BB334" s="128" t="s">
        <v>46</v>
      </c>
      <c r="BC334" s="128" t="s">
        <v>46</v>
      </c>
      <c r="BD334" s="128" t="s">
        <v>46</v>
      </c>
      <c r="BE334" s="128" t="s">
        <v>46</v>
      </c>
      <c r="BF334" s="128" t="s">
        <v>46</v>
      </c>
      <c r="BG334" s="128" t="s">
        <v>46</v>
      </c>
      <c r="BH334" s="128" t="s">
        <v>46</v>
      </c>
      <c r="BI334" s="128" t="s">
        <v>46</v>
      </c>
      <c r="BJ334" s="128" t="s">
        <v>46</v>
      </c>
      <c r="BK334" s="128" t="s">
        <v>46</v>
      </c>
      <c r="BL334" s="128" t="s">
        <v>46</v>
      </c>
      <c r="BM334" s="128" t="s">
        <v>46</v>
      </c>
      <c r="BN334" s="128" t="s">
        <v>46</v>
      </c>
      <c r="BO334" s="128" t="s">
        <v>46</v>
      </c>
      <c r="BP334" s="128" t="s">
        <v>46</v>
      </c>
      <c r="BQ334" s="128" t="s">
        <v>46</v>
      </c>
      <c r="BR334" s="128" t="s">
        <v>46</v>
      </c>
      <c r="BS334" s="128" t="s">
        <v>46</v>
      </c>
      <c r="BT334" s="128">
        <v>0.1473703716491532</v>
      </c>
      <c r="BU334" s="128">
        <v>0.3131401967262975</v>
      </c>
      <c r="BV334" s="177">
        <v>-8.1570864772079393E-2</v>
      </c>
      <c r="BW334" s="177">
        <v>-0.1352549802769471</v>
      </c>
      <c r="BX334" s="128">
        <v>-3.4646613322902399E-2</v>
      </c>
      <c r="BY334" s="128">
        <v>-0.33469682744735618</v>
      </c>
      <c r="BZ334" s="177">
        <v>-1.1107474807962399E-2</v>
      </c>
      <c r="CA334" s="182">
        <v>-7.4714893573852206E-2</v>
      </c>
      <c r="CB334" s="182">
        <v>-5.5107418070973198E-2</v>
      </c>
      <c r="CC334" s="182">
        <v>5.2560076930578299E-2</v>
      </c>
      <c r="CD334" s="182">
        <v>4.6711402638334197E-2</v>
      </c>
      <c r="CE334" s="182">
        <v>-2.1084455196485101E-2</v>
      </c>
      <c r="CF334" s="182">
        <v>-7.8245835271173902E-2</v>
      </c>
      <c r="CG334" s="179">
        <v>1037.23820456</v>
      </c>
      <c r="CH334" s="169">
        <v>0.05</v>
      </c>
      <c r="CI334" s="170">
        <v>0.05</v>
      </c>
      <c r="CJ334" s="170">
        <v>9.2500000000000015E-4</v>
      </c>
      <c r="CK334" s="170" t="s">
        <v>46</v>
      </c>
      <c r="CL334" s="170">
        <v>9.2500000000000015E-4</v>
      </c>
      <c r="CM334" s="180">
        <v>110673847.11</v>
      </c>
      <c r="CN334" s="180">
        <v>102088726.08404776</v>
      </c>
      <c r="CO334" s="180">
        <v>13947864.119999999</v>
      </c>
      <c r="CP334" s="128" t="s">
        <v>46</v>
      </c>
      <c r="CQ334" s="128" t="s">
        <v>46</v>
      </c>
      <c r="CR334" s="128" t="s">
        <v>46</v>
      </c>
      <c r="CS334" s="128" t="s">
        <v>46</v>
      </c>
      <c r="CT334" s="126" t="s">
        <v>46</v>
      </c>
      <c r="CU334" s="126" t="s">
        <v>46</v>
      </c>
      <c r="CV334" s="126" t="s">
        <v>5672</v>
      </c>
      <c r="CW334" s="126" t="s">
        <v>46</v>
      </c>
      <c r="CX334" s="154">
        <v>25569.604861099539</v>
      </c>
    </row>
    <row r="335" spans="1:102" ht="15" customHeight="1" x14ac:dyDescent="0.35">
      <c r="A335" s="8"/>
      <c r="B335" s="129">
        <v>27945264000174</v>
      </c>
      <c r="C335" s="152" t="s">
        <v>5673</v>
      </c>
      <c r="D335" s="126">
        <v>11</v>
      </c>
      <c r="E335" s="126" t="s">
        <v>134</v>
      </c>
      <c r="F335" s="122" t="s">
        <v>3394</v>
      </c>
      <c r="G335" s="126" t="s">
        <v>515</v>
      </c>
      <c r="H335" s="126" t="s">
        <v>156</v>
      </c>
      <c r="I335" s="126" t="s">
        <v>2340</v>
      </c>
      <c r="J335" s="126" t="s">
        <v>3561</v>
      </c>
      <c r="K335" s="126" t="s">
        <v>3526</v>
      </c>
      <c r="L335" s="211" t="s">
        <v>3399</v>
      </c>
      <c r="M335" s="126" t="s">
        <v>163</v>
      </c>
      <c r="N335" s="126" t="s">
        <v>3547</v>
      </c>
      <c r="O335" s="126" t="s">
        <v>4508</v>
      </c>
      <c r="P335" s="211" t="s">
        <v>3541</v>
      </c>
      <c r="Q335" s="127">
        <v>500</v>
      </c>
      <c r="R335" s="126" t="s">
        <v>4350</v>
      </c>
      <c r="S335" s="213" t="s">
        <v>46</v>
      </c>
      <c r="T335" s="171">
        <v>500</v>
      </c>
      <c r="U335" s="171">
        <v>500</v>
      </c>
      <c r="V335" s="172" t="s">
        <v>3398</v>
      </c>
      <c r="W335" s="172" t="s">
        <v>135</v>
      </c>
      <c r="X335" s="172" t="s">
        <v>135</v>
      </c>
      <c r="Y335" s="172" t="s">
        <v>3530</v>
      </c>
      <c r="Z335" s="172">
        <v>1</v>
      </c>
      <c r="AA335" s="172" t="s">
        <v>46</v>
      </c>
      <c r="AB335" s="169" t="s">
        <v>46</v>
      </c>
      <c r="AC335" s="172" t="s">
        <v>46</v>
      </c>
      <c r="AD335" s="169">
        <v>8.0000000000000002E-3</v>
      </c>
      <c r="AE335" s="169" t="s">
        <v>46</v>
      </c>
      <c r="AF335" s="169">
        <v>9.0000000000000011E-3</v>
      </c>
      <c r="AG335" s="169">
        <v>0.2</v>
      </c>
      <c r="AH335" s="172" t="s">
        <v>46</v>
      </c>
      <c r="AI335" s="172" t="s">
        <v>46</v>
      </c>
      <c r="AJ335" s="172" t="s">
        <v>133</v>
      </c>
      <c r="AK335" s="173">
        <v>43131</v>
      </c>
      <c r="AL335" s="212" t="s">
        <v>5674</v>
      </c>
      <c r="AM335" s="128" t="s">
        <v>46</v>
      </c>
      <c r="AN335" s="128" t="s">
        <v>46</v>
      </c>
      <c r="AO335" s="128" t="s">
        <v>46</v>
      </c>
      <c r="AP335" s="128" t="s">
        <v>46</v>
      </c>
      <c r="AQ335" s="128" t="s">
        <v>46</v>
      </c>
      <c r="AR335" s="128">
        <v>9.6522688528750206E-2</v>
      </c>
      <c r="AS335" s="128">
        <v>0.1433361411390332</v>
      </c>
      <c r="AT335" s="128">
        <v>0.13234073353558901</v>
      </c>
      <c r="AU335" s="128" t="s">
        <v>46</v>
      </c>
      <c r="AV335" s="128" t="s">
        <v>46</v>
      </c>
      <c r="AW335" s="128" t="s">
        <v>46</v>
      </c>
      <c r="AX335" s="128" t="s">
        <v>46</v>
      </c>
      <c r="AY335" s="128" t="s">
        <v>46</v>
      </c>
      <c r="AZ335" s="128" t="s">
        <v>46</v>
      </c>
      <c r="BA335" s="128" t="s">
        <v>46</v>
      </c>
      <c r="BB335" s="128" t="s">
        <v>46</v>
      </c>
      <c r="BC335" s="128">
        <v>0.88764879374939376</v>
      </c>
      <c r="BD335" s="128">
        <v>1.0985767950386855</v>
      </c>
      <c r="BE335" s="128">
        <v>1.0695926260024662</v>
      </c>
      <c r="BF335" s="128" t="s">
        <v>46</v>
      </c>
      <c r="BG335" s="128" t="s">
        <v>46</v>
      </c>
      <c r="BH335" s="128" t="s">
        <v>46</v>
      </c>
      <c r="BI335" s="128" t="s">
        <v>46</v>
      </c>
      <c r="BJ335" s="128" t="s">
        <v>46</v>
      </c>
      <c r="BK335" s="128" t="s">
        <v>46</v>
      </c>
      <c r="BL335" s="128" t="s">
        <v>46</v>
      </c>
      <c r="BM335" s="128" t="s">
        <v>46</v>
      </c>
      <c r="BN335" s="128">
        <v>-1.22170396254921E-2</v>
      </c>
      <c r="BO335" s="128">
        <v>1.2861747554208099E-2</v>
      </c>
      <c r="BP335" s="128">
        <v>8.6106980825547998E-3</v>
      </c>
      <c r="BQ335" s="128" t="s">
        <v>46</v>
      </c>
      <c r="BR335" s="128" t="s">
        <v>46</v>
      </c>
      <c r="BS335" s="128" t="s">
        <v>46</v>
      </c>
      <c r="BT335" s="128" t="s">
        <v>46</v>
      </c>
      <c r="BU335" s="128" t="s">
        <v>46</v>
      </c>
      <c r="BV335" s="177" t="s">
        <v>46</v>
      </c>
      <c r="BW335" s="177" t="s">
        <v>46</v>
      </c>
      <c r="BX335" s="128" t="s">
        <v>46</v>
      </c>
      <c r="BY335" s="128" t="s">
        <v>46</v>
      </c>
      <c r="BZ335" s="177" t="s">
        <v>46</v>
      </c>
      <c r="CA335" s="182" t="s">
        <v>46</v>
      </c>
      <c r="CB335" s="182" t="s">
        <v>46</v>
      </c>
      <c r="CC335" s="182" t="s">
        <v>46</v>
      </c>
      <c r="CD335" s="182" t="s">
        <v>46</v>
      </c>
      <c r="CE335" s="182" t="s">
        <v>46</v>
      </c>
      <c r="CF335" s="182" t="s">
        <v>46</v>
      </c>
      <c r="CG335" s="179" t="s">
        <v>46</v>
      </c>
      <c r="CH335" s="169">
        <v>0.2</v>
      </c>
      <c r="CI335" s="170" t="s">
        <v>46</v>
      </c>
      <c r="CJ335" s="170">
        <v>1.6000000000000001E-3</v>
      </c>
      <c r="CK335" s="170" t="s">
        <v>46</v>
      </c>
      <c r="CL335" s="170">
        <v>1.6000000000000001E-3</v>
      </c>
      <c r="CM335" s="180" t="s">
        <v>46</v>
      </c>
      <c r="CN335" s="180" t="s">
        <v>46</v>
      </c>
      <c r="CO335" s="180" t="s">
        <v>46</v>
      </c>
      <c r="CP335" s="128" t="s">
        <v>46</v>
      </c>
      <c r="CQ335" s="128" t="s">
        <v>46</v>
      </c>
      <c r="CR335" s="128" t="s">
        <v>46</v>
      </c>
      <c r="CS335" s="128" t="s">
        <v>46</v>
      </c>
      <c r="CT335" s="126" t="s">
        <v>46</v>
      </c>
      <c r="CU335" s="126" t="s">
        <v>46</v>
      </c>
      <c r="CV335" s="126" t="s">
        <v>5675</v>
      </c>
      <c r="CW335" s="126" t="s">
        <v>46</v>
      </c>
      <c r="CX335" s="154">
        <v>25569.625694432871</v>
      </c>
    </row>
    <row r="336" spans="1:102" ht="15" customHeight="1" x14ac:dyDescent="0.35">
      <c r="A336" s="8"/>
      <c r="B336" s="129">
        <v>42731202000153</v>
      </c>
      <c r="C336" s="152" t="s">
        <v>5684</v>
      </c>
      <c r="D336" s="126">
        <v>14</v>
      </c>
      <c r="E336" s="126"/>
      <c r="F336" s="122"/>
      <c r="G336" s="126" t="s">
        <v>5685</v>
      </c>
      <c r="H336" s="126" t="s">
        <v>3390</v>
      </c>
      <c r="I336" s="126" t="s">
        <v>3384</v>
      </c>
      <c r="J336" s="126" t="s">
        <v>3561</v>
      </c>
      <c r="K336" s="126" t="s">
        <v>3526</v>
      </c>
      <c r="L336" s="211" t="s">
        <v>3399</v>
      </c>
      <c r="M336" s="126" t="s">
        <v>112</v>
      </c>
      <c r="N336" s="126" t="s">
        <v>264</v>
      </c>
      <c r="O336" s="126" t="s">
        <v>157</v>
      </c>
      <c r="P336" s="211" t="s">
        <v>3562</v>
      </c>
      <c r="Q336" s="127">
        <v>1000</v>
      </c>
      <c r="R336" s="126" t="s">
        <v>4350</v>
      </c>
      <c r="S336" s="213" t="s">
        <v>46</v>
      </c>
      <c r="T336" s="171">
        <v>1000</v>
      </c>
      <c r="U336" s="171">
        <v>1000</v>
      </c>
      <c r="V336" s="172" t="s">
        <v>3398</v>
      </c>
      <c r="W336" s="172" t="s">
        <v>135</v>
      </c>
      <c r="X336" s="172" t="s">
        <v>3531</v>
      </c>
      <c r="Y336" s="172" t="s">
        <v>3530</v>
      </c>
      <c r="Z336" s="172">
        <v>31</v>
      </c>
      <c r="AA336" s="172" t="s">
        <v>46</v>
      </c>
      <c r="AB336" s="169" t="s">
        <v>46</v>
      </c>
      <c r="AC336" s="172" t="s">
        <v>5686</v>
      </c>
      <c r="AD336" s="169">
        <v>0.02</v>
      </c>
      <c r="AE336" s="169">
        <v>0.02</v>
      </c>
      <c r="AF336" s="169">
        <v>2.2000000000000002E-2</v>
      </c>
      <c r="AG336" s="169">
        <v>0.2</v>
      </c>
      <c r="AH336" s="172" t="s">
        <v>3564</v>
      </c>
      <c r="AI336" s="172" t="s">
        <v>4352</v>
      </c>
      <c r="AJ336" s="172" t="s">
        <v>133</v>
      </c>
      <c r="AK336" s="173">
        <v>44413</v>
      </c>
      <c r="AL336" s="212" t="s">
        <v>5687</v>
      </c>
      <c r="AM336" s="128">
        <v>7.5242277020948004E-3</v>
      </c>
      <c r="AN336" s="128">
        <v>0.1191952636581257</v>
      </c>
      <c r="AO336" s="128">
        <v>0.1250201194778546</v>
      </c>
      <c r="AP336" s="128">
        <v>0.10146841368558469</v>
      </c>
      <c r="AQ336" s="128">
        <v>0.12327944251461639</v>
      </c>
      <c r="AR336" s="128">
        <v>6.0355683424940999E-2</v>
      </c>
      <c r="AS336" s="128">
        <v>0.1543203571851883</v>
      </c>
      <c r="AT336" s="128">
        <v>0.16905803877782111</v>
      </c>
      <c r="AU336" s="128" t="s">
        <v>46</v>
      </c>
      <c r="AV336" s="128" t="s">
        <v>46</v>
      </c>
      <c r="AW336" s="128">
        <v>0.1124738465702344</v>
      </c>
      <c r="AX336" s="128">
        <v>0.6167751734554977</v>
      </c>
      <c r="AY336" s="128">
        <v>1.1515049069251806</v>
      </c>
      <c r="AZ336" s="128">
        <v>0.93693426149568959</v>
      </c>
      <c r="BA336" s="128">
        <v>0.82195197412213894</v>
      </c>
      <c r="BB336" s="128">
        <v>0.96984259133486039</v>
      </c>
      <c r="BC336" s="128">
        <v>0.55504721640768884</v>
      </c>
      <c r="BD336" s="128">
        <v>1.1827635518754891</v>
      </c>
      <c r="BE336" s="128">
        <v>1.3663459980337005</v>
      </c>
      <c r="BF336" s="128" t="s">
        <v>46</v>
      </c>
      <c r="BG336" s="128" t="s">
        <v>46</v>
      </c>
      <c r="BH336" s="128">
        <v>0.93104871877808604</v>
      </c>
      <c r="BI336" s="128">
        <v>-4.6750760732826996E-3</v>
      </c>
      <c r="BJ336" s="128">
        <v>1.5682666411442399E-2</v>
      </c>
      <c r="BK336" s="128">
        <v>-8.4151967611703002E-3</v>
      </c>
      <c r="BL336" s="128">
        <v>-1.9564491952107854E-2</v>
      </c>
      <c r="BM336" s="128">
        <v>-3.401073633866436E-3</v>
      </c>
      <c r="BN336" s="128">
        <v>-4.8384044729301301E-2</v>
      </c>
      <c r="BO336" s="128">
        <v>2.3845963600363101E-2</v>
      </c>
      <c r="BP336" s="128">
        <v>4.5328003324786897E-2</v>
      </c>
      <c r="BQ336" s="128" t="s">
        <v>46</v>
      </c>
      <c r="BR336" s="128" t="s">
        <v>46</v>
      </c>
      <c r="BS336" s="128">
        <v>-7.4317662909244575E-3</v>
      </c>
      <c r="BT336" s="128">
        <v>3.7185555702425502E-2</v>
      </c>
      <c r="BU336" s="128">
        <v>4.5423067192486101E-2</v>
      </c>
      <c r="BV336" s="177">
        <v>-0.1819995769590583</v>
      </c>
      <c r="BW336" s="177">
        <v>-0.1160902738730349</v>
      </c>
      <c r="BX336" s="128">
        <v>-1.54923137026673E-2</v>
      </c>
      <c r="BY336" s="128">
        <v>-5.9157503716030603E-2</v>
      </c>
      <c r="BZ336" s="177">
        <v>9.6010653764098897E-2</v>
      </c>
      <c r="CA336" s="182">
        <v>0.36184822936301758</v>
      </c>
      <c r="CB336" s="182">
        <v>-2.74959449759406E-2</v>
      </c>
      <c r="CC336" s="182">
        <v>0.2895147194005388</v>
      </c>
      <c r="CD336" s="182">
        <v>0.2694340081105645</v>
      </c>
      <c r="CE336" s="182">
        <v>4.8846736392553401E-2</v>
      </c>
      <c r="CF336" s="182">
        <v>0.30502525059466251</v>
      </c>
      <c r="CG336" s="179">
        <v>1.5544916</v>
      </c>
      <c r="CH336" s="169">
        <v>0.27</v>
      </c>
      <c r="CI336" s="170">
        <v>0.15</v>
      </c>
      <c r="CJ336" s="170">
        <v>5.4000000000000003E-3</v>
      </c>
      <c r="CK336" s="170" t="s">
        <v>46</v>
      </c>
      <c r="CL336" s="170">
        <v>5.4000000000000003E-3</v>
      </c>
      <c r="CM336" s="180">
        <v>307399566.94</v>
      </c>
      <c r="CN336" s="180">
        <v>311963314.66984117</v>
      </c>
      <c r="CO336" s="180">
        <v>-24454472.119999997</v>
      </c>
      <c r="CP336" s="128" t="s">
        <v>46</v>
      </c>
      <c r="CQ336" s="128" t="s">
        <v>46</v>
      </c>
      <c r="CR336" s="128" t="s">
        <v>46</v>
      </c>
      <c r="CS336" s="128" t="s">
        <v>46</v>
      </c>
      <c r="CT336" s="126" t="s">
        <v>46</v>
      </c>
      <c r="CU336" s="126" t="s">
        <v>46</v>
      </c>
      <c r="CV336" s="126" t="s">
        <v>5688</v>
      </c>
      <c r="CW336" s="126" t="s">
        <v>46</v>
      </c>
      <c r="CX336" s="154">
        <v>25569.625694432871</v>
      </c>
    </row>
    <row r="337" spans="1:102" ht="15" customHeight="1" x14ac:dyDescent="0.35">
      <c r="A337" s="8"/>
      <c r="B337" s="129">
        <v>27749572000124</v>
      </c>
      <c r="C337" s="152" t="s">
        <v>5689</v>
      </c>
      <c r="D337" s="126">
        <v>34</v>
      </c>
      <c r="E337" s="126"/>
      <c r="F337" s="122" t="s">
        <v>3393</v>
      </c>
      <c r="G337" s="126" t="s">
        <v>5685</v>
      </c>
      <c r="H337" s="126" t="s">
        <v>3390</v>
      </c>
      <c r="I337" s="126" t="s">
        <v>3384</v>
      </c>
      <c r="J337" s="126" t="s">
        <v>3561</v>
      </c>
      <c r="K337" s="126" t="s">
        <v>3540</v>
      </c>
      <c r="L337" s="211" t="s">
        <v>3399</v>
      </c>
      <c r="M337" s="126" t="s">
        <v>114</v>
      </c>
      <c r="N337" s="126" t="s">
        <v>115</v>
      </c>
      <c r="O337" s="126" t="s">
        <v>3551</v>
      </c>
      <c r="P337" s="211" t="s">
        <v>3537</v>
      </c>
      <c r="Q337" s="127">
        <v>1000</v>
      </c>
      <c r="R337" s="126" t="s">
        <v>4350</v>
      </c>
      <c r="S337" s="213" t="s">
        <v>46</v>
      </c>
      <c r="T337" s="171">
        <v>1000</v>
      </c>
      <c r="U337" s="171">
        <v>1000</v>
      </c>
      <c r="V337" s="172" t="s">
        <v>3398</v>
      </c>
      <c r="W337" s="172" t="s">
        <v>135</v>
      </c>
      <c r="X337" s="172" t="s">
        <v>5690</v>
      </c>
      <c r="Y337" s="172" t="s">
        <v>3534</v>
      </c>
      <c r="Z337" s="172">
        <v>10</v>
      </c>
      <c r="AA337" s="172" t="s">
        <v>46</v>
      </c>
      <c r="AB337" s="169" t="s">
        <v>46</v>
      </c>
      <c r="AC337" s="172" t="s">
        <v>46</v>
      </c>
      <c r="AD337" s="169">
        <v>0.02</v>
      </c>
      <c r="AE337" s="169" t="s">
        <v>46</v>
      </c>
      <c r="AF337" s="169">
        <v>0.02</v>
      </c>
      <c r="AG337" s="169">
        <v>0.2</v>
      </c>
      <c r="AH337" s="172" t="s">
        <v>3564</v>
      </c>
      <c r="AI337" s="172" t="s">
        <v>4352</v>
      </c>
      <c r="AJ337" s="172" t="s">
        <v>4513</v>
      </c>
      <c r="AK337" s="173">
        <v>43580</v>
      </c>
      <c r="AL337" s="212" t="s">
        <v>3627</v>
      </c>
      <c r="AM337" s="128">
        <v>4.9899960729354598E-2</v>
      </c>
      <c r="AN337" s="128">
        <v>0.30915016178325683</v>
      </c>
      <c r="AO337" s="128">
        <v>0.21734080149836929</v>
      </c>
      <c r="AP337" s="128">
        <v>0.2011759505541586</v>
      </c>
      <c r="AQ337" s="128">
        <v>0.1663810126102705</v>
      </c>
      <c r="AR337" s="128">
        <v>3.09354575967777E-2</v>
      </c>
      <c r="AS337" s="128">
        <v>0.28480962990950798</v>
      </c>
      <c r="AT337" s="128">
        <v>-0.1480271529579481</v>
      </c>
      <c r="AU337" s="128" t="s">
        <v>46</v>
      </c>
      <c r="AV337" s="128" t="s">
        <v>46</v>
      </c>
      <c r="AW337" s="128">
        <v>0.10382692781131531</v>
      </c>
      <c r="AX337" s="128">
        <v>4.0903941444650318</v>
      </c>
      <c r="AY337" s="128">
        <v>2.9865945788850601</v>
      </c>
      <c r="AZ337" s="128">
        <v>1.6288101802752359</v>
      </c>
      <c r="BA337" s="128">
        <v>1.7069607166864886</v>
      </c>
      <c r="BB337" s="128">
        <v>1.3637508595892791</v>
      </c>
      <c r="BC337" s="128">
        <v>0.28449084913010991</v>
      </c>
      <c r="BD337" s="128">
        <v>2.182877590646513</v>
      </c>
      <c r="BE337" s="128" t="s">
        <v>46</v>
      </c>
      <c r="BF337" s="128" t="s">
        <v>46</v>
      </c>
      <c r="BG337" s="128" t="s">
        <v>46</v>
      </c>
      <c r="BH337" s="128">
        <v>1.2072140755615604</v>
      </c>
      <c r="BI337" s="128">
        <v>3.7700656953977001E-2</v>
      </c>
      <c r="BJ337" s="128">
        <v>0.2056375645365735</v>
      </c>
      <c r="BK337" s="128">
        <v>8.3905485259344298E-2</v>
      </c>
      <c r="BL337" s="128">
        <v>7.4535276547839091E-2</v>
      </c>
      <c r="BM337" s="128">
        <v>3.9552954523665917E-2</v>
      </c>
      <c r="BN337" s="128">
        <v>-7.7804270557464597E-2</v>
      </c>
      <c r="BO337" s="128">
        <v>0.1543352363246828</v>
      </c>
      <c r="BP337" s="128">
        <v>-0.27175718841098229</v>
      </c>
      <c r="BQ337" s="128" t="s">
        <v>46</v>
      </c>
      <c r="BR337" s="128" t="s">
        <v>46</v>
      </c>
      <c r="BS337" s="128">
        <v>1.6410166279673177E-2</v>
      </c>
      <c r="BT337" s="128">
        <v>0.1703767934706211</v>
      </c>
      <c r="BU337" s="128">
        <v>0.2651703036246385</v>
      </c>
      <c r="BV337" s="177">
        <v>0.50415951560027616</v>
      </c>
      <c r="BW337" s="177">
        <v>0.1841031761658847</v>
      </c>
      <c r="BX337" s="128">
        <v>-9.5911658444146702E-2</v>
      </c>
      <c r="BY337" s="128">
        <v>-0.4873737933759667</v>
      </c>
      <c r="BZ337" s="177">
        <v>0.99608114478081056</v>
      </c>
      <c r="CA337" s="182">
        <v>0.85866597416773716</v>
      </c>
      <c r="CB337" s="182">
        <v>-0.29302209598863271</v>
      </c>
      <c r="CC337" s="182">
        <v>0.4605987682175029</v>
      </c>
      <c r="CD337" s="182">
        <v>0.3711701569942889</v>
      </c>
      <c r="CE337" s="182">
        <v>0.18885136329959229</v>
      </c>
      <c r="CF337" s="182">
        <v>0.47892879690110429</v>
      </c>
      <c r="CG337" s="179">
        <v>1.8848696300000001</v>
      </c>
      <c r="CH337" s="169">
        <v>0.27</v>
      </c>
      <c r="CI337" s="170">
        <v>0.15</v>
      </c>
      <c r="CJ337" s="170">
        <v>5.4000000000000003E-3</v>
      </c>
      <c r="CK337" s="170">
        <v>3.1406850765456525E-3</v>
      </c>
      <c r="CL337" s="170">
        <v>8.5406850765456527E-3</v>
      </c>
      <c r="CM337" s="180">
        <v>227063160.75999999</v>
      </c>
      <c r="CN337" s="180">
        <v>198894778.47507936</v>
      </c>
      <c r="CO337" s="180">
        <v>26836629.659999996</v>
      </c>
      <c r="CP337" s="128" t="s">
        <v>46</v>
      </c>
      <c r="CQ337" s="128" t="s">
        <v>46</v>
      </c>
      <c r="CR337" s="128" t="s">
        <v>46</v>
      </c>
      <c r="CS337" s="128" t="s">
        <v>46</v>
      </c>
      <c r="CT337" s="126" t="s">
        <v>46</v>
      </c>
      <c r="CU337" s="126" t="s">
        <v>46</v>
      </c>
      <c r="CV337" s="126" t="s">
        <v>5691</v>
      </c>
      <c r="CW337" s="126" t="s">
        <v>46</v>
      </c>
      <c r="CX337" s="154">
        <v>25569.625694432871</v>
      </c>
    </row>
    <row r="338" spans="1:102" ht="15" customHeight="1" x14ac:dyDescent="0.35">
      <c r="A338" s="8"/>
      <c r="B338" s="129">
        <v>25213366000170</v>
      </c>
      <c r="C338" s="152" t="s">
        <v>5676</v>
      </c>
      <c r="D338" s="126">
        <v>28</v>
      </c>
      <c r="E338" s="126"/>
      <c r="F338" s="122" t="s">
        <v>3393</v>
      </c>
      <c r="G338" s="126" t="s">
        <v>520</v>
      </c>
      <c r="H338" s="126" t="s">
        <v>3391</v>
      </c>
      <c r="I338" s="126" t="s">
        <v>3392</v>
      </c>
      <c r="J338" s="126" t="s">
        <v>3560</v>
      </c>
      <c r="K338" s="126" t="s">
        <v>3526</v>
      </c>
      <c r="L338" s="211" t="s">
        <v>3400</v>
      </c>
      <c r="M338" s="126" t="s">
        <v>114</v>
      </c>
      <c r="N338" s="126" t="s">
        <v>115</v>
      </c>
      <c r="O338" s="126" t="s">
        <v>3551</v>
      </c>
      <c r="P338" s="211" t="s">
        <v>3550</v>
      </c>
      <c r="Q338" s="127">
        <v>1000</v>
      </c>
      <c r="R338" s="126" t="s">
        <v>4350</v>
      </c>
      <c r="S338" s="213" t="s">
        <v>46</v>
      </c>
      <c r="T338" s="171">
        <v>1000</v>
      </c>
      <c r="U338" s="171">
        <v>1000</v>
      </c>
      <c r="V338" s="172" t="s">
        <v>3398</v>
      </c>
      <c r="W338" s="172" t="s">
        <v>135</v>
      </c>
      <c r="X338" s="172" t="s">
        <v>3531</v>
      </c>
      <c r="Y338" s="172" t="s">
        <v>3534</v>
      </c>
      <c r="Z338" s="172">
        <v>32</v>
      </c>
      <c r="AA338" s="172" t="s">
        <v>46</v>
      </c>
      <c r="AB338" s="169" t="s">
        <v>46</v>
      </c>
      <c r="AC338" s="172" t="s">
        <v>5677</v>
      </c>
      <c r="AD338" s="169">
        <v>1.8000000000000002E-2</v>
      </c>
      <c r="AE338" s="169">
        <v>0.21800000000000003</v>
      </c>
      <c r="AF338" s="169">
        <v>1.8000000000000002E-2</v>
      </c>
      <c r="AG338" s="169">
        <v>0.2</v>
      </c>
      <c r="AH338" s="172" t="s">
        <v>136</v>
      </c>
      <c r="AI338" s="172" t="s">
        <v>4367</v>
      </c>
      <c r="AJ338" s="172" t="s">
        <v>3372</v>
      </c>
      <c r="AK338" s="173">
        <v>42591</v>
      </c>
      <c r="AL338" s="212" t="s">
        <v>5678</v>
      </c>
      <c r="AM338" s="128">
        <v>2.3886785188119399E-2</v>
      </c>
      <c r="AN338" s="128">
        <v>0.30195643010921941</v>
      </c>
      <c r="AO338" s="128">
        <v>0.11584445659688319</v>
      </c>
      <c r="AP338" s="128">
        <v>0.1487659451360821</v>
      </c>
      <c r="AQ338" s="128">
        <v>7.8339054590251797E-2</v>
      </c>
      <c r="AR338" s="128">
        <v>-9.9273971523580598E-2</v>
      </c>
      <c r="AS338" s="128">
        <v>0.1178096061128959</v>
      </c>
      <c r="AT338" s="128">
        <v>1.5639968423375401E-2</v>
      </c>
      <c r="AU338" s="128" t="s">
        <v>46</v>
      </c>
      <c r="AV338" s="128" t="s">
        <v>46</v>
      </c>
      <c r="AW338" s="128">
        <v>0.1145712979474449</v>
      </c>
      <c r="AX338" s="128">
        <v>1.9580449530514412</v>
      </c>
      <c r="AY338" s="128">
        <v>2.9170983835872661</v>
      </c>
      <c r="AZ338" s="128">
        <v>0.86816938620184414</v>
      </c>
      <c r="BA338" s="128">
        <v>1.2322117435690969</v>
      </c>
      <c r="BB338" s="128">
        <v>0.590099566431733</v>
      </c>
      <c r="BC338" s="128" t="s">
        <v>46</v>
      </c>
      <c r="BD338" s="128">
        <v>0.90293277382664761</v>
      </c>
      <c r="BE338" s="128">
        <v>0.12640397593122901</v>
      </c>
      <c r="BF338" s="128" t="s">
        <v>46</v>
      </c>
      <c r="BG338" s="128" t="s">
        <v>46</v>
      </c>
      <c r="BH338" s="128">
        <v>1.4402260066496213</v>
      </c>
      <c r="BI338" s="128">
        <v>1.16874814127418E-2</v>
      </c>
      <c r="BJ338" s="128">
        <v>0.1984438328625362</v>
      </c>
      <c r="BK338" s="128">
        <v>-1.7590859642141601E-2</v>
      </c>
      <c r="BL338" s="128">
        <v>2.5015030862768128E-2</v>
      </c>
      <c r="BM338" s="128">
        <v>-4.8039133933908684E-2</v>
      </c>
      <c r="BN338" s="128">
        <v>-0.20801369967782299</v>
      </c>
      <c r="BO338" s="128">
        <v>-1.2664787471929201E-2</v>
      </c>
      <c r="BP338" s="128">
        <v>-0.1080900670296587</v>
      </c>
      <c r="BQ338" s="128" t="s">
        <v>46</v>
      </c>
      <c r="BR338" s="128" t="s">
        <v>46</v>
      </c>
      <c r="BS338" s="128">
        <v>3.2439768722868356E-2</v>
      </c>
      <c r="BT338" s="128">
        <v>0.193134348543888</v>
      </c>
      <c r="BU338" s="128">
        <v>0.2409943627016371</v>
      </c>
      <c r="BV338" s="177">
        <v>1.50236444352783E-2</v>
      </c>
      <c r="BW338" s="177">
        <v>0.21973096274924739</v>
      </c>
      <c r="BX338" s="128">
        <v>-0.1578675811724298</v>
      </c>
      <c r="BY338" s="128">
        <v>-0.49518059614913468</v>
      </c>
      <c r="BZ338" s="177">
        <v>0.95160345489783438</v>
      </c>
      <c r="CA338" s="182">
        <v>0.89699057434084695</v>
      </c>
      <c r="CB338" s="182">
        <v>-0.29451919745798311</v>
      </c>
      <c r="CC338" s="182">
        <v>0.53009210779924365</v>
      </c>
      <c r="CD338" s="182">
        <v>0.45299269919199409</v>
      </c>
      <c r="CE338" s="182">
        <v>0.17574127511773599</v>
      </c>
      <c r="CF338" s="182">
        <v>0.4547049350792175</v>
      </c>
      <c r="CG338" s="179">
        <v>2.6601454000000002</v>
      </c>
      <c r="CH338" s="169">
        <v>0.25</v>
      </c>
      <c r="CI338" s="170">
        <v>0.15</v>
      </c>
      <c r="CJ338" s="170">
        <v>4.5000000000000005E-3</v>
      </c>
      <c r="CK338" s="170">
        <v>3.8350407334107215E-4</v>
      </c>
      <c r="CL338" s="170">
        <v>4.8835040733410731E-3</v>
      </c>
      <c r="CM338" s="180">
        <v>66178868.119999997</v>
      </c>
      <c r="CN338" s="180">
        <v>65714232.969444446</v>
      </c>
      <c r="CO338" s="180">
        <v>-7895275.8899999997</v>
      </c>
      <c r="CP338" s="128" t="s">
        <v>46</v>
      </c>
      <c r="CQ338" s="128" t="s">
        <v>46</v>
      </c>
      <c r="CR338" s="128" t="s">
        <v>46</v>
      </c>
      <c r="CS338" s="128" t="s">
        <v>46</v>
      </c>
      <c r="CT338" s="126" t="s">
        <v>46</v>
      </c>
      <c r="CU338" s="126" t="s">
        <v>46</v>
      </c>
      <c r="CV338" s="126" t="s">
        <v>5679</v>
      </c>
      <c r="CW338" s="126" t="s">
        <v>46</v>
      </c>
      <c r="CX338" s="154">
        <v>25569.625694432871</v>
      </c>
    </row>
    <row r="339" spans="1:102" ht="15" customHeight="1" x14ac:dyDescent="0.35">
      <c r="A339" s="8"/>
      <c r="B339" s="129">
        <v>29054793000103</v>
      </c>
      <c r="C339" s="152" t="s">
        <v>5680</v>
      </c>
      <c r="D339" s="126">
        <v>26</v>
      </c>
      <c r="E339" s="126"/>
      <c r="F339" s="122"/>
      <c r="G339" s="126" t="s">
        <v>520</v>
      </c>
      <c r="H339" s="126" t="s">
        <v>3391</v>
      </c>
      <c r="I339" s="126" t="s">
        <v>3392</v>
      </c>
      <c r="J339" s="126" t="s">
        <v>3560</v>
      </c>
      <c r="K339" s="126" t="s">
        <v>3526</v>
      </c>
      <c r="L339" s="211" t="s">
        <v>3399</v>
      </c>
      <c r="M339" s="126" t="s">
        <v>114</v>
      </c>
      <c r="N339" s="126" t="s">
        <v>5078</v>
      </c>
      <c r="O339" s="126" t="s">
        <v>3551</v>
      </c>
      <c r="P339" s="211" t="s">
        <v>5681</v>
      </c>
      <c r="Q339" s="127">
        <v>1000</v>
      </c>
      <c r="R339" s="126" t="s">
        <v>4350</v>
      </c>
      <c r="S339" s="213" t="s">
        <v>46</v>
      </c>
      <c r="T339" s="171">
        <v>1000</v>
      </c>
      <c r="U339" s="171">
        <v>1000</v>
      </c>
      <c r="V339" s="172" t="s">
        <v>3398</v>
      </c>
      <c r="W339" s="172" t="s">
        <v>135</v>
      </c>
      <c r="X339" s="172" t="s">
        <v>3531</v>
      </c>
      <c r="Y339" s="172" t="s">
        <v>3534</v>
      </c>
      <c r="Z339" s="172">
        <v>32</v>
      </c>
      <c r="AA339" s="172" t="s">
        <v>46</v>
      </c>
      <c r="AB339" s="169" t="s">
        <v>46</v>
      </c>
      <c r="AC339" s="172" t="s">
        <v>46</v>
      </c>
      <c r="AD339" s="169">
        <v>0.02</v>
      </c>
      <c r="AE339" s="169" t="s">
        <v>46</v>
      </c>
      <c r="AF339" s="169">
        <v>2.35E-2</v>
      </c>
      <c r="AG339" s="169">
        <v>0.2</v>
      </c>
      <c r="AH339" s="172" t="s">
        <v>46</v>
      </c>
      <c r="AI339" s="172" t="s">
        <v>46</v>
      </c>
      <c r="AJ339" s="172" t="s">
        <v>4513</v>
      </c>
      <c r="AK339" s="173">
        <v>43181</v>
      </c>
      <c r="AL339" s="212" t="s">
        <v>5682</v>
      </c>
      <c r="AM339" s="128">
        <v>2.93319741106703E-2</v>
      </c>
      <c r="AN339" s="128">
        <v>0.30192772003918028</v>
      </c>
      <c r="AO339" s="128">
        <v>0.1093486065104663</v>
      </c>
      <c r="AP339" s="128">
        <v>0.1144020463573263</v>
      </c>
      <c r="AQ339" s="128">
        <v>5.1673928159571003E-2</v>
      </c>
      <c r="AR339" s="128">
        <v>-0.14839658799645539</v>
      </c>
      <c r="AS339" s="128">
        <v>9.8153259600129703E-2</v>
      </c>
      <c r="AT339" s="128">
        <v>6.3745896591462098E-2</v>
      </c>
      <c r="AU339" s="128" t="s">
        <v>46</v>
      </c>
      <c r="AV339" s="128" t="s">
        <v>46</v>
      </c>
      <c r="AW339" s="128">
        <v>7.6636788470241898E-2</v>
      </c>
      <c r="AX339" s="128">
        <v>2.404397386174808</v>
      </c>
      <c r="AY339" s="128">
        <v>2.9168210253641824</v>
      </c>
      <c r="AZ339" s="128">
        <v>0.8194877457673071</v>
      </c>
      <c r="BA339" s="128">
        <v>0.93242534239682784</v>
      </c>
      <c r="BB339" s="128">
        <v>0.3792176311615838</v>
      </c>
      <c r="BC339" s="128" t="s">
        <v>46</v>
      </c>
      <c r="BD339" s="128">
        <v>0.75227986812843484</v>
      </c>
      <c r="BE339" s="128">
        <v>0.51520147357962232</v>
      </c>
      <c r="BF339" s="128" t="s">
        <v>46</v>
      </c>
      <c r="BG339" s="128" t="s">
        <v>46</v>
      </c>
      <c r="BH339" s="128">
        <v>0.86701806528591563</v>
      </c>
      <c r="BI339" s="128">
        <v>1.7132670335292699E-2</v>
      </c>
      <c r="BJ339" s="128">
        <v>0.19841512279249701</v>
      </c>
      <c r="BK339" s="128">
        <v>-2.40867097285586E-2</v>
      </c>
      <c r="BL339" s="128">
        <v>-7.3848651599562887E-3</v>
      </c>
      <c r="BM339" s="128">
        <v>-7.4446256456316084E-2</v>
      </c>
      <c r="BN339" s="128">
        <v>-0.25713631615069771</v>
      </c>
      <c r="BO339" s="128">
        <v>-3.2321133984695299E-2</v>
      </c>
      <c r="BP339" s="128">
        <v>-5.9984138861572001E-2</v>
      </c>
      <c r="BQ339" s="128" t="s">
        <v>46</v>
      </c>
      <c r="BR339" s="128" t="s">
        <v>46</v>
      </c>
      <c r="BS339" s="128">
        <v>-1.0799826186959183E-2</v>
      </c>
      <c r="BT339" s="128">
        <v>0.2057880250952259</v>
      </c>
      <c r="BU339" s="128">
        <v>0.2541541885582459</v>
      </c>
      <c r="BV339" s="177">
        <v>-2.0534551316409998E-3</v>
      </c>
      <c r="BW339" s="177">
        <v>9.5938461194702604E-2</v>
      </c>
      <c r="BX339" s="128">
        <v>-0.1667128147218066</v>
      </c>
      <c r="BY339" s="128">
        <v>-0.490479624126338</v>
      </c>
      <c r="BZ339" s="177">
        <v>0.98270851810001858</v>
      </c>
      <c r="CA339" s="182">
        <v>0.91127820385321645</v>
      </c>
      <c r="CB339" s="182">
        <v>-0.33421246592108811</v>
      </c>
      <c r="CC339" s="182">
        <v>0.54756637722955026</v>
      </c>
      <c r="CD339" s="182">
        <v>0.47151738542445543</v>
      </c>
      <c r="CE339" s="182">
        <v>0.1061758780009763</v>
      </c>
      <c r="CF339" s="182">
        <v>0.44414956240478198</v>
      </c>
      <c r="CG339" s="179">
        <v>1.73987928</v>
      </c>
      <c r="CH339" s="169">
        <v>0.25</v>
      </c>
      <c r="CI339" s="170">
        <v>0.1</v>
      </c>
      <c r="CJ339" s="170">
        <v>5.0000000000000001E-3</v>
      </c>
      <c r="CK339" s="170">
        <v>1.3381558843466481E-4</v>
      </c>
      <c r="CL339" s="170">
        <v>5.1338155884346646E-3</v>
      </c>
      <c r="CM339" s="180">
        <v>10453194.810000001</v>
      </c>
      <c r="CN339" s="180">
        <v>12001025.959523812</v>
      </c>
      <c r="CO339" s="180">
        <v>-5551052.0199999996</v>
      </c>
      <c r="CP339" s="128" t="s">
        <v>46</v>
      </c>
      <c r="CQ339" s="128" t="s">
        <v>46</v>
      </c>
      <c r="CR339" s="128" t="s">
        <v>46</v>
      </c>
      <c r="CS339" s="128" t="s">
        <v>46</v>
      </c>
      <c r="CT339" s="126" t="s">
        <v>46</v>
      </c>
      <c r="CU339" s="126" t="s">
        <v>46</v>
      </c>
      <c r="CV339" s="126" t="s">
        <v>5683</v>
      </c>
      <c r="CW339" s="126" t="s">
        <v>46</v>
      </c>
      <c r="CX339" s="154">
        <v>25569.625694432871</v>
      </c>
    </row>
    <row r="340" spans="1:102" ht="15" customHeight="1" x14ac:dyDescent="0.35">
      <c r="A340" s="8"/>
      <c r="B340" s="129">
        <v>40265671000107</v>
      </c>
      <c r="C340" s="152" t="s">
        <v>5582</v>
      </c>
      <c r="D340" s="126">
        <v>16</v>
      </c>
      <c r="E340" s="126"/>
      <c r="F340" s="122"/>
      <c r="G340" s="126" t="s">
        <v>5583</v>
      </c>
      <c r="H340" s="126" t="s">
        <v>3403</v>
      </c>
      <c r="I340" s="126" t="s">
        <v>3403</v>
      </c>
      <c r="J340" s="126" t="s">
        <v>3559</v>
      </c>
      <c r="K340" s="126" t="s">
        <v>3540</v>
      </c>
      <c r="L340" s="211" t="s">
        <v>3399</v>
      </c>
      <c r="M340" s="126" t="s">
        <v>4394</v>
      </c>
      <c r="N340" s="126" t="s">
        <v>4421</v>
      </c>
      <c r="O340" s="126" t="s">
        <v>4231</v>
      </c>
      <c r="P340" s="211" t="s">
        <v>5584</v>
      </c>
      <c r="Q340" s="127">
        <v>10</v>
      </c>
      <c r="R340" s="126" t="s">
        <v>4361</v>
      </c>
      <c r="S340" s="213" t="s">
        <v>46</v>
      </c>
      <c r="T340" s="171">
        <v>0.01</v>
      </c>
      <c r="U340" s="171">
        <v>0.01</v>
      </c>
      <c r="V340" s="172" t="s">
        <v>3398</v>
      </c>
      <c r="W340" s="172" t="s">
        <v>135</v>
      </c>
      <c r="X340" s="172" t="s">
        <v>135</v>
      </c>
      <c r="Y340" s="172" t="s">
        <v>135</v>
      </c>
      <c r="Z340" s="172">
        <v>0</v>
      </c>
      <c r="AA340" s="172" t="s">
        <v>46</v>
      </c>
      <c r="AB340" s="169" t="s">
        <v>46</v>
      </c>
      <c r="AC340" s="172" t="s">
        <v>46</v>
      </c>
      <c r="AD340" s="169">
        <v>1.15E-2</v>
      </c>
      <c r="AE340" s="169" t="s">
        <v>46</v>
      </c>
      <c r="AF340" s="169">
        <v>1.15E-2</v>
      </c>
      <c r="AG340" s="169">
        <v>0.1</v>
      </c>
      <c r="AH340" s="172" t="s">
        <v>3380</v>
      </c>
      <c r="AI340" s="172" t="s">
        <v>3381</v>
      </c>
      <c r="AJ340" s="172" t="s">
        <v>133</v>
      </c>
      <c r="AK340" s="173">
        <v>44622</v>
      </c>
      <c r="AL340" s="212" t="s">
        <v>5585</v>
      </c>
      <c r="AM340" s="128" t="s">
        <v>46</v>
      </c>
      <c r="AN340" s="128" t="s">
        <v>46</v>
      </c>
      <c r="AO340" s="128" t="s">
        <v>46</v>
      </c>
      <c r="AP340" s="128" t="s">
        <v>46</v>
      </c>
      <c r="AQ340" s="128" t="s">
        <v>46</v>
      </c>
      <c r="AR340" s="128" t="s">
        <v>46</v>
      </c>
      <c r="AS340" s="128" t="s">
        <v>46</v>
      </c>
      <c r="AT340" s="128" t="s">
        <v>46</v>
      </c>
      <c r="AU340" s="128" t="s">
        <v>46</v>
      </c>
      <c r="AV340" s="128" t="s">
        <v>46</v>
      </c>
      <c r="AW340" s="128" t="s">
        <v>46</v>
      </c>
      <c r="AX340" s="128" t="s">
        <v>46</v>
      </c>
      <c r="AY340" s="128" t="s">
        <v>46</v>
      </c>
      <c r="AZ340" s="128" t="s">
        <v>46</v>
      </c>
      <c r="BA340" s="128" t="s">
        <v>46</v>
      </c>
      <c r="BB340" s="128" t="s">
        <v>46</v>
      </c>
      <c r="BC340" s="128" t="s">
        <v>46</v>
      </c>
      <c r="BD340" s="128" t="s">
        <v>46</v>
      </c>
      <c r="BE340" s="128" t="s">
        <v>46</v>
      </c>
      <c r="BF340" s="128" t="s">
        <v>46</v>
      </c>
      <c r="BG340" s="128" t="s">
        <v>46</v>
      </c>
      <c r="BH340" s="128" t="s">
        <v>46</v>
      </c>
      <c r="BI340" s="128" t="s">
        <v>46</v>
      </c>
      <c r="BJ340" s="128" t="s">
        <v>46</v>
      </c>
      <c r="BK340" s="128" t="s">
        <v>46</v>
      </c>
      <c r="BL340" s="128" t="s">
        <v>46</v>
      </c>
      <c r="BM340" s="128" t="s">
        <v>46</v>
      </c>
      <c r="BN340" s="128" t="s">
        <v>46</v>
      </c>
      <c r="BO340" s="128" t="s">
        <v>46</v>
      </c>
      <c r="BP340" s="128" t="s">
        <v>46</v>
      </c>
      <c r="BQ340" s="128" t="s">
        <v>46</v>
      </c>
      <c r="BR340" s="128" t="s">
        <v>46</v>
      </c>
      <c r="BS340" s="128" t="s">
        <v>46</v>
      </c>
      <c r="BT340" s="128" t="s">
        <v>46</v>
      </c>
      <c r="BU340" s="128" t="s">
        <v>46</v>
      </c>
      <c r="BV340" s="177" t="s">
        <v>46</v>
      </c>
      <c r="BW340" s="177" t="s">
        <v>46</v>
      </c>
      <c r="BX340" s="128" t="s">
        <v>46</v>
      </c>
      <c r="BY340" s="128" t="s">
        <v>46</v>
      </c>
      <c r="BZ340" s="177" t="s">
        <v>46</v>
      </c>
      <c r="CA340" s="182" t="s">
        <v>46</v>
      </c>
      <c r="CB340" s="182" t="s">
        <v>46</v>
      </c>
      <c r="CC340" s="182" t="s">
        <v>46</v>
      </c>
      <c r="CD340" s="182" t="s">
        <v>46</v>
      </c>
      <c r="CE340" s="182" t="s">
        <v>46</v>
      </c>
      <c r="CF340" s="182" t="s">
        <v>46</v>
      </c>
      <c r="CG340" s="179" t="s">
        <v>46</v>
      </c>
      <c r="CH340" s="169">
        <v>0.1</v>
      </c>
      <c r="CI340" s="170">
        <v>0.05</v>
      </c>
      <c r="CJ340" s="170">
        <v>1.15E-3</v>
      </c>
      <c r="CK340" s="170" t="s">
        <v>46</v>
      </c>
      <c r="CL340" s="170">
        <v>1.15E-3</v>
      </c>
      <c r="CM340" s="180" t="s">
        <v>46</v>
      </c>
      <c r="CN340" s="180" t="s">
        <v>46</v>
      </c>
      <c r="CO340" s="180" t="s">
        <v>46</v>
      </c>
      <c r="CP340" s="128" t="s">
        <v>46</v>
      </c>
      <c r="CQ340" s="128" t="s">
        <v>46</v>
      </c>
      <c r="CR340" s="128" t="s">
        <v>46</v>
      </c>
      <c r="CS340" s="128" t="s">
        <v>46</v>
      </c>
      <c r="CT340" s="126" t="s">
        <v>46</v>
      </c>
      <c r="CU340" s="126" t="s">
        <v>46</v>
      </c>
      <c r="CV340" s="126" t="s">
        <v>5586</v>
      </c>
      <c r="CW340" s="126" t="s">
        <v>46</v>
      </c>
      <c r="CX340" s="154">
        <v>25569.604861099539</v>
      </c>
    </row>
    <row r="341" spans="1:102" ht="15" customHeight="1" x14ac:dyDescent="0.35">
      <c r="A341" s="8"/>
      <c r="B341" s="129">
        <v>59196234000107</v>
      </c>
      <c r="C341" s="152" t="s">
        <v>4303</v>
      </c>
      <c r="D341" s="126">
        <v>13</v>
      </c>
      <c r="E341" s="126"/>
      <c r="F341" s="122"/>
      <c r="G341" s="126" t="s">
        <v>4223</v>
      </c>
      <c r="H341" s="126" t="s">
        <v>352</v>
      </c>
      <c r="I341" s="126" t="s">
        <v>3406</v>
      </c>
      <c r="J341" s="126" t="s">
        <v>3561</v>
      </c>
      <c r="K341" s="126" t="s">
        <v>3526</v>
      </c>
      <c r="L341" s="211" t="s">
        <v>3399</v>
      </c>
      <c r="M341" s="126" t="s">
        <v>4394</v>
      </c>
      <c r="N341" s="126" t="s">
        <v>46</v>
      </c>
      <c r="O341" s="126" t="s">
        <v>266</v>
      </c>
      <c r="P341" s="211" t="s">
        <v>4220</v>
      </c>
      <c r="Q341" s="127">
        <v>100</v>
      </c>
      <c r="R341" s="126" t="s">
        <v>4361</v>
      </c>
      <c r="S341" s="213" t="s">
        <v>46</v>
      </c>
      <c r="T341" s="171">
        <v>500</v>
      </c>
      <c r="U341" s="171">
        <v>500</v>
      </c>
      <c r="V341" s="172" t="s">
        <v>3398</v>
      </c>
      <c r="W341" s="172" t="s">
        <v>3530</v>
      </c>
      <c r="X341" s="172" t="s">
        <v>3530</v>
      </c>
      <c r="Y341" s="172" t="s">
        <v>3530</v>
      </c>
      <c r="Z341" s="172">
        <v>2</v>
      </c>
      <c r="AA341" s="172" t="s">
        <v>46</v>
      </c>
      <c r="AB341" s="169" t="s">
        <v>46</v>
      </c>
      <c r="AC341" s="172" t="s">
        <v>46</v>
      </c>
      <c r="AD341" s="169">
        <v>1.4999999999999999E-2</v>
      </c>
      <c r="AE341" s="169" t="s">
        <v>46</v>
      </c>
      <c r="AF341" s="169">
        <v>1.4999999999999999E-2</v>
      </c>
      <c r="AG341" s="169" t="s">
        <v>46</v>
      </c>
      <c r="AH341" s="172" t="s">
        <v>46</v>
      </c>
      <c r="AI341" s="172" t="s">
        <v>46</v>
      </c>
      <c r="AJ341" s="172" t="s">
        <v>46</v>
      </c>
      <c r="AK341" s="173">
        <v>45722</v>
      </c>
      <c r="AL341" s="212" t="s">
        <v>5692</v>
      </c>
      <c r="AM341" s="128" t="s">
        <v>46</v>
      </c>
      <c r="AN341" s="128" t="s">
        <v>46</v>
      </c>
      <c r="AO341" s="128" t="s">
        <v>46</v>
      </c>
      <c r="AP341" s="128" t="s">
        <v>46</v>
      </c>
      <c r="AQ341" s="128" t="s">
        <v>46</v>
      </c>
      <c r="AR341" s="128" t="s">
        <v>46</v>
      </c>
      <c r="AS341" s="128" t="s">
        <v>46</v>
      </c>
      <c r="AT341" s="128" t="s">
        <v>46</v>
      </c>
      <c r="AU341" s="128" t="s">
        <v>46</v>
      </c>
      <c r="AV341" s="128" t="s">
        <v>46</v>
      </c>
      <c r="AW341" s="128" t="s">
        <v>46</v>
      </c>
      <c r="AX341" s="128" t="s">
        <v>46</v>
      </c>
      <c r="AY341" s="128" t="s">
        <v>46</v>
      </c>
      <c r="AZ341" s="128" t="s">
        <v>46</v>
      </c>
      <c r="BA341" s="128" t="s">
        <v>46</v>
      </c>
      <c r="BB341" s="128" t="s">
        <v>46</v>
      </c>
      <c r="BC341" s="128" t="s">
        <v>46</v>
      </c>
      <c r="BD341" s="128" t="s">
        <v>46</v>
      </c>
      <c r="BE341" s="128" t="s">
        <v>46</v>
      </c>
      <c r="BF341" s="128" t="s">
        <v>46</v>
      </c>
      <c r="BG341" s="128" t="s">
        <v>46</v>
      </c>
      <c r="BH341" s="128" t="s">
        <v>46</v>
      </c>
      <c r="BI341" s="128" t="s">
        <v>46</v>
      </c>
      <c r="BJ341" s="128" t="s">
        <v>46</v>
      </c>
      <c r="BK341" s="128" t="s">
        <v>46</v>
      </c>
      <c r="BL341" s="128" t="s">
        <v>46</v>
      </c>
      <c r="BM341" s="128" t="s">
        <v>46</v>
      </c>
      <c r="BN341" s="128" t="s">
        <v>46</v>
      </c>
      <c r="BO341" s="128" t="s">
        <v>46</v>
      </c>
      <c r="BP341" s="128" t="s">
        <v>46</v>
      </c>
      <c r="BQ341" s="128" t="s">
        <v>46</v>
      </c>
      <c r="BR341" s="128" t="s">
        <v>46</v>
      </c>
      <c r="BS341" s="128" t="s">
        <v>46</v>
      </c>
      <c r="BT341" s="128" t="s">
        <v>46</v>
      </c>
      <c r="BU341" s="128" t="s">
        <v>46</v>
      </c>
      <c r="BV341" s="177" t="s">
        <v>46</v>
      </c>
      <c r="BW341" s="177" t="s">
        <v>46</v>
      </c>
      <c r="BX341" s="128" t="s">
        <v>46</v>
      </c>
      <c r="BY341" s="128" t="s">
        <v>46</v>
      </c>
      <c r="BZ341" s="177" t="s">
        <v>46</v>
      </c>
      <c r="CA341" s="182" t="s">
        <v>46</v>
      </c>
      <c r="CB341" s="182" t="s">
        <v>46</v>
      </c>
      <c r="CC341" s="182" t="s">
        <v>46</v>
      </c>
      <c r="CD341" s="182" t="s">
        <v>46</v>
      </c>
      <c r="CE341" s="182" t="s">
        <v>46</v>
      </c>
      <c r="CF341" s="182" t="s">
        <v>46</v>
      </c>
      <c r="CG341" s="179" t="s">
        <v>46</v>
      </c>
      <c r="CH341" s="169" t="s">
        <v>46</v>
      </c>
      <c r="CI341" s="170" t="s">
        <v>46</v>
      </c>
      <c r="CJ341" s="170" t="s">
        <v>46</v>
      </c>
      <c r="CK341" s="170" t="s">
        <v>46</v>
      </c>
      <c r="CL341" s="170" t="s">
        <v>46</v>
      </c>
      <c r="CM341" s="180" t="s">
        <v>46</v>
      </c>
      <c r="CN341" s="180" t="s">
        <v>46</v>
      </c>
      <c r="CO341" s="180" t="s">
        <v>46</v>
      </c>
      <c r="CP341" s="128" t="s">
        <v>46</v>
      </c>
      <c r="CQ341" s="128" t="s">
        <v>46</v>
      </c>
      <c r="CR341" s="128" t="s">
        <v>46</v>
      </c>
      <c r="CS341" s="128" t="s">
        <v>46</v>
      </c>
      <c r="CT341" s="126" t="s">
        <v>46</v>
      </c>
      <c r="CU341" s="126" t="s">
        <v>46</v>
      </c>
      <c r="CV341" s="126" t="s">
        <v>46</v>
      </c>
      <c r="CW341" s="126" t="s">
        <v>46</v>
      </c>
      <c r="CX341" s="154">
        <v>25569.625694432871</v>
      </c>
    </row>
    <row r="342" spans="1:102" ht="15" customHeight="1" x14ac:dyDescent="0.35">
      <c r="A342" s="8"/>
      <c r="B342" s="129">
        <v>59158574000135</v>
      </c>
      <c r="C342" s="152" t="s">
        <v>4245</v>
      </c>
      <c r="D342" s="126">
        <v>13</v>
      </c>
      <c r="E342" s="126"/>
      <c r="F342" s="122"/>
      <c r="G342" s="126" t="s">
        <v>4223</v>
      </c>
      <c r="H342" s="126" t="s">
        <v>352</v>
      </c>
      <c r="I342" s="126" t="s">
        <v>3406</v>
      </c>
      <c r="J342" s="126" t="s">
        <v>3561</v>
      </c>
      <c r="K342" s="126" t="s">
        <v>3540</v>
      </c>
      <c r="L342" s="211" t="s">
        <v>4785</v>
      </c>
      <c r="M342" s="126" t="s">
        <v>4394</v>
      </c>
      <c r="N342" s="126" t="s">
        <v>46</v>
      </c>
      <c r="O342" s="126" t="s">
        <v>266</v>
      </c>
      <c r="P342" s="211" t="s">
        <v>4220</v>
      </c>
      <c r="Q342" s="127">
        <v>1000</v>
      </c>
      <c r="R342" s="126" t="s">
        <v>4361</v>
      </c>
      <c r="S342" s="213" t="s">
        <v>46</v>
      </c>
      <c r="T342" s="171">
        <v>500</v>
      </c>
      <c r="U342" s="171">
        <v>500</v>
      </c>
      <c r="V342" s="172" t="s">
        <v>3398</v>
      </c>
      <c r="W342" s="172" t="s">
        <v>3530</v>
      </c>
      <c r="X342" s="172" t="s">
        <v>3530</v>
      </c>
      <c r="Y342" s="172" t="s">
        <v>3530</v>
      </c>
      <c r="Z342" s="172">
        <v>2</v>
      </c>
      <c r="AA342" s="172" t="s">
        <v>46</v>
      </c>
      <c r="AB342" s="169" t="s">
        <v>46</v>
      </c>
      <c r="AC342" s="172" t="s">
        <v>46</v>
      </c>
      <c r="AD342" s="169">
        <v>1.4999999999999999E-2</v>
      </c>
      <c r="AE342" s="169" t="s">
        <v>46</v>
      </c>
      <c r="AF342" s="169">
        <v>1.4999999999999999E-2</v>
      </c>
      <c r="AG342" s="169" t="s">
        <v>46</v>
      </c>
      <c r="AH342" s="172" t="s">
        <v>46</v>
      </c>
      <c r="AI342" s="172" t="s">
        <v>46</v>
      </c>
      <c r="AJ342" s="172" t="s">
        <v>46</v>
      </c>
      <c r="AK342" s="173">
        <v>45722</v>
      </c>
      <c r="AL342" s="212" t="s">
        <v>5693</v>
      </c>
      <c r="AM342" s="128" t="s">
        <v>46</v>
      </c>
      <c r="AN342" s="128" t="s">
        <v>46</v>
      </c>
      <c r="AO342" s="128" t="s">
        <v>46</v>
      </c>
      <c r="AP342" s="128" t="s">
        <v>46</v>
      </c>
      <c r="AQ342" s="128" t="s">
        <v>46</v>
      </c>
      <c r="AR342" s="128" t="s">
        <v>46</v>
      </c>
      <c r="AS342" s="128" t="s">
        <v>46</v>
      </c>
      <c r="AT342" s="128" t="s">
        <v>46</v>
      </c>
      <c r="AU342" s="128" t="s">
        <v>46</v>
      </c>
      <c r="AV342" s="128" t="s">
        <v>46</v>
      </c>
      <c r="AW342" s="128" t="s">
        <v>46</v>
      </c>
      <c r="AX342" s="128" t="s">
        <v>46</v>
      </c>
      <c r="AY342" s="128" t="s">
        <v>46</v>
      </c>
      <c r="AZ342" s="128" t="s">
        <v>46</v>
      </c>
      <c r="BA342" s="128" t="s">
        <v>46</v>
      </c>
      <c r="BB342" s="128" t="s">
        <v>46</v>
      </c>
      <c r="BC342" s="128" t="s">
        <v>46</v>
      </c>
      <c r="BD342" s="128" t="s">
        <v>46</v>
      </c>
      <c r="BE342" s="128" t="s">
        <v>46</v>
      </c>
      <c r="BF342" s="128" t="s">
        <v>46</v>
      </c>
      <c r="BG342" s="128" t="s">
        <v>46</v>
      </c>
      <c r="BH342" s="128" t="s">
        <v>46</v>
      </c>
      <c r="BI342" s="128" t="s">
        <v>46</v>
      </c>
      <c r="BJ342" s="128" t="s">
        <v>46</v>
      </c>
      <c r="BK342" s="128" t="s">
        <v>46</v>
      </c>
      <c r="BL342" s="128" t="s">
        <v>46</v>
      </c>
      <c r="BM342" s="128" t="s">
        <v>46</v>
      </c>
      <c r="BN342" s="128" t="s">
        <v>46</v>
      </c>
      <c r="BO342" s="128" t="s">
        <v>46</v>
      </c>
      <c r="BP342" s="128" t="s">
        <v>46</v>
      </c>
      <c r="BQ342" s="128" t="s">
        <v>46</v>
      </c>
      <c r="BR342" s="128" t="s">
        <v>46</v>
      </c>
      <c r="BS342" s="128" t="s">
        <v>46</v>
      </c>
      <c r="BT342" s="128" t="s">
        <v>46</v>
      </c>
      <c r="BU342" s="128" t="s">
        <v>46</v>
      </c>
      <c r="BV342" s="177" t="s">
        <v>46</v>
      </c>
      <c r="BW342" s="177" t="s">
        <v>46</v>
      </c>
      <c r="BX342" s="128" t="s">
        <v>46</v>
      </c>
      <c r="BY342" s="128" t="s">
        <v>46</v>
      </c>
      <c r="BZ342" s="177" t="s">
        <v>46</v>
      </c>
      <c r="CA342" s="182" t="s">
        <v>46</v>
      </c>
      <c r="CB342" s="182" t="s">
        <v>46</v>
      </c>
      <c r="CC342" s="182" t="s">
        <v>46</v>
      </c>
      <c r="CD342" s="182" t="s">
        <v>46</v>
      </c>
      <c r="CE342" s="182" t="s">
        <v>46</v>
      </c>
      <c r="CF342" s="182" t="s">
        <v>46</v>
      </c>
      <c r="CG342" s="179" t="s">
        <v>46</v>
      </c>
      <c r="CH342" s="169" t="s">
        <v>46</v>
      </c>
      <c r="CI342" s="170" t="s">
        <v>46</v>
      </c>
      <c r="CJ342" s="170" t="s">
        <v>46</v>
      </c>
      <c r="CK342" s="170" t="s">
        <v>46</v>
      </c>
      <c r="CL342" s="170" t="s">
        <v>46</v>
      </c>
      <c r="CM342" s="180" t="s">
        <v>46</v>
      </c>
      <c r="CN342" s="180" t="s">
        <v>46</v>
      </c>
      <c r="CO342" s="180" t="s">
        <v>46</v>
      </c>
      <c r="CP342" s="128" t="s">
        <v>46</v>
      </c>
      <c r="CQ342" s="128" t="s">
        <v>46</v>
      </c>
      <c r="CR342" s="128" t="s">
        <v>46</v>
      </c>
      <c r="CS342" s="128" t="s">
        <v>46</v>
      </c>
      <c r="CT342" s="126" t="s">
        <v>46</v>
      </c>
      <c r="CU342" s="126" t="s">
        <v>46</v>
      </c>
      <c r="CV342" s="126" t="s">
        <v>5694</v>
      </c>
      <c r="CW342" s="126" t="s">
        <v>46</v>
      </c>
      <c r="CX342" s="154">
        <v>25569.625694432871</v>
      </c>
    </row>
    <row r="343" spans="1:102" ht="15" customHeight="1" x14ac:dyDescent="0.35">
      <c r="A343" s="8"/>
      <c r="B343" s="129">
        <v>10320151000180</v>
      </c>
      <c r="C343" s="152" t="s">
        <v>5695</v>
      </c>
      <c r="D343" s="126">
        <v>39</v>
      </c>
      <c r="E343" s="126"/>
      <c r="F343" s="122" t="s">
        <v>3552</v>
      </c>
      <c r="G343" s="126" t="s">
        <v>5696</v>
      </c>
      <c r="H343" s="126" t="s">
        <v>3391</v>
      </c>
      <c r="I343" s="126" t="s">
        <v>3392</v>
      </c>
      <c r="J343" s="126" t="s">
        <v>362</v>
      </c>
      <c r="K343" s="126" t="s">
        <v>3526</v>
      </c>
      <c r="L343" s="211" t="s">
        <v>3400</v>
      </c>
      <c r="M343" s="126" t="s">
        <v>114</v>
      </c>
      <c r="N343" s="126" t="s">
        <v>115</v>
      </c>
      <c r="O343" s="126" t="s">
        <v>3551</v>
      </c>
      <c r="P343" s="211" t="s">
        <v>3550</v>
      </c>
      <c r="Q343" s="127">
        <v>1000</v>
      </c>
      <c r="R343" s="126" t="s">
        <v>4350</v>
      </c>
      <c r="S343" s="213" t="s">
        <v>46</v>
      </c>
      <c r="T343" s="171">
        <v>1000</v>
      </c>
      <c r="U343" s="171">
        <v>100</v>
      </c>
      <c r="V343" s="172" t="s">
        <v>3398</v>
      </c>
      <c r="W343" s="172" t="s">
        <v>3530</v>
      </c>
      <c r="X343" s="172" t="s">
        <v>4443</v>
      </c>
      <c r="Y343" s="172" t="s">
        <v>4355</v>
      </c>
      <c r="Z343" s="172">
        <v>30</v>
      </c>
      <c r="AA343" s="172" t="s">
        <v>46</v>
      </c>
      <c r="AB343" s="169" t="s">
        <v>46</v>
      </c>
      <c r="AC343" s="172" t="s">
        <v>5697</v>
      </c>
      <c r="AD343" s="169">
        <v>0.02</v>
      </c>
      <c r="AE343" s="169">
        <v>0.02</v>
      </c>
      <c r="AF343" s="169">
        <v>2.5000000000000001E-2</v>
      </c>
      <c r="AG343" s="169">
        <v>0.15</v>
      </c>
      <c r="AH343" s="172" t="s">
        <v>136</v>
      </c>
      <c r="AI343" s="172" t="s">
        <v>4367</v>
      </c>
      <c r="AJ343" s="172" t="s">
        <v>46</v>
      </c>
      <c r="AK343" s="173">
        <v>39721</v>
      </c>
      <c r="AL343" s="212" t="s">
        <v>5698</v>
      </c>
      <c r="AM343" s="128">
        <v>5.4787628792987098E-2</v>
      </c>
      <c r="AN343" s="128">
        <v>0.2384902228429657</v>
      </c>
      <c r="AO343" s="128">
        <v>0.22465337898792209</v>
      </c>
      <c r="AP343" s="128">
        <v>0.24411195172668251</v>
      </c>
      <c r="AQ343" s="128">
        <v>0.15989656460202711</v>
      </c>
      <c r="AR343" s="128">
        <v>5.6579444988689602E-2</v>
      </c>
      <c r="AS343" s="128">
        <v>0.31264206136410611</v>
      </c>
      <c r="AT343" s="128">
        <v>-0.17194674443695701</v>
      </c>
      <c r="AU343" s="128" t="s">
        <v>46</v>
      </c>
      <c r="AV343" s="128" t="s">
        <v>46</v>
      </c>
      <c r="AW343" s="128">
        <v>0.1130647531278363</v>
      </c>
      <c r="AX343" s="128">
        <v>4.4910455384812629</v>
      </c>
      <c r="AY343" s="128">
        <v>2.3039729384300363</v>
      </c>
      <c r="AZ343" s="128">
        <v>1.6836125946259739</v>
      </c>
      <c r="BA343" s="128">
        <v>2.1116710551344777</v>
      </c>
      <c r="BB343" s="128">
        <v>1.3025854695086916</v>
      </c>
      <c r="BC343" s="128">
        <v>0.52031990468501288</v>
      </c>
      <c r="BD343" s="128">
        <v>2.3961947840811271</v>
      </c>
      <c r="BE343" s="128" t="s">
        <v>46</v>
      </c>
      <c r="BF343" s="128" t="s">
        <v>46</v>
      </c>
      <c r="BG343" s="128" t="s">
        <v>46</v>
      </c>
      <c r="BH343" s="128">
        <v>1.3468385944311787</v>
      </c>
      <c r="BI343" s="128">
        <v>4.25883250176095E-2</v>
      </c>
      <c r="BJ343" s="128">
        <v>0.1349776255962824</v>
      </c>
      <c r="BK343" s="128">
        <v>9.1218062748897197E-2</v>
      </c>
      <c r="BL343" s="128">
        <v>0.11519405232000279</v>
      </c>
      <c r="BM343" s="128">
        <v>3.3082373625431094E-2</v>
      </c>
      <c r="BN343" s="128">
        <v>-5.2160283165552698E-2</v>
      </c>
      <c r="BO343" s="128">
        <v>0.1821676677792809</v>
      </c>
      <c r="BP343" s="128">
        <v>-0.29567677988999119</v>
      </c>
      <c r="BQ343" s="128" t="s">
        <v>46</v>
      </c>
      <c r="BR343" s="128" t="s">
        <v>46</v>
      </c>
      <c r="BS343" s="128">
        <v>2.6861518004007268E-2</v>
      </c>
      <c r="BT343" s="128">
        <v>0.15399994772190129</v>
      </c>
      <c r="BU343" s="128">
        <v>0.2069409810841103</v>
      </c>
      <c r="BV343" s="177">
        <v>0.57949425490020723</v>
      </c>
      <c r="BW343" s="177">
        <v>0.17375871235597909</v>
      </c>
      <c r="BX343" s="128">
        <v>-0.1156471321989035</v>
      </c>
      <c r="BY343" s="128">
        <v>-0.50152167476413934</v>
      </c>
      <c r="BZ343" s="177">
        <v>0.6795657252447278</v>
      </c>
      <c r="CA343" s="182">
        <v>0.7705817130460253</v>
      </c>
      <c r="CB343" s="182">
        <v>-0.17511045125357569</v>
      </c>
      <c r="CC343" s="182">
        <v>0.36434945463961238</v>
      </c>
      <c r="CD343" s="182">
        <v>0.33862370069003128</v>
      </c>
      <c r="CE343" s="182">
        <v>0.49895875323382038</v>
      </c>
      <c r="CF343" s="182">
        <v>0.35289688595479751</v>
      </c>
      <c r="CG343" s="179">
        <v>614.13358485000003</v>
      </c>
      <c r="CH343" s="169">
        <v>0.25</v>
      </c>
      <c r="CI343" s="170">
        <v>0.15</v>
      </c>
      <c r="CJ343" s="170">
        <v>5.0000000000000001E-3</v>
      </c>
      <c r="CK343" s="170" t="s">
        <v>46</v>
      </c>
      <c r="CL343" s="170">
        <v>5.0000000000000001E-3</v>
      </c>
      <c r="CM343" s="180">
        <v>117728422.84</v>
      </c>
      <c r="CN343" s="180">
        <v>125173979.73325396</v>
      </c>
      <c r="CO343" s="180">
        <v>-29271271.530000001</v>
      </c>
      <c r="CP343" s="128" t="s">
        <v>46</v>
      </c>
      <c r="CQ343" s="128" t="s">
        <v>46</v>
      </c>
      <c r="CR343" s="128" t="s">
        <v>46</v>
      </c>
      <c r="CS343" s="128" t="s">
        <v>46</v>
      </c>
      <c r="CT343" s="126" t="s">
        <v>46</v>
      </c>
      <c r="CU343" s="126" t="s">
        <v>46</v>
      </c>
      <c r="CV343" s="126" t="s">
        <v>5699</v>
      </c>
      <c r="CW343" s="126" t="s">
        <v>46</v>
      </c>
      <c r="CX343" s="154">
        <v>25569.625694432871</v>
      </c>
    </row>
    <row r="344" spans="1:102" ht="15" customHeight="1" x14ac:dyDescent="0.35">
      <c r="A344" s="8"/>
      <c r="B344" s="129">
        <v>26768800000140</v>
      </c>
      <c r="C344" s="152" t="s">
        <v>3589</v>
      </c>
      <c r="D344" s="126">
        <v>37</v>
      </c>
      <c r="E344" s="126"/>
      <c r="F344" s="122" t="s">
        <v>3552</v>
      </c>
      <c r="G344" s="126" t="s">
        <v>5696</v>
      </c>
      <c r="H344" s="126" t="s">
        <v>3391</v>
      </c>
      <c r="I344" s="126" t="s">
        <v>3392</v>
      </c>
      <c r="J344" s="126" t="s">
        <v>3560</v>
      </c>
      <c r="K344" s="126" t="s">
        <v>3526</v>
      </c>
      <c r="L344" s="211" t="s">
        <v>3399</v>
      </c>
      <c r="M344" s="126" t="s">
        <v>114</v>
      </c>
      <c r="N344" s="126" t="s">
        <v>115</v>
      </c>
      <c r="O344" s="126" t="s">
        <v>3551</v>
      </c>
      <c r="P344" s="211" t="s">
        <v>4759</v>
      </c>
      <c r="Q344" s="127">
        <v>1000</v>
      </c>
      <c r="R344" s="126" t="s">
        <v>4350</v>
      </c>
      <c r="S344" s="213" t="s">
        <v>46</v>
      </c>
      <c r="T344" s="171">
        <v>1000</v>
      </c>
      <c r="U344" s="171">
        <v>100</v>
      </c>
      <c r="V344" s="172" t="s">
        <v>3398</v>
      </c>
      <c r="W344" s="172" t="s">
        <v>3530</v>
      </c>
      <c r="X344" s="172" t="s">
        <v>4443</v>
      </c>
      <c r="Y344" s="172" t="s">
        <v>4355</v>
      </c>
      <c r="Z344" s="172">
        <v>30</v>
      </c>
      <c r="AA344" s="172" t="s">
        <v>134</v>
      </c>
      <c r="AB344" s="169">
        <v>0.1</v>
      </c>
      <c r="AC344" s="172" t="s">
        <v>5700</v>
      </c>
      <c r="AD344" s="169">
        <v>0.02</v>
      </c>
      <c r="AE344" s="169">
        <v>0.02</v>
      </c>
      <c r="AF344" s="169">
        <v>2.2000000000000002E-2</v>
      </c>
      <c r="AG344" s="169">
        <v>0.2</v>
      </c>
      <c r="AH344" s="172" t="s">
        <v>46</v>
      </c>
      <c r="AI344" s="172" t="s">
        <v>46</v>
      </c>
      <c r="AJ344" s="172" t="s">
        <v>4513</v>
      </c>
      <c r="AK344" s="173">
        <v>42818</v>
      </c>
      <c r="AL344" s="212" t="s">
        <v>3626</v>
      </c>
      <c r="AM344" s="128">
        <v>2.56303122671581E-2</v>
      </c>
      <c r="AN344" s="128">
        <v>0.23368204201997339</v>
      </c>
      <c r="AO344" s="128">
        <v>0.11732269988834799</v>
      </c>
      <c r="AP344" s="128">
        <v>0.1232364406796566</v>
      </c>
      <c r="AQ344" s="128">
        <v>6.5692594857420003E-2</v>
      </c>
      <c r="AR344" s="128">
        <v>-0.13555751960986209</v>
      </c>
      <c r="AS344" s="128">
        <v>0.23715419355945139</v>
      </c>
      <c r="AT344" s="128">
        <v>-9.1270144635543601E-2</v>
      </c>
      <c r="AU344" s="128" t="s">
        <v>46</v>
      </c>
      <c r="AV344" s="128" t="s">
        <v>46</v>
      </c>
      <c r="AW344" s="128">
        <v>8.0700451878577606E-2</v>
      </c>
      <c r="AX344" s="128">
        <v>2.1009651648226844</v>
      </c>
      <c r="AY344" s="128">
        <v>2.2575227386390506</v>
      </c>
      <c r="AZ344" s="128">
        <v>0.87924773736951289</v>
      </c>
      <c r="BA344" s="128">
        <v>1.0086261209490404</v>
      </c>
      <c r="BB344" s="128">
        <v>0.48876795959805902</v>
      </c>
      <c r="BC344" s="128" t="s">
        <v>46</v>
      </c>
      <c r="BD344" s="128">
        <v>1.8176301651501503</v>
      </c>
      <c r="BE344" s="128" t="s">
        <v>46</v>
      </c>
      <c r="BF344" s="128" t="s">
        <v>46</v>
      </c>
      <c r="BG344" s="128" t="s">
        <v>46</v>
      </c>
      <c r="BH344" s="128">
        <v>0.92075138758254205</v>
      </c>
      <c r="BI344" s="128">
        <v>1.3431008491780499E-2</v>
      </c>
      <c r="BJ344" s="128">
        <v>0.13016944477329009</v>
      </c>
      <c r="BK344" s="128">
        <v>-1.61126163506768E-2</v>
      </c>
      <c r="BL344" s="128">
        <v>9.3920629471333505E-4</v>
      </c>
      <c r="BM344" s="128">
        <v>-6.0570872063638426E-2</v>
      </c>
      <c r="BN344" s="128">
        <v>-0.2442972477641045</v>
      </c>
      <c r="BO344" s="128">
        <v>0.1066797999746262</v>
      </c>
      <c r="BP344" s="128">
        <v>-0.2150001800885778</v>
      </c>
      <c r="BQ344" s="128" t="s">
        <v>46</v>
      </c>
      <c r="BR344" s="128" t="s">
        <v>46</v>
      </c>
      <c r="BS344" s="128">
        <v>-6.3861272013644443E-3</v>
      </c>
      <c r="BT344" s="128">
        <v>0.18369154830227041</v>
      </c>
      <c r="BU344" s="128">
        <v>0.24505587903344031</v>
      </c>
      <c r="BV344" s="177">
        <v>1.35313526718925E-2</v>
      </c>
      <c r="BW344" s="177">
        <v>0.1046451716808027</v>
      </c>
      <c r="BX344" s="128">
        <v>-0.127288313222676</v>
      </c>
      <c r="BY344" s="128">
        <v>-0.50366987519658557</v>
      </c>
      <c r="BZ344" s="177">
        <v>0.95059861052082584</v>
      </c>
      <c r="CA344" s="182">
        <v>0.88083043209369394</v>
      </c>
      <c r="CB344" s="182">
        <v>-0.27721680383120878</v>
      </c>
      <c r="CC344" s="182">
        <v>0.53845067150097015</v>
      </c>
      <c r="CD344" s="182">
        <v>0.47112589077569028</v>
      </c>
      <c r="CE344" s="182">
        <v>0.1964377641464041</v>
      </c>
      <c r="CF344" s="182">
        <v>0.36992739439805261</v>
      </c>
      <c r="CG344" s="179">
        <v>193.11969836</v>
      </c>
      <c r="CH344" s="169">
        <v>0.23</v>
      </c>
      <c r="CI344" s="170">
        <v>0.1</v>
      </c>
      <c r="CJ344" s="170">
        <v>4.5999999999999999E-3</v>
      </c>
      <c r="CK344" s="170">
        <v>2.7853918984634964E-4</v>
      </c>
      <c r="CL344" s="170">
        <v>4.8785391898463499E-3</v>
      </c>
      <c r="CM344" s="180">
        <v>104356944.59</v>
      </c>
      <c r="CN344" s="180">
        <v>108603231.06785721</v>
      </c>
      <c r="CO344" s="180">
        <v>-18273624.229999997</v>
      </c>
      <c r="CP344" s="128" t="s">
        <v>46</v>
      </c>
      <c r="CQ344" s="128" t="s">
        <v>46</v>
      </c>
      <c r="CR344" s="128" t="s">
        <v>46</v>
      </c>
      <c r="CS344" s="128" t="s">
        <v>46</v>
      </c>
      <c r="CT344" s="126" t="s">
        <v>46</v>
      </c>
      <c r="CU344" s="126" t="s">
        <v>46</v>
      </c>
      <c r="CV344" s="126" t="s">
        <v>5701</v>
      </c>
      <c r="CW344" s="126" t="s">
        <v>46</v>
      </c>
      <c r="CX344" s="154">
        <v>25569.625</v>
      </c>
    </row>
    <row r="345" spans="1:102" ht="15" customHeight="1" x14ac:dyDescent="0.35">
      <c r="A345" s="8"/>
      <c r="B345" s="129">
        <v>42287819000121</v>
      </c>
      <c r="C345" s="152" t="s">
        <v>5702</v>
      </c>
      <c r="D345" s="126">
        <v>13</v>
      </c>
      <c r="E345" s="126"/>
      <c r="F345" s="122"/>
      <c r="G345" s="126" t="s">
        <v>524</v>
      </c>
      <c r="H345" s="126" t="s">
        <v>3390</v>
      </c>
      <c r="I345" s="126" t="s">
        <v>3384</v>
      </c>
      <c r="J345" s="126" t="s">
        <v>362</v>
      </c>
      <c r="K345" s="126" t="s">
        <v>3540</v>
      </c>
      <c r="L345" s="211" t="s">
        <v>3399</v>
      </c>
      <c r="M345" s="126" t="s">
        <v>112</v>
      </c>
      <c r="N345" s="126" t="s">
        <v>264</v>
      </c>
      <c r="O345" s="126" t="s">
        <v>157</v>
      </c>
      <c r="P345" s="211" t="s">
        <v>3562</v>
      </c>
      <c r="Q345" s="127">
        <v>500</v>
      </c>
      <c r="R345" s="126" t="s">
        <v>4361</v>
      </c>
      <c r="S345" s="213" t="s">
        <v>46</v>
      </c>
      <c r="T345" s="171">
        <v>100</v>
      </c>
      <c r="U345" s="171">
        <v>100</v>
      </c>
      <c r="V345" s="172" t="s">
        <v>3398</v>
      </c>
      <c r="W345" s="172" t="s">
        <v>135</v>
      </c>
      <c r="X345" s="172" t="s">
        <v>3531</v>
      </c>
      <c r="Y345" s="172" t="s">
        <v>3530</v>
      </c>
      <c r="Z345" s="172">
        <v>31</v>
      </c>
      <c r="AA345" s="172" t="s">
        <v>46</v>
      </c>
      <c r="AB345" s="169" t="s">
        <v>46</v>
      </c>
      <c r="AC345" s="172" t="s">
        <v>5703</v>
      </c>
      <c r="AD345" s="169">
        <v>1.95E-2</v>
      </c>
      <c r="AE345" s="169">
        <v>6.9500000000000006E-2</v>
      </c>
      <c r="AF345" s="169">
        <v>2.2000000000000002E-2</v>
      </c>
      <c r="AG345" s="169">
        <v>0.2</v>
      </c>
      <c r="AH345" s="172" t="s">
        <v>3564</v>
      </c>
      <c r="AI345" s="172" t="s">
        <v>4352</v>
      </c>
      <c r="AJ345" s="172" t="s">
        <v>133</v>
      </c>
      <c r="AK345" s="173">
        <v>44487</v>
      </c>
      <c r="AL345" s="212" t="s">
        <v>5704</v>
      </c>
      <c r="AM345" s="128">
        <v>1.58139354178434E-2</v>
      </c>
      <c r="AN345" s="128">
        <v>0.13149418623948739</v>
      </c>
      <c r="AO345" s="128">
        <v>4.7632340512314901E-2</v>
      </c>
      <c r="AP345" s="128">
        <v>3.5353451871788101E-2</v>
      </c>
      <c r="AQ345" s="128">
        <v>2.3168741638225299E-2</v>
      </c>
      <c r="AR345" s="128">
        <v>-9.1847895367318397E-2</v>
      </c>
      <c r="AS345" s="128">
        <v>6.9404012511877999E-2</v>
      </c>
      <c r="AT345" s="128">
        <v>0.17730228190636299</v>
      </c>
      <c r="AU345" s="128" t="s">
        <v>46</v>
      </c>
      <c r="AV345" s="128" t="s">
        <v>46</v>
      </c>
      <c r="AW345" s="128">
        <v>7.6962855336380101E-2</v>
      </c>
      <c r="AX345" s="128">
        <v>1.2962981911936211</v>
      </c>
      <c r="AY345" s="128">
        <v>1.2703206154331199</v>
      </c>
      <c r="AZ345" s="128">
        <v>0.35696951792725018</v>
      </c>
      <c r="BA345" s="128">
        <v>0.2773731174265906</v>
      </c>
      <c r="BB345" s="128">
        <v>0.16530812012867169</v>
      </c>
      <c r="BC345" s="128" t="s">
        <v>46</v>
      </c>
      <c r="BD345" s="128">
        <v>0.5319358887593254</v>
      </c>
      <c r="BE345" s="128">
        <v>1.4329768940676002</v>
      </c>
      <c r="BF345" s="128" t="s">
        <v>46</v>
      </c>
      <c r="BG345" s="128" t="s">
        <v>46</v>
      </c>
      <c r="BH345" s="128">
        <v>0.58657135167139107</v>
      </c>
      <c r="BI345" s="128">
        <v>3.6146316424657998E-3</v>
      </c>
      <c r="BJ345" s="128">
        <v>2.7981588992804101E-2</v>
      </c>
      <c r="BK345" s="128">
        <v>-8.5802975726710001E-2</v>
      </c>
      <c r="BL345" s="128">
        <v>-8.1692306386490721E-2</v>
      </c>
      <c r="BM345" s="128">
        <v>-0.10260548871076292</v>
      </c>
      <c r="BN345" s="128">
        <v>-0.20058762352156079</v>
      </c>
      <c r="BO345" s="128">
        <v>-6.10703810729471E-2</v>
      </c>
      <c r="BP345" s="128">
        <v>5.3572246453328802E-2</v>
      </c>
      <c r="BQ345" s="128" t="s">
        <v>46</v>
      </c>
      <c r="BR345" s="128" t="s">
        <v>46</v>
      </c>
      <c r="BS345" s="128">
        <v>-4.7953291506578233E-2</v>
      </c>
      <c r="BT345" s="128">
        <v>5.6433611995081102E-2</v>
      </c>
      <c r="BU345" s="128">
        <v>8.1571550938974502E-2</v>
      </c>
      <c r="BV345" s="177">
        <v>-1.3672777114253345</v>
      </c>
      <c r="BW345" s="177">
        <v>-0.470489736756659</v>
      </c>
      <c r="BX345" s="128">
        <v>-8.0431827409166406E-2</v>
      </c>
      <c r="BY345" s="128">
        <v>-0.11029548060975169</v>
      </c>
      <c r="BZ345" s="177">
        <v>0.1108994365182169</v>
      </c>
      <c r="CA345" s="182">
        <v>0.36019308358105417</v>
      </c>
      <c r="CB345" s="182">
        <v>-0.18746375861815279</v>
      </c>
      <c r="CC345" s="182">
        <v>0.44735896926780627</v>
      </c>
      <c r="CD345" s="182">
        <v>0.44256043691229641</v>
      </c>
      <c r="CE345" s="182">
        <v>0.1046978081400514</v>
      </c>
      <c r="CF345" s="182">
        <v>0.42592754222119461</v>
      </c>
      <c r="CG345" s="179">
        <v>1.33971978</v>
      </c>
      <c r="CH345" s="169">
        <v>0.24</v>
      </c>
      <c r="CI345" s="170">
        <v>0.15</v>
      </c>
      <c r="CJ345" s="170">
        <v>4.6800000000000001E-3</v>
      </c>
      <c r="CK345" s="170" t="s">
        <v>46</v>
      </c>
      <c r="CL345" s="170">
        <v>4.6800000000000001E-3</v>
      </c>
      <c r="CM345" s="180">
        <v>64724094.020000003</v>
      </c>
      <c r="CN345" s="180">
        <v>73510401.756507948</v>
      </c>
      <c r="CO345" s="180">
        <v>-29598380.180000003</v>
      </c>
      <c r="CP345" s="128" t="s">
        <v>46</v>
      </c>
      <c r="CQ345" s="128" t="s">
        <v>46</v>
      </c>
      <c r="CR345" s="128" t="s">
        <v>46</v>
      </c>
      <c r="CS345" s="128" t="s">
        <v>46</v>
      </c>
      <c r="CT345" s="126" t="s">
        <v>46</v>
      </c>
      <c r="CU345" s="126" t="s">
        <v>46</v>
      </c>
      <c r="CV345" s="126" t="s">
        <v>5705</v>
      </c>
      <c r="CW345" s="126" t="s">
        <v>46</v>
      </c>
      <c r="CX345" s="154">
        <v>25569.625694432871</v>
      </c>
    </row>
    <row r="346" spans="1:102" ht="15" customHeight="1" x14ac:dyDescent="0.35">
      <c r="A346" s="8"/>
      <c r="B346" s="129">
        <v>30566221000192</v>
      </c>
      <c r="C346" s="152" t="s">
        <v>5706</v>
      </c>
      <c r="D346" s="126">
        <v>13</v>
      </c>
      <c r="E346" s="126" t="s">
        <v>134</v>
      </c>
      <c r="F346" s="122" t="s">
        <v>3401</v>
      </c>
      <c r="G346" s="126" t="s">
        <v>524</v>
      </c>
      <c r="H346" s="126" t="s">
        <v>352</v>
      </c>
      <c r="I346" s="126" t="s">
        <v>3383</v>
      </c>
      <c r="J346" s="126" t="s">
        <v>3559</v>
      </c>
      <c r="K346" s="126" t="s">
        <v>3526</v>
      </c>
      <c r="L346" s="211" t="s">
        <v>3399</v>
      </c>
      <c r="M346" s="126" t="s">
        <v>112</v>
      </c>
      <c r="N346" s="126" t="s">
        <v>264</v>
      </c>
      <c r="O346" s="126" t="s">
        <v>157</v>
      </c>
      <c r="P346" s="211" t="s">
        <v>3541</v>
      </c>
      <c r="Q346" s="127">
        <v>500</v>
      </c>
      <c r="R346" s="126" t="s">
        <v>4350</v>
      </c>
      <c r="S346" s="213" t="s">
        <v>46</v>
      </c>
      <c r="T346" s="171">
        <v>100</v>
      </c>
      <c r="U346" s="171">
        <v>100</v>
      </c>
      <c r="V346" s="172" t="s">
        <v>3398</v>
      </c>
      <c r="W346" s="172" t="s">
        <v>3530</v>
      </c>
      <c r="X346" s="172" t="s">
        <v>3531</v>
      </c>
      <c r="Y346" s="172" t="s">
        <v>3530</v>
      </c>
      <c r="Z346" s="172">
        <v>31</v>
      </c>
      <c r="AA346" s="172" t="s">
        <v>46</v>
      </c>
      <c r="AB346" s="169" t="s">
        <v>46</v>
      </c>
      <c r="AC346" s="172" t="s">
        <v>5707</v>
      </c>
      <c r="AD346" s="169">
        <v>4.0000000000000002E-4</v>
      </c>
      <c r="AE346" s="169">
        <v>0.1004</v>
      </c>
      <c r="AF346" s="169">
        <v>2.5000000000000001E-2</v>
      </c>
      <c r="AG346" s="169">
        <v>0.2</v>
      </c>
      <c r="AH346" s="172" t="s">
        <v>136</v>
      </c>
      <c r="AI346" s="172" t="s">
        <v>4367</v>
      </c>
      <c r="AJ346" s="172" t="s">
        <v>133</v>
      </c>
      <c r="AK346" s="173">
        <v>43280</v>
      </c>
      <c r="AL346" s="212" t="s">
        <v>5708</v>
      </c>
      <c r="AM346" s="128">
        <v>1.4398061313136E-2</v>
      </c>
      <c r="AN346" s="128">
        <v>0.1101491111635208</v>
      </c>
      <c r="AO346" s="128">
        <v>0.1131943983814054</v>
      </c>
      <c r="AP346" s="128">
        <v>9.7204589194284097E-2</v>
      </c>
      <c r="AQ346" s="128">
        <v>8.7538509050885505E-2</v>
      </c>
      <c r="AR346" s="128">
        <v>3.9807560722674599E-2</v>
      </c>
      <c r="AS346" s="128">
        <v>7.8579834618441993E-2</v>
      </c>
      <c r="AT346" s="128">
        <v>0.2344984959800458</v>
      </c>
      <c r="AU346" s="128" t="s">
        <v>46</v>
      </c>
      <c r="AV346" s="128" t="s">
        <v>46</v>
      </c>
      <c r="AW346" s="128">
        <v>0.112266333117265</v>
      </c>
      <c r="AX346" s="128">
        <v>1.1802363133375118</v>
      </c>
      <c r="AY346" s="128">
        <v>1.0641131040410663</v>
      </c>
      <c r="AZ346" s="128">
        <v>0.84830914012777847</v>
      </c>
      <c r="BA346" s="128">
        <v>0.78581492642152229</v>
      </c>
      <c r="BB346" s="128">
        <v>0.66532090090393681</v>
      </c>
      <c r="BC346" s="128">
        <v>0.36608111311635277</v>
      </c>
      <c r="BD346" s="128">
        <v>0.60226250116544966</v>
      </c>
      <c r="BE346" s="128">
        <v>1.895243100201466</v>
      </c>
      <c r="BF346" s="128" t="s">
        <v>46</v>
      </c>
      <c r="BG346" s="128" t="s">
        <v>46</v>
      </c>
      <c r="BH346" s="128">
        <v>1.4079367235146163</v>
      </c>
      <c r="BI346" s="128">
        <v>2.1987575377583998E-3</v>
      </c>
      <c r="BJ346" s="128">
        <v>6.6365139168375999E-3</v>
      </c>
      <c r="BK346" s="128">
        <v>-2.02409178576195E-2</v>
      </c>
      <c r="BL346" s="128">
        <v>-2.3577929729247327E-2</v>
      </c>
      <c r="BM346" s="128">
        <v>-3.8914714962679398E-2</v>
      </c>
      <c r="BN346" s="128">
        <v>-6.8932167431567701E-2</v>
      </c>
      <c r="BO346" s="128">
        <v>-5.1894558966383002E-2</v>
      </c>
      <c r="BP346" s="128">
        <v>0.1107684605270116</v>
      </c>
      <c r="BQ346" s="128" t="s">
        <v>46</v>
      </c>
      <c r="BR346" s="128" t="s">
        <v>46</v>
      </c>
      <c r="BS346" s="128">
        <v>3.012594922307632E-2</v>
      </c>
      <c r="BT346" s="128">
        <v>3.79085622080104E-2</v>
      </c>
      <c r="BU346" s="128">
        <v>5.8496309199047899E-2</v>
      </c>
      <c r="BV346" s="177">
        <v>-0.4566978701234175</v>
      </c>
      <c r="BW346" s="177">
        <v>0.4290567146377523</v>
      </c>
      <c r="BX346" s="128">
        <v>-2.3296657024806499E-2</v>
      </c>
      <c r="BY346" s="128">
        <v>-0.1179736633061045</v>
      </c>
      <c r="BZ346" s="177">
        <v>0.12620413494424129</v>
      </c>
      <c r="CA346" s="182">
        <v>0.14989955789189369</v>
      </c>
      <c r="CB346" s="182">
        <v>-0.22043676312621741</v>
      </c>
      <c r="CC346" s="182">
        <v>0.28105998333231258</v>
      </c>
      <c r="CD346" s="182">
        <v>0.2483461784290005</v>
      </c>
      <c r="CE346" s="182">
        <v>4.3189386404409004E-3</v>
      </c>
      <c r="CF346" s="182">
        <v>0.69007859634405766</v>
      </c>
      <c r="CG346" s="179">
        <v>2.1582259000000001</v>
      </c>
      <c r="CH346" s="169">
        <v>0.24</v>
      </c>
      <c r="CI346" s="170">
        <v>0.15</v>
      </c>
      <c r="CJ346" s="170">
        <v>9.6000000000000002E-5</v>
      </c>
      <c r="CK346" s="170" t="s">
        <v>46</v>
      </c>
      <c r="CL346" s="170">
        <v>9.6000000000000002E-5</v>
      </c>
      <c r="CM346" s="180">
        <v>875952051.83000004</v>
      </c>
      <c r="CN346" s="180">
        <v>927523832.05849242</v>
      </c>
      <c r="CO346" s="180">
        <v>-277787251.05000001</v>
      </c>
      <c r="CP346" s="128" t="s">
        <v>46</v>
      </c>
      <c r="CQ346" s="128" t="s">
        <v>46</v>
      </c>
      <c r="CR346" s="128" t="s">
        <v>46</v>
      </c>
      <c r="CS346" s="128" t="s">
        <v>46</v>
      </c>
      <c r="CT346" s="126" t="s">
        <v>46</v>
      </c>
      <c r="CU346" s="126" t="s">
        <v>46</v>
      </c>
      <c r="CV346" s="126" t="s">
        <v>5709</v>
      </c>
      <c r="CW346" s="126" t="s">
        <v>46</v>
      </c>
      <c r="CX346" s="154">
        <v>25569.625694432871</v>
      </c>
    </row>
    <row r="347" spans="1:102" ht="15" customHeight="1" x14ac:dyDescent="0.35">
      <c r="A347" s="8"/>
      <c r="B347" s="129">
        <v>54699979000167</v>
      </c>
      <c r="C347" s="152" t="s">
        <v>5710</v>
      </c>
      <c r="D347" s="126">
        <v>11</v>
      </c>
      <c r="E347" s="126"/>
      <c r="F347" s="122"/>
      <c r="G347" s="126" t="s">
        <v>524</v>
      </c>
      <c r="H347" s="126" t="s">
        <v>352</v>
      </c>
      <c r="I347" s="126" t="s">
        <v>3383</v>
      </c>
      <c r="J347" s="126" t="s">
        <v>3561</v>
      </c>
      <c r="K347" s="126" t="s">
        <v>3526</v>
      </c>
      <c r="L347" s="211" t="s">
        <v>3399</v>
      </c>
      <c r="M347" s="126" t="s">
        <v>163</v>
      </c>
      <c r="N347" s="126" t="s">
        <v>3547</v>
      </c>
      <c r="O347" s="126" t="s">
        <v>315</v>
      </c>
      <c r="P347" s="211" t="s">
        <v>4252</v>
      </c>
      <c r="Q347" s="127">
        <v>100</v>
      </c>
      <c r="R347" s="126" t="s">
        <v>4350</v>
      </c>
      <c r="S347" s="213" t="s">
        <v>46</v>
      </c>
      <c r="T347" s="171">
        <v>100</v>
      </c>
      <c r="U347" s="171">
        <v>100</v>
      </c>
      <c r="V347" s="172" t="s">
        <v>3398</v>
      </c>
      <c r="W347" s="172" t="s">
        <v>3530</v>
      </c>
      <c r="X347" s="172" t="s">
        <v>3531</v>
      </c>
      <c r="Y347" s="172" t="s">
        <v>3530</v>
      </c>
      <c r="Z347" s="172">
        <v>31</v>
      </c>
      <c r="AA347" s="172" t="s">
        <v>46</v>
      </c>
      <c r="AB347" s="169" t="s">
        <v>46</v>
      </c>
      <c r="AC347" s="172" t="s">
        <v>5711</v>
      </c>
      <c r="AD347" s="169">
        <v>4.0000000000000002E-4</v>
      </c>
      <c r="AE347" s="169">
        <v>0.1004</v>
      </c>
      <c r="AF347" s="169">
        <v>1.3999999999999999E-2</v>
      </c>
      <c r="AG347" s="169" t="s">
        <v>46</v>
      </c>
      <c r="AH347" s="172" t="s">
        <v>46</v>
      </c>
      <c r="AI347" s="172" t="s">
        <v>46</v>
      </c>
      <c r="AJ347" s="172" t="s">
        <v>46</v>
      </c>
      <c r="AK347" s="173">
        <v>45398</v>
      </c>
      <c r="AL347" s="212" t="s">
        <v>5712</v>
      </c>
      <c r="AM347" s="128">
        <v>2.3939708368858802E-2</v>
      </c>
      <c r="AN347" s="128">
        <v>0.1309723175826491</v>
      </c>
      <c r="AO347" s="128">
        <v>0.1123527731833098</v>
      </c>
      <c r="AP347" s="128" t="s">
        <v>46</v>
      </c>
      <c r="AQ347" s="128" t="s">
        <v>46</v>
      </c>
      <c r="AR347" s="128" t="s">
        <v>46</v>
      </c>
      <c r="AS347" s="128" t="s">
        <v>46</v>
      </c>
      <c r="AT347" s="128" t="s">
        <v>46</v>
      </c>
      <c r="AU347" s="128" t="s">
        <v>46</v>
      </c>
      <c r="AV347" s="128" t="s">
        <v>46</v>
      </c>
      <c r="AW347" s="128">
        <v>9.8766288084103093E-2</v>
      </c>
      <c r="AX347" s="128">
        <v>1.962383166257196</v>
      </c>
      <c r="AY347" s="128">
        <v>1.2652790198136561</v>
      </c>
      <c r="AZ347" s="128">
        <v>0.84200177546737631</v>
      </c>
      <c r="BA347" s="128" t="s">
        <v>46</v>
      </c>
      <c r="BB347" s="128" t="s">
        <v>46</v>
      </c>
      <c r="BC347" s="128" t="s">
        <v>46</v>
      </c>
      <c r="BD347" s="128" t="s">
        <v>46</v>
      </c>
      <c r="BE347" s="128" t="s">
        <v>46</v>
      </c>
      <c r="BF347" s="128" t="s">
        <v>46</v>
      </c>
      <c r="BG347" s="128" t="s">
        <v>46</v>
      </c>
      <c r="BH347" s="128">
        <v>0.79069816342296473</v>
      </c>
      <c r="BI347" s="128">
        <v>1.1740404593481199E-2</v>
      </c>
      <c r="BJ347" s="128">
        <v>2.74597203359658E-2</v>
      </c>
      <c r="BK347" s="128">
        <v>-2.1082543055715101E-2</v>
      </c>
      <c r="BL347" s="128" t="s">
        <v>46</v>
      </c>
      <c r="BM347" s="128" t="s">
        <v>46</v>
      </c>
      <c r="BN347" s="128" t="s">
        <v>46</v>
      </c>
      <c r="BO347" s="128" t="s">
        <v>46</v>
      </c>
      <c r="BP347" s="128" t="s">
        <v>46</v>
      </c>
      <c r="BQ347" s="128" t="s">
        <v>46</v>
      </c>
      <c r="BR347" s="128" t="s">
        <v>46</v>
      </c>
      <c r="BS347" s="128">
        <v>-2.3240912498384558E-2</v>
      </c>
      <c r="BT347" s="128">
        <v>4.2315481972044898E-2</v>
      </c>
      <c r="BU347" s="128">
        <v>4.2644775158080198E-2</v>
      </c>
      <c r="BV347" s="177">
        <v>-0.42286787970668488</v>
      </c>
      <c r="BW347" s="177">
        <v>-0.51611979084583526</v>
      </c>
      <c r="BX347" s="128">
        <v>-3.1636248940490101E-2</v>
      </c>
      <c r="BY347" s="128">
        <v>-3.1636248940490101E-2</v>
      </c>
      <c r="BZ347" s="177">
        <v>0.13733043763233829</v>
      </c>
      <c r="CA347" s="182">
        <v>0.47588181255282042</v>
      </c>
      <c r="CB347" s="182">
        <v>-0.25951246048830978</v>
      </c>
      <c r="CC347" s="182">
        <v>0.78933403625646825</v>
      </c>
      <c r="CD347" s="182">
        <v>0.88324430713034785</v>
      </c>
      <c r="CE347" s="182">
        <v>-0.1167665497201948</v>
      </c>
      <c r="CF347" s="182">
        <v>0.42856581983250241</v>
      </c>
      <c r="CG347" s="179">
        <v>1.1474526199999999</v>
      </c>
      <c r="CH347" s="169">
        <v>0.24</v>
      </c>
      <c r="CI347" s="170" t="s">
        <v>46</v>
      </c>
      <c r="CJ347" s="170">
        <v>9.6000000000000002E-5</v>
      </c>
      <c r="CK347" s="170" t="s">
        <v>46</v>
      </c>
      <c r="CL347" s="170">
        <v>9.6000000000000002E-5</v>
      </c>
      <c r="CM347" s="180">
        <v>116723675.98</v>
      </c>
      <c r="CN347" s="180">
        <v>89028820.832380965</v>
      </c>
      <c r="CO347" s="180">
        <v>33529352.380000006</v>
      </c>
      <c r="CP347" s="128" t="s">
        <v>46</v>
      </c>
      <c r="CQ347" s="128" t="s">
        <v>46</v>
      </c>
      <c r="CR347" s="128" t="s">
        <v>46</v>
      </c>
      <c r="CS347" s="128" t="s">
        <v>46</v>
      </c>
      <c r="CT347" s="126" t="s">
        <v>46</v>
      </c>
      <c r="CU347" s="126" t="s">
        <v>46</v>
      </c>
      <c r="CV347" s="126" t="s">
        <v>5713</v>
      </c>
      <c r="CW347" s="126" t="s">
        <v>46</v>
      </c>
      <c r="CX347" s="154">
        <v>25569.625694432871</v>
      </c>
    </row>
    <row r="348" spans="1:102" ht="15" customHeight="1" x14ac:dyDescent="0.35">
      <c r="A348" s="8"/>
      <c r="B348" s="129">
        <v>50891130000130</v>
      </c>
      <c r="C348" s="152" t="s">
        <v>5714</v>
      </c>
      <c r="D348" s="126">
        <v>11</v>
      </c>
      <c r="E348" s="126" t="s">
        <v>134</v>
      </c>
      <c r="F348" s="122"/>
      <c r="G348" s="126" t="s">
        <v>524</v>
      </c>
      <c r="H348" s="126" t="s">
        <v>156</v>
      </c>
      <c r="I348" s="126" t="s">
        <v>2340</v>
      </c>
      <c r="J348" s="126" t="s">
        <v>3561</v>
      </c>
      <c r="K348" s="126" t="s">
        <v>3526</v>
      </c>
      <c r="L348" s="211" t="s">
        <v>3399</v>
      </c>
      <c r="M348" s="126" t="s">
        <v>163</v>
      </c>
      <c r="N348" s="126" t="s">
        <v>3547</v>
      </c>
      <c r="O348" s="126" t="s">
        <v>319</v>
      </c>
      <c r="P348" s="211" t="s">
        <v>4252</v>
      </c>
      <c r="Q348" s="127">
        <v>100</v>
      </c>
      <c r="R348" s="126" t="s">
        <v>4350</v>
      </c>
      <c r="S348" s="213" t="s">
        <v>46</v>
      </c>
      <c r="T348" s="171">
        <v>100</v>
      </c>
      <c r="U348" s="171">
        <v>100</v>
      </c>
      <c r="V348" s="172" t="s">
        <v>3398</v>
      </c>
      <c r="W348" s="172" t="s">
        <v>135</v>
      </c>
      <c r="X348" s="172" t="s">
        <v>4475</v>
      </c>
      <c r="Y348" s="172" t="s">
        <v>3530</v>
      </c>
      <c r="Z348" s="172">
        <v>30</v>
      </c>
      <c r="AA348" s="172" t="s">
        <v>46</v>
      </c>
      <c r="AB348" s="169" t="s">
        <v>46</v>
      </c>
      <c r="AC348" s="172" t="s">
        <v>46</v>
      </c>
      <c r="AD348" s="169">
        <v>0.01</v>
      </c>
      <c r="AE348" s="169" t="s">
        <v>46</v>
      </c>
      <c r="AF348" s="169">
        <v>1.1000000000000001E-2</v>
      </c>
      <c r="AG348" s="169">
        <v>0.25</v>
      </c>
      <c r="AH348" s="172" t="s">
        <v>3380</v>
      </c>
      <c r="AI348" s="172" t="s">
        <v>3381</v>
      </c>
      <c r="AJ348" s="172" t="s">
        <v>133</v>
      </c>
      <c r="AK348" s="173">
        <v>45160</v>
      </c>
      <c r="AL348" s="212" t="s">
        <v>5715</v>
      </c>
      <c r="AM348" s="128" t="s">
        <v>46</v>
      </c>
      <c r="AN348" s="128" t="s">
        <v>46</v>
      </c>
      <c r="AO348" s="128" t="s">
        <v>46</v>
      </c>
      <c r="AP348" s="128" t="s">
        <v>46</v>
      </c>
      <c r="AQ348" s="128" t="s">
        <v>46</v>
      </c>
      <c r="AR348" s="128">
        <v>0.136792589226504</v>
      </c>
      <c r="AS348" s="128" t="s">
        <v>46</v>
      </c>
      <c r="AT348" s="128" t="s">
        <v>46</v>
      </c>
      <c r="AU348" s="128" t="s">
        <v>46</v>
      </c>
      <c r="AV348" s="128" t="s">
        <v>46</v>
      </c>
      <c r="AW348" s="128" t="s">
        <v>46</v>
      </c>
      <c r="AX348" s="128" t="s">
        <v>46</v>
      </c>
      <c r="AY348" s="128" t="s">
        <v>46</v>
      </c>
      <c r="AZ348" s="128" t="s">
        <v>46</v>
      </c>
      <c r="BA348" s="128" t="s">
        <v>46</v>
      </c>
      <c r="BB348" s="128" t="s">
        <v>46</v>
      </c>
      <c r="BC348" s="128">
        <v>1.2579817105342579</v>
      </c>
      <c r="BD348" s="128" t="s">
        <v>46</v>
      </c>
      <c r="BE348" s="128" t="s">
        <v>46</v>
      </c>
      <c r="BF348" s="128" t="s">
        <v>46</v>
      </c>
      <c r="BG348" s="128" t="s">
        <v>46</v>
      </c>
      <c r="BH348" s="128" t="s">
        <v>46</v>
      </c>
      <c r="BI348" s="128" t="s">
        <v>46</v>
      </c>
      <c r="BJ348" s="128" t="s">
        <v>46</v>
      </c>
      <c r="BK348" s="128" t="s">
        <v>46</v>
      </c>
      <c r="BL348" s="128" t="s">
        <v>46</v>
      </c>
      <c r="BM348" s="128" t="s">
        <v>46</v>
      </c>
      <c r="BN348" s="128">
        <v>2.8052861072261601E-2</v>
      </c>
      <c r="BO348" s="128" t="s">
        <v>46</v>
      </c>
      <c r="BP348" s="128" t="s">
        <v>46</v>
      </c>
      <c r="BQ348" s="128" t="s">
        <v>46</v>
      </c>
      <c r="BR348" s="128" t="s">
        <v>46</v>
      </c>
      <c r="BS348" s="128" t="s">
        <v>46</v>
      </c>
      <c r="BT348" s="128" t="s">
        <v>46</v>
      </c>
      <c r="BU348" s="128" t="s">
        <v>46</v>
      </c>
      <c r="BV348" s="177" t="s">
        <v>46</v>
      </c>
      <c r="BW348" s="177" t="s">
        <v>46</v>
      </c>
      <c r="BX348" s="128" t="s">
        <v>46</v>
      </c>
      <c r="BY348" s="128" t="s">
        <v>46</v>
      </c>
      <c r="BZ348" s="177" t="s">
        <v>46</v>
      </c>
      <c r="CA348" s="182" t="s">
        <v>46</v>
      </c>
      <c r="CB348" s="182" t="s">
        <v>46</v>
      </c>
      <c r="CC348" s="182" t="s">
        <v>46</v>
      </c>
      <c r="CD348" s="182" t="s">
        <v>46</v>
      </c>
      <c r="CE348" s="182" t="s">
        <v>46</v>
      </c>
      <c r="CF348" s="182" t="s">
        <v>46</v>
      </c>
      <c r="CG348" s="179" t="s">
        <v>46</v>
      </c>
      <c r="CH348" s="169">
        <v>0.24</v>
      </c>
      <c r="CI348" s="170">
        <v>0.15</v>
      </c>
      <c r="CJ348" s="170">
        <v>2.3999999999999998E-3</v>
      </c>
      <c r="CK348" s="170" t="s">
        <v>46</v>
      </c>
      <c r="CL348" s="170">
        <v>2.3999999999999998E-3</v>
      </c>
      <c r="CM348" s="180" t="s">
        <v>46</v>
      </c>
      <c r="CN348" s="180" t="s">
        <v>46</v>
      </c>
      <c r="CO348" s="180" t="s">
        <v>46</v>
      </c>
      <c r="CP348" s="128" t="s">
        <v>46</v>
      </c>
      <c r="CQ348" s="128" t="s">
        <v>46</v>
      </c>
      <c r="CR348" s="128" t="s">
        <v>46</v>
      </c>
      <c r="CS348" s="128" t="s">
        <v>46</v>
      </c>
      <c r="CT348" s="126" t="s">
        <v>46</v>
      </c>
      <c r="CU348" s="126" t="s">
        <v>46</v>
      </c>
      <c r="CV348" s="126" t="s">
        <v>5716</v>
      </c>
      <c r="CW348" s="126" t="s">
        <v>46</v>
      </c>
      <c r="CX348" s="154">
        <v>25569.625694432871</v>
      </c>
    </row>
    <row r="349" spans="1:102" ht="15" customHeight="1" x14ac:dyDescent="0.35">
      <c r="A349" s="8"/>
      <c r="B349" s="129">
        <v>39487617000119</v>
      </c>
      <c r="C349" s="152" t="s">
        <v>3590</v>
      </c>
      <c r="D349" s="126">
        <v>13</v>
      </c>
      <c r="E349" s="126"/>
      <c r="F349" s="122"/>
      <c r="G349" s="126" t="s">
        <v>524</v>
      </c>
      <c r="H349" s="126" t="s">
        <v>3383</v>
      </c>
      <c r="I349" s="126" t="s">
        <v>3383</v>
      </c>
      <c r="J349" s="126" t="s">
        <v>3561</v>
      </c>
      <c r="K349" s="126" t="s">
        <v>3526</v>
      </c>
      <c r="L349" s="211" t="s">
        <v>3399</v>
      </c>
      <c r="M349" s="126" t="s">
        <v>112</v>
      </c>
      <c r="N349" s="126" t="s">
        <v>4474</v>
      </c>
      <c r="O349" s="126" t="s">
        <v>4502</v>
      </c>
      <c r="P349" s="211" t="s">
        <v>3562</v>
      </c>
      <c r="Q349" s="127">
        <v>1000</v>
      </c>
      <c r="R349" s="126" t="s">
        <v>4350</v>
      </c>
      <c r="S349" s="213" t="s">
        <v>46</v>
      </c>
      <c r="T349" s="171">
        <v>500</v>
      </c>
      <c r="U349" s="171">
        <v>1000</v>
      </c>
      <c r="V349" s="172" t="s">
        <v>3398</v>
      </c>
      <c r="W349" s="172" t="s">
        <v>3530</v>
      </c>
      <c r="X349" s="172" t="s">
        <v>5452</v>
      </c>
      <c r="Y349" s="172" t="s">
        <v>3530</v>
      </c>
      <c r="Z349" s="172">
        <v>46</v>
      </c>
      <c r="AA349" s="172" t="s">
        <v>46</v>
      </c>
      <c r="AB349" s="169" t="s">
        <v>46</v>
      </c>
      <c r="AC349" s="172" t="s">
        <v>46</v>
      </c>
      <c r="AD349" s="169">
        <v>6.5000000000000006E-3</v>
      </c>
      <c r="AE349" s="169" t="s">
        <v>46</v>
      </c>
      <c r="AF349" s="169">
        <v>1.2500000000000001E-2</v>
      </c>
      <c r="AG349" s="169">
        <v>0.2</v>
      </c>
      <c r="AH349" s="172" t="s">
        <v>3564</v>
      </c>
      <c r="AI349" s="172" t="s">
        <v>4352</v>
      </c>
      <c r="AJ349" s="172" t="s">
        <v>133</v>
      </c>
      <c r="AK349" s="173">
        <v>44470</v>
      </c>
      <c r="AL349" s="212" t="s">
        <v>5717</v>
      </c>
      <c r="AM349" s="128" t="s">
        <v>46</v>
      </c>
      <c r="AN349" s="128" t="s">
        <v>46</v>
      </c>
      <c r="AO349" s="128" t="s">
        <v>46</v>
      </c>
      <c r="AP349" s="128" t="s">
        <v>46</v>
      </c>
      <c r="AQ349" s="128" t="s">
        <v>46</v>
      </c>
      <c r="AR349" s="128">
        <v>0.15155268061302379</v>
      </c>
      <c r="AS349" s="128">
        <v>0.14294929141694879</v>
      </c>
      <c r="AT349" s="128">
        <v>0.15595035614186509</v>
      </c>
      <c r="AU349" s="128" t="s">
        <v>46</v>
      </c>
      <c r="AV349" s="128" t="s">
        <v>46</v>
      </c>
      <c r="AW349" s="128" t="s">
        <v>46</v>
      </c>
      <c r="AX349" s="128" t="s">
        <v>46</v>
      </c>
      <c r="AY349" s="128" t="s">
        <v>46</v>
      </c>
      <c r="AZ349" s="128" t="s">
        <v>46</v>
      </c>
      <c r="BA349" s="128" t="s">
        <v>46</v>
      </c>
      <c r="BB349" s="128" t="s">
        <v>46</v>
      </c>
      <c r="BC349" s="128">
        <v>1.3937195097458146</v>
      </c>
      <c r="BD349" s="128">
        <v>1.0956118475769221</v>
      </c>
      <c r="BE349" s="128">
        <v>1.2604082393644933</v>
      </c>
      <c r="BF349" s="128" t="s">
        <v>46</v>
      </c>
      <c r="BG349" s="128" t="s">
        <v>46</v>
      </c>
      <c r="BH349" s="128" t="s">
        <v>46</v>
      </c>
      <c r="BI349" s="128" t="s">
        <v>46</v>
      </c>
      <c r="BJ349" s="128" t="s">
        <v>46</v>
      </c>
      <c r="BK349" s="128" t="s">
        <v>46</v>
      </c>
      <c r="BL349" s="128" t="s">
        <v>46</v>
      </c>
      <c r="BM349" s="128" t="s">
        <v>46</v>
      </c>
      <c r="BN349" s="128">
        <v>4.2812952458781403E-2</v>
      </c>
      <c r="BO349" s="128">
        <v>1.24748978321236E-2</v>
      </c>
      <c r="BP349" s="128">
        <v>3.2220320688830899E-2</v>
      </c>
      <c r="BQ349" s="128" t="s">
        <v>46</v>
      </c>
      <c r="BR349" s="128" t="s">
        <v>46</v>
      </c>
      <c r="BS349" s="128" t="s">
        <v>46</v>
      </c>
      <c r="BT349" s="128" t="s">
        <v>46</v>
      </c>
      <c r="BU349" s="128" t="s">
        <v>46</v>
      </c>
      <c r="BV349" s="177" t="s">
        <v>46</v>
      </c>
      <c r="BW349" s="177" t="s">
        <v>46</v>
      </c>
      <c r="BX349" s="128" t="s">
        <v>46</v>
      </c>
      <c r="BY349" s="128" t="s">
        <v>46</v>
      </c>
      <c r="BZ349" s="177" t="s">
        <v>46</v>
      </c>
      <c r="CA349" s="182" t="s">
        <v>46</v>
      </c>
      <c r="CB349" s="182" t="s">
        <v>46</v>
      </c>
      <c r="CC349" s="182" t="s">
        <v>46</v>
      </c>
      <c r="CD349" s="182" t="s">
        <v>46</v>
      </c>
      <c r="CE349" s="182" t="s">
        <v>46</v>
      </c>
      <c r="CF349" s="182" t="s">
        <v>46</v>
      </c>
      <c r="CG349" s="179" t="s">
        <v>46</v>
      </c>
      <c r="CH349" s="169">
        <v>0.24</v>
      </c>
      <c r="CI349" s="170">
        <v>0.15</v>
      </c>
      <c r="CJ349" s="170">
        <v>1.5600000000000002E-3</v>
      </c>
      <c r="CK349" s="170" t="s">
        <v>46</v>
      </c>
      <c r="CL349" s="170">
        <v>1.5600000000000002E-3</v>
      </c>
      <c r="CM349" s="180" t="s">
        <v>46</v>
      </c>
      <c r="CN349" s="180" t="s">
        <v>46</v>
      </c>
      <c r="CO349" s="180" t="s">
        <v>46</v>
      </c>
      <c r="CP349" s="128" t="s">
        <v>46</v>
      </c>
      <c r="CQ349" s="128" t="s">
        <v>46</v>
      </c>
      <c r="CR349" s="128" t="s">
        <v>46</v>
      </c>
      <c r="CS349" s="128" t="s">
        <v>46</v>
      </c>
      <c r="CT349" s="126" t="s">
        <v>46</v>
      </c>
      <c r="CU349" s="126" t="s">
        <v>46</v>
      </c>
      <c r="CV349" s="126" t="s">
        <v>5718</v>
      </c>
      <c r="CW349" s="126" t="s">
        <v>46</v>
      </c>
      <c r="CX349" s="154">
        <v>25569.625694432871</v>
      </c>
    </row>
    <row r="350" spans="1:102" ht="15" customHeight="1" x14ac:dyDescent="0.35">
      <c r="A350" s="8"/>
      <c r="B350" s="129">
        <v>59063042000114</v>
      </c>
      <c r="C350" s="152" t="s">
        <v>5719</v>
      </c>
      <c r="D350" s="126">
        <v>13</v>
      </c>
      <c r="E350" s="126"/>
      <c r="F350" s="122"/>
      <c r="G350" s="126" t="s">
        <v>524</v>
      </c>
      <c r="H350" s="126" t="s">
        <v>3383</v>
      </c>
      <c r="I350" s="126" t="s">
        <v>3383</v>
      </c>
      <c r="J350" s="126" t="s">
        <v>3561</v>
      </c>
      <c r="K350" s="126" t="s">
        <v>3526</v>
      </c>
      <c r="L350" s="211" t="s">
        <v>3399</v>
      </c>
      <c r="M350" s="126" t="s">
        <v>112</v>
      </c>
      <c r="N350" s="126" t="s">
        <v>113</v>
      </c>
      <c r="O350" s="126" t="s">
        <v>164</v>
      </c>
      <c r="P350" s="211" t="s">
        <v>3562</v>
      </c>
      <c r="Q350" s="127">
        <v>500</v>
      </c>
      <c r="R350" s="126" t="s">
        <v>4350</v>
      </c>
      <c r="S350" s="213" t="s">
        <v>46</v>
      </c>
      <c r="T350" s="171">
        <v>500</v>
      </c>
      <c r="U350" s="171">
        <v>500</v>
      </c>
      <c r="V350" s="172" t="s">
        <v>3398</v>
      </c>
      <c r="W350" s="172" t="s">
        <v>3530</v>
      </c>
      <c r="X350" s="172" t="s">
        <v>3545</v>
      </c>
      <c r="Y350" s="172" t="s">
        <v>3530</v>
      </c>
      <c r="Z350" s="172">
        <v>16</v>
      </c>
      <c r="AA350" s="172" t="s">
        <v>46</v>
      </c>
      <c r="AB350" s="169" t="s">
        <v>46</v>
      </c>
      <c r="AC350" s="172" t="s">
        <v>5720</v>
      </c>
      <c r="AD350" s="169">
        <v>6.0000000000000001E-3</v>
      </c>
      <c r="AE350" s="169">
        <v>6.0000000000000001E-3</v>
      </c>
      <c r="AF350" s="169">
        <v>1.2E-2</v>
      </c>
      <c r="AG350" s="169">
        <v>0.1</v>
      </c>
      <c r="AH350" s="172" t="s">
        <v>3380</v>
      </c>
      <c r="AI350" s="172" t="s">
        <v>3381</v>
      </c>
      <c r="AJ350" s="172" t="s">
        <v>133</v>
      </c>
      <c r="AK350" s="173">
        <v>45729</v>
      </c>
      <c r="AL350" s="212" t="s">
        <v>5721</v>
      </c>
      <c r="AM350" s="128">
        <v>1.03092086665066E-2</v>
      </c>
      <c r="AN350" s="128" t="s">
        <v>46</v>
      </c>
      <c r="AO350" s="128" t="s">
        <v>46</v>
      </c>
      <c r="AP350" s="128" t="s">
        <v>46</v>
      </c>
      <c r="AQ350" s="128" t="s">
        <v>46</v>
      </c>
      <c r="AR350" s="128" t="s">
        <v>46</v>
      </c>
      <c r="AS350" s="128" t="s">
        <v>46</v>
      </c>
      <c r="AT350" s="128" t="s">
        <v>46</v>
      </c>
      <c r="AU350" s="128" t="s">
        <v>46</v>
      </c>
      <c r="AV350" s="128" t="s">
        <v>46</v>
      </c>
      <c r="AW350" s="128">
        <v>0.14235309746763539</v>
      </c>
      <c r="AX350" s="128">
        <v>0.84506532965546666</v>
      </c>
      <c r="AY350" s="128" t="s">
        <v>46</v>
      </c>
      <c r="AZ350" s="128" t="s">
        <v>46</v>
      </c>
      <c r="BA350" s="128" t="s">
        <v>46</v>
      </c>
      <c r="BB350" s="128" t="s">
        <v>46</v>
      </c>
      <c r="BC350" s="128" t="s">
        <v>46</v>
      </c>
      <c r="BD350" s="128" t="s">
        <v>46</v>
      </c>
      <c r="BE350" s="128" t="s">
        <v>46</v>
      </c>
      <c r="BF350" s="128" t="s">
        <v>46</v>
      </c>
      <c r="BG350" s="128" t="s">
        <v>46</v>
      </c>
      <c r="BH350" s="128">
        <v>0.97511448698511882</v>
      </c>
      <c r="BI350" s="128">
        <v>-1.8900951088709E-3</v>
      </c>
      <c r="BJ350" s="128" t="s">
        <v>46</v>
      </c>
      <c r="BK350" s="128" t="s">
        <v>46</v>
      </c>
      <c r="BL350" s="128" t="s">
        <v>46</v>
      </c>
      <c r="BM350" s="128" t="s">
        <v>46</v>
      </c>
      <c r="BN350" s="128" t="s">
        <v>46</v>
      </c>
      <c r="BO350" s="128" t="s">
        <v>46</v>
      </c>
      <c r="BP350" s="128" t="s">
        <v>46</v>
      </c>
      <c r="BQ350" s="128" t="s">
        <v>46</v>
      </c>
      <c r="BR350" s="128" t="s">
        <v>46</v>
      </c>
      <c r="BS350" s="128">
        <v>-3.1701410484082926E-3</v>
      </c>
      <c r="BT350" s="128" t="s">
        <v>46</v>
      </c>
      <c r="BU350" s="128">
        <v>1.0871787642000899E-2</v>
      </c>
      <c r="BV350" s="177" t="s">
        <v>46</v>
      </c>
      <c r="BW350" s="177">
        <v>-0.29571317577972539</v>
      </c>
      <c r="BX350" s="128" t="s">
        <v>46</v>
      </c>
      <c r="BY350" s="128">
        <v>-4.4950419300641004E-3</v>
      </c>
      <c r="BZ350" s="177">
        <v>-2.6229203983289999E-3</v>
      </c>
      <c r="CA350" s="182" t="s">
        <v>46</v>
      </c>
      <c r="CB350" s="182" t="s">
        <v>46</v>
      </c>
      <c r="CC350" s="182" t="s">
        <v>46</v>
      </c>
      <c r="CD350" s="182" t="s">
        <v>46</v>
      </c>
      <c r="CE350" s="182" t="s">
        <v>46</v>
      </c>
      <c r="CF350" s="182" t="s">
        <v>46</v>
      </c>
      <c r="CG350" s="179">
        <v>1.07617264</v>
      </c>
      <c r="CH350" s="169">
        <v>0.24</v>
      </c>
      <c r="CI350" s="170">
        <v>0.15</v>
      </c>
      <c r="CJ350" s="170">
        <v>1.4400000000000001E-3</v>
      </c>
      <c r="CK350" s="170" t="s">
        <v>46</v>
      </c>
      <c r="CL350" s="170">
        <v>1.4400000000000001E-3</v>
      </c>
      <c r="CM350" s="180">
        <v>5872987.4199999999</v>
      </c>
      <c r="CN350" s="180">
        <v>5083552.3861111086</v>
      </c>
      <c r="CO350" s="180">
        <v>1237671.29</v>
      </c>
      <c r="CP350" s="128" t="s">
        <v>46</v>
      </c>
      <c r="CQ350" s="128" t="s">
        <v>46</v>
      </c>
      <c r="CR350" s="128" t="s">
        <v>46</v>
      </c>
      <c r="CS350" s="128" t="s">
        <v>46</v>
      </c>
      <c r="CT350" s="126" t="s">
        <v>46</v>
      </c>
      <c r="CU350" s="126" t="s">
        <v>46</v>
      </c>
      <c r="CV350" s="126" t="s">
        <v>5722</v>
      </c>
      <c r="CW350" s="126" t="s">
        <v>46</v>
      </c>
      <c r="CX350" s="154">
        <v>25569.625694432871</v>
      </c>
    </row>
    <row r="351" spans="1:102" ht="15" customHeight="1" x14ac:dyDescent="0.35">
      <c r="A351" s="8"/>
      <c r="B351" s="129">
        <v>60762973000190</v>
      </c>
      <c r="C351" s="152" t="s">
        <v>5723</v>
      </c>
      <c r="D351" s="126">
        <v>11</v>
      </c>
      <c r="E351" s="126"/>
      <c r="F351" s="122"/>
      <c r="G351" s="126" t="s">
        <v>524</v>
      </c>
      <c r="H351" s="126" t="s">
        <v>3390</v>
      </c>
      <c r="I351" s="126" t="s">
        <v>3384</v>
      </c>
      <c r="J351" s="126" t="s">
        <v>3561</v>
      </c>
      <c r="K351" s="126" t="s">
        <v>46</v>
      </c>
      <c r="L351" s="211" t="s">
        <v>3399</v>
      </c>
      <c r="M351" s="126" t="s">
        <v>163</v>
      </c>
      <c r="N351" s="126" t="s">
        <v>3547</v>
      </c>
      <c r="O351" s="126" t="s">
        <v>319</v>
      </c>
      <c r="P351" s="211" t="s">
        <v>4560</v>
      </c>
      <c r="Q351" s="127">
        <v>500</v>
      </c>
      <c r="R351" s="126" t="s">
        <v>4361</v>
      </c>
      <c r="S351" s="213" t="s">
        <v>46</v>
      </c>
      <c r="T351" s="171">
        <v>500</v>
      </c>
      <c r="U351" s="171">
        <v>500</v>
      </c>
      <c r="V351" s="172" t="s">
        <v>3398</v>
      </c>
      <c r="W351" s="172" t="s">
        <v>3530</v>
      </c>
      <c r="X351" s="172" t="s">
        <v>3531</v>
      </c>
      <c r="Y351" s="172" t="s">
        <v>3530</v>
      </c>
      <c r="Z351" s="172">
        <v>31</v>
      </c>
      <c r="AA351" s="172" t="s">
        <v>46</v>
      </c>
      <c r="AB351" s="169" t="s">
        <v>46</v>
      </c>
      <c r="AC351" s="172" t="s">
        <v>46</v>
      </c>
      <c r="AD351" s="169" t="s">
        <v>46</v>
      </c>
      <c r="AE351" s="169" t="s">
        <v>46</v>
      </c>
      <c r="AF351" s="169">
        <v>1.1699999999999999E-2</v>
      </c>
      <c r="AG351" s="169" t="s">
        <v>46</v>
      </c>
      <c r="AH351" s="172" t="s">
        <v>46</v>
      </c>
      <c r="AI351" s="172" t="s">
        <v>46</v>
      </c>
      <c r="AJ351" s="172" t="s">
        <v>133</v>
      </c>
      <c r="AK351" s="173">
        <v>45793</v>
      </c>
      <c r="AL351" s="212" t="s">
        <v>5724</v>
      </c>
      <c r="AM351" s="128" t="s">
        <v>46</v>
      </c>
      <c r="AN351" s="128" t="s">
        <v>46</v>
      </c>
      <c r="AO351" s="128" t="s">
        <v>46</v>
      </c>
      <c r="AP351" s="128" t="s">
        <v>46</v>
      </c>
      <c r="AQ351" s="128" t="s">
        <v>46</v>
      </c>
      <c r="AR351" s="128" t="s">
        <v>46</v>
      </c>
      <c r="AS351" s="128" t="s">
        <v>46</v>
      </c>
      <c r="AT351" s="128" t="s">
        <v>46</v>
      </c>
      <c r="AU351" s="128" t="s">
        <v>46</v>
      </c>
      <c r="AV351" s="128" t="s">
        <v>46</v>
      </c>
      <c r="AW351" s="128" t="s">
        <v>46</v>
      </c>
      <c r="AX351" s="128" t="s">
        <v>46</v>
      </c>
      <c r="AY351" s="128" t="s">
        <v>46</v>
      </c>
      <c r="AZ351" s="128" t="s">
        <v>46</v>
      </c>
      <c r="BA351" s="128" t="s">
        <v>46</v>
      </c>
      <c r="BB351" s="128" t="s">
        <v>46</v>
      </c>
      <c r="BC351" s="128" t="s">
        <v>46</v>
      </c>
      <c r="BD351" s="128" t="s">
        <v>46</v>
      </c>
      <c r="BE351" s="128" t="s">
        <v>46</v>
      </c>
      <c r="BF351" s="128" t="s">
        <v>46</v>
      </c>
      <c r="BG351" s="128" t="s">
        <v>46</v>
      </c>
      <c r="BH351" s="128" t="s">
        <v>46</v>
      </c>
      <c r="BI351" s="128" t="s">
        <v>46</v>
      </c>
      <c r="BJ351" s="128" t="s">
        <v>46</v>
      </c>
      <c r="BK351" s="128" t="s">
        <v>46</v>
      </c>
      <c r="BL351" s="128" t="s">
        <v>46</v>
      </c>
      <c r="BM351" s="128" t="s">
        <v>46</v>
      </c>
      <c r="BN351" s="128" t="s">
        <v>46</v>
      </c>
      <c r="BO351" s="128" t="s">
        <v>46</v>
      </c>
      <c r="BP351" s="128" t="s">
        <v>46</v>
      </c>
      <c r="BQ351" s="128" t="s">
        <v>46</v>
      </c>
      <c r="BR351" s="128" t="s">
        <v>46</v>
      </c>
      <c r="BS351" s="128" t="s">
        <v>46</v>
      </c>
      <c r="BT351" s="128" t="s">
        <v>46</v>
      </c>
      <c r="BU351" s="128">
        <v>5.9390529846799999E-5</v>
      </c>
      <c r="BV351" s="177" t="s">
        <v>46</v>
      </c>
      <c r="BW351" s="177">
        <v>-68.710720262394972</v>
      </c>
      <c r="BX351" s="128" t="s">
        <v>46</v>
      </c>
      <c r="BY351" s="128" t="s">
        <v>46</v>
      </c>
      <c r="BZ351" s="177">
        <v>-1.9741245653999998E-6</v>
      </c>
      <c r="CA351" s="182" t="s">
        <v>46</v>
      </c>
      <c r="CB351" s="182" t="s">
        <v>46</v>
      </c>
      <c r="CC351" s="182" t="s">
        <v>46</v>
      </c>
      <c r="CD351" s="182" t="s">
        <v>46</v>
      </c>
      <c r="CE351" s="182" t="s">
        <v>46</v>
      </c>
      <c r="CF351" s="182" t="s">
        <v>46</v>
      </c>
      <c r="CG351" s="179">
        <v>1.0524808119460001</v>
      </c>
      <c r="CH351" s="169">
        <v>0.25</v>
      </c>
      <c r="CI351" s="170" t="s">
        <v>46</v>
      </c>
      <c r="CJ351" s="170" t="s">
        <v>46</v>
      </c>
      <c r="CK351" s="170" t="s">
        <v>46</v>
      </c>
      <c r="CL351" s="170" t="s">
        <v>46</v>
      </c>
      <c r="CM351" s="180">
        <v>439939075.36000001</v>
      </c>
      <c r="CN351" s="180" t="s">
        <v>46</v>
      </c>
      <c r="CO351" s="180">
        <v>416441241.18000001</v>
      </c>
      <c r="CP351" s="128" t="s">
        <v>46</v>
      </c>
      <c r="CQ351" s="128" t="s">
        <v>46</v>
      </c>
      <c r="CR351" s="128" t="s">
        <v>46</v>
      </c>
      <c r="CS351" s="128" t="s">
        <v>46</v>
      </c>
      <c r="CT351" s="126" t="s">
        <v>46</v>
      </c>
      <c r="CU351" s="126" t="s">
        <v>46</v>
      </c>
      <c r="CV351" s="126" t="s">
        <v>5725</v>
      </c>
      <c r="CW351" s="126" t="s">
        <v>46</v>
      </c>
      <c r="CX351" s="154">
        <v>25569.625694432871</v>
      </c>
    </row>
    <row r="352" spans="1:102" ht="15" customHeight="1" x14ac:dyDescent="0.35">
      <c r="A352" s="8"/>
      <c r="B352" s="129">
        <v>57021822000176</v>
      </c>
      <c r="C352" s="152" t="s">
        <v>4272</v>
      </c>
      <c r="D352" s="126">
        <v>25</v>
      </c>
      <c r="E352" s="126"/>
      <c r="F352" s="122"/>
      <c r="G352" s="126" t="s">
        <v>524</v>
      </c>
      <c r="H352" s="126" t="s">
        <v>352</v>
      </c>
      <c r="I352" s="126" t="s">
        <v>3406</v>
      </c>
      <c r="J352" s="126" t="s">
        <v>3561</v>
      </c>
      <c r="K352" s="126" t="s">
        <v>3526</v>
      </c>
      <c r="L352" s="211" t="s">
        <v>3399</v>
      </c>
      <c r="M352" s="126" t="s">
        <v>163</v>
      </c>
      <c r="N352" s="126" t="s">
        <v>4397</v>
      </c>
      <c r="O352" s="126" t="s">
        <v>4231</v>
      </c>
      <c r="P352" s="211" t="s">
        <v>4252</v>
      </c>
      <c r="Q352" s="127">
        <v>100</v>
      </c>
      <c r="R352" s="126" t="s">
        <v>4361</v>
      </c>
      <c r="S352" s="213" t="s">
        <v>46</v>
      </c>
      <c r="T352" s="171">
        <v>100</v>
      </c>
      <c r="U352" s="171">
        <v>100</v>
      </c>
      <c r="V352" s="172" t="s">
        <v>3398</v>
      </c>
      <c r="W352" s="172" t="s">
        <v>135</v>
      </c>
      <c r="X352" s="172" t="s">
        <v>135</v>
      </c>
      <c r="Y352" s="172" t="s">
        <v>135</v>
      </c>
      <c r="Z352" s="172">
        <v>0</v>
      </c>
      <c r="AA352" s="172" t="s">
        <v>46</v>
      </c>
      <c r="AB352" s="169" t="s">
        <v>46</v>
      </c>
      <c r="AC352" s="172" t="s">
        <v>46</v>
      </c>
      <c r="AD352" s="169">
        <v>1.2E-2</v>
      </c>
      <c r="AE352" s="169" t="s">
        <v>46</v>
      </c>
      <c r="AF352" s="169">
        <v>1.3000000000000001E-2</v>
      </c>
      <c r="AG352" s="169">
        <v>0.1</v>
      </c>
      <c r="AH352" s="172" t="s">
        <v>4806</v>
      </c>
      <c r="AI352" s="172" t="s">
        <v>4807</v>
      </c>
      <c r="AJ352" s="172" t="s">
        <v>133</v>
      </c>
      <c r="AK352" s="173">
        <v>45601</v>
      </c>
      <c r="AL352" s="212" t="s">
        <v>5726</v>
      </c>
      <c r="AM352" s="128">
        <v>1.38809229415723E-2</v>
      </c>
      <c r="AN352" s="128">
        <v>2.5851511258411401E-2</v>
      </c>
      <c r="AO352" s="128" t="s">
        <v>46</v>
      </c>
      <c r="AP352" s="128" t="s">
        <v>46</v>
      </c>
      <c r="AQ352" s="128" t="s">
        <v>46</v>
      </c>
      <c r="AR352" s="128" t="s">
        <v>46</v>
      </c>
      <c r="AS352" s="128" t="s">
        <v>46</v>
      </c>
      <c r="AT352" s="128" t="s">
        <v>46</v>
      </c>
      <c r="AU352" s="128" t="s">
        <v>46</v>
      </c>
      <c r="AV352" s="128" t="s">
        <v>46</v>
      </c>
      <c r="AW352" s="128">
        <v>3.8675985232884097E-2</v>
      </c>
      <c r="AX352" s="128">
        <v>1.1378455030842738</v>
      </c>
      <c r="AY352" s="128">
        <v>0.2497426588263853</v>
      </c>
      <c r="AZ352" s="128" t="s">
        <v>46</v>
      </c>
      <c r="BA352" s="128" t="s">
        <v>46</v>
      </c>
      <c r="BB352" s="128" t="s">
        <v>46</v>
      </c>
      <c r="BC352" s="128" t="s">
        <v>46</v>
      </c>
      <c r="BD352" s="128" t="s">
        <v>46</v>
      </c>
      <c r="BE352" s="128" t="s">
        <v>46</v>
      </c>
      <c r="BF352" s="128" t="s">
        <v>46</v>
      </c>
      <c r="BG352" s="128" t="s">
        <v>46</v>
      </c>
      <c r="BH352" s="128">
        <v>0.28430880771470018</v>
      </c>
      <c r="BI352" s="128">
        <v>1.6816191661948E-3</v>
      </c>
      <c r="BJ352" s="128">
        <v>-7.7661085988271802E-2</v>
      </c>
      <c r="BK352" s="128" t="s">
        <v>46</v>
      </c>
      <c r="BL352" s="128" t="s">
        <v>46</v>
      </c>
      <c r="BM352" s="128" t="s">
        <v>46</v>
      </c>
      <c r="BN352" s="128" t="s">
        <v>46</v>
      </c>
      <c r="BO352" s="128" t="s">
        <v>46</v>
      </c>
      <c r="BP352" s="128" t="s">
        <v>46</v>
      </c>
      <c r="BQ352" s="128" t="s">
        <v>46</v>
      </c>
      <c r="BR352" s="128" t="s">
        <v>46</v>
      </c>
      <c r="BS352" s="128">
        <v>-8.5700821179601205E-2</v>
      </c>
      <c r="BT352" s="128" t="s">
        <v>46</v>
      </c>
      <c r="BU352" s="128">
        <v>3.5643817872232302E-2</v>
      </c>
      <c r="BV352" s="177" t="s">
        <v>46</v>
      </c>
      <c r="BW352" s="177">
        <v>-2.5133928681513926</v>
      </c>
      <c r="BX352" s="128" t="s">
        <v>46</v>
      </c>
      <c r="BY352" s="128">
        <v>-2.2837601952106198E-2</v>
      </c>
      <c r="BZ352" s="177">
        <v>1.1588302093782799E-2</v>
      </c>
      <c r="CA352" s="182" t="s">
        <v>46</v>
      </c>
      <c r="CB352" s="182" t="s">
        <v>46</v>
      </c>
      <c r="CC352" s="182" t="s">
        <v>46</v>
      </c>
      <c r="CD352" s="182" t="s">
        <v>46</v>
      </c>
      <c r="CE352" s="182" t="s">
        <v>46</v>
      </c>
      <c r="CF352" s="182" t="s">
        <v>46</v>
      </c>
      <c r="CG352" s="179">
        <v>103.44615825</v>
      </c>
      <c r="CH352" s="169">
        <v>0.15</v>
      </c>
      <c r="CI352" s="170">
        <v>0.1</v>
      </c>
      <c r="CJ352" s="170">
        <v>1.8E-3</v>
      </c>
      <c r="CK352" s="170" t="s">
        <v>46</v>
      </c>
      <c r="CL352" s="170">
        <v>1.8E-3</v>
      </c>
      <c r="CM352" s="180">
        <v>452576942.38</v>
      </c>
      <c r="CN352" s="180">
        <v>440933270.82380944</v>
      </c>
      <c r="CO352" s="180">
        <v>-13125000</v>
      </c>
      <c r="CP352" s="128" t="s">
        <v>46</v>
      </c>
      <c r="CQ352" s="128" t="s">
        <v>46</v>
      </c>
      <c r="CR352" s="128" t="s">
        <v>46</v>
      </c>
      <c r="CS352" s="128" t="s">
        <v>46</v>
      </c>
      <c r="CT352" s="126" t="s">
        <v>46</v>
      </c>
      <c r="CU352" s="126" t="s">
        <v>46</v>
      </c>
      <c r="CV352" s="126" t="s">
        <v>5727</v>
      </c>
      <c r="CW352" s="126" t="s">
        <v>46</v>
      </c>
      <c r="CX352" s="154">
        <v>25569.625694432871</v>
      </c>
    </row>
    <row r="353" spans="1:102" ht="15" customHeight="1" x14ac:dyDescent="0.35">
      <c r="A353" s="8"/>
      <c r="B353" s="129">
        <v>54087357000188</v>
      </c>
      <c r="C353" s="152" t="s">
        <v>5728</v>
      </c>
      <c r="D353" s="126">
        <v>13</v>
      </c>
      <c r="E353" s="126"/>
      <c r="F353" s="122"/>
      <c r="G353" s="126" t="s">
        <v>524</v>
      </c>
      <c r="H353" s="126" t="s">
        <v>156</v>
      </c>
      <c r="I353" s="126" t="s">
        <v>2340</v>
      </c>
      <c r="J353" s="126" t="s">
        <v>3560</v>
      </c>
      <c r="K353" s="126" t="s">
        <v>3526</v>
      </c>
      <c r="L353" s="211" t="s">
        <v>3400</v>
      </c>
      <c r="M353" s="126" t="s">
        <v>112</v>
      </c>
      <c r="N353" s="126" t="s">
        <v>264</v>
      </c>
      <c r="O353" s="126" t="s">
        <v>157</v>
      </c>
      <c r="P353" s="211" t="s">
        <v>3562</v>
      </c>
      <c r="Q353" s="127">
        <v>100</v>
      </c>
      <c r="R353" s="126" t="s">
        <v>4350</v>
      </c>
      <c r="S353" s="213" t="s">
        <v>46</v>
      </c>
      <c r="T353" s="171">
        <v>100</v>
      </c>
      <c r="U353" s="171">
        <v>100</v>
      </c>
      <c r="V353" s="172" t="s">
        <v>3398</v>
      </c>
      <c r="W353" s="172" t="s">
        <v>3530</v>
      </c>
      <c r="X353" s="172" t="s">
        <v>3531</v>
      </c>
      <c r="Y353" s="172" t="s">
        <v>3530</v>
      </c>
      <c r="Z353" s="172">
        <v>31</v>
      </c>
      <c r="AA353" s="172" t="s">
        <v>134</v>
      </c>
      <c r="AB353" s="169">
        <v>0.1</v>
      </c>
      <c r="AC353" s="172" t="s">
        <v>5729</v>
      </c>
      <c r="AD353" s="169">
        <v>1.9E-2</v>
      </c>
      <c r="AE353" s="169">
        <v>0.11900000000000001</v>
      </c>
      <c r="AF353" s="169">
        <v>2.5000000000000001E-2</v>
      </c>
      <c r="AG353" s="169">
        <v>0.2</v>
      </c>
      <c r="AH353" s="172" t="s">
        <v>3380</v>
      </c>
      <c r="AI353" s="172" t="s">
        <v>3381</v>
      </c>
      <c r="AJ353" s="172" t="s">
        <v>133</v>
      </c>
      <c r="AK353" s="173">
        <v>45425</v>
      </c>
      <c r="AL353" s="212" t="s">
        <v>5730</v>
      </c>
      <c r="AM353" s="128">
        <v>1.4783038744846599E-2</v>
      </c>
      <c r="AN353" s="128">
        <v>0.10819509851116391</v>
      </c>
      <c r="AO353" s="128">
        <v>0.1046664609645751</v>
      </c>
      <c r="AP353" s="128" t="s">
        <v>46</v>
      </c>
      <c r="AQ353" s="128" t="s">
        <v>46</v>
      </c>
      <c r="AR353" s="128" t="s">
        <v>46</v>
      </c>
      <c r="AS353" s="128" t="s">
        <v>46</v>
      </c>
      <c r="AT353" s="128" t="s">
        <v>46</v>
      </c>
      <c r="AU353" s="128" t="s">
        <v>46</v>
      </c>
      <c r="AV353" s="128" t="s">
        <v>46</v>
      </c>
      <c r="AW353" s="128">
        <v>0.10706629683067739</v>
      </c>
      <c r="AX353" s="128">
        <v>1.2117936414276309</v>
      </c>
      <c r="AY353" s="128">
        <v>1.0452360523166246</v>
      </c>
      <c r="AZ353" s="128">
        <v>0.78439849295282749</v>
      </c>
      <c r="BA353" s="128" t="s">
        <v>46</v>
      </c>
      <c r="BB353" s="128" t="s">
        <v>46</v>
      </c>
      <c r="BC353" s="128" t="s">
        <v>46</v>
      </c>
      <c r="BD353" s="128" t="s">
        <v>46</v>
      </c>
      <c r="BE353" s="128" t="s">
        <v>46</v>
      </c>
      <c r="BF353" s="128" t="s">
        <v>46</v>
      </c>
      <c r="BG353" s="128" t="s">
        <v>46</v>
      </c>
      <c r="BH353" s="128">
        <v>0.85263376738094809</v>
      </c>
      <c r="BI353" s="128">
        <v>2.5837349694690002E-3</v>
      </c>
      <c r="BJ353" s="128">
        <v>4.6825012644806001E-3</v>
      </c>
      <c r="BK353" s="128">
        <v>-2.8768855274449799E-2</v>
      </c>
      <c r="BL353" s="128" t="s">
        <v>46</v>
      </c>
      <c r="BM353" s="128" t="s">
        <v>46</v>
      </c>
      <c r="BN353" s="128" t="s">
        <v>46</v>
      </c>
      <c r="BO353" s="128" t="s">
        <v>46</v>
      </c>
      <c r="BP353" s="128" t="s">
        <v>46</v>
      </c>
      <c r="BQ353" s="128" t="s">
        <v>46</v>
      </c>
      <c r="BR353" s="128" t="s">
        <v>46</v>
      </c>
      <c r="BS353" s="128">
        <v>-1.6440508230424422E-2</v>
      </c>
      <c r="BT353" s="128">
        <v>4.8206574970608297E-2</v>
      </c>
      <c r="BU353" s="128">
        <v>5.1574413402474102E-2</v>
      </c>
      <c r="BV353" s="177">
        <v>-0.50957798077029492</v>
      </c>
      <c r="BW353" s="177">
        <v>-0.28875298397026689</v>
      </c>
      <c r="BX353" s="128">
        <v>-3.6602253123551198E-2</v>
      </c>
      <c r="BY353" s="128">
        <v>-3.6602253123551198E-2</v>
      </c>
      <c r="BZ353" s="177">
        <v>8.6905722999122206E-2</v>
      </c>
      <c r="CA353" s="182">
        <v>0.18328499862632741</v>
      </c>
      <c r="CB353" s="182">
        <v>-0.24081073036783929</v>
      </c>
      <c r="CC353" s="182">
        <v>0.32592384306127048</v>
      </c>
      <c r="CD353" s="182">
        <v>0.29645701544867781</v>
      </c>
      <c r="CE353" s="182">
        <v>-2.5425673981176702E-2</v>
      </c>
      <c r="CF353" s="182">
        <v>0.72173451638138397</v>
      </c>
      <c r="CG353" s="179">
        <v>1.1517341999999999</v>
      </c>
      <c r="CH353" s="169">
        <v>0.18</v>
      </c>
      <c r="CI353" s="170">
        <v>0.05</v>
      </c>
      <c r="CJ353" s="170">
        <v>3.4199999999999999E-3</v>
      </c>
      <c r="CK353" s="170" t="s">
        <v>46</v>
      </c>
      <c r="CL353" s="170">
        <v>3.4199999999999999E-3</v>
      </c>
      <c r="CM353" s="180">
        <v>28749349.030000001</v>
      </c>
      <c r="CN353" s="180">
        <v>24974571.756746046</v>
      </c>
      <c r="CO353" s="180">
        <v>5675843.8199999994</v>
      </c>
      <c r="CP353" s="128" t="s">
        <v>46</v>
      </c>
      <c r="CQ353" s="128" t="s">
        <v>46</v>
      </c>
      <c r="CR353" s="128" t="s">
        <v>46</v>
      </c>
      <c r="CS353" s="128" t="s">
        <v>46</v>
      </c>
      <c r="CT353" s="126" t="s">
        <v>46</v>
      </c>
      <c r="CU353" s="126" t="s">
        <v>46</v>
      </c>
      <c r="CV353" s="126" t="s">
        <v>5731</v>
      </c>
      <c r="CW353" s="126" t="s">
        <v>46</v>
      </c>
      <c r="CX353" s="154">
        <v>25569.625694432871</v>
      </c>
    </row>
    <row r="354" spans="1:102" ht="15" customHeight="1" x14ac:dyDescent="0.35">
      <c r="A354" s="8"/>
      <c r="B354" s="129">
        <v>54022134000132</v>
      </c>
      <c r="C354" s="152" t="s">
        <v>5732</v>
      </c>
      <c r="D354" s="126">
        <v>1</v>
      </c>
      <c r="E354" s="126"/>
      <c r="F354" s="122"/>
      <c r="G354" s="126" t="s">
        <v>5733</v>
      </c>
      <c r="H354" s="126" t="s">
        <v>3383</v>
      </c>
      <c r="I354" s="126" t="s">
        <v>3383</v>
      </c>
      <c r="J354" s="126" t="s">
        <v>3559</v>
      </c>
      <c r="K354" s="126" t="s">
        <v>3526</v>
      </c>
      <c r="L354" s="211" t="s">
        <v>3399</v>
      </c>
      <c r="M354" s="126" t="s">
        <v>163</v>
      </c>
      <c r="N354" s="126" t="s">
        <v>4598</v>
      </c>
      <c r="O354" s="126" t="s">
        <v>630</v>
      </c>
      <c r="P354" s="211" t="s">
        <v>3562</v>
      </c>
      <c r="Q354" s="127">
        <v>100</v>
      </c>
      <c r="R354" s="126" t="s">
        <v>4350</v>
      </c>
      <c r="S354" s="213" t="s">
        <v>46</v>
      </c>
      <c r="T354" s="171">
        <v>100</v>
      </c>
      <c r="U354" s="171">
        <v>100</v>
      </c>
      <c r="V354" s="172" t="s">
        <v>4780</v>
      </c>
      <c r="W354" s="172" t="s">
        <v>135</v>
      </c>
      <c r="X354" s="172" t="s">
        <v>135</v>
      </c>
      <c r="Y354" s="172" t="s">
        <v>135</v>
      </c>
      <c r="Z354" s="172">
        <v>0</v>
      </c>
      <c r="AA354" s="172" t="s">
        <v>46</v>
      </c>
      <c r="AB354" s="169" t="s">
        <v>46</v>
      </c>
      <c r="AC354" s="172" t="s">
        <v>46</v>
      </c>
      <c r="AD354" s="169">
        <v>3.4999999999999996E-3</v>
      </c>
      <c r="AE354" s="169" t="s">
        <v>46</v>
      </c>
      <c r="AF354" s="169">
        <v>5.5000000000000005E-3</v>
      </c>
      <c r="AG354" s="169" t="s">
        <v>46</v>
      </c>
      <c r="AH354" s="172" t="s">
        <v>46</v>
      </c>
      <c r="AI354" s="172" t="s">
        <v>46</v>
      </c>
      <c r="AJ354" s="172" t="s">
        <v>133</v>
      </c>
      <c r="AK354" s="173">
        <v>45386</v>
      </c>
      <c r="AL354" s="212" t="s">
        <v>5734</v>
      </c>
      <c r="AM354" s="128">
        <v>1.20426931575272E-2</v>
      </c>
      <c r="AN354" s="128">
        <v>0.1040080065694166</v>
      </c>
      <c r="AO354" s="128">
        <v>0.1314135641841514</v>
      </c>
      <c r="AP354" s="128" t="s">
        <v>46</v>
      </c>
      <c r="AQ354" s="128" t="s">
        <v>46</v>
      </c>
      <c r="AR354" s="128" t="s">
        <v>46</v>
      </c>
      <c r="AS354" s="128" t="s">
        <v>46</v>
      </c>
      <c r="AT354" s="128" t="s">
        <v>46</v>
      </c>
      <c r="AU354" s="128" t="s">
        <v>46</v>
      </c>
      <c r="AV354" s="128" t="s">
        <v>46</v>
      </c>
      <c r="AW354" s="128">
        <v>0.12370558119828989</v>
      </c>
      <c r="AX354" s="128">
        <v>0.98716233149580035</v>
      </c>
      <c r="AY354" s="128">
        <v>1.0047859809908235</v>
      </c>
      <c r="AZ354" s="128">
        <v>0.98484844858274301</v>
      </c>
      <c r="BA354" s="128" t="s">
        <v>46</v>
      </c>
      <c r="BB354" s="128" t="s">
        <v>46</v>
      </c>
      <c r="BC354" s="128" t="s">
        <v>46</v>
      </c>
      <c r="BD354" s="128" t="s">
        <v>46</v>
      </c>
      <c r="BE354" s="128" t="s">
        <v>46</v>
      </c>
      <c r="BF354" s="128" t="s">
        <v>46</v>
      </c>
      <c r="BG354" s="128" t="s">
        <v>46</v>
      </c>
      <c r="BH354" s="128">
        <v>0.99884222608843198</v>
      </c>
      <c r="BI354" s="128">
        <v>-1.5661061785030001E-4</v>
      </c>
      <c r="BJ354" s="128">
        <v>4.9540932273329998E-4</v>
      </c>
      <c r="BK354" s="128">
        <v>-2.0217520548735002E-3</v>
      </c>
      <c r="BL354" s="128" t="s">
        <v>46</v>
      </c>
      <c r="BM354" s="128" t="s">
        <v>46</v>
      </c>
      <c r="BN354" s="128" t="s">
        <v>46</v>
      </c>
      <c r="BO354" s="128" t="s">
        <v>46</v>
      </c>
      <c r="BP354" s="128" t="s">
        <v>46</v>
      </c>
      <c r="BQ354" s="128" t="s">
        <v>46</v>
      </c>
      <c r="BR354" s="128" t="s">
        <v>46</v>
      </c>
      <c r="BS354" s="128">
        <v>-1.2758752339714352E-4</v>
      </c>
      <c r="BT354" s="128">
        <v>1.3175298172824E-3</v>
      </c>
      <c r="BU354" s="128">
        <v>1.3163720765108E-3</v>
      </c>
      <c r="BV354" s="177">
        <v>-1.3553611058631627</v>
      </c>
      <c r="BW354" s="177">
        <v>-9.4053585496214703E-2</v>
      </c>
      <c r="BX354" s="128" t="s">
        <v>46</v>
      </c>
      <c r="BY354" s="128" t="s">
        <v>46</v>
      </c>
      <c r="BZ354" s="177">
        <v>3.2441401081229998E-4</v>
      </c>
      <c r="CA354" s="182">
        <v>6.76156173532136E-2</v>
      </c>
      <c r="CB354" s="182">
        <v>-0.1232490505294303</v>
      </c>
      <c r="CC354" s="182">
        <v>0.1167425868806657</v>
      </c>
      <c r="CD354" s="182">
        <v>7.1347350324807504E-2</v>
      </c>
      <c r="CE354" s="182">
        <v>-7.25946365659806E-2</v>
      </c>
      <c r="CF354" s="182">
        <v>7.9603529440214593E-2</v>
      </c>
      <c r="CG354" s="179">
        <v>1.1900817699999999</v>
      </c>
      <c r="CH354" s="169">
        <v>0.24</v>
      </c>
      <c r="CI354" s="170" t="s">
        <v>46</v>
      </c>
      <c r="CJ354" s="170">
        <v>8.3999999999999993E-4</v>
      </c>
      <c r="CK354" s="170" t="s">
        <v>46</v>
      </c>
      <c r="CL354" s="170">
        <v>8.3999999999999993E-4</v>
      </c>
      <c r="CM354" s="180">
        <v>760404852.07000005</v>
      </c>
      <c r="CN354" s="180">
        <v>706693179.57150805</v>
      </c>
      <c r="CO354" s="180">
        <v>53507568.750000022</v>
      </c>
      <c r="CP354" s="128" t="s">
        <v>46</v>
      </c>
      <c r="CQ354" s="128" t="s">
        <v>46</v>
      </c>
      <c r="CR354" s="128" t="s">
        <v>46</v>
      </c>
      <c r="CS354" s="128" t="s">
        <v>46</v>
      </c>
      <c r="CT354" s="126" t="s">
        <v>46</v>
      </c>
      <c r="CU354" s="126" t="s">
        <v>46</v>
      </c>
      <c r="CV354" s="126" t="s">
        <v>5735</v>
      </c>
      <c r="CW354" s="126" t="s">
        <v>46</v>
      </c>
      <c r="CX354" s="154">
        <v>25569.625694432871</v>
      </c>
    </row>
    <row r="355" spans="1:102" ht="15" customHeight="1" x14ac:dyDescent="0.35">
      <c r="A355" s="8"/>
      <c r="B355" s="129">
        <v>24325422000103</v>
      </c>
      <c r="C355" s="152" t="s">
        <v>5736</v>
      </c>
      <c r="D355" s="126">
        <v>39</v>
      </c>
      <c r="E355" s="126"/>
      <c r="F355" s="122" t="s">
        <v>3393</v>
      </c>
      <c r="G355" s="126" t="s">
        <v>5737</v>
      </c>
      <c r="H355" s="126" t="s">
        <v>3391</v>
      </c>
      <c r="I355" s="126" t="s">
        <v>3392</v>
      </c>
      <c r="J355" s="126" t="s">
        <v>362</v>
      </c>
      <c r="K355" s="126" t="s">
        <v>3526</v>
      </c>
      <c r="L355" s="211" t="s">
        <v>3399</v>
      </c>
      <c r="M355" s="126" t="s">
        <v>114</v>
      </c>
      <c r="N355" s="126" t="s">
        <v>115</v>
      </c>
      <c r="O355" s="126" t="s">
        <v>4497</v>
      </c>
      <c r="P355" s="211" t="s">
        <v>5179</v>
      </c>
      <c r="Q355" s="127">
        <v>100</v>
      </c>
      <c r="R355" s="126" t="s">
        <v>4350</v>
      </c>
      <c r="S355" s="213" t="s">
        <v>46</v>
      </c>
      <c r="T355" s="171">
        <v>100</v>
      </c>
      <c r="U355" s="171">
        <v>100</v>
      </c>
      <c r="V355" s="172" t="s">
        <v>3398</v>
      </c>
      <c r="W355" s="172" t="s">
        <v>3530</v>
      </c>
      <c r="X355" s="172" t="s">
        <v>5391</v>
      </c>
      <c r="Y355" s="172" t="s">
        <v>3530</v>
      </c>
      <c r="Z355" s="172">
        <v>30</v>
      </c>
      <c r="AA355" s="172" t="s">
        <v>46</v>
      </c>
      <c r="AB355" s="169" t="s">
        <v>46</v>
      </c>
      <c r="AC355" s="172" t="s">
        <v>46</v>
      </c>
      <c r="AD355" s="169">
        <v>0.02</v>
      </c>
      <c r="AE355" s="169" t="s">
        <v>46</v>
      </c>
      <c r="AF355" s="169">
        <v>2.2000000000000002E-2</v>
      </c>
      <c r="AG355" s="169">
        <v>0.2</v>
      </c>
      <c r="AH355" s="172" t="s">
        <v>46</v>
      </c>
      <c r="AI355" s="172" t="s">
        <v>46</v>
      </c>
      <c r="AJ355" s="172" t="s">
        <v>4513</v>
      </c>
      <c r="AK355" s="173">
        <v>42439</v>
      </c>
      <c r="AL355" s="212" t="s">
        <v>5738</v>
      </c>
      <c r="AM355" s="128">
        <v>-3.9733895164735598E-2</v>
      </c>
      <c r="AN355" s="128">
        <v>5.0743469911696197E-2</v>
      </c>
      <c r="AO355" s="128">
        <v>-2.9074193659669998E-3</v>
      </c>
      <c r="AP355" s="128">
        <v>-1.4681554767166399E-2</v>
      </c>
      <c r="AQ355" s="128">
        <v>-4.28941517083316E-2</v>
      </c>
      <c r="AR355" s="128">
        <v>-0.2268189901896514</v>
      </c>
      <c r="AS355" s="128">
        <v>0.1672001380837389</v>
      </c>
      <c r="AT355" s="128">
        <v>-0.13788242983627949</v>
      </c>
      <c r="AU355" s="128" t="s">
        <v>46</v>
      </c>
      <c r="AV355" s="128" t="s">
        <v>46</v>
      </c>
      <c r="AW355" s="128">
        <v>0.1174711061550006</v>
      </c>
      <c r="AX355" s="128" t="s">
        <v>46</v>
      </c>
      <c r="AY355" s="128">
        <v>0.49021540625406451</v>
      </c>
      <c r="AZ355" s="128" t="s">
        <v>46</v>
      </c>
      <c r="BA355" s="128" t="s">
        <v>46</v>
      </c>
      <c r="BB355" s="128" t="s">
        <v>46</v>
      </c>
      <c r="BC355" s="128" t="s">
        <v>46</v>
      </c>
      <c r="BD355" s="128">
        <v>1.2814785605808336</v>
      </c>
      <c r="BE355" s="128" t="s">
        <v>46</v>
      </c>
      <c r="BF355" s="128" t="s">
        <v>46</v>
      </c>
      <c r="BG355" s="128" t="s">
        <v>46</v>
      </c>
      <c r="BH355" s="128">
        <v>1.4454461804490548</v>
      </c>
      <c r="BI355" s="128">
        <v>-5.1933198940113202E-2</v>
      </c>
      <c r="BJ355" s="128">
        <v>-5.2769127334987002E-2</v>
      </c>
      <c r="BK355" s="128">
        <v>-0.13634273560499199</v>
      </c>
      <c r="BL355" s="128">
        <v>-0.1285537568248043</v>
      </c>
      <c r="BM355" s="128">
        <v>-0.16755968479109218</v>
      </c>
      <c r="BN355" s="128">
        <v>-0.33555871834389378</v>
      </c>
      <c r="BO355" s="128">
        <v>3.67257444989137E-2</v>
      </c>
      <c r="BP355" s="128">
        <v>-0.2616124652893137</v>
      </c>
      <c r="BQ355" s="128" t="s">
        <v>46</v>
      </c>
      <c r="BR355" s="128" t="s">
        <v>46</v>
      </c>
      <c r="BS355" s="128">
        <v>3.3480374168467941E-2</v>
      </c>
      <c r="BT355" s="128">
        <v>0.14470680591291371</v>
      </c>
      <c r="BU355" s="128">
        <v>0.17228834381092931</v>
      </c>
      <c r="BV355" s="177">
        <v>-0.81390621424954346</v>
      </c>
      <c r="BW355" s="177">
        <v>0.22318342519102571</v>
      </c>
      <c r="BX355" s="128">
        <v>-0.1106418161884424</v>
      </c>
      <c r="BY355" s="128">
        <v>-0.4190389505949681</v>
      </c>
      <c r="BZ355" s="177">
        <v>0.50262124878787295</v>
      </c>
      <c r="CA355" s="182">
        <v>0.57716790691728981</v>
      </c>
      <c r="CB355" s="182">
        <v>-0.14605549333682311</v>
      </c>
      <c r="CC355" s="182">
        <v>0.36688663209635441</v>
      </c>
      <c r="CD355" s="182">
        <v>0.34129059154176378</v>
      </c>
      <c r="CE355" s="182">
        <v>0.1468015076161244</v>
      </c>
      <c r="CF355" s="182">
        <v>0.29856583350795668</v>
      </c>
      <c r="CG355" s="179">
        <v>2.8787367000000001</v>
      </c>
      <c r="CH355" s="169">
        <v>0.27</v>
      </c>
      <c r="CI355" s="170">
        <v>0.15</v>
      </c>
      <c r="CJ355" s="170">
        <v>5.4000000000000003E-3</v>
      </c>
      <c r="CK355" s="170" t="s">
        <v>46</v>
      </c>
      <c r="CL355" s="170">
        <v>5.4000000000000003E-3</v>
      </c>
      <c r="CM355" s="180">
        <v>82736320.159999996</v>
      </c>
      <c r="CN355" s="180">
        <v>84593846.139920667</v>
      </c>
      <c r="CO355" s="180">
        <v>-18895851.899999991</v>
      </c>
      <c r="CP355" s="128" t="s">
        <v>46</v>
      </c>
      <c r="CQ355" s="128" t="s">
        <v>46</v>
      </c>
      <c r="CR355" s="128" t="s">
        <v>46</v>
      </c>
      <c r="CS355" s="128" t="s">
        <v>46</v>
      </c>
      <c r="CT355" s="126" t="s">
        <v>46</v>
      </c>
      <c r="CU355" s="126" t="s">
        <v>46</v>
      </c>
      <c r="CV355" s="126" t="s">
        <v>5739</v>
      </c>
      <c r="CW355" s="126" t="s">
        <v>46</v>
      </c>
      <c r="CX355" s="154">
        <v>25569.625694432871</v>
      </c>
    </row>
    <row r="356" spans="1:102" ht="15" customHeight="1" x14ac:dyDescent="0.35">
      <c r="A356" s="8"/>
      <c r="B356" s="129">
        <v>11182072000113</v>
      </c>
      <c r="C356" s="152" t="s">
        <v>5740</v>
      </c>
      <c r="D356" s="126">
        <v>39</v>
      </c>
      <c r="E356" s="126"/>
      <c r="F356" s="122" t="s">
        <v>3395</v>
      </c>
      <c r="G356" s="126" t="s">
        <v>5741</v>
      </c>
      <c r="H356" s="126" t="s">
        <v>3390</v>
      </c>
      <c r="I356" s="126" t="s">
        <v>3384</v>
      </c>
      <c r="J356" s="126" t="s">
        <v>362</v>
      </c>
      <c r="K356" s="126" t="s">
        <v>3540</v>
      </c>
      <c r="L356" s="211" t="s">
        <v>3399</v>
      </c>
      <c r="M356" s="126" t="s">
        <v>112</v>
      </c>
      <c r="N356" s="126" t="s">
        <v>113</v>
      </c>
      <c r="O356" s="126" t="s">
        <v>4459</v>
      </c>
      <c r="P356" s="211" t="s">
        <v>3571</v>
      </c>
      <c r="Q356" s="127">
        <v>10000</v>
      </c>
      <c r="R356" s="126" t="s">
        <v>4350</v>
      </c>
      <c r="S356" s="213" t="s">
        <v>46</v>
      </c>
      <c r="T356" s="171">
        <v>1000</v>
      </c>
      <c r="U356" s="171">
        <v>1000</v>
      </c>
      <c r="V356" s="172" t="s">
        <v>3398</v>
      </c>
      <c r="W356" s="172" t="s">
        <v>3530</v>
      </c>
      <c r="X356" s="172" t="s">
        <v>3531</v>
      </c>
      <c r="Y356" s="172" t="s">
        <v>3534</v>
      </c>
      <c r="Z356" s="172">
        <v>32</v>
      </c>
      <c r="AA356" s="172" t="s">
        <v>46</v>
      </c>
      <c r="AB356" s="169" t="s">
        <v>46</v>
      </c>
      <c r="AC356" s="172" t="s">
        <v>5742</v>
      </c>
      <c r="AD356" s="169">
        <v>1.8700000000000001E-2</v>
      </c>
      <c r="AE356" s="169">
        <v>0.1487</v>
      </c>
      <c r="AF356" s="169">
        <v>0.02</v>
      </c>
      <c r="AG356" s="169">
        <v>0.2</v>
      </c>
      <c r="AH356" s="172" t="s">
        <v>3564</v>
      </c>
      <c r="AI356" s="172" t="s">
        <v>4352</v>
      </c>
      <c r="AJ356" s="172" t="s">
        <v>133</v>
      </c>
      <c r="AK356" s="173">
        <v>40204</v>
      </c>
      <c r="AL356" s="212" t="s">
        <v>3645</v>
      </c>
      <c r="AM356" s="128">
        <v>7.4407966422959299E-2</v>
      </c>
      <c r="AN356" s="128">
        <v>0.76381852790723026</v>
      </c>
      <c r="AO356" s="128">
        <v>0.231961116464388</v>
      </c>
      <c r="AP356" s="128">
        <v>0.2195330743679679</v>
      </c>
      <c r="AQ356" s="128">
        <v>0.1791345672057198</v>
      </c>
      <c r="AR356" s="128">
        <v>-0.38529506710578287</v>
      </c>
      <c r="AS356" s="128">
        <v>0.2481049945251883</v>
      </c>
      <c r="AT356" s="128">
        <v>0.14468405911905011</v>
      </c>
      <c r="AU356" s="128" t="s">
        <v>46</v>
      </c>
      <c r="AV356" s="128" t="s">
        <v>46</v>
      </c>
      <c r="AW356" s="128">
        <v>0.142529087147692</v>
      </c>
      <c r="AX356" s="128">
        <v>6.0993617171121119</v>
      </c>
      <c r="AY356" s="128">
        <v>7.3789910428675327</v>
      </c>
      <c r="AZ356" s="128">
        <v>1.7383787366222607</v>
      </c>
      <c r="BA356" s="128">
        <v>1.8782538413939864</v>
      </c>
      <c r="BB356" s="128">
        <v>1.486049242066636</v>
      </c>
      <c r="BC356" s="128" t="s">
        <v>46</v>
      </c>
      <c r="BD356" s="128">
        <v>1.9015608174786276</v>
      </c>
      <c r="BE356" s="128">
        <v>1.1693527653919549</v>
      </c>
      <c r="BF356" s="128" t="s">
        <v>46</v>
      </c>
      <c r="BG356" s="128" t="s">
        <v>46</v>
      </c>
      <c r="BH356" s="128">
        <v>2.1813215897809539</v>
      </c>
      <c r="BI356" s="128">
        <v>6.2208662647581701E-2</v>
      </c>
      <c r="BJ356" s="128">
        <v>0.66030593066054699</v>
      </c>
      <c r="BK356" s="128">
        <v>9.8525800225363003E-2</v>
      </c>
      <c r="BL356" s="128">
        <v>9.1909127866149021E-2</v>
      </c>
      <c r="BM356" s="128">
        <v>5.2287453272994444E-2</v>
      </c>
      <c r="BN356" s="128">
        <v>-0.49403479526002519</v>
      </c>
      <c r="BO356" s="128">
        <v>0.11763060094036309</v>
      </c>
      <c r="BP356" s="128">
        <v>2.0954023666015901E-2</v>
      </c>
      <c r="BQ356" s="128" t="s">
        <v>46</v>
      </c>
      <c r="BR356" s="128" t="s">
        <v>46</v>
      </c>
      <c r="BS356" s="128">
        <v>7.2454176807036585E-2</v>
      </c>
      <c r="BT356" s="128">
        <v>0.53594304505231782</v>
      </c>
      <c r="BU356" s="128">
        <v>0.35084240489745511</v>
      </c>
      <c r="BV356" s="177">
        <v>0.4260534093721377</v>
      </c>
      <c r="BW356" s="177">
        <v>0.29451599538036549</v>
      </c>
      <c r="BX356" s="128">
        <v>-0.37545285847177068</v>
      </c>
      <c r="BY356" s="128">
        <v>-0.66280415152791461</v>
      </c>
      <c r="BZ356" s="177">
        <v>0.89896030587188602</v>
      </c>
      <c r="CA356" s="182">
        <v>0.85992157765529109</v>
      </c>
      <c r="CB356" s="182">
        <v>-0.30765582734955371</v>
      </c>
      <c r="CC356" s="182">
        <v>0.4415725006098285</v>
      </c>
      <c r="CD356" s="182">
        <v>0.38934746655777469</v>
      </c>
      <c r="CE356" s="182">
        <v>0.26161291453494068</v>
      </c>
      <c r="CF356" s="182">
        <v>0.35405750752153747</v>
      </c>
      <c r="CG356" s="179">
        <v>8.0221511000000003</v>
      </c>
      <c r="CH356" s="169">
        <v>0.27</v>
      </c>
      <c r="CI356" s="170">
        <v>0.1</v>
      </c>
      <c r="CJ356" s="170">
        <v>5.0490000000000005E-3</v>
      </c>
      <c r="CK356" s="170">
        <v>1.7385341503614482E-3</v>
      </c>
      <c r="CL356" s="170">
        <v>6.7875341503614486E-3</v>
      </c>
      <c r="CM356" s="180">
        <v>125009652.09999999</v>
      </c>
      <c r="CN356" s="180">
        <v>110704271.29722226</v>
      </c>
      <c r="CO356" s="180">
        <v>-4523525.6300000008</v>
      </c>
      <c r="CP356" s="128" t="s">
        <v>46</v>
      </c>
      <c r="CQ356" s="128" t="s">
        <v>46</v>
      </c>
      <c r="CR356" s="128" t="s">
        <v>46</v>
      </c>
      <c r="CS356" s="128" t="s">
        <v>46</v>
      </c>
      <c r="CT356" s="126" t="s">
        <v>46</v>
      </c>
      <c r="CU356" s="126" t="s">
        <v>46</v>
      </c>
      <c r="CV356" s="126" t="s">
        <v>5743</v>
      </c>
      <c r="CW356" s="126" t="s">
        <v>46</v>
      </c>
      <c r="CX356" s="154">
        <v>25569.625694432871</v>
      </c>
    </row>
    <row r="357" spans="1:102" ht="15" customHeight="1" x14ac:dyDescent="0.35">
      <c r="A357" s="8"/>
      <c r="B357" s="129">
        <v>40753313000135</v>
      </c>
      <c r="C357" s="152" t="s">
        <v>5744</v>
      </c>
      <c r="D357" s="126">
        <v>26</v>
      </c>
      <c r="E357" s="126"/>
      <c r="F357" s="122"/>
      <c r="G357" s="126" t="s">
        <v>4425</v>
      </c>
      <c r="H357" s="126" t="s">
        <v>2469</v>
      </c>
      <c r="I357" s="126" t="s">
        <v>2469</v>
      </c>
      <c r="J357" s="126" t="s">
        <v>3559</v>
      </c>
      <c r="K357" s="126" t="s">
        <v>3526</v>
      </c>
      <c r="L357" s="211" t="s">
        <v>3400</v>
      </c>
      <c r="M357" s="126" t="s">
        <v>112</v>
      </c>
      <c r="N357" s="126" t="s">
        <v>4436</v>
      </c>
      <c r="O357" s="126" t="s">
        <v>4542</v>
      </c>
      <c r="P357" s="211" t="s">
        <v>4409</v>
      </c>
      <c r="Q357" s="127">
        <v>500</v>
      </c>
      <c r="R357" s="126" t="s">
        <v>4350</v>
      </c>
      <c r="S357" s="213" t="s">
        <v>46</v>
      </c>
      <c r="T357" s="171">
        <v>100</v>
      </c>
      <c r="U357" s="171">
        <v>100</v>
      </c>
      <c r="V357" s="172" t="s">
        <v>3398</v>
      </c>
      <c r="W357" s="172" t="s">
        <v>3534</v>
      </c>
      <c r="X357" s="172" t="s">
        <v>3534</v>
      </c>
      <c r="Y357" s="172" t="s">
        <v>4427</v>
      </c>
      <c r="Z357" s="172">
        <v>7</v>
      </c>
      <c r="AA357" s="172" t="s">
        <v>46</v>
      </c>
      <c r="AB357" s="169" t="s">
        <v>46</v>
      </c>
      <c r="AC357" s="172" t="s">
        <v>5745</v>
      </c>
      <c r="AD357" s="169">
        <v>5.0000000000000001E-3</v>
      </c>
      <c r="AE357" s="169">
        <v>0.20500000000000002</v>
      </c>
      <c r="AF357" s="169">
        <v>9.0000000000000011E-3</v>
      </c>
      <c r="AG357" s="169" t="s">
        <v>46</v>
      </c>
      <c r="AH357" s="172" t="s">
        <v>46</v>
      </c>
      <c r="AI357" s="172" t="s">
        <v>46</v>
      </c>
      <c r="AJ357" s="172" t="s">
        <v>46</v>
      </c>
      <c r="AK357" s="173">
        <v>44316</v>
      </c>
      <c r="AL357" s="212" t="s">
        <v>5746</v>
      </c>
      <c r="AM357" s="128">
        <v>3.8091651228989699E-2</v>
      </c>
      <c r="AN357" s="128">
        <v>0.1576601650933144</v>
      </c>
      <c r="AO357" s="128">
        <v>0.15116473406450079</v>
      </c>
      <c r="AP357" s="128">
        <v>0.1431330734909195</v>
      </c>
      <c r="AQ357" s="128">
        <v>0.108096180294906</v>
      </c>
      <c r="AR357" s="128">
        <v>9.01326621053197E-2</v>
      </c>
      <c r="AS357" s="128">
        <v>7.4928677302246602E-2</v>
      </c>
      <c r="AT357" s="128">
        <v>2.0956751872021499E-2</v>
      </c>
      <c r="AU357" s="128" t="s">
        <v>46</v>
      </c>
      <c r="AV357" s="128" t="s">
        <v>46</v>
      </c>
      <c r="AW357" s="128">
        <v>8.7697876625483395E-2</v>
      </c>
      <c r="AX357" s="128">
        <v>3.1224446845787899</v>
      </c>
      <c r="AY357" s="128">
        <v>1.5231012387563891</v>
      </c>
      <c r="AZ357" s="128">
        <v>1.132869005936306</v>
      </c>
      <c r="BA357" s="128">
        <v>1.1824474275691903</v>
      </c>
      <c r="BB357" s="128">
        <v>0.83806981177077999</v>
      </c>
      <c r="BC357" s="128">
        <v>0.82888437956613881</v>
      </c>
      <c r="BD357" s="128">
        <v>0.57427879328316889</v>
      </c>
      <c r="BE357" s="128">
        <v>0.169374815058356</v>
      </c>
      <c r="BF357" s="128" t="s">
        <v>46</v>
      </c>
      <c r="BG357" s="128" t="s">
        <v>46</v>
      </c>
      <c r="BH357" s="128">
        <v>0.72760360342707264</v>
      </c>
      <c r="BI357" s="128">
        <v>2.5892347453612099E-2</v>
      </c>
      <c r="BJ357" s="128">
        <v>5.4147567846631203E-2</v>
      </c>
      <c r="BK357" s="128">
        <v>1.77294178254758E-2</v>
      </c>
      <c r="BL357" s="128">
        <v>1.9700245317131548E-2</v>
      </c>
      <c r="BM357" s="128">
        <v>-1.8499961918731378E-2</v>
      </c>
      <c r="BN357" s="128">
        <v>-1.86070660489225E-2</v>
      </c>
      <c r="BO357" s="128">
        <v>-5.5545716282578497E-2</v>
      </c>
      <c r="BP357" s="128">
        <v>-0.10277328358101261</v>
      </c>
      <c r="BQ357" s="128" t="s">
        <v>46</v>
      </c>
      <c r="BR357" s="128" t="s">
        <v>46</v>
      </c>
      <c r="BS357" s="128">
        <v>-2.9300309351013243E-2</v>
      </c>
      <c r="BT357" s="128">
        <v>6.7955704048375004E-2</v>
      </c>
      <c r="BU357" s="128">
        <v>6.6923057188964796E-2</v>
      </c>
      <c r="BV357" s="177">
        <v>0.26241989484761469</v>
      </c>
      <c r="BW357" s="177">
        <v>-0.33932431979813299</v>
      </c>
      <c r="BX357" s="128">
        <v>-3.6318707445374403E-2</v>
      </c>
      <c r="BY357" s="128">
        <v>-6.1897955072800701E-2</v>
      </c>
      <c r="BZ357" s="177">
        <v>6.7692272562762196E-2</v>
      </c>
      <c r="CA357" s="182">
        <v>0.14989969766365241</v>
      </c>
      <c r="CB357" s="182">
        <v>-0.19526979191214949</v>
      </c>
      <c r="CC357" s="182">
        <v>7.4936680927305904E-2</v>
      </c>
      <c r="CD357" s="182">
        <v>0.13474402901009769</v>
      </c>
      <c r="CE357" s="182">
        <v>-0.1100775208957164</v>
      </c>
      <c r="CF357" s="182">
        <v>0.19581433588963509</v>
      </c>
      <c r="CG357" s="179">
        <v>144.33163880000001</v>
      </c>
      <c r="CH357" s="169">
        <v>0.63</v>
      </c>
      <c r="CI357" s="170" t="s">
        <v>46</v>
      </c>
      <c r="CJ357" s="170">
        <v>3.15E-3</v>
      </c>
      <c r="CK357" s="170" t="s">
        <v>46</v>
      </c>
      <c r="CL357" s="170">
        <v>3.15E-3</v>
      </c>
      <c r="CM357" s="180">
        <v>24762982.550000001</v>
      </c>
      <c r="CN357" s="180">
        <v>24837662.782142859</v>
      </c>
      <c r="CO357" s="180">
        <v>-4529195.8899999997</v>
      </c>
      <c r="CP357" s="128" t="s">
        <v>46</v>
      </c>
      <c r="CQ357" s="128" t="s">
        <v>46</v>
      </c>
      <c r="CR357" s="128" t="s">
        <v>46</v>
      </c>
      <c r="CS357" s="128" t="s">
        <v>46</v>
      </c>
      <c r="CT357" s="126" t="s">
        <v>46</v>
      </c>
      <c r="CU357" s="126" t="s">
        <v>46</v>
      </c>
      <c r="CV357" s="126" t="s">
        <v>5747</v>
      </c>
      <c r="CW357" s="126" t="s">
        <v>46</v>
      </c>
      <c r="CX357" s="154">
        <v>25569.646527766203</v>
      </c>
    </row>
    <row r="358" spans="1:102" ht="15" customHeight="1" x14ac:dyDescent="0.35">
      <c r="A358" s="8"/>
      <c r="B358" s="129">
        <v>40753759000160</v>
      </c>
      <c r="C358" s="152" t="s">
        <v>5748</v>
      </c>
      <c r="D358" s="126">
        <v>26</v>
      </c>
      <c r="E358" s="126"/>
      <c r="F358" s="122"/>
      <c r="G358" s="126" t="s">
        <v>4425</v>
      </c>
      <c r="H358" s="126" t="s">
        <v>2469</v>
      </c>
      <c r="I358" s="126" t="s">
        <v>2469</v>
      </c>
      <c r="J358" s="126" t="s">
        <v>3559</v>
      </c>
      <c r="K358" s="126" t="s">
        <v>3526</v>
      </c>
      <c r="L358" s="211" t="s">
        <v>3400</v>
      </c>
      <c r="M358" s="126" t="s">
        <v>112</v>
      </c>
      <c r="N358" s="126" t="s">
        <v>4436</v>
      </c>
      <c r="O358" s="126" t="s">
        <v>3974</v>
      </c>
      <c r="P358" s="211" t="s">
        <v>4409</v>
      </c>
      <c r="Q358" s="127">
        <v>500</v>
      </c>
      <c r="R358" s="126" t="s">
        <v>4350</v>
      </c>
      <c r="S358" s="213" t="s">
        <v>46</v>
      </c>
      <c r="T358" s="171">
        <v>100</v>
      </c>
      <c r="U358" s="171">
        <v>100</v>
      </c>
      <c r="V358" s="172" t="s">
        <v>3398</v>
      </c>
      <c r="W358" s="172" t="s">
        <v>3534</v>
      </c>
      <c r="X358" s="172" t="s">
        <v>3534</v>
      </c>
      <c r="Y358" s="172" t="s">
        <v>4427</v>
      </c>
      <c r="Z358" s="172">
        <v>7</v>
      </c>
      <c r="AA358" s="172" t="s">
        <v>46</v>
      </c>
      <c r="AB358" s="169" t="s">
        <v>46</v>
      </c>
      <c r="AC358" s="172" t="s">
        <v>5749</v>
      </c>
      <c r="AD358" s="169">
        <v>5.0000000000000001E-3</v>
      </c>
      <c r="AE358" s="169">
        <v>0.20500000000000002</v>
      </c>
      <c r="AF358" s="169">
        <v>9.0000000000000011E-3</v>
      </c>
      <c r="AG358" s="169" t="s">
        <v>46</v>
      </c>
      <c r="AH358" s="172" t="s">
        <v>46</v>
      </c>
      <c r="AI358" s="172" t="s">
        <v>46</v>
      </c>
      <c r="AJ358" s="172" t="s">
        <v>46</v>
      </c>
      <c r="AK358" s="173">
        <v>44316</v>
      </c>
      <c r="AL358" s="212" t="s">
        <v>5750</v>
      </c>
      <c r="AM358" s="128">
        <v>1.4067790118502401E-2</v>
      </c>
      <c r="AN358" s="128">
        <v>-4.7308445776636503E-2</v>
      </c>
      <c r="AO358" s="128">
        <v>6.7708123353851402E-2</v>
      </c>
      <c r="AP358" s="128">
        <v>0.1232670354547316</v>
      </c>
      <c r="AQ358" s="128">
        <v>5.36823601175027E-2</v>
      </c>
      <c r="AR358" s="128">
        <v>0.33761379915266682</v>
      </c>
      <c r="AS358" s="128">
        <v>-4.9701060242084802E-2</v>
      </c>
      <c r="AT358" s="128">
        <v>-9.6991720788131605E-2</v>
      </c>
      <c r="AU358" s="128" t="s">
        <v>46</v>
      </c>
      <c r="AV358" s="128" t="s">
        <v>46</v>
      </c>
      <c r="AW358" s="128">
        <v>4.1166172111100699E-2</v>
      </c>
      <c r="AX358" s="128">
        <v>1.1531633589530017</v>
      </c>
      <c r="AY358" s="128" t="s">
        <v>46</v>
      </c>
      <c r="AZ358" s="128">
        <v>0.50742281175820614</v>
      </c>
      <c r="BA358" s="128">
        <v>1.008891060664153</v>
      </c>
      <c r="BB358" s="128">
        <v>0.39473496136552599</v>
      </c>
      <c r="BC358" s="128">
        <v>3.1047879637309466</v>
      </c>
      <c r="BD358" s="128" t="s">
        <v>46</v>
      </c>
      <c r="BE358" s="128" t="s">
        <v>46</v>
      </c>
      <c r="BF358" s="128" t="s">
        <v>46</v>
      </c>
      <c r="BG358" s="128" t="s">
        <v>46</v>
      </c>
      <c r="BH358" s="128">
        <v>0.3160264218519957</v>
      </c>
      <c r="BI358" s="128">
        <v>1.8684863431248E-3</v>
      </c>
      <c r="BJ358" s="128">
        <v>-0.1508210430233197</v>
      </c>
      <c r="BK358" s="128">
        <v>-6.5727192885173397E-2</v>
      </c>
      <c r="BL358" s="128">
        <v>9.680403239400448E-4</v>
      </c>
      <c r="BM358" s="128">
        <v>-7.2459412725294992E-2</v>
      </c>
      <c r="BN358" s="128">
        <v>0.22887407099842449</v>
      </c>
      <c r="BO358" s="128">
        <v>-0.18017545382691</v>
      </c>
      <c r="BP358" s="128">
        <v>-0.2207217562411658</v>
      </c>
      <c r="BQ358" s="128" t="s">
        <v>46</v>
      </c>
      <c r="BR358" s="128" t="s">
        <v>46</v>
      </c>
      <c r="BS358" s="128">
        <v>-7.8827429553019024E-2</v>
      </c>
      <c r="BT358" s="128">
        <v>0.11825460817915361</v>
      </c>
      <c r="BU358" s="128">
        <v>0.13400552642477659</v>
      </c>
      <c r="BV358" s="177">
        <v>-0.4464933925788781</v>
      </c>
      <c r="BW358" s="177">
        <v>-0.44557314939183112</v>
      </c>
      <c r="BX358" s="128">
        <v>-7.9074913729870605E-2</v>
      </c>
      <c r="BY358" s="128">
        <v>-0.1940801801920404</v>
      </c>
      <c r="BZ358" s="177">
        <v>-0.38548186282520192</v>
      </c>
      <c r="CA358" s="182">
        <v>-0.44076535399125139</v>
      </c>
      <c r="CB358" s="182">
        <v>0.41541122036344053</v>
      </c>
      <c r="CC358" s="182">
        <v>-0.42974779543746577</v>
      </c>
      <c r="CD358" s="182">
        <v>-0.29410569490312782</v>
      </c>
      <c r="CE358" s="182">
        <v>-4.2632149007291599E-2</v>
      </c>
      <c r="CF358" s="182">
        <v>-0.1291606366767668</v>
      </c>
      <c r="CG358" s="179">
        <v>119.2549475</v>
      </c>
      <c r="CH358" s="169">
        <v>0.63</v>
      </c>
      <c r="CI358" s="170" t="s">
        <v>46</v>
      </c>
      <c r="CJ358" s="170">
        <v>3.15E-3</v>
      </c>
      <c r="CK358" s="170" t="s">
        <v>46</v>
      </c>
      <c r="CL358" s="170">
        <v>3.15E-3</v>
      </c>
      <c r="CM358" s="180">
        <v>30580194.329999998</v>
      </c>
      <c r="CN358" s="180">
        <v>34659801.723412685</v>
      </c>
      <c r="CO358" s="180">
        <v>-8236801.9099999992</v>
      </c>
      <c r="CP358" s="128" t="s">
        <v>46</v>
      </c>
      <c r="CQ358" s="128" t="s">
        <v>46</v>
      </c>
      <c r="CR358" s="128" t="s">
        <v>46</v>
      </c>
      <c r="CS358" s="128" t="s">
        <v>46</v>
      </c>
      <c r="CT358" s="126" t="s">
        <v>46</v>
      </c>
      <c r="CU358" s="126" t="s">
        <v>46</v>
      </c>
      <c r="CV358" s="126" t="s">
        <v>5751</v>
      </c>
      <c r="CW358" s="126" t="s">
        <v>46</v>
      </c>
      <c r="CX358" s="154">
        <v>25569.646527766203</v>
      </c>
    </row>
    <row r="359" spans="1:102" ht="15" customHeight="1" x14ac:dyDescent="0.35">
      <c r="A359" s="8"/>
      <c r="B359" s="129">
        <v>39466946000183</v>
      </c>
      <c r="C359" s="152" t="s">
        <v>5752</v>
      </c>
      <c r="D359" s="126">
        <v>40</v>
      </c>
      <c r="E359" s="126"/>
      <c r="F359" s="122"/>
      <c r="G359" s="126" t="s">
        <v>4425</v>
      </c>
      <c r="H359" s="126" t="s">
        <v>2469</v>
      </c>
      <c r="I359" s="126" t="s">
        <v>2469</v>
      </c>
      <c r="J359" s="126" t="s">
        <v>3561</v>
      </c>
      <c r="K359" s="126" t="s">
        <v>3526</v>
      </c>
      <c r="L359" s="211" t="s">
        <v>3400</v>
      </c>
      <c r="M359" s="126" t="s">
        <v>114</v>
      </c>
      <c r="N359" s="126" t="s">
        <v>4426</v>
      </c>
      <c r="O359" s="126" t="s">
        <v>452</v>
      </c>
      <c r="P359" s="211" t="s">
        <v>4616</v>
      </c>
      <c r="Q359" s="127">
        <v>500</v>
      </c>
      <c r="R359" s="126" t="s">
        <v>4350</v>
      </c>
      <c r="S359" s="213" t="s">
        <v>46</v>
      </c>
      <c r="T359" s="171">
        <v>100</v>
      </c>
      <c r="U359" s="171">
        <v>100</v>
      </c>
      <c r="V359" s="172" t="s">
        <v>3398</v>
      </c>
      <c r="W359" s="172" t="s">
        <v>3530</v>
      </c>
      <c r="X359" s="172" t="s">
        <v>3530</v>
      </c>
      <c r="Y359" s="172" t="s">
        <v>4427</v>
      </c>
      <c r="Z359" s="172">
        <v>6</v>
      </c>
      <c r="AA359" s="172" t="s">
        <v>46</v>
      </c>
      <c r="AB359" s="169" t="s">
        <v>46</v>
      </c>
      <c r="AC359" s="172" t="s">
        <v>46</v>
      </c>
      <c r="AD359" s="169">
        <v>0.01</v>
      </c>
      <c r="AE359" s="169" t="s">
        <v>46</v>
      </c>
      <c r="AF359" s="169">
        <v>1.2E-2</v>
      </c>
      <c r="AG359" s="169" t="s">
        <v>46</v>
      </c>
      <c r="AH359" s="172" t="s">
        <v>46</v>
      </c>
      <c r="AI359" s="172" t="s">
        <v>46</v>
      </c>
      <c r="AJ359" s="172" t="s">
        <v>46</v>
      </c>
      <c r="AK359" s="173">
        <v>44224</v>
      </c>
      <c r="AL359" s="212" t="s">
        <v>5753</v>
      </c>
      <c r="AM359" s="128">
        <v>3.1358757757631903E-2</v>
      </c>
      <c r="AN359" s="128">
        <v>0.1248101639341159</v>
      </c>
      <c r="AO359" s="128">
        <v>2.2754673546701899E-2</v>
      </c>
      <c r="AP359" s="128">
        <v>0.1377169504600752</v>
      </c>
      <c r="AQ359" s="128">
        <v>0.11329636214979349</v>
      </c>
      <c r="AR359" s="128">
        <v>3.6086155363553397E-2</v>
      </c>
      <c r="AS359" s="128">
        <v>0.15263433764234641</v>
      </c>
      <c r="AT359" s="128">
        <v>-0.30889991538087791</v>
      </c>
      <c r="AU359" s="128" t="s">
        <v>46</v>
      </c>
      <c r="AV359" s="128" t="s">
        <v>46</v>
      </c>
      <c r="AW359" s="128">
        <v>-1.59205412753117E-2</v>
      </c>
      <c r="AX359" s="128">
        <v>2.57053667447193</v>
      </c>
      <c r="AY359" s="128">
        <v>1.205748549006822</v>
      </c>
      <c r="AZ359" s="128">
        <v>0.17052961830540481</v>
      </c>
      <c r="BA359" s="128">
        <v>1.1348286814171014</v>
      </c>
      <c r="BB359" s="128">
        <v>0.88279770960858928</v>
      </c>
      <c r="BC359" s="128">
        <v>0.33185806122640699</v>
      </c>
      <c r="BD359" s="128">
        <v>1.1698413263221223</v>
      </c>
      <c r="BE359" s="128" t="s">
        <v>46</v>
      </c>
      <c r="BF359" s="128" t="s">
        <v>46</v>
      </c>
      <c r="BG359" s="128" t="s">
        <v>46</v>
      </c>
      <c r="BH359" s="128" t="s">
        <v>46</v>
      </c>
      <c r="BI359" s="128">
        <v>1.9159453982254299E-2</v>
      </c>
      <c r="BJ359" s="128">
        <v>2.1297566687432601E-2</v>
      </c>
      <c r="BK359" s="128">
        <v>-0.110680642692323</v>
      </c>
      <c r="BL359" s="128">
        <v>1.4591378394757992E-2</v>
      </c>
      <c r="BM359" s="128">
        <v>-1.3330661745160288E-2</v>
      </c>
      <c r="BN359" s="128">
        <v>-7.2653572790688903E-2</v>
      </c>
      <c r="BO359" s="128">
        <v>2.2159944057521301E-2</v>
      </c>
      <c r="BP359" s="128">
        <v>-0.43262995083391209</v>
      </c>
      <c r="BQ359" s="128" t="s">
        <v>46</v>
      </c>
      <c r="BR359" s="128" t="s">
        <v>46</v>
      </c>
      <c r="BS359" s="128">
        <v>-0.134643547818311</v>
      </c>
      <c r="BT359" s="128">
        <v>0.1530574180026166</v>
      </c>
      <c r="BU359" s="128">
        <v>0.21073898194925281</v>
      </c>
      <c r="BV359" s="177">
        <v>-0.59519024376176866</v>
      </c>
      <c r="BW359" s="177">
        <v>-0.46287921392280812</v>
      </c>
      <c r="BX359" s="128">
        <v>-0.1914635964738447</v>
      </c>
      <c r="BY359" s="128">
        <v>-0.45028388150153348</v>
      </c>
      <c r="BZ359" s="177">
        <v>0.23177413123803989</v>
      </c>
      <c r="CA359" s="182">
        <v>0.19026817178410549</v>
      </c>
      <c r="CB359" s="182">
        <v>-0.48904155836951968</v>
      </c>
      <c r="CC359" s="182">
        <v>8.9670929758796494E-2</v>
      </c>
      <c r="CD359" s="182">
        <v>6.4785979915084294E-2</v>
      </c>
      <c r="CE359" s="182">
        <v>-0.1692791194615349</v>
      </c>
      <c r="CF359" s="182">
        <v>0.24835242815811401</v>
      </c>
      <c r="CG359" s="179">
        <v>92.801946400000006</v>
      </c>
      <c r="CH359" s="169">
        <v>0.5</v>
      </c>
      <c r="CI359" s="170" t="s">
        <v>46</v>
      </c>
      <c r="CJ359" s="170">
        <v>5.0000000000000001E-3</v>
      </c>
      <c r="CK359" s="170" t="s">
        <v>46</v>
      </c>
      <c r="CL359" s="170">
        <v>5.0000000000000001E-3</v>
      </c>
      <c r="CM359" s="180">
        <v>9833195.8100000005</v>
      </c>
      <c r="CN359" s="180">
        <v>9664556.1039682496</v>
      </c>
      <c r="CO359" s="180">
        <v>-874344.75000000023</v>
      </c>
      <c r="CP359" s="128" t="s">
        <v>46</v>
      </c>
      <c r="CQ359" s="128" t="s">
        <v>46</v>
      </c>
      <c r="CR359" s="128" t="s">
        <v>46</v>
      </c>
      <c r="CS359" s="128" t="s">
        <v>46</v>
      </c>
      <c r="CT359" s="126" t="s">
        <v>46</v>
      </c>
      <c r="CU359" s="126" t="s">
        <v>46</v>
      </c>
      <c r="CV359" s="126" t="s">
        <v>5754</v>
      </c>
      <c r="CW359" s="126" t="s">
        <v>46</v>
      </c>
      <c r="CX359" s="154">
        <v>25569.646527766203</v>
      </c>
    </row>
    <row r="360" spans="1:102" ht="15" customHeight="1" x14ac:dyDescent="0.35">
      <c r="A360" s="8"/>
      <c r="B360" s="129">
        <v>50716952000184</v>
      </c>
      <c r="C360" s="152" t="s">
        <v>5755</v>
      </c>
      <c r="D360" s="126">
        <v>13</v>
      </c>
      <c r="E360" s="126"/>
      <c r="F360" s="122"/>
      <c r="G360" s="126" t="s">
        <v>5756</v>
      </c>
      <c r="H360" s="126" t="s">
        <v>3390</v>
      </c>
      <c r="I360" s="126" t="s">
        <v>3384</v>
      </c>
      <c r="J360" s="126" t="s">
        <v>3561</v>
      </c>
      <c r="K360" s="126" t="s">
        <v>3526</v>
      </c>
      <c r="L360" s="211" t="s">
        <v>3400</v>
      </c>
      <c r="M360" s="126" t="s">
        <v>4661</v>
      </c>
      <c r="N360" s="126" t="s">
        <v>4474</v>
      </c>
      <c r="O360" s="126" t="s">
        <v>266</v>
      </c>
      <c r="P360" s="211" t="s">
        <v>4214</v>
      </c>
      <c r="Q360" s="127">
        <v>501.9</v>
      </c>
      <c r="R360" s="126" t="s">
        <v>4350</v>
      </c>
      <c r="S360" s="213" t="s">
        <v>46</v>
      </c>
      <c r="T360" s="171">
        <v>500</v>
      </c>
      <c r="U360" s="171">
        <v>500</v>
      </c>
      <c r="V360" s="172" t="s">
        <v>3398</v>
      </c>
      <c r="W360" s="172" t="s">
        <v>135</v>
      </c>
      <c r="X360" s="172" t="s">
        <v>4663</v>
      </c>
      <c r="Y360" s="172" t="s">
        <v>3530</v>
      </c>
      <c r="Z360" s="172">
        <v>91</v>
      </c>
      <c r="AA360" s="172" t="s">
        <v>46</v>
      </c>
      <c r="AB360" s="169" t="s">
        <v>46</v>
      </c>
      <c r="AC360" s="172" t="s">
        <v>46</v>
      </c>
      <c r="AD360" s="169">
        <v>0.01</v>
      </c>
      <c r="AE360" s="169" t="s">
        <v>46</v>
      </c>
      <c r="AF360" s="169" t="s">
        <v>46</v>
      </c>
      <c r="AG360" s="169">
        <v>0.2</v>
      </c>
      <c r="AH360" s="172" t="s">
        <v>3380</v>
      </c>
      <c r="AI360" s="172" t="s">
        <v>3381</v>
      </c>
      <c r="AJ360" s="172" t="s">
        <v>133</v>
      </c>
      <c r="AK360" s="173">
        <v>45083</v>
      </c>
      <c r="AL360" s="212" t="s">
        <v>5757</v>
      </c>
      <c r="AM360" s="128">
        <v>1.37207918385837E-2</v>
      </c>
      <c r="AN360" s="128">
        <v>0.1199166789014787</v>
      </c>
      <c r="AO360" s="128">
        <v>0.15636210015395741</v>
      </c>
      <c r="AP360" s="128">
        <v>0.14722276086074301</v>
      </c>
      <c r="AQ360" s="128" t="s">
        <v>46</v>
      </c>
      <c r="AR360" s="128">
        <v>0.13434363769931651</v>
      </c>
      <c r="AS360" s="128" t="s">
        <v>46</v>
      </c>
      <c r="AT360" s="128" t="s">
        <v>46</v>
      </c>
      <c r="AU360" s="128" t="s">
        <v>46</v>
      </c>
      <c r="AV360" s="128" t="s">
        <v>46</v>
      </c>
      <c r="AW360" s="128">
        <v>0.14961292790254621</v>
      </c>
      <c r="AX360" s="128">
        <v>1.1247192537558632</v>
      </c>
      <c r="AY360" s="128">
        <v>1.1584742542562478</v>
      </c>
      <c r="AZ360" s="128">
        <v>1.1718194595039846</v>
      </c>
      <c r="BA360" s="128">
        <v>1.2185539595042492</v>
      </c>
      <c r="BB360" s="128" t="s">
        <v>46</v>
      </c>
      <c r="BC360" s="128">
        <v>1.2354604888174467</v>
      </c>
      <c r="BD360" s="128" t="s">
        <v>46</v>
      </c>
      <c r="BE360" s="128" t="s">
        <v>46</v>
      </c>
      <c r="BF360" s="128" t="s">
        <v>46</v>
      </c>
      <c r="BG360" s="128" t="s">
        <v>46</v>
      </c>
      <c r="BH360" s="128">
        <v>1.2279086985468914</v>
      </c>
      <c r="BI360" s="128">
        <v>1.5214880632061E-3</v>
      </c>
      <c r="BJ360" s="128">
        <v>1.6404081654795399E-2</v>
      </c>
      <c r="BK360" s="128">
        <v>2.29267839149325E-2</v>
      </c>
      <c r="BL360" s="128">
        <v>2.3558841526207575E-2</v>
      </c>
      <c r="BM360" s="128" t="s">
        <v>46</v>
      </c>
      <c r="BN360" s="128">
        <v>2.5603909545074102E-2</v>
      </c>
      <c r="BO360" s="128" t="s">
        <v>46</v>
      </c>
      <c r="BP360" s="128" t="s">
        <v>46</v>
      </c>
      <c r="BQ360" s="128" t="s">
        <v>46</v>
      </c>
      <c r="BR360" s="128" t="s">
        <v>46</v>
      </c>
      <c r="BS360" s="128">
        <v>2.4753214054393347E-2</v>
      </c>
      <c r="BT360" s="128">
        <v>8.3201610784589995E-4</v>
      </c>
      <c r="BU360" s="128">
        <v>8.6583981933179997E-4</v>
      </c>
      <c r="BV360" s="177">
        <v>24.081924481934902</v>
      </c>
      <c r="BW360" s="177">
        <v>26.23698269965751</v>
      </c>
      <c r="BX360" s="128" t="s">
        <v>46</v>
      </c>
      <c r="BY360" s="128" t="s">
        <v>46</v>
      </c>
      <c r="BZ360" s="177">
        <v>-7.9193406583E-6</v>
      </c>
      <c r="CA360" s="182">
        <v>5.7416198348942397E-2</v>
      </c>
      <c r="CB360" s="182">
        <v>-9.6476292377596501E-2</v>
      </c>
      <c r="CC360" s="182">
        <v>0.12570750767195679</v>
      </c>
      <c r="CD360" s="182">
        <v>7.1089825859018005E-2</v>
      </c>
      <c r="CE360" s="182">
        <v>-2.7736797864352201E-2</v>
      </c>
      <c r="CF360" s="182">
        <v>8.8258517968523104E-2</v>
      </c>
      <c r="CG360" s="179">
        <v>1.3806567999999999</v>
      </c>
      <c r="CH360" s="169">
        <v>0.3</v>
      </c>
      <c r="CI360" s="170">
        <v>0.15</v>
      </c>
      <c r="CJ360" s="170">
        <v>3.0000000000000001E-3</v>
      </c>
      <c r="CK360" s="170">
        <v>6.0683085094812798E-4</v>
      </c>
      <c r="CL360" s="170">
        <v>3.606830850948128E-3</v>
      </c>
      <c r="CM360" s="180">
        <v>1298265253.6300001</v>
      </c>
      <c r="CN360" s="180">
        <v>1073486929.9165876</v>
      </c>
      <c r="CO360" s="180">
        <v>444186659.07000017</v>
      </c>
      <c r="CP360" s="128" t="s">
        <v>46</v>
      </c>
      <c r="CQ360" s="128" t="s">
        <v>46</v>
      </c>
      <c r="CR360" s="128" t="s">
        <v>46</v>
      </c>
      <c r="CS360" s="128" t="s">
        <v>46</v>
      </c>
      <c r="CT360" s="126" t="s">
        <v>46</v>
      </c>
      <c r="CU360" s="126" t="s">
        <v>46</v>
      </c>
      <c r="CV360" s="126" t="s">
        <v>5758</v>
      </c>
      <c r="CW360" s="126" t="s">
        <v>46</v>
      </c>
      <c r="CX360" s="154">
        <v>25569.625694432871</v>
      </c>
    </row>
    <row r="361" spans="1:102" ht="15" customHeight="1" x14ac:dyDescent="0.35">
      <c r="A361" s="8"/>
      <c r="B361" s="129">
        <v>26841302000186</v>
      </c>
      <c r="C361" s="152" t="s">
        <v>5759</v>
      </c>
      <c r="D361" s="126">
        <v>13</v>
      </c>
      <c r="E361" s="126"/>
      <c r="F361" s="122"/>
      <c r="G361" s="126" t="s">
        <v>5756</v>
      </c>
      <c r="H361" s="126" t="s">
        <v>3390</v>
      </c>
      <c r="I361" s="126" t="s">
        <v>3384</v>
      </c>
      <c r="J361" s="126" t="s">
        <v>3561</v>
      </c>
      <c r="K361" s="126" t="s">
        <v>3526</v>
      </c>
      <c r="L361" s="211" t="s">
        <v>3400</v>
      </c>
      <c r="M361" s="126" t="s">
        <v>4661</v>
      </c>
      <c r="N361" s="126" t="s">
        <v>113</v>
      </c>
      <c r="O361" s="126" t="s">
        <v>266</v>
      </c>
      <c r="P361" s="211" t="s">
        <v>4214</v>
      </c>
      <c r="Q361" s="127">
        <v>10038</v>
      </c>
      <c r="R361" s="126" t="s">
        <v>4361</v>
      </c>
      <c r="S361" s="213" t="s">
        <v>46</v>
      </c>
      <c r="T361" s="171">
        <v>1000</v>
      </c>
      <c r="U361" s="171">
        <v>10000</v>
      </c>
      <c r="V361" s="172" t="s">
        <v>3398</v>
      </c>
      <c r="W361" s="172" t="s">
        <v>3548</v>
      </c>
      <c r="X361" s="172" t="s">
        <v>4663</v>
      </c>
      <c r="Y361" s="172" t="s">
        <v>3530</v>
      </c>
      <c r="Z361" s="172">
        <v>91</v>
      </c>
      <c r="AA361" s="172" t="s">
        <v>46</v>
      </c>
      <c r="AB361" s="169" t="s">
        <v>46</v>
      </c>
      <c r="AC361" s="172" t="s">
        <v>46</v>
      </c>
      <c r="AD361" s="169">
        <v>8.9999999999999998E-4</v>
      </c>
      <c r="AE361" s="169" t="s">
        <v>46</v>
      </c>
      <c r="AF361" s="169" t="s">
        <v>46</v>
      </c>
      <c r="AG361" s="169" t="s">
        <v>46</v>
      </c>
      <c r="AH361" s="172" t="s">
        <v>46</v>
      </c>
      <c r="AI361" s="172" t="s">
        <v>46</v>
      </c>
      <c r="AJ361" s="172" t="s">
        <v>133</v>
      </c>
      <c r="AK361" s="173">
        <v>42927</v>
      </c>
      <c r="AL361" s="212" t="s">
        <v>5760</v>
      </c>
      <c r="AM361" s="128">
        <v>1.4128843687146699E-2</v>
      </c>
      <c r="AN361" s="128">
        <v>0.1231985937738537</v>
      </c>
      <c r="AO361" s="128">
        <v>0.1608232183478783</v>
      </c>
      <c r="AP361" s="128">
        <v>0.15082412959438479</v>
      </c>
      <c r="AQ361" s="128">
        <v>0.15756046819435249</v>
      </c>
      <c r="AR361" s="128">
        <v>0.13724857702559379</v>
      </c>
      <c r="AS361" s="128">
        <v>0.16437245357272059</v>
      </c>
      <c r="AT361" s="128">
        <v>0.16210708294151499</v>
      </c>
      <c r="AU361" s="128" t="s">
        <v>46</v>
      </c>
      <c r="AV361" s="128" t="s">
        <v>46</v>
      </c>
      <c r="AW361" s="128">
        <v>0.11062632930764101</v>
      </c>
      <c r="AX361" s="128">
        <v>1.1581680354303183</v>
      </c>
      <c r="AY361" s="128">
        <v>1.1901797177425311</v>
      </c>
      <c r="AZ361" s="128">
        <v>1.205252274141525</v>
      </c>
      <c r="BA361" s="128">
        <v>1.2504560528256099</v>
      </c>
      <c r="BB361" s="128">
        <v>1.2807167762206999</v>
      </c>
      <c r="BC361" s="128">
        <v>1.2621750978714319</v>
      </c>
      <c r="BD361" s="128">
        <v>1.2598062275404056</v>
      </c>
      <c r="BE361" s="128">
        <v>1.3101675946989289</v>
      </c>
      <c r="BF361" s="128" t="s">
        <v>46</v>
      </c>
      <c r="BG361" s="128" t="s">
        <v>46</v>
      </c>
      <c r="BH361" s="128">
        <v>1.4308193428747935</v>
      </c>
      <c r="BI361" s="128">
        <v>1.9295399117691E-3</v>
      </c>
      <c r="BJ361" s="128">
        <v>1.9685996527170499E-2</v>
      </c>
      <c r="BK361" s="128">
        <v>2.7387902108853401E-2</v>
      </c>
      <c r="BL361" s="128">
        <v>2.6957361306452876E-2</v>
      </c>
      <c r="BM361" s="128">
        <v>3.0751975575704193E-2</v>
      </c>
      <c r="BN361" s="128">
        <v>2.8508848871351401E-2</v>
      </c>
      <c r="BO361" s="128">
        <v>3.3898059987895503E-2</v>
      </c>
      <c r="BP361" s="128">
        <v>3.8377047488480802E-2</v>
      </c>
      <c r="BQ361" s="128" t="s">
        <v>46</v>
      </c>
      <c r="BR361" s="128" t="s">
        <v>46</v>
      </c>
      <c r="BS361" s="128">
        <v>3.0919002438464016E-2</v>
      </c>
      <c r="BT361" s="128">
        <v>8.4529067114010004E-4</v>
      </c>
      <c r="BU361" s="128">
        <v>3.6719017699044002E-3</v>
      </c>
      <c r="BV361" s="177">
        <v>28.261612997580013</v>
      </c>
      <c r="BW361" s="177">
        <v>6.3437884042821082</v>
      </c>
      <c r="BX361" s="128" t="s">
        <v>46</v>
      </c>
      <c r="BY361" s="128">
        <v>-3.5783235177193002E-3</v>
      </c>
      <c r="BZ361" s="177">
        <v>-4.7647852607999997E-6</v>
      </c>
      <c r="CA361" s="182">
        <v>6.5744885259020905E-2</v>
      </c>
      <c r="CB361" s="182">
        <v>-9.9473158716471805E-2</v>
      </c>
      <c r="CC361" s="182">
        <v>0.13078810286743831</v>
      </c>
      <c r="CD361" s="182">
        <v>8.0180186688593905E-2</v>
      </c>
      <c r="CE361" s="182">
        <v>-2.7338326667464202E-2</v>
      </c>
      <c r="CF361" s="182">
        <v>9.4973244596081696E-2</v>
      </c>
      <c r="CG361" s="179">
        <v>2.3616923999999999</v>
      </c>
      <c r="CH361" s="169">
        <v>0.3</v>
      </c>
      <c r="CI361" s="170" t="s">
        <v>46</v>
      </c>
      <c r="CJ361" s="170">
        <v>2.7E-4</v>
      </c>
      <c r="CK361" s="170" t="s">
        <v>46</v>
      </c>
      <c r="CL361" s="170">
        <v>2.7E-4</v>
      </c>
      <c r="CM361" s="180">
        <v>645772171.52999997</v>
      </c>
      <c r="CN361" s="180">
        <v>664975588.87119031</v>
      </c>
      <c r="CO361" s="180">
        <v>-102347734.21000002</v>
      </c>
      <c r="CP361" s="128" t="s">
        <v>46</v>
      </c>
      <c r="CQ361" s="128" t="s">
        <v>46</v>
      </c>
      <c r="CR361" s="128" t="s">
        <v>46</v>
      </c>
      <c r="CS361" s="128" t="s">
        <v>46</v>
      </c>
      <c r="CT361" s="126" t="s">
        <v>46</v>
      </c>
      <c r="CU361" s="126" t="s">
        <v>46</v>
      </c>
      <c r="CV361" s="126" t="s">
        <v>5761</v>
      </c>
      <c r="CW361" s="126" t="s">
        <v>46</v>
      </c>
      <c r="CX361" s="154">
        <v>25569.625694432871</v>
      </c>
    </row>
    <row r="362" spans="1:102" ht="15" customHeight="1" x14ac:dyDescent="0.35">
      <c r="A362" s="8"/>
      <c r="B362" s="129">
        <v>47046855000117</v>
      </c>
      <c r="C362" s="152" t="s">
        <v>5762</v>
      </c>
      <c r="D362" s="126">
        <v>11</v>
      </c>
      <c r="E362" s="126"/>
      <c r="F362" s="122"/>
      <c r="G362" s="126" t="s">
        <v>546</v>
      </c>
      <c r="H362" s="126" t="s">
        <v>3390</v>
      </c>
      <c r="I362" s="126" t="s">
        <v>3384</v>
      </c>
      <c r="J362" s="126" t="s">
        <v>3561</v>
      </c>
      <c r="K362" s="126" t="s">
        <v>3526</v>
      </c>
      <c r="L362" s="211" t="s">
        <v>3399</v>
      </c>
      <c r="M362" s="126" t="s">
        <v>163</v>
      </c>
      <c r="N362" s="126" t="s">
        <v>3547</v>
      </c>
      <c r="O362" s="126" t="s">
        <v>3568</v>
      </c>
      <c r="P362" s="211" t="s">
        <v>3562</v>
      </c>
      <c r="Q362" s="127">
        <v>100</v>
      </c>
      <c r="R362" s="126" t="s">
        <v>4350</v>
      </c>
      <c r="S362" s="213" t="s">
        <v>46</v>
      </c>
      <c r="T362" s="171">
        <v>100</v>
      </c>
      <c r="U362" s="171">
        <v>100</v>
      </c>
      <c r="V362" s="172" t="s">
        <v>3398</v>
      </c>
      <c r="W362" s="172" t="s">
        <v>135</v>
      </c>
      <c r="X362" s="172" t="s">
        <v>5442</v>
      </c>
      <c r="Y362" s="172" t="s">
        <v>3530</v>
      </c>
      <c r="Z362" s="172">
        <v>10</v>
      </c>
      <c r="AA362" s="172" t="s">
        <v>46</v>
      </c>
      <c r="AB362" s="169" t="s">
        <v>46</v>
      </c>
      <c r="AC362" s="172" t="s">
        <v>46</v>
      </c>
      <c r="AD362" s="169">
        <v>8.0000000000000002E-3</v>
      </c>
      <c r="AE362" s="169" t="s">
        <v>46</v>
      </c>
      <c r="AF362" s="169">
        <v>1.4999999999999999E-2</v>
      </c>
      <c r="AG362" s="169">
        <v>0.2</v>
      </c>
      <c r="AH362" s="172" t="s">
        <v>5763</v>
      </c>
      <c r="AI362" s="172" t="s">
        <v>5764</v>
      </c>
      <c r="AJ362" s="172" t="s">
        <v>133</v>
      </c>
      <c r="AK362" s="173">
        <v>44805</v>
      </c>
      <c r="AL362" s="212" t="s">
        <v>5765</v>
      </c>
      <c r="AM362" s="128">
        <v>1.2323141181352601E-2</v>
      </c>
      <c r="AN362" s="128">
        <v>0.1078530982371239</v>
      </c>
      <c r="AO362" s="128">
        <v>0.1370078190697345</v>
      </c>
      <c r="AP362" s="128">
        <v>0.13021488580807869</v>
      </c>
      <c r="AQ362" s="128">
        <v>0.13323485696244641</v>
      </c>
      <c r="AR362" s="128">
        <v>0.1189552391087664</v>
      </c>
      <c r="AS362" s="128">
        <v>0.13259000107491831</v>
      </c>
      <c r="AT362" s="128" t="s">
        <v>46</v>
      </c>
      <c r="AU362" s="128" t="s">
        <v>46</v>
      </c>
      <c r="AV362" s="128" t="s">
        <v>46</v>
      </c>
      <c r="AW362" s="128">
        <v>0.13335171168500981</v>
      </c>
      <c r="AX362" s="128">
        <v>1.0101511863509005</v>
      </c>
      <c r="AY362" s="128">
        <v>1.0419321039747147</v>
      </c>
      <c r="AZ362" s="128">
        <v>1.0267732930936375</v>
      </c>
      <c r="BA362" s="128">
        <v>1.0692438350779536</v>
      </c>
      <c r="BB362" s="128">
        <v>1.0582007965495015</v>
      </c>
      <c r="BC362" s="128">
        <v>1.0939446063359095</v>
      </c>
      <c r="BD362" s="128">
        <v>1.0162147332665532</v>
      </c>
      <c r="BE362" s="128" t="s">
        <v>46</v>
      </c>
      <c r="BF362" s="128" t="s">
        <v>46</v>
      </c>
      <c r="BG362" s="128" t="s">
        <v>46</v>
      </c>
      <c r="BH362" s="128">
        <v>1.0575688230540587</v>
      </c>
      <c r="BI362" s="128">
        <v>1.2383740597509999E-4</v>
      </c>
      <c r="BJ362" s="128">
        <v>4.3405009904405999E-3</v>
      </c>
      <c r="BK362" s="128">
        <v>3.5725028307096E-3</v>
      </c>
      <c r="BL362" s="128">
        <v>7.517205820079198E-3</v>
      </c>
      <c r="BM362" s="128">
        <v>6.5084293730139908E-3</v>
      </c>
      <c r="BN362" s="128">
        <v>1.0215510954524099E-2</v>
      </c>
      <c r="BO362" s="128">
        <v>2.1156074900932002E-3</v>
      </c>
      <c r="BP362" s="128" t="s">
        <v>46</v>
      </c>
      <c r="BQ362" s="128" t="s">
        <v>46</v>
      </c>
      <c r="BR362" s="128" t="s">
        <v>46</v>
      </c>
      <c r="BS362" s="128">
        <v>6.4461908834514414E-3</v>
      </c>
      <c r="BT362" s="128">
        <v>2.9711157177191002E-3</v>
      </c>
      <c r="BU362" s="128">
        <v>2.8240474650518999E-3</v>
      </c>
      <c r="BV362" s="177">
        <v>1.0610720139650851</v>
      </c>
      <c r="BW362" s="177">
        <v>2.0239680965757811</v>
      </c>
      <c r="BX362" s="128">
        <v>-1.5169315718043001E-3</v>
      </c>
      <c r="BY362" s="128">
        <v>-1.5169315718043001E-3</v>
      </c>
      <c r="BZ362" s="177">
        <v>6.1864532338430005E-4</v>
      </c>
      <c r="CA362" s="182">
        <v>3.9773286655950701E-2</v>
      </c>
      <c r="CB362" s="182">
        <v>-8.0676539970494995E-2</v>
      </c>
      <c r="CC362" s="182">
        <v>6.12105740194974E-2</v>
      </c>
      <c r="CD362" s="182">
        <v>4.9546868000012498E-2</v>
      </c>
      <c r="CE362" s="182">
        <v>-7.3658082819408804E-2</v>
      </c>
      <c r="CF362" s="182">
        <v>4.6647940511812903E-2</v>
      </c>
      <c r="CG362" s="179">
        <v>146.73909689999999</v>
      </c>
      <c r="CH362" s="169">
        <v>0.3</v>
      </c>
      <c r="CI362" s="170">
        <v>0.15</v>
      </c>
      <c r="CJ362" s="170">
        <v>2.3999999999999998E-3</v>
      </c>
      <c r="CK362" s="170">
        <v>9.4557742630549946E-5</v>
      </c>
      <c r="CL362" s="170">
        <v>2.4945577426305496E-3</v>
      </c>
      <c r="CM362" s="180">
        <v>938194179.00999999</v>
      </c>
      <c r="CN362" s="180">
        <v>651917386.83277774</v>
      </c>
      <c r="CO362" s="180">
        <v>489481135.31000006</v>
      </c>
      <c r="CP362" s="128" t="s">
        <v>46</v>
      </c>
      <c r="CQ362" s="128" t="s">
        <v>46</v>
      </c>
      <c r="CR362" s="128" t="s">
        <v>46</v>
      </c>
      <c r="CS362" s="128" t="s">
        <v>46</v>
      </c>
      <c r="CT362" s="126" t="s">
        <v>46</v>
      </c>
      <c r="CU362" s="126" t="s">
        <v>46</v>
      </c>
      <c r="CV362" s="126" t="s">
        <v>5766</v>
      </c>
      <c r="CW362" s="126" t="s">
        <v>46</v>
      </c>
      <c r="CX362" s="154">
        <v>25569.625694432871</v>
      </c>
    </row>
    <row r="363" spans="1:102" ht="15" customHeight="1" x14ac:dyDescent="0.35">
      <c r="A363" s="8"/>
      <c r="B363" s="129">
        <v>17899612000160</v>
      </c>
      <c r="C363" s="152" t="s">
        <v>5823</v>
      </c>
      <c r="D363" s="126">
        <v>11</v>
      </c>
      <c r="E363" s="126"/>
      <c r="F363" s="122" t="s">
        <v>3394</v>
      </c>
      <c r="G363" s="126" t="s">
        <v>546</v>
      </c>
      <c r="H363" s="126" t="s">
        <v>3390</v>
      </c>
      <c r="I363" s="126" t="s">
        <v>3384</v>
      </c>
      <c r="J363" s="126" t="s">
        <v>3561</v>
      </c>
      <c r="K363" s="126" t="s">
        <v>3526</v>
      </c>
      <c r="L363" s="211" t="s">
        <v>3399</v>
      </c>
      <c r="M363" s="126" t="s">
        <v>163</v>
      </c>
      <c r="N363" s="126" t="s">
        <v>3547</v>
      </c>
      <c r="O363" s="126" t="s">
        <v>3568</v>
      </c>
      <c r="P363" s="211" t="s">
        <v>5824</v>
      </c>
      <c r="Q363" s="127">
        <v>100</v>
      </c>
      <c r="R363" s="126" t="s">
        <v>4361</v>
      </c>
      <c r="S363" s="213" t="s">
        <v>46</v>
      </c>
      <c r="T363" s="171">
        <v>100</v>
      </c>
      <c r="U363" s="171">
        <v>100</v>
      </c>
      <c r="V363" s="172" t="s">
        <v>3398</v>
      </c>
      <c r="W363" s="172" t="s">
        <v>135</v>
      </c>
      <c r="X363" s="172" t="s">
        <v>135</v>
      </c>
      <c r="Y363" s="172" t="s">
        <v>3530</v>
      </c>
      <c r="Z363" s="172">
        <v>1</v>
      </c>
      <c r="AA363" s="172" t="s">
        <v>46</v>
      </c>
      <c r="AB363" s="169" t="s">
        <v>46</v>
      </c>
      <c r="AC363" s="172" t="s">
        <v>46</v>
      </c>
      <c r="AD363" s="169">
        <v>8.0000000000000002E-3</v>
      </c>
      <c r="AE363" s="169" t="s">
        <v>46</v>
      </c>
      <c r="AF363" s="169">
        <v>0.01</v>
      </c>
      <c r="AG363" s="169">
        <v>0.2</v>
      </c>
      <c r="AH363" s="172" t="s">
        <v>46</v>
      </c>
      <c r="AI363" s="172" t="s">
        <v>46</v>
      </c>
      <c r="AJ363" s="172" t="s">
        <v>133</v>
      </c>
      <c r="AK363" s="173">
        <v>41913</v>
      </c>
      <c r="AL363" s="212" t="s">
        <v>5825</v>
      </c>
      <c r="AM363" s="128">
        <v>1.18491057171479E-2</v>
      </c>
      <c r="AN363" s="128">
        <v>0.1041884863609667</v>
      </c>
      <c r="AO363" s="128">
        <v>0.1338175828596701</v>
      </c>
      <c r="AP363" s="128">
        <v>0.12605662171946291</v>
      </c>
      <c r="AQ363" s="128">
        <v>0.1299498019001632</v>
      </c>
      <c r="AR363" s="128">
        <v>0.1135254439527453</v>
      </c>
      <c r="AS363" s="128">
        <v>0.1345032667056538</v>
      </c>
      <c r="AT363" s="128">
        <v>0.1272717211618315</v>
      </c>
      <c r="AU363" s="128" t="s">
        <v>46</v>
      </c>
      <c r="AV363" s="128" t="s">
        <v>46</v>
      </c>
      <c r="AW363" s="128">
        <v>0.1016465120352196</v>
      </c>
      <c r="AX363" s="128">
        <v>0.97129360292375955</v>
      </c>
      <c r="AY363" s="128">
        <v>1.0065295348804049</v>
      </c>
      <c r="AZ363" s="128">
        <v>1.0028648084436691</v>
      </c>
      <c r="BA363" s="128">
        <v>1.033078196982212</v>
      </c>
      <c r="BB363" s="128">
        <v>1.0288721863934012</v>
      </c>
      <c r="BC363" s="128">
        <v>1.0440107390347215</v>
      </c>
      <c r="BD363" s="128">
        <v>1.0308786499031275</v>
      </c>
      <c r="BE363" s="128">
        <v>1.0286243004443467</v>
      </c>
      <c r="BF363" s="128" t="s">
        <v>46</v>
      </c>
      <c r="BG363" s="128" t="s">
        <v>46</v>
      </c>
      <c r="BH363" s="128">
        <v>1.0835700559175689</v>
      </c>
      <c r="BI363" s="128">
        <v>-3.5019805822959999E-4</v>
      </c>
      <c r="BJ363" s="128">
        <v>6.7588911428350003E-4</v>
      </c>
      <c r="BK363" s="128">
        <v>3.8226662064519998E-4</v>
      </c>
      <c r="BL363" s="128">
        <v>3.5972741883631976E-3</v>
      </c>
      <c r="BM363" s="128">
        <v>3.237714627569499E-3</v>
      </c>
      <c r="BN363" s="128">
        <v>4.7857157985029004E-3</v>
      </c>
      <c r="BO363" s="128">
        <v>4.0288731208286003E-3</v>
      </c>
      <c r="BP363" s="128">
        <v>3.5416857087973001E-3</v>
      </c>
      <c r="BQ363" s="128" t="s">
        <v>46</v>
      </c>
      <c r="BR363" s="128" t="s">
        <v>46</v>
      </c>
      <c r="BS363" s="128">
        <v>7.1671329310574183E-3</v>
      </c>
      <c r="BT363" s="128">
        <v>2.1544388399840002E-3</v>
      </c>
      <c r="BU363" s="128">
        <v>2.7221060069008E-3</v>
      </c>
      <c r="BV363" s="177">
        <v>0.15749127414813591</v>
      </c>
      <c r="BW363" s="177">
        <v>1.735973402023546</v>
      </c>
      <c r="BX363" s="128">
        <v>-8.8679885367326516E-4</v>
      </c>
      <c r="BY363" s="128">
        <v>-8.8679885367326516E-4</v>
      </c>
      <c r="BZ363" s="177">
        <v>-9.2731068389300005E-5</v>
      </c>
      <c r="CA363" s="182">
        <v>7.4971196337019997E-3</v>
      </c>
      <c r="CB363" s="182">
        <v>-8.5687503335306295E-2</v>
      </c>
      <c r="CC363" s="182">
        <v>1.42535919106012E-2</v>
      </c>
      <c r="CD363" s="182">
        <v>-1.03416896260698E-2</v>
      </c>
      <c r="CE363" s="182">
        <v>-9.3427285288889994E-2</v>
      </c>
      <c r="CF363" s="182">
        <v>2.4978678056246401E-2</v>
      </c>
      <c r="CG363" s="179">
        <v>2.8871070599999999</v>
      </c>
      <c r="CH363" s="169">
        <v>0.3</v>
      </c>
      <c r="CI363" s="170">
        <v>0.15</v>
      </c>
      <c r="CJ363" s="170">
        <v>2.3999999999999998E-3</v>
      </c>
      <c r="CK363" s="170">
        <v>1.0117911851754702E-5</v>
      </c>
      <c r="CL363" s="170">
        <v>2.4101179118517545E-3</v>
      </c>
      <c r="CM363" s="180">
        <v>1872554845.04</v>
      </c>
      <c r="CN363" s="180">
        <v>2238310713.0572224</v>
      </c>
      <c r="CO363" s="180">
        <v>-559867986.05000019</v>
      </c>
      <c r="CP363" s="128" t="s">
        <v>46</v>
      </c>
      <c r="CQ363" s="128" t="s">
        <v>46</v>
      </c>
      <c r="CR363" s="128" t="s">
        <v>46</v>
      </c>
      <c r="CS363" s="128" t="s">
        <v>46</v>
      </c>
      <c r="CT363" s="126" t="s">
        <v>46</v>
      </c>
      <c r="CU363" s="126" t="s">
        <v>46</v>
      </c>
      <c r="CV363" s="126" t="s">
        <v>5826</v>
      </c>
      <c r="CW363" s="126" t="s">
        <v>46</v>
      </c>
      <c r="CX363" s="154">
        <v>25569.625694432871</v>
      </c>
    </row>
    <row r="364" spans="1:102" ht="15" customHeight="1" x14ac:dyDescent="0.35">
      <c r="A364" s="8"/>
      <c r="B364" s="129">
        <v>48899234000149</v>
      </c>
      <c r="C364" s="152" t="s">
        <v>5767</v>
      </c>
      <c r="D364" s="126">
        <v>10</v>
      </c>
      <c r="E364" s="126"/>
      <c r="F364" s="122"/>
      <c r="G364" s="126" t="s">
        <v>546</v>
      </c>
      <c r="H364" s="126" t="s">
        <v>3557</v>
      </c>
      <c r="I364" s="126" t="s">
        <v>3558</v>
      </c>
      <c r="J364" s="126" t="s">
        <v>3561</v>
      </c>
      <c r="K364" s="126" t="s">
        <v>3526</v>
      </c>
      <c r="L364" s="211" t="s">
        <v>3399</v>
      </c>
      <c r="M364" s="126" t="s">
        <v>163</v>
      </c>
      <c r="N364" s="126" t="s">
        <v>3566</v>
      </c>
      <c r="O364" s="126" t="s">
        <v>4508</v>
      </c>
      <c r="P364" s="211" t="s">
        <v>3562</v>
      </c>
      <c r="Q364" s="127">
        <v>1000</v>
      </c>
      <c r="R364" s="126" t="s">
        <v>4350</v>
      </c>
      <c r="S364" s="213" t="s">
        <v>46</v>
      </c>
      <c r="T364" s="171">
        <v>500</v>
      </c>
      <c r="U364" s="171">
        <v>500</v>
      </c>
      <c r="V364" s="172" t="s">
        <v>3398</v>
      </c>
      <c r="W364" s="172" t="s">
        <v>135</v>
      </c>
      <c r="X364" s="172" t="s">
        <v>135</v>
      </c>
      <c r="Y364" s="172" t="s">
        <v>3530</v>
      </c>
      <c r="Z364" s="172">
        <v>1</v>
      </c>
      <c r="AA364" s="172" t="s">
        <v>46</v>
      </c>
      <c r="AB364" s="169" t="s">
        <v>46</v>
      </c>
      <c r="AC364" s="172" t="s">
        <v>46</v>
      </c>
      <c r="AD364" s="169">
        <v>6.9999999999999993E-3</v>
      </c>
      <c r="AE364" s="169" t="s">
        <v>46</v>
      </c>
      <c r="AF364" s="169">
        <v>6.9999999999999993E-3</v>
      </c>
      <c r="AG364" s="169">
        <v>0.2</v>
      </c>
      <c r="AH364" s="172" t="s">
        <v>136</v>
      </c>
      <c r="AI364" s="172" t="s">
        <v>4367</v>
      </c>
      <c r="AJ364" s="172" t="s">
        <v>133</v>
      </c>
      <c r="AK364" s="173">
        <v>44924</v>
      </c>
      <c r="AL364" s="212" t="s">
        <v>5768</v>
      </c>
      <c r="AM364" s="128">
        <v>1.1385085026476199E-2</v>
      </c>
      <c r="AN364" s="128">
        <v>0.10114731009818741</v>
      </c>
      <c r="AO364" s="128">
        <v>0.13122190007430201</v>
      </c>
      <c r="AP364" s="128">
        <v>0.11951894992448819</v>
      </c>
      <c r="AQ364" s="128" t="s">
        <v>46</v>
      </c>
      <c r="AR364" s="128">
        <v>9.9989909756208195E-2</v>
      </c>
      <c r="AS364" s="128">
        <v>0.13417959397360099</v>
      </c>
      <c r="AT364" s="128" t="s">
        <v>46</v>
      </c>
      <c r="AU364" s="128" t="s">
        <v>46</v>
      </c>
      <c r="AV364" s="128" t="s">
        <v>46</v>
      </c>
      <c r="AW364" s="128">
        <v>0.12299383316657909</v>
      </c>
      <c r="AX364" s="128">
        <v>0.93325694942159876</v>
      </c>
      <c r="AY364" s="128">
        <v>0.97714976523235075</v>
      </c>
      <c r="AZ364" s="128">
        <v>0.98341206640708223</v>
      </c>
      <c r="BA364" s="128">
        <v>0.9764877017125132</v>
      </c>
      <c r="BB364" s="128" t="s">
        <v>46</v>
      </c>
      <c r="BC364" s="128">
        <v>0.91953429950070398</v>
      </c>
      <c r="BD364" s="128">
        <v>1.0283979123180749</v>
      </c>
      <c r="BE364" s="128" t="s">
        <v>46</v>
      </c>
      <c r="BF364" s="128" t="s">
        <v>46</v>
      </c>
      <c r="BG364" s="128" t="s">
        <v>46</v>
      </c>
      <c r="BH364" s="128">
        <v>0.97559256290102603</v>
      </c>
      <c r="BI364" s="128">
        <v>-8.1421874890130004E-4</v>
      </c>
      <c r="BJ364" s="128">
        <v>-2.3652871484958001E-3</v>
      </c>
      <c r="BK364" s="128">
        <v>-2.2134161647229E-3</v>
      </c>
      <c r="BL364" s="128">
        <v>-2.5640037835851226E-3</v>
      </c>
      <c r="BM364" s="128" t="s">
        <v>46</v>
      </c>
      <c r="BN364" s="128">
        <v>-8.7498183980341E-3</v>
      </c>
      <c r="BO364" s="128">
        <v>3.7052003887757998E-3</v>
      </c>
      <c r="BP364" s="128" t="s">
        <v>46</v>
      </c>
      <c r="BQ364" s="128" t="s">
        <v>46</v>
      </c>
      <c r="BR364" s="128" t="s">
        <v>46</v>
      </c>
      <c r="BS364" s="128">
        <v>-2.7325700166326294E-3</v>
      </c>
      <c r="BT364" s="128">
        <v>3.4174734533276001E-3</v>
      </c>
      <c r="BU364" s="128">
        <v>4.8063363825661997E-3</v>
      </c>
      <c r="BV364" s="177">
        <v>-0.57067858439274877</v>
      </c>
      <c r="BW364" s="177">
        <v>-0.51335530513504124</v>
      </c>
      <c r="BX364" s="128">
        <v>-4.4069561020132486E-4</v>
      </c>
      <c r="BY364" s="128">
        <v>-2.6189254765762002E-3</v>
      </c>
      <c r="BZ364" s="177">
        <v>8.8020060814341002E-3</v>
      </c>
      <c r="CA364" s="182">
        <v>0.3544516213696321</v>
      </c>
      <c r="CB364" s="182">
        <v>-0.1904063520918132</v>
      </c>
      <c r="CC364" s="182">
        <v>0.65619153576887135</v>
      </c>
      <c r="CD364" s="182">
        <v>0.60370410730584001</v>
      </c>
      <c r="CE364" s="182">
        <v>-0.11402841898250959</v>
      </c>
      <c r="CF364" s="182">
        <v>0.3104914603530452</v>
      </c>
      <c r="CG364" s="179">
        <v>1.3744784999999999</v>
      </c>
      <c r="CH364" s="169">
        <v>0.33</v>
      </c>
      <c r="CI364" s="170">
        <v>0.15</v>
      </c>
      <c r="CJ364" s="170">
        <v>2.31E-3</v>
      </c>
      <c r="CK364" s="170" t="s">
        <v>46</v>
      </c>
      <c r="CL364" s="170">
        <v>2.31E-3</v>
      </c>
      <c r="CM364" s="180">
        <v>75468988.560000002</v>
      </c>
      <c r="CN364" s="180">
        <v>65497296.18039684</v>
      </c>
      <c r="CO364" s="180">
        <v>16084775.420000002</v>
      </c>
      <c r="CP364" s="128" t="s">
        <v>46</v>
      </c>
      <c r="CQ364" s="128" t="s">
        <v>46</v>
      </c>
      <c r="CR364" s="128" t="s">
        <v>46</v>
      </c>
      <c r="CS364" s="128" t="s">
        <v>46</v>
      </c>
      <c r="CT364" s="126" t="s">
        <v>46</v>
      </c>
      <c r="CU364" s="126" t="s">
        <v>46</v>
      </c>
      <c r="CV364" s="126" t="s">
        <v>5769</v>
      </c>
      <c r="CW364" s="126" t="s">
        <v>46</v>
      </c>
      <c r="CX364" s="154">
        <v>25569.625694432871</v>
      </c>
    </row>
    <row r="365" spans="1:102" ht="15" customHeight="1" x14ac:dyDescent="0.35">
      <c r="A365" s="8"/>
      <c r="B365" s="129">
        <v>44211851000159</v>
      </c>
      <c r="C365" s="152" t="s">
        <v>5770</v>
      </c>
      <c r="D365" s="126">
        <v>2</v>
      </c>
      <c r="E365" s="126"/>
      <c r="F365" s="122"/>
      <c r="G365" s="126" t="s">
        <v>546</v>
      </c>
      <c r="H365" s="126" t="s">
        <v>3557</v>
      </c>
      <c r="I365" s="126" t="s">
        <v>3558</v>
      </c>
      <c r="J365" s="126" t="s">
        <v>362</v>
      </c>
      <c r="K365" s="126" t="s">
        <v>3526</v>
      </c>
      <c r="L365" s="211" t="s">
        <v>3399</v>
      </c>
      <c r="M365" s="126" t="s">
        <v>163</v>
      </c>
      <c r="N365" s="126" t="s">
        <v>3570</v>
      </c>
      <c r="O365" s="126" t="s">
        <v>630</v>
      </c>
      <c r="P365" s="211" t="s">
        <v>3562</v>
      </c>
      <c r="Q365" s="127">
        <v>1000</v>
      </c>
      <c r="R365" s="126" t="s">
        <v>4350</v>
      </c>
      <c r="S365" s="213" t="s">
        <v>46</v>
      </c>
      <c r="T365" s="171">
        <v>500</v>
      </c>
      <c r="U365" s="171">
        <v>500</v>
      </c>
      <c r="V365" s="172" t="s">
        <v>4780</v>
      </c>
      <c r="W365" s="172" t="s">
        <v>135</v>
      </c>
      <c r="X365" s="172" t="s">
        <v>135</v>
      </c>
      <c r="Y365" s="172" t="s">
        <v>135</v>
      </c>
      <c r="Z365" s="172">
        <v>0</v>
      </c>
      <c r="AA365" s="172" t="s">
        <v>46</v>
      </c>
      <c r="AB365" s="169" t="s">
        <v>46</v>
      </c>
      <c r="AC365" s="172" t="s">
        <v>46</v>
      </c>
      <c r="AD365" s="169">
        <v>4.0000000000000001E-3</v>
      </c>
      <c r="AE365" s="169" t="s">
        <v>46</v>
      </c>
      <c r="AF365" s="169">
        <v>5.5000000000000005E-3</v>
      </c>
      <c r="AG365" s="169" t="s">
        <v>46</v>
      </c>
      <c r="AH365" s="172" t="s">
        <v>46</v>
      </c>
      <c r="AI365" s="172" t="s">
        <v>46</v>
      </c>
      <c r="AJ365" s="172" t="s">
        <v>133</v>
      </c>
      <c r="AK365" s="173">
        <v>44559</v>
      </c>
      <c r="AL365" s="212" t="s">
        <v>5771</v>
      </c>
      <c r="AM365" s="128">
        <v>1.2212055103351299E-2</v>
      </c>
      <c r="AN365" s="128">
        <v>0.1044486402099085</v>
      </c>
      <c r="AO365" s="128">
        <v>0.13462678415093449</v>
      </c>
      <c r="AP365" s="128">
        <v>0.12734159881787871</v>
      </c>
      <c r="AQ365" s="128">
        <v>0.1296209784175075</v>
      </c>
      <c r="AR365" s="128">
        <v>0.1166081003562338</v>
      </c>
      <c r="AS365" s="128">
        <v>0.13031959922494279</v>
      </c>
      <c r="AT365" s="128">
        <v>0.12621337101580771</v>
      </c>
      <c r="AU365" s="128" t="s">
        <v>46</v>
      </c>
      <c r="AV365" s="128" t="s">
        <v>46</v>
      </c>
      <c r="AW365" s="128">
        <v>0.12827974585434629</v>
      </c>
      <c r="AX365" s="128">
        <v>1.0010452504674463</v>
      </c>
      <c r="AY365" s="128">
        <v>1.0090427927433272</v>
      </c>
      <c r="AZ365" s="128">
        <v>1.0089291796616671</v>
      </c>
      <c r="BA365" s="128">
        <v>1.0442397863234332</v>
      </c>
      <c r="BB365" s="128">
        <v>1.0259458565849862</v>
      </c>
      <c r="BC365" s="128">
        <v>1.072359682478059</v>
      </c>
      <c r="BD365" s="128">
        <v>0.99881360353070603</v>
      </c>
      <c r="BE365" s="128">
        <v>1.0200705960657079</v>
      </c>
      <c r="BF365" s="128" t="s">
        <v>46</v>
      </c>
      <c r="BG365" s="128" t="s">
        <v>46</v>
      </c>
      <c r="BH365" s="128">
        <v>1.0279684496812045</v>
      </c>
      <c r="BI365" s="128">
        <v>1.2751327973700001E-5</v>
      </c>
      <c r="BJ365" s="128">
        <v>9.3604296322520001E-4</v>
      </c>
      <c r="BK365" s="128">
        <v>1.1914679119096E-3</v>
      </c>
      <c r="BL365" s="128">
        <v>4.8085136835012143E-3</v>
      </c>
      <c r="BM365" s="128">
        <v>2.9103702309170032E-3</v>
      </c>
      <c r="BN365" s="128">
        <v>7.8683722019913995E-3</v>
      </c>
      <c r="BO365" s="128">
        <v>-1.547943598823E-4</v>
      </c>
      <c r="BP365" s="128">
        <v>2.4833355627734998E-3</v>
      </c>
      <c r="BQ365" s="128" t="s">
        <v>46</v>
      </c>
      <c r="BR365" s="128" t="s">
        <v>46</v>
      </c>
      <c r="BS365" s="128">
        <v>3.1029545653762369E-3</v>
      </c>
      <c r="BT365" s="128">
        <v>1.0133108967656001E-3</v>
      </c>
      <c r="BU365" s="128">
        <v>1.1318411846884E-3</v>
      </c>
      <c r="BV365" s="177">
        <v>1.0374937246955764</v>
      </c>
      <c r="BW365" s="177">
        <v>2.3475062259163986</v>
      </c>
      <c r="BX365" s="128" t="s">
        <v>46</v>
      </c>
      <c r="BY365" s="128" t="s">
        <v>46</v>
      </c>
      <c r="BZ365" s="177">
        <v>-5.6422968016500003E-5</v>
      </c>
      <c r="CA365" s="182">
        <v>3.6938589041684899E-2</v>
      </c>
      <c r="CB365" s="182">
        <v>-7.8854214251471696E-2</v>
      </c>
      <c r="CC365" s="182">
        <v>0.1285823897038173</v>
      </c>
      <c r="CD365" s="182">
        <v>9.2671919955294002E-2</v>
      </c>
      <c r="CE365" s="182">
        <v>-5.1120079173591598E-2</v>
      </c>
      <c r="CF365" s="182">
        <v>0.1127120740157467</v>
      </c>
      <c r="CG365" s="179">
        <v>1.5708943</v>
      </c>
      <c r="CH365" s="169">
        <v>0.33</v>
      </c>
      <c r="CI365" s="170" t="s">
        <v>46</v>
      </c>
      <c r="CJ365" s="170">
        <v>1.32E-3</v>
      </c>
      <c r="CK365" s="170" t="s">
        <v>46</v>
      </c>
      <c r="CL365" s="170">
        <v>1.32E-3</v>
      </c>
      <c r="CM365" s="180">
        <v>1403762530.78</v>
      </c>
      <c r="CN365" s="180">
        <v>1216505978.6989686</v>
      </c>
      <c r="CO365" s="180">
        <v>272215491.8999998</v>
      </c>
      <c r="CP365" s="128" t="s">
        <v>46</v>
      </c>
      <c r="CQ365" s="128" t="s">
        <v>46</v>
      </c>
      <c r="CR365" s="128" t="s">
        <v>46</v>
      </c>
      <c r="CS365" s="128" t="s">
        <v>46</v>
      </c>
      <c r="CT365" s="126" t="s">
        <v>46</v>
      </c>
      <c r="CU365" s="126" t="s">
        <v>46</v>
      </c>
      <c r="CV365" s="126" t="s">
        <v>5772</v>
      </c>
      <c r="CW365" s="126" t="s">
        <v>46</v>
      </c>
      <c r="CX365" s="154">
        <v>25569.625</v>
      </c>
    </row>
    <row r="366" spans="1:102" ht="15" customHeight="1" x14ac:dyDescent="0.35">
      <c r="A366" s="8"/>
      <c r="B366" s="129">
        <v>42084992000122</v>
      </c>
      <c r="C366" s="152" t="s">
        <v>5773</v>
      </c>
      <c r="D366" s="126">
        <v>26</v>
      </c>
      <c r="E366" s="126"/>
      <c r="F366" s="122"/>
      <c r="G366" s="126" t="s">
        <v>546</v>
      </c>
      <c r="H366" s="126" t="s">
        <v>3557</v>
      </c>
      <c r="I366" s="126" t="s">
        <v>3558</v>
      </c>
      <c r="J366" s="126" t="s">
        <v>3561</v>
      </c>
      <c r="K366" s="126" t="s">
        <v>3526</v>
      </c>
      <c r="L366" s="211" t="s">
        <v>3400</v>
      </c>
      <c r="M366" s="126" t="s">
        <v>112</v>
      </c>
      <c r="N366" s="126" t="s">
        <v>4436</v>
      </c>
      <c r="O366" s="126" t="s">
        <v>406</v>
      </c>
      <c r="P366" s="211" t="s">
        <v>3562</v>
      </c>
      <c r="Q366" s="127">
        <v>1000</v>
      </c>
      <c r="R366" s="126" t="s">
        <v>4350</v>
      </c>
      <c r="S366" s="213" t="s">
        <v>46</v>
      </c>
      <c r="T366" s="171">
        <v>500</v>
      </c>
      <c r="U366" s="171">
        <v>500</v>
      </c>
      <c r="V366" s="172" t="s">
        <v>3398</v>
      </c>
      <c r="W366" s="172" t="s">
        <v>3530</v>
      </c>
      <c r="X366" s="172" t="s">
        <v>3530</v>
      </c>
      <c r="Y366" s="172" t="s">
        <v>4355</v>
      </c>
      <c r="Z366" s="172">
        <v>4</v>
      </c>
      <c r="AA366" s="172" t="s">
        <v>46</v>
      </c>
      <c r="AB366" s="169" t="s">
        <v>46</v>
      </c>
      <c r="AC366" s="172" t="s">
        <v>5774</v>
      </c>
      <c r="AD366" s="169">
        <v>6.9999999999999993E-3</v>
      </c>
      <c r="AE366" s="169">
        <v>0.307</v>
      </c>
      <c r="AF366" s="169">
        <v>6.9999999999999993E-3</v>
      </c>
      <c r="AG366" s="169" t="s">
        <v>46</v>
      </c>
      <c r="AH366" s="172" t="s">
        <v>46</v>
      </c>
      <c r="AI366" s="172" t="s">
        <v>46</v>
      </c>
      <c r="AJ366" s="172" t="s">
        <v>46</v>
      </c>
      <c r="AK366" s="173">
        <v>44553</v>
      </c>
      <c r="AL366" s="212" t="s">
        <v>5775</v>
      </c>
      <c r="AM366" s="128">
        <v>5.1968005608116E-3</v>
      </c>
      <c r="AN366" s="128">
        <v>0.1171943998626836</v>
      </c>
      <c r="AO366" s="128">
        <v>0.1222373231569569</v>
      </c>
      <c r="AP366" s="128">
        <v>0.18572522035964489</v>
      </c>
      <c r="AQ366" s="128">
        <v>0.14847497541279231</v>
      </c>
      <c r="AR366" s="128">
        <v>0.13639977282278321</v>
      </c>
      <c r="AS366" s="128">
        <v>0.1389296003105942</v>
      </c>
      <c r="AT366" s="128">
        <v>-0.1101539714913142</v>
      </c>
      <c r="AU366" s="128" t="s">
        <v>46</v>
      </c>
      <c r="AV366" s="128" t="s">
        <v>46</v>
      </c>
      <c r="AW366" s="128">
        <v>6.9972455231160205E-2</v>
      </c>
      <c r="AX366" s="128">
        <v>0.4259915693959978</v>
      </c>
      <c r="AY366" s="128">
        <v>1.1321752422402749</v>
      </c>
      <c r="AZ366" s="128">
        <v>0.91607924050624723</v>
      </c>
      <c r="BA366" s="128">
        <v>1.5648011301586662</v>
      </c>
      <c r="BB366" s="128">
        <v>1.1965014308020034</v>
      </c>
      <c r="BC366" s="128">
        <v>1.2543692644633648</v>
      </c>
      <c r="BD366" s="128">
        <v>1.0648035717466051</v>
      </c>
      <c r="BE366" s="128" t="s">
        <v>46</v>
      </c>
      <c r="BF366" s="128" t="s">
        <v>46</v>
      </c>
      <c r="BG366" s="128" t="s">
        <v>46</v>
      </c>
      <c r="BH366" s="128">
        <v>0.51904119349011968</v>
      </c>
      <c r="BI366" s="128">
        <v>-7.0025032145659E-3</v>
      </c>
      <c r="BJ366" s="128">
        <v>1.3681802616000299E-2</v>
      </c>
      <c r="BK366" s="128">
        <v>-1.1197993082068E-2</v>
      </c>
      <c r="BL366" s="128">
        <v>5.9923584884646663E-2</v>
      </c>
      <c r="BM366" s="128">
        <v>2.1692235619965805E-2</v>
      </c>
      <c r="BN366" s="128">
        <v>2.7660044668540801E-2</v>
      </c>
      <c r="BO366" s="128">
        <v>8.4552067257690003E-3</v>
      </c>
      <c r="BP366" s="128">
        <v>-0.23388400694434841</v>
      </c>
      <c r="BQ366" s="128" t="s">
        <v>46</v>
      </c>
      <c r="BR366" s="128" t="s">
        <v>46</v>
      </c>
      <c r="BS366" s="128">
        <v>-5.7135974063768802E-2</v>
      </c>
      <c r="BT366" s="128">
        <v>8.2862024472505305E-2</v>
      </c>
      <c r="BU366" s="128">
        <v>0.1385039499258314</v>
      </c>
      <c r="BV366" s="177">
        <v>-7.8599401171648903E-2</v>
      </c>
      <c r="BW366" s="177">
        <v>-0.29400547838336838</v>
      </c>
      <c r="BX366" s="128">
        <v>-3.5318213791368097E-2</v>
      </c>
      <c r="BY366" s="128">
        <v>-0.19278365930976729</v>
      </c>
      <c r="BZ366" s="177">
        <v>-2.7976924639452099E-2</v>
      </c>
      <c r="CA366" s="182">
        <v>3.7439296583421003E-2</v>
      </c>
      <c r="CB366" s="182">
        <v>-6.4783704398595099E-2</v>
      </c>
      <c r="CC366" s="182">
        <v>7.0787424551927006E-2</v>
      </c>
      <c r="CD366" s="182">
        <v>5.4847598499353001E-2</v>
      </c>
      <c r="CE366" s="182">
        <v>-8.0949050877638304E-2</v>
      </c>
      <c r="CF366" s="182">
        <v>4.2445974707242998E-2</v>
      </c>
      <c r="CG366" s="179">
        <v>1.2893783000000001</v>
      </c>
      <c r="CH366" s="169">
        <v>0.6</v>
      </c>
      <c r="CI366" s="170" t="s">
        <v>46</v>
      </c>
      <c r="CJ366" s="170">
        <v>4.1999999999999989E-3</v>
      </c>
      <c r="CK366" s="170" t="s">
        <v>46</v>
      </c>
      <c r="CL366" s="170">
        <v>4.1999999999999989E-3</v>
      </c>
      <c r="CM366" s="180">
        <v>85763011.879999995</v>
      </c>
      <c r="CN366" s="180">
        <v>66700338.917777747</v>
      </c>
      <c r="CO366" s="180">
        <v>29703630.930000007</v>
      </c>
      <c r="CP366" s="128" t="s">
        <v>46</v>
      </c>
      <c r="CQ366" s="128" t="s">
        <v>46</v>
      </c>
      <c r="CR366" s="128" t="s">
        <v>46</v>
      </c>
      <c r="CS366" s="128" t="s">
        <v>46</v>
      </c>
      <c r="CT366" s="126" t="s">
        <v>46</v>
      </c>
      <c r="CU366" s="126" t="s">
        <v>46</v>
      </c>
      <c r="CV366" s="126" t="s">
        <v>5776</v>
      </c>
      <c r="CW366" s="126" t="s">
        <v>46</v>
      </c>
      <c r="CX366" s="154">
        <v>25569.625</v>
      </c>
    </row>
    <row r="367" spans="1:102" ht="15" customHeight="1" x14ac:dyDescent="0.35">
      <c r="A367" s="8"/>
      <c r="B367" s="129">
        <v>44602950000161</v>
      </c>
      <c r="C367" s="152" t="s">
        <v>5827</v>
      </c>
      <c r="D367" s="126">
        <v>27</v>
      </c>
      <c r="E367" s="126"/>
      <c r="F367" s="122"/>
      <c r="G367" s="126" t="s">
        <v>546</v>
      </c>
      <c r="H367" s="126" t="s">
        <v>3557</v>
      </c>
      <c r="I367" s="126" t="s">
        <v>3558</v>
      </c>
      <c r="J367" s="126" t="s">
        <v>3560</v>
      </c>
      <c r="K367" s="126" t="s">
        <v>3540</v>
      </c>
      <c r="L367" s="211" t="s">
        <v>3400</v>
      </c>
      <c r="M367" s="126" t="s">
        <v>112</v>
      </c>
      <c r="N367" s="126" t="s">
        <v>4436</v>
      </c>
      <c r="O367" s="126" t="s">
        <v>452</v>
      </c>
      <c r="P367" s="211" t="s">
        <v>3562</v>
      </c>
      <c r="Q367" s="127">
        <v>1000</v>
      </c>
      <c r="R367" s="126" t="s">
        <v>4350</v>
      </c>
      <c r="S367" s="213" t="s">
        <v>46</v>
      </c>
      <c r="T367" s="171">
        <v>500</v>
      </c>
      <c r="U367" s="171">
        <v>500</v>
      </c>
      <c r="V367" s="172" t="s">
        <v>3398</v>
      </c>
      <c r="W367" s="172" t="s">
        <v>3530</v>
      </c>
      <c r="X367" s="172" t="s">
        <v>3530</v>
      </c>
      <c r="Y367" s="172" t="s">
        <v>4355</v>
      </c>
      <c r="Z367" s="172">
        <v>4</v>
      </c>
      <c r="AA367" s="172" t="s">
        <v>46</v>
      </c>
      <c r="AB367" s="169" t="s">
        <v>46</v>
      </c>
      <c r="AC367" s="172" t="s">
        <v>5828</v>
      </c>
      <c r="AD367" s="169">
        <v>6.9999999999999993E-3</v>
      </c>
      <c r="AE367" s="169">
        <v>0.307</v>
      </c>
      <c r="AF367" s="169">
        <v>6.9999999999999993E-3</v>
      </c>
      <c r="AG367" s="169" t="s">
        <v>46</v>
      </c>
      <c r="AH367" s="172" t="s">
        <v>46</v>
      </c>
      <c r="AI367" s="172" t="s">
        <v>46</v>
      </c>
      <c r="AJ367" s="172" t="s">
        <v>46</v>
      </c>
      <c r="AK367" s="173">
        <v>44869</v>
      </c>
      <c r="AL367" s="212" t="s">
        <v>5829</v>
      </c>
      <c r="AM367" s="128">
        <v>-1.06653743424313E-2</v>
      </c>
      <c r="AN367" s="128">
        <v>-2.8708400197228499E-2</v>
      </c>
      <c r="AO367" s="128">
        <v>3.8148047997956002E-3</v>
      </c>
      <c r="AP367" s="128">
        <v>0.1310936161931455</v>
      </c>
      <c r="AQ367" s="128" t="s">
        <v>46</v>
      </c>
      <c r="AR367" s="128">
        <v>0.214594324335317</v>
      </c>
      <c r="AS367" s="128">
        <v>0.122705068340678</v>
      </c>
      <c r="AT367" s="128" t="s">
        <v>46</v>
      </c>
      <c r="AU367" s="128" t="s">
        <v>46</v>
      </c>
      <c r="AV367" s="128" t="s">
        <v>46</v>
      </c>
      <c r="AW367" s="128">
        <v>0.105651816126949</v>
      </c>
      <c r="AX367" s="128" t="s">
        <v>46</v>
      </c>
      <c r="AY367" s="128" t="s">
        <v>46</v>
      </c>
      <c r="AZ367" s="128">
        <v>2.8589168949561702E-2</v>
      </c>
      <c r="BA367" s="128">
        <v>1.0769034716620935</v>
      </c>
      <c r="BB367" s="128" t="s">
        <v>46</v>
      </c>
      <c r="BC367" s="128">
        <v>1.9734675447314405</v>
      </c>
      <c r="BD367" s="128">
        <v>0.94045325653040079</v>
      </c>
      <c r="BE367" s="128" t="s">
        <v>46</v>
      </c>
      <c r="BF367" s="128" t="s">
        <v>46</v>
      </c>
      <c r="BG367" s="128" t="s">
        <v>46</v>
      </c>
      <c r="BH367" s="128">
        <v>0.82071346898167208</v>
      </c>
      <c r="BI367" s="128">
        <v>-2.2864678117808901E-2</v>
      </c>
      <c r="BJ367" s="128">
        <v>-0.1322209974439118</v>
      </c>
      <c r="BK367" s="128">
        <v>-0.1296205114392292</v>
      </c>
      <c r="BL367" s="128">
        <v>8.345677567725307E-3</v>
      </c>
      <c r="BM367" s="128" t="s">
        <v>46</v>
      </c>
      <c r="BN367" s="128">
        <v>0.1058545961810746</v>
      </c>
      <c r="BO367" s="128">
        <v>-7.769325244147E-3</v>
      </c>
      <c r="BP367" s="128" t="s">
        <v>46</v>
      </c>
      <c r="BQ367" s="128" t="s">
        <v>46</v>
      </c>
      <c r="BR367" s="128" t="s">
        <v>46</v>
      </c>
      <c r="BS367" s="128">
        <v>-2.0447600869419214E-2</v>
      </c>
      <c r="BT367" s="128">
        <v>0.22588478673833501</v>
      </c>
      <c r="BU367" s="128">
        <v>0.20319302927080249</v>
      </c>
      <c r="BV367" s="177">
        <v>-0.42502325437665461</v>
      </c>
      <c r="BW367" s="177">
        <v>1.05477070571178E-2</v>
      </c>
      <c r="BX367" s="128">
        <v>-0.2377275593240997</v>
      </c>
      <c r="BY367" s="128">
        <v>-0.2377275593240997</v>
      </c>
      <c r="BZ367" s="177">
        <v>-8.9416647194097199E-2</v>
      </c>
      <c r="CA367" s="182">
        <v>-9.0822322892445295E-2</v>
      </c>
      <c r="CB367" s="182">
        <v>1.5629134702487E-3</v>
      </c>
      <c r="CC367" s="182">
        <v>-0.19843428257578871</v>
      </c>
      <c r="CD367" s="182">
        <v>-0.1269376891199831</v>
      </c>
      <c r="CE367" s="182">
        <v>-2.6226981816591999E-2</v>
      </c>
      <c r="CF367" s="182">
        <v>-7.707157412214E-3</v>
      </c>
      <c r="CG367" s="179">
        <v>1.3371550000000001</v>
      </c>
      <c r="CH367" s="169">
        <v>0.6</v>
      </c>
      <c r="CI367" s="170" t="s">
        <v>46</v>
      </c>
      <c r="CJ367" s="170">
        <v>4.1999999999999989E-3</v>
      </c>
      <c r="CK367" s="170" t="s">
        <v>46</v>
      </c>
      <c r="CL367" s="170">
        <v>4.1999999999999989E-3</v>
      </c>
      <c r="CM367" s="180">
        <v>8409433.5999999996</v>
      </c>
      <c r="CN367" s="180">
        <v>8044242.0582539681</v>
      </c>
      <c r="CO367" s="180">
        <v>-2575.8600000000006</v>
      </c>
      <c r="CP367" s="128" t="s">
        <v>46</v>
      </c>
      <c r="CQ367" s="128" t="s">
        <v>46</v>
      </c>
      <c r="CR367" s="128" t="s">
        <v>46</v>
      </c>
      <c r="CS367" s="128" t="s">
        <v>46</v>
      </c>
      <c r="CT367" s="126" t="s">
        <v>46</v>
      </c>
      <c r="CU367" s="126" t="s">
        <v>46</v>
      </c>
      <c r="CV367" s="126" t="s">
        <v>5830</v>
      </c>
      <c r="CW367" s="126" t="s">
        <v>46</v>
      </c>
      <c r="CX367" s="154">
        <v>25569.625694432871</v>
      </c>
    </row>
    <row r="368" spans="1:102" ht="15" customHeight="1" x14ac:dyDescent="0.35">
      <c r="A368" s="8"/>
      <c r="B368" s="129">
        <v>38001966000116</v>
      </c>
      <c r="C368" s="152" t="s">
        <v>5831</v>
      </c>
      <c r="D368" s="126">
        <v>49</v>
      </c>
      <c r="E368" s="126"/>
      <c r="F368" s="122"/>
      <c r="G368" s="126" t="s">
        <v>546</v>
      </c>
      <c r="H368" s="126" t="s">
        <v>3557</v>
      </c>
      <c r="I368" s="126" t="s">
        <v>3558</v>
      </c>
      <c r="J368" s="126" t="s">
        <v>362</v>
      </c>
      <c r="K368" s="126" t="s">
        <v>3540</v>
      </c>
      <c r="L368" s="211" t="s">
        <v>3400</v>
      </c>
      <c r="M368" s="126" t="s">
        <v>112</v>
      </c>
      <c r="N368" s="126" t="s">
        <v>4436</v>
      </c>
      <c r="O368" s="126" t="s">
        <v>358</v>
      </c>
      <c r="P368" s="211" t="s">
        <v>3537</v>
      </c>
      <c r="Q368" s="127">
        <v>1000</v>
      </c>
      <c r="R368" s="126" t="s">
        <v>4350</v>
      </c>
      <c r="S368" s="213" t="s">
        <v>46</v>
      </c>
      <c r="T368" s="171">
        <v>500</v>
      </c>
      <c r="U368" s="171">
        <v>500</v>
      </c>
      <c r="V368" s="172" t="s">
        <v>3398</v>
      </c>
      <c r="W368" s="172" t="s">
        <v>3530</v>
      </c>
      <c r="X368" s="172" t="s">
        <v>3530</v>
      </c>
      <c r="Y368" s="172" t="s">
        <v>4355</v>
      </c>
      <c r="Z368" s="172">
        <v>4</v>
      </c>
      <c r="AA368" s="172" t="s">
        <v>46</v>
      </c>
      <c r="AB368" s="169" t="s">
        <v>46</v>
      </c>
      <c r="AC368" s="172" t="s">
        <v>5832</v>
      </c>
      <c r="AD368" s="169">
        <v>6.9999999999999993E-3</v>
      </c>
      <c r="AE368" s="169">
        <v>0.307</v>
      </c>
      <c r="AF368" s="169">
        <v>6.9999999999999993E-3</v>
      </c>
      <c r="AG368" s="169" t="s">
        <v>46</v>
      </c>
      <c r="AH368" s="172" t="s">
        <v>46</v>
      </c>
      <c r="AI368" s="172" t="s">
        <v>46</v>
      </c>
      <c r="AJ368" s="172" t="s">
        <v>46</v>
      </c>
      <c r="AK368" s="173">
        <v>44118</v>
      </c>
      <c r="AL368" s="212" t="s">
        <v>3660</v>
      </c>
      <c r="AM368" s="128">
        <v>-2.5899923865751299E-2</v>
      </c>
      <c r="AN368" s="128">
        <v>-0.1050548490792248</v>
      </c>
      <c r="AO368" s="128">
        <v>-3.3587966496484198E-2</v>
      </c>
      <c r="AP368" s="128">
        <v>0.15858554386398219</v>
      </c>
      <c r="AQ368" s="128">
        <v>7.9090484014767898E-2</v>
      </c>
      <c r="AR368" s="128">
        <v>0.37703798848915149</v>
      </c>
      <c r="AS368" s="128">
        <v>1.9856135246864599E-2</v>
      </c>
      <c r="AT368" s="128">
        <v>-0.44395550986518828</v>
      </c>
      <c r="AU368" s="128" t="s">
        <v>46</v>
      </c>
      <c r="AV368" s="128" t="s">
        <v>46</v>
      </c>
      <c r="AW368" s="128">
        <v>-2.5521222756311301E-2</v>
      </c>
      <c r="AX368" s="128" t="s">
        <v>46</v>
      </c>
      <c r="AY368" s="128" t="s">
        <v>46</v>
      </c>
      <c r="AZ368" s="128" t="s">
        <v>46</v>
      </c>
      <c r="BA368" s="128">
        <v>1.3195491324755058</v>
      </c>
      <c r="BB368" s="128">
        <v>0.59619591793092386</v>
      </c>
      <c r="BC368" s="128">
        <v>3.4673434897164741</v>
      </c>
      <c r="BD368" s="128">
        <v>0.15218415431036769</v>
      </c>
      <c r="BE368" s="128" t="s">
        <v>46</v>
      </c>
      <c r="BF368" s="128" t="s">
        <v>46</v>
      </c>
      <c r="BG368" s="128" t="s">
        <v>46</v>
      </c>
      <c r="BH368" s="128" t="s">
        <v>46</v>
      </c>
      <c r="BI368" s="128">
        <v>-3.8099227641128899E-2</v>
      </c>
      <c r="BJ368" s="128">
        <v>-0.20856744632590801</v>
      </c>
      <c r="BK368" s="128">
        <v>-0.16702328273550909</v>
      </c>
      <c r="BL368" s="128">
        <v>3.428366425337348E-2</v>
      </c>
      <c r="BM368" s="128">
        <v>-4.7294096558086252E-2</v>
      </c>
      <c r="BN368" s="128">
        <v>0.26829826033490911</v>
      </c>
      <c r="BO368" s="128">
        <v>-0.11061825833796041</v>
      </c>
      <c r="BP368" s="128">
        <v>-0.56768554531822246</v>
      </c>
      <c r="BQ368" s="128" t="s">
        <v>46</v>
      </c>
      <c r="BR368" s="128" t="s">
        <v>46</v>
      </c>
      <c r="BS368" s="128">
        <v>-0.14052941629005933</v>
      </c>
      <c r="BT368" s="128">
        <v>0.19245363420366191</v>
      </c>
      <c r="BU368" s="128">
        <v>0.2310821349535708</v>
      </c>
      <c r="BV368" s="177">
        <v>-0.7329500671248339</v>
      </c>
      <c r="BW368" s="177">
        <v>-0.42370543609876982</v>
      </c>
      <c r="BX368" s="128">
        <v>-0.24266568256616261</v>
      </c>
      <c r="BY368" s="128">
        <v>-0.54025605272311827</v>
      </c>
      <c r="BZ368" s="177">
        <v>-0.3257914778561411</v>
      </c>
      <c r="CA368" s="182">
        <v>-0.25361177900663567</v>
      </c>
      <c r="CB368" s="182">
        <v>7.3767235965945102E-2</v>
      </c>
      <c r="CC368" s="182">
        <v>-0.34821779466565528</v>
      </c>
      <c r="CD368" s="182">
        <v>-0.2462174622720695</v>
      </c>
      <c r="CE368" s="182">
        <v>-0.1262765197110845</v>
      </c>
      <c r="CF368" s="182">
        <v>-3.8740059571061101E-2</v>
      </c>
      <c r="CG368" s="179">
        <v>0.88000610000000001</v>
      </c>
      <c r="CH368" s="169">
        <v>0.6</v>
      </c>
      <c r="CI368" s="170" t="s">
        <v>46</v>
      </c>
      <c r="CJ368" s="170">
        <v>4.1999999999999989E-3</v>
      </c>
      <c r="CK368" s="170" t="s">
        <v>46</v>
      </c>
      <c r="CL368" s="170">
        <v>4.1999999999999989E-3</v>
      </c>
      <c r="CM368" s="180">
        <v>48358569.899999999</v>
      </c>
      <c r="CN368" s="180">
        <v>52711135.663253926</v>
      </c>
      <c r="CO368" s="180">
        <v>-9486796.7699999996</v>
      </c>
      <c r="CP368" s="128" t="s">
        <v>46</v>
      </c>
      <c r="CQ368" s="128" t="s">
        <v>46</v>
      </c>
      <c r="CR368" s="128" t="s">
        <v>46</v>
      </c>
      <c r="CS368" s="128" t="s">
        <v>46</v>
      </c>
      <c r="CT368" s="126" t="s">
        <v>46</v>
      </c>
      <c r="CU368" s="126" t="s">
        <v>46</v>
      </c>
      <c r="CV368" s="126" t="s">
        <v>5833</v>
      </c>
      <c r="CW368" s="126" t="s">
        <v>46</v>
      </c>
      <c r="CX368" s="154">
        <v>25569.625694432871</v>
      </c>
    </row>
    <row r="369" spans="1:102" ht="15" customHeight="1" x14ac:dyDescent="0.35">
      <c r="A369" s="8"/>
      <c r="B369" s="129">
        <v>50697486000137</v>
      </c>
      <c r="C369" s="152" t="s">
        <v>5834</v>
      </c>
      <c r="D369" s="126">
        <v>11</v>
      </c>
      <c r="E369" s="126"/>
      <c r="F369" s="122"/>
      <c r="G369" s="126" t="s">
        <v>546</v>
      </c>
      <c r="H369" s="126" t="s">
        <v>3391</v>
      </c>
      <c r="I369" s="126" t="s">
        <v>3392</v>
      </c>
      <c r="J369" s="126" t="s">
        <v>362</v>
      </c>
      <c r="K369" s="126" t="s">
        <v>3540</v>
      </c>
      <c r="L369" s="211" t="s">
        <v>3399</v>
      </c>
      <c r="M369" s="126" t="s">
        <v>163</v>
      </c>
      <c r="N369" s="126" t="s">
        <v>3547</v>
      </c>
      <c r="O369" s="126" t="s">
        <v>164</v>
      </c>
      <c r="P369" s="211" t="s">
        <v>3562</v>
      </c>
      <c r="Q369" s="127">
        <v>1000</v>
      </c>
      <c r="R369" s="126" t="s">
        <v>4361</v>
      </c>
      <c r="S369" s="213" t="s">
        <v>46</v>
      </c>
      <c r="T369" s="171">
        <v>1000</v>
      </c>
      <c r="U369" s="171">
        <v>1000</v>
      </c>
      <c r="V369" s="172" t="s">
        <v>3398</v>
      </c>
      <c r="W369" s="172" t="s">
        <v>135</v>
      </c>
      <c r="X369" s="172" t="s">
        <v>3531</v>
      </c>
      <c r="Y369" s="172" t="s">
        <v>3530</v>
      </c>
      <c r="Z369" s="172">
        <v>31</v>
      </c>
      <c r="AA369" s="172" t="s">
        <v>46</v>
      </c>
      <c r="AB369" s="169" t="s">
        <v>46</v>
      </c>
      <c r="AC369" s="172" t="s">
        <v>46</v>
      </c>
      <c r="AD369" s="169">
        <v>6.4000000000000003E-3</v>
      </c>
      <c r="AE369" s="169" t="s">
        <v>46</v>
      </c>
      <c r="AF369" s="169">
        <v>6.4000000000000003E-3</v>
      </c>
      <c r="AG369" s="169">
        <v>0.2</v>
      </c>
      <c r="AH369" s="172" t="s">
        <v>4417</v>
      </c>
      <c r="AI369" s="172" t="s">
        <v>4367</v>
      </c>
      <c r="AJ369" s="172" t="s">
        <v>133</v>
      </c>
      <c r="AK369" s="173">
        <v>45070</v>
      </c>
      <c r="AL369" s="212" t="s">
        <v>5835</v>
      </c>
      <c r="AM369" s="128">
        <v>1.29478607879347E-2</v>
      </c>
      <c r="AN369" s="128">
        <v>0.11124283256387189</v>
      </c>
      <c r="AO369" s="128">
        <v>0.138316369206652</v>
      </c>
      <c r="AP369" s="128">
        <v>0.12573283448467371</v>
      </c>
      <c r="AQ369" s="128" t="s">
        <v>46</v>
      </c>
      <c r="AR369" s="128">
        <v>0.10903126080296589</v>
      </c>
      <c r="AS369" s="128" t="s">
        <v>46</v>
      </c>
      <c r="AT369" s="128" t="s">
        <v>46</v>
      </c>
      <c r="AU369" s="128" t="s">
        <v>46</v>
      </c>
      <c r="AV369" s="128" t="s">
        <v>46</v>
      </c>
      <c r="AW369" s="128">
        <v>0.1266551358877443</v>
      </c>
      <c r="AX369" s="128">
        <v>1.0613606338804356</v>
      </c>
      <c r="AY369" s="128">
        <v>1.0746791745430415</v>
      </c>
      <c r="AZ369" s="128">
        <v>1.0365799183095097</v>
      </c>
      <c r="BA369" s="128">
        <v>1.0302677188568969</v>
      </c>
      <c r="BB369" s="128" t="s">
        <v>46</v>
      </c>
      <c r="BC369" s="128">
        <v>1.0026810132200266</v>
      </c>
      <c r="BD369" s="128" t="s">
        <v>46</v>
      </c>
      <c r="BE369" s="128" t="s">
        <v>46</v>
      </c>
      <c r="BF369" s="128" t="s">
        <v>46</v>
      </c>
      <c r="BG369" s="128" t="s">
        <v>46</v>
      </c>
      <c r="BH369" s="128">
        <v>1.0231784409069591</v>
      </c>
      <c r="BI369" s="128">
        <v>7.4855701255709995E-4</v>
      </c>
      <c r="BJ369" s="128">
        <v>7.7302353171886003E-3</v>
      </c>
      <c r="BK369" s="128">
        <v>4.8810529676269997E-3</v>
      </c>
      <c r="BL369" s="128">
        <v>3.292079812818649E-3</v>
      </c>
      <c r="BM369" s="128" t="s">
        <v>46</v>
      </c>
      <c r="BN369" s="128">
        <v>2.9153264872360001E-4</v>
      </c>
      <c r="BO369" s="128" t="s">
        <v>46</v>
      </c>
      <c r="BP369" s="128" t="s">
        <v>46</v>
      </c>
      <c r="BQ369" s="128" t="s">
        <v>46</v>
      </c>
      <c r="BR369" s="128" t="s">
        <v>46</v>
      </c>
      <c r="BS369" s="128">
        <v>2.5531247669079438E-3</v>
      </c>
      <c r="BT369" s="128">
        <v>2.6850638591157001E-3</v>
      </c>
      <c r="BU369" s="128">
        <v>3.8085485284012999E-3</v>
      </c>
      <c r="BV369" s="177">
        <v>1.6024051809145294</v>
      </c>
      <c r="BW369" s="177">
        <v>0.62243464212324695</v>
      </c>
      <c r="BX369" s="128">
        <v>-9.8858235241960912E-4</v>
      </c>
      <c r="BY369" s="128">
        <v>-4.0751104357624997E-3</v>
      </c>
      <c r="BZ369" s="177">
        <v>-6.2875007327200001E-5</v>
      </c>
      <c r="CA369" s="182">
        <v>8.5508830855929696E-2</v>
      </c>
      <c r="CB369" s="182">
        <v>-3.2832779432729999E-3</v>
      </c>
      <c r="CC369" s="182">
        <v>0.13531670839087409</v>
      </c>
      <c r="CD369" s="182">
        <v>8.9917424686174696E-2</v>
      </c>
      <c r="CE369" s="182">
        <v>1.22878198158867E-2</v>
      </c>
      <c r="CF369" s="182">
        <v>2.58845741904703E-2</v>
      </c>
      <c r="CG369" s="179">
        <v>1.3233287499999999</v>
      </c>
      <c r="CH369" s="169">
        <v>0.33</v>
      </c>
      <c r="CI369" s="170" t="s">
        <v>46</v>
      </c>
      <c r="CJ369" s="170">
        <v>2.1120000000000002E-3</v>
      </c>
      <c r="CK369" s="170" t="s">
        <v>46</v>
      </c>
      <c r="CL369" s="170">
        <v>2.1120000000000002E-3</v>
      </c>
      <c r="CM369" s="180">
        <v>202055106.16999999</v>
      </c>
      <c r="CN369" s="180">
        <v>149574348.59904757</v>
      </c>
      <c r="CO369" s="180">
        <v>112722044.43999998</v>
      </c>
      <c r="CP369" s="128" t="s">
        <v>46</v>
      </c>
      <c r="CQ369" s="128" t="s">
        <v>46</v>
      </c>
      <c r="CR369" s="128" t="s">
        <v>46</v>
      </c>
      <c r="CS369" s="128" t="s">
        <v>46</v>
      </c>
      <c r="CT369" s="126" t="s">
        <v>46</v>
      </c>
      <c r="CU369" s="126" t="s">
        <v>46</v>
      </c>
      <c r="CV369" s="126" t="s">
        <v>5836</v>
      </c>
      <c r="CW369" s="126" t="s">
        <v>46</v>
      </c>
      <c r="CX369" s="154">
        <v>25569.625694432871</v>
      </c>
    </row>
    <row r="370" spans="1:102" ht="15" customHeight="1" x14ac:dyDescent="0.35">
      <c r="A370" s="8"/>
      <c r="B370" s="129">
        <v>14115118000170</v>
      </c>
      <c r="C370" s="152" t="s">
        <v>5837</v>
      </c>
      <c r="D370" s="126">
        <v>10</v>
      </c>
      <c r="E370" s="126"/>
      <c r="F370" s="122" t="s">
        <v>3393</v>
      </c>
      <c r="G370" s="126" t="s">
        <v>546</v>
      </c>
      <c r="H370" s="126" t="s">
        <v>3557</v>
      </c>
      <c r="I370" s="126" t="s">
        <v>3558</v>
      </c>
      <c r="J370" s="126" t="s">
        <v>3560</v>
      </c>
      <c r="K370" s="126" t="s">
        <v>3526</v>
      </c>
      <c r="L370" s="211" t="s">
        <v>3399</v>
      </c>
      <c r="M370" s="126" t="s">
        <v>163</v>
      </c>
      <c r="N370" s="126" t="s">
        <v>4793</v>
      </c>
      <c r="O370" s="126" t="s">
        <v>4227</v>
      </c>
      <c r="P370" s="211" t="s">
        <v>3571</v>
      </c>
      <c r="Q370" s="127">
        <v>1000</v>
      </c>
      <c r="R370" s="126" t="s">
        <v>4350</v>
      </c>
      <c r="S370" s="213" t="s">
        <v>46</v>
      </c>
      <c r="T370" s="171">
        <v>500</v>
      </c>
      <c r="U370" s="171">
        <v>500</v>
      </c>
      <c r="V370" s="172" t="s">
        <v>3398</v>
      </c>
      <c r="W370" s="172" t="s">
        <v>135</v>
      </c>
      <c r="X370" s="172" t="s">
        <v>3534</v>
      </c>
      <c r="Y370" s="172" t="s">
        <v>3530</v>
      </c>
      <c r="Z370" s="172">
        <v>3</v>
      </c>
      <c r="AA370" s="172" t="s">
        <v>46</v>
      </c>
      <c r="AB370" s="169" t="s">
        <v>46</v>
      </c>
      <c r="AC370" s="172" t="s">
        <v>46</v>
      </c>
      <c r="AD370" s="169">
        <v>5.0000000000000001E-3</v>
      </c>
      <c r="AE370" s="169" t="s">
        <v>46</v>
      </c>
      <c r="AF370" s="169">
        <v>5.5000000000000005E-3</v>
      </c>
      <c r="AG370" s="169">
        <v>0.2</v>
      </c>
      <c r="AH370" s="172" t="s">
        <v>46</v>
      </c>
      <c r="AI370" s="172" t="s">
        <v>46</v>
      </c>
      <c r="AJ370" s="172" t="s">
        <v>618</v>
      </c>
      <c r="AK370" s="173">
        <v>40900</v>
      </c>
      <c r="AL370" s="212" t="s">
        <v>5838</v>
      </c>
      <c r="AM370" s="128">
        <v>4.6513567212549001E-3</v>
      </c>
      <c r="AN370" s="128">
        <v>8.6187253566147204E-2</v>
      </c>
      <c r="AO370" s="128">
        <v>4.6941434252186297E-2</v>
      </c>
      <c r="AP370" s="128">
        <v>5.3390040417324397E-2</v>
      </c>
      <c r="AQ370" s="128">
        <v>6.9325093550621095E-2</v>
      </c>
      <c r="AR370" s="128">
        <v>-3.3813671475260799E-2</v>
      </c>
      <c r="AS370" s="128">
        <v>0.1583033135084079</v>
      </c>
      <c r="AT370" s="128">
        <v>5.8520762770675999E-2</v>
      </c>
      <c r="AU370" s="128" t="s">
        <v>46</v>
      </c>
      <c r="AV370" s="128" t="s">
        <v>46</v>
      </c>
      <c r="AW370" s="128">
        <v>9.8373005114059206E-2</v>
      </c>
      <c r="AX370" s="128">
        <v>0.38128050640422489</v>
      </c>
      <c r="AY370" s="128">
        <v>0.83262574661084354</v>
      </c>
      <c r="AZ370" s="128">
        <v>0.35179168135742522</v>
      </c>
      <c r="BA370" s="128">
        <v>0.42259505046224682</v>
      </c>
      <c r="BB370" s="128">
        <v>0.51762935894321671</v>
      </c>
      <c r="BC370" s="128" t="s">
        <v>46</v>
      </c>
      <c r="BD370" s="128">
        <v>1.2132902798700531</v>
      </c>
      <c r="BE370" s="128">
        <v>0.4729713570064365</v>
      </c>
      <c r="BF370" s="128" t="s">
        <v>46</v>
      </c>
      <c r="BG370" s="128" t="s">
        <v>46</v>
      </c>
      <c r="BH370" s="128">
        <v>1.0616490947574502</v>
      </c>
      <c r="BI370" s="128">
        <v>-7.5479470541225998E-3</v>
      </c>
      <c r="BJ370" s="128">
        <v>-1.7325343680535999E-2</v>
      </c>
      <c r="BK370" s="128">
        <v>-8.6493881986838606E-2</v>
      </c>
      <c r="BL370" s="128">
        <v>-6.4766048734882453E-2</v>
      </c>
      <c r="BM370" s="128">
        <v>-5.6972716835614556E-2</v>
      </c>
      <c r="BN370" s="128">
        <v>-0.1425533996295032</v>
      </c>
      <c r="BO370" s="128">
        <v>2.7828919923582801E-2</v>
      </c>
      <c r="BP370" s="128">
        <v>-6.5209272682358099E-2</v>
      </c>
      <c r="BQ370" s="128" t="s">
        <v>46</v>
      </c>
      <c r="BR370" s="128" t="s">
        <v>46</v>
      </c>
      <c r="BS370" s="128">
        <v>5.2280096340608928E-3</v>
      </c>
      <c r="BT370" s="128">
        <v>5.07272192140866E-2</v>
      </c>
      <c r="BU370" s="128">
        <v>7.5948811762962906E-2</v>
      </c>
      <c r="BV370" s="177">
        <v>-1.5401223760456844</v>
      </c>
      <c r="BW370" s="177">
        <v>7.9352099420351305E-2</v>
      </c>
      <c r="BX370" s="128">
        <v>-4.6058746283123501E-2</v>
      </c>
      <c r="BY370" s="128">
        <v>-0.1530363224839402</v>
      </c>
      <c r="BZ370" s="177">
        <v>0.15843890078939671</v>
      </c>
      <c r="CA370" s="182">
        <v>0.44765157601059741</v>
      </c>
      <c r="CB370" s="182">
        <v>-0.2227628433575744</v>
      </c>
      <c r="CC370" s="182">
        <v>0.81052671084793504</v>
      </c>
      <c r="CD370" s="182">
        <v>0.99536803724840517</v>
      </c>
      <c r="CE370" s="182">
        <v>-7.5400713892053106E-2</v>
      </c>
      <c r="CF370" s="182">
        <v>0.32688503533186419</v>
      </c>
      <c r="CG370" s="179">
        <v>3.6239192</v>
      </c>
      <c r="CH370" s="169" t="s">
        <v>46</v>
      </c>
      <c r="CI370" s="170" t="s">
        <v>46</v>
      </c>
      <c r="CJ370" s="170" t="s">
        <v>46</v>
      </c>
      <c r="CK370" s="170" t="s">
        <v>46</v>
      </c>
      <c r="CL370" s="170" t="s">
        <v>46</v>
      </c>
      <c r="CM370" s="180">
        <v>71940279.439999998</v>
      </c>
      <c r="CN370" s="180">
        <v>82618036.840714291</v>
      </c>
      <c r="CO370" s="180">
        <v>-16562704.560000001</v>
      </c>
      <c r="CP370" s="128" t="s">
        <v>46</v>
      </c>
      <c r="CQ370" s="128" t="s">
        <v>46</v>
      </c>
      <c r="CR370" s="128" t="s">
        <v>46</v>
      </c>
      <c r="CS370" s="128" t="s">
        <v>46</v>
      </c>
      <c r="CT370" s="126" t="s">
        <v>46</v>
      </c>
      <c r="CU370" s="126" t="s">
        <v>46</v>
      </c>
      <c r="CV370" s="126" t="s">
        <v>5839</v>
      </c>
      <c r="CW370" s="126" t="s">
        <v>46</v>
      </c>
      <c r="CX370" s="154">
        <v>25569.625694432871</v>
      </c>
    </row>
    <row r="371" spans="1:102" ht="15" customHeight="1" x14ac:dyDescent="0.35">
      <c r="A371" s="8"/>
      <c r="B371" s="129">
        <v>11435287000107</v>
      </c>
      <c r="C371" s="152" t="s">
        <v>5840</v>
      </c>
      <c r="D371" s="126">
        <v>10</v>
      </c>
      <c r="E371" s="126"/>
      <c r="F371" s="122" t="s">
        <v>3394</v>
      </c>
      <c r="G371" s="126" t="s">
        <v>546</v>
      </c>
      <c r="H371" s="126" t="s">
        <v>3557</v>
      </c>
      <c r="I371" s="126" t="s">
        <v>3558</v>
      </c>
      <c r="J371" s="126" t="s">
        <v>3559</v>
      </c>
      <c r="K371" s="126" t="s">
        <v>3526</v>
      </c>
      <c r="L371" s="211" t="s">
        <v>3399</v>
      </c>
      <c r="M371" s="126" t="s">
        <v>163</v>
      </c>
      <c r="N371" s="126" t="s">
        <v>3566</v>
      </c>
      <c r="O371" s="126" t="s">
        <v>3568</v>
      </c>
      <c r="P371" s="211" t="s">
        <v>3541</v>
      </c>
      <c r="Q371" s="127">
        <v>1000</v>
      </c>
      <c r="R371" s="126" t="s">
        <v>4350</v>
      </c>
      <c r="S371" s="213" t="s">
        <v>46</v>
      </c>
      <c r="T371" s="171">
        <v>500</v>
      </c>
      <c r="U371" s="171">
        <v>500</v>
      </c>
      <c r="V371" s="172" t="s">
        <v>4780</v>
      </c>
      <c r="W371" s="172" t="s">
        <v>135</v>
      </c>
      <c r="X371" s="172" t="s">
        <v>135</v>
      </c>
      <c r="Y371" s="172" t="s">
        <v>135</v>
      </c>
      <c r="Z371" s="172">
        <v>0</v>
      </c>
      <c r="AA371" s="172" t="s">
        <v>46</v>
      </c>
      <c r="AB371" s="169" t="s">
        <v>46</v>
      </c>
      <c r="AC371" s="172" t="s">
        <v>46</v>
      </c>
      <c r="AD371" s="169">
        <v>3.0000000000000001E-3</v>
      </c>
      <c r="AE371" s="169" t="s">
        <v>46</v>
      </c>
      <c r="AF371" s="169">
        <v>3.4999999999999996E-3</v>
      </c>
      <c r="AG371" s="169" t="s">
        <v>46</v>
      </c>
      <c r="AH371" s="172" t="s">
        <v>46</v>
      </c>
      <c r="AI371" s="172" t="s">
        <v>46</v>
      </c>
      <c r="AJ371" s="172" t="s">
        <v>133</v>
      </c>
      <c r="AK371" s="173">
        <v>40422</v>
      </c>
      <c r="AL371" s="212" t="s">
        <v>3661</v>
      </c>
      <c r="AM371" s="128">
        <v>1.2112997057044101E-2</v>
      </c>
      <c r="AN371" s="128">
        <v>0.1066329734113988</v>
      </c>
      <c r="AO371" s="128">
        <v>0.1336534246401446</v>
      </c>
      <c r="AP371" s="128">
        <v>0.1241060182316289</v>
      </c>
      <c r="AQ371" s="128">
        <v>0.12641942627597719</v>
      </c>
      <c r="AR371" s="128">
        <v>0.1077409578657135</v>
      </c>
      <c r="AS371" s="128">
        <v>0.12728295429121991</v>
      </c>
      <c r="AT371" s="128">
        <v>0.1251758171345331</v>
      </c>
      <c r="AU371" s="128" t="s">
        <v>46</v>
      </c>
      <c r="AV371" s="128" t="s">
        <v>46</v>
      </c>
      <c r="AW371" s="128">
        <v>9.7623714213681101E-2</v>
      </c>
      <c r="AX371" s="128">
        <v>0.99292527508761397</v>
      </c>
      <c r="AY371" s="128">
        <v>1.0301448929667891</v>
      </c>
      <c r="AZ371" s="128">
        <v>1.0016345627774359</v>
      </c>
      <c r="BA371" s="128">
        <v>1.0161591611007761</v>
      </c>
      <c r="BB371" s="128">
        <v>0.99754292544161338</v>
      </c>
      <c r="BC371" s="128">
        <v>0.99081503783868119</v>
      </c>
      <c r="BD371" s="128">
        <v>0.97553972694626578</v>
      </c>
      <c r="BE371" s="128">
        <v>1.0116849694272316</v>
      </c>
      <c r="BF371" s="128" t="s">
        <v>46</v>
      </c>
      <c r="BG371" s="128" t="s">
        <v>46</v>
      </c>
      <c r="BH371" s="128">
        <v>1.0191538648220635</v>
      </c>
      <c r="BI371" s="128">
        <v>-8.6306718333400002E-5</v>
      </c>
      <c r="BJ371" s="128">
        <v>3.1203761647155999E-3</v>
      </c>
      <c r="BK371" s="128">
        <v>2.181084011196E-4</v>
      </c>
      <c r="BL371" s="128">
        <v>1.7587568037067403E-3</v>
      </c>
      <c r="BM371" s="128">
        <v>-2.7636331013558557E-4</v>
      </c>
      <c r="BN371" s="128">
        <v>-9.9877028852870002E-4</v>
      </c>
      <c r="BO371" s="128">
        <v>-3.1914392936052E-3</v>
      </c>
      <c r="BP371" s="128">
        <v>1.445781681499E-3</v>
      </c>
      <c r="BQ371" s="128" t="s">
        <v>46</v>
      </c>
      <c r="BR371" s="128" t="s">
        <v>46</v>
      </c>
      <c r="BS371" s="128">
        <v>1.6743454207694963E-3</v>
      </c>
      <c r="BT371" s="128">
        <v>1.6571895580445E-3</v>
      </c>
      <c r="BU371" s="128">
        <v>6.4741690645787001E-3</v>
      </c>
      <c r="BV371" s="177">
        <v>0.1167610670549241</v>
      </c>
      <c r="BW371" s="177">
        <v>0.149519382122797</v>
      </c>
      <c r="BX371" s="128">
        <v>-1.64338793315566E-4</v>
      </c>
      <c r="BY371" s="128">
        <v>-1.66867102378075E-2</v>
      </c>
      <c r="BZ371" s="177">
        <v>-1.064979736818E-4</v>
      </c>
      <c r="CA371" s="182">
        <v>4.2759764741665901E-2</v>
      </c>
      <c r="CB371" s="182">
        <v>-0.16403748758576531</v>
      </c>
      <c r="CC371" s="182">
        <v>0.1161259675360979</v>
      </c>
      <c r="CD371" s="182">
        <v>6.97701943416702E-2</v>
      </c>
      <c r="CE371" s="182">
        <v>-8.9226368666556102E-2</v>
      </c>
      <c r="CF371" s="182">
        <v>5.3355888581177603E-2</v>
      </c>
      <c r="CG371" s="179">
        <v>4.0543937999999997</v>
      </c>
      <c r="CH371" s="169">
        <v>0.35</v>
      </c>
      <c r="CI371" s="170" t="s">
        <v>46</v>
      </c>
      <c r="CJ371" s="170">
        <v>1.0499999999999999E-3</v>
      </c>
      <c r="CK371" s="170" t="s">
        <v>46</v>
      </c>
      <c r="CL371" s="170">
        <v>1.0499999999999999E-3</v>
      </c>
      <c r="CM371" s="180">
        <v>730178364.59000003</v>
      </c>
      <c r="CN371" s="180">
        <v>671178871.77277768</v>
      </c>
      <c r="CO371" s="180">
        <v>70869841.980000004</v>
      </c>
      <c r="CP371" s="128" t="s">
        <v>46</v>
      </c>
      <c r="CQ371" s="128" t="s">
        <v>46</v>
      </c>
      <c r="CR371" s="128" t="s">
        <v>46</v>
      </c>
      <c r="CS371" s="128" t="s">
        <v>46</v>
      </c>
      <c r="CT371" s="126" t="s">
        <v>46</v>
      </c>
      <c r="CU371" s="126" t="s">
        <v>46</v>
      </c>
      <c r="CV371" s="126" t="s">
        <v>5841</v>
      </c>
      <c r="CW371" s="126" t="s">
        <v>46</v>
      </c>
      <c r="CX371" s="154">
        <v>25569.625694432871</v>
      </c>
    </row>
    <row r="372" spans="1:102" ht="15" customHeight="1" x14ac:dyDescent="0.35">
      <c r="A372" s="8"/>
      <c r="B372" s="129">
        <v>59604698000105</v>
      </c>
      <c r="C372" s="152" t="s">
        <v>4309</v>
      </c>
      <c r="D372" s="126">
        <v>33</v>
      </c>
      <c r="E372" s="126"/>
      <c r="F372" s="122"/>
      <c r="G372" s="126" t="s">
        <v>4308</v>
      </c>
      <c r="H372" s="126" t="s">
        <v>352</v>
      </c>
      <c r="I372" s="126" t="s">
        <v>3406</v>
      </c>
      <c r="J372" s="126" t="s">
        <v>3560</v>
      </c>
      <c r="K372" s="126" t="s">
        <v>46</v>
      </c>
      <c r="L372" s="211" t="s">
        <v>3399</v>
      </c>
      <c r="M372" s="126" t="s">
        <v>4394</v>
      </c>
      <c r="N372" s="126" t="s">
        <v>46</v>
      </c>
      <c r="O372" s="126" t="s">
        <v>4231</v>
      </c>
      <c r="P372" s="211" t="s">
        <v>4220</v>
      </c>
      <c r="Q372" s="127">
        <v>100</v>
      </c>
      <c r="R372" s="126" t="s">
        <v>4361</v>
      </c>
      <c r="S372" s="213" t="s">
        <v>46</v>
      </c>
      <c r="T372" s="171">
        <v>1000</v>
      </c>
      <c r="U372" s="171">
        <v>1000</v>
      </c>
      <c r="V372" s="172" t="s">
        <v>3398</v>
      </c>
      <c r="W372" s="172" t="s">
        <v>135</v>
      </c>
      <c r="X372" s="172" t="s">
        <v>135</v>
      </c>
      <c r="Y372" s="172" t="s">
        <v>135</v>
      </c>
      <c r="Z372" s="172">
        <v>0</v>
      </c>
      <c r="AA372" s="172" t="s">
        <v>46</v>
      </c>
      <c r="AB372" s="169" t="s">
        <v>46</v>
      </c>
      <c r="AC372" s="172" t="s">
        <v>46</v>
      </c>
      <c r="AD372" s="169">
        <v>1.2E-2</v>
      </c>
      <c r="AE372" s="169" t="s">
        <v>46</v>
      </c>
      <c r="AF372" s="169">
        <v>1.2E-2</v>
      </c>
      <c r="AG372" s="169" t="s">
        <v>46</v>
      </c>
      <c r="AH372" s="172" t="s">
        <v>46</v>
      </c>
      <c r="AI372" s="172" t="s">
        <v>46</v>
      </c>
      <c r="AJ372" s="172" t="s">
        <v>133</v>
      </c>
      <c r="AK372" s="173">
        <v>45763</v>
      </c>
      <c r="AL372" s="212" t="s">
        <v>5842</v>
      </c>
      <c r="AM372" s="128" t="s">
        <v>46</v>
      </c>
      <c r="AN372" s="128" t="s">
        <v>46</v>
      </c>
      <c r="AO372" s="128" t="s">
        <v>46</v>
      </c>
      <c r="AP372" s="128" t="s">
        <v>46</v>
      </c>
      <c r="AQ372" s="128" t="s">
        <v>46</v>
      </c>
      <c r="AR372" s="128" t="s">
        <v>46</v>
      </c>
      <c r="AS372" s="128" t="s">
        <v>46</v>
      </c>
      <c r="AT372" s="128" t="s">
        <v>46</v>
      </c>
      <c r="AU372" s="128" t="s">
        <v>46</v>
      </c>
      <c r="AV372" s="128" t="s">
        <v>46</v>
      </c>
      <c r="AW372" s="128" t="s">
        <v>46</v>
      </c>
      <c r="AX372" s="128" t="s">
        <v>46</v>
      </c>
      <c r="AY372" s="128" t="s">
        <v>46</v>
      </c>
      <c r="AZ372" s="128" t="s">
        <v>46</v>
      </c>
      <c r="BA372" s="128" t="s">
        <v>46</v>
      </c>
      <c r="BB372" s="128" t="s">
        <v>46</v>
      </c>
      <c r="BC372" s="128" t="s">
        <v>46</v>
      </c>
      <c r="BD372" s="128" t="s">
        <v>46</v>
      </c>
      <c r="BE372" s="128" t="s">
        <v>46</v>
      </c>
      <c r="BF372" s="128" t="s">
        <v>46</v>
      </c>
      <c r="BG372" s="128" t="s">
        <v>46</v>
      </c>
      <c r="BH372" s="128" t="s">
        <v>46</v>
      </c>
      <c r="BI372" s="128" t="s">
        <v>46</v>
      </c>
      <c r="BJ372" s="128" t="s">
        <v>46</v>
      </c>
      <c r="BK372" s="128" t="s">
        <v>46</v>
      </c>
      <c r="BL372" s="128" t="s">
        <v>46</v>
      </c>
      <c r="BM372" s="128" t="s">
        <v>46</v>
      </c>
      <c r="BN372" s="128" t="s">
        <v>46</v>
      </c>
      <c r="BO372" s="128" t="s">
        <v>46</v>
      </c>
      <c r="BP372" s="128" t="s">
        <v>46</v>
      </c>
      <c r="BQ372" s="128" t="s">
        <v>46</v>
      </c>
      <c r="BR372" s="128" t="s">
        <v>46</v>
      </c>
      <c r="BS372" s="128" t="s">
        <v>46</v>
      </c>
      <c r="BT372" s="128" t="s">
        <v>46</v>
      </c>
      <c r="BU372" s="128" t="s">
        <v>46</v>
      </c>
      <c r="BV372" s="177" t="s">
        <v>46</v>
      </c>
      <c r="BW372" s="177" t="s">
        <v>46</v>
      </c>
      <c r="BX372" s="128" t="s">
        <v>46</v>
      </c>
      <c r="BY372" s="128" t="s">
        <v>46</v>
      </c>
      <c r="BZ372" s="177" t="s">
        <v>46</v>
      </c>
      <c r="CA372" s="182" t="s">
        <v>46</v>
      </c>
      <c r="CB372" s="182" t="s">
        <v>46</v>
      </c>
      <c r="CC372" s="182" t="s">
        <v>46</v>
      </c>
      <c r="CD372" s="182" t="s">
        <v>46</v>
      </c>
      <c r="CE372" s="182" t="s">
        <v>46</v>
      </c>
      <c r="CF372" s="182" t="s">
        <v>46</v>
      </c>
      <c r="CG372" s="179" t="s">
        <v>46</v>
      </c>
      <c r="CH372" s="169">
        <v>0.15</v>
      </c>
      <c r="CI372" s="170">
        <v>0.1</v>
      </c>
      <c r="CJ372" s="170">
        <v>1.8E-3</v>
      </c>
      <c r="CK372" s="170" t="s">
        <v>46</v>
      </c>
      <c r="CL372" s="170">
        <v>1.8E-3</v>
      </c>
      <c r="CM372" s="180" t="s">
        <v>46</v>
      </c>
      <c r="CN372" s="180" t="s">
        <v>46</v>
      </c>
      <c r="CO372" s="180" t="s">
        <v>46</v>
      </c>
      <c r="CP372" s="128" t="s">
        <v>46</v>
      </c>
      <c r="CQ372" s="128" t="s">
        <v>46</v>
      </c>
      <c r="CR372" s="128" t="s">
        <v>46</v>
      </c>
      <c r="CS372" s="128" t="s">
        <v>46</v>
      </c>
      <c r="CT372" s="126" t="s">
        <v>46</v>
      </c>
      <c r="CU372" s="126" t="s">
        <v>46</v>
      </c>
      <c r="CV372" s="126" t="s">
        <v>46</v>
      </c>
      <c r="CW372" s="126" t="s">
        <v>46</v>
      </c>
      <c r="CX372" s="154">
        <v>25569.625694432871</v>
      </c>
    </row>
    <row r="373" spans="1:102" ht="15" customHeight="1" x14ac:dyDescent="0.35">
      <c r="A373" s="8"/>
      <c r="B373" s="129">
        <v>14083797000142</v>
      </c>
      <c r="C373" s="152" t="s">
        <v>5843</v>
      </c>
      <c r="D373" s="126">
        <v>28</v>
      </c>
      <c r="E373" s="126"/>
      <c r="F373" s="122" t="s">
        <v>3394</v>
      </c>
      <c r="G373" s="126" t="s">
        <v>5844</v>
      </c>
      <c r="H373" s="126" t="s">
        <v>3390</v>
      </c>
      <c r="I373" s="126" t="s">
        <v>3384</v>
      </c>
      <c r="J373" s="126" t="s">
        <v>3559</v>
      </c>
      <c r="K373" s="126" t="s">
        <v>3526</v>
      </c>
      <c r="L373" s="211" t="s">
        <v>3399</v>
      </c>
      <c r="M373" s="126" t="s">
        <v>114</v>
      </c>
      <c r="N373" s="126" t="s">
        <v>115</v>
      </c>
      <c r="O373" s="126" t="s">
        <v>3551</v>
      </c>
      <c r="P373" s="211" t="s">
        <v>3550</v>
      </c>
      <c r="Q373" s="127">
        <v>500</v>
      </c>
      <c r="R373" s="126" t="s">
        <v>4350</v>
      </c>
      <c r="S373" s="213" t="s">
        <v>46</v>
      </c>
      <c r="T373" s="171">
        <v>500</v>
      </c>
      <c r="U373" s="171">
        <v>500</v>
      </c>
      <c r="V373" s="172" t="s">
        <v>3398</v>
      </c>
      <c r="W373" s="172" t="s">
        <v>135</v>
      </c>
      <c r="X373" s="172" t="s">
        <v>3545</v>
      </c>
      <c r="Y373" s="172" t="s">
        <v>3534</v>
      </c>
      <c r="Z373" s="172">
        <v>17</v>
      </c>
      <c r="AA373" s="172" t="s">
        <v>46</v>
      </c>
      <c r="AB373" s="169" t="s">
        <v>46</v>
      </c>
      <c r="AC373" s="172" t="s">
        <v>5845</v>
      </c>
      <c r="AD373" s="169">
        <v>2.9300000000000003E-2</v>
      </c>
      <c r="AE373" s="169">
        <v>9.9300000000000013E-2</v>
      </c>
      <c r="AF373" s="169">
        <v>3.3000000000000002E-2</v>
      </c>
      <c r="AG373" s="169" t="s">
        <v>46</v>
      </c>
      <c r="AH373" s="172" t="s">
        <v>46</v>
      </c>
      <c r="AI373" s="172" t="s">
        <v>46</v>
      </c>
      <c r="AJ373" s="172" t="s">
        <v>46</v>
      </c>
      <c r="AK373" s="173">
        <v>40816</v>
      </c>
      <c r="AL373" s="212" t="s">
        <v>5846</v>
      </c>
      <c r="AM373" s="128">
        <v>2.7322325398758E-2</v>
      </c>
      <c r="AN373" s="128">
        <v>0.3234397118664662</v>
      </c>
      <c r="AO373" s="128">
        <v>9.8519087739963707E-2</v>
      </c>
      <c r="AP373" s="128">
        <v>7.2444701541297396E-2</v>
      </c>
      <c r="AQ373" s="128">
        <v>6.6808176746794706E-2</v>
      </c>
      <c r="AR373" s="128">
        <v>-0.24680694317009499</v>
      </c>
      <c r="AS373" s="128">
        <v>0.26522163532588577</v>
      </c>
      <c r="AT373" s="128">
        <v>2.5932211297936001E-3</v>
      </c>
      <c r="AU373" s="128" t="s">
        <v>46</v>
      </c>
      <c r="AV373" s="128" t="s">
        <v>46</v>
      </c>
      <c r="AW373" s="128">
        <v>9.8609150950249094E-2</v>
      </c>
      <c r="AX373" s="128">
        <v>2.2396626809067497</v>
      </c>
      <c r="AY373" s="128">
        <v>3.1246410627265933</v>
      </c>
      <c r="AZ373" s="128">
        <v>0.73832843145876659</v>
      </c>
      <c r="BA373" s="128">
        <v>0.5787383797541944</v>
      </c>
      <c r="BB373" s="128">
        <v>0.49761073169388531</v>
      </c>
      <c r="BC373" s="128" t="s">
        <v>46</v>
      </c>
      <c r="BD373" s="128">
        <v>2.032748557313337</v>
      </c>
      <c r="BE373" s="128">
        <v>2.0958703521732899E-2</v>
      </c>
      <c r="BF373" s="128" t="s">
        <v>46</v>
      </c>
      <c r="BG373" s="128" t="s">
        <v>46</v>
      </c>
      <c r="BH373" s="128">
        <v>1.060921537123263</v>
      </c>
      <c r="BI373" s="128">
        <v>1.51230216233804E-2</v>
      </c>
      <c r="BJ373" s="128">
        <v>0.2199271146197829</v>
      </c>
      <c r="BK373" s="128">
        <v>-3.4916228499061099E-2</v>
      </c>
      <c r="BL373" s="128">
        <v>-4.6865732888509037E-2</v>
      </c>
      <c r="BM373" s="128">
        <v>-5.946595787411546E-2</v>
      </c>
      <c r="BN373" s="128">
        <v>-0.35554667132433732</v>
      </c>
      <c r="BO373" s="128">
        <v>0.13474724174106059</v>
      </c>
      <c r="BP373" s="128">
        <v>-0.1211368143232405</v>
      </c>
      <c r="BQ373" s="128" t="s">
        <v>46</v>
      </c>
      <c r="BR373" s="128" t="s">
        <v>46</v>
      </c>
      <c r="BS373" s="128">
        <v>5.1809073378559223E-3</v>
      </c>
      <c r="BT373" s="128">
        <v>0.2022912319799596</v>
      </c>
      <c r="BU373" s="128">
        <v>0.21093974759391179</v>
      </c>
      <c r="BV373" s="177">
        <v>-5.3978739289920197E-2</v>
      </c>
      <c r="BW373" s="177">
        <v>0.12091730007629339</v>
      </c>
      <c r="BX373" s="128">
        <v>-0.19337461848427079</v>
      </c>
      <c r="BY373" s="128">
        <v>-0.43988209618601082</v>
      </c>
      <c r="BZ373" s="177">
        <v>0.82689698518473009</v>
      </c>
      <c r="CA373" s="182">
        <v>0.90884096814774284</v>
      </c>
      <c r="CB373" s="182">
        <v>-0.3117907233577607</v>
      </c>
      <c r="CC373" s="182">
        <v>0.55838254295540946</v>
      </c>
      <c r="CD373" s="182">
        <v>0.49216588385381871</v>
      </c>
      <c r="CE373" s="182">
        <v>0.16556959281548181</v>
      </c>
      <c r="CF373" s="182">
        <v>0.41658547546564151</v>
      </c>
      <c r="CG373" s="179">
        <v>3.7127694299999998</v>
      </c>
      <c r="CH373" s="169">
        <v>0.25</v>
      </c>
      <c r="CI373" s="170" t="s">
        <v>46</v>
      </c>
      <c r="CJ373" s="170">
        <v>7.3250000000000008E-3</v>
      </c>
      <c r="CK373" s="170" t="s">
        <v>46</v>
      </c>
      <c r="CL373" s="170">
        <v>7.3250000000000008E-3</v>
      </c>
      <c r="CM373" s="180">
        <v>34866203.780000001</v>
      </c>
      <c r="CN373" s="180">
        <v>39303755.438095219</v>
      </c>
      <c r="CO373" s="180">
        <v>-20398688.420000002</v>
      </c>
      <c r="CP373" s="128" t="s">
        <v>46</v>
      </c>
      <c r="CQ373" s="128" t="s">
        <v>46</v>
      </c>
      <c r="CR373" s="128" t="s">
        <v>46</v>
      </c>
      <c r="CS373" s="128" t="s">
        <v>46</v>
      </c>
      <c r="CT373" s="126" t="s">
        <v>46</v>
      </c>
      <c r="CU373" s="126" t="s">
        <v>46</v>
      </c>
      <c r="CV373" s="126" t="s">
        <v>5847</v>
      </c>
      <c r="CW373" s="126" t="s">
        <v>46</v>
      </c>
      <c r="CX373" s="154">
        <v>25569.625694432871</v>
      </c>
    </row>
    <row r="374" spans="1:102" ht="15" customHeight="1" x14ac:dyDescent="0.35">
      <c r="A374" s="8"/>
      <c r="B374" s="129">
        <v>45653398000101</v>
      </c>
      <c r="C374" s="152" t="s">
        <v>5848</v>
      </c>
      <c r="D374" s="126">
        <v>13</v>
      </c>
      <c r="E374" s="126"/>
      <c r="F374" s="122"/>
      <c r="G374" s="126" t="s">
        <v>5844</v>
      </c>
      <c r="H374" s="126" t="s">
        <v>3390</v>
      </c>
      <c r="I374" s="126" t="s">
        <v>3384</v>
      </c>
      <c r="J374" s="126" t="s">
        <v>3561</v>
      </c>
      <c r="K374" s="126" t="s">
        <v>3526</v>
      </c>
      <c r="L374" s="211" t="s">
        <v>3399</v>
      </c>
      <c r="M374" s="126" t="s">
        <v>112</v>
      </c>
      <c r="N374" s="126" t="s">
        <v>113</v>
      </c>
      <c r="O374" s="126" t="s">
        <v>4480</v>
      </c>
      <c r="P374" s="211" t="s">
        <v>3562</v>
      </c>
      <c r="Q374" s="127">
        <v>500</v>
      </c>
      <c r="R374" s="126" t="s">
        <v>4350</v>
      </c>
      <c r="S374" s="213" t="s">
        <v>46</v>
      </c>
      <c r="T374" s="171">
        <v>500</v>
      </c>
      <c r="U374" s="171">
        <v>500</v>
      </c>
      <c r="V374" s="172" t="s">
        <v>3398</v>
      </c>
      <c r="W374" s="172" t="s">
        <v>135</v>
      </c>
      <c r="X374" s="172" t="s">
        <v>3531</v>
      </c>
      <c r="Y374" s="172" t="s">
        <v>3530</v>
      </c>
      <c r="Z374" s="172">
        <v>31</v>
      </c>
      <c r="AA374" s="172" t="s">
        <v>134</v>
      </c>
      <c r="AB374" s="169">
        <v>0.1</v>
      </c>
      <c r="AC374" s="172" t="s">
        <v>46</v>
      </c>
      <c r="AD374" s="169">
        <v>0.02</v>
      </c>
      <c r="AE374" s="169" t="s">
        <v>46</v>
      </c>
      <c r="AF374" s="169">
        <v>2.3E-2</v>
      </c>
      <c r="AG374" s="169">
        <v>0.2</v>
      </c>
      <c r="AH374" s="172" t="s">
        <v>3564</v>
      </c>
      <c r="AI374" s="172" t="s">
        <v>4352</v>
      </c>
      <c r="AJ374" s="172" t="s">
        <v>133</v>
      </c>
      <c r="AK374" s="173">
        <v>44673</v>
      </c>
      <c r="AL374" s="212" t="s">
        <v>5849</v>
      </c>
      <c r="AM374" s="128">
        <v>3.9642868868501003E-3</v>
      </c>
      <c r="AN374" s="128">
        <v>0.1770568516135366</v>
      </c>
      <c r="AO374" s="128">
        <v>0.11550477842569661</v>
      </c>
      <c r="AP374" s="128">
        <v>0.1045186041532104</v>
      </c>
      <c r="AQ374" s="128">
        <v>0.1150099631617636</v>
      </c>
      <c r="AR374" s="128">
        <v>-3.6529518384694197E-2</v>
      </c>
      <c r="AS374" s="128">
        <v>0.18052365132816339</v>
      </c>
      <c r="AT374" s="128" t="s">
        <v>46</v>
      </c>
      <c r="AU374" s="128" t="s">
        <v>46</v>
      </c>
      <c r="AV374" s="128" t="s">
        <v>46</v>
      </c>
      <c r="AW374" s="128">
        <v>0.1203215217782793</v>
      </c>
      <c r="AX374" s="128">
        <v>0.32496009279246191</v>
      </c>
      <c r="AY374" s="128">
        <v>1.7104860309087635</v>
      </c>
      <c r="AZ374" s="128">
        <v>0.86562374700556</v>
      </c>
      <c r="BA374" s="128">
        <v>0.84788914582940011</v>
      </c>
      <c r="BB374" s="128">
        <v>0.89762863072830312</v>
      </c>
      <c r="BC374" s="128" t="s">
        <v>46</v>
      </c>
      <c r="BD374" s="128">
        <v>1.3835944844671746</v>
      </c>
      <c r="BE374" s="128" t="s">
        <v>46</v>
      </c>
      <c r="BF374" s="128" t="s">
        <v>46</v>
      </c>
      <c r="BG374" s="128" t="s">
        <v>46</v>
      </c>
      <c r="BH374" s="128">
        <v>0.93849057347124365</v>
      </c>
      <c r="BI374" s="128">
        <v>-8.2350168885274005E-3</v>
      </c>
      <c r="BJ374" s="128">
        <v>7.3544254366853398E-2</v>
      </c>
      <c r="BK374" s="128">
        <v>-1.79305378133283E-2</v>
      </c>
      <c r="BL374" s="128">
        <v>-1.6692865166997861E-2</v>
      </c>
      <c r="BM374" s="128">
        <v>-1.162678124238592E-2</v>
      </c>
      <c r="BN374" s="128">
        <v>-0.1452692465389365</v>
      </c>
      <c r="BO374" s="128">
        <v>5.0049257743338203E-2</v>
      </c>
      <c r="BP374" s="128" t="s">
        <v>46</v>
      </c>
      <c r="BQ374" s="128" t="s">
        <v>46</v>
      </c>
      <c r="BR374" s="128" t="s">
        <v>46</v>
      </c>
      <c r="BS374" s="128">
        <v>-6.9898217416047848E-3</v>
      </c>
      <c r="BT374" s="128">
        <v>6.3601450590826697E-2</v>
      </c>
      <c r="BU374" s="128">
        <v>6.45536654196181E-2</v>
      </c>
      <c r="BV374" s="177">
        <v>-0.219193106222762</v>
      </c>
      <c r="BW374" s="177">
        <v>-6.2346742768282497E-2</v>
      </c>
      <c r="BX374" s="128">
        <v>-5.55390403753857E-2</v>
      </c>
      <c r="BY374" s="128">
        <v>-7.3141886733605596E-2</v>
      </c>
      <c r="BZ374" s="177">
        <v>0.30534812809396</v>
      </c>
      <c r="CA374" s="182">
        <v>0.84962112222302355</v>
      </c>
      <c r="CB374" s="182">
        <v>-0.30265093592356651</v>
      </c>
      <c r="CC374" s="182">
        <v>0.56479764006270816</v>
      </c>
      <c r="CD374" s="182">
        <v>0.48780342585119391</v>
      </c>
      <c r="CE374" s="182">
        <v>0.10578623370233679</v>
      </c>
      <c r="CF374" s="182">
        <v>0.31962334009355808</v>
      </c>
      <c r="CG374" s="179">
        <v>1.4769667</v>
      </c>
      <c r="CH374" s="169">
        <v>0.24</v>
      </c>
      <c r="CI374" s="170">
        <v>0.1</v>
      </c>
      <c r="CJ374" s="170">
        <v>4.7999999999999996E-3</v>
      </c>
      <c r="CK374" s="170" t="s">
        <v>46</v>
      </c>
      <c r="CL374" s="170">
        <v>4.7999999999999996E-3</v>
      </c>
      <c r="CM374" s="180">
        <v>173638483.78999999</v>
      </c>
      <c r="CN374" s="180">
        <v>168978715.70420644</v>
      </c>
      <c r="CO374" s="180">
        <v>-9314126.5600000005</v>
      </c>
      <c r="CP374" s="128" t="s">
        <v>46</v>
      </c>
      <c r="CQ374" s="128" t="s">
        <v>46</v>
      </c>
      <c r="CR374" s="128" t="s">
        <v>46</v>
      </c>
      <c r="CS374" s="128" t="s">
        <v>46</v>
      </c>
      <c r="CT374" s="126" t="s">
        <v>46</v>
      </c>
      <c r="CU374" s="126" t="s">
        <v>46</v>
      </c>
      <c r="CV374" s="126" t="s">
        <v>5850</v>
      </c>
      <c r="CW374" s="126" t="s">
        <v>46</v>
      </c>
      <c r="CX374" s="154">
        <v>25569.625694432871</v>
      </c>
    </row>
    <row r="375" spans="1:102" ht="15" customHeight="1" x14ac:dyDescent="0.35">
      <c r="A375" s="8"/>
      <c r="B375" s="129">
        <v>17002861000101</v>
      </c>
      <c r="C375" s="152" t="s">
        <v>5851</v>
      </c>
      <c r="D375" s="126">
        <v>22</v>
      </c>
      <c r="E375" s="126"/>
      <c r="F375" s="122" t="s">
        <v>3401</v>
      </c>
      <c r="G375" s="126" t="s">
        <v>5844</v>
      </c>
      <c r="H375" s="126" t="s">
        <v>3390</v>
      </c>
      <c r="I375" s="126" t="s">
        <v>3384</v>
      </c>
      <c r="J375" s="126" t="s">
        <v>3559</v>
      </c>
      <c r="K375" s="126" t="s">
        <v>3526</v>
      </c>
      <c r="L375" s="211" t="s">
        <v>3399</v>
      </c>
      <c r="M375" s="126" t="s">
        <v>112</v>
      </c>
      <c r="N375" s="126" t="s">
        <v>113</v>
      </c>
      <c r="O375" s="126" t="s">
        <v>4459</v>
      </c>
      <c r="P375" s="211" t="s">
        <v>3550</v>
      </c>
      <c r="Q375" s="127">
        <v>500</v>
      </c>
      <c r="R375" s="126" t="s">
        <v>4350</v>
      </c>
      <c r="S375" s="213" t="s">
        <v>46</v>
      </c>
      <c r="T375" s="171">
        <v>500</v>
      </c>
      <c r="U375" s="171">
        <v>500</v>
      </c>
      <c r="V375" s="172" t="s">
        <v>3398</v>
      </c>
      <c r="W375" s="172" t="s">
        <v>135</v>
      </c>
      <c r="X375" s="172" t="s">
        <v>3531</v>
      </c>
      <c r="Y375" s="172" t="s">
        <v>3534</v>
      </c>
      <c r="Z375" s="172">
        <v>32</v>
      </c>
      <c r="AA375" s="172" t="s">
        <v>46</v>
      </c>
      <c r="AB375" s="169" t="s">
        <v>46</v>
      </c>
      <c r="AC375" s="172" t="s">
        <v>5852</v>
      </c>
      <c r="AD375" s="169">
        <v>1.9299999999999998E-2</v>
      </c>
      <c r="AE375" s="169">
        <v>8.9300000000000004E-2</v>
      </c>
      <c r="AF375" s="169">
        <v>2.3E-2</v>
      </c>
      <c r="AG375" s="169">
        <v>0.2</v>
      </c>
      <c r="AH375" s="172" t="s">
        <v>136</v>
      </c>
      <c r="AI375" s="172" t="s">
        <v>4367</v>
      </c>
      <c r="AJ375" s="172" t="s">
        <v>46</v>
      </c>
      <c r="AK375" s="173">
        <v>41263</v>
      </c>
      <c r="AL375" s="212" t="s">
        <v>5853</v>
      </c>
      <c r="AM375" s="128">
        <v>2.6105215762725901E-2</v>
      </c>
      <c r="AN375" s="128">
        <v>0.29590188045456339</v>
      </c>
      <c r="AO375" s="128">
        <v>0.1040172644528056</v>
      </c>
      <c r="AP375" s="128">
        <v>0.1065379647384532</v>
      </c>
      <c r="AQ375" s="128">
        <v>9.5287120539584602E-2</v>
      </c>
      <c r="AR375" s="128">
        <v>-0.16763063076679499</v>
      </c>
      <c r="AS375" s="128">
        <v>0.2306804107746622</v>
      </c>
      <c r="AT375" s="128">
        <v>0.1176670277867784</v>
      </c>
      <c r="AU375" s="128" t="s">
        <v>46</v>
      </c>
      <c r="AV375" s="128" t="s">
        <v>46</v>
      </c>
      <c r="AW375" s="128">
        <v>0.1119552751956574</v>
      </c>
      <c r="AX375" s="128">
        <v>2.1398939024221444</v>
      </c>
      <c r="AY375" s="128">
        <v>2.8586074383718998</v>
      </c>
      <c r="AZ375" s="128">
        <v>0.77953324040899186</v>
      </c>
      <c r="BA375" s="128">
        <v>0.86510015890459235</v>
      </c>
      <c r="BB375" s="128">
        <v>0.72967442617828393</v>
      </c>
      <c r="BC375" s="128" t="s">
        <v>46</v>
      </c>
      <c r="BD375" s="128">
        <v>1.7680128984442478</v>
      </c>
      <c r="BE375" s="128">
        <v>0.95099809319494444</v>
      </c>
      <c r="BF375" s="128" t="s">
        <v>46</v>
      </c>
      <c r="BG375" s="128" t="s">
        <v>46</v>
      </c>
      <c r="BH375" s="128">
        <v>1.3000553258014955</v>
      </c>
      <c r="BI375" s="128">
        <v>1.39059119873483E-2</v>
      </c>
      <c r="BJ375" s="128">
        <v>0.1923892832078801</v>
      </c>
      <c r="BK375" s="128">
        <v>-2.9418051786219201E-2</v>
      </c>
      <c r="BL375" s="128">
        <v>-1.4791468309167888E-2</v>
      </c>
      <c r="BM375" s="128">
        <v>-3.1223934788431329E-2</v>
      </c>
      <c r="BN375" s="128">
        <v>-0.2763703589210374</v>
      </c>
      <c r="BO375" s="128">
        <v>0.1002060171898371</v>
      </c>
      <c r="BP375" s="128">
        <v>-6.0630076662557004E-3</v>
      </c>
      <c r="BQ375" s="128" t="s">
        <v>46</v>
      </c>
      <c r="BR375" s="128" t="s">
        <v>46</v>
      </c>
      <c r="BS375" s="128">
        <v>2.3790739637723712E-2</v>
      </c>
      <c r="BT375" s="128">
        <v>0.15574015233755689</v>
      </c>
      <c r="BU375" s="128">
        <v>0.1848274752322262</v>
      </c>
      <c r="BV375" s="177">
        <v>-9.13008537260947E-2</v>
      </c>
      <c r="BW375" s="177">
        <v>0.1730723074371269</v>
      </c>
      <c r="BX375" s="128">
        <v>-0.1587209768808982</v>
      </c>
      <c r="BY375" s="128">
        <v>-0.46698782533848598</v>
      </c>
      <c r="BZ375" s="177">
        <v>0.68373344114455437</v>
      </c>
      <c r="CA375" s="182">
        <v>0.88856380066285112</v>
      </c>
      <c r="CB375" s="182">
        <v>-0.32276183856158291</v>
      </c>
      <c r="CC375" s="182">
        <v>0.62202085922069694</v>
      </c>
      <c r="CD375" s="182">
        <v>0.55518522300013617</v>
      </c>
      <c r="CE375" s="182">
        <v>0.14045044416706121</v>
      </c>
      <c r="CF375" s="182">
        <v>0.41544314817349443</v>
      </c>
      <c r="CG375" s="179">
        <v>3.86099192</v>
      </c>
      <c r="CH375" s="169">
        <v>0.24</v>
      </c>
      <c r="CI375" s="170">
        <v>0.1</v>
      </c>
      <c r="CJ375" s="170">
        <v>4.6319999999999998E-3</v>
      </c>
      <c r="CK375" s="170" t="s">
        <v>46</v>
      </c>
      <c r="CL375" s="170">
        <v>4.6319999999999998E-3</v>
      </c>
      <c r="CM375" s="180">
        <v>107227605.89</v>
      </c>
      <c r="CN375" s="180">
        <v>102578097.86682536</v>
      </c>
      <c r="CO375" s="180">
        <v>-4998659.5999999996</v>
      </c>
      <c r="CP375" s="128" t="s">
        <v>46</v>
      </c>
      <c r="CQ375" s="128" t="s">
        <v>46</v>
      </c>
      <c r="CR375" s="128" t="s">
        <v>46</v>
      </c>
      <c r="CS375" s="128" t="s">
        <v>46</v>
      </c>
      <c r="CT375" s="126" t="s">
        <v>46</v>
      </c>
      <c r="CU375" s="126" t="s">
        <v>46</v>
      </c>
      <c r="CV375" s="126" t="s">
        <v>5854</v>
      </c>
      <c r="CW375" s="126" t="s">
        <v>46</v>
      </c>
      <c r="CX375" s="154">
        <v>25569.625694432871</v>
      </c>
    </row>
    <row r="376" spans="1:102" ht="15" customHeight="1" x14ac:dyDescent="0.35">
      <c r="A376" s="8"/>
      <c r="B376" s="129">
        <v>51253495000100</v>
      </c>
      <c r="C376" s="152" t="s">
        <v>5855</v>
      </c>
      <c r="D376" s="126">
        <v>2</v>
      </c>
      <c r="E376" s="126"/>
      <c r="F376" s="122"/>
      <c r="G376" s="126" t="s">
        <v>5856</v>
      </c>
      <c r="H376" s="126" t="s">
        <v>3391</v>
      </c>
      <c r="I376" s="126" t="s">
        <v>3392</v>
      </c>
      <c r="J376" s="126" t="s">
        <v>362</v>
      </c>
      <c r="K376" s="126" t="s">
        <v>3540</v>
      </c>
      <c r="L376" s="211" t="s">
        <v>3399</v>
      </c>
      <c r="M376" s="126" t="s">
        <v>163</v>
      </c>
      <c r="N376" s="126" t="s">
        <v>3570</v>
      </c>
      <c r="O376" s="126" t="s">
        <v>3568</v>
      </c>
      <c r="P376" s="211" t="s">
        <v>3562</v>
      </c>
      <c r="Q376" s="127">
        <v>1000</v>
      </c>
      <c r="R376" s="126" t="s">
        <v>4361</v>
      </c>
      <c r="S376" s="213" t="s">
        <v>46</v>
      </c>
      <c r="T376" s="171">
        <v>500</v>
      </c>
      <c r="U376" s="171">
        <v>1000</v>
      </c>
      <c r="V376" s="172" t="s">
        <v>4780</v>
      </c>
      <c r="W376" s="172" t="s">
        <v>135</v>
      </c>
      <c r="X376" s="172" t="s">
        <v>135</v>
      </c>
      <c r="Y376" s="172" t="s">
        <v>135</v>
      </c>
      <c r="Z376" s="172">
        <v>0</v>
      </c>
      <c r="AA376" s="172" t="s">
        <v>46</v>
      </c>
      <c r="AB376" s="169" t="s">
        <v>46</v>
      </c>
      <c r="AC376" s="172" t="s">
        <v>46</v>
      </c>
      <c r="AD376" s="169">
        <v>3.4999999999999996E-3</v>
      </c>
      <c r="AE376" s="169" t="s">
        <v>46</v>
      </c>
      <c r="AF376" s="169">
        <v>3.4999999999999996E-3</v>
      </c>
      <c r="AG376" s="169" t="s">
        <v>46</v>
      </c>
      <c r="AH376" s="172" t="s">
        <v>46</v>
      </c>
      <c r="AI376" s="172" t="s">
        <v>46</v>
      </c>
      <c r="AJ376" s="172" t="s">
        <v>133</v>
      </c>
      <c r="AK376" s="173">
        <v>45139</v>
      </c>
      <c r="AL376" s="212" t="s">
        <v>5857</v>
      </c>
      <c r="AM376" s="128">
        <v>1.29281867002433E-2</v>
      </c>
      <c r="AN376" s="128">
        <v>0.1095757014167235</v>
      </c>
      <c r="AO376" s="128">
        <v>0.1432318218871389</v>
      </c>
      <c r="AP376" s="128">
        <v>0.1359587818260716</v>
      </c>
      <c r="AQ376" s="128" t="s">
        <v>46</v>
      </c>
      <c r="AR376" s="128">
        <v>0.12522490472256839</v>
      </c>
      <c r="AS376" s="128" t="s">
        <v>46</v>
      </c>
      <c r="AT376" s="128" t="s">
        <v>46</v>
      </c>
      <c r="AU376" s="128" t="s">
        <v>46</v>
      </c>
      <c r="AV376" s="128" t="s">
        <v>46</v>
      </c>
      <c r="AW376" s="128">
        <v>0.13678977359682909</v>
      </c>
      <c r="AX376" s="128">
        <v>1.0597479117076225</v>
      </c>
      <c r="AY376" s="128">
        <v>1.0585735874793207</v>
      </c>
      <c r="AZ376" s="128">
        <v>1.0734176372810127</v>
      </c>
      <c r="BA376" s="128">
        <v>1.119419422247075</v>
      </c>
      <c r="BB376" s="128" t="s">
        <v>46</v>
      </c>
      <c r="BC376" s="128">
        <v>1.15160214990553</v>
      </c>
      <c r="BD376" s="128" t="s">
        <v>46</v>
      </c>
      <c r="BE376" s="128" t="s">
        <v>46</v>
      </c>
      <c r="BF376" s="128" t="s">
        <v>46</v>
      </c>
      <c r="BG376" s="128" t="s">
        <v>46</v>
      </c>
      <c r="BH376" s="128">
        <v>1.1214871089221434</v>
      </c>
      <c r="BI376" s="128">
        <v>7.2888292486570001E-4</v>
      </c>
      <c r="BJ376" s="128">
        <v>6.0631041700403001E-3</v>
      </c>
      <c r="BK376" s="128">
        <v>9.7965056481138998E-3</v>
      </c>
      <c r="BL376" s="128">
        <v>1.2933249217173648E-2</v>
      </c>
      <c r="BM376" s="128" t="s">
        <v>46</v>
      </c>
      <c r="BN376" s="128">
        <v>1.6485176568326002E-2</v>
      </c>
      <c r="BO376" s="128" t="s">
        <v>46</v>
      </c>
      <c r="BP376" s="128" t="s">
        <v>46</v>
      </c>
      <c r="BQ376" s="128" t="s">
        <v>46</v>
      </c>
      <c r="BR376" s="128" t="s">
        <v>46</v>
      </c>
      <c r="BS376" s="128">
        <v>1.3207104378429646E-2</v>
      </c>
      <c r="BT376" s="128">
        <v>1.6630186170928001E-3</v>
      </c>
      <c r="BU376" s="128">
        <v>1.6757665025047999E-3</v>
      </c>
      <c r="BV376" s="177">
        <v>5.1782225871780376</v>
      </c>
      <c r="BW376" s="177">
        <v>7.3404043812041468</v>
      </c>
      <c r="BX376" s="128" t="s">
        <v>46</v>
      </c>
      <c r="BY376" s="128" t="s">
        <v>46</v>
      </c>
      <c r="BZ376" s="177">
        <v>-3.4068113905780001E-4</v>
      </c>
      <c r="CA376" s="182">
        <v>-2.9788712382506299E-2</v>
      </c>
      <c r="CB376" s="182">
        <v>5.7860878538619001E-3</v>
      </c>
      <c r="CC376" s="182">
        <v>2.2599582113012998E-2</v>
      </c>
      <c r="CD376" s="182">
        <v>8.7729532044916996E-3</v>
      </c>
      <c r="CE376" s="182">
        <v>-3.38584029483147E-2</v>
      </c>
      <c r="CF376" s="182">
        <v>4.8272273120934198E-2</v>
      </c>
      <c r="CG376" s="179">
        <v>1.3188592100000001</v>
      </c>
      <c r="CH376" s="169">
        <v>0.3</v>
      </c>
      <c r="CI376" s="170">
        <v>0.1</v>
      </c>
      <c r="CJ376" s="170">
        <v>1.0499999999999997E-3</v>
      </c>
      <c r="CK376" s="170" t="s">
        <v>46</v>
      </c>
      <c r="CL376" s="170">
        <v>1.0499999999999997E-3</v>
      </c>
      <c r="CM376" s="180">
        <v>8431189396.4099998</v>
      </c>
      <c r="CN376" s="180">
        <v>6933951596.2057915</v>
      </c>
      <c r="CO376" s="180">
        <v>3980034420.7799978</v>
      </c>
      <c r="CP376" s="128" t="s">
        <v>46</v>
      </c>
      <c r="CQ376" s="128" t="s">
        <v>46</v>
      </c>
      <c r="CR376" s="128" t="s">
        <v>46</v>
      </c>
      <c r="CS376" s="128" t="s">
        <v>46</v>
      </c>
      <c r="CT376" s="126" t="s">
        <v>46</v>
      </c>
      <c r="CU376" s="126" t="s">
        <v>46</v>
      </c>
      <c r="CV376" s="126" t="s">
        <v>5858</v>
      </c>
      <c r="CW376" s="126" t="s">
        <v>46</v>
      </c>
      <c r="CX376" s="154">
        <v>25569.625694432871</v>
      </c>
    </row>
    <row r="377" spans="1:102" ht="15" customHeight="1" x14ac:dyDescent="0.35">
      <c r="A377" s="8"/>
      <c r="B377" s="129">
        <v>8610270000126</v>
      </c>
      <c r="C377" s="152" t="s">
        <v>5859</v>
      </c>
      <c r="D377" s="126">
        <v>6</v>
      </c>
      <c r="E377" s="126"/>
      <c r="F377" s="122" t="s">
        <v>3393</v>
      </c>
      <c r="G377" s="126" t="s">
        <v>5856</v>
      </c>
      <c r="H377" s="126" t="s">
        <v>3391</v>
      </c>
      <c r="I377" s="126" t="s">
        <v>3392</v>
      </c>
      <c r="J377" s="126" t="s">
        <v>3560</v>
      </c>
      <c r="K377" s="126" t="s">
        <v>3526</v>
      </c>
      <c r="L377" s="211" t="s">
        <v>3399</v>
      </c>
      <c r="M377" s="126" t="s">
        <v>163</v>
      </c>
      <c r="N377" s="126" t="s">
        <v>4507</v>
      </c>
      <c r="O377" s="126" t="s">
        <v>4508</v>
      </c>
      <c r="P377" s="211" t="s">
        <v>3541</v>
      </c>
      <c r="Q377" s="127">
        <v>100</v>
      </c>
      <c r="R377" s="126" t="s">
        <v>4350</v>
      </c>
      <c r="S377" s="213" t="s">
        <v>46</v>
      </c>
      <c r="T377" s="171">
        <v>100</v>
      </c>
      <c r="U377" s="171">
        <v>100</v>
      </c>
      <c r="V377" s="172" t="s">
        <v>4780</v>
      </c>
      <c r="W377" s="172" t="s">
        <v>135</v>
      </c>
      <c r="X377" s="172" t="s">
        <v>135</v>
      </c>
      <c r="Y377" s="172" t="s">
        <v>135</v>
      </c>
      <c r="Z377" s="172">
        <v>0</v>
      </c>
      <c r="AA377" s="172" t="s">
        <v>46</v>
      </c>
      <c r="AB377" s="169" t="s">
        <v>46</v>
      </c>
      <c r="AC377" s="172" t="s">
        <v>46</v>
      </c>
      <c r="AD377" s="169">
        <v>4.5000000000000005E-3</v>
      </c>
      <c r="AE377" s="169" t="s">
        <v>46</v>
      </c>
      <c r="AF377" s="169">
        <v>6.0000000000000001E-3</v>
      </c>
      <c r="AG377" s="169" t="s">
        <v>46</v>
      </c>
      <c r="AH377" s="172" t="s">
        <v>46</v>
      </c>
      <c r="AI377" s="172" t="s">
        <v>46</v>
      </c>
      <c r="AJ377" s="172" t="s">
        <v>133</v>
      </c>
      <c r="AK377" s="173">
        <v>39160</v>
      </c>
      <c r="AL377" s="212" t="s">
        <v>5860</v>
      </c>
      <c r="AM377" s="128">
        <v>1.1661471303363299E-2</v>
      </c>
      <c r="AN377" s="128">
        <v>0.1069899826511284</v>
      </c>
      <c r="AO377" s="128">
        <v>0.12863107607786919</v>
      </c>
      <c r="AP377" s="128">
        <v>0.1214188799738105</v>
      </c>
      <c r="AQ377" s="128">
        <v>0.12853559667320821</v>
      </c>
      <c r="AR377" s="128">
        <v>0.1007468049621533</v>
      </c>
      <c r="AS377" s="128">
        <v>0.14310692296530059</v>
      </c>
      <c r="AT377" s="128">
        <v>0.1202855565188492</v>
      </c>
      <c r="AU377" s="128" t="s">
        <v>46</v>
      </c>
      <c r="AV377" s="128" t="s">
        <v>46</v>
      </c>
      <c r="AW377" s="128">
        <v>0.10392076299472471</v>
      </c>
      <c r="AX377" s="128">
        <v>0.95591285519918323</v>
      </c>
      <c r="AY377" s="128">
        <v>1.033593837822059</v>
      </c>
      <c r="AZ377" s="128">
        <v>0.96399573743618416</v>
      </c>
      <c r="BA377" s="128">
        <v>0.99289964943982478</v>
      </c>
      <c r="BB377" s="128">
        <v>1.0162987030027684</v>
      </c>
      <c r="BC377" s="128">
        <v>0.92649491287350483</v>
      </c>
      <c r="BD377" s="128">
        <v>1.0968199892208172</v>
      </c>
      <c r="BE377" s="128">
        <v>0.97216133559185436</v>
      </c>
      <c r="BF377" s="128" t="s">
        <v>46</v>
      </c>
      <c r="BG377" s="128" t="s">
        <v>46</v>
      </c>
      <c r="BH377" s="128">
        <v>1.1066548699208851</v>
      </c>
      <c r="BI377" s="128">
        <v>-5.3783247201419999E-4</v>
      </c>
      <c r="BJ377" s="128">
        <v>3.4773854044451002E-3</v>
      </c>
      <c r="BK377" s="128">
        <v>-4.8042401611555997E-3</v>
      </c>
      <c r="BL377" s="128">
        <v>-7.7367161155572628E-4</v>
      </c>
      <c r="BM377" s="128">
        <v>1.82992727947906E-3</v>
      </c>
      <c r="BN377" s="128">
        <v>-7.9929231920888993E-3</v>
      </c>
      <c r="BO377" s="128">
        <v>1.2632529380475399E-2</v>
      </c>
      <c r="BP377" s="128">
        <v>-3.4444789341849E-3</v>
      </c>
      <c r="BQ377" s="128" t="s">
        <v>46</v>
      </c>
      <c r="BR377" s="128" t="s">
        <v>46</v>
      </c>
      <c r="BS377" s="128">
        <v>9.1556902005263119E-3</v>
      </c>
      <c r="BT377" s="128">
        <v>4.5329767364781998E-3</v>
      </c>
      <c r="BU377" s="128">
        <v>9.2110981325640995E-3</v>
      </c>
      <c r="BV377" s="177">
        <v>-0.93534307619009238</v>
      </c>
      <c r="BW377" s="177">
        <v>0.5000580621720343</v>
      </c>
      <c r="BX377" s="128">
        <v>-1.3381329032567E-3</v>
      </c>
      <c r="BY377" s="128">
        <v>-1.0536983668152001E-2</v>
      </c>
      <c r="BZ377" s="177">
        <v>-1.2240629226070001E-3</v>
      </c>
      <c r="CA377" s="182">
        <v>-2.2216352491494201E-2</v>
      </c>
      <c r="CB377" s="182">
        <v>-0.2049973191235625</v>
      </c>
      <c r="CC377" s="182">
        <v>2.7789523647745298E-2</v>
      </c>
      <c r="CD377" s="182">
        <v>-2.82668957799618E-2</v>
      </c>
      <c r="CE377" s="182">
        <v>-0.1040549698331444</v>
      </c>
      <c r="CF377" s="182">
        <v>3.1925804790834698E-2</v>
      </c>
      <c r="CG377" s="179">
        <v>6.2133934100000001</v>
      </c>
      <c r="CH377" s="169">
        <v>0.3</v>
      </c>
      <c r="CI377" s="170" t="s">
        <v>46</v>
      </c>
      <c r="CJ377" s="170">
        <v>1.3500000000000001E-3</v>
      </c>
      <c r="CK377" s="170" t="s">
        <v>46</v>
      </c>
      <c r="CL377" s="170">
        <v>1.3500000000000001E-3</v>
      </c>
      <c r="CM377" s="180">
        <v>2362275174.6999998</v>
      </c>
      <c r="CN377" s="180">
        <v>2405934089.7350807</v>
      </c>
      <c r="CO377" s="180">
        <v>-218206047.84</v>
      </c>
      <c r="CP377" s="128" t="s">
        <v>46</v>
      </c>
      <c r="CQ377" s="128" t="s">
        <v>46</v>
      </c>
      <c r="CR377" s="128" t="s">
        <v>46</v>
      </c>
      <c r="CS377" s="128" t="s">
        <v>46</v>
      </c>
      <c r="CT377" s="126" t="s">
        <v>46</v>
      </c>
      <c r="CU377" s="126" t="s">
        <v>46</v>
      </c>
      <c r="CV377" s="126" t="s">
        <v>5861</v>
      </c>
      <c r="CW377" s="126" t="s">
        <v>46</v>
      </c>
      <c r="CX377" s="154">
        <v>25569.625694432871</v>
      </c>
    </row>
    <row r="378" spans="1:102" ht="15" customHeight="1" x14ac:dyDescent="0.35">
      <c r="A378" s="8"/>
      <c r="B378" s="129">
        <v>32397723000162</v>
      </c>
      <c r="C378" s="152" t="s">
        <v>5862</v>
      </c>
      <c r="D378" s="126">
        <v>15</v>
      </c>
      <c r="E378" s="126"/>
      <c r="F378" s="122" t="s">
        <v>3401</v>
      </c>
      <c r="G378" s="126" t="s">
        <v>5863</v>
      </c>
      <c r="H378" s="126" t="s">
        <v>3390</v>
      </c>
      <c r="I378" s="126" t="s">
        <v>3384</v>
      </c>
      <c r="J378" s="126" t="s">
        <v>362</v>
      </c>
      <c r="K378" s="126" t="s">
        <v>3526</v>
      </c>
      <c r="L378" s="211" t="s">
        <v>3399</v>
      </c>
      <c r="M378" s="126" t="s">
        <v>112</v>
      </c>
      <c r="N378" s="126" t="s">
        <v>113</v>
      </c>
      <c r="O378" s="126" t="s">
        <v>157</v>
      </c>
      <c r="P378" s="211" t="s">
        <v>3562</v>
      </c>
      <c r="Q378" s="127">
        <v>5000</v>
      </c>
      <c r="R378" s="126" t="s">
        <v>4361</v>
      </c>
      <c r="S378" s="213" t="s">
        <v>46</v>
      </c>
      <c r="T378" s="171">
        <v>1000</v>
      </c>
      <c r="U378" s="171">
        <v>1000</v>
      </c>
      <c r="V378" s="172" t="s">
        <v>3398</v>
      </c>
      <c r="W378" s="172" t="s">
        <v>135</v>
      </c>
      <c r="X378" s="172" t="s">
        <v>3531</v>
      </c>
      <c r="Y378" s="172" t="s">
        <v>3530</v>
      </c>
      <c r="Z378" s="172">
        <v>31</v>
      </c>
      <c r="AA378" s="172" t="s">
        <v>46</v>
      </c>
      <c r="AB378" s="169" t="s">
        <v>46</v>
      </c>
      <c r="AC378" s="172" t="s">
        <v>5864</v>
      </c>
      <c r="AD378" s="169">
        <v>0.02</v>
      </c>
      <c r="AE378" s="169">
        <v>0.02</v>
      </c>
      <c r="AF378" s="169">
        <v>0.02</v>
      </c>
      <c r="AG378" s="169">
        <v>0.2</v>
      </c>
      <c r="AH378" s="172" t="s">
        <v>46</v>
      </c>
      <c r="AI378" s="172" t="s">
        <v>46</v>
      </c>
      <c r="AJ378" s="172" t="s">
        <v>133</v>
      </c>
      <c r="AK378" s="173">
        <v>43497</v>
      </c>
      <c r="AL378" s="212" t="s">
        <v>5865</v>
      </c>
      <c r="AM378" s="128">
        <v>3.6786317724866097E-2</v>
      </c>
      <c r="AN378" s="128">
        <v>0.24252287020905</v>
      </c>
      <c r="AO378" s="128">
        <v>0.11822572280777829</v>
      </c>
      <c r="AP378" s="128">
        <v>0.15552813164103679</v>
      </c>
      <c r="AQ378" s="128">
        <v>0.11748535243921961</v>
      </c>
      <c r="AR378" s="128">
        <v>-2.5566298742643899E-2</v>
      </c>
      <c r="AS378" s="128">
        <v>0.10727999589942661</v>
      </c>
      <c r="AT378" s="128">
        <v>0.34663686225996759</v>
      </c>
      <c r="AU378" s="128" t="s">
        <v>46</v>
      </c>
      <c r="AV378" s="128" t="s">
        <v>46</v>
      </c>
      <c r="AW378" s="128">
        <v>0.15196891664633469</v>
      </c>
      <c r="AX378" s="128">
        <v>3.0154440287906987</v>
      </c>
      <c r="AY378" s="128">
        <v>2.3429309732330279</v>
      </c>
      <c r="AZ378" s="128">
        <v>0.88601523299872564</v>
      </c>
      <c r="BA378" s="128">
        <v>1.2922762279811286</v>
      </c>
      <c r="BB378" s="128">
        <v>0.91913332829940519</v>
      </c>
      <c r="BC378" s="128" t="s">
        <v>46</v>
      </c>
      <c r="BD378" s="128">
        <v>0.82223027026127393</v>
      </c>
      <c r="BE378" s="128">
        <v>2.8015579320798389</v>
      </c>
      <c r="BF378" s="128" t="s">
        <v>46</v>
      </c>
      <c r="BG378" s="128" t="s">
        <v>46</v>
      </c>
      <c r="BH378" s="128">
        <v>2.057997043246794</v>
      </c>
      <c r="BI378" s="128">
        <v>2.45870139494885E-2</v>
      </c>
      <c r="BJ378" s="128">
        <v>0.13901027296236679</v>
      </c>
      <c r="BK378" s="128">
        <v>-1.52095934312466E-2</v>
      </c>
      <c r="BL378" s="128">
        <v>3.1397319229552245E-2</v>
      </c>
      <c r="BM378" s="128">
        <v>-9.1650378310387248E-3</v>
      </c>
      <c r="BN378" s="128">
        <v>-0.13430602689688631</v>
      </c>
      <c r="BO378" s="128">
        <v>-2.31943976853985E-2</v>
      </c>
      <c r="BP378" s="128">
        <v>0.22290682680693341</v>
      </c>
      <c r="BQ378" s="128" t="s">
        <v>46</v>
      </c>
      <c r="BR378" s="128" t="s">
        <v>46</v>
      </c>
      <c r="BS378" s="128">
        <v>7.2753457471813832E-2</v>
      </c>
      <c r="BT378" s="128">
        <v>0.1024998401666177</v>
      </c>
      <c r="BU378" s="128">
        <v>0.13482208955564359</v>
      </c>
      <c r="BV378" s="177">
        <v>-8.0916134236730802E-2</v>
      </c>
      <c r="BW378" s="177">
        <v>0.48801347609978551</v>
      </c>
      <c r="BX378" s="128">
        <v>-0.10810218885247611</v>
      </c>
      <c r="BY378" s="128">
        <v>-0.2627162457136959</v>
      </c>
      <c r="BZ378" s="177">
        <v>0.36597866011896879</v>
      </c>
      <c r="CA378" s="182">
        <v>0.58686469292754817</v>
      </c>
      <c r="CB378" s="182">
        <v>-0.26609858530820812</v>
      </c>
      <c r="CC378" s="182">
        <v>0.2362150450993486</v>
      </c>
      <c r="CD378" s="182">
        <v>0.19031483403566909</v>
      </c>
      <c r="CE378" s="182">
        <v>5.8116244615193199E-2</v>
      </c>
      <c r="CF378" s="182">
        <v>0.5908057625494284</v>
      </c>
      <c r="CG378" s="179">
        <v>2.5579873000000002</v>
      </c>
      <c r="CH378" s="169">
        <v>0.18</v>
      </c>
      <c r="CI378" s="170" t="s">
        <v>46</v>
      </c>
      <c r="CJ378" s="170">
        <v>3.5999999999999999E-3</v>
      </c>
      <c r="CK378" s="170" t="s">
        <v>46</v>
      </c>
      <c r="CL378" s="170">
        <v>3.5999999999999999E-3</v>
      </c>
      <c r="CM378" s="180">
        <v>552497872.67999995</v>
      </c>
      <c r="CN378" s="180">
        <v>551360936.98611104</v>
      </c>
      <c r="CO378" s="180">
        <v>-125501796.76000001</v>
      </c>
      <c r="CP378" s="128" t="s">
        <v>46</v>
      </c>
      <c r="CQ378" s="128" t="s">
        <v>46</v>
      </c>
      <c r="CR378" s="128" t="s">
        <v>46</v>
      </c>
      <c r="CS378" s="128" t="s">
        <v>46</v>
      </c>
      <c r="CT378" s="126" t="s">
        <v>46</v>
      </c>
      <c r="CU378" s="126" t="s">
        <v>46</v>
      </c>
      <c r="CV378" s="126" t="s">
        <v>5866</v>
      </c>
      <c r="CW378" s="126" t="s">
        <v>46</v>
      </c>
      <c r="CX378" s="154">
        <v>25569.625694432871</v>
      </c>
    </row>
    <row r="379" spans="1:102" ht="15" customHeight="1" x14ac:dyDescent="0.35">
      <c r="A379" s="8"/>
      <c r="B379" s="129">
        <v>49916958000116</v>
      </c>
      <c r="C379" s="152" t="s">
        <v>5777</v>
      </c>
      <c r="D379" s="126">
        <v>16</v>
      </c>
      <c r="E379" s="126"/>
      <c r="F379" s="122"/>
      <c r="G379" s="126" t="s">
        <v>4308</v>
      </c>
      <c r="H379" s="126" t="s">
        <v>3403</v>
      </c>
      <c r="I379" s="126" t="s">
        <v>3403</v>
      </c>
      <c r="J379" s="126" t="s">
        <v>4638</v>
      </c>
      <c r="K379" s="126" t="s">
        <v>3540</v>
      </c>
      <c r="L379" s="211" t="s">
        <v>3399</v>
      </c>
      <c r="M379" s="126" t="s">
        <v>4394</v>
      </c>
      <c r="N379" s="126" t="s">
        <v>4421</v>
      </c>
      <c r="O379" s="126" t="s">
        <v>4231</v>
      </c>
      <c r="P379" s="211" t="s">
        <v>4220</v>
      </c>
      <c r="Q379" s="127">
        <v>10</v>
      </c>
      <c r="R379" s="126" t="s">
        <v>4361</v>
      </c>
      <c r="S379" s="213" t="s">
        <v>46</v>
      </c>
      <c r="T379" s="171">
        <v>100</v>
      </c>
      <c r="U379" s="171">
        <v>500</v>
      </c>
      <c r="V379" s="172" t="s">
        <v>3398</v>
      </c>
      <c r="W379" s="172" t="s">
        <v>135</v>
      </c>
      <c r="X379" s="172" t="s">
        <v>135</v>
      </c>
      <c r="Y379" s="172" t="s">
        <v>135</v>
      </c>
      <c r="Z379" s="172">
        <v>0</v>
      </c>
      <c r="AA379" s="172" t="s">
        <v>46</v>
      </c>
      <c r="AB379" s="169" t="s">
        <v>46</v>
      </c>
      <c r="AC379" s="172" t="s">
        <v>46</v>
      </c>
      <c r="AD379" s="169">
        <v>1.2E-2</v>
      </c>
      <c r="AE379" s="169" t="s">
        <v>46</v>
      </c>
      <c r="AF379" s="169" t="s">
        <v>46</v>
      </c>
      <c r="AG379" s="169">
        <v>0.2</v>
      </c>
      <c r="AH379" s="172" t="s">
        <v>136</v>
      </c>
      <c r="AI379" s="172" t="s">
        <v>4367</v>
      </c>
      <c r="AJ379" s="172" t="s">
        <v>133</v>
      </c>
      <c r="AK379" s="173">
        <v>44998</v>
      </c>
      <c r="AL379" s="212" t="s">
        <v>5778</v>
      </c>
      <c r="AM379" s="128" t="s">
        <v>46</v>
      </c>
      <c r="AN379" s="128" t="s">
        <v>46</v>
      </c>
      <c r="AO379" s="128" t="s">
        <v>46</v>
      </c>
      <c r="AP379" s="128" t="s">
        <v>46</v>
      </c>
      <c r="AQ379" s="128" t="s">
        <v>46</v>
      </c>
      <c r="AR379" s="128" t="s">
        <v>46</v>
      </c>
      <c r="AS379" s="128" t="s">
        <v>46</v>
      </c>
      <c r="AT379" s="128" t="s">
        <v>46</v>
      </c>
      <c r="AU379" s="128" t="s">
        <v>46</v>
      </c>
      <c r="AV379" s="128" t="s">
        <v>46</v>
      </c>
      <c r="AW379" s="128" t="s">
        <v>46</v>
      </c>
      <c r="AX379" s="128" t="s">
        <v>46</v>
      </c>
      <c r="AY379" s="128" t="s">
        <v>46</v>
      </c>
      <c r="AZ379" s="128" t="s">
        <v>46</v>
      </c>
      <c r="BA379" s="128" t="s">
        <v>46</v>
      </c>
      <c r="BB379" s="128" t="s">
        <v>46</v>
      </c>
      <c r="BC379" s="128" t="s">
        <v>46</v>
      </c>
      <c r="BD379" s="128" t="s">
        <v>46</v>
      </c>
      <c r="BE379" s="128" t="s">
        <v>46</v>
      </c>
      <c r="BF379" s="128" t="s">
        <v>46</v>
      </c>
      <c r="BG379" s="128" t="s">
        <v>46</v>
      </c>
      <c r="BH379" s="128" t="s">
        <v>46</v>
      </c>
      <c r="BI379" s="128" t="s">
        <v>46</v>
      </c>
      <c r="BJ379" s="128" t="s">
        <v>46</v>
      </c>
      <c r="BK379" s="128" t="s">
        <v>46</v>
      </c>
      <c r="BL379" s="128" t="s">
        <v>46</v>
      </c>
      <c r="BM379" s="128" t="s">
        <v>46</v>
      </c>
      <c r="BN379" s="128" t="s">
        <v>46</v>
      </c>
      <c r="BO379" s="128" t="s">
        <v>46</v>
      </c>
      <c r="BP379" s="128" t="s">
        <v>46</v>
      </c>
      <c r="BQ379" s="128" t="s">
        <v>46</v>
      </c>
      <c r="BR379" s="128" t="s">
        <v>46</v>
      </c>
      <c r="BS379" s="128" t="s">
        <v>46</v>
      </c>
      <c r="BT379" s="128" t="s">
        <v>46</v>
      </c>
      <c r="BU379" s="128" t="s">
        <v>46</v>
      </c>
      <c r="BV379" s="177" t="s">
        <v>46</v>
      </c>
      <c r="BW379" s="177" t="s">
        <v>46</v>
      </c>
      <c r="BX379" s="128" t="s">
        <v>46</v>
      </c>
      <c r="BY379" s="128" t="s">
        <v>46</v>
      </c>
      <c r="BZ379" s="177" t="s">
        <v>46</v>
      </c>
      <c r="CA379" s="182" t="s">
        <v>46</v>
      </c>
      <c r="CB379" s="182" t="s">
        <v>46</v>
      </c>
      <c r="CC379" s="182" t="s">
        <v>46</v>
      </c>
      <c r="CD379" s="182" t="s">
        <v>46</v>
      </c>
      <c r="CE379" s="182" t="s">
        <v>46</v>
      </c>
      <c r="CF379" s="182" t="s">
        <v>46</v>
      </c>
      <c r="CG379" s="179" t="s">
        <v>46</v>
      </c>
      <c r="CH379" s="169">
        <v>0.1</v>
      </c>
      <c r="CI379" s="170">
        <v>0.05</v>
      </c>
      <c r="CJ379" s="170">
        <v>1.1999999999999999E-3</v>
      </c>
      <c r="CK379" s="170" t="s">
        <v>46</v>
      </c>
      <c r="CL379" s="170">
        <v>1.1999999999999999E-3</v>
      </c>
      <c r="CM379" s="180" t="s">
        <v>46</v>
      </c>
      <c r="CN379" s="180" t="s">
        <v>46</v>
      </c>
      <c r="CO379" s="180" t="s">
        <v>46</v>
      </c>
      <c r="CP379" s="128" t="s">
        <v>46</v>
      </c>
      <c r="CQ379" s="128" t="s">
        <v>46</v>
      </c>
      <c r="CR379" s="128" t="s">
        <v>46</v>
      </c>
      <c r="CS379" s="128" t="s">
        <v>46</v>
      </c>
      <c r="CT379" s="126" t="s">
        <v>46</v>
      </c>
      <c r="CU379" s="126" t="s">
        <v>46</v>
      </c>
      <c r="CV379" s="126" t="s">
        <v>5779</v>
      </c>
      <c r="CW379" s="126" t="s">
        <v>46</v>
      </c>
      <c r="CX379" s="154">
        <v>25569.604861099539</v>
      </c>
    </row>
    <row r="380" spans="1:102" ht="15" customHeight="1" x14ac:dyDescent="0.35">
      <c r="A380" s="8"/>
      <c r="B380" s="129">
        <v>57979459000104</v>
      </c>
      <c r="C380" s="152" t="s">
        <v>4301</v>
      </c>
      <c r="D380" s="126">
        <v>50</v>
      </c>
      <c r="E380" s="126"/>
      <c r="F380" s="122"/>
      <c r="G380" s="126" t="s">
        <v>531</v>
      </c>
      <c r="H380" s="126" t="s">
        <v>352</v>
      </c>
      <c r="I380" s="126" t="s">
        <v>3406</v>
      </c>
      <c r="J380" s="126" t="s">
        <v>3561</v>
      </c>
      <c r="K380" s="126" t="s">
        <v>3540</v>
      </c>
      <c r="L380" s="211" t="s">
        <v>4393</v>
      </c>
      <c r="M380" s="126" t="s">
        <v>4394</v>
      </c>
      <c r="N380" s="126" t="s">
        <v>46</v>
      </c>
      <c r="O380" s="126" t="s">
        <v>4216</v>
      </c>
      <c r="P380" s="211" t="s">
        <v>4220</v>
      </c>
      <c r="Q380" s="127">
        <v>10</v>
      </c>
      <c r="R380" s="126" t="s">
        <v>4361</v>
      </c>
      <c r="S380" s="213" t="s">
        <v>46</v>
      </c>
      <c r="T380" s="171">
        <v>500</v>
      </c>
      <c r="U380" s="171">
        <v>500</v>
      </c>
      <c r="V380" s="172" t="s">
        <v>3398</v>
      </c>
      <c r="W380" s="172" t="s">
        <v>135</v>
      </c>
      <c r="X380" s="172" t="s">
        <v>135</v>
      </c>
      <c r="Y380" s="172" t="s">
        <v>135</v>
      </c>
      <c r="Z380" s="172">
        <v>0</v>
      </c>
      <c r="AA380" s="172" t="s">
        <v>46</v>
      </c>
      <c r="AB380" s="169" t="s">
        <v>46</v>
      </c>
      <c r="AC380" s="172" t="s">
        <v>46</v>
      </c>
      <c r="AD380" s="169" t="s">
        <v>46</v>
      </c>
      <c r="AE380" s="169" t="s">
        <v>46</v>
      </c>
      <c r="AF380" s="169">
        <v>1.2800000000000001E-2</v>
      </c>
      <c r="AG380" s="169">
        <v>0.2</v>
      </c>
      <c r="AH380" s="172" t="s">
        <v>3542</v>
      </c>
      <c r="AI380" s="172" t="s">
        <v>136</v>
      </c>
      <c r="AJ380" s="172" t="s">
        <v>46</v>
      </c>
      <c r="AK380" s="173">
        <v>45660</v>
      </c>
      <c r="AL380" s="212" t="s">
        <v>5867</v>
      </c>
      <c r="AM380" s="128" t="s">
        <v>46</v>
      </c>
      <c r="AN380" s="128" t="s">
        <v>46</v>
      </c>
      <c r="AO380" s="128" t="s">
        <v>46</v>
      </c>
      <c r="AP380" s="128" t="s">
        <v>46</v>
      </c>
      <c r="AQ380" s="128" t="s">
        <v>46</v>
      </c>
      <c r="AR380" s="128" t="s">
        <v>46</v>
      </c>
      <c r="AS380" s="128" t="s">
        <v>46</v>
      </c>
      <c r="AT380" s="128" t="s">
        <v>46</v>
      </c>
      <c r="AU380" s="128" t="s">
        <v>46</v>
      </c>
      <c r="AV380" s="128" t="s">
        <v>46</v>
      </c>
      <c r="AW380" s="128" t="s">
        <v>46</v>
      </c>
      <c r="AX380" s="128" t="s">
        <v>46</v>
      </c>
      <c r="AY380" s="128" t="s">
        <v>46</v>
      </c>
      <c r="AZ380" s="128" t="s">
        <v>46</v>
      </c>
      <c r="BA380" s="128" t="s">
        <v>46</v>
      </c>
      <c r="BB380" s="128" t="s">
        <v>46</v>
      </c>
      <c r="BC380" s="128" t="s">
        <v>46</v>
      </c>
      <c r="BD380" s="128" t="s">
        <v>46</v>
      </c>
      <c r="BE380" s="128" t="s">
        <v>46</v>
      </c>
      <c r="BF380" s="128" t="s">
        <v>46</v>
      </c>
      <c r="BG380" s="128" t="s">
        <v>46</v>
      </c>
      <c r="BH380" s="128" t="s">
        <v>46</v>
      </c>
      <c r="BI380" s="128" t="s">
        <v>46</v>
      </c>
      <c r="BJ380" s="128" t="s">
        <v>46</v>
      </c>
      <c r="BK380" s="128" t="s">
        <v>46</v>
      </c>
      <c r="BL380" s="128" t="s">
        <v>46</v>
      </c>
      <c r="BM380" s="128" t="s">
        <v>46</v>
      </c>
      <c r="BN380" s="128" t="s">
        <v>46</v>
      </c>
      <c r="BO380" s="128" t="s">
        <v>46</v>
      </c>
      <c r="BP380" s="128" t="s">
        <v>46</v>
      </c>
      <c r="BQ380" s="128" t="s">
        <v>46</v>
      </c>
      <c r="BR380" s="128" t="s">
        <v>46</v>
      </c>
      <c r="BS380" s="128" t="s">
        <v>46</v>
      </c>
      <c r="BT380" s="128" t="s">
        <v>46</v>
      </c>
      <c r="BU380" s="128" t="s">
        <v>46</v>
      </c>
      <c r="BV380" s="177" t="s">
        <v>46</v>
      </c>
      <c r="BW380" s="177" t="s">
        <v>46</v>
      </c>
      <c r="BX380" s="128" t="s">
        <v>46</v>
      </c>
      <c r="BY380" s="128" t="s">
        <v>46</v>
      </c>
      <c r="BZ380" s="177" t="s">
        <v>46</v>
      </c>
      <c r="CA380" s="182" t="s">
        <v>46</v>
      </c>
      <c r="CB380" s="182" t="s">
        <v>46</v>
      </c>
      <c r="CC380" s="182" t="s">
        <v>46</v>
      </c>
      <c r="CD380" s="182" t="s">
        <v>46</v>
      </c>
      <c r="CE380" s="182" t="s">
        <v>46</v>
      </c>
      <c r="CF380" s="182" t="s">
        <v>46</v>
      </c>
      <c r="CG380" s="179" t="s">
        <v>46</v>
      </c>
      <c r="CH380" s="169">
        <v>0.15</v>
      </c>
      <c r="CI380" s="170">
        <v>0.1</v>
      </c>
      <c r="CJ380" s="170" t="s">
        <v>46</v>
      </c>
      <c r="CK380" s="170" t="s">
        <v>46</v>
      </c>
      <c r="CL380" s="170" t="s">
        <v>46</v>
      </c>
      <c r="CM380" s="180" t="s">
        <v>46</v>
      </c>
      <c r="CN380" s="180" t="s">
        <v>46</v>
      </c>
      <c r="CO380" s="180" t="s">
        <v>46</v>
      </c>
      <c r="CP380" s="128" t="s">
        <v>46</v>
      </c>
      <c r="CQ380" s="128" t="s">
        <v>46</v>
      </c>
      <c r="CR380" s="128" t="s">
        <v>46</v>
      </c>
      <c r="CS380" s="128" t="s">
        <v>46</v>
      </c>
      <c r="CT380" s="126" t="s">
        <v>46</v>
      </c>
      <c r="CU380" s="126" t="s">
        <v>46</v>
      </c>
      <c r="CV380" s="126" t="s">
        <v>5868</v>
      </c>
      <c r="CW380" s="126" t="s">
        <v>46</v>
      </c>
      <c r="CX380" s="154">
        <v>25569.625694432871</v>
      </c>
    </row>
    <row r="381" spans="1:102" ht="15" customHeight="1" x14ac:dyDescent="0.35">
      <c r="A381" s="8"/>
      <c r="B381" s="129">
        <v>43741195000133</v>
      </c>
      <c r="C381" s="152" t="s">
        <v>5780</v>
      </c>
      <c r="D381" s="126">
        <v>16</v>
      </c>
      <c r="E381" s="126"/>
      <c r="F381" s="122"/>
      <c r="G381" s="126" t="s">
        <v>531</v>
      </c>
      <c r="H381" s="126" t="s">
        <v>352</v>
      </c>
      <c r="I381" s="126" t="s">
        <v>3406</v>
      </c>
      <c r="J381" s="126" t="s">
        <v>3560</v>
      </c>
      <c r="K381" s="126" t="s">
        <v>3540</v>
      </c>
      <c r="L381" s="211" t="s">
        <v>3399</v>
      </c>
      <c r="M381" s="126" t="s">
        <v>4394</v>
      </c>
      <c r="N381" s="126" t="s">
        <v>46</v>
      </c>
      <c r="O381" s="126" t="s">
        <v>4231</v>
      </c>
      <c r="P381" s="211" t="s">
        <v>4220</v>
      </c>
      <c r="Q381" s="127">
        <v>100</v>
      </c>
      <c r="R381" s="126" t="s">
        <v>4361</v>
      </c>
      <c r="S381" s="213" t="s">
        <v>46</v>
      </c>
      <c r="T381" s="171">
        <v>0.01</v>
      </c>
      <c r="U381" s="171">
        <v>0.01</v>
      </c>
      <c r="V381" s="172" t="s">
        <v>3398</v>
      </c>
      <c r="W381" s="172" t="s">
        <v>135</v>
      </c>
      <c r="X381" s="172" t="s">
        <v>135</v>
      </c>
      <c r="Y381" s="172" t="s">
        <v>135</v>
      </c>
      <c r="Z381" s="172">
        <v>0</v>
      </c>
      <c r="AA381" s="172" t="s">
        <v>46</v>
      </c>
      <c r="AB381" s="169" t="s">
        <v>46</v>
      </c>
      <c r="AC381" s="172" t="s">
        <v>46</v>
      </c>
      <c r="AD381" s="169">
        <v>0.01</v>
      </c>
      <c r="AE381" s="169" t="s">
        <v>46</v>
      </c>
      <c r="AF381" s="169">
        <v>0.01</v>
      </c>
      <c r="AG381" s="169">
        <v>0.2</v>
      </c>
      <c r="AH381" s="172" t="s">
        <v>46</v>
      </c>
      <c r="AI381" s="172" t="s">
        <v>46</v>
      </c>
      <c r="AJ381" s="172" t="s">
        <v>133</v>
      </c>
      <c r="AK381" s="173">
        <v>44917</v>
      </c>
      <c r="AL381" s="212" t="s">
        <v>5781</v>
      </c>
      <c r="AM381" s="128" t="s">
        <v>46</v>
      </c>
      <c r="AN381" s="128" t="s">
        <v>46</v>
      </c>
      <c r="AO381" s="128" t="s">
        <v>46</v>
      </c>
      <c r="AP381" s="128" t="s">
        <v>46</v>
      </c>
      <c r="AQ381" s="128" t="s">
        <v>46</v>
      </c>
      <c r="AR381" s="128" t="s">
        <v>46</v>
      </c>
      <c r="AS381" s="128" t="s">
        <v>46</v>
      </c>
      <c r="AT381" s="128" t="s">
        <v>46</v>
      </c>
      <c r="AU381" s="128" t="s">
        <v>46</v>
      </c>
      <c r="AV381" s="128" t="s">
        <v>46</v>
      </c>
      <c r="AW381" s="128" t="s">
        <v>46</v>
      </c>
      <c r="AX381" s="128" t="s">
        <v>46</v>
      </c>
      <c r="AY381" s="128" t="s">
        <v>46</v>
      </c>
      <c r="AZ381" s="128" t="s">
        <v>46</v>
      </c>
      <c r="BA381" s="128" t="s">
        <v>46</v>
      </c>
      <c r="BB381" s="128" t="s">
        <v>46</v>
      </c>
      <c r="BC381" s="128" t="s">
        <v>46</v>
      </c>
      <c r="BD381" s="128" t="s">
        <v>46</v>
      </c>
      <c r="BE381" s="128" t="s">
        <v>46</v>
      </c>
      <c r="BF381" s="128" t="s">
        <v>46</v>
      </c>
      <c r="BG381" s="128" t="s">
        <v>46</v>
      </c>
      <c r="BH381" s="128" t="s">
        <v>46</v>
      </c>
      <c r="BI381" s="128" t="s">
        <v>46</v>
      </c>
      <c r="BJ381" s="128" t="s">
        <v>46</v>
      </c>
      <c r="BK381" s="128" t="s">
        <v>46</v>
      </c>
      <c r="BL381" s="128" t="s">
        <v>46</v>
      </c>
      <c r="BM381" s="128" t="s">
        <v>46</v>
      </c>
      <c r="BN381" s="128" t="s">
        <v>46</v>
      </c>
      <c r="BO381" s="128" t="s">
        <v>46</v>
      </c>
      <c r="BP381" s="128" t="s">
        <v>46</v>
      </c>
      <c r="BQ381" s="128" t="s">
        <v>46</v>
      </c>
      <c r="BR381" s="128" t="s">
        <v>46</v>
      </c>
      <c r="BS381" s="128" t="s">
        <v>46</v>
      </c>
      <c r="BT381" s="128" t="s">
        <v>46</v>
      </c>
      <c r="BU381" s="128" t="s">
        <v>46</v>
      </c>
      <c r="BV381" s="177" t="s">
        <v>46</v>
      </c>
      <c r="BW381" s="177" t="s">
        <v>46</v>
      </c>
      <c r="BX381" s="128" t="s">
        <v>46</v>
      </c>
      <c r="BY381" s="128" t="s">
        <v>46</v>
      </c>
      <c r="BZ381" s="177" t="s">
        <v>46</v>
      </c>
      <c r="CA381" s="182" t="s">
        <v>46</v>
      </c>
      <c r="CB381" s="182" t="s">
        <v>46</v>
      </c>
      <c r="CC381" s="182" t="s">
        <v>46</v>
      </c>
      <c r="CD381" s="182" t="s">
        <v>46</v>
      </c>
      <c r="CE381" s="182" t="s">
        <v>46</v>
      </c>
      <c r="CF381" s="182" t="s">
        <v>46</v>
      </c>
      <c r="CG381" s="179" t="s">
        <v>46</v>
      </c>
      <c r="CH381" s="169">
        <v>0.1</v>
      </c>
      <c r="CI381" s="170">
        <v>0.05</v>
      </c>
      <c r="CJ381" s="170">
        <v>1E-3</v>
      </c>
      <c r="CK381" s="170" t="s">
        <v>46</v>
      </c>
      <c r="CL381" s="170">
        <v>1E-3</v>
      </c>
      <c r="CM381" s="180" t="s">
        <v>46</v>
      </c>
      <c r="CN381" s="180" t="s">
        <v>46</v>
      </c>
      <c r="CO381" s="180" t="s">
        <v>46</v>
      </c>
      <c r="CP381" s="128" t="s">
        <v>46</v>
      </c>
      <c r="CQ381" s="128" t="s">
        <v>46</v>
      </c>
      <c r="CR381" s="128" t="s">
        <v>46</v>
      </c>
      <c r="CS381" s="128" t="s">
        <v>46</v>
      </c>
      <c r="CT381" s="126" t="s">
        <v>46</v>
      </c>
      <c r="CU381" s="126" t="s">
        <v>46</v>
      </c>
      <c r="CV381" s="126" t="s">
        <v>5782</v>
      </c>
      <c r="CW381" s="126" t="s">
        <v>46</v>
      </c>
      <c r="CX381" s="154">
        <v>25569.604861099539</v>
      </c>
    </row>
    <row r="382" spans="1:102" ht="15" customHeight="1" x14ac:dyDescent="0.35">
      <c r="A382" s="8"/>
      <c r="B382" s="129">
        <v>54698848000165</v>
      </c>
      <c r="C382" s="152" t="s">
        <v>5783</v>
      </c>
      <c r="D382" s="126">
        <v>16</v>
      </c>
      <c r="E382" s="126"/>
      <c r="F382" s="122"/>
      <c r="G382" s="126" t="s">
        <v>531</v>
      </c>
      <c r="H382" s="126" t="s">
        <v>352</v>
      </c>
      <c r="I382" s="126" t="s">
        <v>3406</v>
      </c>
      <c r="J382" s="126" t="s">
        <v>3560</v>
      </c>
      <c r="K382" s="126" t="s">
        <v>3540</v>
      </c>
      <c r="L382" s="211" t="s">
        <v>3400</v>
      </c>
      <c r="M382" s="126" t="s">
        <v>4394</v>
      </c>
      <c r="N382" s="126" t="s">
        <v>46</v>
      </c>
      <c r="O382" s="126" t="s">
        <v>4231</v>
      </c>
      <c r="P382" s="211" t="s">
        <v>4220</v>
      </c>
      <c r="Q382" s="127">
        <v>5000</v>
      </c>
      <c r="R382" s="126" t="s">
        <v>4361</v>
      </c>
      <c r="S382" s="213" t="s">
        <v>46</v>
      </c>
      <c r="T382" s="171">
        <v>500</v>
      </c>
      <c r="U382" s="171">
        <v>5000</v>
      </c>
      <c r="V382" s="172" t="s">
        <v>3398</v>
      </c>
      <c r="W382" s="172" t="s">
        <v>135</v>
      </c>
      <c r="X382" s="172" t="s">
        <v>135</v>
      </c>
      <c r="Y382" s="172" t="s">
        <v>135</v>
      </c>
      <c r="Z382" s="172">
        <v>0</v>
      </c>
      <c r="AA382" s="172" t="s">
        <v>46</v>
      </c>
      <c r="AB382" s="169" t="s">
        <v>46</v>
      </c>
      <c r="AC382" s="172" t="s">
        <v>46</v>
      </c>
      <c r="AD382" s="169">
        <v>1.3500000000000002E-2</v>
      </c>
      <c r="AE382" s="169" t="s">
        <v>46</v>
      </c>
      <c r="AF382" s="169">
        <v>1.3500000000000002E-2</v>
      </c>
      <c r="AG382" s="169" t="s">
        <v>46</v>
      </c>
      <c r="AH382" s="172" t="s">
        <v>46</v>
      </c>
      <c r="AI382" s="172" t="s">
        <v>46</v>
      </c>
      <c r="AJ382" s="172" t="s">
        <v>4418</v>
      </c>
      <c r="AK382" s="173">
        <v>45393</v>
      </c>
      <c r="AL382" s="212" t="s">
        <v>5784</v>
      </c>
      <c r="AM382" s="128" t="s">
        <v>46</v>
      </c>
      <c r="AN382" s="128" t="s">
        <v>46</v>
      </c>
      <c r="AO382" s="128" t="s">
        <v>46</v>
      </c>
      <c r="AP382" s="128" t="s">
        <v>46</v>
      </c>
      <c r="AQ382" s="128" t="s">
        <v>46</v>
      </c>
      <c r="AR382" s="128" t="s">
        <v>46</v>
      </c>
      <c r="AS382" s="128" t="s">
        <v>46</v>
      </c>
      <c r="AT382" s="128" t="s">
        <v>46</v>
      </c>
      <c r="AU382" s="128" t="s">
        <v>46</v>
      </c>
      <c r="AV382" s="128" t="s">
        <v>46</v>
      </c>
      <c r="AW382" s="128" t="s">
        <v>46</v>
      </c>
      <c r="AX382" s="128" t="s">
        <v>46</v>
      </c>
      <c r="AY382" s="128" t="s">
        <v>46</v>
      </c>
      <c r="AZ382" s="128" t="s">
        <v>46</v>
      </c>
      <c r="BA382" s="128" t="s">
        <v>46</v>
      </c>
      <c r="BB382" s="128" t="s">
        <v>46</v>
      </c>
      <c r="BC382" s="128" t="s">
        <v>46</v>
      </c>
      <c r="BD382" s="128" t="s">
        <v>46</v>
      </c>
      <c r="BE382" s="128" t="s">
        <v>46</v>
      </c>
      <c r="BF382" s="128" t="s">
        <v>46</v>
      </c>
      <c r="BG382" s="128" t="s">
        <v>46</v>
      </c>
      <c r="BH382" s="128" t="s">
        <v>46</v>
      </c>
      <c r="BI382" s="128" t="s">
        <v>46</v>
      </c>
      <c r="BJ382" s="128" t="s">
        <v>46</v>
      </c>
      <c r="BK382" s="128" t="s">
        <v>46</v>
      </c>
      <c r="BL382" s="128" t="s">
        <v>46</v>
      </c>
      <c r="BM382" s="128" t="s">
        <v>46</v>
      </c>
      <c r="BN382" s="128" t="s">
        <v>46</v>
      </c>
      <c r="BO382" s="128" t="s">
        <v>46</v>
      </c>
      <c r="BP382" s="128" t="s">
        <v>46</v>
      </c>
      <c r="BQ382" s="128" t="s">
        <v>46</v>
      </c>
      <c r="BR382" s="128" t="s">
        <v>46</v>
      </c>
      <c r="BS382" s="128" t="s">
        <v>46</v>
      </c>
      <c r="BT382" s="128" t="s">
        <v>46</v>
      </c>
      <c r="BU382" s="128" t="s">
        <v>46</v>
      </c>
      <c r="BV382" s="177" t="s">
        <v>46</v>
      </c>
      <c r="BW382" s="177" t="s">
        <v>46</v>
      </c>
      <c r="BX382" s="128" t="s">
        <v>46</v>
      </c>
      <c r="BY382" s="128" t="s">
        <v>46</v>
      </c>
      <c r="BZ382" s="177" t="s">
        <v>46</v>
      </c>
      <c r="CA382" s="182" t="s">
        <v>46</v>
      </c>
      <c r="CB382" s="182" t="s">
        <v>46</v>
      </c>
      <c r="CC382" s="182" t="s">
        <v>46</v>
      </c>
      <c r="CD382" s="182" t="s">
        <v>46</v>
      </c>
      <c r="CE382" s="182" t="s">
        <v>46</v>
      </c>
      <c r="CF382" s="182" t="s">
        <v>46</v>
      </c>
      <c r="CG382" s="179" t="s">
        <v>46</v>
      </c>
      <c r="CH382" s="169">
        <v>0.1</v>
      </c>
      <c r="CI382" s="170" t="s">
        <v>46</v>
      </c>
      <c r="CJ382" s="170">
        <v>1.3500000000000001E-3</v>
      </c>
      <c r="CK382" s="170" t="s">
        <v>46</v>
      </c>
      <c r="CL382" s="170">
        <v>1.3500000000000001E-3</v>
      </c>
      <c r="CM382" s="180" t="s">
        <v>46</v>
      </c>
      <c r="CN382" s="180" t="s">
        <v>46</v>
      </c>
      <c r="CO382" s="180" t="s">
        <v>46</v>
      </c>
      <c r="CP382" s="128" t="s">
        <v>46</v>
      </c>
      <c r="CQ382" s="128" t="s">
        <v>46</v>
      </c>
      <c r="CR382" s="128" t="s">
        <v>46</v>
      </c>
      <c r="CS382" s="128" t="s">
        <v>46</v>
      </c>
      <c r="CT382" s="126" t="s">
        <v>46</v>
      </c>
      <c r="CU382" s="126" t="s">
        <v>46</v>
      </c>
      <c r="CV382" s="126" t="s">
        <v>5785</v>
      </c>
      <c r="CW382" s="126" t="s">
        <v>46</v>
      </c>
      <c r="CX382" s="154">
        <v>25569.604861099539</v>
      </c>
    </row>
    <row r="383" spans="1:102" ht="15" customHeight="1" x14ac:dyDescent="0.35">
      <c r="A383" s="8"/>
      <c r="B383" s="129">
        <v>46300572000197</v>
      </c>
      <c r="C383" s="152" t="s">
        <v>12206</v>
      </c>
      <c r="D383" s="126">
        <v>26</v>
      </c>
      <c r="E383" s="126"/>
      <c r="F383" s="122"/>
      <c r="G383" s="126" t="s">
        <v>4349</v>
      </c>
      <c r="H383" s="126" t="s">
        <v>3390</v>
      </c>
      <c r="I383" s="126" t="s">
        <v>3384</v>
      </c>
      <c r="J383" s="126" t="s">
        <v>3561</v>
      </c>
      <c r="K383" s="126" t="s">
        <v>3540</v>
      </c>
      <c r="L383" s="211" t="s">
        <v>3399</v>
      </c>
      <c r="M383" s="126" t="s">
        <v>114</v>
      </c>
      <c r="N383" s="126" t="s">
        <v>115</v>
      </c>
      <c r="O383" s="126" t="s">
        <v>3551</v>
      </c>
      <c r="P383" s="211" t="s">
        <v>114</v>
      </c>
      <c r="Q383" s="127">
        <v>1000</v>
      </c>
      <c r="R383" s="126" t="s">
        <v>4350</v>
      </c>
      <c r="S383" s="213" t="s">
        <v>46</v>
      </c>
      <c r="T383" s="171">
        <v>1000</v>
      </c>
      <c r="U383" s="171">
        <v>1000</v>
      </c>
      <c r="V383" s="172" t="s">
        <v>3398</v>
      </c>
      <c r="W383" s="172" t="s">
        <v>3548</v>
      </c>
      <c r="X383" s="172" t="s">
        <v>3531</v>
      </c>
      <c r="Y383" s="172" t="s">
        <v>4351</v>
      </c>
      <c r="Z383" s="172">
        <v>32</v>
      </c>
      <c r="AA383" s="172" t="s">
        <v>134</v>
      </c>
      <c r="AB383" s="169">
        <v>0.1</v>
      </c>
      <c r="AC383" s="172" t="s">
        <v>46</v>
      </c>
      <c r="AD383" s="169">
        <v>0.02</v>
      </c>
      <c r="AE383" s="169" t="s">
        <v>46</v>
      </c>
      <c r="AF383" s="169">
        <v>2.1000000000000001E-2</v>
      </c>
      <c r="AG383" s="169">
        <v>0.2</v>
      </c>
      <c r="AH383" s="172" t="s">
        <v>3564</v>
      </c>
      <c r="AI383" s="172" t="s">
        <v>4352</v>
      </c>
      <c r="AJ383" s="172" t="s">
        <v>3372</v>
      </c>
      <c r="AK383" s="173">
        <v>44706</v>
      </c>
      <c r="AL383" s="212" t="s">
        <v>4353</v>
      </c>
      <c r="AM383" s="128">
        <v>3.4883929586142198E-2</v>
      </c>
      <c r="AN383" s="128">
        <v>0.23672447300328731</v>
      </c>
      <c r="AO383" s="128">
        <v>5.9483428421381601E-2</v>
      </c>
      <c r="AP383" s="128">
        <v>0.12961674892368649</v>
      </c>
      <c r="AQ383" s="128">
        <v>7.8426926361346405E-2</v>
      </c>
      <c r="AR383" s="128">
        <v>-0.12635079516041001</v>
      </c>
      <c r="AS383" s="128">
        <v>0.24294599584428159</v>
      </c>
      <c r="AT383" s="128" t="s">
        <v>46</v>
      </c>
      <c r="AU383" s="128" t="s">
        <v>46</v>
      </c>
      <c r="AV383" s="128" t="s">
        <v>46</v>
      </c>
      <c r="AW383" s="128">
        <v>8.1092564139935805E-2</v>
      </c>
      <c r="AX383" s="128">
        <v>2.859501675542345</v>
      </c>
      <c r="AY383" s="128">
        <v>2.2869146297154903</v>
      </c>
      <c r="AZ383" s="128">
        <v>0.4457847449833145</v>
      </c>
      <c r="BA383" s="128">
        <v>1.0640334553740829</v>
      </c>
      <c r="BB383" s="128">
        <v>0.59081203215105726</v>
      </c>
      <c r="BC383" s="128" t="s">
        <v>46</v>
      </c>
      <c r="BD383" s="128">
        <v>1.8620205020254448</v>
      </c>
      <c r="BE383" s="128" t="s">
        <v>46</v>
      </c>
      <c r="BF383" s="128" t="s">
        <v>46</v>
      </c>
      <c r="BG383" s="128" t="s">
        <v>46</v>
      </c>
      <c r="BH383" s="128">
        <v>0.60441875464606398</v>
      </c>
      <c r="BI383" s="128">
        <v>2.2684625810764601E-2</v>
      </c>
      <c r="BJ383" s="128">
        <v>0.13321187575660409</v>
      </c>
      <c r="BK383" s="128">
        <v>-7.3951887817643197E-2</v>
      </c>
      <c r="BL383" s="128">
        <v>6.9533002868469307E-3</v>
      </c>
      <c r="BM383" s="128">
        <v>-4.7952012079170214E-2</v>
      </c>
      <c r="BN383" s="128">
        <v>-0.23509052331465241</v>
      </c>
      <c r="BO383" s="128">
        <v>0.1124716022594565</v>
      </c>
      <c r="BP383" s="128" t="s">
        <v>46</v>
      </c>
      <c r="BQ383" s="128" t="s">
        <v>46</v>
      </c>
      <c r="BR383" s="128" t="s">
        <v>46</v>
      </c>
      <c r="BS383" s="128">
        <v>-4.6795284968057294E-2</v>
      </c>
      <c r="BT383" s="128">
        <v>0.1543718862518873</v>
      </c>
      <c r="BU383" s="128">
        <v>0.20415054578209241</v>
      </c>
      <c r="BV383" s="177">
        <v>-0.36033879452188722</v>
      </c>
      <c r="BW383" s="177">
        <v>-0.1033464286811943</v>
      </c>
      <c r="BX383" s="128">
        <v>-0.15469622727656651</v>
      </c>
      <c r="BY383" s="128">
        <v>-0.24386215850304879</v>
      </c>
      <c r="BZ383" s="177">
        <v>1.0645292821439198</v>
      </c>
      <c r="CA383" s="182">
        <v>0.93097274936933283</v>
      </c>
      <c r="CB383" s="182">
        <v>-0.31675057843631987</v>
      </c>
      <c r="CC383" s="182">
        <v>0.54740656196055015</v>
      </c>
      <c r="CD383" s="182">
        <v>0.49164358874491221</v>
      </c>
      <c r="CE383" s="182">
        <v>0.1842648351152088</v>
      </c>
      <c r="CF383" s="182">
        <v>0.44909913936621998</v>
      </c>
      <c r="CG383" s="179">
        <v>1.2976125000000001</v>
      </c>
      <c r="CH383" s="169">
        <v>0.3</v>
      </c>
      <c r="CI383" s="170">
        <v>0.15</v>
      </c>
      <c r="CJ383" s="170">
        <v>6.0000000000000001E-3</v>
      </c>
      <c r="CK383" s="170" t="s">
        <v>46</v>
      </c>
      <c r="CL383" s="170">
        <v>6.0000000000000001E-3</v>
      </c>
      <c r="CM383" s="180">
        <v>389884556.31999999</v>
      </c>
      <c r="CN383" s="180">
        <v>363494536.06904769</v>
      </c>
      <c r="CO383" s="180">
        <v>11260149.4</v>
      </c>
      <c r="CP383" s="128" t="s">
        <v>46</v>
      </c>
      <c r="CQ383" s="128" t="s">
        <v>46</v>
      </c>
      <c r="CR383" s="128" t="s">
        <v>46</v>
      </c>
      <c r="CS383" s="128" t="s">
        <v>46</v>
      </c>
      <c r="CT383" s="126" t="s">
        <v>46</v>
      </c>
      <c r="CU383" s="126" t="s">
        <v>46</v>
      </c>
      <c r="CV383" s="126" t="s">
        <v>4354</v>
      </c>
      <c r="CW383" s="126" t="s">
        <v>46</v>
      </c>
      <c r="CX383" s="154">
        <v>25569.625694432871</v>
      </c>
    </row>
    <row r="384" spans="1:102" ht="15" customHeight="1" x14ac:dyDescent="0.35">
      <c r="A384" s="8"/>
      <c r="B384" s="129">
        <v>38049108000141</v>
      </c>
      <c r="C384" s="152" t="s">
        <v>5869</v>
      </c>
      <c r="D384" s="126">
        <v>13</v>
      </c>
      <c r="E384" s="126"/>
      <c r="F384" s="122"/>
      <c r="G384" s="126" t="s">
        <v>4349</v>
      </c>
      <c r="H384" s="126" t="s">
        <v>3390</v>
      </c>
      <c r="I384" s="126" t="s">
        <v>3384</v>
      </c>
      <c r="J384" s="126" t="s">
        <v>3561</v>
      </c>
      <c r="K384" s="126" t="s">
        <v>3526</v>
      </c>
      <c r="L384" s="211" t="s">
        <v>3399</v>
      </c>
      <c r="M384" s="126" t="s">
        <v>112</v>
      </c>
      <c r="N384" s="126" t="s">
        <v>113</v>
      </c>
      <c r="O384" s="126" t="s">
        <v>324</v>
      </c>
      <c r="P384" s="211" t="s">
        <v>3562</v>
      </c>
      <c r="Q384" s="127">
        <v>1000</v>
      </c>
      <c r="R384" s="126" t="s">
        <v>4350</v>
      </c>
      <c r="S384" s="213" t="s">
        <v>46</v>
      </c>
      <c r="T384" s="171">
        <v>1000</v>
      </c>
      <c r="U384" s="171">
        <v>1000</v>
      </c>
      <c r="V384" s="172" t="s">
        <v>3398</v>
      </c>
      <c r="W384" s="172" t="s">
        <v>3530</v>
      </c>
      <c r="X384" s="172" t="s">
        <v>3545</v>
      </c>
      <c r="Y384" s="172" t="s">
        <v>3534</v>
      </c>
      <c r="Z384" s="172">
        <v>17</v>
      </c>
      <c r="AA384" s="172" t="s">
        <v>46</v>
      </c>
      <c r="AB384" s="169" t="s">
        <v>46</v>
      </c>
      <c r="AC384" s="172" t="s">
        <v>5870</v>
      </c>
      <c r="AD384" s="169">
        <v>1.8500000000000003E-2</v>
      </c>
      <c r="AE384" s="169">
        <v>0.16849999999999998</v>
      </c>
      <c r="AF384" s="169">
        <v>2.1000000000000001E-2</v>
      </c>
      <c r="AG384" s="169">
        <v>0.2</v>
      </c>
      <c r="AH384" s="172" t="s">
        <v>46</v>
      </c>
      <c r="AI384" s="172" t="s">
        <v>46</v>
      </c>
      <c r="AJ384" s="172" t="s">
        <v>133</v>
      </c>
      <c r="AK384" s="173">
        <v>44067</v>
      </c>
      <c r="AL384" s="212" t="s">
        <v>5871</v>
      </c>
      <c r="AM384" s="128">
        <v>1.1791188985036999E-2</v>
      </c>
      <c r="AN384" s="128">
        <v>9.0232690529338896E-2</v>
      </c>
      <c r="AO384" s="128">
        <v>6.4613349646570395E-2</v>
      </c>
      <c r="AP384" s="128">
        <v>9.1075350233537702E-2</v>
      </c>
      <c r="AQ384" s="128">
        <v>9.4409366855730606E-2</v>
      </c>
      <c r="AR384" s="128">
        <v>3.8499502808509299E-2</v>
      </c>
      <c r="AS384" s="128">
        <v>0.13235843414632131</v>
      </c>
      <c r="AT384" s="128">
        <v>0.1036254682888213</v>
      </c>
      <c r="AU384" s="128" t="s">
        <v>46</v>
      </c>
      <c r="AV384" s="128" t="s">
        <v>46</v>
      </c>
      <c r="AW384" s="128">
        <v>8.1163780778437999E-2</v>
      </c>
      <c r="AX384" s="128">
        <v>0.96654605886901124</v>
      </c>
      <c r="AY384" s="128">
        <v>0.87170733736207284</v>
      </c>
      <c r="AZ384" s="128">
        <v>0.48422974867333779</v>
      </c>
      <c r="BA384" s="128">
        <v>0.73411354611149759</v>
      </c>
      <c r="BB384" s="128">
        <v>0.72233859934794853</v>
      </c>
      <c r="BC384" s="128">
        <v>0.35405185815711748</v>
      </c>
      <c r="BD384" s="128">
        <v>1.0144399257948749</v>
      </c>
      <c r="BE384" s="128">
        <v>0.83751263716525659</v>
      </c>
      <c r="BF384" s="128" t="s">
        <v>46</v>
      </c>
      <c r="BG384" s="128" t="s">
        <v>46</v>
      </c>
      <c r="BH384" s="128">
        <v>0.7686887296901157</v>
      </c>
      <c r="BI384" s="128">
        <v>-4.0811479034050003E-4</v>
      </c>
      <c r="BJ384" s="128">
        <v>-1.32799067173443E-2</v>
      </c>
      <c r="BK384" s="128">
        <v>-6.88219665924545E-2</v>
      </c>
      <c r="BL384" s="128">
        <v>-2.9345646817966142E-2</v>
      </c>
      <c r="BM384" s="128">
        <v>-3.2095380852528943E-2</v>
      </c>
      <c r="BN384" s="128">
        <v>-7.0240225345733001E-2</v>
      </c>
      <c r="BO384" s="128">
        <v>1.8840405614961001E-3</v>
      </c>
      <c r="BP384" s="128">
        <v>-2.01045671642128E-2</v>
      </c>
      <c r="BQ384" s="128" t="s">
        <v>46</v>
      </c>
      <c r="BR384" s="128" t="s">
        <v>46</v>
      </c>
      <c r="BS384" s="128">
        <v>-2.2091006384934553E-2</v>
      </c>
      <c r="BT384" s="128">
        <v>2.2044120187143801E-2</v>
      </c>
      <c r="BU384" s="128">
        <v>2.31857108906715E-2</v>
      </c>
      <c r="BV384" s="177">
        <v>-2.8317242937493603</v>
      </c>
      <c r="BW384" s="177">
        <v>-0.78621346495441147</v>
      </c>
      <c r="BX384" s="128">
        <v>-2.6902688748573701E-2</v>
      </c>
      <c r="BY384" s="128">
        <v>-3.0380904131947901E-2</v>
      </c>
      <c r="BZ384" s="177">
        <v>8.4986939348777699E-2</v>
      </c>
      <c r="CA384" s="182">
        <v>0.56252012248930428</v>
      </c>
      <c r="CB384" s="182">
        <v>-0.2126098866209602</v>
      </c>
      <c r="CC384" s="182">
        <v>0.45872693775421269</v>
      </c>
      <c r="CD384" s="182">
        <v>0.42137181338098678</v>
      </c>
      <c r="CE384" s="182">
        <v>0.22690020743874559</v>
      </c>
      <c r="CF384" s="182">
        <v>0.1865724712771239</v>
      </c>
      <c r="CG384" s="179">
        <v>1.4868999000000001</v>
      </c>
      <c r="CH384" s="169">
        <v>0.24</v>
      </c>
      <c r="CI384" s="170">
        <v>0.15</v>
      </c>
      <c r="CJ384" s="170">
        <v>4.4400000000000004E-3</v>
      </c>
      <c r="CK384" s="170" t="s">
        <v>46</v>
      </c>
      <c r="CL384" s="170">
        <v>4.4400000000000004E-3</v>
      </c>
      <c r="CM384" s="180">
        <v>196805690.59999999</v>
      </c>
      <c r="CN384" s="180">
        <v>242950184.56198409</v>
      </c>
      <c r="CO384" s="180">
        <v>-145837276.36000001</v>
      </c>
      <c r="CP384" s="128" t="s">
        <v>46</v>
      </c>
      <c r="CQ384" s="128" t="s">
        <v>46</v>
      </c>
      <c r="CR384" s="128" t="s">
        <v>46</v>
      </c>
      <c r="CS384" s="128" t="s">
        <v>46</v>
      </c>
      <c r="CT384" s="126" t="s">
        <v>46</v>
      </c>
      <c r="CU384" s="126" t="s">
        <v>46</v>
      </c>
      <c r="CV384" s="126" t="s">
        <v>5872</v>
      </c>
      <c r="CW384" s="126" t="s">
        <v>46</v>
      </c>
      <c r="CX384" s="154">
        <v>25569.625694432871</v>
      </c>
    </row>
    <row r="385" spans="1:102" ht="15" customHeight="1" x14ac:dyDescent="0.35">
      <c r="A385" s="8"/>
      <c r="B385" s="129">
        <v>38049303000171</v>
      </c>
      <c r="C385" s="152" t="s">
        <v>5873</v>
      </c>
      <c r="D385" s="126">
        <v>20</v>
      </c>
      <c r="E385" s="126"/>
      <c r="F385" s="122"/>
      <c r="G385" s="126" t="s">
        <v>4349</v>
      </c>
      <c r="H385" s="126" t="s">
        <v>3390</v>
      </c>
      <c r="I385" s="126" t="s">
        <v>3384</v>
      </c>
      <c r="J385" s="126" t="s">
        <v>3561</v>
      </c>
      <c r="K385" s="126" t="s">
        <v>3540</v>
      </c>
      <c r="L385" s="211" t="s">
        <v>3399</v>
      </c>
      <c r="M385" s="126" t="s">
        <v>112</v>
      </c>
      <c r="N385" s="126" t="s">
        <v>113</v>
      </c>
      <c r="O385" s="126" t="s">
        <v>4459</v>
      </c>
      <c r="P385" s="211" t="s">
        <v>4470</v>
      </c>
      <c r="Q385" s="127">
        <v>1000</v>
      </c>
      <c r="R385" s="126" t="s">
        <v>4350</v>
      </c>
      <c r="S385" s="213" t="s">
        <v>46</v>
      </c>
      <c r="T385" s="171">
        <v>1000</v>
      </c>
      <c r="U385" s="171">
        <v>1000</v>
      </c>
      <c r="V385" s="172" t="s">
        <v>3398</v>
      </c>
      <c r="W385" s="172" t="s">
        <v>3530</v>
      </c>
      <c r="X385" s="172" t="s">
        <v>3531</v>
      </c>
      <c r="Y385" s="172" t="s">
        <v>3534</v>
      </c>
      <c r="Z385" s="172">
        <v>32</v>
      </c>
      <c r="AA385" s="172" t="s">
        <v>46</v>
      </c>
      <c r="AB385" s="169" t="s">
        <v>46</v>
      </c>
      <c r="AC385" s="172" t="s">
        <v>5874</v>
      </c>
      <c r="AD385" s="169">
        <v>1.8500000000000003E-2</v>
      </c>
      <c r="AE385" s="169">
        <v>0.16849999999999998</v>
      </c>
      <c r="AF385" s="169">
        <v>2.1000000000000001E-2</v>
      </c>
      <c r="AG385" s="169">
        <v>0.2</v>
      </c>
      <c r="AH385" s="172" t="s">
        <v>46</v>
      </c>
      <c r="AI385" s="172" t="s">
        <v>46</v>
      </c>
      <c r="AJ385" s="172" t="s">
        <v>46</v>
      </c>
      <c r="AK385" s="173">
        <v>44067</v>
      </c>
      <c r="AL385" s="212" t="s">
        <v>5875</v>
      </c>
      <c r="AM385" s="128">
        <v>2.31424646797324E-2</v>
      </c>
      <c r="AN385" s="128">
        <v>0.1986410251106778</v>
      </c>
      <c r="AO385" s="128">
        <v>2.1138483891527102E-2</v>
      </c>
      <c r="AP385" s="128">
        <v>9.2313242998321304E-2</v>
      </c>
      <c r="AQ385" s="128">
        <v>6.8842328037987496E-2</v>
      </c>
      <c r="AR385" s="128">
        <v>-0.12843360616225979</v>
      </c>
      <c r="AS385" s="128">
        <v>0.1973206729164747</v>
      </c>
      <c r="AT385" s="128">
        <v>3.4899789767060797E-2</v>
      </c>
      <c r="AU385" s="128" t="s">
        <v>46</v>
      </c>
      <c r="AV385" s="128" t="s">
        <v>46</v>
      </c>
      <c r="AW385" s="128">
        <v>5.1740491337059998E-2</v>
      </c>
      <c r="AX385" s="128">
        <v>1.897031593429287</v>
      </c>
      <c r="AY385" s="128">
        <v>1.919003390836497</v>
      </c>
      <c r="AZ385" s="128">
        <v>0.1584174601397238</v>
      </c>
      <c r="BA385" s="128">
        <v>0.74453208379720293</v>
      </c>
      <c r="BB385" s="128">
        <v>0.51378230563182947</v>
      </c>
      <c r="BC385" s="128" t="s">
        <v>46</v>
      </c>
      <c r="BD385" s="128">
        <v>1.5123325542662198</v>
      </c>
      <c r="BE385" s="128">
        <v>0.28206400846226409</v>
      </c>
      <c r="BF385" s="128" t="s">
        <v>46</v>
      </c>
      <c r="BG385" s="128" t="s">
        <v>46</v>
      </c>
      <c r="BH385" s="128">
        <v>0.46149103304236222</v>
      </c>
      <c r="BI385" s="128">
        <v>1.09431609043548E-2</v>
      </c>
      <c r="BJ385" s="128">
        <v>9.5128427863994502E-2</v>
      </c>
      <c r="BK385" s="128">
        <v>-0.1122968323474977</v>
      </c>
      <c r="BL385" s="128">
        <v>-2.818092074076417E-2</v>
      </c>
      <c r="BM385" s="128">
        <v>-5.7450983153137347E-2</v>
      </c>
      <c r="BN385" s="128">
        <v>-0.2371733343165022</v>
      </c>
      <c r="BO385" s="128">
        <v>6.6846279331649494E-2</v>
      </c>
      <c r="BP385" s="128">
        <v>-8.8830245685973294E-2</v>
      </c>
      <c r="BQ385" s="128" t="s">
        <v>46</v>
      </c>
      <c r="BR385" s="128" t="s">
        <v>46</v>
      </c>
      <c r="BS385" s="128">
        <v>-5.4288790178060875E-2</v>
      </c>
      <c r="BT385" s="128">
        <v>0.1202465505229204</v>
      </c>
      <c r="BU385" s="128">
        <v>0.15910249754017231</v>
      </c>
      <c r="BV385" s="177">
        <v>-0.80796893865846187</v>
      </c>
      <c r="BW385" s="177">
        <v>-0.2099553339462277</v>
      </c>
      <c r="BX385" s="128">
        <v>-0.15955916248552601</v>
      </c>
      <c r="BY385" s="128">
        <v>-0.2468131341696459</v>
      </c>
      <c r="BZ385" s="177">
        <v>0.76662685558660315</v>
      </c>
      <c r="CA385" s="182">
        <v>0.89789361397227074</v>
      </c>
      <c r="CB385" s="182">
        <v>-0.31860959304497771</v>
      </c>
      <c r="CC385" s="182">
        <v>0.56098059258095179</v>
      </c>
      <c r="CD385" s="182">
        <v>0.4957514619424071</v>
      </c>
      <c r="CE385" s="182">
        <v>0.13910179400736239</v>
      </c>
      <c r="CF385" s="182">
        <v>0.3968407808888183</v>
      </c>
      <c r="CG385" s="179">
        <v>1.2923159</v>
      </c>
      <c r="CH385" s="169">
        <v>0.24</v>
      </c>
      <c r="CI385" s="170">
        <v>0.15</v>
      </c>
      <c r="CJ385" s="170">
        <v>4.4400000000000004E-3</v>
      </c>
      <c r="CK385" s="170" t="s">
        <v>46</v>
      </c>
      <c r="CL385" s="170">
        <v>4.4400000000000004E-3</v>
      </c>
      <c r="CM385" s="180">
        <v>153881139.16999999</v>
      </c>
      <c r="CN385" s="180">
        <v>262095011.01682532</v>
      </c>
      <c r="CO385" s="180">
        <v>-130688304.44</v>
      </c>
      <c r="CP385" s="128" t="s">
        <v>46</v>
      </c>
      <c r="CQ385" s="128" t="s">
        <v>46</v>
      </c>
      <c r="CR385" s="128" t="s">
        <v>46</v>
      </c>
      <c r="CS385" s="128" t="s">
        <v>46</v>
      </c>
      <c r="CT385" s="126" t="s">
        <v>46</v>
      </c>
      <c r="CU385" s="126" t="s">
        <v>46</v>
      </c>
      <c r="CV385" s="126" t="s">
        <v>5876</v>
      </c>
      <c r="CW385" s="126" t="s">
        <v>46</v>
      </c>
      <c r="CX385" s="154">
        <v>25569.625694432871</v>
      </c>
    </row>
    <row r="386" spans="1:102" ht="15" customHeight="1" x14ac:dyDescent="0.35">
      <c r="A386" s="8"/>
      <c r="B386" s="129">
        <v>43210552000137</v>
      </c>
      <c r="C386" s="152" t="s">
        <v>5877</v>
      </c>
      <c r="D386" s="126">
        <v>26</v>
      </c>
      <c r="E386" s="126"/>
      <c r="F386" s="122"/>
      <c r="G386" s="126" t="s">
        <v>4425</v>
      </c>
      <c r="H386" s="126" t="s">
        <v>2469</v>
      </c>
      <c r="I386" s="126" t="s">
        <v>2469</v>
      </c>
      <c r="J386" s="126" t="s">
        <v>3559</v>
      </c>
      <c r="K386" s="126" t="s">
        <v>3526</v>
      </c>
      <c r="L386" s="211" t="s">
        <v>3399</v>
      </c>
      <c r="M386" s="126" t="s">
        <v>114</v>
      </c>
      <c r="N386" s="126" t="s">
        <v>4426</v>
      </c>
      <c r="O386" s="126" t="s">
        <v>452</v>
      </c>
      <c r="P386" s="211" t="s">
        <v>3537</v>
      </c>
      <c r="Q386" s="127">
        <v>500</v>
      </c>
      <c r="R386" s="126" t="s">
        <v>4350</v>
      </c>
      <c r="S386" s="213" t="s">
        <v>46</v>
      </c>
      <c r="T386" s="171">
        <v>100</v>
      </c>
      <c r="U386" s="171">
        <v>100</v>
      </c>
      <c r="V386" s="172" t="s">
        <v>3398</v>
      </c>
      <c r="W386" s="172" t="s">
        <v>3530</v>
      </c>
      <c r="X386" s="172" t="s">
        <v>3530</v>
      </c>
      <c r="Y386" s="172" t="s">
        <v>4427</v>
      </c>
      <c r="Z386" s="172">
        <v>6</v>
      </c>
      <c r="AA386" s="172" t="s">
        <v>46</v>
      </c>
      <c r="AB386" s="169" t="s">
        <v>46</v>
      </c>
      <c r="AC386" s="172" t="s">
        <v>46</v>
      </c>
      <c r="AD386" s="169">
        <v>8.0000000000000002E-3</v>
      </c>
      <c r="AE386" s="169" t="s">
        <v>46</v>
      </c>
      <c r="AF386" s="169">
        <v>8.0000000000000002E-3</v>
      </c>
      <c r="AG386" s="169" t="s">
        <v>46</v>
      </c>
      <c r="AH386" s="172" t="s">
        <v>46</v>
      </c>
      <c r="AI386" s="172" t="s">
        <v>46</v>
      </c>
      <c r="AJ386" s="172" t="s">
        <v>46</v>
      </c>
      <c r="AK386" s="173">
        <v>44742</v>
      </c>
      <c r="AL386" s="212" t="s">
        <v>5878</v>
      </c>
      <c r="AM386" s="128" t="s">
        <v>46</v>
      </c>
      <c r="AN386" s="128" t="s">
        <v>46</v>
      </c>
      <c r="AO386" s="128" t="s">
        <v>46</v>
      </c>
      <c r="AP386" s="128" t="s">
        <v>46</v>
      </c>
      <c r="AQ386" s="128" t="s">
        <v>46</v>
      </c>
      <c r="AR386" s="128">
        <v>0.13952686689317881</v>
      </c>
      <c r="AS386" s="128">
        <v>0.21817655080776421</v>
      </c>
      <c r="AT386" s="128" t="s">
        <v>46</v>
      </c>
      <c r="AU386" s="128" t="s">
        <v>46</v>
      </c>
      <c r="AV386" s="128" t="s">
        <v>46</v>
      </c>
      <c r="AW386" s="128" t="s">
        <v>46</v>
      </c>
      <c r="AX386" s="128" t="s">
        <v>46</v>
      </c>
      <c r="AY386" s="128" t="s">
        <v>46</v>
      </c>
      <c r="AZ386" s="128" t="s">
        <v>46</v>
      </c>
      <c r="BA386" s="128" t="s">
        <v>46</v>
      </c>
      <c r="BB386" s="128" t="s">
        <v>46</v>
      </c>
      <c r="BC386" s="128">
        <v>1.283126868730684</v>
      </c>
      <c r="BD386" s="128">
        <v>1.6721790752445334</v>
      </c>
      <c r="BE386" s="128" t="s">
        <v>46</v>
      </c>
      <c r="BF386" s="128" t="s">
        <v>46</v>
      </c>
      <c r="BG386" s="128" t="s">
        <v>46</v>
      </c>
      <c r="BH386" s="128" t="s">
        <v>46</v>
      </c>
      <c r="BI386" s="128" t="s">
        <v>46</v>
      </c>
      <c r="BJ386" s="128" t="s">
        <v>46</v>
      </c>
      <c r="BK386" s="128" t="s">
        <v>46</v>
      </c>
      <c r="BL386" s="128" t="s">
        <v>46</v>
      </c>
      <c r="BM386" s="128" t="s">
        <v>46</v>
      </c>
      <c r="BN386" s="128">
        <v>3.07871387389364E-2</v>
      </c>
      <c r="BO386" s="128">
        <v>8.7702157222939003E-2</v>
      </c>
      <c r="BP386" s="128" t="s">
        <v>46</v>
      </c>
      <c r="BQ386" s="128" t="s">
        <v>46</v>
      </c>
      <c r="BR386" s="128" t="s">
        <v>46</v>
      </c>
      <c r="BS386" s="128" t="s">
        <v>46</v>
      </c>
      <c r="BT386" s="128" t="s">
        <v>46</v>
      </c>
      <c r="BU386" s="128" t="s">
        <v>46</v>
      </c>
      <c r="BV386" s="177" t="s">
        <v>46</v>
      </c>
      <c r="BW386" s="177" t="s">
        <v>46</v>
      </c>
      <c r="BX386" s="128" t="s">
        <v>46</v>
      </c>
      <c r="BY386" s="128" t="s">
        <v>46</v>
      </c>
      <c r="BZ386" s="177" t="s">
        <v>46</v>
      </c>
      <c r="CA386" s="182" t="s">
        <v>46</v>
      </c>
      <c r="CB386" s="182" t="s">
        <v>46</v>
      </c>
      <c r="CC386" s="182" t="s">
        <v>46</v>
      </c>
      <c r="CD386" s="182" t="s">
        <v>46</v>
      </c>
      <c r="CE386" s="182" t="s">
        <v>46</v>
      </c>
      <c r="CF386" s="182" t="s">
        <v>46</v>
      </c>
      <c r="CG386" s="179" t="s">
        <v>46</v>
      </c>
      <c r="CH386" s="169">
        <v>0.64</v>
      </c>
      <c r="CI386" s="170" t="s">
        <v>46</v>
      </c>
      <c r="CJ386" s="170">
        <v>5.1200000000000004E-3</v>
      </c>
      <c r="CK386" s="170" t="s">
        <v>46</v>
      </c>
      <c r="CL386" s="170">
        <v>5.1200000000000004E-3</v>
      </c>
      <c r="CM386" s="180" t="s">
        <v>46</v>
      </c>
      <c r="CN386" s="180" t="s">
        <v>46</v>
      </c>
      <c r="CO386" s="180">
        <v>-45835804.880000003</v>
      </c>
      <c r="CP386" s="128" t="s">
        <v>46</v>
      </c>
      <c r="CQ386" s="128" t="s">
        <v>46</v>
      </c>
      <c r="CR386" s="128" t="s">
        <v>46</v>
      </c>
      <c r="CS386" s="128" t="s">
        <v>46</v>
      </c>
      <c r="CT386" s="126" t="s">
        <v>46</v>
      </c>
      <c r="CU386" s="126" t="s">
        <v>46</v>
      </c>
      <c r="CV386" s="126" t="s">
        <v>5879</v>
      </c>
      <c r="CW386" s="126" t="s">
        <v>46</v>
      </c>
      <c r="CX386" s="154">
        <v>25569.646527766203</v>
      </c>
    </row>
    <row r="387" spans="1:102" ht="15" customHeight="1" x14ac:dyDescent="0.35">
      <c r="A387" s="8"/>
      <c r="B387" s="129">
        <v>35354967000156</v>
      </c>
      <c r="C387" s="152" t="s">
        <v>540</v>
      </c>
      <c r="D387" s="126">
        <v>40</v>
      </c>
      <c r="E387" s="126"/>
      <c r="F387" s="122"/>
      <c r="G387" s="126" t="s">
        <v>541</v>
      </c>
      <c r="H387" s="126" t="s">
        <v>156</v>
      </c>
      <c r="I387" s="126" t="s">
        <v>2340</v>
      </c>
      <c r="J387" s="126" t="s">
        <v>3559</v>
      </c>
      <c r="K387" s="126" t="s">
        <v>3526</v>
      </c>
      <c r="L387" s="211" t="s">
        <v>3399</v>
      </c>
      <c r="M387" s="126" t="s">
        <v>114</v>
      </c>
      <c r="N387" s="126" t="s">
        <v>115</v>
      </c>
      <c r="O387" s="126" t="s">
        <v>3551</v>
      </c>
      <c r="P387" s="211" t="s">
        <v>3550</v>
      </c>
      <c r="Q387" s="127">
        <v>1000</v>
      </c>
      <c r="R387" s="126" t="s">
        <v>4350</v>
      </c>
      <c r="S387" s="213" t="s">
        <v>46</v>
      </c>
      <c r="T387" s="171">
        <v>500</v>
      </c>
      <c r="U387" s="171">
        <v>1000</v>
      </c>
      <c r="V387" s="172" t="s">
        <v>3398</v>
      </c>
      <c r="W387" s="172" t="s">
        <v>135</v>
      </c>
      <c r="X387" s="172" t="s">
        <v>3545</v>
      </c>
      <c r="Y387" s="172" t="s">
        <v>3534</v>
      </c>
      <c r="Z387" s="172">
        <v>17</v>
      </c>
      <c r="AA387" s="172" t="s">
        <v>46</v>
      </c>
      <c r="AB387" s="169" t="s">
        <v>46</v>
      </c>
      <c r="AC387" s="172" t="s">
        <v>5880</v>
      </c>
      <c r="AD387" s="169">
        <v>1.8500000000000003E-2</v>
      </c>
      <c r="AE387" s="169">
        <v>0.16849999999999998</v>
      </c>
      <c r="AF387" s="169">
        <v>0.02</v>
      </c>
      <c r="AG387" s="169">
        <v>0.2</v>
      </c>
      <c r="AH387" s="172" t="s">
        <v>136</v>
      </c>
      <c r="AI387" s="172" t="s">
        <v>4367</v>
      </c>
      <c r="AJ387" s="172" t="s">
        <v>3372</v>
      </c>
      <c r="AK387" s="173">
        <v>43909</v>
      </c>
      <c r="AL387" s="212" t="s">
        <v>5881</v>
      </c>
      <c r="AM387" s="128">
        <v>1.0554208445800999E-3</v>
      </c>
      <c r="AN387" s="128">
        <v>0.37143567772981911</v>
      </c>
      <c r="AO387" s="128">
        <v>6.18545324504624E-2</v>
      </c>
      <c r="AP387" s="128">
        <v>7.6674229438582903E-2</v>
      </c>
      <c r="AQ387" s="128">
        <v>-1.7643742144264202E-2</v>
      </c>
      <c r="AR387" s="128">
        <v>-0.32061802848898208</v>
      </c>
      <c r="AS387" s="128">
        <v>0.2106152217282955</v>
      </c>
      <c r="AT387" s="128">
        <v>-0.1479580871416542</v>
      </c>
      <c r="AU387" s="128" t="s">
        <v>46</v>
      </c>
      <c r="AV387" s="128" t="s">
        <v>46</v>
      </c>
      <c r="AW387" s="128">
        <v>8.1916730095143706E-2</v>
      </c>
      <c r="AX387" s="128">
        <v>8.6514842487183996E-2</v>
      </c>
      <c r="AY387" s="128">
        <v>3.5883137667258231</v>
      </c>
      <c r="AZ387" s="128">
        <v>0.46355443366778099</v>
      </c>
      <c r="BA387" s="128">
        <v>0.61377684290013035</v>
      </c>
      <c r="BB387" s="128" t="s">
        <v>46</v>
      </c>
      <c r="BC387" s="128" t="s">
        <v>46</v>
      </c>
      <c r="BD387" s="128">
        <v>1.6142264849184256</v>
      </c>
      <c r="BE387" s="128" t="s">
        <v>46</v>
      </c>
      <c r="BF387" s="128" t="s">
        <v>46</v>
      </c>
      <c r="BG387" s="128" t="s">
        <v>46</v>
      </c>
      <c r="BH387" s="128">
        <v>0.83260500552137062</v>
      </c>
      <c r="BI387" s="128">
        <v>-1.11438829307974E-2</v>
      </c>
      <c r="BJ387" s="128">
        <v>0.26792308048313579</v>
      </c>
      <c r="BK387" s="128">
        <v>-7.1580783788562405E-2</v>
      </c>
      <c r="BL387" s="128">
        <v>-4.2889879020192034E-2</v>
      </c>
      <c r="BM387" s="128">
        <v>-0.14278646409000295</v>
      </c>
      <c r="BN387" s="128">
        <v>-0.42935775664322451</v>
      </c>
      <c r="BO387" s="128">
        <v>8.0140828143470302E-2</v>
      </c>
      <c r="BP387" s="128">
        <v>-0.27168812259468839</v>
      </c>
      <c r="BQ387" s="128" t="s">
        <v>46</v>
      </c>
      <c r="BR387" s="128" t="s">
        <v>46</v>
      </c>
      <c r="BS387" s="128">
        <v>-1.4994122116452235E-2</v>
      </c>
      <c r="BT387" s="128">
        <v>0.28744994407196389</v>
      </c>
      <c r="BU387" s="128">
        <v>0.28493556828942013</v>
      </c>
      <c r="BV387" s="177">
        <v>-8.3533497674658105E-2</v>
      </c>
      <c r="BW387" s="177">
        <v>9.8544093326007207E-2</v>
      </c>
      <c r="BX387" s="128">
        <v>-0.25648897615357191</v>
      </c>
      <c r="BY387" s="128">
        <v>-0.4816804203223401</v>
      </c>
      <c r="BZ387" s="177">
        <v>1.2271727550968878</v>
      </c>
      <c r="CA387" s="182">
        <v>0.88570400812571004</v>
      </c>
      <c r="CB387" s="182">
        <v>-0.30138946820452661</v>
      </c>
      <c r="CC387" s="182">
        <v>0.53931302876560427</v>
      </c>
      <c r="CD387" s="182">
        <v>0.45954582864733678</v>
      </c>
      <c r="CE387" s="182">
        <v>0.1148488257868565</v>
      </c>
      <c r="CF387" s="182">
        <v>0.39988584575811148</v>
      </c>
      <c r="CG387" s="179">
        <v>3.2389014</v>
      </c>
      <c r="CH387" s="169">
        <v>0.24</v>
      </c>
      <c r="CI387" s="170">
        <v>0.125</v>
      </c>
      <c r="CJ387" s="170">
        <v>4.4400000000000004E-3</v>
      </c>
      <c r="CK387" s="170" t="s">
        <v>46</v>
      </c>
      <c r="CL387" s="170">
        <v>4.4400000000000004E-3</v>
      </c>
      <c r="CM387" s="180">
        <v>92177621.790000007</v>
      </c>
      <c r="CN387" s="180">
        <v>97443276.421349242</v>
      </c>
      <c r="CO387" s="180">
        <v>-22562836.309999991</v>
      </c>
      <c r="CP387" s="128" t="s">
        <v>46</v>
      </c>
      <c r="CQ387" s="128" t="s">
        <v>46</v>
      </c>
      <c r="CR387" s="128" t="s">
        <v>46</v>
      </c>
      <c r="CS387" s="128" t="s">
        <v>46</v>
      </c>
      <c r="CT387" s="126" t="s">
        <v>46</v>
      </c>
      <c r="CU387" s="126" t="s">
        <v>46</v>
      </c>
      <c r="CV387" s="126" t="s">
        <v>5882</v>
      </c>
      <c r="CW387" s="126" t="s">
        <v>46</v>
      </c>
      <c r="CX387" s="154">
        <v>25569.646527766203</v>
      </c>
    </row>
    <row r="388" spans="1:102" ht="15" customHeight="1" x14ac:dyDescent="0.35">
      <c r="A388" s="8"/>
      <c r="B388" s="129">
        <v>41326095000115</v>
      </c>
      <c r="C388" s="152" t="s">
        <v>3591</v>
      </c>
      <c r="D388" s="126">
        <v>13</v>
      </c>
      <c r="E388" s="126"/>
      <c r="F388" s="122"/>
      <c r="G388" s="126" t="s">
        <v>541</v>
      </c>
      <c r="H388" s="126" t="s">
        <v>156</v>
      </c>
      <c r="I388" s="126" t="s">
        <v>2340</v>
      </c>
      <c r="J388" s="126" t="s">
        <v>3561</v>
      </c>
      <c r="K388" s="126" t="s">
        <v>3526</v>
      </c>
      <c r="L388" s="211" t="s">
        <v>3399</v>
      </c>
      <c r="M388" s="126" t="s">
        <v>112</v>
      </c>
      <c r="N388" s="126" t="s">
        <v>4442</v>
      </c>
      <c r="O388" s="126" t="s">
        <v>331</v>
      </c>
      <c r="P388" s="211" t="s">
        <v>4759</v>
      </c>
      <c r="Q388" s="127">
        <v>1000</v>
      </c>
      <c r="R388" s="126" t="s">
        <v>4350</v>
      </c>
      <c r="S388" s="213" t="s">
        <v>46</v>
      </c>
      <c r="T388" s="171">
        <v>500</v>
      </c>
      <c r="U388" s="171">
        <v>1000</v>
      </c>
      <c r="V388" s="172" t="s">
        <v>3398</v>
      </c>
      <c r="W388" s="172" t="s">
        <v>135</v>
      </c>
      <c r="X388" s="172" t="s">
        <v>3531</v>
      </c>
      <c r="Y388" s="172" t="s">
        <v>3530</v>
      </c>
      <c r="Z388" s="172">
        <v>31</v>
      </c>
      <c r="AA388" s="172" t="s">
        <v>134</v>
      </c>
      <c r="AB388" s="169">
        <v>0.05</v>
      </c>
      <c r="AC388" s="172" t="s">
        <v>5883</v>
      </c>
      <c r="AD388" s="169">
        <v>1.8500000000000003E-2</v>
      </c>
      <c r="AE388" s="169">
        <v>0.16849999999999998</v>
      </c>
      <c r="AF388" s="169">
        <v>0.02</v>
      </c>
      <c r="AG388" s="169">
        <v>0.2</v>
      </c>
      <c r="AH388" s="172" t="s">
        <v>3380</v>
      </c>
      <c r="AI388" s="172" t="s">
        <v>3381</v>
      </c>
      <c r="AJ388" s="172" t="s">
        <v>133</v>
      </c>
      <c r="AK388" s="173">
        <v>44390</v>
      </c>
      <c r="AL388" s="212" t="s">
        <v>5884</v>
      </c>
      <c r="AM388" s="128">
        <v>-8.7239191314986003E-3</v>
      </c>
      <c r="AN388" s="128">
        <v>7.0297570184391298E-2</v>
      </c>
      <c r="AO388" s="128">
        <v>4.4892289945604499E-2</v>
      </c>
      <c r="AP388" s="128">
        <v>4.2307479386855397E-2</v>
      </c>
      <c r="AQ388" s="128">
        <v>5.4349637904188501E-2</v>
      </c>
      <c r="AR388" s="128">
        <v>-1.9902559242030399E-2</v>
      </c>
      <c r="AS388" s="128">
        <v>0.12097916645790451</v>
      </c>
      <c r="AT388" s="128">
        <v>0.1236308213929537</v>
      </c>
      <c r="AU388" s="128" t="s">
        <v>46</v>
      </c>
      <c r="AV388" s="128" t="s">
        <v>46</v>
      </c>
      <c r="AW388" s="128">
        <v>8.7763481078799901E-2</v>
      </c>
      <c r="AX388" s="128" t="s">
        <v>46</v>
      </c>
      <c r="AY388" s="128">
        <v>0.67912091913666839</v>
      </c>
      <c r="AZ388" s="128">
        <v>0.33643484506896398</v>
      </c>
      <c r="BA388" s="128">
        <v>0.33306652404577952</v>
      </c>
      <c r="BB388" s="128">
        <v>0.39990352208986529</v>
      </c>
      <c r="BC388" s="128" t="s">
        <v>46</v>
      </c>
      <c r="BD388" s="128">
        <v>0.92722535919856564</v>
      </c>
      <c r="BE388" s="128">
        <v>0.99919814085789982</v>
      </c>
      <c r="BF388" s="128" t="s">
        <v>46</v>
      </c>
      <c r="BG388" s="128" t="s">
        <v>46</v>
      </c>
      <c r="BH388" s="128">
        <v>0.70813857095918675</v>
      </c>
      <c r="BI388" s="128">
        <v>-2.0923222906876201E-2</v>
      </c>
      <c r="BJ388" s="128">
        <v>-3.3215027062291902E-2</v>
      </c>
      <c r="BK388" s="128">
        <v>-8.8543026293420299E-2</v>
      </c>
      <c r="BL388" s="128">
        <v>-7.5168429428546624E-2</v>
      </c>
      <c r="BM388" s="128">
        <v>-7.1799228171404605E-2</v>
      </c>
      <c r="BN388" s="128">
        <v>-0.12864228739627279</v>
      </c>
      <c r="BO388" s="128">
        <v>-9.4952271269205992E-3</v>
      </c>
      <c r="BP388" s="128">
        <v>-9.9214060080300004E-5</v>
      </c>
      <c r="BQ388" s="128" t="s">
        <v>46</v>
      </c>
      <c r="BR388" s="128" t="s">
        <v>46</v>
      </c>
      <c r="BS388" s="128">
        <v>-3.2183325749274849E-2</v>
      </c>
      <c r="BT388" s="128">
        <v>4.8915485587525599E-2</v>
      </c>
      <c r="BU388" s="128">
        <v>5.0746470493223297E-2</v>
      </c>
      <c r="BV388" s="177">
        <v>-1.6390637289697845</v>
      </c>
      <c r="BW388" s="177">
        <v>-0.517528241210503</v>
      </c>
      <c r="BX388" s="128">
        <v>-4.0408135438460502E-2</v>
      </c>
      <c r="BY388" s="128">
        <v>-4.4141545298072501E-2</v>
      </c>
      <c r="BZ388" s="177">
        <v>9.09491744158447E-2</v>
      </c>
      <c r="CA388" s="182">
        <v>0.3661839037327706</v>
      </c>
      <c r="CB388" s="182">
        <v>-0.26800758725548363</v>
      </c>
      <c r="CC388" s="182">
        <v>0.17616292239573339</v>
      </c>
      <c r="CD388" s="182">
        <v>0.17680741299470451</v>
      </c>
      <c r="CE388" s="182">
        <v>7.1643574220323594E-2</v>
      </c>
      <c r="CF388" s="182">
        <v>0.26640098698706399</v>
      </c>
      <c r="CG388" s="179">
        <v>2.4525901999999999</v>
      </c>
      <c r="CH388" s="169">
        <v>0.25</v>
      </c>
      <c r="CI388" s="170">
        <v>0.1</v>
      </c>
      <c r="CJ388" s="170">
        <v>4.6250000000000006E-3</v>
      </c>
      <c r="CK388" s="170" t="s">
        <v>46</v>
      </c>
      <c r="CL388" s="170">
        <v>4.6250000000000006E-3</v>
      </c>
      <c r="CM388" s="180">
        <v>66818449.729999997</v>
      </c>
      <c r="CN388" s="180">
        <v>77189642.530158773</v>
      </c>
      <c r="CO388" s="180">
        <v>-30682521.380000003</v>
      </c>
      <c r="CP388" s="128" t="s">
        <v>46</v>
      </c>
      <c r="CQ388" s="128" t="s">
        <v>46</v>
      </c>
      <c r="CR388" s="128" t="s">
        <v>46</v>
      </c>
      <c r="CS388" s="128" t="s">
        <v>46</v>
      </c>
      <c r="CT388" s="126" t="s">
        <v>46</v>
      </c>
      <c r="CU388" s="126" t="s">
        <v>46</v>
      </c>
      <c r="CV388" s="126" t="s">
        <v>5885</v>
      </c>
      <c r="CW388" s="126" t="s">
        <v>46</v>
      </c>
      <c r="CX388" s="154">
        <v>25569.646527766203</v>
      </c>
    </row>
    <row r="389" spans="1:102" ht="15" customHeight="1" x14ac:dyDescent="0.35">
      <c r="A389" s="8"/>
      <c r="B389" s="129">
        <v>24140256000162</v>
      </c>
      <c r="C389" s="152" t="s">
        <v>5886</v>
      </c>
      <c r="D389" s="126">
        <v>13</v>
      </c>
      <c r="E389" s="126"/>
      <c r="F389" s="122" t="s">
        <v>3394</v>
      </c>
      <c r="G389" s="126" t="s">
        <v>541</v>
      </c>
      <c r="H389" s="126" t="s">
        <v>156</v>
      </c>
      <c r="I389" s="126" t="s">
        <v>2340</v>
      </c>
      <c r="J389" s="126" t="s">
        <v>3561</v>
      </c>
      <c r="K389" s="126" t="s">
        <v>3540</v>
      </c>
      <c r="L389" s="211" t="s">
        <v>3399</v>
      </c>
      <c r="M389" s="126" t="s">
        <v>112</v>
      </c>
      <c r="N389" s="126" t="s">
        <v>4442</v>
      </c>
      <c r="O389" s="126" t="s">
        <v>331</v>
      </c>
      <c r="P389" s="211" t="s">
        <v>3550</v>
      </c>
      <c r="Q389" s="127">
        <v>1000</v>
      </c>
      <c r="R389" s="126" t="s">
        <v>4361</v>
      </c>
      <c r="S389" s="213" t="s">
        <v>46</v>
      </c>
      <c r="T389" s="171">
        <v>500</v>
      </c>
      <c r="U389" s="171">
        <v>1000</v>
      </c>
      <c r="V389" s="172" t="s">
        <v>3398</v>
      </c>
      <c r="W389" s="172" t="s">
        <v>135</v>
      </c>
      <c r="X389" s="172" t="s">
        <v>3531</v>
      </c>
      <c r="Y389" s="172" t="s">
        <v>3530</v>
      </c>
      <c r="Z389" s="172">
        <v>31</v>
      </c>
      <c r="AA389" s="172" t="s">
        <v>46</v>
      </c>
      <c r="AB389" s="169" t="s">
        <v>46</v>
      </c>
      <c r="AC389" s="172" t="s">
        <v>5887</v>
      </c>
      <c r="AD389" s="169">
        <v>1.8500000000000003E-2</v>
      </c>
      <c r="AE389" s="169">
        <v>0.16849999999999998</v>
      </c>
      <c r="AF389" s="169">
        <v>0.02</v>
      </c>
      <c r="AG389" s="169">
        <v>0.2</v>
      </c>
      <c r="AH389" s="172" t="s">
        <v>136</v>
      </c>
      <c r="AI389" s="172" t="s">
        <v>4367</v>
      </c>
      <c r="AJ389" s="172" t="s">
        <v>133</v>
      </c>
      <c r="AK389" s="173">
        <v>42500</v>
      </c>
      <c r="AL389" s="212" t="s">
        <v>5888</v>
      </c>
      <c r="AM389" s="128" t="s">
        <v>46</v>
      </c>
      <c r="AN389" s="128" t="s">
        <v>46</v>
      </c>
      <c r="AO389" s="128" t="s">
        <v>46</v>
      </c>
      <c r="AP389" s="128" t="s">
        <v>46</v>
      </c>
      <c r="AQ389" s="128" t="s">
        <v>46</v>
      </c>
      <c r="AR389" s="128">
        <v>-1.97286956462169E-2</v>
      </c>
      <c r="AS389" s="128">
        <v>0.1212592497819804</v>
      </c>
      <c r="AT389" s="128">
        <v>0.1226167317848896</v>
      </c>
      <c r="AU389" s="128" t="s">
        <v>46</v>
      </c>
      <c r="AV389" s="128" t="s">
        <v>46</v>
      </c>
      <c r="AW389" s="128" t="s">
        <v>46</v>
      </c>
      <c r="AX389" s="128" t="s">
        <v>46</v>
      </c>
      <c r="AY389" s="128" t="s">
        <v>46</v>
      </c>
      <c r="AZ389" s="128" t="s">
        <v>46</v>
      </c>
      <c r="BA389" s="128" t="s">
        <v>46</v>
      </c>
      <c r="BB389" s="128" t="s">
        <v>46</v>
      </c>
      <c r="BC389" s="128" t="s">
        <v>46</v>
      </c>
      <c r="BD389" s="128">
        <v>0.92937201277847925</v>
      </c>
      <c r="BE389" s="128">
        <v>0.99100215510269418</v>
      </c>
      <c r="BF389" s="128" t="s">
        <v>46</v>
      </c>
      <c r="BG389" s="128" t="s">
        <v>46</v>
      </c>
      <c r="BH389" s="128" t="s">
        <v>46</v>
      </c>
      <c r="BI389" s="128" t="s">
        <v>46</v>
      </c>
      <c r="BJ389" s="128" t="s">
        <v>46</v>
      </c>
      <c r="BK389" s="128" t="s">
        <v>46</v>
      </c>
      <c r="BL389" s="128" t="s">
        <v>46</v>
      </c>
      <c r="BM389" s="128" t="s">
        <v>46</v>
      </c>
      <c r="BN389" s="128">
        <v>-0.12846842380045931</v>
      </c>
      <c r="BO389" s="128">
        <v>-9.2151438028447007E-3</v>
      </c>
      <c r="BP389" s="128">
        <v>-1.1133036681445E-3</v>
      </c>
      <c r="BQ389" s="128" t="s">
        <v>46</v>
      </c>
      <c r="BR389" s="128" t="s">
        <v>46</v>
      </c>
      <c r="BS389" s="128" t="s">
        <v>46</v>
      </c>
      <c r="BT389" s="128" t="s">
        <v>46</v>
      </c>
      <c r="BU389" s="128" t="s">
        <v>46</v>
      </c>
      <c r="BV389" s="177" t="s">
        <v>46</v>
      </c>
      <c r="BW389" s="177" t="s">
        <v>46</v>
      </c>
      <c r="BX389" s="128" t="s">
        <v>46</v>
      </c>
      <c r="BY389" s="128" t="s">
        <v>46</v>
      </c>
      <c r="BZ389" s="177" t="s">
        <v>46</v>
      </c>
      <c r="CA389" s="182" t="s">
        <v>46</v>
      </c>
      <c r="CB389" s="182" t="s">
        <v>46</v>
      </c>
      <c r="CC389" s="182" t="s">
        <v>46</v>
      </c>
      <c r="CD389" s="182" t="s">
        <v>46</v>
      </c>
      <c r="CE389" s="182" t="s">
        <v>46</v>
      </c>
      <c r="CF389" s="182" t="s">
        <v>46</v>
      </c>
      <c r="CG389" s="179" t="s">
        <v>46</v>
      </c>
      <c r="CH389" s="169">
        <v>0.25</v>
      </c>
      <c r="CI389" s="170">
        <v>0.1</v>
      </c>
      <c r="CJ389" s="170">
        <v>4.6250000000000006E-3</v>
      </c>
      <c r="CK389" s="170" t="s">
        <v>46</v>
      </c>
      <c r="CL389" s="170">
        <v>4.6250000000000006E-3</v>
      </c>
      <c r="CM389" s="180" t="s">
        <v>46</v>
      </c>
      <c r="CN389" s="180" t="s">
        <v>46</v>
      </c>
      <c r="CO389" s="180" t="s">
        <v>46</v>
      </c>
      <c r="CP389" s="128" t="s">
        <v>46</v>
      </c>
      <c r="CQ389" s="128" t="s">
        <v>46</v>
      </c>
      <c r="CR389" s="128" t="s">
        <v>46</v>
      </c>
      <c r="CS389" s="128" t="s">
        <v>46</v>
      </c>
      <c r="CT389" s="126" t="s">
        <v>46</v>
      </c>
      <c r="CU389" s="126" t="s">
        <v>46</v>
      </c>
      <c r="CV389" s="126" t="s">
        <v>5889</v>
      </c>
      <c r="CW389" s="126" t="s">
        <v>46</v>
      </c>
      <c r="CX389" s="154">
        <v>25569.646527766203</v>
      </c>
    </row>
    <row r="390" spans="1:102" ht="15" customHeight="1" x14ac:dyDescent="0.35">
      <c r="A390" s="8"/>
      <c r="B390" s="129">
        <v>31392336000170</v>
      </c>
      <c r="C390" s="152" t="s">
        <v>5890</v>
      </c>
      <c r="D390" s="126">
        <v>20</v>
      </c>
      <c r="E390" s="126"/>
      <c r="F390" s="122" t="s">
        <v>3401</v>
      </c>
      <c r="G390" s="126" t="s">
        <v>541</v>
      </c>
      <c r="H390" s="126" t="s">
        <v>156</v>
      </c>
      <c r="I390" s="126" t="s">
        <v>2340</v>
      </c>
      <c r="J390" s="126" t="s">
        <v>3561</v>
      </c>
      <c r="K390" s="126" t="s">
        <v>3526</v>
      </c>
      <c r="L390" s="211" t="s">
        <v>3399</v>
      </c>
      <c r="M390" s="126" t="s">
        <v>112</v>
      </c>
      <c r="N390" s="126" t="s">
        <v>113</v>
      </c>
      <c r="O390" s="126" t="s">
        <v>4459</v>
      </c>
      <c r="P390" s="211" t="s">
        <v>3550</v>
      </c>
      <c r="Q390" s="127">
        <v>1000</v>
      </c>
      <c r="R390" s="126" t="s">
        <v>4361</v>
      </c>
      <c r="S390" s="213" t="s">
        <v>46</v>
      </c>
      <c r="T390" s="171">
        <v>500</v>
      </c>
      <c r="U390" s="171">
        <v>1000</v>
      </c>
      <c r="V390" s="172" t="s">
        <v>3398</v>
      </c>
      <c r="W390" s="172" t="s">
        <v>135</v>
      </c>
      <c r="X390" s="172" t="s">
        <v>3531</v>
      </c>
      <c r="Y390" s="172" t="s">
        <v>3534</v>
      </c>
      <c r="Z390" s="172">
        <v>32</v>
      </c>
      <c r="AA390" s="172" t="s">
        <v>134</v>
      </c>
      <c r="AB390" s="169">
        <v>0.05</v>
      </c>
      <c r="AC390" s="172" t="s">
        <v>5891</v>
      </c>
      <c r="AD390" s="169">
        <v>1.8500000000000003E-2</v>
      </c>
      <c r="AE390" s="169">
        <v>0.16849999999999998</v>
      </c>
      <c r="AF390" s="169">
        <v>0.02</v>
      </c>
      <c r="AG390" s="169">
        <v>0.2</v>
      </c>
      <c r="AH390" s="172" t="s">
        <v>4358</v>
      </c>
      <c r="AI390" s="172" t="s">
        <v>4586</v>
      </c>
      <c r="AJ390" s="172" t="s">
        <v>133</v>
      </c>
      <c r="AK390" s="173">
        <v>43553</v>
      </c>
      <c r="AL390" s="212" t="s">
        <v>5892</v>
      </c>
      <c r="AM390" s="128">
        <v>3.4002932144903499E-2</v>
      </c>
      <c r="AN390" s="128">
        <v>0.30833254296899471</v>
      </c>
      <c r="AO390" s="128">
        <v>0.1200837866123296</v>
      </c>
      <c r="AP390" s="128">
        <v>0.1004540184240576</v>
      </c>
      <c r="AQ390" s="128">
        <v>3.4772025950937598E-2</v>
      </c>
      <c r="AR390" s="128">
        <v>-0.20365124101878271</v>
      </c>
      <c r="AS390" s="128">
        <v>0.1717857647103018</v>
      </c>
      <c r="AT390" s="128">
        <v>4.1658123720526602E-2</v>
      </c>
      <c r="AU390" s="128" t="s">
        <v>46</v>
      </c>
      <c r="AV390" s="128" t="s">
        <v>46</v>
      </c>
      <c r="AW390" s="128">
        <v>9.6389293153793298E-2</v>
      </c>
      <c r="AX390" s="128">
        <v>2.7872846492709886</v>
      </c>
      <c r="AY390" s="128">
        <v>2.9786958415718261</v>
      </c>
      <c r="AZ390" s="128">
        <v>0.89994006082483846</v>
      </c>
      <c r="BA390" s="128">
        <v>0.81334199827743281</v>
      </c>
      <c r="BB390" s="128">
        <v>0.25096452065095981</v>
      </c>
      <c r="BC390" s="128" t="s">
        <v>46</v>
      </c>
      <c r="BD390" s="128">
        <v>1.3166243581628063</v>
      </c>
      <c r="BE390" s="128">
        <v>0.33668562017295628</v>
      </c>
      <c r="BF390" s="128" t="s">
        <v>46</v>
      </c>
      <c r="BG390" s="128" t="s">
        <v>46</v>
      </c>
      <c r="BH390" s="128">
        <v>1.1027024999419963</v>
      </c>
      <c r="BI390" s="128">
        <v>2.1803628369525901E-2</v>
      </c>
      <c r="BJ390" s="128">
        <v>0.20481994572231141</v>
      </c>
      <c r="BK390" s="128">
        <v>-1.33515296266952E-2</v>
      </c>
      <c r="BL390" s="128">
        <v>-2.0519400392792098E-2</v>
      </c>
      <c r="BM390" s="128">
        <v>-9.1152081999456902E-2</v>
      </c>
      <c r="BN390" s="128">
        <v>-0.31239096917302511</v>
      </c>
      <c r="BO390" s="128">
        <v>4.1311371125476601E-2</v>
      </c>
      <c r="BP390" s="128">
        <v>-8.2071911732507496E-2</v>
      </c>
      <c r="BQ390" s="128" t="s">
        <v>46</v>
      </c>
      <c r="BR390" s="128" t="s">
        <v>46</v>
      </c>
      <c r="BS390" s="128">
        <v>8.2557660985889125E-3</v>
      </c>
      <c r="BT390" s="128">
        <v>0.16535755278794401</v>
      </c>
      <c r="BU390" s="128">
        <v>0.21667791025525779</v>
      </c>
      <c r="BV390" s="177">
        <v>1.0651252245546699E-2</v>
      </c>
      <c r="BW390" s="177">
        <v>0.1405029880039983</v>
      </c>
      <c r="BX390" s="128">
        <v>-0.15039530449713431</v>
      </c>
      <c r="BY390" s="128">
        <v>-0.4399635390737765</v>
      </c>
      <c r="BZ390" s="177">
        <v>0.81505778874887191</v>
      </c>
      <c r="CA390" s="182">
        <v>0.88296788960622341</v>
      </c>
      <c r="CB390" s="182">
        <v>-0.35118312538921759</v>
      </c>
      <c r="CC390" s="182">
        <v>0.50955126910235782</v>
      </c>
      <c r="CD390" s="182">
        <v>0.43286975673783867</v>
      </c>
      <c r="CE390" s="182">
        <v>8.1039739023003696E-2</v>
      </c>
      <c r="CF390" s="182">
        <v>0.46701121038435101</v>
      </c>
      <c r="CG390" s="179">
        <v>1.8167507000000001</v>
      </c>
      <c r="CH390" s="169">
        <v>0.26</v>
      </c>
      <c r="CI390" s="170">
        <v>0.13</v>
      </c>
      <c r="CJ390" s="170">
        <v>4.8100000000000009E-3</v>
      </c>
      <c r="CK390" s="170" t="s">
        <v>46</v>
      </c>
      <c r="CL390" s="170">
        <v>4.8100000000000009E-3</v>
      </c>
      <c r="CM390" s="180">
        <v>15377116.470000001</v>
      </c>
      <c r="CN390" s="180">
        <v>14871817.164523808</v>
      </c>
      <c r="CO390" s="180">
        <v>-2405679.4300000016</v>
      </c>
      <c r="CP390" s="128" t="s">
        <v>46</v>
      </c>
      <c r="CQ390" s="128" t="s">
        <v>46</v>
      </c>
      <c r="CR390" s="128" t="s">
        <v>46</v>
      </c>
      <c r="CS390" s="128" t="s">
        <v>46</v>
      </c>
      <c r="CT390" s="126" t="s">
        <v>46</v>
      </c>
      <c r="CU390" s="126" t="s">
        <v>46</v>
      </c>
      <c r="CV390" s="126" t="s">
        <v>5893</v>
      </c>
      <c r="CW390" s="126" t="s">
        <v>46</v>
      </c>
      <c r="CX390" s="154">
        <v>25569.646527766203</v>
      </c>
    </row>
    <row r="391" spans="1:102" ht="15" customHeight="1" x14ac:dyDescent="0.35">
      <c r="A391" s="8"/>
      <c r="B391" s="129">
        <v>19186860000190</v>
      </c>
      <c r="C391" s="152" t="s">
        <v>5897</v>
      </c>
      <c r="D391" s="126">
        <v>31</v>
      </c>
      <c r="E391" s="126"/>
      <c r="F391" s="122" t="s">
        <v>3393</v>
      </c>
      <c r="G391" s="126" t="s">
        <v>551</v>
      </c>
      <c r="H391" s="126" t="s">
        <v>3391</v>
      </c>
      <c r="I391" s="126" t="s">
        <v>3392</v>
      </c>
      <c r="J391" s="126" t="s">
        <v>3560</v>
      </c>
      <c r="K391" s="126" t="s">
        <v>3540</v>
      </c>
      <c r="L391" s="211" t="s">
        <v>3400</v>
      </c>
      <c r="M391" s="126" t="s">
        <v>114</v>
      </c>
      <c r="N391" s="126" t="s">
        <v>4919</v>
      </c>
      <c r="O391" s="126" t="s">
        <v>3551</v>
      </c>
      <c r="P391" s="211" t="s">
        <v>3550</v>
      </c>
      <c r="Q391" s="127">
        <v>5000</v>
      </c>
      <c r="R391" s="126" t="s">
        <v>4361</v>
      </c>
      <c r="S391" s="213" t="s">
        <v>46</v>
      </c>
      <c r="T391" s="171">
        <v>1000</v>
      </c>
      <c r="U391" s="171">
        <v>5000</v>
      </c>
      <c r="V391" s="172" t="s">
        <v>3398</v>
      </c>
      <c r="W391" s="172" t="s">
        <v>3530</v>
      </c>
      <c r="X391" s="172" t="s">
        <v>3531</v>
      </c>
      <c r="Y391" s="172" t="s">
        <v>3534</v>
      </c>
      <c r="Z391" s="172">
        <v>32</v>
      </c>
      <c r="AA391" s="172" t="s">
        <v>46</v>
      </c>
      <c r="AB391" s="169" t="s">
        <v>46</v>
      </c>
      <c r="AC391" s="172" t="s">
        <v>5898</v>
      </c>
      <c r="AD391" s="169">
        <v>0.02</v>
      </c>
      <c r="AE391" s="169">
        <v>0.02</v>
      </c>
      <c r="AF391" s="169">
        <v>2.5000000000000001E-2</v>
      </c>
      <c r="AG391" s="169">
        <v>0.1</v>
      </c>
      <c r="AH391" s="172" t="s">
        <v>136</v>
      </c>
      <c r="AI391" s="172" t="s">
        <v>4367</v>
      </c>
      <c r="AJ391" s="172" t="s">
        <v>46</v>
      </c>
      <c r="AK391" s="173">
        <v>41627</v>
      </c>
      <c r="AL391" s="212" t="s">
        <v>3652</v>
      </c>
      <c r="AM391" s="128">
        <v>8.6122835276565002E-3</v>
      </c>
      <c r="AN391" s="128">
        <v>0.24607668068378591</v>
      </c>
      <c r="AO391" s="128">
        <v>0.1206053343922146</v>
      </c>
      <c r="AP391" s="128">
        <v>9.5121895810340806E-2</v>
      </c>
      <c r="AQ391" s="128">
        <v>6.2454478445410397E-2</v>
      </c>
      <c r="AR391" s="128">
        <v>-0.1491072966434466</v>
      </c>
      <c r="AS391" s="128">
        <v>0.17045600305593539</v>
      </c>
      <c r="AT391" s="128">
        <v>-7.7695941998522006E-2</v>
      </c>
      <c r="AU391" s="128" t="s">
        <v>46</v>
      </c>
      <c r="AV391" s="128" t="s">
        <v>46</v>
      </c>
      <c r="AW391" s="128">
        <v>8.3330218904769299E-2</v>
      </c>
      <c r="AX391" s="128">
        <v>0.70596516704822876</v>
      </c>
      <c r="AY391" s="128">
        <v>2.3772631276689435</v>
      </c>
      <c r="AZ391" s="128">
        <v>0.90384867958174042</v>
      </c>
      <c r="BA391" s="128">
        <v>0.76821449662580521</v>
      </c>
      <c r="BB391" s="128">
        <v>0.46320538383064852</v>
      </c>
      <c r="BC391" s="128" t="s">
        <v>46</v>
      </c>
      <c r="BD391" s="128">
        <v>1.306432613883866</v>
      </c>
      <c r="BE391" s="128" t="s">
        <v>46</v>
      </c>
      <c r="BF391" s="128" t="s">
        <v>46</v>
      </c>
      <c r="BG391" s="128" t="s">
        <v>46</v>
      </c>
      <c r="BH391" s="128">
        <v>0.79238492656353599</v>
      </c>
      <c r="BI391" s="128">
        <v>-3.5870202477210002E-3</v>
      </c>
      <c r="BJ391" s="128">
        <v>0.1425640834371027</v>
      </c>
      <c r="BK391" s="128">
        <v>-1.2829981846810201E-2</v>
      </c>
      <c r="BL391" s="128">
        <v>-2.553799040035043E-2</v>
      </c>
      <c r="BM391" s="128">
        <v>-6.3777416141304721E-2</v>
      </c>
      <c r="BN391" s="128">
        <v>-0.25784702479768901</v>
      </c>
      <c r="BO391" s="128">
        <v>3.9981609471110201E-2</v>
      </c>
      <c r="BP391" s="128">
        <v>-0.20142597745155619</v>
      </c>
      <c r="BQ391" s="128" t="s">
        <v>46</v>
      </c>
      <c r="BR391" s="128" t="s">
        <v>46</v>
      </c>
      <c r="BS391" s="128">
        <v>-1.9755978421657217E-2</v>
      </c>
      <c r="BT391" s="128">
        <v>0.16043481472961379</v>
      </c>
      <c r="BU391" s="128">
        <v>0.18455603331452661</v>
      </c>
      <c r="BV391" s="177">
        <v>8.8637589680206994E-3</v>
      </c>
      <c r="BW391" s="177">
        <v>2.48042251105971E-2</v>
      </c>
      <c r="BX391" s="128">
        <v>-0.11285758024312539</v>
      </c>
      <c r="BY391" s="128">
        <v>-0.43354127848433222</v>
      </c>
      <c r="BZ391" s="177">
        <v>0.70178355905378598</v>
      </c>
      <c r="CA391" s="182">
        <v>0.89190306743497816</v>
      </c>
      <c r="CB391" s="182">
        <v>-0.2748501987429805</v>
      </c>
      <c r="CC391" s="182">
        <v>0.5350833386312388</v>
      </c>
      <c r="CD391" s="182">
        <v>0.45800249419996653</v>
      </c>
      <c r="CE391" s="182">
        <v>0.20307435696325951</v>
      </c>
      <c r="CF391" s="182">
        <v>0.44644771707964581</v>
      </c>
      <c r="CG391" s="179">
        <v>2.5571157000000002</v>
      </c>
      <c r="CH391" s="169">
        <v>0.24</v>
      </c>
      <c r="CI391" s="170">
        <v>0.05</v>
      </c>
      <c r="CJ391" s="170">
        <v>4.7999999999999996E-3</v>
      </c>
      <c r="CK391" s="170" t="s">
        <v>46</v>
      </c>
      <c r="CL391" s="170">
        <v>4.7999999999999996E-3</v>
      </c>
      <c r="CM391" s="180">
        <v>87851524.739999995</v>
      </c>
      <c r="CN391" s="180">
        <v>84906043.153650805</v>
      </c>
      <c r="CO391" s="180">
        <v>62602.14000000013</v>
      </c>
      <c r="CP391" s="128" t="s">
        <v>46</v>
      </c>
      <c r="CQ391" s="128" t="s">
        <v>46</v>
      </c>
      <c r="CR391" s="128" t="s">
        <v>46</v>
      </c>
      <c r="CS391" s="128" t="s">
        <v>46</v>
      </c>
      <c r="CT391" s="126" t="s">
        <v>46</v>
      </c>
      <c r="CU391" s="126" t="s">
        <v>46</v>
      </c>
      <c r="CV391" s="126" t="s">
        <v>5899</v>
      </c>
      <c r="CW391" s="126" t="s">
        <v>46</v>
      </c>
      <c r="CX391" s="154">
        <v>25569.625694432871</v>
      </c>
    </row>
    <row r="392" spans="1:102" ht="15" customHeight="1" x14ac:dyDescent="0.35">
      <c r="A392" s="8"/>
      <c r="B392" s="129">
        <v>39774403000123</v>
      </c>
      <c r="C392" s="152" t="s">
        <v>5894</v>
      </c>
      <c r="D392" s="126">
        <v>33</v>
      </c>
      <c r="E392" s="126"/>
      <c r="F392" s="122"/>
      <c r="G392" s="126" t="s">
        <v>4425</v>
      </c>
      <c r="H392" s="126" t="s">
        <v>352</v>
      </c>
      <c r="I392" s="126" t="s">
        <v>3406</v>
      </c>
      <c r="J392" s="126" t="s">
        <v>3559</v>
      </c>
      <c r="K392" s="126" t="s">
        <v>3540</v>
      </c>
      <c r="L392" s="211" t="s">
        <v>4785</v>
      </c>
      <c r="M392" s="126" t="s">
        <v>4733</v>
      </c>
      <c r="N392" s="126" t="s">
        <v>4436</v>
      </c>
      <c r="O392" s="126" t="s">
        <v>4216</v>
      </c>
      <c r="P392" s="211" t="s">
        <v>4243</v>
      </c>
      <c r="Q392" s="127">
        <v>500000</v>
      </c>
      <c r="R392" s="126" t="s">
        <v>4361</v>
      </c>
      <c r="S392" s="213" t="s">
        <v>46</v>
      </c>
      <c r="T392" s="171">
        <v>0.01</v>
      </c>
      <c r="U392" s="171">
        <v>0.01</v>
      </c>
      <c r="V392" s="172" t="s">
        <v>3398</v>
      </c>
      <c r="W392" s="172" t="s">
        <v>135</v>
      </c>
      <c r="X392" s="172" t="s">
        <v>46</v>
      </c>
      <c r="Y392" s="172" t="s">
        <v>46</v>
      </c>
      <c r="Z392" s="172" t="s">
        <v>46</v>
      </c>
      <c r="AA392" s="172" t="s">
        <v>46</v>
      </c>
      <c r="AB392" s="169" t="s">
        <v>46</v>
      </c>
      <c r="AC392" s="172" t="s">
        <v>46</v>
      </c>
      <c r="AD392" s="169">
        <v>5.0000000000000001E-3</v>
      </c>
      <c r="AE392" s="169" t="s">
        <v>46</v>
      </c>
      <c r="AF392" s="169" t="s">
        <v>46</v>
      </c>
      <c r="AG392" s="169" t="s">
        <v>46</v>
      </c>
      <c r="AH392" s="172" t="s">
        <v>46</v>
      </c>
      <c r="AI392" s="172" t="s">
        <v>46</v>
      </c>
      <c r="AJ392" s="172" t="s">
        <v>46</v>
      </c>
      <c r="AK392" s="173">
        <v>44186</v>
      </c>
      <c r="AL392" s="212" t="s">
        <v>5895</v>
      </c>
      <c r="AM392" s="128" t="s">
        <v>46</v>
      </c>
      <c r="AN392" s="128" t="s">
        <v>46</v>
      </c>
      <c r="AO392" s="128" t="s">
        <v>46</v>
      </c>
      <c r="AP392" s="128" t="s">
        <v>46</v>
      </c>
      <c r="AQ392" s="128" t="s">
        <v>46</v>
      </c>
      <c r="AR392" s="128" t="s">
        <v>46</v>
      </c>
      <c r="AS392" s="128" t="s">
        <v>46</v>
      </c>
      <c r="AT392" s="128" t="s">
        <v>46</v>
      </c>
      <c r="AU392" s="128" t="s">
        <v>46</v>
      </c>
      <c r="AV392" s="128" t="s">
        <v>46</v>
      </c>
      <c r="AW392" s="128" t="s">
        <v>46</v>
      </c>
      <c r="AX392" s="128" t="s">
        <v>46</v>
      </c>
      <c r="AY392" s="128" t="s">
        <v>46</v>
      </c>
      <c r="AZ392" s="128" t="s">
        <v>46</v>
      </c>
      <c r="BA392" s="128" t="s">
        <v>46</v>
      </c>
      <c r="BB392" s="128" t="s">
        <v>46</v>
      </c>
      <c r="BC392" s="128" t="s">
        <v>46</v>
      </c>
      <c r="BD392" s="128" t="s">
        <v>46</v>
      </c>
      <c r="BE392" s="128" t="s">
        <v>46</v>
      </c>
      <c r="BF392" s="128" t="s">
        <v>46</v>
      </c>
      <c r="BG392" s="128" t="s">
        <v>46</v>
      </c>
      <c r="BH392" s="128" t="s">
        <v>46</v>
      </c>
      <c r="BI392" s="128" t="s">
        <v>46</v>
      </c>
      <c r="BJ392" s="128" t="s">
        <v>46</v>
      </c>
      <c r="BK392" s="128" t="s">
        <v>46</v>
      </c>
      <c r="BL392" s="128" t="s">
        <v>46</v>
      </c>
      <c r="BM392" s="128" t="s">
        <v>46</v>
      </c>
      <c r="BN392" s="128" t="s">
        <v>46</v>
      </c>
      <c r="BO392" s="128" t="s">
        <v>46</v>
      </c>
      <c r="BP392" s="128" t="s">
        <v>46</v>
      </c>
      <c r="BQ392" s="128" t="s">
        <v>46</v>
      </c>
      <c r="BR392" s="128" t="s">
        <v>46</v>
      </c>
      <c r="BS392" s="128" t="s">
        <v>46</v>
      </c>
      <c r="BT392" s="128">
        <v>0.20028543983044389</v>
      </c>
      <c r="BU392" s="128">
        <v>4910723.0255375206</v>
      </c>
      <c r="BV392" s="177">
        <v>-1.3330194241310775</v>
      </c>
      <c r="BW392" s="177">
        <v>0.45979302690723362</v>
      </c>
      <c r="BX392" s="128">
        <v>-0.1856419120704571</v>
      </c>
      <c r="BY392" s="128">
        <v>-0.99999990636964675</v>
      </c>
      <c r="BZ392" s="177">
        <v>-1060473.8999752707</v>
      </c>
      <c r="CA392" s="182">
        <v>-4.3669885496832699E-2</v>
      </c>
      <c r="CB392" s="182">
        <v>4.4181981765153602E-2</v>
      </c>
      <c r="CC392" s="182">
        <v>-9.8558588758271407E-2</v>
      </c>
      <c r="CD392" s="182">
        <v>-5.7474682197986598E-2</v>
      </c>
      <c r="CE392" s="182">
        <v>1.28712895499127E-2</v>
      </c>
      <c r="CF392" s="182">
        <v>-0.1194169085892437</v>
      </c>
      <c r="CG392" s="179">
        <v>0.86864240000000004</v>
      </c>
      <c r="CH392" s="169">
        <v>0.3</v>
      </c>
      <c r="CI392" s="170">
        <v>0.2</v>
      </c>
      <c r="CJ392" s="170">
        <v>1.5E-3</v>
      </c>
      <c r="CK392" s="170" t="s">
        <v>46</v>
      </c>
      <c r="CL392" s="170">
        <v>1.5E-3</v>
      </c>
      <c r="CM392" s="180">
        <v>50568129.350000001</v>
      </c>
      <c r="CN392" s="180">
        <v>56817502.168412685</v>
      </c>
      <c r="CO392" s="180" t="s">
        <v>46</v>
      </c>
      <c r="CP392" s="128" t="s">
        <v>46</v>
      </c>
      <c r="CQ392" s="128" t="s">
        <v>46</v>
      </c>
      <c r="CR392" s="128" t="s">
        <v>46</v>
      </c>
      <c r="CS392" s="128" t="s">
        <v>46</v>
      </c>
      <c r="CT392" s="126" t="s">
        <v>46</v>
      </c>
      <c r="CU392" s="126" t="s">
        <v>46</v>
      </c>
      <c r="CV392" s="126" t="s">
        <v>5896</v>
      </c>
      <c r="CW392" s="126" t="s">
        <v>46</v>
      </c>
      <c r="CX392" s="154">
        <v>25569.604861099539</v>
      </c>
    </row>
    <row r="393" spans="1:102" ht="15" customHeight="1" x14ac:dyDescent="0.35">
      <c r="A393" s="8"/>
      <c r="B393" s="129">
        <v>8869576000100</v>
      </c>
      <c r="C393" s="152" t="s">
        <v>5786</v>
      </c>
      <c r="D393" s="126">
        <v>30</v>
      </c>
      <c r="E393" s="126"/>
      <c r="F393" s="122" t="s">
        <v>3552</v>
      </c>
      <c r="G393" s="126" t="s">
        <v>5787</v>
      </c>
      <c r="H393" s="126" t="s">
        <v>3557</v>
      </c>
      <c r="I393" s="126" t="s">
        <v>3558</v>
      </c>
      <c r="J393" s="126" t="s">
        <v>3561</v>
      </c>
      <c r="K393" s="126" t="s">
        <v>3540</v>
      </c>
      <c r="L393" s="211" t="s">
        <v>3399</v>
      </c>
      <c r="M393" s="126" t="s">
        <v>114</v>
      </c>
      <c r="N393" s="126" t="s">
        <v>115</v>
      </c>
      <c r="O393" s="126" t="s">
        <v>3551</v>
      </c>
      <c r="P393" s="211" t="s">
        <v>3537</v>
      </c>
      <c r="Q393" s="127">
        <v>5000</v>
      </c>
      <c r="R393" s="126" t="s">
        <v>4361</v>
      </c>
      <c r="S393" s="213" t="s">
        <v>46</v>
      </c>
      <c r="T393" s="171">
        <v>5000</v>
      </c>
      <c r="U393" s="171">
        <v>5000</v>
      </c>
      <c r="V393" s="172" t="s">
        <v>3398</v>
      </c>
      <c r="W393" s="172" t="s">
        <v>135</v>
      </c>
      <c r="X393" s="172" t="s">
        <v>3531</v>
      </c>
      <c r="Y393" s="172" t="s">
        <v>3534</v>
      </c>
      <c r="Z393" s="172">
        <v>32</v>
      </c>
      <c r="AA393" s="172" t="s">
        <v>46</v>
      </c>
      <c r="AB393" s="169" t="s">
        <v>46</v>
      </c>
      <c r="AC393" s="172" t="s">
        <v>5788</v>
      </c>
      <c r="AD393" s="169">
        <v>0.02</v>
      </c>
      <c r="AE393" s="169">
        <v>2.02</v>
      </c>
      <c r="AF393" s="169">
        <v>0.02</v>
      </c>
      <c r="AG393" s="169">
        <v>0.2</v>
      </c>
      <c r="AH393" s="172" t="s">
        <v>4367</v>
      </c>
      <c r="AI393" s="172" t="s">
        <v>5455</v>
      </c>
      <c r="AJ393" s="172" t="s">
        <v>46</v>
      </c>
      <c r="AK393" s="173">
        <v>39260</v>
      </c>
      <c r="AL393" s="212" t="s">
        <v>3629</v>
      </c>
      <c r="AM393" s="128">
        <v>9.6990540419148001E-3</v>
      </c>
      <c r="AN393" s="128">
        <v>0.2240580075702909</v>
      </c>
      <c r="AO393" s="128">
        <v>4.1891475411023102E-2</v>
      </c>
      <c r="AP393" s="128">
        <v>7.3130374720805996E-2</v>
      </c>
      <c r="AQ393" s="128">
        <v>5.8413799755220097E-2</v>
      </c>
      <c r="AR393" s="128">
        <v>-0.17927617461916201</v>
      </c>
      <c r="AS393" s="128">
        <v>0.3196400004036361</v>
      </c>
      <c r="AT393" s="128">
        <v>-0.11132781862036339</v>
      </c>
      <c r="AU393" s="128" t="s">
        <v>46</v>
      </c>
      <c r="AV393" s="128" t="s">
        <v>46</v>
      </c>
      <c r="AW393" s="128">
        <v>3.3227930510316001E-2</v>
      </c>
      <c r="AX393" s="128">
        <v>0.79504980124282887</v>
      </c>
      <c r="AY393" s="128">
        <v>2.1645482147098782</v>
      </c>
      <c r="AZ393" s="128">
        <v>0.31394593719088731</v>
      </c>
      <c r="BA393" s="128">
        <v>0.58440930056851736</v>
      </c>
      <c r="BB393" s="128">
        <v>0.43152497489640729</v>
      </c>
      <c r="BC393" s="128" t="s">
        <v>46</v>
      </c>
      <c r="BD393" s="128">
        <v>2.4498293620796101</v>
      </c>
      <c r="BE393" s="128" t="s">
        <v>46</v>
      </c>
      <c r="BF393" s="128" t="s">
        <v>46</v>
      </c>
      <c r="BG393" s="128" t="s">
        <v>46</v>
      </c>
      <c r="BH393" s="128">
        <v>0.17940793859599921</v>
      </c>
      <c r="BI393" s="128">
        <v>-2.5002497334626998E-3</v>
      </c>
      <c r="BJ393" s="128">
        <v>0.1205454103236076</v>
      </c>
      <c r="BK393" s="128">
        <v>-9.1543840828001793E-2</v>
      </c>
      <c r="BL393" s="128">
        <v>-4.6221246750674405E-2</v>
      </c>
      <c r="BM393" s="128">
        <v>-6.77774203641196E-2</v>
      </c>
      <c r="BN393" s="128">
        <v>-0.28801590277340439</v>
      </c>
      <c r="BO393" s="128">
        <v>0.18916560681881101</v>
      </c>
      <c r="BP393" s="128">
        <v>-0.2350578540733976</v>
      </c>
      <c r="BQ393" s="128" t="s">
        <v>46</v>
      </c>
      <c r="BR393" s="128" t="s">
        <v>46</v>
      </c>
      <c r="BS393" s="128">
        <v>-0.12823130974208385</v>
      </c>
      <c r="BT393" s="128">
        <v>0.19316969961654359</v>
      </c>
      <c r="BU393" s="128">
        <v>0.2297922084186165</v>
      </c>
      <c r="BV393" s="177">
        <v>-0.340130197553352</v>
      </c>
      <c r="BW393" s="177">
        <v>-0.1515101309830143</v>
      </c>
      <c r="BX393" s="128">
        <v>-0.1745295736790628</v>
      </c>
      <c r="BY393" s="128">
        <v>-0.56670057477349323</v>
      </c>
      <c r="BZ393" s="177">
        <v>0.74735202540219003</v>
      </c>
      <c r="CA393" s="182">
        <v>0.86026221657719848</v>
      </c>
      <c r="CB393" s="182">
        <v>-0.28858633392948008</v>
      </c>
      <c r="CC393" s="182">
        <v>0.55010589615763505</v>
      </c>
      <c r="CD393" s="182">
        <v>0.4749788894341424</v>
      </c>
      <c r="CE393" s="182">
        <v>9.9618510267807894E-2</v>
      </c>
      <c r="CF393" s="182">
        <v>0.44883242329354828</v>
      </c>
      <c r="CG393" s="179">
        <v>1.8130238000000001</v>
      </c>
      <c r="CH393" s="169">
        <v>0.27</v>
      </c>
      <c r="CI393" s="170">
        <v>0.15</v>
      </c>
      <c r="CJ393" s="170">
        <v>5.4000000000000003E-3</v>
      </c>
      <c r="CK393" s="170" t="s">
        <v>46</v>
      </c>
      <c r="CL393" s="170">
        <v>5.4000000000000003E-3</v>
      </c>
      <c r="CM393" s="180">
        <v>18424722.850000001</v>
      </c>
      <c r="CN393" s="180">
        <v>17614422.728650797</v>
      </c>
      <c r="CO393" s="180">
        <v>-330483.05000000005</v>
      </c>
      <c r="CP393" s="128" t="s">
        <v>46</v>
      </c>
      <c r="CQ393" s="128" t="s">
        <v>46</v>
      </c>
      <c r="CR393" s="128" t="s">
        <v>46</v>
      </c>
      <c r="CS393" s="128" t="s">
        <v>46</v>
      </c>
      <c r="CT393" s="126" t="s">
        <v>46</v>
      </c>
      <c r="CU393" s="126" t="s">
        <v>46</v>
      </c>
      <c r="CV393" s="126" t="s">
        <v>5789</v>
      </c>
      <c r="CW393" s="126" t="s">
        <v>46</v>
      </c>
      <c r="CX393" s="154">
        <v>25569.604861099539</v>
      </c>
    </row>
    <row r="394" spans="1:102" ht="15" customHeight="1" x14ac:dyDescent="0.35">
      <c r="A394" s="8"/>
      <c r="B394" s="129">
        <v>58643797000125</v>
      </c>
      <c r="C394" s="152" t="s">
        <v>5790</v>
      </c>
      <c r="D394" s="126">
        <v>50</v>
      </c>
      <c r="E394" s="126"/>
      <c r="F394" s="122"/>
      <c r="G394" s="126" t="s">
        <v>711</v>
      </c>
      <c r="H394" s="126" t="s">
        <v>352</v>
      </c>
      <c r="I394" s="126" t="s">
        <v>3406</v>
      </c>
      <c r="J394" s="126" t="s">
        <v>3561</v>
      </c>
      <c r="K394" s="126" t="s">
        <v>46</v>
      </c>
      <c r="L394" s="211" t="s">
        <v>4393</v>
      </c>
      <c r="M394" s="126" t="s">
        <v>4394</v>
      </c>
      <c r="N394" s="126" t="s">
        <v>46</v>
      </c>
      <c r="O394" s="126" t="s">
        <v>4216</v>
      </c>
      <c r="P394" s="211" t="s">
        <v>4220</v>
      </c>
      <c r="Q394" s="127">
        <v>10</v>
      </c>
      <c r="R394" s="126" t="s">
        <v>4361</v>
      </c>
      <c r="S394" s="213" t="s">
        <v>46</v>
      </c>
      <c r="T394" s="171">
        <v>500</v>
      </c>
      <c r="U394" s="171">
        <v>500</v>
      </c>
      <c r="V394" s="172" t="s">
        <v>3398</v>
      </c>
      <c r="W394" s="172" t="s">
        <v>135</v>
      </c>
      <c r="X394" s="172" t="s">
        <v>135</v>
      </c>
      <c r="Y394" s="172" t="s">
        <v>135</v>
      </c>
      <c r="Z394" s="172">
        <v>0</v>
      </c>
      <c r="AA394" s="172" t="s">
        <v>46</v>
      </c>
      <c r="AB394" s="169" t="s">
        <v>46</v>
      </c>
      <c r="AC394" s="172" t="s">
        <v>46</v>
      </c>
      <c r="AD394" s="169">
        <v>9.4999999999999998E-3</v>
      </c>
      <c r="AE394" s="169" t="s">
        <v>46</v>
      </c>
      <c r="AF394" s="169">
        <v>9.4999999999999998E-3</v>
      </c>
      <c r="AG394" s="169">
        <v>0.1</v>
      </c>
      <c r="AH394" s="172" t="s">
        <v>4806</v>
      </c>
      <c r="AI394" s="172" t="s">
        <v>4807</v>
      </c>
      <c r="AJ394" s="172" t="s">
        <v>133</v>
      </c>
      <c r="AK394" s="173">
        <v>45693</v>
      </c>
      <c r="AL394" s="212" t="s">
        <v>5791</v>
      </c>
      <c r="AM394" s="128" t="s">
        <v>46</v>
      </c>
      <c r="AN394" s="128" t="s">
        <v>46</v>
      </c>
      <c r="AO394" s="128" t="s">
        <v>46</v>
      </c>
      <c r="AP394" s="128" t="s">
        <v>46</v>
      </c>
      <c r="AQ394" s="128" t="s">
        <v>46</v>
      </c>
      <c r="AR394" s="128" t="s">
        <v>46</v>
      </c>
      <c r="AS394" s="128" t="s">
        <v>46</v>
      </c>
      <c r="AT394" s="128" t="s">
        <v>46</v>
      </c>
      <c r="AU394" s="128" t="s">
        <v>46</v>
      </c>
      <c r="AV394" s="128" t="s">
        <v>46</v>
      </c>
      <c r="AW394" s="128" t="s">
        <v>46</v>
      </c>
      <c r="AX394" s="128" t="s">
        <v>46</v>
      </c>
      <c r="AY394" s="128" t="s">
        <v>46</v>
      </c>
      <c r="AZ394" s="128" t="s">
        <v>46</v>
      </c>
      <c r="BA394" s="128" t="s">
        <v>46</v>
      </c>
      <c r="BB394" s="128" t="s">
        <v>46</v>
      </c>
      <c r="BC394" s="128" t="s">
        <v>46</v>
      </c>
      <c r="BD394" s="128" t="s">
        <v>46</v>
      </c>
      <c r="BE394" s="128" t="s">
        <v>46</v>
      </c>
      <c r="BF394" s="128" t="s">
        <v>46</v>
      </c>
      <c r="BG394" s="128" t="s">
        <v>46</v>
      </c>
      <c r="BH394" s="128" t="s">
        <v>46</v>
      </c>
      <c r="BI394" s="128" t="s">
        <v>46</v>
      </c>
      <c r="BJ394" s="128" t="s">
        <v>46</v>
      </c>
      <c r="BK394" s="128" t="s">
        <v>46</v>
      </c>
      <c r="BL394" s="128" t="s">
        <v>46</v>
      </c>
      <c r="BM394" s="128" t="s">
        <v>46</v>
      </c>
      <c r="BN394" s="128" t="s">
        <v>46</v>
      </c>
      <c r="BO394" s="128" t="s">
        <v>46</v>
      </c>
      <c r="BP394" s="128" t="s">
        <v>46</v>
      </c>
      <c r="BQ394" s="128" t="s">
        <v>46</v>
      </c>
      <c r="BR394" s="128" t="s">
        <v>46</v>
      </c>
      <c r="BS394" s="128" t="s">
        <v>46</v>
      </c>
      <c r="BT394" s="128" t="s">
        <v>46</v>
      </c>
      <c r="BU394" s="128" t="s">
        <v>46</v>
      </c>
      <c r="BV394" s="177" t="s">
        <v>46</v>
      </c>
      <c r="BW394" s="177" t="s">
        <v>46</v>
      </c>
      <c r="BX394" s="128" t="s">
        <v>46</v>
      </c>
      <c r="BY394" s="128" t="s">
        <v>46</v>
      </c>
      <c r="BZ394" s="177" t="s">
        <v>46</v>
      </c>
      <c r="CA394" s="182" t="s">
        <v>46</v>
      </c>
      <c r="CB394" s="182" t="s">
        <v>46</v>
      </c>
      <c r="CC394" s="182" t="s">
        <v>46</v>
      </c>
      <c r="CD394" s="182" t="s">
        <v>46</v>
      </c>
      <c r="CE394" s="182" t="s">
        <v>46</v>
      </c>
      <c r="CF394" s="182" t="s">
        <v>46</v>
      </c>
      <c r="CG394" s="179" t="s">
        <v>46</v>
      </c>
      <c r="CH394" s="169" t="s">
        <v>46</v>
      </c>
      <c r="CI394" s="170" t="s">
        <v>46</v>
      </c>
      <c r="CJ394" s="170" t="s">
        <v>46</v>
      </c>
      <c r="CK394" s="170" t="s">
        <v>46</v>
      </c>
      <c r="CL394" s="170" t="s">
        <v>46</v>
      </c>
      <c r="CM394" s="180" t="s">
        <v>46</v>
      </c>
      <c r="CN394" s="180" t="s">
        <v>46</v>
      </c>
      <c r="CO394" s="180" t="s">
        <v>46</v>
      </c>
      <c r="CP394" s="128" t="s">
        <v>46</v>
      </c>
      <c r="CQ394" s="128" t="s">
        <v>46</v>
      </c>
      <c r="CR394" s="128" t="s">
        <v>46</v>
      </c>
      <c r="CS394" s="128" t="s">
        <v>46</v>
      </c>
      <c r="CT394" s="126" t="s">
        <v>46</v>
      </c>
      <c r="CU394" s="126" t="s">
        <v>46</v>
      </c>
      <c r="CV394" s="126" t="s">
        <v>46</v>
      </c>
      <c r="CW394" s="126" t="s">
        <v>46</v>
      </c>
      <c r="CX394" s="154">
        <v>25569.625694432871</v>
      </c>
    </row>
    <row r="395" spans="1:102" ht="15" customHeight="1" x14ac:dyDescent="0.35">
      <c r="A395" s="8"/>
      <c r="B395" s="129">
        <v>57976053000160</v>
      </c>
      <c r="C395" s="152" t="s">
        <v>5792</v>
      </c>
      <c r="D395" s="126">
        <v>26</v>
      </c>
      <c r="E395" s="126"/>
      <c r="F395" s="122"/>
      <c r="G395" s="126" t="s">
        <v>711</v>
      </c>
      <c r="H395" s="126" t="s">
        <v>2469</v>
      </c>
      <c r="I395" s="126" t="s">
        <v>2469</v>
      </c>
      <c r="J395" s="126" t="s">
        <v>3561</v>
      </c>
      <c r="K395" s="126" t="s">
        <v>3526</v>
      </c>
      <c r="L395" s="211" t="s">
        <v>3399</v>
      </c>
      <c r="M395" s="126" t="s">
        <v>112</v>
      </c>
      <c r="N395" s="126" t="s">
        <v>4436</v>
      </c>
      <c r="O395" s="126" t="s">
        <v>406</v>
      </c>
      <c r="P395" s="211" t="s">
        <v>3562</v>
      </c>
      <c r="Q395" s="127">
        <v>500</v>
      </c>
      <c r="R395" s="126" t="s">
        <v>4350</v>
      </c>
      <c r="S395" s="213" t="s">
        <v>46</v>
      </c>
      <c r="T395" s="171">
        <v>100</v>
      </c>
      <c r="U395" s="171">
        <v>100</v>
      </c>
      <c r="V395" s="172" t="s">
        <v>3398</v>
      </c>
      <c r="W395" s="172" t="s">
        <v>3530</v>
      </c>
      <c r="X395" s="172" t="s">
        <v>3530</v>
      </c>
      <c r="Y395" s="172" t="s">
        <v>4427</v>
      </c>
      <c r="Z395" s="172">
        <v>6</v>
      </c>
      <c r="AA395" s="172" t="s">
        <v>46</v>
      </c>
      <c r="AB395" s="169" t="s">
        <v>46</v>
      </c>
      <c r="AC395" s="172" t="s">
        <v>46</v>
      </c>
      <c r="AD395" s="169">
        <v>8.0000000000000002E-3</v>
      </c>
      <c r="AE395" s="169" t="s">
        <v>46</v>
      </c>
      <c r="AF395" s="169">
        <v>0.01</v>
      </c>
      <c r="AG395" s="169" t="s">
        <v>46</v>
      </c>
      <c r="AH395" s="172" t="s">
        <v>46</v>
      </c>
      <c r="AI395" s="172" t="s">
        <v>46</v>
      </c>
      <c r="AJ395" s="172" t="s">
        <v>46</v>
      </c>
      <c r="AK395" s="173">
        <v>45643</v>
      </c>
      <c r="AL395" s="212" t="s">
        <v>5793</v>
      </c>
      <c r="AM395" s="128">
        <v>1.82285400100861E-2</v>
      </c>
      <c r="AN395" s="128">
        <v>0.14612893807694571</v>
      </c>
      <c r="AO395" s="128" t="s">
        <v>46</v>
      </c>
      <c r="AP395" s="128" t="s">
        <v>46</v>
      </c>
      <c r="AQ395" s="128" t="s">
        <v>46</v>
      </c>
      <c r="AR395" s="128" t="s">
        <v>46</v>
      </c>
      <c r="AS395" s="128" t="s">
        <v>46</v>
      </c>
      <c r="AT395" s="128" t="s">
        <v>46</v>
      </c>
      <c r="AU395" s="128" t="s">
        <v>46</v>
      </c>
      <c r="AV395" s="128" t="s">
        <v>46</v>
      </c>
      <c r="AW395" s="128">
        <v>0.19870868608683631</v>
      </c>
      <c r="AX395" s="128">
        <v>1.494227895765462</v>
      </c>
      <c r="AY395" s="128">
        <v>1.4117019760281202</v>
      </c>
      <c r="AZ395" s="128" t="s">
        <v>46</v>
      </c>
      <c r="BA395" s="128" t="s">
        <v>46</v>
      </c>
      <c r="BB395" s="128" t="s">
        <v>46</v>
      </c>
      <c r="BC395" s="128" t="s">
        <v>46</v>
      </c>
      <c r="BD395" s="128" t="s">
        <v>46</v>
      </c>
      <c r="BE395" s="128" t="s">
        <v>46</v>
      </c>
      <c r="BF395" s="128" t="s">
        <v>46</v>
      </c>
      <c r="BG395" s="128" t="s">
        <v>46</v>
      </c>
      <c r="BH395" s="128">
        <v>1.4044318698023164</v>
      </c>
      <c r="BI395" s="128">
        <v>6.0292362347085003E-3</v>
      </c>
      <c r="BJ395" s="128">
        <v>4.2616340830262403E-2</v>
      </c>
      <c r="BK395" s="128" t="s">
        <v>46</v>
      </c>
      <c r="BL395" s="128" t="s">
        <v>46</v>
      </c>
      <c r="BM395" s="128" t="s">
        <v>46</v>
      </c>
      <c r="BN395" s="128" t="s">
        <v>46</v>
      </c>
      <c r="BO395" s="128" t="s">
        <v>46</v>
      </c>
      <c r="BP395" s="128" t="s">
        <v>46</v>
      </c>
      <c r="BQ395" s="128" t="s">
        <v>46</v>
      </c>
      <c r="BR395" s="128" t="s">
        <v>46</v>
      </c>
      <c r="BS395" s="128">
        <v>5.0129182475511902E-2</v>
      </c>
      <c r="BT395" s="128" t="s">
        <v>46</v>
      </c>
      <c r="BU395" s="128">
        <v>3.4483444735009E-2</v>
      </c>
      <c r="BV395" s="177" t="s">
        <v>46</v>
      </c>
      <c r="BW395" s="177">
        <v>1.4582915959680185</v>
      </c>
      <c r="BX395" s="128" t="s">
        <v>46</v>
      </c>
      <c r="BY395" s="128">
        <v>-3.0825513915973799E-2</v>
      </c>
      <c r="BZ395" s="177">
        <v>8.1233918666495999E-3</v>
      </c>
      <c r="CA395" s="182" t="s">
        <v>46</v>
      </c>
      <c r="CB395" s="182" t="s">
        <v>46</v>
      </c>
      <c r="CC395" s="182" t="s">
        <v>46</v>
      </c>
      <c r="CD395" s="182" t="s">
        <v>46</v>
      </c>
      <c r="CE395" s="182" t="s">
        <v>46</v>
      </c>
      <c r="CF395" s="182" t="s">
        <v>46</v>
      </c>
      <c r="CG395" s="179">
        <v>114.8906436</v>
      </c>
      <c r="CH395" s="169">
        <v>0.39360000000000001</v>
      </c>
      <c r="CI395" s="170" t="s">
        <v>46</v>
      </c>
      <c r="CJ395" s="170">
        <v>3.1487999999999998E-3</v>
      </c>
      <c r="CK395" s="170" t="s">
        <v>46</v>
      </c>
      <c r="CL395" s="170">
        <v>3.1487999999999998E-3</v>
      </c>
      <c r="CM395" s="180">
        <v>14452678.390000001</v>
      </c>
      <c r="CN395" s="180">
        <v>13675048.470000004</v>
      </c>
      <c r="CO395" s="180">
        <v>130209.21</v>
      </c>
      <c r="CP395" s="128" t="s">
        <v>46</v>
      </c>
      <c r="CQ395" s="128" t="s">
        <v>46</v>
      </c>
      <c r="CR395" s="128" t="s">
        <v>46</v>
      </c>
      <c r="CS395" s="128" t="s">
        <v>46</v>
      </c>
      <c r="CT395" s="126" t="s">
        <v>46</v>
      </c>
      <c r="CU395" s="126" t="s">
        <v>46</v>
      </c>
      <c r="CV395" s="126" t="s">
        <v>5794</v>
      </c>
      <c r="CW395" s="126" t="s">
        <v>46</v>
      </c>
      <c r="CX395" s="154">
        <v>25569.646527766203</v>
      </c>
    </row>
    <row r="396" spans="1:102" ht="15" customHeight="1" x14ac:dyDescent="0.35">
      <c r="A396" s="8"/>
      <c r="B396" s="129">
        <v>42280143000144</v>
      </c>
      <c r="C396" s="152" t="s">
        <v>5810</v>
      </c>
      <c r="D396" s="126">
        <v>31</v>
      </c>
      <c r="E396" s="126"/>
      <c r="F396" s="122"/>
      <c r="G396" s="126" t="s">
        <v>4425</v>
      </c>
      <c r="H396" s="126" t="s">
        <v>2469</v>
      </c>
      <c r="I396" s="126" t="s">
        <v>2469</v>
      </c>
      <c r="J396" s="126" t="s">
        <v>3561</v>
      </c>
      <c r="K396" s="126" t="s">
        <v>3526</v>
      </c>
      <c r="L396" s="211" t="s">
        <v>3399</v>
      </c>
      <c r="M396" s="126" t="s">
        <v>114</v>
      </c>
      <c r="N396" s="126" t="s">
        <v>115</v>
      </c>
      <c r="O396" s="126" t="s">
        <v>358</v>
      </c>
      <c r="P396" s="211" t="s">
        <v>3537</v>
      </c>
      <c r="Q396" s="127">
        <v>100</v>
      </c>
      <c r="R396" s="126" t="s">
        <v>4350</v>
      </c>
      <c r="S396" s="213" t="s">
        <v>46</v>
      </c>
      <c r="T396" s="171">
        <v>100</v>
      </c>
      <c r="U396" s="171">
        <v>100</v>
      </c>
      <c r="V396" s="172" t="s">
        <v>3398</v>
      </c>
      <c r="W396" s="172" t="s">
        <v>3530</v>
      </c>
      <c r="X396" s="172" t="s">
        <v>3530</v>
      </c>
      <c r="Y396" s="172" t="s">
        <v>4355</v>
      </c>
      <c r="Z396" s="172">
        <v>4</v>
      </c>
      <c r="AA396" s="172" t="s">
        <v>46</v>
      </c>
      <c r="AB396" s="169" t="s">
        <v>46</v>
      </c>
      <c r="AC396" s="172" t="s">
        <v>46</v>
      </c>
      <c r="AD396" s="169">
        <v>1.4999999999999999E-2</v>
      </c>
      <c r="AE396" s="169" t="s">
        <v>46</v>
      </c>
      <c r="AF396" s="169">
        <v>1.7000000000000001E-2</v>
      </c>
      <c r="AG396" s="169" t="s">
        <v>46</v>
      </c>
      <c r="AH396" s="172" t="s">
        <v>46</v>
      </c>
      <c r="AI396" s="172" t="s">
        <v>46</v>
      </c>
      <c r="AJ396" s="172" t="s">
        <v>46</v>
      </c>
      <c r="AK396" s="173">
        <v>44439</v>
      </c>
      <c r="AL396" s="212" t="s">
        <v>5811</v>
      </c>
      <c r="AM396" s="128">
        <v>5.9112627568440003E-3</v>
      </c>
      <c r="AN396" s="128">
        <v>3.6621805686410901E-2</v>
      </c>
      <c r="AO396" s="128">
        <v>0.20874465250980129</v>
      </c>
      <c r="AP396" s="128">
        <v>0.38890185460451088</v>
      </c>
      <c r="AQ396" s="128">
        <v>0.2422184275363434</v>
      </c>
      <c r="AR396" s="128">
        <v>0.71782040014762938</v>
      </c>
      <c r="AS396" s="128">
        <v>4.4867255893455499E-2</v>
      </c>
      <c r="AT396" s="128">
        <v>-0.26466740176974041</v>
      </c>
      <c r="AU396" s="128" t="s">
        <v>46</v>
      </c>
      <c r="AV396" s="128" t="s">
        <v>46</v>
      </c>
      <c r="AW396" s="128">
        <v>0.10465851095683069</v>
      </c>
      <c r="AX396" s="128">
        <v>0.48455738669079051</v>
      </c>
      <c r="AY396" s="128">
        <v>0.35379081059222828</v>
      </c>
      <c r="AZ396" s="128">
        <v>1.564388337311492</v>
      </c>
      <c r="BA396" s="128">
        <v>3.5812202138439524</v>
      </c>
      <c r="BB396" s="128">
        <v>2.1308733556478567</v>
      </c>
      <c r="BC396" s="128">
        <v>6.6012708724950429</v>
      </c>
      <c r="BD396" s="128">
        <v>0.34387786492593297</v>
      </c>
      <c r="BE396" s="128" t="s">
        <v>46</v>
      </c>
      <c r="BF396" s="128" t="s">
        <v>46</v>
      </c>
      <c r="BG396" s="128" t="s">
        <v>46</v>
      </c>
      <c r="BH396" s="128">
        <v>0.84614421395032702</v>
      </c>
      <c r="BI396" s="128">
        <v>-6.2880410185334997E-3</v>
      </c>
      <c r="BJ396" s="128">
        <v>-6.6890791560272306E-2</v>
      </c>
      <c r="BK396" s="128">
        <v>7.5309336270776406E-2</v>
      </c>
      <c r="BL396" s="128">
        <v>0.2528489832300973</v>
      </c>
      <c r="BM396" s="128">
        <v>0.11542678959523012</v>
      </c>
      <c r="BN396" s="128">
        <v>0.609080671993387</v>
      </c>
      <c r="BO396" s="128">
        <v>-8.56071376913696E-2</v>
      </c>
      <c r="BP396" s="128">
        <v>-0.38839743722277459</v>
      </c>
      <c r="BQ396" s="128" t="s">
        <v>46</v>
      </c>
      <c r="BR396" s="128" t="s">
        <v>46</v>
      </c>
      <c r="BS396" s="128">
        <v>-1.693549781488457E-2</v>
      </c>
      <c r="BT396" s="128">
        <v>0.1806748906298519</v>
      </c>
      <c r="BU396" s="128">
        <v>0.19628812032095899</v>
      </c>
      <c r="BV396" s="177">
        <v>0.44617385836898421</v>
      </c>
      <c r="BW396" s="177">
        <v>2.4046757595372399E-2</v>
      </c>
      <c r="BX396" s="128">
        <v>-0.19879683852737479</v>
      </c>
      <c r="BY396" s="128">
        <v>-0.36986265086422232</v>
      </c>
      <c r="BZ396" s="177">
        <v>-4.2989306032051998E-2</v>
      </c>
      <c r="CA396" s="182">
        <v>-8.9016362140695998E-3</v>
      </c>
      <c r="CB396" s="182">
        <v>0.2422236665519423</v>
      </c>
      <c r="CC396" s="182">
        <v>-0.28491196564802368</v>
      </c>
      <c r="CD396" s="182">
        <v>-0.20848957863556919</v>
      </c>
      <c r="CE396" s="182">
        <v>0.78260363717377357</v>
      </c>
      <c r="CF396" s="182">
        <v>-1.1027257308269E-3</v>
      </c>
      <c r="CG396" s="179">
        <v>149.90922169999999</v>
      </c>
      <c r="CH396" s="169">
        <v>0.26669999999999999</v>
      </c>
      <c r="CI396" s="170" t="s">
        <v>46</v>
      </c>
      <c r="CJ396" s="170">
        <v>4.0005000000000006E-3</v>
      </c>
      <c r="CK396" s="170" t="s">
        <v>46</v>
      </c>
      <c r="CL396" s="170">
        <v>4.0005000000000006E-3</v>
      </c>
      <c r="CM396" s="180">
        <v>37784957.469999999</v>
      </c>
      <c r="CN396" s="180">
        <v>39934126.172698416</v>
      </c>
      <c r="CO396" s="180">
        <v>-9788514.0700000022</v>
      </c>
      <c r="CP396" s="128" t="s">
        <v>46</v>
      </c>
      <c r="CQ396" s="128" t="s">
        <v>46</v>
      </c>
      <c r="CR396" s="128" t="s">
        <v>46</v>
      </c>
      <c r="CS396" s="128" t="s">
        <v>46</v>
      </c>
      <c r="CT396" s="126" t="s">
        <v>46</v>
      </c>
      <c r="CU396" s="126" t="s">
        <v>46</v>
      </c>
      <c r="CV396" s="126" t="s">
        <v>5812</v>
      </c>
      <c r="CW396" s="126" t="s">
        <v>46</v>
      </c>
      <c r="CX396" s="154">
        <v>25569.625694432871</v>
      </c>
    </row>
    <row r="397" spans="1:102" ht="15" customHeight="1" x14ac:dyDescent="0.35">
      <c r="A397" s="8"/>
      <c r="B397" s="129">
        <v>37489109000144</v>
      </c>
      <c r="C397" s="152" t="s">
        <v>5795</v>
      </c>
      <c r="D397" s="126">
        <v>26</v>
      </c>
      <c r="E397" s="126" t="s">
        <v>134</v>
      </c>
      <c r="F397" s="122"/>
      <c r="G397" s="126" t="s">
        <v>4425</v>
      </c>
      <c r="H397" s="126" t="s">
        <v>2469</v>
      </c>
      <c r="I397" s="126" t="s">
        <v>2469</v>
      </c>
      <c r="J397" s="126" t="s">
        <v>3561</v>
      </c>
      <c r="K397" s="126" t="s">
        <v>3526</v>
      </c>
      <c r="L397" s="211" t="s">
        <v>3400</v>
      </c>
      <c r="M397" s="126" t="s">
        <v>114</v>
      </c>
      <c r="N397" s="126" t="s">
        <v>4426</v>
      </c>
      <c r="O397" s="126" t="s">
        <v>452</v>
      </c>
      <c r="P397" s="211" t="s">
        <v>4759</v>
      </c>
      <c r="Q397" s="127">
        <v>500</v>
      </c>
      <c r="R397" s="126" t="s">
        <v>4350</v>
      </c>
      <c r="S397" s="213" t="s">
        <v>46</v>
      </c>
      <c r="T397" s="171">
        <v>100</v>
      </c>
      <c r="U397" s="171">
        <v>100</v>
      </c>
      <c r="V397" s="172" t="s">
        <v>3398</v>
      </c>
      <c r="W397" s="172" t="s">
        <v>3530</v>
      </c>
      <c r="X397" s="172" t="s">
        <v>3530</v>
      </c>
      <c r="Y397" s="172" t="s">
        <v>4427</v>
      </c>
      <c r="Z397" s="172">
        <v>6</v>
      </c>
      <c r="AA397" s="172" t="s">
        <v>46</v>
      </c>
      <c r="AB397" s="169" t="s">
        <v>46</v>
      </c>
      <c r="AC397" s="172" t="s">
        <v>5796</v>
      </c>
      <c r="AD397" s="169">
        <v>8.0000000000000002E-3</v>
      </c>
      <c r="AE397" s="169">
        <v>0.40800000000000003</v>
      </c>
      <c r="AF397" s="169">
        <v>8.0000000000000002E-3</v>
      </c>
      <c r="AG397" s="169" t="s">
        <v>46</v>
      </c>
      <c r="AH397" s="172" t="s">
        <v>46</v>
      </c>
      <c r="AI397" s="172" t="s">
        <v>46</v>
      </c>
      <c r="AJ397" s="172" t="s">
        <v>46</v>
      </c>
      <c r="AK397" s="173">
        <v>44077</v>
      </c>
      <c r="AL397" s="212" t="s">
        <v>5797</v>
      </c>
      <c r="AM397" s="128">
        <v>-1.5792244585486798E-2</v>
      </c>
      <c r="AN397" s="128">
        <v>6.5610762546927298E-2</v>
      </c>
      <c r="AO397" s="128">
        <v>4.0451244708175203E-2</v>
      </c>
      <c r="AP397" s="128">
        <v>0.14483450381860999</v>
      </c>
      <c r="AQ397" s="128">
        <v>0.1610675926907692</v>
      </c>
      <c r="AR397" s="128">
        <v>0.11191282677294651</v>
      </c>
      <c r="AS397" s="128">
        <v>0.20857312285652191</v>
      </c>
      <c r="AT397" s="128">
        <v>-0.11928233437246979</v>
      </c>
      <c r="AU397" s="128" t="s">
        <v>46</v>
      </c>
      <c r="AV397" s="128" t="s">
        <v>46</v>
      </c>
      <c r="AW397" s="128">
        <v>9.8289467015865994E-2</v>
      </c>
      <c r="AX397" s="128" t="s">
        <v>46</v>
      </c>
      <c r="AY397" s="128">
        <v>0.63384326441513972</v>
      </c>
      <c r="AZ397" s="128">
        <v>0.30315246254383132</v>
      </c>
      <c r="BA397" s="128">
        <v>1.1974531441980365</v>
      </c>
      <c r="BB397" s="128">
        <v>1.3135809132274496</v>
      </c>
      <c r="BC397" s="128">
        <v>1.029180674557171</v>
      </c>
      <c r="BD397" s="128">
        <v>1.598575146631531</v>
      </c>
      <c r="BE397" s="128" t="s">
        <v>46</v>
      </c>
      <c r="BF397" s="128" t="s">
        <v>46</v>
      </c>
      <c r="BG397" s="128" t="s">
        <v>46</v>
      </c>
      <c r="BH397" s="128">
        <v>0.95783637902983243</v>
      </c>
      <c r="BI397" s="128">
        <v>-2.7991548360864399E-2</v>
      </c>
      <c r="BJ397" s="128">
        <v>-3.7901834699755901E-2</v>
      </c>
      <c r="BK397" s="128">
        <v>-9.2984071530849602E-2</v>
      </c>
      <c r="BL397" s="128">
        <v>2.1305439418743966E-2</v>
      </c>
      <c r="BM397" s="128">
        <v>3.4250685912347922E-2</v>
      </c>
      <c r="BN397" s="128">
        <v>3.1730986187041002E-3</v>
      </c>
      <c r="BO397" s="128">
        <v>7.8098729271696796E-2</v>
      </c>
      <c r="BP397" s="128">
        <v>-0.243012369825504</v>
      </c>
      <c r="BQ397" s="128" t="s">
        <v>46</v>
      </c>
      <c r="BR397" s="128" t="s">
        <v>46</v>
      </c>
      <c r="BS397" s="128">
        <v>-3.9240019057703579E-3</v>
      </c>
      <c r="BT397" s="128">
        <v>0.1422875687151986</v>
      </c>
      <c r="BU397" s="128">
        <v>0.14777770637166099</v>
      </c>
      <c r="BV397" s="177">
        <v>-0.53066247987459481</v>
      </c>
      <c r="BW397" s="177">
        <v>5.1780190705032599E-2</v>
      </c>
      <c r="BX397" s="128">
        <v>-0.1038620126288784</v>
      </c>
      <c r="BY397" s="128">
        <v>-0.23335362275603469</v>
      </c>
      <c r="BZ397" s="177">
        <v>0.1099719621536735</v>
      </c>
      <c r="CA397" s="182">
        <v>0.1273858022995408</v>
      </c>
      <c r="CB397" s="182">
        <v>-0.32426370086837081</v>
      </c>
      <c r="CC397" s="182">
        <v>1.4453796785282901E-2</v>
      </c>
      <c r="CD397" s="182">
        <v>1.6487486467300201E-2</v>
      </c>
      <c r="CE397" s="182">
        <v>-0.1360968589923269</v>
      </c>
      <c r="CF397" s="182">
        <v>0.1167786013654955</v>
      </c>
      <c r="CG397" s="179">
        <v>160.57745249999999</v>
      </c>
      <c r="CH397" s="169">
        <v>0.63</v>
      </c>
      <c r="CI397" s="170" t="s">
        <v>46</v>
      </c>
      <c r="CJ397" s="170">
        <v>5.0400000000000002E-3</v>
      </c>
      <c r="CK397" s="170" t="s">
        <v>46</v>
      </c>
      <c r="CL397" s="170">
        <v>5.0400000000000002E-3</v>
      </c>
      <c r="CM397" s="180">
        <v>40142086.380000003</v>
      </c>
      <c r="CN397" s="180">
        <v>47878357.440634929</v>
      </c>
      <c r="CO397" s="180">
        <v>-16563646.659999998</v>
      </c>
      <c r="CP397" s="128" t="s">
        <v>46</v>
      </c>
      <c r="CQ397" s="128" t="s">
        <v>46</v>
      </c>
      <c r="CR397" s="128" t="s">
        <v>46</v>
      </c>
      <c r="CS397" s="128" t="s">
        <v>46</v>
      </c>
      <c r="CT397" s="126" t="s">
        <v>46</v>
      </c>
      <c r="CU397" s="126" t="s">
        <v>46</v>
      </c>
      <c r="CV397" s="126" t="s">
        <v>5798</v>
      </c>
      <c r="CW397" s="126" t="s">
        <v>46</v>
      </c>
      <c r="CX397" s="154">
        <v>25569.646527766203</v>
      </c>
    </row>
    <row r="398" spans="1:102" ht="15" customHeight="1" x14ac:dyDescent="0.35">
      <c r="A398" s="8"/>
      <c r="B398" s="129">
        <v>37331214000150</v>
      </c>
      <c r="C398" s="152" t="s">
        <v>5799</v>
      </c>
      <c r="D398" s="126">
        <v>26</v>
      </c>
      <c r="E398" s="126"/>
      <c r="F398" s="122"/>
      <c r="G398" s="126" t="s">
        <v>4425</v>
      </c>
      <c r="H398" s="126" t="s">
        <v>2469</v>
      </c>
      <c r="I398" s="126" t="s">
        <v>2469</v>
      </c>
      <c r="J398" s="126" t="s">
        <v>3561</v>
      </c>
      <c r="K398" s="126" t="s">
        <v>3526</v>
      </c>
      <c r="L398" s="211" t="s">
        <v>3400</v>
      </c>
      <c r="M398" s="126" t="s">
        <v>114</v>
      </c>
      <c r="N398" s="126" t="s">
        <v>4426</v>
      </c>
      <c r="O398" s="126" t="s">
        <v>358</v>
      </c>
      <c r="P398" s="211" t="s">
        <v>4687</v>
      </c>
      <c r="Q398" s="127">
        <v>500</v>
      </c>
      <c r="R398" s="126" t="s">
        <v>4350</v>
      </c>
      <c r="S398" s="213" t="s">
        <v>46</v>
      </c>
      <c r="T398" s="171">
        <v>100</v>
      </c>
      <c r="U398" s="171">
        <v>100</v>
      </c>
      <c r="V398" s="172" t="s">
        <v>3398</v>
      </c>
      <c r="W398" s="172" t="s">
        <v>3530</v>
      </c>
      <c r="X398" s="172" t="s">
        <v>3530</v>
      </c>
      <c r="Y398" s="172" t="s">
        <v>4427</v>
      </c>
      <c r="Z398" s="172">
        <v>6</v>
      </c>
      <c r="AA398" s="172" t="s">
        <v>46</v>
      </c>
      <c r="AB398" s="169" t="s">
        <v>46</v>
      </c>
      <c r="AC398" s="172" t="s">
        <v>5800</v>
      </c>
      <c r="AD398" s="169">
        <v>8.0000000000000002E-3</v>
      </c>
      <c r="AE398" s="169">
        <v>0.20800000000000002</v>
      </c>
      <c r="AF398" s="169">
        <v>8.0000000000000002E-3</v>
      </c>
      <c r="AG398" s="169" t="s">
        <v>46</v>
      </c>
      <c r="AH398" s="172" t="s">
        <v>46</v>
      </c>
      <c r="AI398" s="172" t="s">
        <v>46</v>
      </c>
      <c r="AJ398" s="172" t="s">
        <v>46</v>
      </c>
      <c r="AK398" s="173">
        <v>44062</v>
      </c>
      <c r="AL398" s="212" t="s">
        <v>5801</v>
      </c>
      <c r="AM398" s="128">
        <v>-4.1198940381638599E-2</v>
      </c>
      <c r="AN398" s="128">
        <v>-0.1206939488649314</v>
      </c>
      <c r="AO398" s="128">
        <v>-3.3298893778114097E-2</v>
      </c>
      <c r="AP398" s="128">
        <v>0.12714945841777589</v>
      </c>
      <c r="AQ398" s="128">
        <v>0.1042464351671228</v>
      </c>
      <c r="AR398" s="128">
        <v>0.371600263597887</v>
      </c>
      <c r="AS398" s="128">
        <v>6.3592605044378595E-2</v>
      </c>
      <c r="AT398" s="128">
        <v>-0.22211828992760541</v>
      </c>
      <c r="AU398" s="128" t="s">
        <v>46</v>
      </c>
      <c r="AV398" s="128" t="s">
        <v>46</v>
      </c>
      <c r="AW398" s="128">
        <v>5.2873925763572402E-2</v>
      </c>
      <c r="AX398" s="128" t="s">
        <v>46</v>
      </c>
      <c r="AY398" s="128" t="s">
        <v>46</v>
      </c>
      <c r="AZ398" s="128" t="s">
        <v>46</v>
      </c>
      <c r="BA398" s="128">
        <v>1.0425700037932879</v>
      </c>
      <c r="BB398" s="128">
        <v>0.80522659174292388</v>
      </c>
      <c r="BC398" s="128">
        <v>3.4173366984216562</v>
      </c>
      <c r="BD398" s="128">
        <v>0.48739529111538121</v>
      </c>
      <c r="BE398" s="128" t="s">
        <v>46</v>
      </c>
      <c r="BF398" s="128" t="s">
        <v>46</v>
      </c>
      <c r="BG398" s="128" t="s">
        <v>46</v>
      </c>
      <c r="BH398" s="128">
        <v>0.47498997668580512</v>
      </c>
      <c r="BI398" s="128">
        <v>-5.3398244157016203E-2</v>
      </c>
      <c r="BJ398" s="128">
        <v>-0.2242065461116147</v>
      </c>
      <c r="BK398" s="128">
        <v>-0.16673421001713901</v>
      </c>
      <c r="BL398" s="128">
        <v>4.6273940906547129E-3</v>
      </c>
      <c r="BM398" s="128">
        <v>-2.2325492758301424E-2</v>
      </c>
      <c r="BN398" s="128">
        <v>0.26286053544364463</v>
      </c>
      <c r="BO398" s="128">
        <v>-6.6881788540446394E-2</v>
      </c>
      <c r="BP398" s="128">
        <v>-0.34584832538063959</v>
      </c>
      <c r="BQ398" s="128" t="s">
        <v>46</v>
      </c>
      <c r="BR398" s="128" t="s">
        <v>46</v>
      </c>
      <c r="BS398" s="128">
        <v>-5.2588064592100636E-2</v>
      </c>
      <c r="BT398" s="128">
        <v>0.17859918835691979</v>
      </c>
      <c r="BU398" s="128">
        <v>0.1898625168373678</v>
      </c>
      <c r="BV398" s="177">
        <v>-0.80212112352572407</v>
      </c>
      <c r="BW398" s="177">
        <v>-0.14014075747535301</v>
      </c>
      <c r="BX398" s="128">
        <v>-0.14404245336957039</v>
      </c>
      <c r="BY398" s="128">
        <v>-0.33299591082148838</v>
      </c>
      <c r="BZ398" s="177">
        <v>-0.31572479342644422</v>
      </c>
      <c r="CA398" s="182">
        <v>-0.273612462989476</v>
      </c>
      <c r="CB398" s="182">
        <v>0.1033652827277585</v>
      </c>
      <c r="CC398" s="182">
        <v>-0.3133907675918034</v>
      </c>
      <c r="CD398" s="182">
        <v>-0.24289922532900929</v>
      </c>
      <c r="CE398" s="182">
        <v>-9.3262619506772601E-2</v>
      </c>
      <c r="CF398" s="182">
        <v>-8.9153519211915999E-2</v>
      </c>
      <c r="CG398" s="179">
        <v>130.1272094</v>
      </c>
      <c r="CH398" s="169">
        <v>0.63</v>
      </c>
      <c r="CI398" s="170" t="s">
        <v>46</v>
      </c>
      <c r="CJ398" s="170">
        <v>5.0400000000000002E-3</v>
      </c>
      <c r="CK398" s="170" t="s">
        <v>46</v>
      </c>
      <c r="CL398" s="170">
        <v>5.0400000000000002E-3</v>
      </c>
      <c r="CM398" s="180">
        <v>33644760.909999996</v>
      </c>
      <c r="CN398" s="180">
        <v>39167400.427936509</v>
      </c>
      <c r="CO398" s="180">
        <v>-7115482.4400000004</v>
      </c>
      <c r="CP398" s="128" t="s">
        <v>46</v>
      </c>
      <c r="CQ398" s="128" t="s">
        <v>46</v>
      </c>
      <c r="CR398" s="128" t="s">
        <v>46</v>
      </c>
      <c r="CS398" s="128" t="s">
        <v>46</v>
      </c>
      <c r="CT398" s="126" t="s">
        <v>46</v>
      </c>
      <c r="CU398" s="126" t="s">
        <v>46</v>
      </c>
      <c r="CV398" s="126" t="s">
        <v>5802</v>
      </c>
      <c r="CW398" s="126" t="s">
        <v>46</v>
      </c>
      <c r="CX398" s="154">
        <v>25569.646527766203</v>
      </c>
    </row>
    <row r="399" spans="1:102" ht="15" customHeight="1" x14ac:dyDescent="0.35">
      <c r="A399" s="8"/>
      <c r="B399" s="129">
        <v>32756019000159</v>
      </c>
      <c r="C399" s="152" t="s">
        <v>5813</v>
      </c>
      <c r="D399" s="126">
        <v>26</v>
      </c>
      <c r="E399" s="126" t="s">
        <v>134</v>
      </c>
      <c r="F399" s="122" t="s">
        <v>3393</v>
      </c>
      <c r="G399" s="126" t="s">
        <v>4425</v>
      </c>
      <c r="H399" s="126" t="s">
        <v>2469</v>
      </c>
      <c r="I399" s="126" t="s">
        <v>2469</v>
      </c>
      <c r="J399" s="126" t="s">
        <v>3559</v>
      </c>
      <c r="K399" s="126" t="s">
        <v>3526</v>
      </c>
      <c r="L399" s="211" t="s">
        <v>3400</v>
      </c>
      <c r="M399" s="126" t="s">
        <v>112</v>
      </c>
      <c r="N399" s="126" t="s">
        <v>4436</v>
      </c>
      <c r="O399" s="126" t="s">
        <v>406</v>
      </c>
      <c r="P399" s="211" t="s">
        <v>3541</v>
      </c>
      <c r="Q399" s="127">
        <v>500</v>
      </c>
      <c r="R399" s="126" t="s">
        <v>4350</v>
      </c>
      <c r="S399" s="213" t="s">
        <v>46</v>
      </c>
      <c r="T399" s="171">
        <v>100</v>
      </c>
      <c r="U399" s="171">
        <v>100</v>
      </c>
      <c r="V399" s="172" t="s">
        <v>3398</v>
      </c>
      <c r="W399" s="172" t="s">
        <v>3530</v>
      </c>
      <c r="X399" s="172" t="s">
        <v>3530</v>
      </c>
      <c r="Y399" s="172" t="s">
        <v>4427</v>
      </c>
      <c r="Z399" s="172">
        <v>6</v>
      </c>
      <c r="AA399" s="172" t="s">
        <v>46</v>
      </c>
      <c r="AB399" s="169" t="s">
        <v>46</v>
      </c>
      <c r="AC399" s="172" t="s">
        <v>5814</v>
      </c>
      <c r="AD399" s="169">
        <v>6.0000000000000001E-3</v>
      </c>
      <c r="AE399" s="169">
        <v>0.20600000000000002</v>
      </c>
      <c r="AF399" s="169">
        <v>8.0000000000000002E-3</v>
      </c>
      <c r="AG399" s="169" t="s">
        <v>46</v>
      </c>
      <c r="AH399" s="172" t="s">
        <v>46</v>
      </c>
      <c r="AI399" s="172" t="s">
        <v>46</v>
      </c>
      <c r="AJ399" s="172" t="s">
        <v>46</v>
      </c>
      <c r="AK399" s="173">
        <v>43601</v>
      </c>
      <c r="AL399" s="212" t="s">
        <v>5815</v>
      </c>
      <c r="AM399" s="128">
        <v>1.21187766062518E-2</v>
      </c>
      <c r="AN399" s="128">
        <v>0.1011371340075453</v>
      </c>
      <c r="AO399" s="128">
        <v>0.10660212416475499</v>
      </c>
      <c r="AP399" s="128">
        <v>0.11912063070860079</v>
      </c>
      <c r="AQ399" s="128">
        <v>0.1104061637248412</v>
      </c>
      <c r="AR399" s="128">
        <v>7.3813018546537296E-2</v>
      </c>
      <c r="AS399" s="128">
        <v>0.12970286068903689</v>
      </c>
      <c r="AT399" s="128">
        <v>-7.1838779307906997E-3</v>
      </c>
      <c r="AU399" s="128" t="s">
        <v>46</v>
      </c>
      <c r="AV399" s="128" t="s">
        <v>46</v>
      </c>
      <c r="AW399" s="128">
        <v>6.6470333873148393E-2</v>
      </c>
      <c r="AX399" s="128">
        <v>0.99339903566560117</v>
      </c>
      <c r="AY399" s="128">
        <v>0.97705145748128674</v>
      </c>
      <c r="AZ399" s="128">
        <v>0.79890487143446209</v>
      </c>
      <c r="BA399" s="128">
        <v>0.97305047528885236</v>
      </c>
      <c r="BB399" s="128">
        <v>0.85788678618772218</v>
      </c>
      <c r="BC399" s="128">
        <v>0.67880451606276693</v>
      </c>
      <c r="BD399" s="128">
        <v>0.99408671023800044</v>
      </c>
      <c r="BE399" s="128" t="s">
        <v>46</v>
      </c>
      <c r="BF399" s="128" t="s">
        <v>46</v>
      </c>
      <c r="BG399" s="128" t="s">
        <v>46</v>
      </c>
      <c r="BH399" s="128">
        <v>0.69580014672135393</v>
      </c>
      <c r="BI399" s="128">
        <v>-8.05271691257E-5</v>
      </c>
      <c r="BJ399" s="128">
        <v>-2.3754632391379E-3</v>
      </c>
      <c r="BK399" s="128">
        <v>-2.6833192074269901E-2</v>
      </c>
      <c r="BL399" s="128">
        <v>-2.939323667564997E-3</v>
      </c>
      <c r="BM399" s="128">
        <v>-1.6203954343609106E-2</v>
      </c>
      <c r="BN399" s="128">
        <v>-3.4926709607704998E-2</v>
      </c>
      <c r="BO399" s="128">
        <v>-7.7153289578820003E-4</v>
      </c>
      <c r="BP399" s="128">
        <v>-0.13091391338382491</v>
      </c>
      <c r="BQ399" s="128" t="s">
        <v>46</v>
      </c>
      <c r="BR399" s="128" t="s">
        <v>46</v>
      </c>
      <c r="BS399" s="128">
        <v>-2.6526366068674534E-2</v>
      </c>
      <c r="BT399" s="128">
        <v>2.32553120458334E-2</v>
      </c>
      <c r="BU399" s="128">
        <v>3.8137559692034202E-2</v>
      </c>
      <c r="BV399" s="177">
        <v>-1.0191530410208844</v>
      </c>
      <c r="BW399" s="177">
        <v>-0.54602761164871561</v>
      </c>
      <c r="BX399" s="128">
        <v>-1.3215500203705099E-2</v>
      </c>
      <c r="BY399" s="128">
        <v>-0.1155303414302549</v>
      </c>
      <c r="BZ399" s="177">
        <v>1.6782945190323501E-2</v>
      </c>
      <c r="CA399" s="182">
        <v>6.6610138996786902E-2</v>
      </c>
      <c r="CB399" s="182">
        <v>-3.0422501593029099E-2</v>
      </c>
      <c r="CC399" s="182">
        <v>4.1706645310509403E-2</v>
      </c>
      <c r="CD399" s="182">
        <v>5.12158102966805E-2</v>
      </c>
      <c r="CE399" s="182">
        <v>-0.10109340309414119</v>
      </c>
      <c r="CF399" s="182">
        <v>0.27801211435528539</v>
      </c>
      <c r="CG399" s="179">
        <v>1.5058624</v>
      </c>
      <c r="CH399" s="169">
        <v>0.625</v>
      </c>
      <c r="CI399" s="170" t="s">
        <v>46</v>
      </c>
      <c r="CJ399" s="170">
        <v>3.7499999999999999E-3</v>
      </c>
      <c r="CK399" s="170" t="s">
        <v>46</v>
      </c>
      <c r="CL399" s="170">
        <v>3.7499999999999999E-3</v>
      </c>
      <c r="CM399" s="180">
        <v>14746172.710000001</v>
      </c>
      <c r="CN399" s="180">
        <v>15001244.661269842</v>
      </c>
      <c r="CO399" s="180">
        <v>-2038242.46</v>
      </c>
      <c r="CP399" s="128" t="s">
        <v>46</v>
      </c>
      <c r="CQ399" s="128" t="s">
        <v>46</v>
      </c>
      <c r="CR399" s="128" t="s">
        <v>46</v>
      </c>
      <c r="CS399" s="128" t="s">
        <v>46</v>
      </c>
      <c r="CT399" s="126" t="s">
        <v>46</v>
      </c>
      <c r="CU399" s="126" t="s">
        <v>46</v>
      </c>
      <c r="CV399" s="126" t="s">
        <v>5816</v>
      </c>
      <c r="CW399" s="126" t="s">
        <v>46</v>
      </c>
      <c r="CX399" s="154">
        <v>25569.646527766203</v>
      </c>
    </row>
    <row r="400" spans="1:102" ht="15" customHeight="1" x14ac:dyDescent="0.35">
      <c r="A400" s="8"/>
      <c r="B400" s="129">
        <v>33913562000185</v>
      </c>
      <c r="C400" s="152" t="s">
        <v>5803</v>
      </c>
      <c r="D400" s="126">
        <v>46</v>
      </c>
      <c r="E400" s="126"/>
      <c r="F400" s="122"/>
      <c r="G400" s="126" t="s">
        <v>4425</v>
      </c>
      <c r="H400" s="126" t="s">
        <v>2469</v>
      </c>
      <c r="I400" s="126" t="s">
        <v>2469</v>
      </c>
      <c r="J400" s="126" t="s">
        <v>3559</v>
      </c>
      <c r="K400" s="126" t="s">
        <v>3526</v>
      </c>
      <c r="L400" s="211" t="s">
        <v>3399</v>
      </c>
      <c r="M400" s="126" t="s">
        <v>114</v>
      </c>
      <c r="N400" s="126" t="s">
        <v>4426</v>
      </c>
      <c r="O400" s="126" t="s">
        <v>358</v>
      </c>
      <c r="P400" s="211" t="s">
        <v>3550</v>
      </c>
      <c r="Q400" s="127">
        <v>500</v>
      </c>
      <c r="R400" s="126" t="s">
        <v>4350</v>
      </c>
      <c r="S400" s="213" t="s">
        <v>46</v>
      </c>
      <c r="T400" s="171">
        <v>100</v>
      </c>
      <c r="U400" s="171">
        <v>100</v>
      </c>
      <c r="V400" s="172" t="s">
        <v>3398</v>
      </c>
      <c r="W400" s="172" t="s">
        <v>3530</v>
      </c>
      <c r="X400" s="172" t="s">
        <v>3530</v>
      </c>
      <c r="Y400" s="172" t="s">
        <v>4427</v>
      </c>
      <c r="Z400" s="172">
        <v>6</v>
      </c>
      <c r="AA400" s="172" t="s">
        <v>46</v>
      </c>
      <c r="AB400" s="169" t="s">
        <v>46</v>
      </c>
      <c r="AC400" s="172" t="s">
        <v>5804</v>
      </c>
      <c r="AD400" s="169">
        <v>8.0000000000000002E-3</v>
      </c>
      <c r="AE400" s="169">
        <v>0.20800000000000002</v>
      </c>
      <c r="AF400" s="169">
        <v>8.0000000000000002E-3</v>
      </c>
      <c r="AG400" s="169" t="s">
        <v>46</v>
      </c>
      <c r="AH400" s="172" t="s">
        <v>46</v>
      </c>
      <c r="AI400" s="172" t="s">
        <v>46</v>
      </c>
      <c r="AJ400" s="172" t="s">
        <v>46</v>
      </c>
      <c r="AK400" s="173">
        <v>43777</v>
      </c>
      <c r="AL400" s="212" t="s">
        <v>3639</v>
      </c>
      <c r="AM400" s="128">
        <v>4.9440243982143001E-3</v>
      </c>
      <c r="AN400" s="128">
        <v>-5.7859472633128E-3</v>
      </c>
      <c r="AO400" s="128">
        <v>0.1689655080784053</v>
      </c>
      <c r="AP400" s="128">
        <v>0.34900749443315487</v>
      </c>
      <c r="AQ400" s="128">
        <v>0.29694575066715312</v>
      </c>
      <c r="AR400" s="128">
        <v>0.60089291054859362</v>
      </c>
      <c r="AS400" s="128">
        <v>0.38017429294325877</v>
      </c>
      <c r="AT400" s="128">
        <v>-0.45263054282662502</v>
      </c>
      <c r="AU400" s="128" t="s">
        <v>46</v>
      </c>
      <c r="AV400" s="128" t="s">
        <v>46</v>
      </c>
      <c r="AW400" s="128">
        <v>0.1722660324987095</v>
      </c>
      <c r="AX400" s="128">
        <v>0.40527102933473519</v>
      </c>
      <c r="AY400" s="128" t="s">
        <v>46</v>
      </c>
      <c r="AZ400" s="128">
        <v>1.2662727742611604</v>
      </c>
      <c r="BA400" s="128">
        <v>3.1601802940445309</v>
      </c>
      <c r="BB400" s="128">
        <v>2.7459957791176528</v>
      </c>
      <c r="BC400" s="128">
        <v>5.5259740000108719</v>
      </c>
      <c r="BD400" s="128">
        <v>2.9137847089980653</v>
      </c>
      <c r="BE400" s="128" t="s">
        <v>46</v>
      </c>
      <c r="BF400" s="128" t="s">
        <v>46</v>
      </c>
      <c r="BG400" s="128" t="s">
        <v>46</v>
      </c>
      <c r="BH400" s="128">
        <v>2.2706821241632809</v>
      </c>
      <c r="BI400" s="128">
        <v>-7.2552793771631001E-3</v>
      </c>
      <c r="BJ400" s="128">
        <v>-0.1092985445099961</v>
      </c>
      <c r="BK400" s="128">
        <v>3.5530191839380401E-2</v>
      </c>
      <c r="BL400" s="128">
        <v>0.2148414839535886</v>
      </c>
      <c r="BM400" s="128">
        <v>0.17038317109183421</v>
      </c>
      <c r="BN400" s="128">
        <v>0.49215318239435119</v>
      </c>
      <c r="BO400" s="128">
        <v>0.24969989935843359</v>
      </c>
      <c r="BP400" s="128">
        <v>-0.57636057827965925</v>
      </c>
      <c r="BQ400" s="128" t="s">
        <v>46</v>
      </c>
      <c r="BR400" s="128" t="s">
        <v>46</v>
      </c>
      <c r="BS400" s="128">
        <v>8.9602952686370863E-2</v>
      </c>
      <c r="BT400" s="128">
        <v>0.22656311826510081</v>
      </c>
      <c r="BU400" s="128">
        <v>0.2674880729845846</v>
      </c>
      <c r="BV400" s="177">
        <v>0.24887671618689311</v>
      </c>
      <c r="BW400" s="177">
        <v>0.39756975404175848</v>
      </c>
      <c r="BX400" s="128">
        <v>-0.19850579552295289</v>
      </c>
      <c r="BY400" s="128">
        <v>-0.54088873715410168</v>
      </c>
      <c r="BZ400" s="177">
        <v>-6.3916395075141505E-2</v>
      </c>
      <c r="CA400" s="182">
        <v>-0.1611569734555765</v>
      </c>
      <c r="CB400" s="182">
        <v>-7.54409893655658E-2</v>
      </c>
      <c r="CC400" s="182">
        <v>-0.28664525025016729</v>
      </c>
      <c r="CD400" s="182">
        <v>-0.24105874183382719</v>
      </c>
      <c r="CE400" s="182">
        <v>4.1859944919000001E-3</v>
      </c>
      <c r="CF400" s="182">
        <v>9.9640755699199998E-4</v>
      </c>
      <c r="CG400" s="179">
        <v>254.0060321</v>
      </c>
      <c r="CH400" s="169">
        <v>0.63</v>
      </c>
      <c r="CI400" s="170" t="s">
        <v>46</v>
      </c>
      <c r="CJ400" s="170">
        <v>5.0400000000000002E-3</v>
      </c>
      <c r="CK400" s="170" t="s">
        <v>46</v>
      </c>
      <c r="CL400" s="170">
        <v>5.0400000000000002E-3</v>
      </c>
      <c r="CM400" s="180">
        <v>643449178.11000001</v>
      </c>
      <c r="CN400" s="180">
        <v>658721667.0879364</v>
      </c>
      <c r="CO400" s="180">
        <v>-120038480.09000006</v>
      </c>
      <c r="CP400" s="128" t="s">
        <v>46</v>
      </c>
      <c r="CQ400" s="128" t="s">
        <v>46</v>
      </c>
      <c r="CR400" s="128" t="s">
        <v>46</v>
      </c>
      <c r="CS400" s="128" t="s">
        <v>46</v>
      </c>
      <c r="CT400" s="126" t="s">
        <v>46</v>
      </c>
      <c r="CU400" s="126" t="s">
        <v>46</v>
      </c>
      <c r="CV400" s="126" t="s">
        <v>5805</v>
      </c>
      <c r="CW400" s="126" t="s">
        <v>46</v>
      </c>
      <c r="CX400" s="154">
        <v>25569.646527766203</v>
      </c>
    </row>
    <row r="401" spans="1:102" ht="15" customHeight="1" x14ac:dyDescent="0.35">
      <c r="A401" s="8"/>
      <c r="B401" s="129">
        <v>40755318000105</v>
      </c>
      <c r="C401" s="152" t="s">
        <v>5806</v>
      </c>
      <c r="D401" s="126">
        <v>41</v>
      </c>
      <c r="E401" s="126"/>
      <c r="F401" s="122"/>
      <c r="G401" s="126" t="s">
        <v>4425</v>
      </c>
      <c r="H401" s="126" t="s">
        <v>2469</v>
      </c>
      <c r="I401" s="126" t="s">
        <v>2469</v>
      </c>
      <c r="J401" s="126" t="s">
        <v>3561</v>
      </c>
      <c r="K401" s="126" t="s">
        <v>3526</v>
      </c>
      <c r="L401" s="211" t="s">
        <v>3400</v>
      </c>
      <c r="M401" s="126" t="s">
        <v>114</v>
      </c>
      <c r="N401" s="126" t="s">
        <v>4426</v>
      </c>
      <c r="O401" s="126" t="s">
        <v>452</v>
      </c>
      <c r="P401" s="211" t="s">
        <v>4759</v>
      </c>
      <c r="Q401" s="127">
        <v>500</v>
      </c>
      <c r="R401" s="126" t="s">
        <v>4350</v>
      </c>
      <c r="S401" s="213" t="s">
        <v>46</v>
      </c>
      <c r="T401" s="171">
        <v>100</v>
      </c>
      <c r="U401" s="171">
        <v>100</v>
      </c>
      <c r="V401" s="172" t="s">
        <v>3398</v>
      </c>
      <c r="W401" s="172" t="s">
        <v>3530</v>
      </c>
      <c r="X401" s="172" t="s">
        <v>3530</v>
      </c>
      <c r="Y401" s="172" t="s">
        <v>4427</v>
      </c>
      <c r="Z401" s="172">
        <v>6</v>
      </c>
      <c r="AA401" s="172" t="s">
        <v>46</v>
      </c>
      <c r="AB401" s="169" t="s">
        <v>46</v>
      </c>
      <c r="AC401" s="172" t="s">
        <v>5807</v>
      </c>
      <c r="AD401" s="169">
        <v>8.0000000000000002E-3</v>
      </c>
      <c r="AE401" s="169">
        <v>0.20800000000000002</v>
      </c>
      <c r="AF401" s="169">
        <v>8.0000000000000002E-3</v>
      </c>
      <c r="AG401" s="169" t="s">
        <v>46</v>
      </c>
      <c r="AH401" s="172" t="s">
        <v>46</v>
      </c>
      <c r="AI401" s="172" t="s">
        <v>46</v>
      </c>
      <c r="AJ401" s="172" t="s">
        <v>46</v>
      </c>
      <c r="AK401" s="173">
        <v>44354</v>
      </c>
      <c r="AL401" s="212" t="s">
        <v>5808</v>
      </c>
      <c r="AM401" s="128">
        <v>3.01600294277488E-2</v>
      </c>
      <c r="AN401" s="128">
        <v>0.19975827423427869</v>
      </c>
      <c r="AO401" s="128">
        <v>0.25268497678470192</v>
      </c>
      <c r="AP401" s="128">
        <v>0.36147543601274168</v>
      </c>
      <c r="AQ401" s="128">
        <v>0.35698623946017838</v>
      </c>
      <c r="AR401" s="128">
        <v>0.2905629127078419</v>
      </c>
      <c r="AS401" s="128">
        <v>0.56375213142132719</v>
      </c>
      <c r="AT401" s="128">
        <v>-0.38905935931670699</v>
      </c>
      <c r="AU401" s="128" t="s">
        <v>46</v>
      </c>
      <c r="AV401" s="128" t="s">
        <v>46</v>
      </c>
      <c r="AW401" s="128">
        <v>8.9650960060546403E-2</v>
      </c>
      <c r="AX401" s="128">
        <v>2.4722746464123819</v>
      </c>
      <c r="AY401" s="128">
        <v>1.9297967546716093</v>
      </c>
      <c r="AZ401" s="128">
        <v>1.8936888966640812</v>
      </c>
      <c r="BA401" s="128">
        <v>3.2904472127495352</v>
      </c>
      <c r="BB401" s="128">
        <v>3.4832315974943859</v>
      </c>
      <c r="BC401" s="128">
        <v>2.672095264903473</v>
      </c>
      <c r="BD401" s="128">
        <v>4.3207875195435621</v>
      </c>
      <c r="BE401" s="128" t="s">
        <v>46</v>
      </c>
      <c r="BF401" s="128" t="s">
        <v>46</v>
      </c>
      <c r="BG401" s="128" t="s">
        <v>46</v>
      </c>
      <c r="BH401" s="128">
        <v>0.73515941810450525</v>
      </c>
      <c r="BI401" s="128">
        <v>1.7960725652371199E-2</v>
      </c>
      <c r="BJ401" s="128">
        <v>9.6245676987595397E-2</v>
      </c>
      <c r="BK401" s="128">
        <v>0.1192496605456769</v>
      </c>
      <c r="BL401" s="128">
        <v>0.22671356557166278</v>
      </c>
      <c r="BM401" s="128">
        <v>0.23084094375261377</v>
      </c>
      <c r="BN401" s="128">
        <v>0.1818231845535995</v>
      </c>
      <c r="BO401" s="128">
        <v>0.43327773783650197</v>
      </c>
      <c r="BP401" s="128">
        <v>-0.51278939476974117</v>
      </c>
      <c r="BQ401" s="128" t="s">
        <v>46</v>
      </c>
      <c r="BR401" s="128" t="s">
        <v>46</v>
      </c>
      <c r="BS401" s="128">
        <v>-2.8786267799813858E-2</v>
      </c>
      <c r="BT401" s="128">
        <v>0.20686950348738889</v>
      </c>
      <c r="BU401" s="128">
        <v>0.25885822378581702</v>
      </c>
      <c r="BV401" s="177">
        <v>0.58691834777491902</v>
      </c>
      <c r="BW401" s="177">
        <v>3.4332482282587597E-2</v>
      </c>
      <c r="BX401" s="128">
        <v>-0.21846901175537201</v>
      </c>
      <c r="BY401" s="128">
        <v>-0.4871528809284098</v>
      </c>
      <c r="BZ401" s="177">
        <v>0.24261969331366071</v>
      </c>
      <c r="CA401" s="182">
        <v>0.14691284107608249</v>
      </c>
      <c r="CB401" s="182">
        <v>-0.39421254310296089</v>
      </c>
      <c r="CC401" s="182">
        <v>-3.4999309237550499E-2</v>
      </c>
      <c r="CD401" s="182">
        <v>-4.4863373402251099E-2</v>
      </c>
      <c r="CE401" s="182">
        <v>-9.4213876486139991E-3</v>
      </c>
      <c r="CF401" s="182">
        <v>0.15785039966306241</v>
      </c>
      <c r="CG401" s="179">
        <v>144.4784813</v>
      </c>
      <c r="CH401" s="169">
        <v>0.56399999999999995</v>
      </c>
      <c r="CI401" s="170" t="s">
        <v>46</v>
      </c>
      <c r="CJ401" s="170">
        <v>4.5119999999999995E-3</v>
      </c>
      <c r="CK401" s="170" t="s">
        <v>46</v>
      </c>
      <c r="CL401" s="170">
        <v>4.5119999999999995E-3</v>
      </c>
      <c r="CM401" s="180">
        <v>37903427.850000001</v>
      </c>
      <c r="CN401" s="180">
        <v>37454510.405793667</v>
      </c>
      <c r="CO401" s="180">
        <v>-1884776.3500000008</v>
      </c>
      <c r="CP401" s="128" t="s">
        <v>46</v>
      </c>
      <c r="CQ401" s="128" t="s">
        <v>46</v>
      </c>
      <c r="CR401" s="128" t="s">
        <v>46</v>
      </c>
      <c r="CS401" s="128" t="s">
        <v>46</v>
      </c>
      <c r="CT401" s="126" t="s">
        <v>46</v>
      </c>
      <c r="CU401" s="126" t="s">
        <v>46</v>
      </c>
      <c r="CV401" s="126" t="s">
        <v>5809</v>
      </c>
      <c r="CW401" s="126" t="s">
        <v>46</v>
      </c>
      <c r="CX401" s="154">
        <v>25569.646527766203</v>
      </c>
    </row>
    <row r="402" spans="1:102" ht="15" customHeight="1" x14ac:dyDescent="0.35">
      <c r="A402" s="8"/>
      <c r="B402" s="129">
        <v>32386581000138</v>
      </c>
      <c r="C402" s="152" t="s">
        <v>5817</v>
      </c>
      <c r="D402" s="126">
        <v>26</v>
      </c>
      <c r="E402" s="126"/>
      <c r="F402" s="122"/>
      <c r="G402" s="126" t="s">
        <v>4425</v>
      </c>
      <c r="H402" s="126" t="s">
        <v>2469</v>
      </c>
      <c r="I402" s="126" t="s">
        <v>2469</v>
      </c>
      <c r="J402" s="126" t="s">
        <v>3559</v>
      </c>
      <c r="K402" s="126" t="s">
        <v>3526</v>
      </c>
      <c r="L402" s="211" t="s">
        <v>3400</v>
      </c>
      <c r="M402" s="126" t="s">
        <v>112</v>
      </c>
      <c r="N402" s="126" t="s">
        <v>4436</v>
      </c>
      <c r="O402" s="126" t="s">
        <v>4542</v>
      </c>
      <c r="P402" s="211" t="s">
        <v>3541</v>
      </c>
      <c r="Q402" s="127">
        <v>500</v>
      </c>
      <c r="R402" s="126" t="s">
        <v>4350</v>
      </c>
      <c r="S402" s="213" t="s">
        <v>46</v>
      </c>
      <c r="T402" s="171">
        <v>100</v>
      </c>
      <c r="U402" s="171">
        <v>100</v>
      </c>
      <c r="V402" s="172" t="s">
        <v>3398</v>
      </c>
      <c r="W402" s="172" t="s">
        <v>3530</v>
      </c>
      <c r="X402" s="172" t="s">
        <v>3530</v>
      </c>
      <c r="Y402" s="172" t="s">
        <v>4427</v>
      </c>
      <c r="Z402" s="172">
        <v>6</v>
      </c>
      <c r="AA402" s="172" t="s">
        <v>46</v>
      </c>
      <c r="AB402" s="169" t="s">
        <v>46</v>
      </c>
      <c r="AC402" s="172" t="s">
        <v>5818</v>
      </c>
      <c r="AD402" s="169">
        <v>8.0000000000000002E-3</v>
      </c>
      <c r="AE402" s="169">
        <v>0.20800000000000002</v>
      </c>
      <c r="AF402" s="169">
        <v>0.01</v>
      </c>
      <c r="AG402" s="169" t="s">
        <v>46</v>
      </c>
      <c r="AH402" s="172" t="s">
        <v>46</v>
      </c>
      <c r="AI402" s="172" t="s">
        <v>46</v>
      </c>
      <c r="AJ402" s="172" t="s">
        <v>46</v>
      </c>
      <c r="AK402" s="173">
        <v>43601</v>
      </c>
      <c r="AL402" s="212" t="s">
        <v>3638</v>
      </c>
      <c r="AM402" s="128">
        <v>2.14570902917623E-2</v>
      </c>
      <c r="AN402" s="128">
        <v>6.8781036467532697E-2</v>
      </c>
      <c r="AO402" s="128">
        <v>0.1146624342812521</v>
      </c>
      <c r="AP402" s="128">
        <v>0.16506136301215929</v>
      </c>
      <c r="AQ402" s="128">
        <v>0.1406075316775037</v>
      </c>
      <c r="AR402" s="128">
        <v>0.19482041573712619</v>
      </c>
      <c r="AS402" s="128">
        <v>0.14873751504529409</v>
      </c>
      <c r="AT402" s="128">
        <v>-5.8884316767293401E-2</v>
      </c>
      <c r="AU402" s="128" t="s">
        <v>46</v>
      </c>
      <c r="AV402" s="128" t="s">
        <v>46</v>
      </c>
      <c r="AW402" s="128">
        <v>8.36792520818119E-2</v>
      </c>
      <c r="AX402" s="128">
        <v>1.7588782677147667</v>
      </c>
      <c r="AY402" s="128">
        <v>0.66447020263262324</v>
      </c>
      <c r="AZ402" s="128">
        <v>0.85931099436865244</v>
      </c>
      <c r="BA402" s="128">
        <v>1.377553080112218</v>
      </c>
      <c r="BB402" s="128">
        <v>1.1246448096070711</v>
      </c>
      <c r="BC402" s="128">
        <v>1.7916213240921697</v>
      </c>
      <c r="BD402" s="128">
        <v>1.1399747564152929</v>
      </c>
      <c r="BE402" s="128" t="s">
        <v>46</v>
      </c>
      <c r="BF402" s="128" t="s">
        <v>46</v>
      </c>
      <c r="BG402" s="128" t="s">
        <v>46</v>
      </c>
      <c r="BH402" s="128">
        <v>0.91782076909392118</v>
      </c>
      <c r="BI402" s="128">
        <v>9.2577865163846994E-3</v>
      </c>
      <c r="BJ402" s="128">
        <v>-3.4731560779150503E-2</v>
      </c>
      <c r="BK402" s="128">
        <v>-1.87728819577728E-2</v>
      </c>
      <c r="BL402" s="128">
        <v>4.0398575477188725E-2</v>
      </c>
      <c r="BM402" s="128">
        <v>1.3851781532740803E-2</v>
      </c>
      <c r="BN402" s="128">
        <v>8.6080687582883897E-2</v>
      </c>
      <c r="BO402" s="128">
        <v>1.8263121460468899E-2</v>
      </c>
      <c r="BP402" s="128">
        <v>-0.1826143522203276</v>
      </c>
      <c r="BQ402" s="128" t="s">
        <v>46</v>
      </c>
      <c r="BR402" s="128" t="s">
        <v>46</v>
      </c>
      <c r="BS402" s="128">
        <v>-6.8663968382207674E-3</v>
      </c>
      <c r="BT402" s="128">
        <v>8.2363981842653297E-2</v>
      </c>
      <c r="BU402" s="128">
        <v>6.5706752779287295E-2</v>
      </c>
      <c r="BV402" s="177">
        <v>-0.16169315968451159</v>
      </c>
      <c r="BW402" s="177">
        <v>-5.1410117148561099E-2</v>
      </c>
      <c r="BX402" s="128">
        <v>-0.1120400828092835</v>
      </c>
      <c r="BY402" s="128">
        <v>-0.13663757710796121</v>
      </c>
      <c r="BZ402" s="177">
        <v>4.1615844477244202E-2</v>
      </c>
      <c r="CA402" s="182">
        <v>0.107406617768649</v>
      </c>
      <c r="CB402" s="182">
        <v>-0.24273974042450419</v>
      </c>
      <c r="CC402" s="182">
        <v>-0.12194376106604631</v>
      </c>
      <c r="CD402" s="182">
        <v>-9.0526293870712801E-2</v>
      </c>
      <c r="CE402" s="182">
        <v>4.1607378883315102E-2</v>
      </c>
      <c r="CF402" s="182">
        <v>9.2120705674417297E-2</v>
      </c>
      <c r="CG402" s="179">
        <v>1.6672764</v>
      </c>
      <c r="CH402" s="169">
        <v>0.625</v>
      </c>
      <c r="CI402" s="170" t="s">
        <v>46</v>
      </c>
      <c r="CJ402" s="170">
        <v>5.0000000000000001E-3</v>
      </c>
      <c r="CK402" s="170" t="s">
        <v>46</v>
      </c>
      <c r="CL402" s="170">
        <v>5.0000000000000001E-3</v>
      </c>
      <c r="CM402" s="180">
        <v>14143238.98</v>
      </c>
      <c r="CN402" s="180">
        <v>14948835.751269842</v>
      </c>
      <c r="CO402" s="180">
        <v>-3604197.44</v>
      </c>
      <c r="CP402" s="128" t="s">
        <v>46</v>
      </c>
      <c r="CQ402" s="128" t="s">
        <v>46</v>
      </c>
      <c r="CR402" s="128" t="s">
        <v>46</v>
      </c>
      <c r="CS402" s="128" t="s">
        <v>46</v>
      </c>
      <c r="CT402" s="126" t="s">
        <v>46</v>
      </c>
      <c r="CU402" s="126" t="s">
        <v>46</v>
      </c>
      <c r="CV402" s="126" t="s">
        <v>5819</v>
      </c>
      <c r="CW402" s="126" t="s">
        <v>46</v>
      </c>
      <c r="CX402" s="154">
        <v>25569.646527766203</v>
      </c>
    </row>
    <row r="403" spans="1:102" ht="15" customHeight="1" x14ac:dyDescent="0.35">
      <c r="A403" s="8"/>
      <c r="B403" s="129">
        <v>38542735000110</v>
      </c>
      <c r="C403" s="152" t="s">
        <v>5820</v>
      </c>
      <c r="D403" s="126">
        <v>56</v>
      </c>
      <c r="E403" s="126" t="s">
        <v>134</v>
      </c>
      <c r="F403" s="122"/>
      <c r="G403" s="126" t="s">
        <v>4425</v>
      </c>
      <c r="H403" s="126" t="s">
        <v>2469</v>
      </c>
      <c r="I403" s="126" t="s">
        <v>2469</v>
      </c>
      <c r="J403" s="126" t="s">
        <v>3561</v>
      </c>
      <c r="K403" s="126" t="s">
        <v>3526</v>
      </c>
      <c r="L403" s="211" t="s">
        <v>3399</v>
      </c>
      <c r="M403" s="126" t="s">
        <v>114</v>
      </c>
      <c r="N403" s="126" t="s">
        <v>4426</v>
      </c>
      <c r="O403" s="126" t="s">
        <v>452</v>
      </c>
      <c r="P403" s="211" t="s">
        <v>4687</v>
      </c>
      <c r="Q403" s="127">
        <v>500</v>
      </c>
      <c r="R403" s="126" t="s">
        <v>4350</v>
      </c>
      <c r="S403" s="213" t="s">
        <v>46</v>
      </c>
      <c r="T403" s="171">
        <v>100</v>
      </c>
      <c r="U403" s="171">
        <v>100</v>
      </c>
      <c r="V403" s="172" t="s">
        <v>3398</v>
      </c>
      <c r="W403" s="172" t="s">
        <v>3530</v>
      </c>
      <c r="X403" s="172" t="s">
        <v>3530</v>
      </c>
      <c r="Y403" s="172" t="s">
        <v>4427</v>
      </c>
      <c r="Z403" s="172">
        <v>6</v>
      </c>
      <c r="AA403" s="172" t="s">
        <v>46</v>
      </c>
      <c r="AB403" s="169" t="s">
        <v>46</v>
      </c>
      <c r="AC403" s="172" t="s">
        <v>46</v>
      </c>
      <c r="AD403" s="169">
        <v>0.01</v>
      </c>
      <c r="AE403" s="169" t="s">
        <v>46</v>
      </c>
      <c r="AF403" s="169">
        <v>1.2E-2</v>
      </c>
      <c r="AG403" s="169" t="s">
        <v>46</v>
      </c>
      <c r="AH403" s="172" t="s">
        <v>46</v>
      </c>
      <c r="AI403" s="172" t="s">
        <v>46</v>
      </c>
      <c r="AJ403" s="172" t="s">
        <v>46</v>
      </c>
      <c r="AK403" s="173">
        <v>44140</v>
      </c>
      <c r="AL403" s="212" t="s">
        <v>5821</v>
      </c>
      <c r="AM403" s="128">
        <v>4.5342039867508802E-2</v>
      </c>
      <c r="AN403" s="128">
        <v>0.2733239505806157</v>
      </c>
      <c r="AO403" s="128">
        <v>0.53252221412070289</v>
      </c>
      <c r="AP403" s="128">
        <v>0.44736594695534682</v>
      </c>
      <c r="AQ403" s="128">
        <v>0.32743224630108769</v>
      </c>
      <c r="AR403" s="128">
        <v>0.3176930745644686</v>
      </c>
      <c r="AS403" s="128">
        <v>0.49221031650933811</v>
      </c>
      <c r="AT403" s="128">
        <v>-0.52599495101578453</v>
      </c>
      <c r="AU403" s="128" t="s">
        <v>46</v>
      </c>
      <c r="AV403" s="128" t="s">
        <v>46</v>
      </c>
      <c r="AW403" s="128">
        <v>4.1562055279317202E-2</v>
      </c>
      <c r="AX403" s="128">
        <v>3.7167727521487528</v>
      </c>
      <c r="AY403" s="128">
        <v>2.6404897360390942</v>
      </c>
      <c r="AZ403" s="128">
        <v>3.9908641065217458</v>
      </c>
      <c r="BA403" s="128">
        <v>4.2204090067107556</v>
      </c>
      <c r="BB403" s="128">
        <v>3.1120019099685527</v>
      </c>
      <c r="BC403" s="128">
        <v>2.9215915834720074</v>
      </c>
      <c r="BD403" s="128">
        <v>3.7724667882003842</v>
      </c>
      <c r="BE403" s="128" t="s">
        <v>46</v>
      </c>
      <c r="BF403" s="128" t="s">
        <v>46</v>
      </c>
      <c r="BG403" s="128" t="s">
        <v>46</v>
      </c>
      <c r="BH403" s="128">
        <v>0.34465818795051217</v>
      </c>
      <c r="BI403" s="128">
        <v>3.3142736092131198E-2</v>
      </c>
      <c r="BJ403" s="128">
        <v>0.16981135333393249</v>
      </c>
      <c r="BK403" s="128">
        <v>0.39908689788167789</v>
      </c>
      <c r="BL403" s="128">
        <v>0.30864841153902423</v>
      </c>
      <c r="BM403" s="128">
        <v>0.20106142410448768</v>
      </c>
      <c r="BN403" s="128">
        <v>0.2089533464102262</v>
      </c>
      <c r="BO403" s="128">
        <v>0.3617359229245129</v>
      </c>
      <c r="BP403" s="128">
        <v>-0.64972498646881871</v>
      </c>
      <c r="BQ403" s="128" t="s">
        <v>46</v>
      </c>
      <c r="BR403" s="128" t="s">
        <v>46</v>
      </c>
      <c r="BS403" s="128">
        <v>-7.0522850877706267E-2</v>
      </c>
      <c r="BT403" s="128">
        <v>0.26369271012349899</v>
      </c>
      <c r="BU403" s="128">
        <v>0.34819563321650238</v>
      </c>
      <c r="BV403" s="177">
        <v>1.276478749109063</v>
      </c>
      <c r="BW403" s="177">
        <v>-4.1899009702979999E-4</v>
      </c>
      <c r="BX403" s="128">
        <v>-0.25479252487450921</v>
      </c>
      <c r="BY403" s="128">
        <v>-0.6182294730825032</v>
      </c>
      <c r="BZ403" s="177">
        <v>0.2403232388091541</v>
      </c>
      <c r="CA403" s="182">
        <v>0.1166517107661444</v>
      </c>
      <c r="CB403" s="182">
        <v>-0.28845591208948529</v>
      </c>
      <c r="CC403" s="182">
        <v>-5.58820442844805E-2</v>
      </c>
      <c r="CD403" s="182">
        <v>-6.1771978241628001E-2</v>
      </c>
      <c r="CE403" s="182">
        <v>6.4629320169104901E-2</v>
      </c>
      <c r="CF403" s="182">
        <v>0.1324881895238689</v>
      </c>
      <c r="CG403" s="179">
        <v>121.5167301</v>
      </c>
      <c r="CH403" s="169">
        <v>0.435</v>
      </c>
      <c r="CI403" s="170" t="s">
        <v>46</v>
      </c>
      <c r="CJ403" s="170">
        <v>4.3499999999999997E-3</v>
      </c>
      <c r="CK403" s="170" t="s">
        <v>46</v>
      </c>
      <c r="CL403" s="170">
        <v>4.3499999999999997E-3</v>
      </c>
      <c r="CM403" s="180">
        <v>22541736.030000001</v>
      </c>
      <c r="CN403" s="180">
        <v>16815889.75960318</v>
      </c>
      <c r="CO403" s="180">
        <v>4320252.96</v>
      </c>
      <c r="CP403" s="128" t="s">
        <v>46</v>
      </c>
      <c r="CQ403" s="128" t="s">
        <v>46</v>
      </c>
      <c r="CR403" s="128" t="s">
        <v>46</v>
      </c>
      <c r="CS403" s="128" t="s">
        <v>46</v>
      </c>
      <c r="CT403" s="126" t="s">
        <v>46</v>
      </c>
      <c r="CU403" s="126" t="s">
        <v>46</v>
      </c>
      <c r="CV403" s="126" t="s">
        <v>5822</v>
      </c>
      <c r="CW403" s="126" t="s">
        <v>46</v>
      </c>
      <c r="CX403" s="154">
        <v>25569.646527766203</v>
      </c>
    </row>
    <row r="404" spans="1:102" ht="15" customHeight="1" x14ac:dyDescent="0.35">
      <c r="A404" s="8"/>
      <c r="B404" s="129">
        <v>34793078000122</v>
      </c>
      <c r="C404" s="152" t="s">
        <v>554</v>
      </c>
      <c r="D404" s="126">
        <v>26</v>
      </c>
      <c r="E404" s="126"/>
      <c r="F404" s="122"/>
      <c r="G404" s="126" t="s">
        <v>555</v>
      </c>
      <c r="H404" s="126" t="s">
        <v>3557</v>
      </c>
      <c r="I404" s="126" t="s">
        <v>3558</v>
      </c>
      <c r="J404" s="126" t="s">
        <v>3559</v>
      </c>
      <c r="K404" s="126" t="s">
        <v>3526</v>
      </c>
      <c r="L404" s="211" t="s">
        <v>3399</v>
      </c>
      <c r="M404" s="126" t="s">
        <v>114</v>
      </c>
      <c r="N404" s="126" t="s">
        <v>115</v>
      </c>
      <c r="O404" s="126" t="s">
        <v>3551</v>
      </c>
      <c r="P404" s="211" t="s">
        <v>3550</v>
      </c>
      <c r="Q404" s="127">
        <v>5000</v>
      </c>
      <c r="R404" s="126" t="s">
        <v>4361</v>
      </c>
      <c r="S404" s="213" t="s">
        <v>46</v>
      </c>
      <c r="T404" s="171">
        <v>5000</v>
      </c>
      <c r="U404" s="171">
        <v>5000</v>
      </c>
      <c r="V404" s="172" t="s">
        <v>3398</v>
      </c>
      <c r="W404" s="172" t="s">
        <v>3530</v>
      </c>
      <c r="X404" s="172" t="s">
        <v>3531</v>
      </c>
      <c r="Y404" s="172" t="s">
        <v>3534</v>
      </c>
      <c r="Z404" s="172">
        <v>32</v>
      </c>
      <c r="AA404" s="172" t="s">
        <v>46</v>
      </c>
      <c r="AB404" s="169" t="s">
        <v>46</v>
      </c>
      <c r="AC404" s="172" t="s">
        <v>5905</v>
      </c>
      <c r="AD404" s="169">
        <v>0.02</v>
      </c>
      <c r="AE404" s="169">
        <v>0.02</v>
      </c>
      <c r="AF404" s="169">
        <v>2.3E-2</v>
      </c>
      <c r="AG404" s="169">
        <v>0.2</v>
      </c>
      <c r="AH404" s="172" t="s">
        <v>136</v>
      </c>
      <c r="AI404" s="172" t="s">
        <v>4367</v>
      </c>
      <c r="AJ404" s="172" t="s">
        <v>3372</v>
      </c>
      <c r="AK404" s="173">
        <v>43845</v>
      </c>
      <c r="AL404" s="212" t="s">
        <v>5906</v>
      </c>
      <c r="AM404" s="128">
        <v>3.6874449144935303E-2</v>
      </c>
      <c r="AN404" s="128">
        <v>0.24664308090590301</v>
      </c>
      <c r="AO404" s="128">
        <v>7.7440270686006896E-2</v>
      </c>
      <c r="AP404" s="128">
        <v>9.7919970671592901E-2</v>
      </c>
      <c r="AQ404" s="128">
        <v>7.17379423052662E-2</v>
      </c>
      <c r="AR404" s="128">
        <v>-0.1682617841665707</v>
      </c>
      <c r="AS404" s="128">
        <v>0.2206053907849006</v>
      </c>
      <c r="AT404" s="128">
        <v>5.5516994741401801E-2</v>
      </c>
      <c r="AU404" s="128" t="s">
        <v>46</v>
      </c>
      <c r="AV404" s="128" t="s">
        <v>46</v>
      </c>
      <c r="AW404" s="128">
        <v>5.0450273787967202E-2</v>
      </c>
      <c r="AX404" s="128">
        <v>3.0226683279549689</v>
      </c>
      <c r="AY404" s="128">
        <v>2.3827349275965144</v>
      </c>
      <c r="AZ404" s="128">
        <v>0.58035813058131347</v>
      </c>
      <c r="BA404" s="128">
        <v>0.79186818972741235</v>
      </c>
      <c r="BB404" s="128">
        <v>0.53690894629718455</v>
      </c>
      <c r="BC404" s="128" t="s">
        <v>46</v>
      </c>
      <c r="BD404" s="128">
        <v>1.6907945285178021</v>
      </c>
      <c r="BE404" s="128">
        <v>0.44869456747610098</v>
      </c>
      <c r="BF404" s="128" t="s">
        <v>46</v>
      </c>
      <c r="BG404" s="128" t="s">
        <v>46</v>
      </c>
      <c r="BH404" s="128">
        <v>0.4880909774964492</v>
      </c>
      <c r="BI404" s="128">
        <v>2.4675145369557699E-2</v>
      </c>
      <c r="BJ404" s="128">
        <v>0.14313048365921971</v>
      </c>
      <c r="BK404" s="128">
        <v>-5.5995045553018E-2</v>
      </c>
      <c r="BL404" s="128">
        <v>-2.2904621194980046E-2</v>
      </c>
      <c r="BM404" s="128">
        <v>-5.4582057207092083E-2</v>
      </c>
      <c r="BN404" s="128">
        <v>-0.2770015123208131</v>
      </c>
      <c r="BO404" s="128">
        <v>9.0130997200075405E-2</v>
      </c>
      <c r="BP404" s="128">
        <v>-6.8213040711632297E-2</v>
      </c>
      <c r="BQ404" s="128" t="s">
        <v>46</v>
      </c>
      <c r="BR404" s="128" t="s">
        <v>46</v>
      </c>
      <c r="BS404" s="128">
        <v>-4.7955379979231161E-2</v>
      </c>
      <c r="BT404" s="128">
        <v>0.16658099198560181</v>
      </c>
      <c r="BU404" s="128">
        <v>0.24007391908873199</v>
      </c>
      <c r="BV404" s="177">
        <v>-0.22139596743672871</v>
      </c>
      <c r="BW404" s="177">
        <v>-4.5527302670764103E-2</v>
      </c>
      <c r="BX404" s="128">
        <v>-0.169032426610711</v>
      </c>
      <c r="BY404" s="128">
        <v>-0.44796336053004582</v>
      </c>
      <c r="BZ404" s="177">
        <v>0.93643457596011437</v>
      </c>
      <c r="CA404" s="182">
        <v>0.93019019566575456</v>
      </c>
      <c r="CB404" s="182">
        <v>-0.2767265691528808</v>
      </c>
      <c r="CC404" s="182">
        <v>0.48690761299919461</v>
      </c>
      <c r="CD404" s="182">
        <v>0.43813538697826598</v>
      </c>
      <c r="CE404" s="182">
        <v>0.16872771953324811</v>
      </c>
      <c r="CF404" s="182">
        <v>0.44263395677850109</v>
      </c>
      <c r="CG404" s="179">
        <v>1.3260803000000001</v>
      </c>
      <c r="CH404" s="169">
        <v>0.21</v>
      </c>
      <c r="CI404" s="170">
        <v>0.15</v>
      </c>
      <c r="CJ404" s="170">
        <v>4.1999999999999997E-3</v>
      </c>
      <c r="CK404" s="170" t="s">
        <v>46</v>
      </c>
      <c r="CL404" s="170">
        <v>4.1999999999999997E-3</v>
      </c>
      <c r="CM404" s="180">
        <v>4954217.21</v>
      </c>
      <c r="CN404" s="180">
        <v>4876692.8333333358</v>
      </c>
      <c r="CO404" s="180">
        <v>-979277.57</v>
      </c>
      <c r="CP404" s="128" t="s">
        <v>46</v>
      </c>
      <c r="CQ404" s="128" t="s">
        <v>46</v>
      </c>
      <c r="CR404" s="128" t="s">
        <v>46</v>
      </c>
      <c r="CS404" s="128" t="s">
        <v>46</v>
      </c>
      <c r="CT404" s="126" t="s">
        <v>46</v>
      </c>
      <c r="CU404" s="126" t="s">
        <v>46</v>
      </c>
      <c r="CV404" s="126" t="s">
        <v>5907</v>
      </c>
      <c r="CW404" s="126" t="s">
        <v>46</v>
      </c>
      <c r="CX404" s="154">
        <v>25569.625</v>
      </c>
    </row>
    <row r="405" spans="1:102" ht="15" customHeight="1" x14ac:dyDescent="0.35">
      <c r="A405" s="8"/>
      <c r="B405" s="129">
        <v>34633411000136</v>
      </c>
      <c r="C405" s="152" t="s">
        <v>5908</v>
      </c>
      <c r="D405" s="126">
        <v>26</v>
      </c>
      <c r="E405" s="126"/>
      <c r="F405" s="122"/>
      <c r="G405" s="126" t="s">
        <v>555</v>
      </c>
      <c r="H405" s="126" t="s">
        <v>3390</v>
      </c>
      <c r="I405" s="126" t="s">
        <v>3384</v>
      </c>
      <c r="J405" s="126" t="s">
        <v>3559</v>
      </c>
      <c r="K405" s="126" t="s">
        <v>3526</v>
      </c>
      <c r="L405" s="211" t="s">
        <v>3400</v>
      </c>
      <c r="M405" s="126" t="s">
        <v>114</v>
      </c>
      <c r="N405" s="126" t="s">
        <v>115</v>
      </c>
      <c r="O405" s="126" t="s">
        <v>4459</v>
      </c>
      <c r="P405" s="211" t="s">
        <v>114</v>
      </c>
      <c r="Q405" s="127">
        <v>5000</v>
      </c>
      <c r="R405" s="126" t="s">
        <v>4361</v>
      </c>
      <c r="S405" s="213" t="s">
        <v>46</v>
      </c>
      <c r="T405" s="171">
        <v>5000</v>
      </c>
      <c r="U405" s="171">
        <v>5000</v>
      </c>
      <c r="V405" s="172" t="s">
        <v>3398</v>
      </c>
      <c r="W405" s="172" t="s">
        <v>135</v>
      </c>
      <c r="X405" s="172" t="s">
        <v>3532</v>
      </c>
      <c r="Y405" s="172" t="s">
        <v>3534</v>
      </c>
      <c r="Z405" s="172">
        <v>62</v>
      </c>
      <c r="AA405" s="172" t="s">
        <v>46</v>
      </c>
      <c r="AB405" s="169" t="s">
        <v>46</v>
      </c>
      <c r="AC405" s="172" t="s">
        <v>5909</v>
      </c>
      <c r="AD405" s="169">
        <v>1.95E-2</v>
      </c>
      <c r="AE405" s="169">
        <v>6.9500000000000006E-2</v>
      </c>
      <c r="AF405" s="169">
        <v>0.02</v>
      </c>
      <c r="AG405" s="169">
        <v>0.2</v>
      </c>
      <c r="AH405" s="172" t="s">
        <v>46</v>
      </c>
      <c r="AI405" s="172" t="s">
        <v>46</v>
      </c>
      <c r="AJ405" s="172" t="s">
        <v>618</v>
      </c>
      <c r="AK405" s="173">
        <v>43768</v>
      </c>
      <c r="AL405" s="212" t="s">
        <v>5910</v>
      </c>
      <c r="AM405" s="128">
        <v>2.5458514415534102E-2</v>
      </c>
      <c r="AN405" s="128">
        <v>0.13916095294554859</v>
      </c>
      <c r="AO405" s="128">
        <v>4.1470561883402098E-2</v>
      </c>
      <c r="AP405" s="128">
        <v>5.6639406765438501E-2</v>
      </c>
      <c r="AQ405" s="128">
        <v>4.2784440896932598E-2</v>
      </c>
      <c r="AR405" s="128">
        <v>-0.1292386594498417</v>
      </c>
      <c r="AS405" s="128">
        <v>0.15970793726194671</v>
      </c>
      <c r="AT405" s="128">
        <v>0.17972943334557359</v>
      </c>
      <c r="AU405" s="128" t="s">
        <v>46</v>
      </c>
      <c r="AV405" s="128" t="s">
        <v>46</v>
      </c>
      <c r="AW405" s="128">
        <v>6.6899079869750605E-2</v>
      </c>
      <c r="AX405" s="128">
        <v>2.0868825700461882</v>
      </c>
      <c r="AY405" s="128">
        <v>1.3443866413081198</v>
      </c>
      <c r="AZ405" s="128">
        <v>0.31079149847492571</v>
      </c>
      <c r="BA405" s="128">
        <v>0.44902399989578728</v>
      </c>
      <c r="BB405" s="128">
        <v>0.31124543094602319</v>
      </c>
      <c r="BC405" s="128" t="s">
        <v>46</v>
      </c>
      <c r="BD405" s="128">
        <v>1.2240557926649112</v>
      </c>
      <c r="BE405" s="128">
        <v>1.4525934037560015</v>
      </c>
      <c r="BF405" s="128" t="s">
        <v>46</v>
      </c>
      <c r="BG405" s="128" t="s">
        <v>46</v>
      </c>
      <c r="BH405" s="128">
        <v>0.68277181079854643</v>
      </c>
      <c r="BI405" s="128">
        <v>1.3259210640156499E-2</v>
      </c>
      <c r="BJ405" s="128">
        <v>3.5648355698865299E-2</v>
      </c>
      <c r="BK405" s="128">
        <v>-9.1964754355622694E-2</v>
      </c>
      <c r="BL405" s="128">
        <v>-6.1714874710726675E-2</v>
      </c>
      <c r="BM405" s="128">
        <v>-8.3235855208438014E-2</v>
      </c>
      <c r="BN405" s="128">
        <v>-0.23797838760408399</v>
      </c>
      <c r="BO405" s="128">
        <v>2.9233543677121599E-2</v>
      </c>
      <c r="BP405" s="128">
        <v>5.5999397892539403E-2</v>
      </c>
      <c r="BQ405" s="128" t="s">
        <v>46</v>
      </c>
      <c r="BR405" s="128" t="s">
        <v>46</v>
      </c>
      <c r="BS405" s="128">
        <v>-2.8308787536629243E-2</v>
      </c>
      <c r="BT405" s="128">
        <v>0.12309595795628619</v>
      </c>
      <c r="BU405" s="128">
        <v>0.16261446980107211</v>
      </c>
      <c r="BV405" s="177">
        <v>-0.6264499179490105</v>
      </c>
      <c r="BW405" s="177">
        <v>-6.2048998459310702E-2</v>
      </c>
      <c r="BX405" s="128">
        <v>-0.14401921993804609</v>
      </c>
      <c r="BY405" s="128">
        <v>-0.3062863989994451</v>
      </c>
      <c r="BZ405" s="177">
        <v>0.58354982579618908</v>
      </c>
      <c r="CA405" s="182">
        <v>0.81061420204979473</v>
      </c>
      <c r="CB405" s="182">
        <v>-0.2604380178529499</v>
      </c>
      <c r="CC405" s="182">
        <v>0.40646480295591447</v>
      </c>
      <c r="CD405" s="182">
        <v>0.39310083984532002</v>
      </c>
      <c r="CE405" s="182">
        <v>0.11852936218756829</v>
      </c>
      <c r="CF405" s="182">
        <v>0.47854561814514079</v>
      </c>
      <c r="CG405" s="179">
        <v>1.4646262999999999</v>
      </c>
      <c r="CH405" s="169">
        <v>0.15</v>
      </c>
      <c r="CI405" s="170" t="s">
        <v>46</v>
      </c>
      <c r="CJ405" s="170">
        <v>2.9249999999999996E-3</v>
      </c>
      <c r="CK405" s="170" t="s">
        <v>46</v>
      </c>
      <c r="CL405" s="170">
        <v>2.9249999999999996E-3</v>
      </c>
      <c r="CM405" s="180">
        <v>27614623.59</v>
      </c>
      <c r="CN405" s="180">
        <v>71709319.396825388</v>
      </c>
      <c r="CO405" s="180">
        <v>-113261887.87</v>
      </c>
      <c r="CP405" s="128" t="s">
        <v>46</v>
      </c>
      <c r="CQ405" s="128" t="s">
        <v>46</v>
      </c>
      <c r="CR405" s="128" t="s">
        <v>46</v>
      </c>
      <c r="CS405" s="128" t="s">
        <v>46</v>
      </c>
      <c r="CT405" s="126" t="s">
        <v>46</v>
      </c>
      <c r="CU405" s="126" t="s">
        <v>46</v>
      </c>
      <c r="CV405" s="126" t="s">
        <v>5911</v>
      </c>
      <c r="CW405" s="126" t="s">
        <v>46</v>
      </c>
      <c r="CX405" s="154">
        <v>25569.625694432871</v>
      </c>
    </row>
    <row r="406" spans="1:102" ht="15" customHeight="1" x14ac:dyDescent="0.35">
      <c r="A406" s="8"/>
      <c r="B406" s="129">
        <v>14113340000133</v>
      </c>
      <c r="C406" s="152" t="s">
        <v>556</v>
      </c>
      <c r="D406" s="126">
        <v>26</v>
      </c>
      <c r="E406" s="126"/>
      <c r="F406" s="122" t="s">
        <v>3401</v>
      </c>
      <c r="G406" s="126" t="s">
        <v>555</v>
      </c>
      <c r="H406" s="126" t="s">
        <v>3557</v>
      </c>
      <c r="I406" s="126" t="s">
        <v>3558</v>
      </c>
      <c r="J406" s="126" t="s">
        <v>3561</v>
      </c>
      <c r="K406" s="126" t="s">
        <v>3526</v>
      </c>
      <c r="L406" s="211" t="s">
        <v>3399</v>
      </c>
      <c r="M406" s="126" t="s">
        <v>114</v>
      </c>
      <c r="N406" s="126" t="s">
        <v>115</v>
      </c>
      <c r="O406" s="126" t="s">
        <v>3551</v>
      </c>
      <c r="P406" s="211" t="s">
        <v>3550</v>
      </c>
      <c r="Q406" s="127">
        <v>10000</v>
      </c>
      <c r="R406" s="126" t="s">
        <v>4361</v>
      </c>
      <c r="S406" s="213" t="s">
        <v>46</v>
      </c>
      <c r="T406" s="171">
        <v>5000</v>
      </c>
      <c r="U406" s="171">
        <v>5000</v>
      </c>
      <c r="V406" s="172" t="s">
        <v>3398</v>
      </c>
      <c r="W406" s="172" t="s">
        <v>3530</v>
      </c>
      <c r="X406" s="172" t="s">
        <v>3531</v>
      </c>
      <c r="Y406" s="172" t="s">
        <v>3534</v>
      </c>
      <c r="Z406" s="172">
        <v>32</v>
      </c>
      <c r="AA406" s="172" t="s">
        <v>46</v>
      </c>
      <c r="AB406" s="169" t="s">
        <v>46</v>
      </c>
      <c r="AC406" s="172" t="s">
        <v>5912</v>
      </c>
      <c r="AD406" s="169">
        <v>1.4999999999999999E-2</v>
      </c>
      <c r="AE406" s="169">
        <v>1.4999999999999999E-2</v>
      </c>
      <c r="AF406" s="169">
        <v>1.8000000000000002E-2</v>
      </c>
      <c r="AG406" s="169">
        <v>0.2</v>
      </c>
      <c r="AH406" s="172" t="s">
        <v>136</v>
      </c>
      <c r="AI406" s="172" t="s">
        <v>4367</v>
      </c>
      <c r="AJ406" s="172" t="s">
        <v>3372</v>
      </c>
      <c r="AK406" s="173">
        <v>40816</v>
      </c>
      <c r="AL406" s="212" t="s">
        <v>5913</v>
      </c>
      <c r="AM406" s="128">
        <v>3.5692275443648599E-2</v>
      </c>
      <c r="AN406" s="128">
        <v>0.24755009604491951</v>
      </c>
      <c r="AO406" s="128">
        <v>8.8286065431639901E-2</v>
      </c>
      <c r="AP406" s="128">
        <v>0.10300416514357109</v>
      </c>
      <c r="AQ406" s="128">
        <v>7.1631523679699105E-2</v>
      </c>
      <c r="AR406" s="128">
        <v>-0.1595334989091943</v>
      </c>
      <c r="AS406" s="128">
        <v>0.20096356993050279</v>
      </c>
      <c r="AT406" s="128">
        <v>6.44229485627585E-2</v>
      </c>
      <c r="AU406" s="128" t="s">
        <v>46</v>
      </c>
      <c r="AV406" s="128" t="s">
        <v>46</v>
      </c>
      <c r="AW406" s="128">
        <v>0.1181722451023756</v>
      </c>
      <c r="AX406" s="128">
        <v>2.9257633141071508</v>
      </c>
      <c r="AY406" s="128">
        <v>2.3914972924017852</v>
      </c>
      <c r="AZ406" s="128">
        <v>0.66163942140693588</v>
      </c>
      <c r="BA406" s="128">
        <v>0.83500220943609937</v>
      </c>
      <c r="BB406" s="128">
        <v>0.53605678801685852</v>
      </c>
      <c r="BC406" s="128" t="s">
        <v>46</v>
      </c>
      <c r="BD406" s="128">
        <v>1.540252952391387</v>
      </c>
      <c r="BE406" s="128">
        <v>0.52067348341795638</v>
      </c>
      <c r="BF406" s="128" t="s">
        <v>46</v>
      </c>
      <c r="BG406" s="128" t="s">
        <v>46</v>
      </c>
      <c r="BH406" s="128">
        <v>1.4662490778370689</v>
      </c>
      <c r="BI406" s="128">
        <v>2.3492971668270999E-2</v>
      </c>
      <c r="BJ406" s="128">
        <v>0.14403749879823621</v>
      </c>
      <c r="BK406" s="128">
        <v>-4.5149250807384897E-2</v>
      </c>
      <c r="BL406" s="128">
        <v>-1.8118703804314906E-2</v>
      </c>
      <c r="BM406" s="128">
        <v>-5.4687507617886433E-2</v>
      </c>
      <c r="BN406" s="128">
        <v>-0.2682732270634367</v>
      </c>
      <c r="BO406" s="128">
        <v>7.0489176345677598E-2</v>
      </c>
      <c r="BP406" s="128">
        <v>-5.9307086890275598E-2</v>
      </c>
      <c r="BQ406" s="128" t="s">
        <v>46</v>
      </c>
      <c r="BR406" s="128" t="s">
        <v>46</v>
      </c>
      <c r="BS406" s="128">
        <v>3.4774652112545823E-2</v>
      </c>
      <c r="BT406" s="128">
        <v>0.16602388442828661</v>
      </c>
      <c r="BU406" s="128">
        <v>0.20546089382362689</v>
      </c>
      <c r="BV406" s="177">
        <v>-0.16230157056937591</v>
      </c>
      <c r="BW406" s="177">
        <v>0.20436679443592401</v>
      </c>
      <c r="BX406" s="128">
        <v>-0.1627756608905474</v>
      </c>
      <c r="BY406" s="128">
        <v>-0.4507932597049461</v>
      </c>
      <c r="BZ406" s="177">
        <v>0.8129597231395389</v>
      </c>
      <c r="CA406" s="182">
        <v>0.93122972673933402</v>
      </c>
      <c r="CB406" s="182">
        <v>-0.28090879018498849</v>
      </c>
      <c r="CC406" s="182">
        <v>0.49046912467634318</v>
      </c>
      <c r="CD406" s="182">
        <v>0.4410832838609216</v>
      </c>
      <c r="CE406" s="182">
        <v>0.15721154186332001</v>
      </c>
      <c r="CF406" s="182">
        <v>0.43482129662756708</v>
      </c>
      <c r="CG406" s="179">
        <v>4.7491893000000003</v>
      </c>
      <c r="CH406" s="169">
        <v>0.21</v>
      </c>
      <c r="CI406" s="170">
        <v>0.15</v>
      </c>
      <c r="CJ406" s="170">
        <v>3.15E-3</v>
      </c>
      <c r="CK406" s="170" t="s">
        <v>46</v>
      </c>
      <c r="CL406" s="170">
        <v>3.15E-3</v>
      </c>
      <c r="CM406" s="180">
        <v>326576279.42000002</v>
      </c>
      <c r="CN406" s="180">
        <v>339154833.59087318</v>
      </c>
      <c r="CO406" s="180">
        <v>-88703306.25</v>
      </c>
      <c r="CP406" s="128" t="s">
        <v>46</v>
      </c>
      <c r="CQ406" s="128" t="s">
        <v>46</v>
      </c>
      <c r="CR406" s="128" t="s">
        <v>46</v>
      </c>
      <c r="CS406" s="128" t="s">
        <v>46</v>
      </c>
      <c r="CT406" s="126" t="s">
        <v>46</v>
      </c>
      <c r="CU406" s="126" t="s">
        <v>46</v>
      </c>
      <c r="CV406" s="126" t="s">
        <v>5914</v>
      </c>
      <c r="CW406" s="126" t="s">
        <v>46</v>
      </c>
      <c r="CX406" s="154">
        <v>25569.625</v>
      </c>
    </row>
    <row r="407" spans="1:102" ht="15" customHeight="1" x14ac:dyDescent="0.35">
      <c r="A407" s="8"/>
      <c r="B407" s="129">
        <v>26680221000141</v>
      </c>
      <c r="C407" s="152" t="s">
        <v>5919</v>
      </c>
      <c r="D407" s="126">
        <v>14</v>
      </c>
      <c r="E407" s="126"/>
      <c r="F407" s="122" t="s">
        <v>3401</v>
      </c>
      <c r="G407" s="126" t="s">
        <v>555</v>
      </c>
      <c r="H407" s="126" t="s">
        <v>3557</v>
      </c>
      <c r="I407" s="126" t="s">
        <v>3558</v>
      </c>
      <c r="J407" s="126" t="s">
        <v>3559</v>
      </c>
      <c r="K407" s="126" t="s">
        <v>3526</v>
      </c>
      <c r="L407" s="211" t="s">
        <v>3400</v>
      </c>
      <c r="M407" s="126" t="s">
        <v>112</v>
      </c>
      <c r="N407" s="126" t="s">
        <v>113</v>
      </c>
      <c r="O407" s="126" t="s">
        <v>4459</v>
      </c>
      <c r="P407" s="211" t="s">
        <v>3537</v>
      </c>
      <c r="Q407" s="127">
        <v>5000</v>
      </c>
      <c r="R407" s="126" t="s">
        <v>4361</v>
      </c>
      <c r="S407" s="213" t="s">
        <v>46</v>
      </c>
      <c r="T407" s="171">
        <v>5000</v>
      </c>
      <c r="U407" s="171">
        <v>5000</v>
      </c>
      <c r="V407" s="172" t="s">
        <v>3398</v>
      </c>
      <c r="W407" s="172" t="s">
        <v>135</v>
      </c>
      <c r="X407" s="172" t="s">
        <v>3532</v>
      </c>
      <c r="Y407" s="172" t="s">
        <v>3534</v>
      </c>
      <c r="Z407" s="172">
        <v>62</v>
      </c>
      <c r="AA407" s="172" t="s">
        <v>46</v>
      </c>
      <c r="AB407" s="169" t="s">
        <v>46</v>
      </c>
      <c r="AC407" s="172" t="s">
        <v>5920</v>
      </c>
      <c r="AD407" s="169">
        <v>0.02</v>
      </c>
      <c r="AE407" s="169">
        <v>0.02</v>
      </c>
      <c r="AF407" s="169">
        <v>2.3E-2</v>
      </c>
      <c r="AG407" s="169">
        <v>0.2</v>
      </c>
      <c r="AH407" s="172" t="s">
        <v>5375</v>
      </c>
      <c r="AI407" s="172" t="s">
        <v>4893</v>
      </c>
      <c r="AJ407" s="172" t="s">
        <v>618</v>
      </c>
      <c r="AK407" s="173">
        <v>42731</v>
      </c>
      <c r="AL407" s="212" t="s">
        <v>5921</v>
      </c>
      <c r="AM407" s="128">
        <v>2.66296411214859E-2</v>
      </c>
      <c r="AN407" s="128">
        <v>0.14007406344624759</v>
      </c>
      <c r="AO407" s="128">
        <v>4.1192297958154003E-2</v>
      </c>
      <c r="AP407" s="128">
        <v>5.5625731620215703E-2</v>
      </c>
      <c r="AQ407" s="128">
        <v>4.35752335258308E-2</v>
      </c>
      <c r="AR407" s="128">
        <v>-0.13137583073692219</v>
      </c>
      <c r="AS407" s="128">
        <v>0.16201082672704789</v>
      </c>
      <c r="AT407" s="128">
        <v>0.18324894909071721</v>
      </c>
      <c r="AU407" s="128" t="s">
        <v>46</v>
      </c>
      <c r="AV407" s="128" t="s">
        <v>46</v>
      </c>
      <c r="AW407" s="128">
        <v>0.13592927978929609</v>
      </c>
      <c r="AX407" s="128">
        <v>2.1828820407959451</v>
      </c>
      <c r="AY407" s="128">
        <v>1.3532078913297274</v>
      </c>
      <c r="AZ407" s="128">
        <v>0.3087061140872599</v>
      </c>
      <c r="BA407" s="128">
        <v>0.44077046608696341</v>
      </c>
      <c r="BB407" s="128">
        <v>0.31724540727015321</v>
      </c>
      <c r="BC407" s="128" t="s">
        <v>46</v>
      </c>
      <c r="BD407" s="128">
        <v>1.2417059185005526</v>
      </c>
      <c r="BE407" s="128">
        <v>1.481038524071832</v>
      </c>
      <c r="BF407" s="128" t="s">
        <v>46</v>
      </c>
      <c r="BG407" s="128" t="s">
        <v>46</v>
      </c>
      <c r="BH407" s="128">
        <v>1.9045160518672959</v>
      </c>
      <c r="BI407" s="128">
        <v>1.44303373461083E-2</v>
      </c>
      <c r="BJ407" s="128">
        <v>3.6561466199564303E-2</v>
      </c>
      <c r="BK407" s="128">
        <v>-9.2243018280870795E-2</v>
      </c>
      <c r="BL407" s="128">
        <v>-6.2666781315466547E-2</v>
      </c>
      <c r="BM407" s="128">
        <v>-8.2454237522011864E-2</v>
      </c>
      <c r="BN407" s="128">
        <v>-0.24011555889116459</v>
      </c>
      <c r="BO407" s="128">
        <v>3.1536433142222701E-2</v>
      </c>
      <c r="BP407" s="128">
        <v>5.9518913637683003E-2</v>
      </c>
      <c r="BQ407" s="128" t="s">
        <v>46</v>
      </c>
      <c r="BR407" s="128" t="s">
        <v>46</v>
      </c>
      <c r="BS407" s="128">
        <v>6.0256559477807059E-2</v>
      </c>
      <c r="BT407" s="128">
        <v>0.1243498793604015</v>
      </c>
      <c r="BU407" s="128">
        <v>0.1508026492529857</v>
      </c>
      <c r="BV407" s="177">
        <v>-0.62104861744428097</v>
      </c>
      <c r="BW407" s="177">
        <v>0.3674348841619049</v>
      </c>
      <c r="BX407" s="128">
        <v>-0.14573997848181239</v>
      </c>
      <c r="BY407" s="128">
        <v>-0.30460674199912158</v>
      </c>
      <c r="BZ407" s="177">
        <v>0.55715364741901785</v>
      </c>
      <c r="CA407" s="182">
        <v>0.80892221590981339</v>
      </c>
      <c r="CB407" s="182">
        <v>-0.2604457080456879</v>
      </c>
      <c r="CC407" s="182">
        <v>0.40877913233980728</v>
      </c>
      <c r="CD407" s="182">
        <v>0.3962257728818161</v>
      </c>
      <c r="CE407" s="182">
        <v>0.11878269485987621</v>
      </c>
      <c r="CF407" s="182">
        <v>0.48034940301343221</v>
      </c>
      <c r="CG407" s="179">
        <v>3.0393889999999999</v>
      </c>
      <c r="CH407" s="169">
        <v>0.18</v>
      </c>
      <c r="CI407" s="170">
        <v>0.1</v>
      </c>
      <c r="CJ407" s="170">
        <v>3.5999999999999999E-3</v>
      </c>
      <c r="CK407" s="170" t="s">
        <v>46</v>
      </c>
      <c r="CL407" s="170">
        <v>3.5999999999999999E-3</v>
      </c>
      <c r="CM407" s="180">
        <v>32902699.91</v>
      </c>
      <c r="CN407" s="180">
        <v>38576698.58563491</v>
      </c>
      <c r="CO407" s="180">
        <v>-43330923.969999984</v>
      </c>
      <c r="CP407" s="128" t="s">
        <v>46</v>
      </c>
      <c r="CQ407" s="128" t="s">
        <v>46</v>
      </c>
      <c r="CR407" s="128" t="s">
        <v>46</v>
      </c>
      <c r="CS407" s="128" t="s">
        <v>46</v>
      </c>
      <c r="CT407" s="126" t="s">
        <v>46</v>
      </c>
      <c r="CU407" s="126" t="s">
        <v>46</v>
      </c>
      <c r="CV407" s="126" t="s">
        <v>5922</v>
      </c>
      <c r="CW407" s="126" t="s">
        <v>46</v>
      </c>
      <c r="CX407" s="154">
        <v>25569.625694432871</v>
      </c>
    </row>
    <row r="408" spans="1:102" ht="15" customHeight="1" x14ac:dyDescent="0.35">
      <c r="A408" s="8"/>
      <c r="B408" s="129">
        <v>12430199000177</v>
      </c>
      <c r="C408" s="152" t="s">
        <v>5915</v>
      </c>
      <c r="D408" s="126">
        <v>13</v>
      </c>
      <c r="E408" s="126"/>
      <c r="F408" s="122" t="s">
        <v>3394</v>
      </c>
      <c r="G408" s="126" t="s">
        <v>555</v>
      </c>
      <c r="H408" s="126" t="s">
        <v>3557</v>
      </c>
      <c r="I408" s="126" t="s">
        <v>3558</v>
      </c>
      <c r="J408" s="126" t="s">
        <v>3561</v>
      </c>
      <c r="K408" s="126" t="s">
        <v>3526</v>
      </c>
      <c r="L408" s="211" t="s">
        <v>3399</v>
      </c>
      <c r="M408" s="126" t="s">
        <v>112</v>
      </c>
      <c r="N408" s="126" t="s">
        <v>4442</v>
      </c>
      <c r="O408" s="126" t="s">
        <v>324</v>
      </c>
      <c r="P408" s="211" t="s">
        <v>3541</v>
      </c>
      <c r="Q408" s="127">
        <v>5000</v>
      </c>
      <c r="R408" s="126" t="s">
        <v>4361</v>
      </c>
      <c r="S408" s="213" t="s">
        <v>46</v>
      </c>
      <c r="T408" s="171">
        <v>5000</v>
      </c>
      <c r="U408" s="171">
        <v>5000</v>
      </c>
      <c r="V408" s="172" t="s">
        <v>3398</v>
      </c>
      <c r="W408" s="172" t="s">
        <v>135</v>
      </c>
      <c r="X408" s="172" t="s">
        <v>3531</v>
      </c>
      <c r="Y408" s="172" t="s">
        <v>3534</v>
      </c>
      <c r="Z408" s="172">
        <v>32</v>
      </c>
      <c r="AA408" s="172" t="s">
        <v>46</v>
      </c>
      <c r="AB408" s="169" t="s">
        <v>46</v>
      </c>
      <c r="AC408" s="172" t="s">
        <v>5916</v>
      </c>
      <c r="AD408" s="169">
        <v>0.02</v>
      </c>
      <c r="AE408" s="169">
        <v>0.02</v>
      </c>
      <c r="AF408" s="169">
        <v>2.3E-2</v>
      </c>
      <c r="AG408" s="169">
        <v>0.2</v>
      </c>
      <c r="AH408" s="172" t="s">
        <v>136</v>
      </c>
      <c r="AI408" s="172" t="s">
        <v>4367</v>
      </c>
      <c r="AJ408" s="172" t="s">
        <v>133</v>
      </c>
      <c r="AK408" s="173">
        <v>40450</v>
      </c>
      <c r="AL408" s="212" t="s">
        <v>5917</v>
      </c>
      <c r="AM408" s="128">
        <v>1.44038256261691E-2</v>
      </c>
      <c r="AN408" s="128">
        <v>8.4305498097759293E-2</v>
      </c>
      <c r="AO408" s="128">
        <v>8.5687055476077301E-2</v>
      </c>
      <c r="AP408" s="128">
        <v>7.4256490243921502E-2</v>
      </c>
      <c r="AQ408" s="128">
        <v>7.8529637905742494E-2</v>
      </c>
      <c r="AR408" s="128">
        <v>2.6555993083932299E-2</v>
      </c>
      <c r="AS408" s="128">
        <v>0.10192072992469089</v>
      </c>
      <c r="AT408" s="128">
        <v>0.172651367724691</v>
      </c>
      <c r="AU408" s="128" t="s">
        <v>46</v>
      </c>
      <c r="AV408" s="128" t="s">
        <v>46</v>
      </c>
      <c r="AW408" s="128">
        <v>0.1103743024574117</v>
      </c>
      <c r="AX408" s="128">
        <v>1.1807088249774589</v>
      </c>
      <c r="AY408" s="128">
        <v>0.81444674696789754</v>
      </c>
      <c r="AZ408" s="128">
        <v>0.64216174466574261</v>
      </c>
      <c r="BA408" s="128">
        <v>0.59373080354851548</v>
      </c>
      <c r="BB408" s="128">
        <v>0.59164496617424434</v>
      </c>
      <c r="BC408" s="128">
        <v>0.24421610698036539</v>
      </c>
      <c r="BD408" s="128">
        <v>0.78115503835186884</v>
      </c>
      <c r="BE408" s="128">
        <v>1.3953876849103997</v>
      </c>
      <c r="BF408" s="128" t="s">
        <v>46</v>
      </c>
      <c r="BG408" s="128" t="s">
        <v>46</v>
      </c>
      <c r="BH408" s="128">
        <v>1.2758110768176023</v>
      </c>
      <c r="BI408" s="128">
        <v>2.2045218507914998E-3</v>
      </c>
      <c r="BJ408" s="128">
        <v>-1.9207099148923899E-2</v>
      </c>
      <c r="BK408" s="128">
        <v>-4.7748260762947498E-2</v>
      </c>
      <c r="BL408" s="128">
        <v>-4.5162722259923016E-2</v>
      </c>
      <c r="BM408" s="128">
        <v>-4.7850176279577994E-2</v>
      </c>
      <c r="BN408" s="128">
        <v>-8.2183735070310002E-2</v>
      </c>
      <c r="BO408" s="128">
        <v>-2.8553663660134201E-2</v>
      </c>
      <c r="BP408" s="128">
        <v>4.8921332271656799E-2</v>
      </c>
      <c r="BQ408" s="128" t="s">
        <v>46</v>
      </c>
      <c r="BR408" s="128" t="s">
        <v>46</v>
      </c>
      <c r="BS408" s="128">
        <v>2.1961316046842372E-2</v>
      </c>
      <c r="BT408" s="128">
        <v>4.6892548554319499E-2</v>
      </c>
      <c r="BU408" s="128">
        <v>3.9620606066560503E-2</v>
      </c>
      <c r="BV408" s="177">
        <v>-0.89490112685575629</v>
      </c>
      <c r="BW408" s="177">
        <v>0.33643337084412622</v>
      </c>
      <c r="BX408" s="128">
        <v>-3.5134974636033101E-2</v>
      </c>
      <c r="BY408" s="128">
        <v>-4.4680409368406303E-2</v>
      </c>
      <c r="BZ408" s="177">
        <v>2.8353764310874E-2</v>
      </c>
      <c r="CA408" s="182">
        <v>0.15083768690775501</v>
      </c>
      <c r="CB408" s="182">
        <v>-6.8398927358371095E-2</v>
      </c>
      <c r="CC408" s="182">
        <v>2.94200172761808E-2</v>
      </c>
      <c r="CD408" s="182">
        <v>8.3264792335221993E-2</v>
      </c>
      <c r="CE408" s="182">
        <v>2.4496558244322598E-2</v>
      </c>
      <c r="CF408" s="182">
        <v>0.28640914880268631</v>
      </c>
      <c r="CG408" s="179">
        <v>4.7849326000000003</v>
      </c>
      <c r="CH408" s="169">
        <v>0.21</v>
      </c>
      <c r="CI408" s="170">
        <v>0.15</v>
      </c>
      <c r="CJ408" s="170">
        <v>4.1999999999999997E-3</v>
      </c>
      <c r="CK408" s="170" t="s">
        <v>46</v>
      </c>
      <c r="CL408" s="170">
        <v>4.1999999999999997E-3</v>
      </c>
      <c r="CM408" s="180">
        <v>33754203.130000003</v>
      </c>
      <c r="CN408" s="180">
        <v>37820770.807380959</v>
      </c>
      <c r="CO408" s="180">
        <v>-13712804.660000002</v>
      </c>
      <c r="CP408" s="128" t="s">
        <v>46</v>
      </c>
      <c r="CQ408" s="128" t="s">
        <v>46</v>
      </c>
      <c r="CR408" s="128" t="s">
        <v>46</v>
      </c>
      <c r="CS408" s="128" t="s">
        <v>46</v>
      </c>
      <c r="CT408" s="126" t="s">
        <v>46</v>
      </c>
      <c r="CU408" s="126" t="s">
        <v>46</v>
      </c>
      <c r="CV408" s="126" t="s">
        <v>5918</v>
      </c>
      <c r="CW408" s="126" t="s">
        <v>46</v>
      </c>
      <c r="CX408" s="154">
        <v>25569.625</v>
      </c>
    </row>
    <row r="409" spans="1:102" ht="15" customHeight="1" x14ac:dyDescent="0.35">
      <c r="A409" s="8"/>
      <c r="B409" s="129">
        <v>53251006000106</v>
      </c>
      <c r="C409" s="152" t="s">
        <v>5923</v>
      </c>
      <c r="D409" s="126">
        <v>50</v>
      </c>
      <c r="E409" s="126"/>
      <c r="F409" s="122"/>
      <c r="G409" s="126" t="s">
        <v>5924</v>
      </c>
      <c r="H409" s="126" t="s">
        <v>3403</v>
      </c>
      <c r="I409" s="126" t="s">
        <v>3403</v>
      </c>
      <c r="J409" s="126" t="s">
        <v>4660</v>
      </c>
      <c r="K409" s="126" t="s">
        <v>3540</v>
      </c>
      <c r="L409" s="211" t="s">
        <v>3400</v>
      </c>
      <c r="M409" s="126" t="s">
        <v>4394</v>
      </c>
      <c r="N409" s="126" t="s">
        <v>46</v>
      </c>
      <c r="O409" s="126" t="s">
        <v>4216</v>
      </c>
      <c r="P409" s="211" t="s">
        <v>4220</v>
      </c>
      <c r="Q409" s="127">
        <v>3000000</v>
      </c>
      <c r="R409" s="126" t="s">
        <v>4361</v>
      </c>
      <c r="S409" s="213" t="s">
        <v>46</v>
      </c>
      <c r="T409" s="171">
        <v>1000</v>
      </c>
      <c r="U409" s="171">
        <v>1000</v>
      </c>
      <c r="V409" s="172" t="s">
        <v>3398</v>
      </c>
      <c r="W409" s="172" t="s">
        <v>135</v>
      </c>
      <c r="X409" s="172" t="s">
        <v>46</v>
      </c>
      <c r="Y409" s="172" t="s">
        <v>46</v>
      </c>
      <c r="Z409" s="172" t="s">
        <v>46</v>
      </c>
      <c r="AA409" s="172" t="s">
        <v>46</v>
      </c>
      <c r="AB409" s="169" t="s">
        <v>46</v>
      </c>
      <c r="AC409" s="172" t="s">
        <v>46</v>
      </c>
      <c r="AD409" s="169">
        <v>1.4999999999999999E-2</v>
      </c>
      <c r="AE409" s="169" t="s">
        <v>46</v>
      </c>
      <c r="AF409" s="169">
        <v>1.6200000000000003E-2</v>
      </c>
      <c r="AG409" s="169">
        <v>0.2</v>
      </c>
      <c r="AH409" s="172" t="s">
        <v>4417</v>
      </c>
      <c r="AI409" s="172" t="s">
        <v>4367</v>
      </c>
      <c r="AJ409" s="172" t="s">
        <v>46</v>
      </c>
      <c r="AK409" s="173">
        <v>45327</v>
      </c>
      <c r="AL409" s="212" t="s">
        <v>5925</v>
      </c>
      <c r="AM409" s="128" t="s">
        <v>46</v>
      </c>
      <c r="AN409" s="128" t="s">
        <v>46</v>
      </c>
      <c r="AO409" s="128" t="s">
        <v>46</v>
      </c>
      <c r="AP409" s="128" t="s">
        <v>46</v>
      </c>
      <c r="AQ409" s="128" t="s">
        <v>46</v>
      </c>
      <c r="AR409" s="128" t="s">
        <v>46</v>
      </c>
      <c r="AS409" s="128" t="s">
        <v>46</v>
      </c>
      <c r="AT409" s="128" t="s">
        <v>46</v>
      </c>
      <c r="AU409" s="128" t="s">
        <v>46</v>
      </c>
      <c r="AV409" s="128" t="s">
        <v>46</v>
      </c>
      <c r="AW409" s="128" t="s">
        <v>46</v>
      </c>
      <c r="AX409" s="128" t="s">
        <v>46</v>
      </c>
      <c r="AY409" s="128" t="s">
        <v>46</v>
      </c>
      <c r="AZ409" s="128" t="s">
        <v>46</v>
      </c>
      <c r="BA409" s="128" t="s">
        <v>46</v>
      </c>
      <c r="BB409" s="128" t="s">
        <v>46</v>
      </c>
      <c r="BC409" s="128" t="s">
        <v>46</v>
      </c>
      <c r="BD409" s="128" t="s">
        <v>46</v>
      </c>
      <c r="BE409" s="128" t="s">
        <v>46</v>
      </c>
      <c r="BF409" s="128" t="s">
        <v>46</v>
      </c>
      <c r="BG409" s="128" t="s">
        <v>46</v>
      </c>
      <c r="BH409" s="128" t="s">
        <v>46</v>
      </c>
      <c r="BI409" s="128" t="s">
        <v>46</v>
      </c>
      <c r="BJ409" s="128" t="s">
        <v>46</v>
      </c>
      <c r="BK409" s="128" t="s">
        <v>46</v>
      </c>
      <c r="BL409" s="128" t="s">
        <v>46</v>
      </c>
      <c r="BM409" s="128" t="s">
        <v>46</v>
      </c>
      <c r="BN409" s="128" t="s">
        <v>46</v>
      </c>
      <c r="BO409" s="128" t="s">
        <v>46</v>
      </c>
      <c r="BP409" s="128" t="s">
        <v>46</v>
      </c>
      <c r="BQ409" s="128" t="s">
        <v>46</v>
      </c>
      <c r="BR409" s="128" t="s">
        <v>46</v>
      </c>
      <c r="BS409" s="128" t="s">
        <v>46</v>
      </c>
      <c r="BT409" s="128" t="s">
        <v>46</v>
      </c>
      <c r="BU409" s="128" t="s">
        <v>46</v>
      </c>
      <c r="BV409" s="177" t="s">
        <v>46</v>
      </c>
      <c r="BW409" s="177" t="s">
        <v>46</v>
      </c>
      <c r="BX409" s="128" t="s">
        <v>46</v>
      </c>
      <c r="BY409" s="128" t="s">
        <v>46</v>
      </c>
      <c r="BZ409" s="177" t="s">
        <v>46</v>
      </c>
      <c r="CA409" s="182" t="s">
        <v>46</v>
      </c>
      <c r="CB409" s="182" t="s">
        <v>46</v>
      </c>
      <c r="CC409" s="182" t="s">
        <v>46</v>
      </c>
      <c r="CD409" s="182" t="s">
        <v>46</v>
      </c>
      <c r="CE409" s="182" t="s">
        <v>46</v>
      </c>
      <c r="CF409" s="182" t="s">
        <v>46</v>
      </c>
      <c r="CG409" s="179" t="s">
        <v>46</v>
      </c>
      <c r="CH409" s="169">
        <v>0.15</v>
      </c>
      <c r="CI409" s="170">
        <v>0.1</v>
      </c>
      <c r="CJ409" s="170">
        <v>2.2499999999999998E-3</v>
      </c>
      <c r="CK409" s="170" t="s">
        <v>46</v>
      </c>
      <c r="CL409" s="170">
        <v>2.2499999999999998E-3</v>
      </c>
      <c r="CM409" s="180" t="s">
        <v>46</v>
      </c>
      <c r="CN409" s="180" t="s">
        <v>46</v>
      </c>
      <c r="CO409" s="180" t="s">
        <v>46</v>
      </c>
      <c r="CP409" s="128" t="s">
        <v>46</v>
      </c>
      <c r="CQ409" s="128" t="s">
        <v>46</v>
      </c>
      <c r="CR409" s="128" t="s">
        <v>46</v>
      </c>
      <c r="CS409" s="128" t="s">
        <v>46</v>
      </c>
      <c r="CT409" s="126" t="s">
        <v>46</v>
      </c>
      <c r="CU409" s="126" t="s">
        <v>46</v>
      </c>
      <c r="CV409" s="126" t="s">
        <v>5926</v>
      </c>
      <c r="CW409" s="126" t="s">
        <v>46</v>
      </c>
      <c r="CX409" s="154">
        <v>25569.604861099539</v>
      </c>
    </row>
    <row r="410" spans="1:102" ht="15" customHeight="1" x14ac:dyDescent="0.35">
      <c r="A410" s="8"/>
      <c r="B410" s="129">
        <v>53251006000106</v>
      </c>
      <c r="C410" s="152" t="s">
        <v>5927</v>
      </c>
      <c r="D410" s="126">
        <v>50</v>
      </c>
      <c r="E410" s="126"/>
      <c r="F410" s="122"/>
      <c r="G410" s="126" t="s">
        <v>5924</v>
      </c>
      <c r="H410" s="126" t="s">
        <v>3403</v>
      </c>
      <c r="I410" s="126" t="s">
        <v>3403</v>
      </c>
      <c r="J410" s="126" t="s">
        <v>4660</v>
      </c>
      <c r="K410" s="126" t="s">
        <v>3540</v>
      </c>
      <c r="L410" s="211" t="s">
        <v>3400</v>
      </c>
      <c r="M410" s="126" t="s">
        <v>4394</v>
      </c>
      <c r="N410" s="126" t="s">
        <v>46</v>
      </c>
      <c r="O410" s="126" t="s">
        <v>4216</v>
      </c>
      <c r="P410" s="211" t="s">
        <v>4220</v>
      </c>
      <c r="Q410" s="127">
        <v>1000000</v>
      </c>
      <c r="R410" s="126" t="s">
        <v>4361</v>
      </c>
      <c r="S410" s="213" t="s">
        <v>46</v>
      </c>
      <c r="T410" s="171">
        <v>1000</v>
      </c>
      <c r="U410" s="171">
        <v>1000</v>
      </c>
      <c r="V410" s="172" t="s">
        <v>3398</v>
      </c>
      <c r="W410" s="172" t="s">
        <v>135</v>
      </c>
      <c r="X410" s="172" t="s">
        <v>46</v>
      </c>
      <c r="Y410" s="172" t="s">
        <v>46</v>
      </c>
      <c r="Z410" s="172" t="s">
        <v>46</v>
      </c>
      <c r="AA410" s="172" t="s">
        <v>46</v>
      </c>
      <c r="AB410" s="169" t="s">
        <v>46</v>
      </c>
      <c r="AC410" s="172" t="s">
        <v>46</v>
      </c>
      <c r="AD410" s="169">
        <v>1.4999999999999999E-2</v>
      </c>
      <c r="AE410" s="169" t="s">
        <v>46</v>
      </c>
      <c r="AF410" s="169">
        <v>1.6200000000000003E-2</v>
      </c>
      <c r="AG410" s="169">
        <v>0.2</v>
      </c>
      <c r="AH410" s="172" t="s">
        <v>4417</v>
      </c>
      <c r="AI410" s="172" t="s">
        <v>4367</v>
      </c>
      <c r="AJ410" s="172" t="s">
        <v>46</v>
      </c>
      <c r="AK410" s="173">
        <v>45327</v>
      </c>
      <c r="AL410" s="212" t="s">
        <v>5928</v>
      </c>
      <c r="AM410" s="128" t="s">
        <v>46</v>
      </c>
      <c r="AN410" s="128" t="s">
        <v>46</v>
      </c>
      <c r="AO410" s="128" t="s">
        <v>46</v>
      </c>
      <c r="AP410" s="128" t="s">
        <v>46</v>
      </c>
      <c r="AQ410" s="128" t="s">
        <v>46</v>
      </c>
      <c r="AR410" s="128" t="s">
        <v>46</v>
      </c>
      <c r="AS410" s="128" t="s">
        <v>46</v>
      </c>
      <c r="AT410" s="128" t="s">
        <v>46</v>
      </c>
      <c r="AU410" s="128" t="s">
        <v>46</v>
      </c>
      <c r="AV410" s="128" t="s">
        <v>46</v>
      </c>
      <c r="AW410" s="128" t="s">
        <v>46</v>
      </c>
      <c r="AX410" s="128" t="s">
        <v>46</v>
      </c>
      <c r="AY410" s="128" t="s">
        <v>46</v>
      </c>
      <c r="AZ410" s="128" t="s">
        <v>46</v>
      </c>
      <c r="BA410" s="128" t="s">
        <v>46</v>
      </c>
      <c r="BB410" s="128" t="s">
        <v>46</v>
      </c>
      <c r="BC410" s="128" t="s">
        <v>46</v>
      </c>
      <c r="BD410" s="128" t="s">
        <v>46</v>
      </c>
      <c r="BE410" s="128" t="s">
        <v>46</v>
      </c>
      <c r="BF410" s="128" t="s">
        <v>46</v>
      </c>
      <c r="BG410" s="128" t="s">
        <v>46</v>
      </c>
      <c r="BH410" s="128" t="s">
        <v>46</v>
      </c>
      <c r="BI410" s="128" t="s">
        <v>46</v>
      </c>
      <c r="BJ410" s="128" t="s">
        <v>46</v>
      </c>
      <c r="BK410" s="128" t="s">
        <v>46</v>
      </c>
      <c r="BL410" s="128" t="s">
        <v>46</v>
      </c>
      <c r="BM410" s="128" t="s">
        <v>46</v>
      </c>
      <c r="BN410" s="128" t="s">
        <v>46</v>
      </c>
      <c r="BO410" s="128" t="s">
        <v>46</v>
      </c>
      <c r="BP410" s="128" t="s">
        <v>46</v>
      </c>
      <c r="BQ410" s="128" t="s">
        <v>46</v>
      </c>
      <c r="BR410" s="128" t="s">
        <v>46</v>
      </c>
      <c r="BS410" s="128" t="s">
        <v>46</v>
      </c>
      <c r="BT410" s="128" t="s">
        <v>46</v>
      </c>
      <c r="BU410" s="128" t="s">
        <v>46</v>
      </c>
      <c r="BV410" s="177" t="s">
        <v>46</v>
      </c>
      <c r="BW410" s="177" t="s">
        <v>46</v>
      </c>
      <c r="BX410" s="128" t="s">
        <v>46</v>
      </c>
      <c r="BY410" s="128" t="s">
        <v>46</v>
      </c>
      <c r="BZ410" s="177" t="s">
        <v>46</v>
      </c>
      <c r="CA410" s="182" t="s">
        <v>46</v>
      </c>
      <c r="CB410" s="182" t="s">
        <v>46</v>
      </c>
      <c r="CC410" s="182" t="s">
        <v>46</v>
      </c>
      <c r="CD410" s="182" t="s">
        <v>46</v>
      </c>
      <c r="CE410" s="182" t="s">
        <v>46</v>
      </c>
      <c r="CF410" s="182" t="s">
        <v>46</v>
      </c>
      <c r="CG410" s="179" t="s">
        <v>46</v>
      </c>
      <c r="CH410" s="169">
        <v>0.15</v>
      </c>
      <c r="CI410" s="170">
        <v>0.1</v>
      </c>
      <c r="CJ410" s="170">
        <v>2.2499999999999998E-3</v>
      </c>
      <c r="CK410" s="170" t="s">
        <v>46</v>
      </c>
      <c r="CL410" s="170">
        <v>2.2499999999999998E-3</v>
      </c>
      <c r="CM410" s="180" t="s">
        <v>46</v>
      </c>
      <c r="CN410" s="180" t="s">
        <v>46</v>
      </c>
      <c r="CO410" s="180" t="s">
        <v>46</v>
      </c>
      <c r="CP410" s="128" t="s">
        <v>46</v>
      </c>
      <c r="CQ410" s="128" t="s">
        <v>46</v>
      </c>
      <c r="CR410" s="128" t="s">
        <v>46</v>
      </c>
      <c r="CS410" s="128" t="s">
        <v>46</v>
      </c>
      <c r="CT410" s="126" t="s">
        <v>46</v>
      </c>
      <c r="CU410" s="126" t="s">
        <v>46</v>
      </c>
      <c r="CV410" s="126" t="s">
        <v>5926</v>
      </c>
      <c r="CW410" s="126" t="s">
        <v>46</v>
      </c>
      <c r="CX410" s="154">
        <v>25569.604861099539</v>
      </c>
    </row>
    <row r="411" spans="1:102" ht="15" customHeight="1" x14ac:dyDescent="0.35">
      <c r="A411" s="8"/>
      <c r="B411" s="129">
        <v>8771538000101</v>
      </c>
      <c r="C411" s="152" t="s">
        <v>5929</v>
      </c>
      <c r="D411" s="126">
        <v>13</v>
      </c>
      <c r="E411" s="126"/>
      <c r="F411" s="122" t="s">
        <v>3401</v>
      </c>
      <c r="G411" s="126" t="s">
        <v>2694</v>
      </c>
      <c r="H411" s="126" t="s">
        <v>156</v>
      </c>
      <c r="I411" s="126" t="s">
        <v>2340</v>
      </c>
      <c r="J411" s="126" t="s">
        <v>3560</v>
      </c>
      <c r="K411" s="126" t="s">
        <v>3526</v>
      </c>
      <c r="L411" s="211" t="s">
        <v>3399</v>
      </c>
      <c r="M411" s="126" t="s">
        <v>112</v>
      </c>
      <c r="N411" s="126" t="s">
        <v>264</v>
      </c>
      <c r="O411" s="126" t="s">
        <v>4480</v>
      </c>
      <c r="P411" s="211" t="s">
        <v>3541</v>
      </c>
      <c r="Q411" s="127">
        <v>1000</v>
      </c>
      <c r="R411" s="126" t="s">
        <v>4350</v>
      </c>
      <c r="S411" s="213" t="s">
        <v>46</v>
      </c>
      <c r="T411" s="171">
        <v>1000</v>
      </c>
      <c r="U411" s="171">
        <v>1000</v>
      </c>
      <c r="V411" s="172" t="s">
        <v>3398</v>
      </c>
      <c r="W411" s="172" t="s">
        <v>3530</v>
      </c>
      <c r="X411" s="172" t="s">
        <v>3531</v>
      </c>
      <c r="Y411" s="172" t="s">
        <v>3530</v>
      </c>
      <c r="Z411" s="172">
        <v>31</v>
      </c>
      <c r="AA411" s="172" t="s">
        <v>46</v>
      </c>
      <c r="AB411" s="169" t="s">
        <v>46</v>
      </c>
      <c r="AC411" s="172" t="s">
        <v>5930</v>
      </c>
      <c r="AD411" s="169">
        <v>0.02</v>
      </c>
      <c r="AE411" s="169">
        <v>0.02</v>
      </c>
      <c r="AF411" s="169">
        <v>0.02</v>
      </c>
      <c r="AG411" s="169">
        <v>0.2</v>
      </c>
      <c r="AH411" s="172" t="s">
        <v>136</v>
      </c>
      <c r="AI411" s="172" t="s">
        <v>4367</v>
      </c>
      <c r="AJ411" s="172" t="s">
        <v>133</v>
      </c>
      <c r="AK411" s="173">
        <v>39407</v>
      </c>
      <c r="AL411" s="212" t="s">
        <v>5931</v>
      </c>
      <c r="AM411" s="128">
        <v>9.4666176738645996E-3</v>
      </c>
      <c r="AN411" s="128">
        <v>0.10804985055102651</v>
      </c>
      <c r="AO411" s="128">
        <v>8.1069388966426403E-2</v>
      </c>
      <c r="AP411" s="128">
        <v>6.26760549041631E-2</v>
      </c>
      <c r="AQ411" s="128">
        <v>8.7721239080566393E-2</v>
      </c>
      <c r="AR411" s="128">
        <v>-1.7646248422620699E-2</v>
      </c>
      <c r="AS411" s="128">
        <v>0.13622683782989031</v>
      </c>
      <c r="AT411" s="128">
        <v>0.1892934164303057</v>
      </c>
      <c r="AU411" s="128" t="s">
        <v>46</v>
      </c>
      <c r="AV411" s="128" t="s">
        <v>46</v>
      </c>
      <c r="AW411" s="128">
        <v>0.1068009365878226</v>
      </c>
      <c r="AX411" s="128">
        <v>0.7759965526042234</v>
      </c>
      <c r="AY411" s="128">
        <v>1.0438328611688723</v>
      </c>
      <c r="AZ411" s="128">
        <v>0.6075557150192944</v>
      </c>
      <c r="BA411" s="128">
        <v>0.49833958322537858</v>
      </c>
      <c r="BB411" s="128">
        <v>0.66682799620665811</v>
      </c>
      <c r="BC411" s="128" t="s">
        <v>46</v>
      </c>
      <c r="BD411" s="128">
        <v>1.0440886835111085</v>
      </c>
      <c r="BE411" s="128">
        <v>1.5298905858808898</v>
      </c>
      <c r="BF411" s="128" t="s">
        <v>46</v>
      </c>
      <c r="BG411" s="128" t="s">
        <v>46</v>
      </c>
      <c r="BH411" s="128">
        <v>1.1836551183760933</v>
      </c>
      <c r="BI411" s="128">
        <v>-2.7326861015128001E-3</v>
      </c>
      <c r="BJ411" s="128">
        <v>4.5372533043431997E-3</v>
      </c>
      <c r="BK411" s="128">
        <v>-5.2365927272598402E-2</v>
      </c>
      <c r="BL411" s="128">
        <v>-5.6044954343592246E-2</v>
      </c>
      <c r="BM411" s="128">
        <v>-3.8733404836838625E-2</v>
      </c>
      <c r="BN411" s="128">
        <v>-0.1263859765768631</v>
      </c>
      <c r="BO411" s="128">
        <v>5.7524442450650999E-3</v>
      </c>
      <c r="BP411" s="128">
        <v>6.5563380977271504E-2</v>
      </c>
      <c r="BQ411" s="128" t="s">
        <v>46</v>
      </c>
      <c r="BR411" s="128" t="s">
        <v>46</v>
      </c>
      <c r="BS411" s="128">
        <v>1.5199695159137105E-2</v>
      </c>
      <c r="BT411" s="128">
        <v>3.36648480515266E-2</v>
      </c>
      <c r="BU411" s="128">
        <v>4.7852300103314697E-2</v>
      </c>
      <c r="BV411" s="177">
        <v>-1.3889207328791249</v>
      </c>
      <c r="BW411" s="177">
        <v>0.1869844657483013</v>
      </c>
      <c r="BX411" s="128">
        <v>-2.9289680436444199E-2</v>
      </c>
      <c r="BY411" s="128">
        <v>-5.1552146587287698E-2</v>
      </c>
      <c r="BZ411" s="177">
        <v>2.7456642029389501E-2</v>
      </c>
      <c r="CA411" s="182">
        <v>0.34963999169657167</v>
      </c>
      <c r="CB411" s="182">
        <v>-0.1205697811359918</v>
      </c>
      <c r="CC411" s="182">
        <v>0.33544838813754729</v>
      </c>
      <c r="CD411" s="182">
        <v>0.30818557783718631</v>
      </c>
      <c r="CE411" s="182">
        <v>0.1191419006092312</v>
      </c>
      <c r="CF411" s="182">
        <v>0.1109474360043196</v>
      </c>
      <c r="CG411" s="179">
        <v>6.0884587999999997</v>
      </c>
      <c r="CH411" s="169">
        <v>0.25</v>
      </c>
      <c r="CI411" s="170">
        <v>0.1</v>
      </c>
      <c r="CJ411" s="170">
        <v>5.0000000000000001E-3</v>
      </c>
      <c r="CK411" s="170" t="s">
        <v>46</v>
      </c>
      <c r="CL411" s="170">
        <v>5.0000000000000001E-3</v>
      </c>
      <c r="CM411" s="180">
        <v>91019320.939999998</v>
      </c>
      <c r="CN411" s="180">
        <v>136372027.65111116</v>
      </c>
      <c r="CO411" s="180">
        <v>-142684335.40000004</v>
      </c>
      <c r="CP411" s="128" t="s">
        <v>46</v>
      </c>
      <c r="CQ411" s="128" t="s">
        <v>46</v>
      </c>
      <c r="CR411" s="128" t="s">
        <v>46</v>
      </c>
      <c r="CS411" s="128" t="s">
        <v>46</v>
      </c>
      <c r="CT411" s="126" t="s">
        <v>46</v>
      </c>
      <c r="CU411" s="126" t="s">
        <v>46</v>
      </c>
      <c r="CV411" s="126" t="s">
        <v>5932</v>
      </c>
      <c r="CW411" s="126" t="s">
        <v>46</v>
      </c>
      <c r="CX411" s="154">
        <v>25569.625</v>
      </c>
    </row>
    <row r="412" spans="1:102" ht="15" customHeight="1" x14ac:dyDescent="0.35">
      <c r="A412" s="8"/>
      <c r="B412" s="129">
        <v>26218614000138</v>
      </c>
      <c r="C412" s="152" t="s">
        <v>561</v>
      </c>
      <c r="D412" s="126">
        <v>36</v>
      </c>
      <c r="E412" s="126"/>
      <c r="F412" s="122" t="s">
        <v>3552</v>
      </c>
      <c r="G412" s="126" t="s">
        <v>2694</v>
      </c>
      <c r="H412" s="126" t="s">
        <v>156</v>
      </c>
      <c r="I412" s="126" t="s">
        <v>2340</v>
      </c>
      <c r="J412" s="126" t="s">
        <v>3560</v>
      </c>
      <c r="K412" s="126" t="s">
        <v>3526</v>
      </c>
      <c r="L412" s="211" t="s">
        <v>3399</v>
      </c>
      <c r="M412" s="126" t="s">
        <v>114</v>
      </c>
      <c r="N412" s="126" t="s">
        <v>4919</v>
      </c>
      <c r="O412" s="126" t="s">
        <v>3551</v>
      </c>
      <c r="P412" s="211" t="s">
        <v>3550</v>
      </c>
      <c r="Q412" s="127">
        <v>1000</v>
      </c>
      <c r="R412" s="126" t="s">
        <v>4350</v>
      </c>
      <c r="S412" s="213" t="s">
        <v>46</v>
      </c>
      <c r="T412" s="171">
        <v>1000</v>
      </c>
      <c r="U412" s="171">
        <v>1000</v>
      </c>
      <c r="V412" s="172" t="s">
        <v>3398</v>
      </c>
      <c r="W412" s="172" t="s">
        <v>3530</v>
      </c>
      <c r="X412" s="172" t="s">
        <v>3531</v>
      </c>
      <c r="Y412" s="172" t="s">
        <v>3534</v>
      </c>
      <c r="Z412" s="172">
        <v>32</v>
      </c>
      <c r="AA412" s="172" t="s">
        <v>46</v>
      </c>
      <c r="AB412" s="169" t="s">
        <v>46</v>
      </c>
      <c r="AC412" s="172" t="s">
        <v>5933</v>
      </c>
      <c r="AD412" s="169">
        <v>0.02</v>
      </c>
      <c r="AE412" s="169">
        <v>0.02</v>
      </c>
      <c r="AF412" s="169">
        <v>0.02</v>
      </c>
      <c r="AG412" s="169">
        <v>0.2</v>
      </c>
      <c r="AH412" s="172" t="s">
        <v>136</v>
      </c>
      <c r="AI412" s="172" t="s">
        <v>4367</v>
      </c>
      <c r="AJ412" s="172" t="s">
        <v>3372</v>
      </c>
      <c r="AK412" s="173">
        <v>42782</v>
      </c>
      <c r="AL412" s="212" t="s">
        <v>5934</v>
      </c>
      <c r="AM412" s="128">
        <v>3.2142223997912098E-2</v>
      </c>
      <c r="AN412" s="128">
        <v>0.3622059170231739</v>
      </c>
      <c r="AO412" s="128">
        <v>0.19199501200343261</v>
      </c>
      <c r="AP412" s="128">
        <v>0.15232088509602801</v>
      </c>
      <c r="AQ412" s="128">
        <v>9.0847497855191806E-2</v>
      </c>
      <c r="AR412" s="128">
        <v>-0.15729242082034439</v>
      </c>
      <c r="AS412" s="128">
        <v>0.18960426700575889</v>
      </c>
      <c r="AT412" s="128">
        <v>-7.5860649592981597E-2</v>
      </c>
      <c r="AU412" s="128" t="s">
        <v>46</v>
      </c>
      <c r="AV412" s="128" t="s">
        <v>46</v>
      </c>
      <c r="AW412" s="128">
        <v>7.9388923128835998E-2</v>
      </c>
      <c r="AX412" s="128">
        <v>2.6347588837640248</v>
      </c>
      <c r="AY412" s="128">
        <v>3.4991481873456678</v>
      </c>
      <c r="AZ412" s="128">
        <v>1.4388620450339302</v>
      </c>
      <c r="BA412" s="128">
        <v>1.2637442129298335</v>
      </c>
      <c r="BB412" s="128">
        <v>0.69269084134322345</v>
      </c>
      <c r="BC412" s="128" t="s">
        <v>46</v>
      </c>
      <c r="BD412" s="128">
        <v>1.4531914025144843</v>
      </c>
      <c r="BE412" s="128" t="s">
        <v>46</v>
      </c>
      <c r="BF412" s="128" t="s">
        <v>46</v>
      </c>
      <c r="BG412" s="128" t="s">
        <v>46</v>
      </c>
      <c r="BH412" s="128">
        <v>0.89523204867020922</v>
      </c>
      <c r="BI412" s="128">
        <v>1.9942920222534501E-2</v>
      </c>
      <c r="BJ412" s="128">
        <v>0.25869331977649068</v>
      </c>
      <c r="BK412" s="128">
        <v>5.8559695764407602E-2</v>
      </c>
      <c r="BL412" s="128">
        <v>2.8369989493021164E-2</v>
      </c>
      <c r="BM412" s="128">
        <v>-3.5631017316285374E-2</v>
      </c>
      <c r="BN412" s="128">
        <v>-0.26603214897458682</v>
      </c>
      <c r="BO412" s="128">
        <v>5.9129873420933697E-2</v>
      </c>
      <c r="BP412" s="128">
        <v>-0.19959068504601579</v>
      </c>
      <c r="BQ412" s="128" t="s">
        <v>46</v>
      </c>
      <c r="BR412" s="128" t="s">
        <v>46</v>
      </c>
      <c r="BS412" s="128">
        <v>-8.5339994471217429E-3</v>
      </c>
      <c r="BT412" s="128">
        <v>0.15698084963498579</v>
      </c>
      <c r="BU412" s="128">
        <v>0.23833947943299669</v>
      </c>
      <c r="BV412" s="177">
        <v>0.399367166635681</v>
      </c>
      <c r="BW412" s="177">
        <v>9.4151462567618402E-2</v>
      </c>
      <c r="BX412" s="128">
        <v>-0.13981136258406421</v>
      </c>
      <c r="BY412" s="128">
        <v>-0.50528777994262764</v>
      </c>
      <c r="BZ412" s="177">
        <v>0.87583300071697834</v>
      </c>
      <c r="CA412" s="182">
        <v>0.86716275463291492</v>
      </c>
      <c r="CB412" s="182">
        <v>-0.30418209147327507</v>
      </c>
      <c r="CC412" s="182">
        <v>0.5560418436658483</v>
      </c>
      <c r="CD412" s="182">
        <v>0.47918479131504899</v>
      </c>
      <c r="CE412" s="182">
        <v>0.1102394663718079</v>
      </c>
      <c r="CF412" s="182">
        <v>0.4743680073968336</v>
      </c>
      <c r="CG412" s="179">
        <v>2.8231278999999998</v>
      </c>
      <c r="CH412" s="169">
        <v>0.25</v>
      </c>
      <c r="CI412" s="170">
        <v>0.1</v>
      </c>
      <c r="CJ412" s="170">
        <v>5.0000000000000001E-3</v>
      </c>
      <c r="CK412" s="170">
        <v>1.6380130094855484E-3</v>
      </c>
      <c r="CL412" s="170">
        <v>6.6380130094855485E-3</v>
      </c>
      <c r="CM412" s="180">
        <v>7993652.4900000002</v>
      </c>
      <c r="CN412" s="180">
        <v>16252384.71047619</v>
      </c>
      <c r="CO412" s="180">
        <v>-25289231.02</v>
      </c>
      <c r="CP412" s="128" t="s">
        <v>46</v>
      </c>
      <c r="CQ412" s="128" t="s">
        <v>46</v>
      </c>
      <c r="CR412" s="128" t="s">
        <v>46</v>
      </c>
      <c r="CS412" s="128" t="s">
        <v>46</v>
      </c>
      <c r="CT412" s="126" t="s">
        <v>46</v>
      </c>
      <c r="CU412" s="126" t="s">
        <v>46</v>
      </c>
      <c r="CV412" s="126" t="s">
        <v>5935</v>
      </c>
      <c r="CW412" s="126" t="s">
        <v>46</v>
      </c>
      <c r="CX412" s="154">
        <v>25569.625</v>
      </c>
    </row>
    <row r="413" spans="1:102" ht="15" customHeight="1" x14ac:dyDescent="0.35">
      <c r="A413" s="8"/>
      <c r="B413" s="129">
        <v>26324209000102</v>
      </c>
      <c r="C413" s="152" t="s">
        <v>562</v>
      </c>
      <c r="D413" s="126">
        <v>13</v>
      </c>
      <c r="E413" s="126"/>
      <c r="F413" s="122" t="s">
        <v>3401</v>
      </c>
      <c r="G413" s="126" t="s">
        <v>2694</v>
      </c>
      <c r="H413" s="126" t="s">
        <v>156</v>
      </c>
      <c r="I413" s="126" t="s">
        <v>2340</v>
      </c>
      <c r="J413" s="126" t="s">
        <v>3560</v>
      </c>
      <c r="K413" s="126" t="s">
        <v>3526</v>
      </c>
      <c r="L413" s="211" t="s">
        <v>3400</v>
      </c>
      <c r="M413" s="126" t="s">
        <v>112</v>
      </c>
      <c r="N413" s="126" t="s">
        <v>264</v>
      </c>
      <c r="O413" s="126" t="s">
        <v>4480</v>
      </c>
      <c r="P413" s="211" t="s">
        <v>3571</v>
      </c>
      <c r="Q413" s="127">
        <v>10000</v>
      </c>
      <c r="R413" s="126" t="s">
        <v>4350</v>
      </c>
      <c r="S413" s="213" t="s">
        <v>46</v>
      </c>
      <c r="T413" s="171">
        <v>1000</v>
      </c>
      <c r="U413" s="171">
        <v>1000</v>
      </c>
      <c r="V413" s="172" t="s">
        <v>3398</v>
      </c>
      <c r="W413" s="172" t="s">
        <v>3530</v>
      </c>
      <c r="X413" s="172" t="s">
        <v>3531</v>
      </c>
      <c r="Y413" s="172" t="s">
        <v>3530</v>
      </c>
      <c r="Z413" s="172">
        <v>31</v>
      </c>
      <c r="AA413" s="172" t="s">
        <v>46</v>
      </c>
      <c r="AB413" s="169" t="s">
        <v>46</v>
      </c>
      <c r="AC413" s="172" t="s">
        <v>5936</v>
      </c>
      <c r="AD413" s="169">
        <v>0.02</v>
      </c>
      <c r="AE413" s="169">
        <v>0.02</v>
      </c>
      <c r="AF413" s="169" t="s">
        <v>46</v>
      </c>
      <c r="AG413" s="169">
        <v>0.2</v>
      </c>
      <c r="AH413" s="172" t="s">
        <v>3380</v>
      </c>
      <c r="AI413" s="172" t="s">
        <v>3381</v>
      </c>
      <c r="AJ413" s="172" t="s">
        <v>133</v>
      </c>
      <c r="AK413" s="173">
        <v>42923</v>
      </c>
      <c r="AL413" s="212" t="s">
        <v>5937</v>
      </c>
      <c r="AM413" s="128">
        <v>9.0178779555318E-3</v>
      </c>
      <c r="AN413" s="128">
        <v>0.1184438569130374</v>
      </c>
      <c r="AO413" s="128">
        <v>6.6000918855500398E-2</v>
      </c>
      <c r="AP413" s="128">
        <v>4.3906075799371599E-2</v>
      </c>
      <c r="AQ413" s="128">
        <v>7.7297090297965707E-2</v>
      </c>
      <c r="AR413" s="128">
        <v>-6.6561152589404204E-2</v>
      </c>
      <c r="AS413" s="128">
        <v>0.14663153304705751</v>
      </c>
      <c r="AT413" s="128">
        <v>0.22873563439891861</v>
      </c>
      <c r="AU413" s="128" t="s">
        <v>46</v>
      </c>
      <c r="AV413" s="128" t="s">
        <v>46</v>
      </c>
      <c r="AW413" s="128">
        <v>9.2210463124496406E-2</v>
      </c>
      <c r="AX413" s="128">
        <v>0.7392125093018076</v>
      </c>
      <c r="AY413" s="128">
        <v>1.1442458218951961</v>
      </c>
      <c r="AZ413" s="128">
        <v>0.49462856397980759</v>
      </c>
      <c r="BA413" s="128">
        <v>0.34592206340178822</v>
      </c>
      <c r="BB413" s="128">
        <v>0.58166015174288144</v>
      </c>
      <c r="BC413" s="128" t="s">
        <v>46</v>
      </c>
      <c r="BD413" s="128">
        <v>1.1238337961826064</v>
      </c>
      <c r="BE413" s="128">
        <v>1.8486670076623619</v>
      </c>
      <c r="BF413" s="128" t="s">
        <v>46</v>
      </c>
      <c r="BG413" s="128" t="s">
        <v>46</v>
      </c>
      <c r="BH413" s="128">
        <v>1.1129779519525402</v>
      </c>
      <c r="BI413" s="128">
        <v>-3.1814258198456999E-3</v>
      </c>
      <c r="BJ413" s="128">
        <v>1.49312596663542E-2</v>
      </c>
      <c r="BK413" s="128">
        <v>-6.7434397383524497E-2</v>
      </c>
      <c r="BL413" s="128">
        <v>-7.3668349139256351E-2</v>
      </c>
      <c r="BM413" s="128">
        <v>-4.9072156678662382E-2</v>
      </c>
      <c r="BN413" s="128">
        <v>-0.1753008807436465</v>
      </c>
      <c r="BO413" s="128">
        <v>1.6157139462232399E-2</v>
      </c>
      <c r="BP413" s="128">
        <v>0.1050055989458844</v>
      </c>
      <c r="BQ413" s="128" t="s">
        <v>46</v>
      </c>
      <c r="BR413" s="128" t="s">
        <v>46</v>
      </c>
      <c r="BS413" s="128">
        <v>8.6440834827763435E-3</v>
      </c>
      <c r="BT413" s="128">
        <v>5.0485367960360399E-2</v>
      </c>
      <c r="BU413" s="128">
        <v>7.9590436978873705E-2</v>
      </c>
      <c r="BV413" s="177">
        <v>-1.1903261086977277</v>
      </c>
      <c r="BW413" s="177">
        <v>0.1220590845672259</v>
      </c>
      <c r="BX413" s="128">
        <v>-5.3038739362488797E-2</v>
      </c>
      <c r="BY413" s="128">
        <v>-9.3766207628319304E-2</v>
      </c>
      <c r="BZ413" s="177">
        <v>0.1131125708772405</v>
      </c>
      <c r="CA413" s="182">
        <v>0.35152540632117291</v>
      </c>
      <c r="CB413" s="182">
        <v>-0.12038810132936641</v>
      </c>
      <c r="CC413" s="182">
        <v>0.33757391602555159</v>
      </c>
      <c r="CD413" s="182">
        <v>0.31013985577939501</v>
      </c>
      <c r="CE413" s="182">
        <v>0.1209839324417651</v>
      </c>
      <c r="CF413" s="182">
        <v>0.11002987961245329</v>
      </c>
      <c r="CG413" s="179">
        <v>2.0608724999999999</v>
      </c>
      <c r="CH413" s="169">
        <v>0.18</v>
      </c>
      <c r="CI413" s="170">
        <v>0.1</v>
      </c>
      <c r="CJ413" s="170">
        <v>3.5999999999999999E-3</v>
      </c>
      <c r="CK413" s="170" t="s">
        <v>46</v>
      </c>
      <c r="CL413" s="170">
        <v>3.5999999999999999E-3</v>
      </c>
      <c r="CM413" s="180">
        <v>318511642.39999998</v>
      </c>
      <c r="CN413" s="180">
        <v>361357353.04023802</v>
      </c>
      <c r="CO413" s="180">
        <v>-116710150.56000005</v>
      </c>
      <c r="CP413" s="128" t="s">
        <v>46</v>
      </c>
      <c r="CQ413" s="128" t="s">
        <v>46</v>
      </c>
      <c r="CR413" s="128" t="s">
        <v>46</v>
      </c>
      <c r="CS413" s="128" t="s">
        <v>46</v>
      </c>
      <c r="CT413" s="126" t="s">
        <v>46</v>
      </c>
      <c r="CU413" s="126" t="s">
        <v>46</v>
      </c>
      <c r="CV413" s="126" t="s">
        <v>5938</v>
      </c>
      <c r="CW413" s="126" t="s">
        <v>46</v>
      </c>
      <c r="CX413" s="154">
        <v>25569.625</v>
      </c>
    </row>
    <row r="414" spans="1:102" ht="15" customHeight="1" x14ac:dyDescent="0.35">
      <c r="A414" s="8"/>
      <c r="B414" s="129">
        <v>28911598000190</v>
      </c>
      <c r="C414" s="152" t="s">
        <v>5939</v>
      </c>
      <c r="D414" s="126">
        <v>13</v>
      </c>
      <c r="E414" s="126"/>
      <c r="F414" s="122"/>
      <c r="G414" s="126" t="s">
        <v>564</v>
      </c>
      <c r="H414" s="126" t="s">
        <v>3391</v>
      </c>
      <c r="I414" s="126" t="s">
        <v>3392</v>
      </c>
      <c r="J414" s="126" t="s">
        <v>3560</v>
      </c>
      <c r="K414" s="126" t="s">
        <v>3540</v>
      </c>
      <c r="L414" s="211" t="s">
        <v>3399</v>
      </c>
      <c r="M414" s="126" t="s">
        <v>112</v>
      </c>
      <c r="N414" s="126" t="s">
        <v>113</v>
      </c>
      <c r="O414" s="126" t="s">
        <v>324</v>
      </c>
      <c r="P414" s="211" t="s">
        <v>3541</v>
      </c>
      <c r="Q414" s="127">
        <v>1000</v>
      </c>
      <c r="R414" s="126" t="s">
        <v>4350</v>
      </c>
      <c r="S414" s="213" t="s">
        <v>46</v>
      </c>
      <c r="T414" s="171">
        <v>500</v>
      </c>
      <c r="U414" s="171">
        <v>1000</v>
      </c>
      <c r="V414" s="172" t="s">
        <v>3398</v>
      </c>
      <c r="W414" s="172" t="s">
        <v>3530</v>
      </c>
      <c r="X414" s="172" t="s">
        <v>3545</v>
      </c>
      <c r="Y414" s="172" t="s">
        <v>4355</v>
      </c>
      <c r="Z414" s="172">
        <v>18</v>
      </c>
      <c r="AA414" s="172" t="s">
        <v>46</v>
      </c>
      <c r="AB414" s="169" t="s">
        <v>46</v>
      </c>
      <c r="AC414" s="172" t="s">
        <v>46</v>
      </c>
      <c r="AD414" s="169">
        <v>0.02</v>
      </c>
      <c r="AE414" s="169" t="s">
        <v>46</v>
      </c>
      <c r="AF414" s="169">
        <v>2.5000000000000001E-2</v>
      </c>
      <c r="AG414" s="169">
        <v>0.2</v>
      </c>
      <c r="AH414" s="172" t="s">
        <v>136</v>
      </c>
      <c r="AI414" s="172" t="s">
        <v>4367</v>
      </c>
      <c r="AJ414" s="172" t="s">
        <v>133</v>
      </c>
      <c r="AK414" s="173">
        <v>43067</v>
      </c>
      <c r="AL414" s="212" t="s">
        <v>3675</v>
      </c>
      <c r="AM414" s="128">
        <v>1.0841032168225E-2</v>
      </c>
      <c r="AN414" s="128">
        <v>9.7801404353547505E-2</v>
      </c>
      <c r="AO414" s="128">
        <v>7.9865921760778405E-2</v>
      </c>
      <c r="AP414" s="128">
        <v>6.4088022707508005E-2</v>
      </c>
      <c r="AQ414" s="128">
        <v>6.6248748064877405E-2</v>
      </c>
      <c r="AR414" s="128">
        <v>-4.9251537761691E-2</v>
      </c>
      <c r="AS414" s="128">
        <v>0.13214185342014481</v>
      </c>
      <c r="AT414" s="128">
        <v>9.2905190079129493E-2</v>
      </c>
      <c r="AU414" s="128" t="s">
        <v>46</v>
      </c>
      <c r="AV414" s="128" t="s">
        <v>46</v>
      </c>
      <c r="AW414" s="128">
        <v>6.3120645988422305E-2</v>
      </c>
      <c r="AX414" s="128">
        <v>0.88865990779785498</v>
      </c>
      <c r="AY414" s="128">
        <v>0.94482610769078434</v>
      </c>
      <c r="AZ414" s="128">
        <v>0.59853660943638998</v>
      </c>
      <c r="BA414" s="128">
        <v>0.50991500475662221</v>
      </c>
      <c r="BB414" s="128">
        <v>0.49317405100466299</v>
      </c>
      <c r="BC414" s="128" t="s">
        <v>46</v>
      </c>
      <c r="BD414" s="128">
        <v>1.0127799776607938</v>
      </c>
      <c r="BE414" s="128">
        <v>0.75087014837553157</v>
      </c>
      <c r="BF414" s="128" t="s">
        <v>46</v>
      </c>
      <c r="BG414" s="128" t="s">
        <v>46</v>
      </c>
      <c r="BH414" s="128">
        <v>0.68726962079896248</v>
      </c>
      <c r="BI414" s="128">
        <v>-1.3582716071525E-3</v>
      </c>
      <c r="BJ414" s="128">
        <v>-5.7111928931357003E-3</v>
      </c>
      <c r="BK414" s="128">
        <v>-5.35693944782464E-2</v>
      </c>
      <c r="BL414" s="128">
        <v>-5.4718488929449638E-2</v>
      </c>
      <c r="BM414" s="128">
        <v>-6.0020050422651017E-2</v>
      </c>
      <c r="BN414" s="128">
        <v>-0.15799126591593329</v>
      </c>
      <c r="BO414" s="128">
        <v>1.6674598353196E-3</v>
      </c>
      <c r="BP414" s="128">
        <v>-3.0824845373904598E-2</v>
      </c>
      <c r="BQ414" s="128" t="s">
        <v>46</v>
      </c>
      <c r="BR414" s="128" t="s">
        <v>46</v>
      </c>
      <c r="BS414" s="128">
        <v>-2.6305969612165359E-2</v>
      </c>
      <c r="BT414" s="128">
        <v>4.70597453413691E-2</v>
      </c>
      <c r="BU414" s="128">
        <v>7.7835419635507802E-2</v>
      </c>
      <c r="BV414" s="177">
        <v>-1.0058258920603989</v>
      </c>
      <c r="BW414" s="177">
        <v>-0.2235174310428947</v>
      </c>
      <c r="BX414" s="128">
        <v>-2.4633012505904599E-2</v>
      </c>
      <c r="BY414" s="128">
        <v>-0.17899740040186229</v>
      </c>
      <c r="BZ414" s="177">
        <v>0.28804472194273512</v>
      </c>
      <c r="CA414" s="182">
        <v>0.37754296916277491</v>
      </c>
      <c r="CB414" s="182">
        <v>-0.1692484895186159</v>
      </c>
      <c r="CC414" s="182">
        <v>0.18566457971524961</v>
      </c>
      <c r="CD414" s="182">
        <v>0.17548391456860971</v>
      </c>
      <c r="CE414" s="182">
        <v>7.3044680832650005E-2</v>
      </c>
      <c r="CF414" s="182">
        <v>0.2944027122802837</v>
      </c>
      <c r="CG414" s="179">
        <v>1.6128614999999999</v>
      </c>
      <c r="CH414" s="169">
        <v>0.27</v>
      </c>
      <c r="CI414" s="170">
        <v>0.15</v>
      </c>
      <c r="CJ414" s="170">
        <v>5.4000000000000003E-3</v>
      </c>
      <c r="CK414" s="170" t="s">
        <v>46</v>
      </c>
      <c r="CL414" s="170">
        <v>5.4000000000000003E-3</v>
      </c>
      <c r="CM414" s="180">
        <v>2276039.13</v>
      </c>
      <c r="CN414" s="180">
        <v>2650379.086111112</v>
      </c>
      <c r="CO414" s="180">
        <v>-2269588.9700000002</v>
      </c>
      <c r="CP414" s="128" t="s">
        <v>46</v>
      </c>
      <c r="CQ414" s="128" t="s">
        <v>46</v>
      </c>
      <c r="CR414" s="128" t="s">
        <v>46</v>
      </c>
      <c r="CS414" s="128" t="s">
        <v>46</v>
      </c>
      <c r="CT414" s="126" t="s">
        <v>46</v>
      </c>
      <c r="CU414" s="126" t="s">
        <v>46</v>
      </c>
      <c r="CV414" s="126" t="s">
        <v>5940</v>
      </c>
      <c r="CW414" s="126" t="s">
        <v>46</v>
      </c>
      <c r="CX414" s="154">
        <v>25569.625694432871</v>
      </c>
    </row>
    <row r="415" spans="1:102" ht="15" customHeight="1" x14ac:dyDescent="0.35">
      <c r="A415" s="8"/>
      <c r="B415" s="129">
        <v>20485402000130</v>
      </c>
      <c r="C415" s="152" t="s">
        <v>5941</v>
      </c>
      <c r="D415" s="126">
        <v>26</v>
      </c>
      <c r="E415" s="126"/>
      <c r="F415" s="122" t="s">
        <v>3393</v>
      </c>
      <c r="G415" s="126" t="s">
        <v>4425</v>
      </c>
      <c r="H415" s="126" t="s">
        <v>2469</v>
      </c>
      <c r="I415" s="126" t="s">
        <v>2469</v>
      </c>
      <c r="J415" s="126" t="s">
        <v>3559</v>
      </c>
      <c r="K415" s="126" t="s">
        <v>3526</v>
      </c>
      <c r="L415" s="211" t="s">
        <v>3399</v>
      </c>
      <c r="M415" s="126" t="s">
        <v>114</v>
      </c>
      <c r="N415" s="126" t="s">
        <v>4426</v>
      </c>
      <c r="O415" s="126" t="s">
        <v>358</v>
      </c>
      <c r="P415" s="211" t="s">
        <v>4920</v>
      </c>
      <c r="Q415" s="127">
        <v>500</v>
      </c>
      <c r="R415" s="126" t="s">
        <v>4350</v>
      </c>
      <c r="S415" s="213" t="s">
        <v>46</v>
      </c>
      <c r="T415" s="171">
        <v>100</v>
      </c>
      <c r="U415" s="171">
        <v>100</v>
      </c>
      <c r="V415" s="172" t="s">
        <v>3398</v>
      </c>
      <c r="W415" s="172" t="s">
        <v>3530</v>
      </c>
      <c r="X415" s="172" t="s">
        <v>3548</v>
      </c>
      <c r="Y415" s="172" t="s">
        <v>4427</v>
      </c>
      <c r="Z415" s="172">
        <v>6</v>
      </c>
      <c r="AA415" s="172" t="s">
        <v>46</v>
      </c>
      <c r="AB415" s="169" t="s">
        <v>46</v>
      </c>
      <c r="AC415" s="172" t="s">
        <v>46</v>
      </c>
      <c r="AD415" s="169">
        <v>0.01</v>
      </c>
      <c r="AE415" s="169" t="s">
        <v>46</v>
      </c>
      <c r="AF415" s="169">
        <v>0.01</v>
      </c>
      <c r="AG415" s="169" t="s">
        <v>46</v>
      </c>
      <c r="AH415" s="172" t="s">
        <v>46</v>
      </c>
      <c r="AI415" s="172" t="s">
        <v>46</v>
      </c>
      <c r="AJ415" s="172" t="s">
        <v>46</v>
      </c>
      <c r="AK415" s="173">
        <v>42003</v>
      </c>
      <c r="AL415" s="212" t="s">
        <v>5942</v>
      </c>
      <c r="AM415" s="128">
        <v>4.7376501830345003E-3</v>
      </c>
      <c r="AN415" s="128">
        <v>-4.1849585629972298E-2</v>
      </c>
      <c r="AO415" s="128">
        <v>8.41991184579267E-2</v>
      </c>
      <c r="AP415" s="128">
        <v>0.24485143681966681</v>
      </c>
      <c r="AQ415" s="128">
        <v>0.1877317399511384</v>
      </c>
      <c r="AR415" s="128">
        <v>0.51695539712253846</v>
      </c>
      <c r="AS415" s="128">
        <v>7.5311275578665501E-2</v>
      </c>
      <c r="AT415" s="128">
        <v>-0.22071525628837341</v>
      </c>
      <c r="AU415" s="128" t="s">
        <v>46</v>
      </c>
      <c r="AV415" s="128" t="s">
        <v>46</v>
      </c>
      <c r="AW415" s="128">
        <v>0.1744370376122113</v>
      </c>
      <c r="AX415" s="128">
        <v>0.38835414465182261</v>
      </c>
      <c r="AY415" s="128" t="s">
        <v>46</v>
      </c>
      <c r="AZ415" s="128">
        <v>0.63101074611386543</v>
      </c>
      <c r="BA415" s="128">
        <v>2.118765862975962</v>
      </c>
      <c r="BB415" s="128">
        <v>1.5699978620751955</v>
      </c>
      <c r="BC415" s="128">
        <v>4.7540618860961343</v>
      </c>
      <c r="BD415" s="128">
        <v>0.57721115622356611</v>
      </c>
      <c r="BE415" s="128" t="s">
        <v>46</v>
      </c>
      <c r="BF415" s="128" t="s">
        <v>46</v>
      </c>
      <c r="BG415" s="128" t="s">
        <v>46</v>
      </c>
      <c r="BH415" s="128">
        <v>2.7477254741005681</v>
      </c>
      <c r="BI415" s="128">
        <v>-7.4616535923429997E-3</v>
      </c>
      <c r="BJ415" s="128">
        <v>-0.14536218287665559</v>
      </c>
      <c r="BK415" s="128">
        <v>-4.9236197781098202E-2</v>
      </c>
      <c r="BL415" s="128">
        <v>0.11589500086927962</v>
      </c>
      <c r="BM415" s="128">
        <v>6.0877788194752425E-2</v>
      </c>
      <c r="BN415" s="128">
        <v>0.40821566896829609</v>
      </c>
      <c r="BO415" s="128">
        <v>-5.5163118006159501E-2</v>
      </c>
      <c r="BP415" s="128">
        <v>-0.34444529174140759</v>
      </c>
      <c r="BQ415" s="128" t="s">
        <v>46</v>
      </c>
      <c r="BR415" s="128" t="s">
        <v>46</v>
      </c>
      <c r="BS415" s="128">
        <v>0.10432960283335069</v>
      </c>
      <c r="BT415" s="128">
        <v>0.16868021604881989</v>
      </c>
      <c r="BU415" s="128">
        <v>0.1999290009019011</v>
      </c>
      <c r="BV415" s="177">
        <v>-0.17950138428177109</v>
      </c>
      <c r="BW415" s="177">
        <v>0.44520247949580721</v>
      </c>
      <c r="BX415" s="128">
        <v>-0.18891875943038189</v>
      </c>
      <c r="BY415" s="128">
        <v>-0.32603906706090202</v>
      </c>
      <c r="BZ415" s="177">
        <v>0.1073984243859222</v>
      </c>
      <c r="CA415" s="182">
        <v>2.3193249146294101E-2</v>
      </c>
      <c r="CB415" s="182">
        <v>0.3641709435081481</v>
      </c>
      <c r="CC415" s="182">
        <v>-0.28151629670987011</v>
      </c>
      <c r="CD415" s="182">
        <v>-0.20248104443196399</v>
      </c>
      <c r="CE415" s="182">
        <v>0.80873810169118265</v>
      </c>
      <c r="CF415" s="182">
        <v>-6.4532191194309904E-2</v>
      </c>
      <c r="CG415" s="179">
        <v>5.5891333000000003</v>
      </c>
      <c r="CH415" s="169">
        <v>0.435</v>
      </c>
      <c r="CI415" s="170" t="s">
        <v>46</v>
      </c>
      <c r="CJ415" s="170">
        <v>4.3499999999999997E-3</v>
      </c>
      <c r="CK415" s="170" t="s">
        <v>46</v>
      </c>
      <c r="CL415" s="170">
        <v>4.3499999999999997E-3</v>
      </c>
      <c r="CM415" s="180">
        <v>122758724.28</v>
      </c>
      <c r="CN415" s="180">
        <v>122382281.76444449</v>
      </c>
      <c r="CO415" s="180">
        <v>-7633598.8999999994</v>
      </c>
      <c r="CP415" s="128" t="s">
        <v>46</v>
      </c>
      <c r="CQ415" s="128" t="s">
        <v>46</v>
      </c>
      <c r="CR415" s="128" t="s">
        <v>46</v>
      </c>
      <c r="CS415" s="128" t="s">
        <v>46</v>
      </c>
      <c r="CT415" s="126" t="s">
        <v>46</v>
      </c>
      <c r="CU415" s="126" t="s">
        <v>46</v>
      </c>
      <c r="CV415" s="126" t="s">
        <v>5943</v>
      </c>
      <c r="CW415" s="126" t="s">
        <v>46</v>
      </c>
      <c r="CX415" s="154">
        <v>25569.646527766203</v>
      </c>
    </row>
    <row r="416" spans="1:102" ht="15" customHeight="1" x14ac:dyDescent="0.35">
      <c r="A416" s="8"/>
      <c r="B416" s="129">
        <v>46153220000156</v>
      </c>
      <c r="C416" s="152" t="s">
        <v>5944</v>
      </c>
      <c r="D416" s="126">
        <v>50</v>
      </c>
      <c r="E416" s="126"/>
      <c r="F416" s="122"/>
      <c r="G416" s="126" t="s">
        <v>5945</v>
      </c>
      <c r="H416" s="126" t="s">
        <v>352</v>
      </c>
      <c r="I416" s="126" t="s">
        <v>3406</v>
      </c>
      <c r="J416" s="126" t="s">
        <v>3559</v>
      </c>
      <c r="K416" s="126" t="s">
        <v>3526</v>
      </c>
      <c r="L416" s="211" t="s">
        <v>3400</v>
      </c>
      <c r="M416" s="126" t="s">
        <v>4733</v>
      </c>
      <c r="N416" s="126" t="s">
        <v>4533</v>
      </c>
      <c r="O416" s="126" t="s">
        <v>4216</v>
      </c>
      <c r="P416" s="211" t="s">
        <v>4243</v>
      </c>
      <c r="Q416" s="127">
        <v>10900</v>
      </c>
      <c r="R416" s="126" t="s">
        <v>4361</v>
      </c>
      <c r="S416" s="213" t="s">
        <v>46</v>
      </c>
      <c r="T416" s="171">
        <v>1000</v>
      </c>
      <c r="U416" s="171">
        <v>10900</v>
      </c>
      <c r="V416" s="172" t="s">
        <v>3398</v>
      </c>
      <c r="W416" s="172" t="s">
        <v>135</v>
      </c>
      <c r="X416" s="172" t="s">
        <v>46</v>
      </c>
      <c r="Y416" s="172" t="s">
        <v>46</v>
      </c>
      <c r="Z416" s="172" t="s">
        <v>46</v>
      </c>
      <c r="AA416" s="172" t="s">
        <v>46</v>
      </c>
      <c r="AB416" s="169" t="s">
        <v>46</v>
      </c>
      <c r="AC416" s="172" t="s">
        <v>46</v>
      </c>
      <c r="AD416" s="169">
        <v>2.12E-2</v>
      </c>
      <c r="AE416" s="169" t="s">
        <v>46</v>
      </c>
      <c r="AF416" s="169">
        <v>2.12E-2</v>
      </c>
      <c r="AG416" s="169">
        <v>0.2</v>
      </c>
      <c r="AH416" s="172" t="s">
        <v>3380</v>
      </c>
      <c r="AI416" s="172" t="s">
        <v>3381</v>
      </c>
      <c r="AJ416" s="172" t="s">
        <v>46</v>
      </c>
      <c r="AK416" s="173">
        <v>45050</v>
      </c>
      <c r="AL416" s="212" t="s">
        <v>5946</v>
      </c>
      <c r="AM416" s="128" t="s">
        <v>46</v>
      </c>
      <c r="AN416" s="128" t="s">
        <v>46</v>
      </c>
      <c r="AO416" s="128" t="s">
        <v>46</v>
      </c>
      <c r="AP416" s="128" t="s">
        <v>46</v>
      </c>
      <c r="AQ416" s="128" t="s">
        <v>46</v>
      </c>
      <c r="AR416" s="128" t="s">
        <v>46</v>
      </c>
      <c r="AS416" s="128" t="s">
        <v>46</v>
      </c>
      <c r="AT416" s="128" t="s">
        <v>46</v>
      </c>
      <c r="AU416" s="128" t="s">
        <v>46</v>
      </c>
      <c r="AV416" s="128" t="s">
        <v>46</v>
      </c>
      <c r="AW416" s="128" t="s">
        <v>46</v>
      </c>
      <c r="AX416" s="128" t="s">
        <v>46</v>
      </c>
      <c r="AY416" s="128" t="s">
        <v>46</v>
      </c>
      <c r="AZ416" s="128" t="s">
        <v>46</v>
      </c>
      <c r="BA416" s="128" t="s">
        <v>46</v>
      </c>
      <c r="BB416" s="128" t="s">
        <v>46</v>
      </c>
      <c r="BC416" s="128" t="s">
        <v>46</v>
      </c>
      <c r="BD416" s="128" t="s">
        <v>46</v>
      </c>
      <c r="BE416" s="128" t="s">
        <v>46</v>
      </c>
      <c r="BF416" s="128" t="s">
        <v>46</v>
      </c>
      <c r="BG416" s="128" t="s">
        <v>46</v>
      </c>
      <c r="BH416" s="128" t="s">
        <v>46</v>
      </c>
      <c r="BI416" s="128" t="s">
        <v>46</v>
      </c>
      <c r="BJ416" s="128" t="s">
        <v>46</v>
      </c>
      <c r="BK416" s="128" t="s">
        <v>46</v>
      </c>
      <c r="BL416" s="128" t="s">
        <v>46</v>
      </c>
      <c r="BM416" s="128" t="s">
        <v>46</v>
      </c>
      <c r="BN416" s="128" t="s">
        <v>46</v>
      </c>
      <c r="BO416" s="128" t="s">
        <v>46</v>
      </c>
      <c r="BP416" s="128" t="s">
        <v>46</v>
      </c>
      <c r="BQ416" s="128" t="s">
        <v>46</v>
      </c>
      <c r="BR416" s="128" t="s">
        <v>46</v>
      </c>
      <c r="BS416" s="128" t="s">
        <v>46</v>
      </c>
      <c r="BT416" s="128">
        <v>0.27601987707438691</v>
      </c>
      <c r="BU416" s="128">
        <v>1.0040811040219579</v>
      </c>
      <c r="BV416" s="177">
        <v>0.3443070040934178</v>
      </c>
      <c r="BW416" s="177">
        <v>0.28171643018899029</v>
      </c>
      <c r="BX416" s="128">
        <v>-4.2228787945942599E-2</v>
      </c>
      <c r="BY416" s="128">
        <v>-0.72158126667000011</v>
      </c>
      <c r="BZ416" s="177">
        <v>-0.34092357571692611</v>
      </c>
      <c r="CA416" s="182">
        <v>-8.3286011770728405E-2</v>
      </c>
      <c r="CB416" s="182">
        <v>-5.02178984798788E-2</v>
      </c>
      <c r="CC416" s="182">
        <v>4.4500208453670802E-2</v>
      </c>
      <c r="CD416" s="182">
        <v>5.2720443068937799E-2</v>
      </c>
      <c r="CE416" s="182">
        <v>-8.8135774280409009E-3</v>
      </c>
      <c r="CF416" s="182">
        <v>-5.5413954784641797E-2</v>
      </c>
      <c r="CG416" s="179">
        <v>1225.1652114000001</v>
      </c>
      <c r="CH416" s="169">
        <v>0.15</v>
      </c>
      <c r="CI416" s="170" t="s">
        <v>46</v>
      </c>
      <c r="CJ416" s="170">
        <v>3.1800000000000001E-3</v>
      </c>
      <c r="CK416" s="170" t="s">
        <v>46</v>
      </c>
      <c r="CL416" s="170">
        <v>3.1800000000000001E-3</v>
      </c>
      <c r="CM416" s="180">
        <v>415867631.85000002</v>
      </c>
      <c r="CN416" s="180">
        <v>406931369.155873</v>
      </c>
      <c r="CO416" s="180">
        <v>36397940.770000003</v>
      </c>
      <c r="CP416" s="128" t="s">
        <v>46</v>
      </c>
      <c r="CQ416" s="128" t="s">
        <v>46</v>
      </c>
      <c r="CR416" s="128" t="s">
        <v>46</v>
      </c>
      <c r="CS416" s="128" t="s">
        <v>46</v>
      </c>
      <c r="CT416" s="126" t="s">
        <v>46</v>
      </c>
      <c r="CU416" s="126" t="s">
        <v>46</v>
      </c>
      <c r="CV416" s="126" t="s">
        <v>5947</v>
      </c>
      <c r="CW416" s="126" t="s">
        <v>46</v>
      </c>
      <c r="CX416" s="154">
        <v>25569.604861099539</v>
      </c>
    </row>
    <row r="417" spans="1:102" ht="15" customHeight="1" x14ac:dyDescent="0.35">
      <c r="A417" s="8"/>
      <c r="B417" s="129">
        <v>46153220000156</v>
      </c>
      <c r="C417" s="152" t="s">
        <v>5948</v>
      </c>
      <c r="D417" s="126">
        <v>50</v>
      </c>
      <c r="E417" s="126"/>
      <c r="F417" s="122"/>
      <c r="G417" s="126" t="s">
        <v>5945</v>
      </c>
      <c r="H417" s="126" t="s">
        <v>352</v>
      </c>
      <c r="I417" s="126" t="s">
        <v>3406</v>
      </c>
      <c r="J417" s="126" t="s">
        <v>3559</v>
      </c>
      <c r="K417" s="126" t="s">
        <v>3540</v>
      </c>
      <c r="L417" s="211" t="s">
        <v>3400</v>
      </c>
      <c r="M417" s="126" t="s">
        <v>4733</v>
      </c>
      <c r="N417" s="126" t="s">
        <v>4533</v>
      </c>
      <c r="O417" s="126" t="s">
        <v>4216</v>
      </c>
      <c r="P417" s="211" t="s">
        <v>4243</v>
      </c>
      <c r="Q417" s="127">
        <v>500310</v>
      </c>
      <c r="R417" s="126" t="s">
        <v>4361</v>
      </c>
      <c r="S417" s="213" t="s">
        <v>46</v>
      </c>
      <c r="T417" s="171">
        <v>500310</v>
      </c>
      <c r="U417" s="171">
        <v>500310</v>
      </c>
      <c r="V417" s="172" t="s">
        <v>3398</v>
      </c>
      <c r="W417" s="172" t="s">
        <v>135</v>
      </c>
      <c r="X417" s="172" t="s">
        <v>46</v>
      </c>
      <c r="Y417" s="172" t="s">
        <v>46</v>
      </c>
      <c r="Z417" s="172" t="s">
        <v>46</v>
      </c>
      <c r="AA417" s="172" t="s">
        <v>46</v>
      </c>
      <c r="AB417" s="169" t="s">
        <v>46</v>
      </c>
      <c r="AC417" s="172" t="s">
        <v>46</v>
      </c>
      <c r="AD417" s="169">
        <v>2.12E-2</v>
      </c>
      <c r="AE417" s="169" t="s">
        <v>46</v>
      </c>
      <c r="AF417" s="169">
        <v>2.12E-2</v>
      </c>
      <c r="AG417" s="169">
        <v>0.2</v>
      </c>
      <c r="AH417" s="172" t="s">
        <v>3380</v>
      </c>
      <c r="AI417" s="172" t="s">
        <v>3381</v>
      </c>
      <c r="AJ417" s="172" t="s">
        <v>46</v>
      </c>
      <c r="AK417" s="173">
        <v>45050</v>
      </c>
      <c r="AL417" s="212" t="s">
        <v>5949</v>
      </c>
      <c r="AM417" s="128" t="s">
        <v>46</v>
      </c>
      <c r="AN417" s="128" t="s">
        <v>46</v>
      </c>
      <c r="AO417" s="128" t="s">
        <v>46</v>
      </c>
      <c r="AP417" s="128" t="s">
        <v>46</v>
      </c>
      <c r="AQ417" s="128" t="s">
        <v>46</v>
      </c>
      <c r="AR417" s="128" t="s">
        <v>46</v>
      </c>
      <c r="AS417" s="128" t="s">
        <v>46</v>
      </c>
      <c r="AT417" s="128" t="s">
        <v>46</v>
      </c>
      <c r="AU417" s="128" t="s">
        <v>46</v>
      </c>
      <c r="AV417" s="128" t="s">
        <v>46</v>
      </c>
      <c r="AW417" s="128" t="s">
        <v>46</v>
      </c>
      <c r="AX417" s="128" t="s">
        <v>46</v>
      </c>
      <c r="AY417" s="128" t="s">
        <v>46</v>
      </c>
      <c r="AZ417" s="128" t="s">
        <v>46</v>
      </c>
      <c r="BA417" s="128" t="s">
        <v>46</v>
      </c>
      <c r="BB417" s="128" t="s">
        <v>46</v>
      </c>
      <c r="BC417" s="128" t="s">
        <v>46</v>
      </c>
      <c r="BD417" s="128" t="s">
        <v>46</v>
      </c>
      <c r="BE417" s="128" t="s">
        <v>46</v>
      </c>
      <c r="BF417" s="128" t="s">
        <v>46</v>
      </c>
      <c r="BG417" s="128" t="s">
        <v>46</v>
      </c>
      <c r="BH417" s="128" t="s">
        <v>46</v>
      </c>
      <c r="BI417" s="128" t="s">
        <v>46</v>
      </c>
      <c r="BJ417" s="128" t="s">
        <v>46</v>
      </c>
      <c r="BK417" s="128" t="s">
        <v>46</v>
      </c>
      <c r="BL417" s="128" t="s">
        <v>46</v>
      </c>
      <c r="BM417" s="128" t="s">
        <v>46</v>
      </c>
      <c r="BN417" s="128" t="s">
        <v>46</v>
      </c>
      <c r="BO417" s="128" t="s">
        <v>46</v>
      </c>
      <c r="BP417" s="128" t="s">
        <v>46</v>
      </c>
      <c r="BQ417" s="128" t="s">
        <v>46</v>
      </c>
      <c r="BR417" s="128" t="s">
        <v>46</v>
      </c>
      <c r="BS417" s="128" t="s">
        <v>46</v>
      </c>
      <c r="BT417" s="128">
        <v>0.27601987707438691</v>
      </c>
      <c r="BU417" s="128">
        <v>1.0040811040219579</v>
      </c>
      <c r="BV417" s="177">
        <v>0.3443070040934178</v>
      </c>
      <c r="BW417" s="177">
        <v>0.28171643018899029</v>
      </c>
      <c r="BX417" s="128">
        <v>-4.2228787945942599E-2</v>
      </c>
      <c r="BY417" s="128">
        <v>-0.72158126667000011</v>
      </c>
      <c r="BZ417" s="177">
        <v>-0.34092357571692611</v>
      </c>
      <c r="CA417" s="182">
        <v>-8.3286011770728405E-2</v>
      </c>
      <c r="CB417" s="182">
        <v>-5.02178984798788E-2</v>
      </c>
      <c r="CC417" s="182">
        <v>4.4500208453670802E-2</v>
      </c>
      <c r="CD417" s="182">
        <v>5.2720443068937799E-2</v>
      </c>
      <c r="CE417" s="182">
        <v>-8.8135774280409009E-3</v>
      </c>
      <c r="CF417" s="182">
        <v>-5.5413954784641797E-2</v>
      </c>
      <c r="CG417" s="179">
        <v>1225.1652114000001</v>
      </c>
      <c r="CH417" s="169">
        <v>0.15</v>
      </c>
      <c r="CI417" s="170" t="s">
        <v>46</v>
      </c>
      <c r="CJ417" s="170">
        <v>3.1800000000000001E-3</v>
      </c>
      <c r="CK417" s="170" t="s">
        <v>46</v>
      </c>
      <c r="CL417" s="170">
        <v>3.1800000000000001E-3</v>
      </c>
      <c r="CM417" s="180">
        <v>415867631.85000002</v>
      </c>
      <c r="CN417" s="180">
        <v>406931369.155873</v>
      </c>
      <c r="CO417" s="180">
        <v>36397940.770000003</v>
      </c>
      <c r="CP417" s="128" t="s">
        <v>46</v>
      </c>
      <c r="CQ417" s="128" t="s">
        <v>46</v>
      </c>
      <c r="CR417" s="128" t="s">
        <v>46</v>
      </c>
      <c r="CS417" s="128" t="s">
        <v>46</v>
      </c>
      <c r="CT417" s="126" t="s">
        <v>46</v>
      </c>
      <c r="CU417" s="126" t="s">
        <v>46</v>
      </c>
      <c r="CV417" s="126" t="s">
        <v>5947</v>
      </c>
      <c r="CW417" s="126" t="s">
        <v>46</v>
      </c>
      <c r="CX417" s="154">
        <v>25569.604861099539</v>
      </c>
    </row>
    <row r="418" spans="1:102" ht="15" customHeight="1" x14ac:dyDescent="0.35">
      <c r="A418" s="8"/>
      <c r="B418" s="129">
        <v>46153220000156</v>
      </c>
      <c r="C418" s="152" t="s">
        <v>5950</v>
      </c>
      <c r="D418" s="126">
        <v>50</v>
      </c>
      <c r="E418" s="126"/>
      <c r="F418" s="122"/>
      <c r="G418" s="126" t="s">
        <v>5945</v>
      </c>
      <c r="H418" s="126" t="s">
        <v>352</v>
      </c>
      <c r="I418" s="126" t="s">
        <v>3406</v>
      </c>
      <c r="J418" s="126" t="s">
        <v>3559</v>
      </c>
      <c r="K418" s="126" t="s">
        <v>3526</v>
      </c>
      <c r="L418" s="211" t="s">
        <v>3400</v>
      </c>
      <c r="M418" s="126" t="s">
        <v>4733</v>
      </c>
      <c r="N418" s="126" t="s">
        <v>4533</v>
      </c>
      <c r="O418" s="126" t="s">
        <v>4216</v>
      </c>
      <c r="P418" s="211" t="s">
        <v>4243</v>
      </c>
      <c r="Q418" s="127">
        <v>10000</v>
      </c>
      <c r="R418" s="126" t="s">
        <v>4361</v>
      </c>
      <c r="S418" s="213" t="s">
        <v>46</v>
      </c>
      <c r="T418" s="171">
        <v>0.01</v>
      </c>
      <c r="U418" s="171">
        <v>0.01</v>
      </c>
      <c r="V418" s="172" t="s">
        <v>3398</v>
      </c>
      <c r="W418" s="172" t="s">
        <v>135</v>
      </c>
      <c r="X418" s="172" t="s">
        <v>46</v>
      </c>
      <c r="Y418" s="172" t="s">
        <v>46</v>
      </c>
      <c r="Z418" s="172" t="s">
        <v>46</v>
      </c>
      <c r="AA418" s="172" t="s">
        <v>46</v>
      </c>
      <c r="AB418" s="169" t="s">
        <v>46</v>
      </c>
      <c r="AC418" s="172" t="s">
        <v>46</v>
      </c>
      <c r="AD418" s="169">
        <v>2.12E-2</v>
      </c>
      <c r="AE418" s="169" t="s">
        <v>46</v>
      </c>
      <c r="AF418" s="169" t="s">
        <v>46</v>
      </c>
      <c r="AG418" s="169">
        <v>0.2</v>
      </c>
      <c r="AH418" s="172" t="s">
        <v>46</v>
      </c>
      <c r="AI418" s="172" t="s">
        <v>46</v>
      </c>
      <c r="AJ418" s="172" t="s">
        <v>46</v>
      </c>
      <c r="AK418" s="173">
        <v>44960</v>
      </c>
      <c r="AL418" s="212" t="s">
        <v>5951</v>
      </c>
      <c r="AM418" s="128" t="s">
        <v>46</v>
      </c>
      <c r="AN418" s="128" t="s">
        <v>46</v>
      </c>
      <c r="AO418" s="128" t="s">
        <v>46</v>
      </c>
      <c r="AP418" s="128" t="s">
        <v>46</v>
      </c>
      <c r="AQ418" s="128" t="s">
        <v>46</v>
      </c>
      <c r="AR418" s="128" t="s">
        <v>46</v>
      </c>
      <c r="AS418" s="128" t="s">
        <v>46</v>
      </c>
      <c r="AT418" s="128" t="s">
        <v>46</v>
      </c>
      <c r="AU418" s="128" t="s">
        <v>46</v>
      </c>
      <c r="AV418" s="128" t="s">
        <v>46</v>
      </c>
      <c r="AW418" s="128" t="s">
        <v>46</v>
      </c>
      <c r="AX418" s="128" t="s">
        <v>46</v>
      </c>
      <c r="AY418" s="128" t="s">
        <v>46</v>
      </c>
      <c r="AZ418" s="128" t="s">
        <v>46</v>
      </c>
      <c r="BA418" s="128" t="s">
        <v>46</v>
      </c>
      <c r="BB418" s="128" t="s">
        <v>46</v>
      </c>
      <c r="BC418" s="128" t="s">
        <v>46</v>
      </c>
      <c r="BD418" s="128" t="s">
        <v>46</v>
      </c>
      <c r="BE418" s="128" t="s">
        <v>46</v>
      </c>
      <c r="BF418" s="128" t="s">
        <v>46</v>
      </c>
      <c r="BG418" s="128" t="s">
        <v>46</v>
      </c>
      <c r="BH418" s="128" t="s">
        <v>46</v>
      </c>
      <c r="BI418" s="128" t="s">
        <v>46</v>
      </c>
      <c r="BJ418" s="128" t="s">
        <v>46</v>
      </c>
      <c r="BK418" s="128" t="s">
        <v>46</v>
      </c>
      <c r="BL418" s="128" t="s">
        <v>46</v>
      </c>
      <c r="BM418" s="128" t="s">
        <v>46</v>
      </c>
      <c r="BN418" s="128" t="s">
        <v>46</v>
      </c>
      <c r="BO418" s="128" t="s">
        <v>46</v>
      </c>
      <c r="BP418" s="128" t="s">
        <v>46</v>
      </c>
      <c r="BQ418" s="128" t="s">
        <v>46</v>
      </c>
      <c r="BR418" s="128" t="s">
        <v>46</v>
      </c>
      <c r="BS418" s="128" t="s">
        <v>46</v>
      </c>
      <c r="BT418" s="128">
        <v>0.27601987707438691</v>
      </c>
      <c r="BU418" s="128">
        <v>1.0040811040219579</v>
      </c>
      <c r="BV418" s="177">
        <v>0.3443070040934178</v>
      </c>
      <c r="BW418" s="177">
        <v>0.28171643018899029</v>
      </c>
      <c r="BX418" s="128">
        <v>-4.2228787945942599E-2</v>
      </c>
      <c r="BY418" s="128">
        <v>-0.72158126667000011</v>
      </c>
      <c r="BZ418" s="177">
        <v>-0.34092357571692611</v>
      </c>
      <c r="CA418" s="182">
        <v>-8.3286011770728405E-2</v>
      </c>
      <c r="CB418" s="182">
        <v>-5.02178984798788E-2</v>
      </c>
      <c r="CC418" s="182">
        <v>4.4500208453670802E-2</v>
      </c>
      <c r="CD418" s="182">
        <v>5.2720443068937799E-2</v>
      </c>
      <c r="CE418" s="182">
        <v>-8.8135774280409009E-3</v>
      </c>
      <c r="CF418" s="182">
        <v>-5.5413954784641797E-2</v>
      </c>
      <c r="CG418" s="179">
        <v>1225.1652114000001</v>
      </c>
      <c r="CH418" s="169">
        <v>0.15</v>
      </c>
      <c r="CI418" s="170">
        <v>0.05</v>
      </c>
      <c r="CJ418" s="170">
        <v>3.1800000000000001E-3</v>
      </c>
      <c r="CK418" s="170" t="s">
        <v>46</v>
      </c>
      <c r="CL418" s="170">
        <v>3.1800000000000001E-3</v>
      </c>
      <c r="CM418" s="180">
        <v>415867631.85000002</v>
      </c>
      <c r="CN418" s="180">
        <v>406931369.155873</v>
      </c>
      <c r="CO418" s="180">
        <v>36397940.770000003</v>
      </c>
      <c r="CP418" s="128" t="s">
        <v>46</v>
      </c>
      <c r="CQ418" s="128" t="s">
        <v>46</v>
      </c>
      <c r="CR418" s="128" t="s">
        <v>46</v>
      </c>
      <c r="CS418" s="128" t="s">
        <v>46</v>
      </c>
      <c r="CT418" s="126" t="s">
        <v>46</v>
      </c>
      <c r="CU418" s="126" t="s">
        <v>46</v>
      </c>
      <c r="CV418" s="126" t="s">
        <v>5947</v>
      </c>
      <c r="CW418" s="126" t="s">
        <v>46</v>
      </c>
      <c r="CX418" s="154">
        <v>25569.604861099539</v>
      </c>
    </row>
    <row r="419" spans="1:102" ht="15" customHeight="1" x14ac:dyDescent="0.35">
      <c r="A419" s="8"/>
      <c r="B419" s="129">
        <v>46153220000156</v>
      </c>
      <c r="C419" s="152" t="s">
        <v>5952</v>
      </c>
      <c r="D419" s="126">
        <v>50</v>
      </c>
      <c r="E419" s="126"/>
      <c r="F419" s="122"/>
      <c r="G419" s="126" t="s">
        <v>5945</v>
      </c>
      <c r="H419" s="126" t="s">
        <v>352</v>
      </c>
      <c r="I419" s="126" t="s">
        <v>3406</v>
      </c>
      <c r="J419" s="126" t="s">
        <v>3559</v>
      </c>
      <c r="K419" s="126" t="s">
        <v>3540</v>
      </c>
      <c r="L419" s="211" t="s">
        <v>3400</v>
      </c>
      <c r="M419" s="126" t="s">
        <v>4733</v>
      </c>
      <c r="N419" s="126" t="s">
        <v>4533</v>
      </c>
      <c r="O419" s="126" t="s">
        <v>4216</v>
      </c>
      <c r="P419" s="211" t="s">
        <v>4243</v>
      </c>
      <c r="Q419" s="127">
        <v>1000000</v>
      </c>
      <c r="R419" s="126" t="s">
        <v>4361</v>
      </c>
      <c r="S419" s="213" t="s">
        <v>46</v>
      </c>
      <c r="T419" s="171">
        <v>0.01</v>
      </c>
      <c r="U419" s="171">
        <v>0.01</v>
      </c>
      <c r="V419" s="172" t="s">
        <v>3398</v>
      </c>
      <c r="W419" s="172" t="s">
        <v>135</v>
      </c>
      <c r="X419" s="172" t="s">
        <v>46</v>
      </c>
      <c r="Y419" s="172" t="s">
        <v>46</v>
      </c>
      <c r="Z419" s="172" t="s">
        <v>46</v>
      </c>
      <c r="AA419" s="172" t="s">
        <v>46</v>
      </c>
      <c r="AB419" s="169" t="s">
        <v>46</v>
      </c>
      <c r="AC419" s="172" t="s">
        <v>46</v>
      </c>
      <c r="AD419" s="169">
        <v>2.12E-2</v>
      </c>
      <c r="AE419" s="169" t="s">
        <v>46</v>
      </c>
      <c r="AF419" s="169">
        <v>2.12E-2</v>
      </c>
      <c r="AG419" s="169">
        <v>0.2</v>
      </c>
      <c r="AH419" s="172" t="s">
        <v>3380</v>
      </c>
      <c r="AI419" s="172" t="s">
        <v>3381</v>
      </c>
      <c r="AJ419" s="172" t="s">
        <v>46</v>
      </c>
      <c r="AK419" s="173">
        <v>45050</v>
      </c>
      <c r="AL419" s="212" t="s">
        <v>5953</v>
      </c>
      <c r="AM419" s="128" t="s">
        <v>46</v>
      </c>
      <c r="AN419" s="128" t="s">
        <v>46</v>
      </c>
      <c r="AO419" s="128" t="s">
        <v>46</v>
      </c>
      <c r="AP419" s="128" t="s">
        <v>46</v>
      </c>
      <c r="AQ419" s="128" t="s">
        <v>46</v>
      </c>
      <c r="AR419" s="128" t="s">
        <v>46</v>
      </c>
      <c r="AS419" s="128" t="s">
        <v>46</v>
      </c>
      <c r="AT419" s="128" t="s">
        <v>46</v>
      </c>
      <c r="AU419" s="128" t="s">
        <v>46</v>
      </c>
      <c r="AV419" s="128" t="s">
        <v>46</v>
      </c>
      <c r="AW419" s="128" t="s">
        <v>46</v>
      </c>
      <c r="AX419" s="128" t="s">
        <v>46</v>
      </c>
      <c r="AY419" s="128" t="s">
        <v>46</v>
      </c>
      <c r="AZ419" s="128" t="s">
        <v>46</v>
      </c>
      <c r="BA419" s="128" t="s">
        <v>46</v>
      </c>
      <c r="BB419" s="128" t="s">
        <v>46</v>
      </c>
      <c r="BC419" s="128" t="s">
        <v>46</v>
      </c>
      <c r="BD419" s="128" t="s">
        <v>46</v>
      </c>
      <c r="BE419" s="128" t="s">
        <v>46</v>
      </c>
      <c r="BF419" s="128" t="s">
        <v>46</v>
      </c>
      <c r="BG419" s="128" t="s">
        <v>46</v>
      </c>
      <c r="BH419" s="128" t="s">
        <v>46</v>
      </c>
      <c r="BI419" s="128" t="s">
        <v>46</v>
      </c>
      <c r="BJ419" s="128" t="s">
        <v>46</v>
      </c>
      <c r="BK419" s="128" t="s">
        <v>46</v>
      </c>
      <c r="BL419" s="128" t="s">
        <v>46</v>
      </c>
      <c r="BM419" s="128" t="s">
        <v>46</v>
      </c>
      <c r="BN419" s="128" t="s">
        <v>46</v>
      </c>
      <c r="BO419" s="128" t="s">
        <v>46</v>
      </c>
      <c r="BP419" s="128" t="s">
        <v>46</v>
      </c>
      <c r="BQ419" s="128" t="s">
        <v>46</v>
      </c>
      <c r="BR419" s="128" t="s">
        <v>46</v>
      </c>
      <c r="BS419" s="128" t="s">
        <v>46</v>
      </c>
      <c r="BT419" s="128">
        <v>0.27601987707438691</v>
      </c>
      <c r="BU419" s="128">
        <v>1.0040811040219579</v>
      </c>
      <c r="BV419" s="177">
        <v>0.3443070040934178</v>
      </c>
      <c r="BW419" s="177">
        <v>0.28171643018899029</v>
      </c>
      <c r="BX419" s="128">
        <v>-4.2228787945942599E-2</v>
      </c>
      <c r="BY419" s="128">
        <v>-0.72158126667000011</v>
      </c>
      <c r="BZ419" s="177">
        <v>-0.34092357571692611</v>
      </c>
      <c r="CA419" s="182">
        <v>-8.3286011770728405E-2</v>
      </c>
      <c r="CB419" s="182">
        <v>-5.02178984798788E-2</v>
      </c>
      <c r="CC419" s="182">
        <v>4.4500208453670802E-2</v>
      </c>
      <c r="CD419" s="182">
        <v>5.2720443068937799E-2</v>
      </c>
      <c r="CE419" s="182">
        <v>-8.8135774280409009E-3</v>
      </c>
      <c r="CF419" s="182">
        <v>-5.5413954784641797E-2</v>
      </c>
      <c r="CG419" s="179">
        <v>1225.1652114000001</v>
      </c>
      <c r="CH419" s="169">
        <v>0.15</v>
      </c>
      <c r="CI419" s="170">
        <v>0.05</v>
      </c>
      <c r="CJ419" s="170">
        <v>3.1800000000000001E-3</v>
      </c>
      <c r="CK419" s="170" t="s">
        <v>46</v>
      </c>
      <c r="CL419" s="170">
        <v>3.1800000000000001E-3</v>
      </c>
      <c r="CM419" s="180">
        <v>415867631.85000002</v>
      </c>
      <c r="CN419" s="180">
        <v>406931369.155873</v>
      </c>
      <c r="CO419" s="180">
        <v>36397940.770000003</v>
      </c>
      <c r="CP419" s="128" t="s">
        <v>46</v>
      </c>
      <c r="CQ419" s="128" t="s">
        <v>46</v>
      </c>
      <c r="CR419" s="128" t="s">
        <v>46</v>
      </c>
      <c r="CS419" s="128" t="s">
        <v>46</v>
      </c>
      <c r="CT419" s="126" t="s">
        <v>46</v>
      </c>
      <c r="CU419" s="126" t="s">
        <v>46</v>
      </c>
      <c r="CV419" s="126" t="s">
        <v>5947</v>
      </c>
      <c r="CW419" s="126" t="s">
        <v>46</v>
      </c>
      <c r="CX419" s="154">
        <v>25569.604861099539</v>
      </c>
    </row>
    <row r="420" spans="1:102" ht="15" customHeight="1" x14ac:dyDescent="0.35">
      <c r="A420" s="8"/>
      <c r="B420" s="129">
        <v>56958829000156</v>
      </c>
      <c r="C420" s="152" t="s">
        <v>5900</v>
      </c>
      <c r="D420" s="126">
        <v>50</v>
      </c>
      <c r="E420" s="126"/>
      <c r="F420" s="122"/>
      <c r="G420" s="126" t="s">
        <v>5901</v>
      </c>
      <c r="H420" s="126" t="s">
        <v>352</v>
      </c>
      <c r="I420" s="126" t="s">
        <v>3406</v>
      </c>
      <c r="J420" s="126" t="s">
        <v>5902</v>
      </c>
      <c r="K420" s="126" t="s">
        <v>3540</v>
      </c>
      <c r="L420" s="211" t="s">
        <v>4393</v>
      </c>
      <c r="M420" s="126" t="s">
        <v>4494</v>
      </c>
      <c r="N420" s="126" t="s">
        <v>46</v>
      </c>
      <c r="O420" s="126" t="s">
        <v>4231</v>
      </c>
      <c r="P420" s="211" t="s">
        <v>4249</v>
      </c>
      <c r="Q420" s="127">
        <v>10</v>
      </c>
      <c r="R420" s="126" t="s">
        <v>4361</v>
      </c>
      <c r="S420" s="213" t="s">
        <v>46</v>
      </c>
      <c r="T420" s="171">
        <v>500</v>
      </c>
      <c r="U420" s="171">
        <v>500</v>
      </c>
      <c r="V420" s="172" t="s">
        <v>3398</v>
      </c>
      <c r="W420" s="172" t="s">
        <v>135</v>
      </c>
      <c r="X420" s="172" t="s">
        <v>135</v>
      </c>
      <c r="Y420" s="172" t="s">
        <v>135</v>
      </c>
      <c r="Z420" s="172">
        <v>0</v>
      </c>
      <c r="AA420" s="172" t="s">
        <v>46</v>
      </c>
      <c r="AB420" s="169" t="s">
        <v>46</v>
      </c>
      <c r="AC420" s="172" t="s">
        <v>46</v>
      </c>
      <c r="AD420" s="169">
        <v>1.4999999999999999E-2</v>
      </c>
      <c r="AE420" s="169" t="s">
        <v>46</v>
      </c>
      <c r="AF420" s="169">
        <v>1.4999999999999999E-2</v>
      </c>
      <c r="AG420" s="169">
        <v>0.2</v>
      </c>
      <c r="AH420" s="172" t="s">
        <v>3564</v>
      </c>
      <c r="AI420" s="172" t="s">
        <v>4352</v>
      </c>
      <c r="AJ420" s="172" t="s">
        <v>618</v>
      </c>
      <c r="AK420" s="173">
        <v>45630</v>
      </c>
      <c r="AL420" s="212" t="s">
        <v>5903</v>
      </c>
      <c r="AM420" s="128">
        <v>-1.1150876189523E-2</v>
      </c>
      <c r="AN420" s="128" t="s">
        <v>46</v>
      </c>
      <c r="AO420" s="128" t="s">
        <v>46</v>
      </c>
      <c r="AP420" s="128" t="s">
        <v>46</v>
      </c>
      <c r="AQ420" s="128" t="s">
        <v>46</v>
      </c>
      <c r="AR420" s="128" t="s">
        <v>46</v>
      </c>
      <c r="AS420" s="128" t="s">
        <v>46</v>
      </c>
      <c r="AT420" s="128" t="s">
        <v>46</v>
      </c>
      <c r="AU420" s="128" t="s">
        <v>46</v>
      </c>
      <c r="AV420" s="128" t="s">
        <v>46</v>
      </c>
      <c r="AW420" s="128">
        <v>-4.9260087098940197E-2</v>
      </c>
      <c r="AX420" s="128" t="s">
        <v>46</v>
      </c>
      <c r="AY420" s="128" t="s">
        <v>46</v>
      </c>
      <c r="AZ420" s="128" t="s">
        <v>46</v>
      </c>
      <c r="BA420" s="128" t="s">
        <v>46</v>
      </c>
      <c r="BB420" s="128" t="s">
        <v>46</v>
      </c>
      <c r="BC420" s="128" t="s">
        <v>46</v>
      </c>
      <c r="BD420" s="128" t="s">
        <v>46</v>
      </c>
      <c r="BE420" s="128" t="s">
        <v>46</v>
      </c>
      <c r="BF420" s="128" t="s">
        <v>46</v>
      </c>
      <c r="BG420" s="128" t="s">
        <v>46</v>
      </c>
      <c r="BH420" s="128" t="s">
        <v>46</v>
      </c>
      <c r="BI420" s="128">
        <v>-2.3350179964900599E-2</v>
      </c>
      <c r="BJ420" s="128" t="s">
        <v>46</v>
      </c>
      <c r="BK420" s="128" t="s">
        <v>46</v>
      </c>
      <c r="BL420" s="128" t="s">
        <v>46</v>
      </c>
      <c r="BM420" s="128" t="s">
        <v>46</v>
      </c>
      <c r="BN420" s="128" t="s">
        <v>46</v>
      </c>
      <c r="BO420" s="128" t="s">
        <v>46</v>
      </c>
      <c r="BP420" s="128" t="s">
        <v>46</v>
      </c>
      <c r="BQ420" s="128" t="s">
        <v>46</v>
      </c>
      <c r="BR420" s="128" t="s">
        <v>46</v>
      </c>
      <c r="BS420" s="128">
        <v>-0.1660787457058317</v>
      </c>
      <c r="BT420" s="128" t="s">
        <v>46</v>
      </c>
      <c r="BU420" s="128">
        <v>4.65762006906386E-2</v>
      </c>
      <c r="BV420" s="177" t="s">
        <v>46</v>
      </c>
      <c r="BW420" s="177">
        <v>-3.9917587359315441</v>
      </c>
      <c r="BX420" s="128" t="s">
        <v>46</v>
      </c>
      <c r="BY420" s="128">
        <v>-3.0967338132282501E-2</v>
      </c>
      <c r="BZ420" s="177">
        <v>5.9871350196990997E-2</v>
      </c>
      <c r="CA420" s="182" t="s">
        <v>46</v>
      </c>
      <c r="CB420" s="182" t="s">
        <v>46</v>
      </c>
      <c r="CC420" s="182" t="s">
        <v>46</v>
      </c>
      <c r="CD420" s="182" t="s">
        <v>46</v>
      </c>
      <c r="CE420" s="182" t="s">
        <v>46</v>
      </c>
      <c r="CF420" s="182" t="s">
        <v>46</v>
      </c>
      <c r="CG420" s="179">
        <v>9.7248063899999995</v>
      </c>
      <c r="CH420" s="169">
        <v>0.1</v>
      </c>
      <c r="CI420" s="170">
        <v>0.05</v>
      </c>
      <c r="CJ420" s="170">
        <v>1.5E-3</v>
      </c>
      <c r="CK420" s="170" t="s">
        <v>46</v>
      </c>
      <c r="CL420" s="170">
        <v>1.5E-3</v>
      </c>
      <c r="CM420" s="180">
        <v>71862837.760000005</v>
      </c>
      <c r="CN420" s="180">
        <v>73154237.951587275</v>
      </c>
      <c r="CO420" s="180">
        <v>-2216892.6</v>
      </c>
      <c r="CP420" s="128" t="s">
        <v>46</v>
      </c>
      <c r="CQ420" s="128" t="s">
        <v>46</v>
      </c>
      <c r="CR420" s="128" t="s">
        <v>46</v>
      </c>
      <c r="CS420" s="128" t="s">
        <v>46</v>
      </c>
      <c r="CT420" s="126" t="s">
        <v>46</v>
      </c>
      <c r="CU420" s="126" t="s">
        <v>46</v>
      </c>
      <c r="CV420" s="126" t="s">
        <v>5904</v>
      </c>
      <c r="CW420" s="126" t="s">
        <v>46</v>
      </c>
      <c r="CX420" s="154">
        <v>25569.625694432871</v>
      </c>
    </row>
    <row r="421" spans="1:102" ht="15" customHeight="1" x14ac:dyDescent="0.35">
      <c r="A421" s="8"/>
      <c r="B421" s="129">
        <v>39818102000154</v>
      </c>
      <c r="C421" s="152" t="s">
        <v>715</v>
      </c>
      <c r="D421" s="126">
        <v>26</v>
      </c>
      <c r="E421" s="126"/>
      <c r="F421" s="122"/>
      <c r="G421" s="126" t="s">
        <v>4425</v>
      </c>
      <c r="H421" s="126" t="s">
        <v>2469</v>
      </c>
      <c r="I421" s="126" t="s">
        <v>2469</v>
      </c>
      <c r="J421" s="126" t="s">
        <v>3559</v>
      </c>
      <c r="K421" s="126" t="s">
        <v>3526</v>
      </c>
      <c r="L421" s="211" t="s">
        <v>3400</v>
      </c>
      <c r="M421" s="126" t="s">
        <v>112</v>
      </c>
      <c r="N421" s="126" t="s">
        <v>4436</v>
      </c>
      <c r="O421" s="126" t="s">
        <v>4542</v>
      </c>
      <c r="P421" s="211" t="s">
        <v>4409</v>
      </c>
      <c r="Q421" s="127">
        <v>500</v>
      </c>
      <c r="R421" s="126" t="s">
        <v>4350</v>
      </c>
      <c r="S421" s="213" t="s">
        <v>46</v>
      </c>
      <c r="T421" s="171">
        <v>100</v>
      </c>
      <c r="U421" s="171">
        <v>100</v>
      </c>
      <c r="V421" s="172" t="s">
        <v>3398</v>
      </c>
      <c r="W421" s="172" t="s">
        <v>3530</v>
      </c>
      <c r="X421" s="172" t="s">
        <v>3530</v>
      </c>
      <c r="Y421" s="172" t="s">
        <v>4427</v>
      </c>
      <c r="Z421" s="172">
        <v>6</v>
      </c>
      <c r="AA421" s="172" t="s">
        <v>46</v>
      </c>
      <c r="AB421" s="169" t="s">
        <v>46</v>
      </c>
      <c r="AC421" s="172" t="s">
        <v>5954</v>
      </c>
      <c r="AD421" s="169">
        <v>5.5000000000000005E-3</v>
      </c>
      <c r="AE421" s="169">
        <v>0.1555</v>
      </c>
      <c r="AF421" s="169">
        <v>7.4999999999999997E-3</v>
      </c>
      <c r="AG421" s="169" t="s">
        <v>46</v>
      </c>
      <c r="AH421" s="172" t="s">
        <v>46</v>
      </c>
      <c r="AI421" s="172" t="s">
        <v>46</v>
      </c>
      <c r="AJ421" s="172" t="s">
        <v>46</v>
      </c>
      <c r="AK421" s="173">
        <v>44246</v>
      </c>
      <c r="AL421" s="212" t="s">
        <v>5955</v>
      </c>
      <c r="AM421" s="128">
        <v>3.02393199245021E-2</v>
      </c>
      <c r="AN421" s="128">
        <v>5.05381122890593E-2</v>
      </c>
      <c r="AO421" s="128">
        <v>4.2641698660675E-2</v>
      </c>
      <c r="AP421" s="128">
        <v>2.92137197387911E-2</v>
      </c>
      <c r="AQ421" s="128">
        <v>5.9525502516620102E-2</v>
      </c>
      <c r="AR421" s="128">
        <v>2.0404846578572E-2</v>
      </c>
      <c r="AS421" s="128">
        <v>3.6992758321894699E-2</v>
      </c>
      <c r="AT421" s="128">
        <v>5.5940487008603497E-2</v>
      </c>
      <c r="AU421" s="128" t="s">
        <v>46</v>
      </c>
      <c r="AV421" s="128" t="s">
        <v>46</v>
      </c>
      <c r="AW421" s="128">
        <v>6.7707272092775994E-2</v>
      </c>
      <c r="AX421" s="128">
        <v>2.4787742383737932</v>
      </c>
      <c r="AY421" s="128">
        <v>0.4882315160986716</v>
      </c>
      <c r="AZ421" s="128">
        <v>0.3195683111680136</v>
      </c>
      <c r="BA421" s="128">
        <v>0.2285111278539648</v>
      </c>
      <c r="BB421" s="128">
        <v>0.4402170663435056</v>
      </c>
      <c r="BC421" s="128">
        <v>0.18764849724130861</v>
      </c>
      <c r="BD421" s="128">
        <v>0.2835250450721174</v>
      </c>
      <c r="BE421" s="128">
        <v>0.45211727939605739</v>
      </c>
      <c r="BF421" s="128" t="s">
        <v>46</v>
      </c>
      <c r="BG421" s="128" t="s">
        <v>46</v>
      </c>
      <c r="BH421" s="128">
        <v>0.56842736221187395</v>
      </c>
      <c r="BI421" s="128">
        <v>1.80400161491245E-2</v>
      </c>
      <c r="BJ421" s="128">
        <v>-5.2974484957623899E-2</v>
      </c>
      <c r="BK421" s="128">
        <v>-9.0793617578349903E-2</v>
      </c>
      <c r="BL421" s="128">
        <v>-8.7450084471807799E-2</v>
      </c>
      <c r="BM421" s="128">
        <v>-6.6677050350411493E-2</v>
      </c>
      <c r="BN421" s="128">
        <v>-8.8334881575670293E-2</v>
      </c>
      <c r="BO421" s="128">
        <v>-9.3481635262930393E-2</v>
      </c>
      <c r="BP421" s="128">
        <v>-6.7789548444430595E-2</v>
      </c>
      <c r="BQ421" s="128" t="s">
        <v>46</v>
      </c>
      <c r="BR421" s="128" t="s">
        <v>46</v>
      </c>
      <c r="BS421" s="128">
        <v>-4.593462521728342E-2</v>
      </c>
      <c r="BT421" s="128">
        <v>9.4830477412075398E-2</v>
      </c>
      <c r="BU421" s="128">
        <v>8.0393786426643701E-2</v>
      </c>
      <c r="BV421" s="177">
        <v>-0.83335861977888492</v>
      </c>
      <c r="BW421" s="177">
        <v>-0.44749911281710469</v>
      </c>
      <c r="BX421" s="128">
        <v>-7.0406061785370094E-2</v>
      </c>
      <c r="BY421" s="128">
        <v>-8.5960037036692805E-2</v>
      </c>
      <c r="BZ421" s="177">
        <v>-1.8952115562913499E-2</v>
      </c>
      <c r="CA421" s="182">
        <v>5.4861057062456503E-2</v>
      </c>
      <c r="CB421" s="182">
        <v>-0.1050530573494261</v>
      </c>
      <c r="CC421" s="182">
        <v>-1.5549833687657401E-2</v>
      </c>
      <c r="CD421" s="182">
        <v>-2.3723075932877102E-2</v>
      </c>
      <c r="CE421" s="182">
        <v>-5.0662503776341801E-2</v>
      </c>
      <c r="CF421" s="182">
        <v>0.20608628153454239</v>
      </c>
      <c r="CG421" s="179">
        <v>135.16291269999999</v>
      </c>
      <c r="CH421" s="169">
        <v>0.63</v>
      </c>
      <c r="CI421" s="170" t="s">
        <v>46</v>
      </c>
      <c r="CJ421" s="170">
        <v>3.4650000000000002E-3</v>
      </c>
      <c r="CK421" s="170" t="s">
        <v>46</v>
      </c>
      <c r="CL421" s="170">
        <v>3.4650000000000002E-3</v>
      </c>
      <c r="CM421" s="180">
        <v>4440457.4400000004</v>
      </c>
      <c r="CN421" s="180">
        <v>1940640.3884920641</v>
      </c>
      <c r="CO421" s="180">
        <v>-5315244.5600000005</v>
      </c>
      <c r="CP421" s="128" t="s">
        <v>46</v>
      </c>
      <c r="CQ421" s="128" t="s">
        <v>46</v>
      </c>
      <c r="CR421" s="128" t="s">
        <v>46</v>
      </c>
      <c r="CS421" s="128" t="s">
        <v>46</v>
      </c>
      <c r="CT421" s="126" t="s">
        <v>46</v>
      </c>
      <c r="CU421" s="126" t="s">
        <v>46</v>
      </c>
      <c r="CV421" s="126" t="s">
        <v>5956</v>
      </c>
      <c r="CW421" s="126" t="s">
        <v>46</v>
      </c>
      <c r="CX421" s="154">
        <v>25569.646527766203</v>
      </c>
    </row>
    <row r="422" spans="1:102" ht="15" customHeight="1" x14ac:dyDescent="0.35">
      <c r="A422" s="8"/>
      <c r="B422" s="129">
        <v>39602877000198</v>
      </c>
      <c r="C422" s="152" t="s">
        <v>5957</v>
      </c>
      <c r="D422" s="126">
        <v>26</v>
      </c>
      <c r="E422" s="126"/>
      <c r="F422" s="122"/>
      <c r="G422" s="126" t="s">
        <v>4425</v>
      </c>
      <c r="H422" s="126" t="s">
        <v>2469</v>
      </c>
      <c r="I422" s="126" t="s">
        <v>2469</v>
      </c>
      <c r="J422" s="126" t="s">
        <v>3559</v>
      </c>
      <c r="K422" s="126" t="s">
        <v>3526</v>
      </c>
      <c r="L422" s="211" t="s">
        <v>3400</v>
      </c>
      <c r="M422" s="126" t="s">
        <v>112</v>
      </c>
      <c r="N422" s="126" t="s">
        <v>4436</v>
      </c>
      <c r="O422" s="126" t="s">
        <v>3974</v>
      </c>
      <c r="P422" s="211" t="s">
        <v>4409</v>
      </c>
      <c r="Q422" s="127">
        <v>500</v>
      </c>
      <c r="R422" s="126" t="s">
        <v>4350</v>
      </c>
      <c r="S422" s="213" t="s">
        <v>46</v>
      </c>
      <c r="T422" s="171">
        <v>100</v>
      </c>
      <c r="U422" s="171">
        <v>100</v>
      </c>
      <c r="V422" s="172" t="s">
        <v>3398</v>
      </c>
      <c r="W422" s="172" t="s">
        <v>3530</v>
      </c>
      <c r="X422" s="172" t="s">
        <v>3530</v>
      </c>
      <c r="Y422" s="172" t="s">
        <v>4427</v>
      </c>
      <c r="Z422" s="172">
        <v>6</v>
      </c>
      <c r="AA422" s="172" t="s">
        <v>46</v>
      </c>
      <c r="AB422" s="169" t="s">
        <v>46</v>
      </c>
      <c r="AC422" s="172" t="s">
        <v>5958</v>
      </c>
      <c r="AD422" s="169">
        <v>5.5000000000000005E-3</v>
      </c>
      <c r="AE422" s="169">
        <v>0.1555</v>
      </c>
      <c r="AF422" s="169">
        <v>7.4999999999999997E-3</v>
      </c>
      <c r="AG422" s="169" t="s">
        <v>46</v>
      </c>
      <c r="AH422" s="172" t="s">
        <v>46</v>
      </c>
      <c r="AI422" s="172" t="s">
        <v>46</v>
      </c>
      <c r="AJ422" s="172" t="s">
        <v>46</v>
      </c>
      <c r="AK422" s="173">
        <v>44246</v>
      </c>
      <c r="AL422" s="212" t="s">
        <v>5959</v>
      </c>
      <c r="AM422" s="128">
        <v>9.0904276965817002E-3</v>
      </c>
      <c r="AN422" s="128">
        <v>-0.12704233713782981</v>
      </c>
      <c r="AO422" s="128">
        <v>-2.5418244049134502E-2</v>
      </c>
      <c r="AP422" s="128">
        <v>1.3942814097099099E-2</v>
      </c>
      <c r="AQ422" s="128">
        <v>4.9234211761944998E-3</v>
      </c>
      <c r="AR422" s="128">
        <v>0.25114367908224899</v>
      </c>
      <c r="AS422" s="128">
        <v>-9.6916703467283399E-2</v>
      </c>
      <c r="AT422" s="128">
        <v>-7.9714191620956498E-2</v>
      </c>
      <c r="AU422" s="128" t="s">
        <v>46</v>
      </c>
      <c r="AV422" s="128" t="s">
        <v>46</v>
      </c>
      <c r="AW422" s="128">
        <v>9.6694028572186005E-3</v>
      </c>
      <c r="AX422" s="128">
        <v>0.74515954877108415</v>
      </c>
      <c r="AY422" s="128" t="s">
        <v>46</v>
      </c>
      <c r="AZ422" s="128" t="s">
        <v>46</v>
      </c>
      <c r="BA422" s="128">
        <v>0.10824062138467019</v>
      </c>
      <c r="BB422" s="128">
        <v>3.4496257739898901E-2</v>
      </c>
      <c r="BC422" s="128">
        <v>2.3095853129779123</v>
      </c>
      <c r="BD422" s="128" t="s">
        <v>46</v>
      </c>
      <c r="BE422" s="128" t="s">
        <v>46</v>
      </c>
      <c r="BF422" s="128" t="s">
        <v>46</v>
      </c>
      <c r="BG422" s="128" t="s">
        <v>46</v>
      </c>
      <c r="BH422" s="128">
        <v>7.3152192132244095E-2</v>
      </c>
      <c r="BI422" s="128">
        <v>-3.1088760787958002E-3</v>
      </c>
      <c r="BJ422" s="128">
        <v>-0.2305549343845131</v>
      </c>
      <c r="BK422" s="128">
        <v>-0.15885356028815939</v>
      </c>
      <c r="BL422" s="128">
        <v>-0.10176203661611194</v>
      </c>
      <c r="BM422" s="128">
        <v>-0.12058904844092289</v>
      </c>
      <c r="BN422" s="128">
        <v>0.14240395092800659</v>
      </c>
      <c r="BO422" s="128">
        <v>-0.2273910970521085</v>
      </c>
      <c r="BP422" s="128">
        <v>-0.2034442270739906</v>
      </c>
      <c r="BQ422" s="128" t="s">
        <v>46</v>
      </c>
      <c r="BR422" s="128" t="s">
        <v>46</v>
      </c>
      <c r="BS422" s="128">
        <v>-0.10820927612832754</v>
      </c>
      <c r="BT422" s="128">
        <v>0.15678679580605279</v>
      </c>
      <c r="BU422" s="128">
        <v>0.16375143285691751</v>
      </c>
      <c r="BV422" s="177">
        <v>-0.88516975178124646</v>
      </c>
      <c r="BW422" s="177">
        <v>-0.49905114349601221</v>
      </c>
      <c r="BX422" s="128">
        <v>-0.16289549300749859</v>
      </c>
      <c r="BY422" s="128">
        <v>-0.2275706270412253</v>
      </c>
      <c r="BZ422" s="177">
        <v>-0.46504621318533468</v>
      </c>
      <c r="CA422" s="182">
        <v>-0.39576377777531579</v>
      </c>
      <c r="CB422" s="182">
        <v>0.35343205662078342</v>
      </c>
      <c r="CC422" s="182">
        <v>-0.3737471664735042</v>
      </c>
      <c r="CD422" s="182">
        <v>-0.29623414268867498</v>
      </c>
      <c r="CE422" s="182">
        <v>-1.31461898481374E-2</v>
      </c>
      <c r="CF422" s="182">
        <v>-7.8391570309781902E-2</v>
      </c>
      <c r="CG422" s="179">
        <v>104.52519409999999</v>
      </c>
      <c r="CH422" s="169">
        <v>0.63</v>
      </c>
      <c r="CI422" s="170" t="s">
        <v>46</v>
      </c>
      <c r="CJ422" s="170">
        <v>3.4650000000000002E-3</v>
      </c>
      <c r="CK422" s="170" t="s">
        <v>46</v>
      </c>
      <c r="CL422" s="170">
        <v>3.4650000000000002E-3</v>
      </c>
      <c r="CM422" s="180">
        <v>2759887.18</v>
      </c>
      <c r="CN422" s="180">
        <v>2616050.0115079358</v>
      </c>
      <c r="CO422" s="180">
        <v>-309582.38000000012</v>
      </c>
      <c r="CP422" s="128" t="s">
        <v>46</v>
      </c>
      <c r="CQ422" s="128" t="s">
        <v>46</v>
      </c>
      <c r="CR422" s="128" t="s">
        <v>46</v>
      </c>
      <c r="CS422" s="128" t="s">
        <v>46</v>
      </c>
      <c r="CT422" s="126" t="s">
        <v>46</v>
      </c>
      <c r="CU422" s="126" t="s">
        <v>46</v>
      </c>
      <c r="CV422" s="126" t="s">
        <v>5960</v>
      </c>
      <c r="CW422" s="126" t="s">
        <v>46</v>
      </c>
      <c r="CX422" s="154">
        <v>25569.646527766203</v>
      </c>
    </row>
    <row r="423" spans="1:102" ht="15" customHeight="1" x14ac:dyDescent="0.35">
      <c r="A423" s="8"/>
      <c r="B423" s="129">
        <v>37467515000106</v>
      </c>
      <c r="C423" s="152" t="s">
        <v>5961</v>
      </c>
      <c r="D423" s="126">
        <v>21</v>
      </c>
      <c r="E423" s="126"/>
      <c r="F423" s="122"/>
      <c r="G423" s="126" t="s">
        <v>5962</v>
      </c>
      <c r="H423" s="126" t="s">
        <v>3383</v>
      </c>
      <c r="I423" s="126" t="s">
        <v>3383</v>
      </c>
      <c r="J423" s="126" t="s">
        <v>3561</v>
      </c>
      <c r="K423" s="126" t="s">
        <v>3526</v>
      </c>
      <c r="L423" s="211" t="s">
        <v>3400</v>
      </c>
      <c r="M423" s="126" t="s">
        <v>112</v>
      </c>
      <c r="N423" s="126" t="s">
        <v>113</v>
      </c>
      <c r="O423" s="126" t="s">
        <v>4459</v>
      </c>
      <c r="P423" s="211" t="s">
        <v>3537</v>
      </c>
      <c r="Q423" s="127">
        <v>10000</v>
      </c>
      <c r="R423" s="126" t="s">
        <v>4350</v>
      </c>
      <c r="S423" s="213" t="s">
        <v>46</v>
      </c>
      <c r="T423" s="171">
        <v>1000</v>
      </c>
      <c r="U423" s="171">
        <v>1000</v>
      </c>
      <c r="V423" s="172" t="s">
        <v>3398</v>
      </c>
      <c r="W423" s="172" t="s">
        <v>3530</v>
      </c>
      <c r="X423" s="172" t="s">
        <v>3531</v>
      </c>
      <c r="Y423" s="172" t="s">
        <v>3534</v>
      </c>
      <c r="Z423" s="172">
        <v>32</v>
      </c>
      <c r="AA423" s="172" t="s">
        <v>46</v>
      </c>
      <c r="AB423" s="169" t="s">
        <v>46</v>
      </c>
      <c r="AC423" s="172" t="s">
        <v>5963</v>
      </c>
      <c r="AD423" s="169">
        <v>1.8000000000000002E-2</v>
      </c>
      <c r="AE423" s="169">
        <v>0.21800000000000003</v>
      </c>
      <c r="AF423" s="169">
        <v>0.02</v>
      </c>
      <c r="AG423" s="169">
        <v>0.2</v>
      </c>
      <c r="AH423" s="172" t="s">
        <v>46</v>
      </c>
      <c r="AI423" s="172" t="s">
        <v>46</v>
      </c>
      <c r="AJ423" s="172" t="s">
        <v>46</v>
      </c>
      <c r="AK423" s="173">
        <v>44225</v>
      </c>
      <c r="AL423" s="212" t="s">
        <v>5964</v>
      </c>
      <c r="AM423" s="128">
        <v>4.7275562157568202E-2</v>
      </c>
      <c r="AN423" s="128">
        <v>0.33673518082384452</v>
      </c>
      <c r="AO423" s="128">
        <v>0.22584958745028319</v>
      </c>
      <c r="AP423" s="128">
        <v>0.12416201107042971</v>
      </c>
      <c r="AQ423" s="128">
        <v>0.1065711148835515</v>
      </c>
      <c r="AR423" s="128">
        <v>-0.13641774746591259</v>
      </c>
      <c r="AS423" s="128">
        <v>0.1248508275229283</v>
      </c>
      <c r="AT423" s="128">
        <v>0.27926006501528849</v>
      </c>
      <c r="AU423" s="128" t="s">
        <v>46</v>
      </c>
      <c r="AV423" s="128" t="s">
        <v>46</v>
      </c>
      <c r="AW423" s="128">
        <v>0.12382516939506889</v>
      </c>
      <c r="AX423" s="128">
        <v>3.8752672306584128</v>
      </c>
      <c r="AY423" s="128">
        <v>3.2530840668731669</v>
      </c>
      <c r="AZ423" s="128">
        <v>1.6925773012424621</v>
      </c>
      <c r="BA423" s="128">
        <v>1.0166444197406703</v>
      </c>
      <c r="BB423" s="128">
        <v>0.82503171896818239</v>
      </c>
      <c r="BC423" s="128" t="s">
        <v>46</v>
      </c>
      <c r="BD423" s="128">
        <v>0.95689908259093925</v>
      </c>
      <c r="BE423" s="128">
        <v>2.2570111128860941</v>
      </c>
      <c r="BF423" s="128" t="s">
        <v>46</v>
      </c>
      <c r="BG423" s="128" t="s">
        <v>46</v>
      </c>
      <c r="BH423" s="128">
        <v>1.1626349404529237</v>
      </c>
      <c r="BI423" s="128">
        <v>3.5076258382190598E-2</v>
      </c>
      <c r="BJ423" s="128">
        <v>0.2332225835771613</v>
      </c>
      <c r="BK423" s="128">
        <v>9.2414271211258295E-2</v>
      </c>
      <c r="BL423" s="128">
        <v>1.8115296094822764E-3</v>
      </c>
      <c r="BM423" s="128">
        <v>-2.0015573269270504E-2</v>
      </c>
      <c r="BN423" s="128">
        <v>-0.245157475620155</v>
      </c>
      <c r="BO423" s="128">
        <v>-5.6235660618968002E-3</v>
      </c>
      <c r="BP423" s="128">
        <v>0.15553002956225431</v>
      </c>
      <c r="BQ423" s="128" t="s">
        <v>46</v>
      </c>
      <c r="BR423" s="128" t="s">
        <v>46</v>
      </c>
      <c r="BS423" s="128">
        <v>1.5654040803115166E-2</v>
      </c>
      <c r="BT423" s="128">
        <v>0.12863733981927311</v>
      </c>
      <c r="BU423" s="128">
        <v>0.15946706262323551</v>
      </c>
      <c r="BV423" s="177">
        <v>0.67371139404854996</v>
      </c>
      <c r="BW423" s="177">
        <v>0.16128252679029251</v>
      </c>
      <c r="BX423" s="128">
        <v>-0.1077752312598638</v>
      </c>
      <c r="BY423" s="128">
        <v>-0.20014774272315239</v>
      </c>
      <c r="BZ423" s="177">
        <v>0.66806733640540594</v>
      </c>
      <c r="CA423" s="182">
        <v>0.81641970613602766</v>
      </c>
      <c r="CB423" s="182">
        <v>-0.31609752542783448</v>
      </c>
      <c r="CC423" s="182">
        <v>0.44175923719050791</v>
      </c>
      <c r="CD423" s="182">
        <v>0.36164067617708517</v>
      </c>
      <c r="CE423" s="182">
        <v>0.1953436836719919</v>
      </c>
      <c r="CF423" s="182">
        <v>0.55398558655188934</v>
      </c>
      <c r="CG423" s="179">
        <v>1.7210339800000001</v>
      </c>
      <c r="CH423" s="169">
        <v>0.18</v>
      </c>
      <c r="CI423" s="170">
        <v>0.1</v>
      </c>
      <c r="CJ423" s="170">
        <v>3.2400000000000007E-3</v>
      </c>
      <c r="CK423" s="170" t="s">
        <v>46</v>
      </c>
      <c r="CL423" s="170">
        <v>3.2400000000000007E-3</v>
      </c>
      <c r="CM423" s="180">
        <v>114275533.77</v>
      </c>
      <c r="CN423" s="180">
        <v>117685870.35603172</v>
      </c>
      <c r="CO423" s="180">
        <v>-51123996.180000015</v>
      </c>
      <c r="CP423" s="128" t="s">
        <v>46</v>
      </c>
      <c r="CQ423" s="128" t="s">
        <v>46</v>
      </c>
      <c r="CR423" s="128" t="s">
        <v>46</v>
      </c>
      <c r="CS423" s="128" t="s">
        <v>46</v>
      </c>
      <c r="CT423" s="126" t="s">
        <v>46</v>
      </c>
      <c r="CU423" s="126" t="s">
        <v>46</v>
      </c>
      <c r="CV423" s="126" t="s">
        <v>5965</v>
      </c>
      <c r="CW423" s="126" t="s">
        <v>46</v>
      </c>
      <c r="CX423" s="154">
        <v>25569.625694432871</v>
      </c>
    </row>
    <row r="424" spans="1:102" ht="15" customHeight="1" x14ac:dyDescent="0.35">
      <c r="A424" s="8"/>
      <c r="B424" s="129">
        <v>45443993000104</v>
      </c>
      <c r="C424" s="152" t="s">
        <v>5966</v>
      </c>
      <c r="D424" s="126">
        <v>13</v>
      </c>
      <c r="E424" s="126"/>
      <c r="F424" s="122"/>
      <c r="G424" s="126" t="s">
        <v>5967</v>
      </c>
      <c r="H424" s="126" t="s">
        <v>3390</v>
      </c>
      <c r="I424" s="126" t="s">
        <v>3384</v>
      </c>
      <c r="J424" s="126" t="s">
        <v>362</v>
      </c>
      <c r="K424" s="126" t="s">
        <v>3526</v>
      </c>
      <c r="L424" s="211" t="s">
        <v>3399</v>
      </c>
      <c r="M424" s="126" t="s">
        <v>112</v>
      </c>
      <c r="N424" s="126" t="s">
        <v>113</v>
      </c>
      <c r="O424" s="126" t="s">
        <v>164</v>
      </c>
      <c r="P424" s="211" t="s">
        <v>3562</v>
      </c>
      <c r="Q424" s="127">
        <v>1000</v>
      </c>
      <c r="R424" s="126" t="s">
        <v>4350</v>
      </c>
      <c r="S424" s="213" t="s">
        <v>46</v>
      </c>
      <c r="T424" s="171">
        <v>1000</v>
      </c>
      <c r="U424" s="171">
        <v>1000</v>
      </c>
      <c r="V424" s="172" t="s">
        <v>3398</v>
      </c>
      <c r="W424" s="172" t="s">
        <v>3530</v>
      </c>
      <c r="X424" s="172" t="s">
        <v>3531</v>
      </c>
      <c r="Y424" s="172" t="s">
        <v>3530</v>
      </c>
      <c r="Z424" s="172">
        <v>31</v>
      </c>
      <c r="AA424" s="172" t="s">
        <v>46</v>
      </c>
      <c r="AB424" s="169" t="s">
        <v>46</v>
      </c>
      <c r="AC424" s="172" t="s">
        <v>46</v>
      </c>
      <c r="AD424" s="169">
        <v>8.0000000000000002E-3</v>
      </c>
      <c r="AE424" s="169" t="s">
        <v>46</v>
      </c>
      <c r="AF424" s="169">
        <v>8.0000000000000002E-3</v>
      </c>
      <c r="AG424" s="169">
        <v>0.1</v>
      </c>
      <c r="AH424" s="172" t="s">
        <v>4417</v>
      </c>
      <c r="AI424" s="172" t="s">
        <v>4367</v>
      </c>
      <c r="AJ424" s="172" t="s">
        <v>133</v>
      </c>
      <c r="AK424" s="173">
        <v>44819</v>
      </c>
      <c r="AL424" s="212" t="s">
        <v>5968</v>
      </c>
      <c r="AM424" s="128">
        <v>1.2910544552550101E-2</v>
      </c>
      <c r="AN424" s="128">
        <v>0.1117806501941673</v>
      </c>
      <c r="AO424" s="128">
        <v>0.13267295902106199</v>
      </c>
      <c r="AP424" s="128">
        <v>0.14190983324375339</v>
      </c>
      <c r="AQ424" s="128">
        <v>0.14335953007755939</v>
      </c>
      <c r="AR424" s="128">
        <v>0.13278314102787589</v>
      </c>
      <c r="AS424" s="128">
        <v>0.14462263675554121</v>
      </c>
      <c r="AT424" s="128" t="s">
        <v>46</v>
      </c>
      <c r="AU424" s="128" t="s">
        <v>46</v>
      </c>
      <c r="AV424" s="128" t="s">
        <v>46</v>
      </c>
      <c r="AW424" s="128">
        <v>0.14304622184448301</v>
      </c>
      <c r="AX424" s="128">
        <v>1.0583017514989732</v>
      </c>
      <c r="AY424" s="128">
        <v>1.0798748477712363</v>
      </c>
      <c r="AZ424" s="128">
        <v>0.9942866908143172</v>
      </c>
      <c r="BA424" s="128">
        <v>1.1716728853687248</v>
      </c>
      <c r="BB424" s="128">
        <v>1.1496676498651222</v>
      </c>
      <c r="BC424" s="128">
        <v>1.2211097386553058</v>
      </c>
      <c r="BD424" s="128">
        <v>1.1084369337307391</v>
      </c>
      <c r="BE424" s="128" t="s">
        <v>46</v>
      </c>
      <c r="BF424" s="128" t="s">
        <v>46</v>
      </c>
      <c r="BG424" s="128" t="s">
        <v>46</v>
      </c>
      <c r="BH424" s="128">
        <v>1.1461613691791868</v>
      </c>
      <c r="BI424" s="128">
        <v>7.1124077717249999E-4</v>
      </c>
      <c r="BJ424" s="128">
        <v>8.2680529474840996E-3</v>
      </c>
      <c r="BK424" s="128">
        <v>-7.6235721796289997E-4</v>
      </c>
      <c r="BL424" s="128">
        <v>1.8546278197754562E-2</v>
      </c>
      <c r="BM424" s="128">
        <v>1.6593838308509357E-2</v>
      </c>
      <c r="BN424" s="128">
        <v>2.4043412873633499E-2</v>
      </c>
      <c r="BO424" s="128">
        <v>1.4148243170716E-2</v>
      </c>
      <c r="BP424" s="128" t="s">
        <v>46</v>
      </c>
      <c r="BQ424" s="128" t="s">
        <v>46</v>
      </c>
      <c r="BR424" s="128" t="s">
        <v>46</v>
      </c>
      <c r="BS424" s="128">
        <v>1.6217583410362835E-2</v>
      </c>
      <c r="BT424" s="128">
        <v>5.5800771513769996E-3</v>
      </c>
      <c r="BU424" s="128">
        <v>4.6795567632080997E-3</v>
      </c>
      <c r="BV424" s="177">
        <v>-0.1179248031340128</v>
      </c>
      <c r="BW424" s="177">
        <v>3.0653950617222163</v>
      </c>
      <c r="BX424" s="128">
        <v>-4.9142029589834E-3</v>
      </c>
      <c r="BY424" s="128">
        <v>-4.9142029589834E-3</v>
      </c>
      <c r="BZ424" s="177">
        <v>2.1708794356817998E-3</v>
      </c>
      <c r="CA424" s="182">
        <v>0.20463077910948149</v>
      </c>
      <c r="CB424" s="182">
        <v>6.9726871563365002E-3</v>
      </c>
      <c r="CC424" s="182">
        <v>0.3060796346091707</v>
      </c>
      <c r="CD424" s="182">
        <v>0.23079963877576259</v>
      </c>
      <c r="CE424" s="182">
        <v>3.6788313419878697E-2</v>
      </c>
      <c r="CF424" s="182">
        <v>-1.35947606632365E-2</v>
      </c>
      <c r="CG424" s="179">
        <v>1.4990090700000001</v>
      </c>
      <c r="CH424" s="169">
        <v>0.27</v>
      </c>
      <c r="CI424" s="170">
        <v>0.05</v>
      </c>
      <c r="CJ424" s="170">
        <v>2.16E-3</v>
      </c>
      <c r="CK424" s="170" t="s">
        <v>46</v>
      </c>
      <c r="CL424" s="170">
        <v>2.16E-3</v>
      </c>
      <c r="CM424" s="180">
        <v>120429370.17</v>
      </c>
      <c r="CN424" s="180">
        <v>108221829.88579369</v>
      </c>
      <c r="CO424" s="180">
        <v>20253330.289999984</v>
      </c>
      <c r="CP424" s="128" t="s">
        <v>46</v>
      </c>
      <c r="CQ424" s="128" t="s">
        <v>46</v>
      </c>
      <c r="CR424" s="128" t="s">
        <v>46</v>
      </c>
      <c r="CS424" s="128" t="s">
        <v>46</v>
      </c>
      <c r="CT424" s="126" t="s">
        <v>46</v>
      </c>
      <c r="CU424" s="126" t="s">
        <v>46</v>
      </c>
      <c r="CV424" s="126" t="s">
        <v>5969</v>
      </c>
      <c r="CW424" s="126" t="s">
        <v>46</v>
      </c>
      <c r="CX424" s="154">
        <v>25569.625694432871</v>
      </c>
    </row>
    <row r="425" spans="1:102" ht="15" customHeight="1" x14ac:dyDescent="0.35">
      <c r="A425" s="8"/>
      <c r="B425" s="129">
        <v>6301947000119</v>
      </c>
      <c r="C425" s="152" t="s">
        <v>567</v>
      </c>
      <c r="D425" s="126">
        <v>13</v>
      </c>
      <c r="E425" s="126"/>
      <c r="F425" s="122" t="s">
        <v>3393</v>
      </c>
      <c r="G425" s="126" t="s">
        <v>566</v>
      </c>
      <c r="H425" s="126" t="s">
        <v>156</v>
      </c>
      <c r="I425" s="126" t="s">
        <v>2340</v>
      </c>
      <c r="J425" s="126" t="s">
        <v>3560</v>
      </c>
      <c r="K425" s="126" t="s">
        <v>3526</v>
      </c>
      <c r="L425" s="211" t="s">
        <v>3399</v>
      </c>
      <c r="M425" s="126" t="s">
        <v>112</v>
      </c>
      <c r="N425" s="126" t="s">
        <v>264</v>
      </c>
      <c r="O425" s="126" t="s">
        <v>370</v>
      </c>
      <c r="P425" s="211" t="s">
        <v>3541</v>
      </c>
      <c r="Q425" s="127">
        <v>100</v>
      </c>
      <c r="R425" s="126" t="s">
        <v>4350</v>
      </c>
      <c r="S425" s="213" t="s">
        <v>46</v>
      </c>
      <c r="T425" s="171">
        <v>100</v>
      </c>
      <c r="U425" s="171">
        <v>100</v>
      </c>
      <c r="V425" s="172" t="s">
        <v>3398</v>
      </c>
      <c r="W425" s="172" t="s">
        <v>135</v>
      </c>
      <c r="X425" s="172" t="s">
        <v>135</v>
      </c>
      <c r="Y425" s="172" t="s">
        <v>3530</v>
      </c>
      <c r="Z425" s="172">
        <v>1</v>
      </c>
      <c r="AA425" s="172" t="s">
        <v>46</v>
      </c>
      <c r="AB425" s="169" t="s">
        <v>46</v>
      </c>
      <c r="AC425" s="172" t="s">
        <v>5970</v>
      </c>
      <c r="AD425" s="169">
        <v>9.0000000000000011E-3</v>
      </c>
      <c r="AE425" s="169">
        <v>0.10900000000000001</v>
      </c>
      <c r="AF425" s="169">
        <v>1.4999999999999999E-2</v>
      </c>
      <c r="AG425" s="169">
        <v>0.2</v>
      </c>
      <c r="AH425" s="172" t="s">
        <v>4358</v>
      </c>
      <c r="AI425" s="172" t="s">
        <v>4586</v>
      </c>
      <c r="AJ425" s="172" t="s">
        <v>133</v>
      </c>
      <c r="AK425" s="173">
        <v>38309</v>
      </c>
      <c r="AL425" s="212" t="s">
        <v>5971</v>
      </c>
      <c r="AM425" s="128">
        <v>9.1345050953498992E-3</v>
      </c>
      <c r="AN425" s="128">
        <v>9.0249414549176996E-2</v>
      </c>
      <c r="AO425" s="128">
        <v>0.11277834006177979</v>
      </c>
      <c r="AP425" s="128">
        <v>9.8984777428083204E-2</v>
      </c>
      <c r="AQ425" s="128">
        <v>0.1032828190395709</v>
      </c>
      <c r="AR425" s="128">
        <v>7.3045686660016401E-2</v>
      </c>
      <c r="AS425" s="128">
        <v>0.12655127390818019</v>
      </c>
      <c r="AT425" s="128">
        <v>0.14700950617867839</v>
      </c>
      <c r="AU425" s="128" t="s">
        <v>46</v>
      </c>
      <c r="AV425" s="128" t="s">
        <v>46</v>
      </c>
      <c r="AW425" s="128">
        <v>0.1111535469745792</v>
      </c>
      <c r="AX425" s="128">
        <v>0.74877265650082037</v>
      </c>
      <c r="AY425" s="128">
        <v>0.87186890243031523</v>
      </c>
      <c r="AZ425" s="128">
        <v>0.84519108764098216</v>
      </c>
      <c r="BA425" s="128">
        <v>0.80088545261093713</v>
      </c>
      <c r="BB425" s="128">
        <v>0.79704146203458348</v>
      </c>
      <c r="BC425" s="128">
        <v>0.67174792414787388</v>
      </c>
      <c r="BD425" s="128">
        <v>0.96993188035708777</v>
      </c>
      <c r="BE425" s="128">
        <v>1.188147288897212</v>
      </c>
      <c r="BF425" s="128" t="s">
        <v>46</v>
      </c>
      <c r="BG425" s="128" t="s">
        <v>46</v>
      </c>
      <c r="BH425" s="128">
        <v>1.1070848833048019</v>
      </c>
      <c r="BI425" s="128">
        <v>-3.0647986800275999E-3</v>
      </c>
      <c r="BJ425" s="128">
        <v>-1.32631826975062E-2</v>
      </c>
      <c r="BK425" s="128">
        <v>-2.0656976177245E-2</v>
      </c>
      <c r="BL425" s="128">
        <v>-2.1902390475952549E-2</v>
      </c>
      <c r="BM425" s="128">
        <v>-2.3282866395881952E-2</v>
      </c>
      <c r="BN425" s="128">
        <v>-3.5694041494225899E-2</v>
      </c>
      <c r="BO425" s="128">
        <v>-3.9231196766448999E-3</v>
      </c>
      <c r="BP425" s="128">
        <v>2.3279470725644201E-2</v>
      </c>
      <c r="BQ425" s="128" t="s">
        <v>46</v>
      </c>
      <c r="BR425" s="128" t="s">
        <v>46</v>
      </c>
      <c r="BS425" s="128">
        <v>9.7705541959942632E-3</v>
      </c>
      <c r="BT425" s="128">
        <v>1.5472930590334799E-2</v>
      </c>
      <c r="BU425" s="128">
        <v>1.2032336529518E-2</v>
      </c>
      <c r="BV425" s="177">
        <v>-1.1816067883304855</v>
      </c>
      <c r="BW425" s="177">
        <v>0.36501779401243112</v>
      </c>
      <c r="BX425" s="128">
        <v>-3.7157458191908999E-3</v>
      </c>
      <c r="BY425" s="128">
        <v>-1.6701855277416799E-2</v>
      </c>
      <c r="BZ425" s="177">
        <v>1.58317223391462E-2</v>
      </c>
      <c r="CA425" s="182">
        <v>0.18095452936743639</v>
      </c>
      <c r="CB425" s="182">
        <v>-8.4344171210726099E-2</v>
      </c>
      <c r="CC425" s="182">
        <v>2.0680960121961099E-2</v>
      </c>
      <c r="CD425" s="182">
        <v>5.6475776141630102E-2</v>
      </c>
      <c r="CE425" s="182">
        <v>-1.23793712075783E-2</v>
      </c>
      <c r="CF425" s="182">
        <v>0.51100736997730822</v>
      </c>
      <c r="CG425" s="179">
        <v>8.9497348999999993</v>
      </c>
      <c r="CH425" s="169">
        <v>0.27779999999999999</v>
      </c>
      <c r="CI425" s="170">
        <v>0.17499999999999999</v>
      </c>
      <c r="CJ425" s="170">
        <v>2.5002000000000002E-3</v>
      </c>
      <c r="CK425" s="170" t="s">
        <v>46</v>
      </c>
      <c r="CL425" s="170">
        <v>2.5002000000000002E-3</v>
      </c>
      <c r="CM425" s="180">
        <v>112226447.51000001</v>
      </c>
      <c r="CN425" s="180">
        <v>125378098.29261903</v>
      </c>
      <c r="CO425" s="180">
        <v>-36849974.110000014</v>
      </c>
      <c r="CP425" s="128" t="s">
        <v>46</v>
      </c>
      <c r="CQ425" s="128" t="s">
        <v>46</v>
      </c>
      <c r="CR425" s="128" t="s">
        <v>46</v>
      </c>
      <c r="CS425" s="128" t="s">
        <v>46</v>
      </c>
      <c r="CT425" s="126" t="s">
        <v>46</v>
      </c>
      <c r="CU425" s="126" t="s">
        <v>46</v>
      </c>
      <c r="CV425" s="126" t="s">
        <v>5972</v>
      </c>
      <c r="CW425" s="126" t="s">
        <v>46</v>
      </c>
      <c r="CX425" s="154">
        <v>25569.646527766203</v>
      </c>
    </row>
    <row r="426" spans="1:102" ht="15" customHeight="1" x14ac:dyDescent="0.35">
      <c r="A426" s="8"/>
      <c r="B426" s="129">
        <v>14806166000104</v>
      </c>
      <c r="C426" s="152" t="s">
        <v>568</v>
      </c>
      <c r="D426" s="126">
        <v>13</v>
      </c>
      <c r="E426" s="126"/>
      <c r="F426" s="122" t="s">
        <v>3394</v>
      </c>
      <c r="G426" s="126" t="s">
        <v>566</v>
      </c>
      <c r="H426" s="126" t="s">
        <v>156</v>
      </c>
      <c r="I426" s="126" t="s">
        <v>2340</v>
      </c>
      <c r="J426" s="126" t="s">
        <v>3561</v>
      </c>
      <c r="K426" s="126" t="s">
        <v>3540</v>
      </c>
      <c r="L426" s="211" t="s">
        <v>3399</v>
      </c>
      <c r="M426" s="126" t="s">
        <v>112</v>
      </c>
      <c r="N426" s="126" t="s">
        <v>264</v>
      </c>
      <c r="O426" s="126" t="s">
        <v>157</v>
      </c>
      <c r="P426" s="211" t="s">
        <v>3541</v>
      </c>
      <c r="Q426" s="127">
        <v>500</v>
      </c>
      <c r="R426" s="126" t="s">
        <v>4361</v>
      </c>
      <c r="S426" s="213" t="s">
        <v>46</v>
      </c>
      <c r="T426" s="171">
        <v>100</v>
      </c>
      <c r="U426" s="171">
        <v>100</v>
      </c>
      <c r="V426" s="172" t="s">
        <v>3398</v>
      </c>
      <c r="W426" s="172" t="s">
        <v>135</v>
      </c>
      <c r="X426" s="172" t="s">
        <v>3538</v>
      </c>
      <c r="Y426" s="172" t="s">
        <v>3530</v>
      </c>
      <c r="Z426" s="172">
        <v>5</v>
      </c>
      <c r="AA426" s="172" t="s">
        <v>46</v>
      </c>
      <c r="AB426" s="169" t="s">
        <v>46</v>
      </c>
      <c r="AC426" s="172" t="s">
        <v>5973</v>
      </c>
      <c r="AD426" s="169">
        <v>1.9E-2</v>
      </c>
      <c r="AE426" s="169">
        <v>0.11900000000000001</v>
      </c>
      <c r="AF426" s="169">
        <v>2.5000000000000001E-2</v>
      </c>
      <c r="AG426" s="169">
        <v>0.2</v>
      </c>
      <c r="AH426" s="172" t="s">
        <v>136</v>
      </c>
      <c r="AI426" s="172" t="s">
        <v>4367</v>
      </c>
      <c r="AJ426" s="172" t="s">
        <v>133</v>
      </c>
      <c r="AK426" s="173">
        <v>41001</v>
      </c>
      <c r="AL426" s="212" t="s">
        <v>5974</v>
      </c>
      <c r="AM426" s="128">
        <v>1.5833191439607E-3</v>
      </c>
      <c r="AN426" s="128">
        <v>6.3460524719045799E-2</v>
      </c>
      <c r="AO426" s="128">
        <v>8.7249742109862499E-2</v>
      </c>
      <c r="AP426" s="128">
        <v>7.3314155736294601E-2</v>
      </c>
      <c r="AQ426" s="128">
        <v>6.3234175489032193E-2</v>
      </c>
      <c r="AR426" s="128">
        <v>3.8264665327912999E-2</v>
      </c>
      <c r="AS426" s="128">
        <v>9.7386031348997801E-2</v>
      </c>
      <c r="AT426" s="128">
        <v>0.237265287138165</v>
      </c>
      <c r="AU426" s="128" t="s">
        <v>46</v>
      </c>
      <c r="AV426" s="128" t="s">
        <v>46</v>
      </c>
      <c r="AW426" s="128">
        <v>9.3082284605207705E-2</v>
      </c>
      <c r="AX426" s="128">
        <v>0.12978766437117409</v>
      </c>
      <c r="AY426" s="128">
        <v>0.61307054800114424</v>
      </c>
      <c r="AZ426" s="128">
        <v>0.65387293685856485</v>
      </c>
      <c r="BA426" s="128">
        <v>0.58592989369117887</v>
      </c>
      <c r="BB426" s="128">
        <v>0.46934630834870411</v>
      </c>
      <c r="BC426" s="128">
        <v>0.3518922290631108</v>
      </c>
      <c r="BD426" s="128">
        <v>0.74639957062290818</v>
      </c>
      <c r="BE426" s="128">
        <v>1.9176046161259439</v>
      </c>
      <c r="BF426" s="128" t="s">
        <v>46</v>
      </c>
      <c r="BG426" s="128" t="s">
        <v>46</v>
      </c>
      <c r="BH426" s="128">
        <v>0.97053766460571145</v>
      </c>
      <c r="BI426" s="128">
        <v>-1.0615984631416799E-2</v>
      </c>
      <c r="BJ426" s="128">
        <v>-4.00520725276374E-2</v>
      </c>
      <c r="BK426" s="128">
        <v>-4.6185574129162299E-2</v>
      </c>
      <c r="BL426" s="128">
        <v>-4.6048500985383045E-2</v>
      </c>
      <c r="BM426" s="128">
        <v>-6.3005404216058936E-2</v>
      </c>
      <c r="BN426" s="128">
        <v>-7.0475062826329302E-2</v>
      </c>
      <c r="BO426" s="128">
        <v>-3.3088362235827298E-2</v>
      </c>
      <c r="BP426" s="128">
        <v>0.1135352516851309</v>
      </c>
      <c r="BQ426" s="128" t="s">
        <v>46</v>
      </c>
      <c r="BR426" s="128" t="s">
        <v>46</v>
      </c>
      <c r="BS426" s="128">
        <v>-2.5783847795819437E-3</v>
      </c>
      <c r="BT426" s="128">
        <v>4.4454797863729197E-2</v>
      </c>
      <c r="BU426" s="128">
        <v>5.5232284887250599E-2</v>
      </c>
      <c r="BV426" s="177">
        <v>-0.91410251156531541</v>
      </c>
      <c r="BW426" s="177">
        <v>-6.2598047531109999E-4</v>
      </c>
      <c r="BX426" s="128">
        <v>-1.93946064748425E-2</v>
      </c>
      <c r="BY426" s="128">
        <v>-0.10193280206615039</v>
      </c>
      <c r="BZ426" s="177">
        <v>0.1174036103590515</v>
      </c>
      <c r="CA426" s="182">
        <v>0.1953600763218617</v>
      </c>
      <c r="CB426" s="182">
        <v>-0.11844142443106551</v>
      </c>
      <c r="CC426" s="182">
        <v>2.3835285763226001E-2</v>
      </c>
      <c r="CD426" s="182">
        <v>3.3138271379703703E-2</v>
      </c>
      <c r="CE426" s="182">
        <v>-1.35151198743147E-2</v>
      </c>
      <c r="CF426" s="182">
        <v>0.55267829755968823</v>
      </c>
      <c r="CG426" s="179">
        <v>3.3099357</v>
      </c>
      <c r="CH426" s="169">
        <v>0.2</v>
      </c>
      <c r="CI426" s="170">
        <v>0.17499999999999999</v>
      </c>
      <c r="CJ426" s="170">
        <v>3.8E-3</v>
      </c>
      <c r="CK426" s="170" t="s">
        <v>46</v>
      </c>
      <c r="CL426" s="170">
        <v>3.8E-3</v>
      </c>
      <c r="CM426" s="180">
        <v>7826665.9699999997</v>
      </c>
      <c r="CN426" s="180">
        <v>8341922.4178571412</v>
      </c>
      <c r="CO426" s="180">
        <v>-1551596.85</v>
      </c>
      <c r="CP426" s="128" t="s">
        <v>46</v>
      </c>
      <c r="CQ426" s="128" t="s">
        <v>46</v>
      </c>
      <c r="CR426" s="128" t="s">
        <v>46</v>
      </c>
      <c r="CS426" s="128" t="s">
        <v>46</v>
      </c>
      <c r="CT426" s="126" t="s">
        <v>46</v>
      </c>
      <c r="CU426" s="126" t="s">
        <v>46</v>
      </c>
      <c r="CV426" s="126" t="s">
        <v>5975</v>
      </c>
      <c r="CW426" s="126" t="s">
        <v>46</v>
      </c>
      <c r="CX426" s="154">
        <v>25569.646527766203</v>
      </c>
    </row>
    <row r="427" spans="1:102" ht="15" customHeight="1" x14ac:dyDescent="0.35">
      <c r="A427" s="8"/>
      <c r="B427" s="129">
        <v>14146726000141</v>
      </c>
      <c r="C427" s="152" t="s">
        <v>569</v>
      </c>
      <c r="D427" s="126">
        <v>13</v>
      </c>
      <c r="E427" s="126"/>
      <c r="F427" s="122" t="s">
        <v>3393</v>
      </c>
      <c r="G427" s="126" t="s">
        <v>566</v>
      </c>
      <c r="H427" s="126" t="s">
        <v>156</v>
      </c>
      <c r="I427" s="126" t="s">
        <v>2340</v>
      </c>
      <c r="J427" s="126" t="s">
        <v>3561</v>
      </c>
      <c r="K427" s="126" t="s">
        <v>3526</v>
      </c>
      <c r="L427" s="211" t="s">
        <v>3399</v>
      </c>
      <c r="M427" s="126" t="s">
        <v>112</v>
      </c>
      <c r="N427" s="126" t="s">
        <v>264</v>
      </c>
      <c r="O427" s="126" t="s">
        <v>157</v>
      </c>
      <c r="P427" s="211" t="s">
        <v>3541</v>
      </c>
      <c r="Q427" s="127">
        <v>500</v>
      </c>
      <c r="R427" s="126" t="s">
        <v>4350</v>
      </c>
      <c r="S427" s="213" t="s">
        <v>46</v>
      </c>
      <c r="T427" s="171">
        <v>100</v>
      </c>
      <c r="U427" s="171">
        <v>100</v>
      </c>
      <c r="V427" s="172" t="s">
        <v>3398</v>
      </c>
      <c r="W427" s="172" t="s">
        <v>135</v>
      </c>
      <c r="X427" s="172" t="s">
        <v>3531</v>
      </c>
      <c r="Y427" s="172" t="s">
        <v>3530</v>
      </c>
      <c r="Z427" s="172">
        <v>31</v>
      </c>
      <c r="AA427" s="172" t="s">
        <v>134</v>
      </c>
      <c r="AB427" s="169">
        <v>0.05</v>
      </c>
      <c r="AC427" s="172" t="s">
        <v>5976</v>
      </c>
      <c r="AD427" s="169">
        <v>1.9E-2</v>
      </c>
      <c r="AE427" s="169">
        <v>0.11900000000000001</v>
      </c>
      <c r="AF427" s="169">
        <v>2.5000000000000001E-2</v>
      </c>
      <c r="AG427" s="169">
        <v>0.2</v>
      </c>
      <c r="AH427" s="172" t="s">
        <v>136</v>
      </c>
      <c r="AI427" s="172" t="s">
        <v>4367</v>
      </c>
      <c r="AJ427" s="172" t="s">
        <v>133</v>
      </c>
      <c r="AK427" s="173">
        <v>40932</v>
      </c>
      <c r="AL427" s="212" t="s">
        <v>5977</v>
      </c>
      <c r="AM427" s="128">
        <v>1.7956305889001E-3</v>
      </c>
      <c r="AN427" s="128">
        <v>6.5291151262870398E-2</v>
      </c>
      <c r="AO427" s="128">
        <v>8.9818671945041506E-2</v>
      </c>
      <c r="AP427" s="128">
        <v>7.5202555172775895E-2</v>
      </c>
      <c r="AQ427" s="128">
        <v>6.4979955652658003E-2</v>
      </c>
      <c r="AR427" s="128">
        <v>3.9977585595837001E-2</v>
      </c>
      <c r="AS427" s="128">
        <v>9.75593110931849E-2</v>
      </c>
      <c r="AT427" s="128">
        <v>0.23889741390706809</v>
      </c>
      <c r="AU427" s="128" t="s">
        <v>46</v>
      </c>
      <c r="AV427" s="128" t="s">
        <v>46</v>
      </c>
      <c r="AW427" s="128">
        <v>0.10068561590955349</v>
      </c>
      <c r="AX427" s="128">
        <v>0.14719123500509931</v>
      </c>
      <c r="AY427" s="128">
        <v>0.63075560849153056</v>
      </c>
      <c r="AZ427" s="128">
        <v>0.67312518512076558</v>
      </c>
      <c r="BA427" s="128">
        <v>0.60156948152311096</v>
      </c>
      <c r="BB427" s="128">
        <v>0.48312883498089132</v>
      </c>
      <c r="BC427" s="128">
        <v>0.36764470791329079</v>
      </c>
      <c r="BD427" s="128">
        <v>0.7477276453464321</v>
      </c>
      <c r="BE427" s="128">
        <v>1.930795647413756</v>
      </c>
      <c r="BF427" s="128" t="s">
        <v>46</v>
      </c>
      <c r="BG427" s="128" t="s">
        <v>46</v>
      </c>
      <c r="BH427" s="128">
        <v>1.105809588287439</v>
      </c>
      <c r="BI427" s="128">
        <v>-1.0403673186477299E-2</v>
      </c>
      <c r="BJ427" s="128">
        <v>-3.8221445983812802E-2</v>
      </c>
      <c r="BK427" s="128">
        <v>-4.3616644293983299E-2</v>
      </c>
      <c r="BL427" s="128">
        <v>-4.4273391073544111E-2</v>
      </c>
      <c r="BM427" s="128">
        <v>-6.12766406140971E-2</v>
      </c>
      <c r="BN427" s="128">
        <v>-6.8762142558405195E-2</v>
      </c>
      <c r="BO427" s="128">
        <v>-3.2915082491640199E-2</v>
      </c>
      <c r="BP427" s="128">
        <v>0.11516737845403389</v>
      </c>
      <c r="BQ427" s="128" t="s">
        <v>46</v>
      </c>
      <c r="BR427" s="128" t="s">
        <v>46</v>
      </c>
      <c r="BS427" s="128">
        <v>8.8301250836282374E-3</v>
      </c>
      <c r="BT427" s="128">
        <v>4.4619034413067797E-2</v>
      </c>
      <c r="BU427" s="128">
        <v>6.5496461666804395E-2</v>
      </c>
      <c r="BV427" s="177">
        <v>-0.85766502046167814</v>
      </c>
      <c r="BW427" s="177">
        <v>0.1138416247114456</v>
      </c>
      <c r="BX427" s="128">
        <v>-1.92476981877155E-2</v>
      </c>
      <c r="BY427" s="128">
        <v>-0.15333694678972351</v>
      </c>
      <c r="BZ427" s="177">
        <v>8.2793761393380405E-2</v>
      </c>
      <c r="CA427" s="182">
        <v>0.19463051305814469</v>
      </c>
      <c r="CB427" s="182">
        <v>-0.1176932282432377</v>
      </c>
      <c r="CC427" s="182">
        <v>2.2716145946672501E-2</v>
      </c>
      <c r="CD427" s="182">
        <v>3.2279283909523997E-2</v>
      </c>
      <c r="CE427" s="182">
        <v>-1.3326441636738399E-2</v>
      </c>
      <c r="CF427" s="182">
        <v>0.55169045622292556</v>
      </c>
      <c r="CG427" s="179">
        <v>3.6989261999999998</v>
      </c>
      <c r="CH427" s="169">
        <v>0.25</v>
      </c>
      <c r="CI427" s="170">
        <v>0.17499999999999999</v>
      </c>
      <c r="CJ427" s="170">
        <v>4.7499999999999999E-3</v>
      </c>
      <c r="CK427" s="170" t="s">
        <v>46</v>
      </c>
      <c r="CL427" s="170">
        <v>4.7499999999999999E-3</v>
      </c>
      <c r="CM427" s="180">
        <v>28936741.329999998</v>
      </c>
      <c r="CN427" s="180">
        <v>30674912.353253964</v>
      </c>
      <c r="CO427" s="180">
        <v>-5235932.0799999982</v>
      </c>
      <c r="CP427" s="128" t="s">
        <v>46</v>
      </c>
      <c r="CQ427" s="128" t="s">
        <v>46</v>
      </c>
      <c r="CR427" s="128" t="s">
        <v>46</v>
      </c>
      <c r="CS427" s="128" t="s">
        <v>46</v>
      </c>
      <c r="CT427" s="126" t="s">
        <v>46</v>
      </c>
      <c r="CU427" s="126" t="s">
        <v>46</v>
      </c>
      <c r="CV427" s="126" t="s">
        <v>5978</v>
      </c>
      <c r="CW427" s="126" t="s">
        <v>46</v>
      </c>
      <c r="CX427" s="154">
        <v>25569.646527766203</v>
      </c>
    </row>
    <row r="428" spans="1:102" ht="15" customHeight="1" x14ac:dyDescent="0.35">
      <c r="A428" s="8"/>
      <c r="B428" s="129">
        <v>51102761000195</v>
      </c>
      <c r="C428" s="152" t="s">
        <v>5979</v>
      </c>
      <c r="D428" s="126">
        <v>13</v>
      </c>
      <c r="E428" s="126"/>
      <c r="F428" s="122"/>
      <c r="G428" s="126" t="s">
        <v>566</v>
      </c>
      <c r="H428" s="126" t="s">
        <v>3390</v>
      </c>
      <c r="I428" s="126" t="s">
        <v>3384</v>
      </c>
      <c r="J428" s="126" t="s">
        <v>362</v>
      </c>
      <c r="K428" s="126" t="s">
        <v>3526</v>
      </c>
      <c r="L428" s="211" t="s">
        <v>3400</v>
      </c>
      <c r="M428" s="126" t="s">
        <v>112</v>
      </c>
      <c r="N428" s="126" t="s">
        <v>264</v>
      </c>
      <c r="O428" s="126" t="s">
        <v>4480</v>
      </c>
      <c r="P428" s="211" t="s">
        <v>3562</v>
      </c>
      <c r="Q428" s="127">
        <v>50000</v>
      </c>
      <c r="R428" s="126" t="s">
        <v>4350</v>
      </c>
      <c r="S428" s="213" t="s">
        <v>46</v>
      </c>
      <c r="T428" s="171">
        <v>20000</v>
      </c>
      <c r="U428" s="171">
        <v>10000</v>
      </c>
      <c r="V428" s="172" t="s">
        <v>3398</v>
      </c>
      <c r="W428" s="172" t="s">
        <v>135</v>
      </c>
      <c r="X428" s="172" t="s">
        <v>3531</v>
      </c>
      <c r="Y428" s="172" t="s">
        <v>3534</v>
      </c>
      <c r="Z428" s="172">
        <v>32</v>
      </c>
      <c r="AA428" s="172" t="s">
        <v>46</v>
      </c>
      <c r="AB428" s="169" t="s">
        <v>46</v>
      </c>
      <c r="AC428" s="172" t="s">
        <v>5980</v>
      </c>
      <c r="AD428" s="169">
        <v>1.9E-2</v>
      </c>
      <c r="AE428" s="169">
        <v>0.11900000000000001</v>
      </c>
      <c r="AF428" s="169">
        <v>1.9E-2</v>
      </c>
      <c r="AG428" s="169">
        <v>0.2</v>
      </c>
      <c r="AH428" s="172" t="s">
        <v>3564</v>
      </c>
      <c r="AI428" s="172" t="s">
        <v>4352</v>
      </c>
      <c r="AJ428" s="172" t="s">
        <v>133</v>
      </c>
      <c r="AK428" s="173">
        <v>45138</v>
      </c>
      <c r="AL428" s="212" t="s">
        <v>5981</v>
      </c>
      <c r="AM428" s="128">
        <v>-7.5040356240753002E-3</v>
      </c>
      <c r="AN428" s="128">
        <v>3.6399871531411498E-2</v>
      </c>
      <c r="AO428" s="128">
        <v>6.1042980253344703E-2</v>
      </c>
      <c r="AP428" s="128">
        <v>4.75060294891285E-2</v>
      </c>
      <c r="AQ428" s="128" t="s">
        <v>46</v>
      </c>
      <c r="AR428" s="128">
        <v>-3.4807344784781999E-3</v>
      </c>
      <c r="AS428" s="128" t="s">
        <v>46</v>
      </c>
      <c r="AT428" s="128" t="s">
        <v>46</v>
      </c>
      <c r="AU428" s="128" t="s">
        <v>46</v>
      </c>
      <c r="AV428" s="128" t="s">
        <v>46</v>
      </c>
      <c r="AW428" s="128">
        <v>4.6782436334678199E-2</v>
      </c>
      <c r="AX428" s="128" t="s">
        <v>46</v>
      </c>
      <c r="AY428" s="128">
        <v>0.35164678019493778</v>
      </c>
      <c r="AZ428" s="128">
        <v>0.45747244413163779</v>
      </c>
      <c r="BA428" s="128">
        <v>0.37494419030177689</v>
      </c>
      <c r="BB428" s="128" t="s">
        <v>46</v>
      </c>
      <c r="BC428" s="128" t="s">
        <v>46</v>
      </c>
      <c r="BD428" s="128" t="s">
        <v>46</v>
      </c>
      <c r="BE428" s="128" t="s">
        <v>46</v>
      </c>
      <c r="BF428" s="128" t="s">
        <v>46</v>
      </c>
      <c r="BG428" s="128" t="s">
        <v>46</v>
      </c>
      <c r="BH428" s="128">
        <v>0.36472162128920571</v>
      </c>
      <c r="BI428" s="128">
        <v>-1.9703339399452902E-2</v>
      </c>
      <c r="BJ428" s="128">
        <v>-6.7112725715271701E-2</v>
      </c>
      <c r="BK428" s="128">
        <v>-7.2392335985680095E-2</v>
      </c>
      <c r="BL428" s="128">
        <v>-7.028974855918424E-2</v>
      </c>
      <c r="BM428" s="128" t="s">
        <v>46</v>
      </c>
      <c r="BN428" s="128">
        <v>-0.11222046263272061</v>
      </c>
      <c r="BO428" s="128" t="s">
        <v>46</v>
      </c>
      <c r="BP428" s="128" t="s">
        <v>46</v>
      </c>
      <c r="BQ428" s="128" t="s">
        <v>46</v>
      </c>
      <c r="BR428" s="128" t="s">
        <v>46</v>
      </c>
      <c r="BS428" s="128">
        <v>-7.2222544969409164E-2</v>
      </c>
      <c r="BT428" s="128">
        <v>9.0063684057327606E-2</v>
      </c>
      <c r="BU428" s="128">
        <v>8.8292010631579501E-2</v>
      </c>
      <c r="BV428" s="177">
        <v>-0.68831886292510358</v>
      </c>
      <c r="BW428" s="177">
        <v>-0.75152558427730531</v>
      </c>
      <c r="BX428" s="128">
        <v>-5.2097363307886002E-2</v>
      </c>
      <c r="BY428" s="128">
        <v>-0.1035218427899926</v>
      </c>
      <c r="BZ428" s="177">
        <v>0.18114226909055961</v>
      </c>
      <c r="CA428" s="182">
        <v>0.20326899731375189</v>
      </c>
      <c r="CB428" s="182">
        <v>-0.1222087163668223</v>
      </c>
      <c r="CC428" s="182">
        <v>2.68236850371423E-2</v>
      </c>
      <c r="CD428" s="182">
        <v>3.8881680061870601E-2</v>
      </c>
      <c r="CE428" s="182">
        <v>-1.18833810058354E-2</v>
      </c>
      <c r="CF428" s="182">
        <v>0.55970083381491353</v>
      </c>
      <c r="CG428" s="179">
        <v>1.1039349000000001</v>
      </c>
      <c r="CH428" s="169">
        <v>0.15</v>
      </c>
      <c r="CI428" s="170">
        <v>0.125</v>
      </c>
      <c r="CJ428" s="170">
        <v>2.8499999999999997E-3</v>
      </c>
      <c r="CK428" s="170" t="s">
        <v>46</v>
      </c>
      <c r="CL428" s="170">
        <v>2.8499999999999997E-3</v>
      </c>
      <c r="CM428" s="180">
        <v>18841916.690000001</v>
      </c>
      <c r="CN428" s="180">
        <v>28694253.747698408</v>
      </c>
      <c r="CO428" s="180">
        <v>-17855571.630000003</v>
      </c>
      <c r="CP428" s="128" t="s">
        <v>46</v>
      </c>
      <c r="CQ428" s="128" t="s">
        <v>46</v>
      </c>
      <c r="CR428" s="128" t="s">
        <v>46</v>
      </c>
      <c r="CS428" s="128" t="s">
        <v>46</v>
      </c>
      <c r="CT428" s="126" t="s">
        <v>46</v>
      </c>
      <c r="CU428" s="126" t="s">
        <v>46</v>
      </c>
      <c r="CV428" s="126" t="s">
        <v>5982</v>
      </c>
      <c r="CW428" s="126" t="s">
        <v>46</v>
      </c>
      <c r="CX428" s="154">
        <v>25569.604861099539</v>
      </c>
    </row>
    <row r="429" spans="1:102" ht="15" customHeight="1" x14ac:dyDescent="0.35">
      <c r="A429" s="8"/>
      <c r="B429" s="129">
        <v>31932715000106</v>
      </c>
      <c r="C429" s="152" t="s">
        <v>5987</v>
      </c>
      <c r="D429" s="126">
        <v>10</v>
      </c>
      <c r="E429" s="126" t="s">
        <v>134</v>
      </c>
      <c r="F429" s="122"/>
      <c r="G429" s="126" t="s">
        <v>566</v>
      </c>
      <c r="H429" s="126" t="s">
        <v>156</v>
      </c>
      <c r="I429" s="126" t="s">
        <v>2340</v>
      </c>
      <c r="J429" s="126" t="s">
        <v>3560</v>
      </c>
      <c r="K429" s="126" t="s">
        <v>3526</v>
      </c>
      <c r="L429" s="211" t="s">
        <v>3399</v>
      </c>
      <c r="M429" s="126" t="s">
        <v>163</v>
      </c>
      <c r="N429" s="126" t="s">
        <v>3566</v>
      </c>
      <c r="O429" s="126" t="s">
        <v>4508</v>
      </c>
      <c r="P429" s="211" t="s">
        <v>3562</v>
      </c>
      <c r="Q429" s="127">
        <v>500</v>
      </c>
      <c r="R429" s="126" t="s">
        <v>4350</v>
      </c>
      <c r="S429" s="213" t="s">
        <v>46</v>
      </c>
      <c r="T429" s="171">
        <v>100</v>
      </c>
      <c r="U429" s="171">
        <v>100</v>
      </c>
      <c r="V429" s="172" t="s">
        <v>3398</v>
      </c>
      <c r="W429" s="172" t="s">
        <v>135</v>
      </c>
      <c r="X429" s="172" t="s">
        <v>4355</v>
      </c>
      <c r="Y429" s="172" t="s">
        <v>3530</v>
      </c>
      <c r="Z429" s="172">
        <v>4</v>
      </c>
      <c r="AA429" s="172" t="s">
        <v>46</v>
      </c>
      <c r="AB429" s="169" t="s">
        <v>46</v>
      </c>
      <c r="AC429" s="172" t="s">
        <v>5988</v>
      </c>
      <c r="AD429" s="169">
        <v>8.0000000000000002E-3</v>
      </c>
      <c r="AE429" s="169">
        <v>0.10800000000000001</v>
      </c>
      <c r="AF429" s="169">
        <v>1.3000000000000001E-2</v>
      </c>
      <c r="AG429" s="169">
        <v>0.2</v>
      </c>
      <c r="AH429" s="172" t="s">
        <v>136</v>
      </c>
      <c r="AI429" s="172" t="s">
        <v>4367</v>
      </c>
      <c r="AJ429" s="172" t="s">
        <v>133</v>
      </c>
      <c r="AK429" s="173">
        <v>43585</v>
      </c>
      <c r="AL429" s="212" t="s">
        <v>5989</v>
      </c>
      <c r="AM429" s="128">
        <v>6.92968129682E-3</v>
      </c>
      <c r="AN429" s="128">
        <v>4.4748796253867497E-2</v>
      </c>
      <c r="AO429" s="128">
        <v>7.7377378861280793E-2</v>
      </c>
      <c r="AP429" s="128">
        <v>8.07334986390153E-2</v>
      </c>
      <c r="AQ429" s="128">
        <v>9.6905090128072802E-2</v>
      </c>
      <c r="AR429" s="128">
        <v>8.2454487958631306E-2</v>
      </c>
      <c r="AS429" s="128">
        <v>0.1562495571498316</v>
      </c>
      <c r="AT429" s="128">
        <v>0.17736176329769529</v>
      </c>
      <c r="AU429" s="128" t="s">
        <v>46</v>
      </c>
      <c r="AV429" s="128" t="s">
        <v>46</v>
      </c>
      <c r="AW429" s="128">
        <v>0.1037975178248933</v>
      </c>
      <c r="AX429" s="128">
        <v>0.56803908029624817</v>
      </c>
      <c r="AY429" s="128">
        <v>0.43230290268174432</v>
      </c>
      <c r="AZ429" s="128">
        <v>0.57988680240149781</v>
      </c>
      <c r="BA429" s="128">
        <v>0.64753453820916773</v>
      </c>
      <c r="BB429" s="128">
        <v>0.74322745110388921</v>
      </c>
      <c r="BC429" s="128">
        <v>0.75827380993332405</v>
      </c>
      <c r="BD429" s="128">
        <v>1.1975495946509178</v>
      </c>
      <c r="BE429" s="128">
        <v>1.4334576293321994</v>
      </c>
      <c r="BF429" s="128" t="s">
        <v>46</v>
      </c>
      <c r="BG429" s="128" t="s">
        <v>46</v>
      </c>
      <c r="BH429" s="128">
        <v>1.205858254212296</v>
      </c>
      <c r="BI429" s="128">
        <v>-5.2696224785574999E-3</v>
      </c>
      <c r="BJ429" s="128">
        <v>-5.8763800992815703E-2</v>
      </c>
      <c r="BK429" s="128">
        <v>-5.6057937377744102E-2</v>
      </c>
      <c r="BL429" s="128">
        <v>-3.9073209917246388E-2</v>
      </c>
      <c r="BM429" s="128">
        <v>-2.9617430312489867E-2</v>
      </c>
      <c r="BN429" s="128">
        <v>-2.6285240195611001E-2</v>
      </c>
      <c r="BO429" s="128">
        <v>2.57751635650065E-2</v>
      </c>
      <c r="BP429" s="128">
        <v>5.3631727844661102E-2</v>
      </c>
      <c r="BQ429" s="128" t="s">
        <v>46</v>
      </c>
      <c r="BR429" s="128" t="s">
        <v>46</v>
      </c>
      <c r="BS429" s="128">
        <v>1.6315413765377818E-2</v>
      </c>
      <c r="BT429" s="128">
        <v>2.51226134751419E-2</v>
      </c>
      <c r="BU429" s="128">
        <v>3.0872893037499901E-2</v>
      </c>
      <c r="BV429" s="177">
        <v>-2.0073349597289365</v>
      </c>
      <c r="BW429" s="177">
        <v>0.43728371482984502</v>
      </c>
      <c r="BX429" s="128">
        <v>-1.6979627718597099E-2</v>
      </c>
      <c r="BY429" s="128">
        <v>-4.2638681571103801E-2</v>
      </c>
      <c r="BZ429" s="177">
        <v>3.7657258123517397E-2</v>
      </c>
      <c r="CA429" s="182">
        <v>-8.5876955091240603E-2</v>
      </c>
      <c r="CB429" s="182">
        <v>-7.9723197318012098E-2</v>
      </c>
      <c r="CC429" s="182">
        <v>-0.10395893677979511</v>
      </c>
      <c r="CD429" s="182">
        <v>-5.87221800411174E-2</v>
      </c>
      <c r="CE429" s="182">
        <v>-5.5330075628713601E-2</v>
      </c>
      <c r="CF429" s="182">
        <v>0.33175908594366588</v>
      </c>
      <c r="CG429" s="179">
        <v>1.8823331000000001</v>
      </c>
      <c r="CH429" s="169">
        <v>0.12</v>
      </c>
      <c r="CI429" s="170">
        <v>0.1</v>
      </c>
      <c r="CJ429" s="170">
        <v>9.6000000000000002E-4</v>
      </c>
      <c r="CK429" s="170" t="s">
        <v>46</v>
      </c>
      <c r="CL429" s="170">
        <v>9.6000000000000002E-4</v>
      </c>
      <c r="CM429" s="180">
        <v>169440261.47999999</v>
      </c>
      <c r="CN429" s="180">
        <v>303552309.65380943</v>
      </c>
      <c r="CO429" s="180">
        <v>-551115930.66999972</v>
      </c>
      <c r="CP429" s="128" t="s">
        <v>46</v>
      </c>
      <c r="CQ429" s="128" t="s">
        <v>46</v>
      </c>
      <c r="CR429" s="128" t="s">
        <v>46</v>
      </c>
      <c r="CS429" s="128" t="s">
        <v>46</v>
      </c>
      <c r="CT429" s="126" t="s">
        <v>46</v>
      </c>
      <c r="CU429" s="126" t="s">
        <v>46</v>
      </c>
      <c r="CV429" s="126" t="s">
        <v>5990</v>
      </c>
      <c r="CW429" s="126" t="s">
        <v>46</v>
      </c>
      <c r="CX429" s="154">
        <v>25569.646527766203</v>
      </c>
    </row>
    <row r="430" spans="1:102" ht="15" customHeight="1" x14ac:dyDescent="0.35">
      <c r="A430" s="8"/>
      <c r="B430" s="129">
        <v>54484843000130</v>
      </c>
      <c r="C430" s="152" t="s">
        <v>5983</v>
      </c>
      <c r="D430" s="126">
        <v>11</v>
      </c>
      <c r="E430" s="126"/>
      <c r="F430" s="122"/>
      <c r="G430" s="126" t="s">
        <v>566</v>
      </c>
      <c r="H430" s="126" t="s">
        <v>3390</v>
      </c>
      <c r="I430" s="126" t="s">
        <v>3384</v>
      </c>
      <c r="J430" s="126" t="s">
        <v>362</v>
      </c>
      <c r="K430" s="126" t="s">
        <v>3526</v>
      </c>
      <c r="L430" s="211" t="s">
        <v>3399</v>
      </c>
      <c r="M430" s="126" t="s">
        <v>163</v>
      </c>
      <c r="N430" s="126" t="s">
        <v>3547</v>
      </c>
      <c r="O430" s="126" t="s">
        <v>319</v>
      </c>
      <c r="P430" s="211" t="s">
        <v>4252</v>
      </c>
      <c r="Q430" s="127">
        <v>500</v>
      </c>
      <c r="R430" s="126" t="s">
        <v>4350</v>
      </c>
      <c r="S430" s="213" t="s">
        <v>46</v>
      </c>
      <c r="T430" s="171">
        <v>500</v>
      </c>
      <c r="U430" s="171">
        <v>500</v>
      </c>
      <c r="V430" s="172" t="s">
        <v>3398</v>
      </c>
      <c r="W430" s="172" t="s">
        <v>135</v>
      </c>
      <c r="X430" s="172" t="s">
        <v>3531</v>
      </c>
      <c r="Y430" s="172" t="s">
        <v>3530</v>
      </c>
      <c r="Z430" s="172">
        <v>31</v>
      </c>
      <c r="AA430" s="172" t="s">
        <v>46</v>
      </c>
      <c r="AB430" s="169" t="s">
        <v>46</v>
      </c>
      <c r="AC430" s="172" t="s">
        <v>5984</v>
      </c>
      <c r="AD430" s="169">
        <v>9.7999999999999997E-3</v>
      </c>
      <c r="AE430" s="169">
        <v>0.1298</v>
      </c>
      <c r="AF430" s="169">
        <v>1.1000000000000001E-2</v>
      </c>
      <c r="AG430" s="169">
        <v>0.25</v>
      </c>
      <c r="AH430" s="172" t="s">
        <v>136</v>
      </c>
      <c r="AI430" s="172" t="s">
        <v>4367</v>
      </c>
      <c r="AJ430" s="172" t="s">
        <v>133</v>
      </c>
      <c r="AK430" s="173">
        <v>45548</v>
      </c>
      <c r="AL430" s="212" t="s">
        <v>5985</v>
      </c>
      <c r="AM430" s="128">
        <v>1.4971330794027699E-2</v>
      </c>
      <c r="AN430" s="128">
        <v>0.1127184833763919</v>
      </c>
      <c r="AO430" s="128">
        <v>0.14775339845578569</v>
      </c>
      <c r="AP430" s="128" t="s">
        <v>46</v>
      </c>
      <c r="AQ430" s="128" t="s">
        <v>46</v>
      </c>
      <c r="AR430" s="128" t="s">
        <v>46</v>
      </c>
      <c r="AS430" s="128" t="s">
        <v>46</v>
      </c>
      <c r="AT430" s="128" t="s">
        <v>46</v>
      </c>
      <c r="AU430" s="128" t="s">
        <v>46</v>
      </c>
      <c r="AV430" s="128" t="s">
        <v>46</v>
      </c>
      <c r="AW430" s="128">
        <v>0.15015491202869949</v>
      </c>
      <c r="AX430" s="128">
        <v>1.2272282967692889</v>
      </c>
      <c r="AY430" s="128">
        <v>1.0889349352115074</v>
      </c>
      <c r="AZ430" s="128">
        <v>1.107303543172278</v>
      </c>
      <c r="BA430" s="128" t="s">
        <v>46</v>
      </c>
      <c r="BB430" s="128" t="s">
        <v>46</v>
      </c>
      <c r="BC430" s="128" t="s">
        <v>46</v>
      </c>
      <c r="BD430" s="128" t="s">
        <v>46</v>
      </c>
      <c r="BE430" s="128" t="s">
        <v>46</v>
      </c>
      <c r="BF430" s="128" t="s">
        <v>46</v>
      </c>
      <c r="BG430" s="128" t="s">
        <v>46</v>
      </c>
      <c r="BH430" s="128">
        <v>1.1348426266318601</v>
      </c>
      <c r="BI430" s="128">
        <v>2.7720270186502001E-3</v>
      </c>
      <c r="BJ430" s="128">
        <v>9.2058861297085997E-3</v>
      </c>
      <c r="BK430" s="128">
        <v>1.4318082216760701E-2</v>
      </c>
      <c r="BL430" s="128" t="s">
        <v>46</v>
      </c>
      <c r="BM430" s="128" t="s">
        <v>46</v>
      </c>
      <c r="BN430" s="128" t="s">
        <v>46</v>
      </c>
      <c r="BO430" s="128" t="s">
        <v>46</v>
      </c>
      <c r="BP430" s="128" t="s">
        <v>46</v>
      </c>
      <c r="BQ430" s="128" t="s">
        <v>46</v>
      </c>
      <c r="BR430" s="128" t="s">
        <v>46</v>
      </c>
      <c r="BS430" s="128">
        <v>1.5756670445245424E-2</v>
      </c>
      <c r="BT430" s="128">
        <v>1.7792290945592301E-2</v>
      </c>
      <c r="BU430" s="128">
        <v>1.7577559301592299E-2</v>
      </c>
      <c r="BV430" s="177">
        <v>0.71475401107423264</v>
      </c>
      <c r="BW430" s="177">
        <v>0.89646350884524262</v>
      </c>
      <c r="BX430" s="128">
        <v>-5.0252787445828001E-3</v>
      </c>
      <c r="BY430" s="128">
        <v>-5.0252787445828001E-3</v>
      </c>
      <c r="BZ430" s="177">
        <v>-9.2172123432497002E-3</v>
      </c>
      <c r="CA430" s="182">
        <v>-6.7932279769190099E-2</v>
      </c>
      <c r="CB430" s="182">
        <v>-9.4658530916527803E-2</v>
      </c>
      <c r="CC430" s="182">
        <v>-5.92898343615978E-2</v>
      </c>
      <c r="CD430" s="182">
        <v>-1.4143363707732601E-2</v>
      </c>
      <c r="CE430" s="182">
        <v>-6.7146392916511699E-2</v>
      </c>
      <c r="CF430" s="182">
        <v>0.25769531943366403</v>
      </c>
      <c r="CG430" s="179">
        <v>1.1565577</v>
      </c>
      <c r="CH430" s="169">
        <v>0.27</v>
      </c>
      <c r="CI430" s="170">
        <v>0.05</v>
      </c>
      <c r="CJ430" s="170">
        <v>2.6459999999999999E-3</v>
      </c>
      <c r="CK430" s="170">
        <v>1.5790581530792104E-4</v>
      </c>
      <c r="CL430" s="170">
        <v>2.8039058153079208E-3</v>
      </c>
      <c r="CM430" s="180">
        <v>82178184.849999994</v>
      </c>
      <c r="CN430" s="180">
        <v>47418321.587380938</v>
      </c>
      <c r="CO430" s="180">
        <v>54652208.330000043</v>
      </c>
      <c r="CP430" s="128" t="s">
        <v>46</v>
      </c>
      <c r="CQ430" s="128" t="s">
        <v>46</v>
      </c>
      <c r="CR430" s="128" t="s">
        <v>46</v>
      </c>
      <c r="CS430" s="128" t="s">
        <v>46</v>
      </c>
      <c r="CT430" s="126" t="s">
        <v>46</v>
      </c>
      <c r="CU430" s="126" t="s">
        <v>46</v>
      </c>
      <c r="CV430" s="126" t="s">
        <v>5986</v>
      </c>
      <c r="CW430" s="126" t="s">
        <v>46</v>
      </c>
      <c r="CX430" s="154">
        <v>25569.625694432871</v>
      </c>
    </row>
    <row r="431" spans="1:102" ht="15" customHeight="1" x14ac:dyDescent="0.35">
      <c r="A431" s="8"/>
      <c r="B431" s="129">
        <v>29853005000149</v>
      </c>
      <c r="C431" s="152" t="s">
        <v>5997</v>
      </c>
      <c r="D431" s="126">
        <v>26</v>
      </c>
      <c r="E431" s="126" t="s">
        <v>134</v>
      </c>
      <c r="F431" s="122"/>
      <c r="G431" s="126" t="s">
        <v>2461</v>
      </c>
      <c r="H431" s="126" t="s">
        <v>3390</v>
      </c>
      <c r="I431" s="126" t="s">
        <v>3384</v>
      </c>
      <c r="J431" s="126" t="s">
        <v>3559</v>
      </c>
      <c r="K431" s="126" t="s">
        <v>3526</v>
      </c>
      <c r="L431" s="211" t="s">
        <v>3400</v>
      </c>
      <c r="M431" s="126" t="s">
        <v>112</v>
      </c>
      <c r="N431" s="126" t="s">
        <v>4436</v>
      </c>
      <c r="O431" s="126" t="s">
        <v>406</v>
      </c>
      <c r="P431" s="211" t="s">
        <v>3541</v>
      </c>
      <c r="Q431" s="127">
        <v>500</v>
      </c>
      <c r="R431" s="126" t="s">
        <v>4350</v>
      </c>
      <c r="S431" s="213" t="s">
        <v>46</v>
      </c>
      <c r="T431" s="171">
        <v>500</v>
      </c>
      <c r="U431" s="171">
        <v>500</v>
      </c>
      <c r="V431" s="172" t="s">
        <v>3398</v>
      </c>
      <c r="W431" s="172" t="s">
        <v>3530</v>
      </c>
      <c r="X431" s="172" t="s">
        <v>4768</v>
      </c>
      <c r="Y431" s="172" t="s">
        <v>4355</v>
      </c>
      <c r="Z431" s="172">
        <v>12</v>
      </c>
      <c r="AA431" s="172" t="s">
        <v>46</v>
      </c>
      <c r="AB431" s="169" t="s">
        <v>46</v>
      </c>
      <c r="AC431" s="172" t="s">
        <v>5998</v>
      </c>
      <c r="AD431" s="169">
        <v>8.5000000000000006E-3</v>
      </c>
      <c r="AE431" s="169">
        <v>0.20850000000000002</v>
      </c>
      <c r="AF431" s="169">
        <v>1.0500000000000001E-2</v>
      </c>
      <c r="AG431" s="169" t="s">
        <v>46</v>
      </c>
      <c r="AH431" s="172" t="s">
        <v>46</v>
      </c>
      <c r="AI431" s="172" t="s">
        <v>46</v>
      </c>
      <c r="AJ431" s="172" t="s">
        <v>133</v>
      </c>
      <c r="AK431" s="173">
        <v>43276</v>
      </c>
      <c r="AL431" s="212" t="s">
        <v>5999</v>
      </c>
      <c r="AM431" s="128">
        <v>1.2455981279271E-2</v>
      </c>
      <c r="AN431" s="128">
        <v>0.105755879827275</v>
      </c>
      <c r="AO431" s="128">
        <v>0.13062710436472019</v>
      </c>
      <c r="AP431" s="128">
        <v>0.147074571897823</v>
      </c>
      <c r="AQ431" s="128">
        <v>0.15451556923920479</v>
      </c>
      <c r="AR431" s="128">
        <v>0.1258580429623623</v>
      </c>
      <c r="AS431" s="128">
        <v>0.18443100591441561</v>
      </c>
      <c r="AT431" s="128">
        <v>1.26727737193446E-2</v>
      </c>
      <c r="AU431" s="128" t="s">
        <v>46</v>
      </c>
      <c r="AV431" s="128" t="s">
        <v>46</v>
      </c>
      <c r="AW431" s="128">
        <v>8.4993884680152704E-2</v>
      </c>
      <c r="AX431" s="128">
        <v>1.0210403403849595</v>
      </c>
      <c r="AY431" s="128">
        <v>1.0216715901277773</v>
      </c>
      <c r="AZ431" s="128">
        <v>0.97895450804587381</v>
      </c>
      <c r="BA431" s="128">
        <v>1.2172433954132946</v>
      </c>
      <c r="BB431" s="128">
        <v>1.252345040559149</v>
      </c>
      <c r="BC431" s="128">
        <v>1.1574246606892231</v>
      </c>
      <c r="BD431" s="128">
        <v>1.413541775110928</v>
      </c>
      <c r="BE431" s="128">
        <v>0.1024227761104536</v>
      </c>
      <c r="BF431" s="128" t="s">
        <v>46</v>
      </c>
      <c r="BG431" s="128" t="s">
        <v>46</v>
      </c>
      <c r="BH431" s="128">
        <v>0.9775881885064136</v>
      </c>
      <c r="BI431" s="128">
        <v>2.5667750389340001E-4</v>
      </c>
      <c r="BJ431" s="128">
        <v>2.2432825805918E-3</v>
      </c>
      <c r="BK431" s="128">
        <v>-2.8082118743046002E-3</v>
      </c>
      <c r="BL431" s="128">
        <v>2.3419012388300242E-2</v>
      </c>
      <c r="BM431" s="128">
        <v>2.7715068085015115E-2</v>
      </c>
      <c r="BN431" s="128">
        <v>1.71183148081199E-2</v>
      </c>
      <c r="BO431" s="128">
        <v>5.3956612329590398E-2</v>
      </c>
      <c r="BP431" s="128">
        <v>-0.1110572617336895</v>
      </c>
      <c r="BQ431" s="128" t="s">
        <v>46</v>
      </c>
      <c r="BR431" s="128" t="s">
        <v>46</v>
      </c>
      <c r="BS431" s="128">
        <v>-1.7926774501724196E-3</v>
      </c>
      <c r="BT431" s="128">
        <v>2.20783423324344E-2</v>
      </c>
      <c r="BU431" s="128">
        <v>4.2620912355327702E-2</v>
      </c>
      <c r="BV431" s="177">
        <v>-0.1014130907384288</v>
      </c>
      <c r="BW431" s="177">
        <v>-1.16328744945469E-2</v>
      </c>
      <c r="BX431" s="128">
        <v>-2.20013448666731E-2</v>
      </c>
      <c r="BY431" s="128">
        <v>-0.2013377868480099</v>
      </c>
      <c r="BZ431" s="177">
        <v>6.2226026277396901E-2</v>
      </c>
      <c r="CA431" s="182">
        <v>0.291941204307689</v>
      </c>
      <c r="CB431" s="182">
        <v>-0.19407743205501851</v>
      </c>
      <c r="CC431" s="182">
        <v>6.2982963487137097E-2</v>
      </c>
      <c r="CD431" s="182">
        <v>6.3604917994876095E-2</v>
      </c>
      <c r="CE431" s="182">
        <v>0.2564824153355641</v>
      </c>
      <c r="CF431" s="182">
        <v>0.16589784493218959</v>
      </c>
      <c r="CG431" s="179">
        <v>1.8059564400000001</v>
      </c>
      <c r="CH431" s="169">
        <v>0.6</v>
      </c>
      <c r="CI431" s="170" t="s">
        <v>46</v>
      </c>
      <c r="CJ431" s="170">
        <v>5.1000000000000004E-3</v>
      </c>
      <c r="CK431" s="170" t="s">
        <v>46</v>
      </c>
      <c r="CL431" s="170">
        <v>5.1000000000000004E-3</v>
      </c>
      <c r="CM431" s="180">
        <v>734488002.57000005</v>
      </c>
      <c r="CN431" s="180">
        <v>749012519.60666645</v>
      </c>
      <c r="CO431" s="180">
        <v>-140227047.51000005</v>
      </c>
      <c r="CP431" s="128" t="s">
        <v>46</v>
      </c>
      <c r="CQ431" s="128" t="s">
        <v>46</v>
      </c>
      <c r="CR431" s="128" t="s">
        <v>46</v>
      </c>
      <c r="CS431" s="128" t="s">
        <v>46</v>
      </c>
      <c r="CT431" s="126" t="s">
        <v>46</v>
      </c>
      <c r="CU431" s="126" t="s">
        <v>46</v>
      </c>
      <c r="CV431" s="126" t="s">
        <v>6000</v>
      </c>
      <c r="CW431" s="126" t="s">
        <v>46</v>
      </c>
      <c r="CX431" s="154">
        <v>25569.625694432871</v>
      </c>
    </row>
    <row r="432" spans="1:102" ht="15" customHeight="1" x14ac:dyDescent="0.35">
      <c r="A432" s="8"/>
      <c r="B432" s="129">
        <v>38281467000120</v>
      </c>
      <c r="C432" s="152" t="s">
        <v>6001</v>
      </c>
      <c r="D432" s="126">
        <v>26</v>
      </c>
      <c r="E432" s="126"/>
      <c r="F432" s="122"/>
      <c r="G432" s="126" t="s">
        <v>2461</v>
      </c>
      <c r="H432" s="126" t="s">
        <v>3390</v>
      </c>
      <c r="I432" s="126" t="s">
        <v>3384</v>
      </c>
      <c r="J432" s="126" t="s">
        <v>3559</v>
      </c>
      <c r="K432" s="126" t="s">
        <v>3526</v>
      </c>
      <c r="L432" s="211" t="s">
        <v>3400</v>
      </c>
      <c r="M432" s="126" t="s">
        <v>112</v>
      </c>
      <c r="N432" s="126" t="s">
        <v>4436</v>
      </c>
      <c r="O432" s="126" t="s">
        <v>548</v>
      </c>
      <c r="P432" s="211" t="s">
        <v>4409</v>
      </c>
      <c r="Q432" s="127">
        <v>500</v>
      </c>
      <c r="R432" s="126" t="s">
        <v>4350</v>
      </c>
      <c r="S432" s="213" t="s">
        <v>46</v>
      </c>
      <c r="T432" s="171">
        <v>500</v>
      </c>
      <c r="U432" s="171">
        <v>500</v>
      </c>
      <c r="V432" s="172" t="s">
        <v>3398</v>
      </c>
      <c r="W432" s="172" t="s">
        <v>3530</v>
      </c>
      <c r="X432" s="172" t="s">
        <v>4768</v>
      </c>
      <c r="Y432" s="172" t="s">
        <v>4355</v>
      </c>
      <c r="Z432" s="172">
        <v>12</v>
      </c>
      <c r="AA432" s="172" t="s">
        <v>46</v>
      </c>
      <c r="AB432" s="169" t="s">
        <v>46</v>
      </c>
      <c r="AC432" s="172" t="s">
        <v>6002</v>
      </c>
      <c r="AD432" s="169">
        <v>8.5000000000000006E-3</v>
      </c>
      <c r="AE432" s="169">
        <v>0.20850000000000002</v>
      </c>
      <c r="AF432" s="169">
        <v>1.0500000000000001E-2</v>
      </c>
      <c r="AG432" s="169" t="s">
        <v>46</v>
      </c>
      <c r="AH432" s="172" t="s">
        <v>46</v>
      </c>
      <c r="AI432" s="172" t="s">
        <v>46</v>
      </c>
      <c r="AJ432" s="172" t="s">
        <v>46</v>
      </c>
      <c r="AK432" s="173">
        <v>44154</v>
      </c>
      <c r="AL432" s="212" t="s">
        <v>6003</v>
      </c>
      <c r="AM432" s="128">
        <v>-1.10486597116057E-2</v>
      </c>
      <c r="AN432" s="128">
        <v>-9.0390862464928598E-2</v>
      </c>
      <c r="AO432" s="128">
        <v>3.9731985767625197E-2</v>
      </c>
      <c r="AP432" s="128">
        <v>0.1197291128443862</v>
      </c>
      <c r="AQ432" s="128">
        <v>8.9712952150425601E-2</v>
      </c>
      <c r="AR432" s="128">
        <v>0.36647040075082571</v>
      </c>
      <c r="AS432" s="128">
        <v>3.2123226550156703E-2</v>
      </c>
      <c r="AT432" s="128">
        <v>-0.1182319166313337</v>
      </c>
      <c r="AU432" s="128" t="s">
        <v>46</v>
      </c>
      <c r="AV432" s="128" t="s">
        <v>46</v>
      </c>
      <c r="AW432" s="128">
        <v>4.0523879470603298E-2</v>
      </c>
      <c r="AX432" s="128" t="s">
        <v>46</v>
      </c>
      <c r="AY432" s="128" t="s">
        <v>46</v>
      </c>
      <c r="AZ432" s="128">
        <v>0.29776214339277829</v>
      </c>
      <c r="BA432" s="128">
        <v>0.97830175903479122</v>
      </c>
      <c r="BB432" s="128">
        <v>0.68328783259703685</v>
      </c>
      <c r="BC432" s="128">
        <v>3.3701610898916727</v>
      </c>
      <c r="BD432" s="128">
        <v>0.24620330217723929</v>
      </c>
      <c r="BE432" s="128" t="s">
        <v>46</v>
      </c>
      <c r="BF432" s="128" t="s">
        <v>46</v>
      </c>
      <c r="BG432" s="128" t="s">
        <v>46</v>
      </c>
      <c r="BH432" s="128">
        <v>0.33874858345544973</v>
      </c>
      <c r="BI432" s="128">
        <v>-2.3247963486983301E-2</v>
      </c>
      <c r="BJ432" s="128">
        <v>-0.19390345971161191</v>
      </c>
      <c r="BK432" s="128">
        <v>-9.3703330471399601E-2</v>
      </c>
      <c r="BL432" s="128">
        <v>-2.3659727677801667E-3</v>
      </c>
      <c r="BM432" s="128">
        <v>-3.6756991817236129E-2</v>
      </c>
      <c r="BN432" s="128">
        <v>0.25773067259658328</v>
      </c>
      <c r="BO432" s="128">
        <v>-9.8351167034668396E-2</v>
      </c>
      <c r="BP432" s="128">
        <v>-0.2419619520843678</v>
      </c>
      <c r="BQ432" s="128" t="s">
        <v>46</v>
      </c>
      <c r="BR432" s="128" t="s">
        <v>46</v>
      </c>
      <c r="BS432" s="128">
        <v>-7.0652302297626979E-2</v>
      </c>
      <c r="BT432" s="128">
        <v>0.108502171021852</v>
      </c>
      <c r="BU432" s="128">
        <v>0.13274419862511511</v>
      </c>
      <c r="BV432" s="177">
        <v>-0.74160885813650568</v>
      </c>
      <c r="BW432" s="177">
        <v>-0.39105278047409442</v>
      </c>
      <c r="BX432" s="128">
        <v>-0.10248250192476981</v>
      </c>
      <c r="BY432" s="128">
        <v>-0.2146116327828835</v>
      </c>
      <c r="BZ432" s="177">
        <v>-0.30918597400784908</v>
      </c>
      <c r="CA432" s="182">
        <v>-0.3464440901843468</v>
      </c>
      <c r="CB432" s="182">
        <v>0.85603617908944529</v>
      </c>
      <c r="CC432" s="182">
        <v>-0.3739935486666755</v>
      </c>
      <c r="CD432" s="182">
        <v>-0.2835935063358706</v>
      </c>
      <c r="CE432" s="182">
        <v>0.46040598758423529</v>
      </c>
      <c r="CF432" s="182">
        <v>-0.28196477859251851</v>
      </c>
      <c r="CG432" s="179">
        <v>1.21205363</v>
      </c>
      <c r="CH432" s="169">
        <v>0.63</v>
      </c>
      <c r="CI432" s="170" t="s">
        <v>46</v>
      </c>
      <c r="CJ432" s="170">
        <v>5.3550000000000013E-3</v>
      </c>
      <c r="CK432" s="170" t="s">
        <v>46</v>
      </c>
      <c r="CL432" s="170">
        <v>5.3550000000000013E-3</v>
      </c>
      <c r="CM432" s="180">
        <v>118041147.58</v>
      </c>
      <c r="CN432" s="180">
        <v>111801011.99357148</v>
      </c>
      <c r="CO432" s="180">
        <v>10090164.819999997</v>
      </c>
      <c r="CP432" s="128" t="s">
        <v>46</v>
      </c>
      <c r="CQ432" s="128" t="s">
        <v>46</v>
      </c>
      <c r="CR432" s="128" t="s">
        <v>46</v>
      </c>
      <c r="CS432" s="128" t="s">
        <v>46</v>
      </c>
      <c r="CT432" s="126" t="s">
        <v>46</v>
      </c>
      <c r="CU432" s="126" t="s">
        <v>46</v>
      </c>
      <c r="CV432" s="126" t="s">
        <v>6004</v>
      </c>
      <c r="CW432" s="126" t="s">
        <v>46</v>
      </c>
      <c r="CX432" s="154">
        <v>25569.625694432871</v>
      </c>
    </row>
    <row r="433" spans="1:102" ht="15" customHeight="1" x14ac:dyDescent="0.35">
      <c r="A433" s="8"/>
      <c r="B433" s="129">
        <v>25381854000196</v>
      </c>
      <c r="C433" s="152" t="s">
        <v>6005</v>
      </c>
      <c r="D433" s="126">
        <v>25</v>
      </c>
      <c r="E433" s="126"/>
      <c r="F433" s="122"/>
      <c r="G433" s="126" t="s">
        <v>3411</v>
      </c>
      <c r="H433" s="126" t="s">
        <v>6006</v>
      </c>
      <c r="I433" s="126" t="s">
        <v>2340</v>
      </c>
      <c r="J433" s="126" t="s">
        <v>3559</v>
      </c>
      <c r="K433" s="126" t="s">
        <v>3540</v>
      </c>
      <c r="L433" s="211" t="s">
        <v>4628</v>
      </c>
      <c r="M433" s="126" t="s">
        <v>112</v>
      </c>
      <c r="N433" s="126" t="s">
        <v>4436</v>
      </c>
      <c r="O433" s="126" t="s">
        <v>46</v>
      </c>
      <c r="P433" s="211" t="s">
        <v>3571</v>
      </c>
      <c r="Q433" s="127">
        <v>1000000</v>
      </c>
      <c r="R433" s="126" t="s">
        <v>4361</v>
      </c>
      <c r="S433" s="213" t="s">
        <v>46</v>
      </c>
      <c r="T433" s="171">
        <v>0.01</v>
      </c>
      <c r="U433" s="171">
        <v>1000000</v>
      </c>
      <c r="V433" s="172" t="s">
        <v>3398</v>
      </c>
      <c r="W433" s="172" t="s">
        <v>135</v>
      </c>
      <c r="X433" s="172" t="s">
        <v>135</v>
      </c>
      <c r="Y433" s="172" t="s">
        <v>3534</v>
      </c>
      <c r="Z433" s="172">
        <v>2</v>
      </c>
      <c r="AA433" s="172" t="s">
        <v>46</v>
      </c>
      <c r="AB433" s="169" t="s">
        <v>46</v>
      </c>
      <c r="AC433" s="172" t="s">
        <v>46</v>
      </c>
      <c r="AD433" s="169">
        <v>3.0999999999999999E-3</v>
      </c>
      <c r="AE433" s="169" t="s">
        <v>46</v>
      </c>
      <c r="AF433" s="169" t="s">
        <v>46</v>
      </c>
      <c r="AG433" s="169" t="s">
        <v>46</v>
      </c>
      <c r="AH433" s="172" t="s">
        <v>46</v>
      </c>
      <c r="AI433" s="172" t="s">
        <v>46</v>
      </c>
      <c r="AJ433" s="172" t="s">
        <v>46</v>
      </c>
      <c r="AK433" s="173">
        <v>42692</v>
      </c>
      <c r="AL433" s="212" t="s">
        <v>6007</v>
      </c>
      <c r="AM433" s="128" t="s">
        <v>46</v>
      </c>
      <c r="AN433" s="128" t="s">
        <v>46</v>
      </c>
      <c r="AO433" s="128" t="s">
        <v>46</v>
      </c>
      <c r="AP433" s="128" t="s">
        <v>46</v>
      </c>
      <c r="AQ433" s="128" t="s">
        <v>46</v>
      </c>
      <c r="AR433" s="128" t="s">
        <v>46</v>
      </c>
      <c r="AS433" s="128" t="s">
        <v>46</v>
      </c>
      <c r="AT433" s="128" t="s">
        <v>46</v>
      </c>
      <c r="AU433" s="128" t="s">
        <v>46</v>
      </c>
      <c r="AV433" s="128" t="s">
        <v>46</v>
      </c>
      <c r="AW433" s="128" t="s">
        <v>46</v>
      </c>
      <c r="AX433" s="128" t="s">
        <v>46</v>
      </c>
      <c r="AY433" s="128" t="s">
        <v>46</v>
      </c>
      <c r="AZ433" s="128" t="s">
        <v>46</v>
      </c>
      <c r="BA433" s="128" t="s">
        <v>46</v>
      </c>
      <c r="BB433" s="128" t="s">
        <v>46</v>
      </c>
      <c r="BC433" s="128" t="s">
        <v>46</v>
      </c>
      <c r="BD433" s="128" t="s">
        <v>46</v>
      </c>
      <c r="BE433" s="128" t="s">
        <v>46</v>
      </c>
      <c r="BF433" s="128" t="s">
        <v>46</v>
      </c>
      <c r="BG433" s="128" t="s">
        <v>46</v>
      </c>
      <c r="BH433" s="128" t="s">
        <v>46</v>
      </c>
      <c r="BI433" s="128" t="s">
        <v>46</v>
      </c>
      <c r="BJ433" s="128" t="s">
        <v>46</v>
      </c>
      <c r="BK433" s="128" t="s">
        <v>46</v>
      </c>
      <c r="BL433" s="128" t="s">
        <v>46</v>
      </c>
      <c r="BM433" s="128" t="s">
        <v>46</v>
      </c>
      <c r="BN433" s="128" t="s">
        <v>46</v>
      </c>
      <c r="BO433" s="128" t="s">
        <v>46</v>
      </c>
      <c r="BP433" s="128" t="s">
        <v>46</v>
      </c>
      <c r="BQ433" s="128" t="s">
        <v>46</v>
      </c>
      <c r="BR433" s="128" t="s">
        <v>46</v>
      </c>
      <c r="BS433" s="128" t="s">
        <v>46</v>
      </c>
      <c r="BT433" s="128" t="s">
        <v>46</v>
      </c>
      <c r="BU433" s="128" t="s">
        <v>46</v>
      </c>
      <c r="BV433" s="177" t="s">
        <v>46</v>
      </c>
      <c r="BW433" s="177" t="s">
        <v>46</v>
      </c>
      <c r="BX433" s="128" t="s">
        <v>46</v>
      </c>
      <c r="BY433" s="128" t="s">
        <v>46</v>
      </c>
      <c r="BZ433" s="177" t="s">
        <v>46</v>
      </c>
      <c r="CA433" s="182" t="s">
        <v>46</v>
      </c>
      <c r="CB433" s="182" t="s">
        <v>46</v>
      </c>
      <c r="CC433" s="182" t="s">
        <v>46</v>
      </c>
      <c r="CD433" s="182" t="s">
        <v>46</v>
      </c>
      <c r="CE433" s="182" t="s">
        <v>46</v>
      </c>
      <c r="CF433" s="182" t="s">
        <v>46</v>
      </c>
      <c r="CG433" s="179" t="s">
        <v>46</v>
      </c>
      <c r="CH433" s="169" t="s">
        <v>46</v>
      </c>
      <c r="CI433" s="170" t="s">
        <v>46</v>
      </c>
      <c r="CJ433" s="170" t="s">
        <v>46</v>
      </c>
      <c r="CK433" s="170" t="s">
        <v>46</v>
      </c>
      <c r="CL433" s="170" t="s">
        <v>46</v>
      </c>
      <c r="CM433" s="180" t="s">
        <v>46</v>
      </c>
      <c r="CN433" s="180" t="s">
        <v>46</v>
      </c>
      <c r="CO433" s="180" t="s">
        <v>46</v>
      </c>
      <c r="CP433" s="128" t="s">
        <v>46</v>
      </c>
      <c r="CQ433" s="128" t="s">
        <v>46</v>
      </c>
      <c r="CR433" s="128" t="s">
        <v>46</v>
      </c>
      <c r="CS433" s="128" t="s">
        <v>46</v>
      </c>
      <c r="CT433" s="126" t="s">
        <v>46</v>
      </c>
      <c r="CU433" s="126" t="s">
        <v>46</v>
      </c>
      <c r="CV433" s="126" t="s">
        <v>6008</v>
      </c>
      <c r="CW433" s="126" t="s">
        <v>46</v>
      </c>
      <c r="CX433" s="154">
        <v>25569.604861111111</v>
      </c>
    </row>
    <row r="434" spans="1:102" ht="15" customHeight="1" x14ac:dyDescent="0.35">
      <c r="A434" s="8"/>
      <c r="B434" s="129">
        <v>43104966000181</v>
      </c>
      <c r="C434" s="152" t="s">
        <v>6015</v>
      </c>
      <c r="D434" s="126">
        <v>11</v>
      </c>
      <c r="E434" s="126"/>
      <c r="F434" s="122"/>
      <c r="G434" s="126" t="s">
        <v>6016</v>
      </c>
      <c r="H434" s="126" t="s">
        <v>3390</v>
      </c>
      <c r="I434" s="126" t="s">
        <v>3384</v>
      </c>
      <c r="J434" s="126" t="s">
        <v>362</v>
      </c>
      <c r="K434" s="126" t="s">
        <v>46</v>
      </c>
      <c r="L434" s="211" t="s">
        <v>3399</v>
      </c>
      <c r="M434" s="126" t="s">
        <v>163</v>
      </c>
      <c r="N434" s="126" t="s">
        <v>3547</v>
      </c>
      <c r="O434" s="126" t="s">
        <v>3568</v>
      </c>
      <c r="P434" s="211" t="s">
        <v>3562</v>
      </c>
      <c r="Q434" s="127">
        <v>100</v>
      </c>
      <c r="R434" s="126" t="s">
        <v>4361</v>
      </c>
      <c r="S434" s="213" t="s">
        <v>46</v>
      </c>
      <c r="T434" s="171">
        <v>100</v>
      </c>
      <c r="U434" s="171">
        <v>100</v>
      </c>
      <c r="V434" s="172" t="s">
        <v>3398</v>
      </c>
      <c r="W434" s="172" t="s">
        <v>135</v>
      </c>
      <c r="X434" s="172" t="s">
        <v>135</v>
      </c>
      <c r="Y434" s="172" t="s">
        <v>135</v>
      </c>
      <c r="Z434" s="172">
        <v>0</v>
      </c>
      <c r="AA434" s="172" t="s">
        <v>46</v>
      </c>
      <c r="AB434" s="169" t="s">
        <v>46</v>
      </c>
      <c r="AC434" s="172" t="s">
        <v>46</v>
      </c>
      <c r="AD434" s="169">
        <v>4.0000000000000001E-3</v>
      </c>
      <c r="AE434" s="169" t="s">
        <v>46</v>
      </c>
      <c r="AF434" s="169">
        <v>4.0000000000000001E-3</v>
      </c>
      <c r="AG434" s="169" t="s">
        <v>46</v>
      </c>
      <c r="AH434" s="172" t="s">
        <v>46</v>
      </c>
      <c r="AI434" s="172" t="s">
        <v>46</v>
      </c>
      <c r="AJ434" s="172" t="s">
        <v>133</v>
      </c>
      <c r="AK434" s="173">
        <v>44439</v>
      </c>
      <c r="AL434" s="212" t="s">
        <v>6017</v>
      </c>
      <c r="AM434" s="128">
        <v>1.1620164524642901E-2</v>
      </c>
      <c r="AN434" s="128">
        <v>0.10446929789706361</v>
      </c>
      <c r="AO434" s="128">
        <v>0.1359355943702307</v>
      </c>
      <c r="AP434" s="128">
        <v>0.12644758590245689</v>
      </c>
      <c r="AQ434" s="128">
        <v>0.1278281934767575</v>
      </c>
      <c r="AR434" s="128">
        <v>0.1145728322357959</v>
      </c>
      <c r="AS434" s="128">
        <v>0.1249812112953763</v>
      </c>
      <c r="AT434" s="128">
        <v>0.1324226051663133</v>
      </c>
      <c r="AU434" s="128" t="s">
        <v>46</v>
      </c>
      <c r="AV434" s="128" t="s">
        <v>46</v>
      </c>
      <c r="AW434" s="128">
        <v>0.1247385913638188</v>
      </c>
      <c r="AX434" s="128">
        <v>0.9525268604341578</v>
      </c>
      <c r="AY434" s="128">
        <v>1.0092423596337787</v>
      </c>
      <c r="AZ434" s="128">
        <v>1.018737754004547</v>
      </c>
      <c r="BA434" s="128">
        <v>1.0364728492113602</v>
      </c>
      <c r="BB434" s="128">
        <v>1.0100211004148238</v>
      </c>
      <c r="BC434" s="128">
        <v>1.0536428054453069</v>
      </c>
      <c r="BD434" s="128">
        <v>0.95789838803981442</v>
      </c>
      <c r="BE434" s="128">
        <v>1.0702543216887599</v>
      </c>
      <c r="BF434" s="128" t="s">
        <v>46</v>
      </c>
      <c r="BG434" s="128" t="s">
        <v>46</v>
      </c>
      <c r="BH434" s="128">
        <v>1.0307305916277056</v>
      </c>
      <c r="BI434" s="128">
        <v>-5.7913925073459997E-4</v>
      </c>
      <c r="BJ434" s="128">
        <v>9.5670065038029996E-4</v>
      </c>
      <c r="BK434" s="128">
        <v>2.5002781312056998E-3</v>
      </c>
      <c r="BL434" s="128">
        <v>3.9657947306683816E-3</v>
      </c>
      <c r="BM434" s="128">
        <v>1.1257898295959912E-3</v>
      </c>
      <c r="BN434" s="128">
        <v>5.8331040815534996E-3</v>
      </c>
      <c r="BO434" s="128">
        <v>-5.4931822894488001E-3</v>
      </c>
      <c r="BP434" s="128">
        <v>8.6925697132790997E-3</v>
      </c>
      <c r="BQ434" s="128" t="s">
        <v>46</v>
      </c>
      <c r="BR434" s="128" t="s">
        <v>46</v>
      </c>
      <c r="BS434" s="128">
        <v>3.3175187775171811E-3</v>
      </c>
      <c r="BT434" s="128">
        <v>2.4790007381074002E-3</v>
      </c>
      <c r="BU434" s="128">
        <v>2.4492475830981998E-3</v>
      </c>
      <c r="BV434" s="177">
        <v>0.89039235151893714</v>
      </c>
      <c r="BW434" s="177">
        <v>1.1482949204816559</v>
      </c>
      <c r="BX434" s="128">
        <v>-5.2082984123280607E-4</v>
      </c>
      <c r="BY434" s="128">
        <v>-2.1577639134553002E-3</v>
      </c>
      <c r="BZ434" s="177">
        <v>8.5707553700620004E-4</v>
      </c>
      <c r="CA434" s="182">
        <v>0.15028896206470829</v>
      </c>
      <c r="CB434" s="182">
        <v>-0.11419428223400679</v>
      </c>
      <c r="CC434" s="182">
        <v>0.2052094037038239</v>
      </c>
      <c r="CD434" s="182">
        <v>0.1822377281714416</v>
      </c>
      <c r="CE434" s="182">
        <v>7.2895018194254202E-2</v>
      </c>
      <c r="CF434" s="182">
        <v>2.87641406060621E-2</v>
      </c>
      <c r="CG434" s="179">
        <v>1.6040552207779999</v>
      </c>
      <c r="CH434" s="169">
        <v>0.27</v>
      </c>
      <c r="CI434" s="170" t="s">
        <v>46</v>
      </c>
      <c r="CJ434" s="170">
        <v>1.08E-3</v>
      </c>
      <c r="CK434" s="170" t="s">
        <v>46</v>
      </c>
      <c r="CL434" s="170">
        <v>1.08E-3</v>
      </c>
      <c r="CM434" s="180">
        <v>491349829.81</v>
      </c>
      <c r="CN434" s="180">
        <v>444141170.0011903</v>
      </c>
      <c r="CO434" s="180">
        <v>16765225.91000003</v>
      </c>
      <c r="CP434" s="128" t="s">
        <v>46</v>
      </c>
      <c r="CQ434" s="128" t="s">
        <v>46</v>
      </c>
      <c r="CR434" s="128" t="s">
        <v>46</v>
      </c>
      <c r="CS434" s="128" t="s">
        <v>46</v>
      </c>
      <c r="CT434" s="126" t="s">
        <v>46</v>
      </c>
      <c r="CU434" s="126" t="s">
        <v>46</v>
      </c>
      <c r="CV434" s="126" t="s">
        <v>6018</v>
      </c>
      <c r="CW434" s="126" t="s">
        <v>46</v>
      </c>
      <c r="CX434" s="154">
        <v>25569.625694432871</v>
      </c>
    </row>
    <row r="435" spans="1:102" ht="15" customHeight="1" x14ac:dyDescent="0.35">
      <c r="A435" s="8"/>
      <c r="B435" s="129">
        <v>35844973000191</v>
      </c>
      <c r="C435" s="152" t="s">
        <v>6009</v>
      </c>
      <c r="D435" s="126">
        <v>14</v>
      </c>
      <c r="E435" s="126"/>
      <c r="F435" s="122" t="s">
        <v>3393</v>
      </c>
      <c r="G435" s="126" t="s">
        <v>6010</v>
      </c>
      <c r="H435" s="126" t="s">
        <v>3557</v>
      </c>
      <c r="I435" s="126" t="s">
        <v>3558</v>
      </c>
      <c r="J435" s="126" t="s">
        <v>3561</v>
      </c>
      <c r="K435" s="126" t="s">
        <v>3540</v>
      </c>
      <c r="L435" s="211" t="s">
        <v>3399</v>
      </c>
      <c r="M435" s="126" t="s">
        <v>112</v>
      </c>
      <c r="N435" s="126" t="s">
        <v>113</v>
      </c>
      <c r="O435" s="126" t="s">
        <v>331</v>
      </c>
      <c r="P435" s="211" t="s">
        <v>3562</v>
      </c>
      <c r="Q435" s="127">
        <v>1000</v>
      </c>
      <c r="R435" s="126" t="s">
        <v>4350</v>
      </c>
      <c r="S435" s="213" t="s">
        <v>46</v>
      </c>
      <c r="T435" s="171">
        <v>1000</v>
      </c>
      <c r="U435" s="171">
        <v>1000</v>
      </c>
      <c r="V435" s="172" t="s">
        <v>3398</v>
      </c>
      <c r="W435" s="172" t="s">
        <v>135</v>
      </c>
      <c r="X435" s="172" t="s">
        <v>6011</v>
      </c>
      <c r="Y435" s="172" t="s">
        <v>3534</v>
      </c>
      <c r="Z435" s="172">
        <v>15</v>
      </c>
      <c r="AA435" s="172" t="s">
        <v>46</v>
      </c>
      <c r="AB435" s="169" t="s">
        <v>46</v>
      </c>
      <c r="AC435" s="172" t="s">
        <v>6012</v>
      </c>
      <c r="AD435" s="169">
        <v>1.44E-2</v>
      </c>
      <c r="AE435" s="169">
        <v>1.44E-2</v>
      </c>
      <c r="AF435" s="169">
        <v>1.44E-2</v>
      </c>
      <c r="AG435" s="169">
        <v>0.2</v>
      </c>
      <c r="AH435" s="172" t="s">
        <v>3380</v>
      </c>
      <c r="AI435" s="172" t="s">
        <v>3381</v>
      </c>
      <c r="AJ435" s="172" t="s">
        <v>133</v>
      </c>
      <c r="AK435" s="173">
        <v>43895</v>
      </c>
      <c r="AL435" s="212" t="s">
        <v>6013</v>
      </c>
      <c r="AM435" s="128">
        <v>-7.7932076651045998E-3</v>
      </c>
      <c r="AN435" s="128">
        <v>0.16240949641217911</v>
      </c>
      <c r="AO435" s="128">
        <v>0.13402288575356849</v>
      </c>
      <c r="AP435" s="128">
        <v>0.100486264308151</v>
      </c>
      <c r="AQ435" s="128">
        <v>7.4405132440755306E-2</v>
      </c>
      <c r="AR435" s="128">
        <v>-9.6297889714209994E-3</v>
      </c>
      <c r="AS435" s="128">
        <v>0.1101180807048969</v>
      </c>
      <c r="AT435" s="128">
        <v>8.0430003959452295E-2</v>
      </c>
      <c r="AU435" s="128" t="s">
        <v>46</v>
      </c>
      <c r="AV435" s="128" t="s">
        <v>46</v>
      </c>
      <c r="AW435" s="128">
        <v>9.6617308946352606E-2</v>
      </c>
      <c r="AX435" s="128" t="s">
        <v>46</v>
      </c>
      <c r="AY435" s="128">
        <v>1.568982913501217</v>
      </c>
      <c r="AZ435" s="128">
        <v>1.0044034033200859</v>
      </c>
      <c r="BA435" s="128">
        <v>0.81361557254998906</v>
      </c>
      <c r="BB435" s="128">
        <v>0.55832207294864944</v>
      </c>
      <c r="BC435" s="128" t="s">
        <v>46</v>
      </c>
      <c r="BD435" s="128">
        <v>0.84398231468541751</v>
      </c>
      <c r="BE435" s="128">
        <v>0.65004429736854141</v>
      </c>
      <c r="BF435" s="128" t="s">
        <v>46</v>
      </c>
      <c r="BG435" s="128" t="s">
        <v>46</v>
      </c>
      <c r="BH435" s="128">
        <v>1.0204019641465332</v>
      </c>
      <c r="BI435" s="128">
        <v>-1.99925114404821E-2</v>
      </c>
      <c r="BJ435" s="128">
        <v>5.8896899165495897E-2</v>
      </c>
      <c r="BK435" s="128">
        <v>5.8756951454360003E-4</v>
      </c>
      <c r="BL435" s="128">
        <v>-2.0489046279612455E-2</v>
      </c>
      <c r="BM435" s="128">
        <v>-5.1938820361278393E-2</v>
      </c>
      <c r="BN435" s="128">
        <v>-0.1183695171256634</v>
      </c>
      <c r="BO435" s="128">
        <v>-2.0356312879928201E-2</v>
      </c>
      <c r="BP435" s="128">
        <v>-4.3300031493581803E-2</v>
      </c>
      <c r="BQ435" s="128" t="s">
        <v>46</v>
      </c>
      <c r="BR435" s="128" t="s">
        <v>46</v>
      </c>
      <c r="BS435" s="128">
        <v>1.7646811657958672E-3</v>
      </c>
      <c r="BT435" s="128">
        <v>7.4928955759864094E-2</v>
      </c>
      <c r="BU435" s="128">
        <v>5.0870846083469597E-2</v>
      </c>
      <c r="BV435" s="177">
        <v>4.4055069873284003E-2</v>
      </c>
      <c r="BW435" s="177">
        <v>5.3844553151010298E-2</v>
      </c>
      <c r="BX435" s="128">
        <v>-5.2749566154767502E-2</v>
      </c>
      <c r="BY435" s="128">
        <v>-6.05863223768838E-2</v>
      </c>
      <c r="BZ435" s="177">
        <v>2.9549517307481801E-2</v>
      </c>
      <c r="CA435" s="182">
        <v>0.52436909953521738</v>
      </c>
      <c r="CB435" s="182">
        <v>-0.24942250484508799</v>
      </c>
      <c r="CC435" s="182">
        <v>0.40114875219107982</v>
      </c>
      <c r="CD435" s="182">
        <v>0.36970823992367979</v>
      </c>
      <c r="CE435" s="182">
        <v>-4.2718546504423999E-2</v>
      </c>
      <c r="CF435" s="182">
        <v>0.1846019166362782</v>
      </c>
      <c r="CG435" s="179">
        <v>1.6686658000000001</v>
      </c>
      <c r="CH435" s="169">
        <v>0.36</v>
      </c>
      <c r="CI435" s="170">
        <v>0.15</v>
      </c>
      <c r="CJ435" s="170">
        <v>5.1839999999999994E-3</v>
      </c>
      <c r="CK435" s="170">
        <v>1.5551911241666881E-5</v>
      </c>
      <c r="CL435" s="170">
        <v>5.1995519112416665E-3</v>
      </c>
      <c r="CM435" s="180">
        <v>55487013.149999999</v>
      </c>
      <c r="CN435" s="180">
        <v>55690341.204285726</v>
      </c>
      <c r="CO435" s="180">
        <v>-5022798.49</v>
      </c>
      <c r="CP435" s="128" t="s">
        <v>46</v>
      </c>
      <c r="CQ435" s="128" t="s">
        <v>46</v>
      </c>
      <c r="CR435" s="128" t="s">
        <v>46</v>
      </c>
      <c r="CS435" s="128" t="s">
        <v>46</v>
      </c>
      <c r="CT435" s="126" t="s">
        <v>46</v>
      </c>
      <c r="CU435" s="126" t="s">
        <v>46</v>
      </c>
      <c r="CV435" s="126" t="s">
        <v>6014</v>
      </c>
      <c r="CW435" s="126" t="s">
        <v>46</v>
      </c>
      <c r="CX435" s="154">
        <v>25569.625694432871</v>
      </c>
    </row>
    <row r="436" spans="1:102" ht="15" customHeight="1" x14ac:dyDescent="0.35">
      <c r="A436" s="8"/>
      <c r="B436" s="129">
        <v>60594084000160</v>
      </c>
      <c r="C436" s="152" t="s">
        <v>6019</v>
      </c>
      <c r="D436" s="126">
        <v>11</v>
      </c>
      <c r="E436" s="126"/>
      <c r="F436" s="122"/>
      <c r="G436" s="126" t="s">
        <v>4305</v>
      </c>
      <c r="H436" s="126" t="s">
        <v>3391</v>
      </c>
      <c r="I436" s="126" t="s">
        <v>3392</v>
      </c>
      <c r="J436" s="126" t="s">
        <v>362</v>
      </c>
      <c r="K436" s="126" t="s">
        <v>46</v>
      </c>
      <c r="L436" s="211" t="s">
        <v>3399</v>
      </c>
      <c r="M436" s="126" t="s">
        <v>163</v>
      </c>
      <c r="N436" s="126" t="s">
        <v>3547</v>
      </c>
      <c r="O436" s="126" t="s">
        <v>3568</v>
      </c>
      <c r="P436" s="211" t="s">
        <v>3562</v>
      </c>
      <c r="Q436" s="127">
        <v>1000</v>
      </c>
      <c r="R436" s="126" t="s">
        <v>4361</v>
      </c>
      <c r="S436" s="213" t="s">
        <v>46</v>
      </c>
      <c r="T436" s="171">
        <v>100</v>
      </c>
      <c r="U436" s="171">
        <v>100</v>
      </c>
      <c r="V436" s="172" t="s">
        <v>3398</v>
      </c>
      <c r="W436" s="172" t="s">
        <v>135</v>
      </c>
      <c r="X436" s="172" t="s">
        <v>135</v>
      </c>
      <c r="Y436" s="172" t="s">
        <v>3534</v>
      </c>
      <c r="Z436" s="172">
        <v>2</v>
      </c>
      <c r="AA436" s="172" t="s">
        <v>46</v>
      </c>
      <c r="AB436" s="169" t="s">
        <v>46</v>
      </c>
      <c r="AC436" s="172" t="s">
        <v>6020</v>
      </c>
      <c r="AD436" s="169">
        <v>4.5000000000000005E-3</v>
      </c>
      <c r="AE436" s="169">
        <v>4.5000000000000005E-3</v>
      </c>
      <c r="AF436" s="169">
        <v>5.0000000000000001E-3</v>
      </c>
      <c r="AG436" s="169" t="s">
        <v>46</v>
      </c>
      <c r="AH436" s="172" t="s">
        <v>46</v>
      </c>
      <c r="AI436" s="172" t="s">
        <v>46</v>
      </c>
      <c r="AJ436" s="172" t="s">
        <v>133</v>
      </c>
      <c r="AK436" s="173">
        <v>45797</v>
      </c>
      <c r="AL436" s="212" t="s">
        <v>6021</v>
      </c>
      <c r="AM436" s="128" t="s">
        <v>46</v>
      </c>
      <c r="AN436" s="128" t="s">
        <v>46</v>
      </c>
      <c r="AO436" s="128" t="s">
        <v>46</v>
      </c>
      <c r="AP436" s="128" t="s">
        <v>46</v>
      </c>
      <c r="AQ436" s="128" t="s">
        <v>46</v>
      </c>
      <c r="AR436" s="128" t="s">
        <v>46</v>
      </c>
      <c r="AS436" s="128" t="s">
        <v>46</v>
      </c>
      <c r="AT436" s="128" t="s">
        <v>46</v>
      </c>
      <c r="AU436" s="128" t="s">
        <v>46</v>
      </c>
      <c r="AV436" s="128" t="s">
        <v>46</v>
      </c>
      <c r="AW436" s="128" t="s">
        <v>46</v>
      </c>
      <c r="AX436" s="128" t="s">
        <v>46</v>
      </c>
      <c r="AY436" s="128" t="s">
        <v>46</v>
      </c>
      <c r="AZ436" s="128" t="s">
        <v>46</v>
      </c>
      <c r="BA436" s="128" t="s">
        <v>46</v>
      </c>
      <c r="BB436" s="128" t="s">
        <v>46</v>
      </c>
      <c r="BC436" s="128" t="s">
        <v>46</v>
      </c>
      <c r="BD436" s="128" t="s">
        <v>46</v>
      </c>
      <c r="BE436" s="128" t="s">
        <v>46</v>
      </c>
      <c r="BF436" s="128" t="s">
        <v>46</v>
      </c>
      <c r="BG436" s="128" t="s">
        <v>46</v>
      </c>
      <c r="BH436" s="128" t="s">
        <v>46</v>
      </c>
      <c r="BI436" s="128" t="s">
        <v>46</v>
      </c>
      <c r="BJ436" s="128" t="s">
        <v>46</v>
      </c>
      <c r="BK436" s="128" t="s">
        <v>46</v>
      </c>
      <c r="BL436" s="128" t="s">
        <v>46</v>
      </c>
      <c r="BM436" s="128" t="s">
        <v>46</v>
      </c>
      <c r="BN436" s="128" t="s">
        <v>46</v>
      </c>
      <c r="BO436" s="128" t="s">
        <v>46</v>
      </c>
      <c r="BP436" s="128" t="s">
        <v>46</v>
      </c>
      <c r="BQ436" s="128" t="s">
        <v>46</v>
      </c>
      <c r="BR436" s="128" t="s">
        <v>46</v>
      </c>
      <c r="BS436" s="128" t="s">
        <v>46</v>
      </c>
      <c r="BT436" s="128" t="s">
        <v>46</v>
      </c>
      <c r="BU436" s="128">
        <v>8.7182157835209999E-4</v>
      </c>
      <c r="BV436" s="177" t="s">
        <v>46</v>
      </c>
      <c r="BW436" s="177">
        <v>7.2391291106083662</v>
      </c>
      <c r="BX436" s="128" t="s">
        <v>46</v>
      </c>
      <c r="BY436" s="128" t="s">
        <v>46</v>
      </c>
      <c r="BZ436" s="177">
        <v>-1.0816543640327001E-3</v>
      </c>
      <c r="CA436" s="182" t="s">
        <v>46</v>
      </c>
      <c r="CB436" s="182" t="s">
        <v>46</v>
      </c>
      <c r="CC436" s="182" t="s">
        <v>46</v>
      </c>
      <c r="CD436" s="182" t="s">
        <v>46</v>
      </c>
      <c r="CE436" s="182" t="s">
        <v>46</v>
      </c>
      <c r="CF436" s="182" t="s">
        <v>46</v>
      </c>
      <c r="CG436" s="179">
        <v>1.0554545099999999</v>
      </c>
      <c r="CH436" s="169">
        <v>0.3</v>
      </c>
      <c r="CI436" s="170" t="s">
        <v>46</v>
      </c>
      <c r="CJ436" s="170">
        <v>1.3500000000000001E-3</v>
      </c>
      <c r="CK436" s="170" t="s">
        <v>46</v>
      </c>
      <c r="CL436" s="170">
        <v>1.3500000000000001E-3</v>
      </c>
      <c r="CM436" s="180">
        <v>10033398.15</v>
      </c>
      <c r="CN436" s="180" t="s">
        <v>46</v>
      </c>
      <c r="CO436" s="180">
        <v>9589712.75</v>
      </c>
      <c r="CP436" s="128" t="s">
        <v>46</v>
      </c>
      <c r="CQ436" s="128" t="s">
        <v>46</v>
      </c>
      <c r="CR436" s="128" t="s">
        <v>46</v>
      </c>
      <c r="CS436" s="128" t="s">
        <v>46</v>
      </c>
      <c r="CT436" s="126" t="s">
        <v>46</v>
      </c>
      <c r="CU436" s="126" t="s">
        <v>46</v>
      </c>
      <c r="CV436" s="126" t="s">
        <v>6022</v>
      </c>
      <c r="CW436" s="126" t="s">
        <v>46</v>
      </c>
      <c r="CX436" s="154">
        <v>25569.625694432871</v>
      </c>
    </row>
    <row r="437" spans="1:102" ht="15" customHeight="1" x14ac:dyDescent="0.35">
      <c r="A437" s="8"/>
      <c r="B437" s="129">
        <v>47586648000155</v>
      </c>
      <c r="C437" s="152" t="s">
        <v>6023</v>
      </c>
      <c r="D437" s="126">
        <v>11</v>
      </c>
      <c r="E437" s="126"/>
      <c r="F437" s="122"/>
      <c r="G437" s="126" t="s">
        <v>4305</v>
      </c>
      <c r="H437" s="126" t="s">
        <v>3391</v>
      </c>
      <c r="I437" s="126" t="s">
        <v>3392</v>
      </c>
      <c r="J437" s="126" t="s">
        <v>362</v>
      </c>
      <c r="K437" s="126" t="s">
        <v>3526</v>
      </c>
      <c r="L437" s="211" t="s">
        <v>3399</v>
      </c>
      <c r="M437" s="126" t="s">
        <v>163</v>
      </c>
      <c r="N437" s="126" t="s">
        <v>3547</v>
      </c>
      <c r="O437" s="126" t="s">
        <v>164</v>
      </c>
      <c r="P437" s="211" t="s">
        <v>3562</v>
      </c>
      <c r="Q437" s="127">
        <v>500</v>
      </c>
      <c r="R437" s="126" t="s">
        <v>4350</v>
      </c>
      <c r="S437" s="213" t="s">
        <v>46</v>
      </c>
      <c r="T437" s="171">
        <v>100</v>
      </c>
      <c r="U437" s="171">
        <v>100</v>
      </c>
      <c r="V437" s="172" t="s">
        <v>3398</v>
      </c>
      <c r="W437" s="172" t="s">
        <v>135</v>
      </c>
      <c r="X437" s="172" t="s">
        <v>3531</v>
      </c>
      <c r="Y437" s="172" t="s">
        <v>3530</v>
      </c>
      <c r="Z437" s="172">
        <v>31</v>
      </c>
      <c r="AA437" s="172" t="s">
        <v>46</v>
      </c>
      <c r="AB437" s="169" t="s">
        <v>46</v>
      </c>
      <c r="AC437" s="172" t="s">
        <v>6024</v>
      </c>
      <c r="AD437" s="169">
        <v>6.0000000000000001E-3</v>
      </c>
      <c r="AE437" s="169">
        <v>6.0000000000000001E-3</v>
      </c>
      <c r="AF437" s="169">
        <v>6.9999999999999993E-3</v>
      </c>
      <c r="AG437" s="169">
        <v>0.2</v>
      </c>
      <c r="AH437" s="172" t="s">
        <v>136</v>
      </c>
      <c r="AI437" s="172" t="s">
        <v>4367</v>
      </c>
      <c r="AJ437" s="172" t="s">
        <v>133</v>
      </c>
      <c r="AK437" s="173">
        <v>44923</v>
      </c>
      <c r="AL437" s="212" t="s">
        <v>6025</v>
      </c>
      <c r="AM437" s="128">
        <v>1.2889830638081299E-2</v>
      </c>
      <c r="AN437" s="128">
        <v>0.1138691907078601</v>
      </c>
      <c r="AO437" s="128">
        <v>0.13636241410313121</v>
      </c>
      <c r="AP437" s="128">
        <v>0.13555345655275691</v>
      </c>
      <c r="AQ437" s="128" t="s">
        <v>46</v>
      </c>
      <c r="AR437" s="128">
        <v>0.1187703955859782</v>
      </c>
      <c r="AS437" s="128">
        <v>0.14583516703200769</v>
      </c>
      <c r="AT437" s="128" t="s">
        <v>46</v>
      </c>
      <c r="AU437" s="128" t="s">
        <v>46</v>
      </c>
      <c r="AV437" s="128" t="s">
        <v>46</v>
      </c>
      <c r="AW437" s="128">
        <v>0.1388930984503467</v>
      </c>
      <c r="AX437" s="128">
        <v>1.056603792758853</v>
      </c>
      <c r="AY437" s="128">
        <v>1.1000515274145413</v>
      </c>
      <c r="AZ437" s="128">
        <v>1.0219364554048265</v>
      </c>
      <c r="BA437" s="128">
        <v>1.1158703775365382</v>
      </c>
      <c r="BB437" s="128" t="s">
        <v>46</v>
      </c>
      <c r="BC437" s="128">
        <v>1.0922447352223266</v>
      </c>
      <c r="BD437" s="128">
        <v>1.1177301769729713</v>
      </c>
      <c r="BE437" s="128" t="s">
        <v>46</v>
      </c>
      <c r="BF437" s="128" t="s">
        <v>46</v>
      </c>
      <c r="BG437" s="128" t="s">
        <v>46</v>
      </c>
      <c r="BH437" s="128">
        <v>1.1162036864091232</v>
      </c>
      <c r="BI437" s="128">
        <v>6.9052686270370004E-4</v>
      </c>
      <c r="BJ437" s="128">
        <v>1.0356593461176899E-2</v>
      </c>
      <c r="BK437" s="128">
        <v>2.9270978641061998E-3</v>
      </c>
      <c r="BL437" s="128">
        <v>1.2551007707617412E-2</v>
      </c>
      <c r="BM437" s="128" t="s">
        <v>46</v>
      </c>
      <c r="BN437" s="128">
        <v>1.00306674317358E-2</v>
      </c>
      <c r="BO437" s="128">
        <v>1.5360773447182501E-2</v>
      </c>
      <c r="BP437" s="128" t="s">
        <v>46</v>
      </c>
      <c r="BQ437" s="128" t="s">
        <v>46</v>
      </c>
      <c r="BR437" s="128" t="s">
        <v>46</v>
      </c>
      <c r="BS437" s="128">
        <v>1.2859478449323669E-2</v>
      </c>
      <c r="BT437" s="128">
        <v>3.5090546294844998E-3</v>
      </c>
      <c r="BU437" s="128">
        <v>2.9936234915129002E-3</v>
      </c>
      <c r="BV437" s="177">
        <v>0.73701290696282806</v>
      </c>
      <c r="BW437" s="177">
        <v>3.8673501038330329</v>
      </c>
      <c r="BX437" s="128">
        <v>-1.2429869019698E-3</v>
      </c>
      <c r="BY437" s="128">
        <v>-1.2429869019698E-3</v>
      </c>
      <c r="BZ437" s="177">
        <v>1.1384465724608001E-3</v>
      </c>
      <c r="CA437" s="182">
        <v>0.1427810683562869</v>
      </c>
      <c r="CB437" s="182">
        <v>-0.1106686124062002</v>
      </c>
      <c r="CC437" s="182">
        <v>0.19972433284505761</v>
      </c>
      <c r="CD437" s="182">
        <v>9.18255932204598E-2</v>
      </c>
      <c r="CE437" s="182">
        <v>-1.74938163518241E-2</v>
      </c>
      <c r="CF437" s="182">
        <v>0.12484111117163579</v>
      </c>
      <c r="CG437" s="179">
        <v>1.4292361899999999</v>
      </c>
      <c r="CH437" s="169">
        <v>0.24</v>
      </c>
      <c r="CI437" s="170">
        <v>0.15</v>
      </c>
      <c r="CJ437" s="170">
        <v>1.4400000000000001E-3</v>
      </c>
      <c r="CK437" s="170">
        <v>7.7475030700986376E-5</v>
      </c>
      <c r="CL437" s="170">
        <v>1.5174750307009864E-3</v>
      </c>
      <c r="CM437" s="180">
        <v>427087371.47000003</v>
      </c>
      <c r="CN437" s="180">
        <v>448890520.74785721</v>
      </c>
      <c r="CO437" s="180">
        <v>61943560.680000015</v>
      </c>
      <c r="CP437" s="128" t="s">
        <v>46</v>
      </c>
      <c r="CQ437" s="128" t="s">
        <v>46</v>
      </c>
      <c r="CR437" s="128" t="s">
        <v>46</v>
      </c>
      <c r="CS437" s="128" t="s">
        <v>46</v>
      </c>
      <c r="CT437" s="126" t="s">
        <v>46</v>
      </c>
      <c r="CU437" s="126" t="s">
        <v>46</v>
      </c>
      <c r="CV437" s="126" t="s">
        <v>6026</v>
      </c>
      <c r="CW437" s="126" t="s">
        <v>46</v>
      </c>
      <c r="CX437" s="154">
        <v>25569.625694432871</v>
      </c>
    </row>
    <row r="438" spans="1:102" ht="15" customHeight="1" x14ac:dyDescent="0.35">
      <c r="A438" s="8"/>
      <c r="B438" s="129">
        <v>38267707000131</v>
      </c>
      <c r="C438" s="152" t="s">
        <v>6027</v>
      </c>
      <c r="D438" s="126">
        <v>13</v>
      </c>
      <c r="E438" s="126"/>
      <c r="F438" s="122"/>
      <c r="G438" s="126" t="s">
        <v>4305</v>
      </c>
      <c r="H438" s="126" t="s">
        <v>3391</v>
      </c>
      <c r="I438" s="126" t="s">
        <v>3392</v>
      </c>
      <c r="J438" s="126" t="s">
        <v>362</v>
      </c>
      <c r="K438" s="126" t="s">
        <v>3526</v>
      </c>
      <c r="L438" s="211" t="s">
        <v>3399</v>
      </c>
      <c r="M438" s="126" t="s">
        <v>112</v>
      </c>
      <c r="N438" s="126" t="s">
        <v>113</v>
      </c>
      <c r="O438" s="126" t="s">
        <v>324</v>
      </c>
      <c r="P438" s="211" t="s">
        <v>3562</v>
      </c>
      <c r="Q438" s="127">
        <v>1000</v>
      </c>
      <c r="R438" s="126" t="s">
        <v>4350</v>
      </c>
      <c r="S438" s="213" t="s">
        <v>46</v>
      </c>
      <c r="T438" s="171">
        <v>100</v>
      </c>
      <c r="U438" s="171">
        <v>100</v>
      </c>
      <c r="V438" s="172" t="s">
        <v>3398</v>
      </c>
      <c r="W438" s="172" t="s">
        <v>135</v>
      </c>
      <c r="X438" s="172" t="s">
        <v>5101</v>
      </c>
      <c r="Y438" s="172" t="s">
        <v>3530</v>
      </c>
      <c r="Z438" s="172">
        <v>15</v>
      </c>
      <c r="AA438" s="172" t="s">
        <v>46</v>
      </c>
      <c r="AB438" s="169" t="s">
        <v>46</v>
      </c>
      <c r="AC438" s="172" t="s">
        <v>6028</v>
      </c>
      <c r="AD438" s="169">
        <v>0.02</v>
      </c>
      <c r="AE438" s="169">
        <v>0.02</v>
      </c>
      <c r="AF438" s="169">
        <v>2.5000000000000001E-2</v>
      </c>
      <c r="AG438" s="169">
        <v>0.2</v>
      </c>
      <c r="AH438" s="172" t="s">
        <v>3380</v>
      </c>
      <c r="AI438" s="172" t="s">
        <v>3381</v>
      </c>
      <c r="AJ438" s="172" t="s">
        <v>133</v>
      </c>
      <c r="AK438" s="173">
        <v>44539</v>
      </c>
      <c r="AL438" s="212" t="s">
        <v>6029</v>
      </c>
      <c r="AM438" s="128">
        <v>2.08217141373814E-2</v>
      </c>
      <c r="AN438" s="128">
        <v>9.1712223802870696E-2</v>
      </c>
      <c r="AO438" s="128">
        <v>0.13325799935318591</v>
      </c>
      <c r="AP438" s="128">
        <v>0.1030908733635815</v>
      </c>
      <c r="AQ438" s="128">
        <v>8.3794044292929401E-2</v>
      </c>
      <c r="AR438" s="128">
        <v>8.6004464217212195E-2</v>
      </c>
      <c r="AS438" s="128">
        <v>5.2654759097316303E-2</v>
      </c>
      <c r="AT438" s="128">
        <v>0.1118228496127717</v>
      </c>
      <c r="AU438" s="128" t="s">
        <v>46</v>
      </c>
      <c r="AV438" s="128" t="s">
        <v>46</v>
      </c>
      <c r="AW438" s="128">
        <v>9.0746318690507505E-2</v>
      </c>
      <c r="AX438" s="128">
        <v>1.7067952828100603</v>
      </c>
      <c r="AY438" s="128">
        <v>0.88600060516604728</v>
      </c>
      <c r="AZ438" s="128">
        <v>0.99867113976391841</v>
      </c>
      <c r="BA438" s="128">
        <v>0.83573956539466498</v>
      </c>
      <c r="BB438" s="128">
        <v>0.63454920667477965</v>
      </c>
      <c r="BC438" s="128">
        <v>0.79092035337092959</v>
      </c>
      <c r="BD438" s="128">
        <v>0.40356393044343941</v>
      </c>
      <c r="BE438" s="128">
        <v>0.90376479084755323</v>
      </c>
      <c r="BF438" s="128" t="s">
        <v>46</v>
      </c>
      <c r="BG438" s="128" t="s">
        <v>46</v>
      </c>
      <c r="BH438" s="128">
        <v>0.69418171697155284</v>
      </c>
      <c r="BI438" s="128">
        <v>8.6224103620038007E-3</v>
      </c>
      <c r="BJ438" s="128">
        <v>-1.18003734438125E-2</v>
      </c>
      <c r="BK438" s="128">
        <v>-1.7731688583889999E-4</v>
      </c>
      <c r="BL438" s="128">
        <v>-1.8037071406571514E-2</v>
      </c>
      <c r="BM438" s="128">
        <v>-4.2629480991888902E-2</v>
      </c>
      <c r="BN438" s="128">
        <v>-2.2735263937030101E-2</v>
      </c>
      <c r="BO438" s="128">
        <v>-7.7819634487508796E-2</v>
      </c>
      <c r="BP438" s="128">
        <v>-1.19071858402624E-2</v>
      </c>
      <c r="BQ438" s="128" t="s">
        <v>46</v>
      </c>
      <c r="BR438" s="128" t="s">
        <v>46</v>
      </c>
      <c r="BS438" s="128">
        <v>-3.5355958906061358E-2</v>
      </c>
      <c r="BT438" s="128">
        <v>2.7571616795095798E-2</v>
      </c>
      <c r="BU438" s="128">
        <v>2.5757661605520999E-2</v>
      </c>
      <c r="BV438" s="177">
        <v>8.0375255626779999E-3</v>
      </c>
      <c r="BW438" s="177">
        <v>-1.1806974412033475</v>
      </c>
      <c r="BX438" s="128">
        <v>-1.0106293347422499E-2</v>
      </c>
      <c r="BY438" s="128">
        <v>-2.3505136873986501E-2</v>
      </c>
      <c r="BZ438" s="177">
        <v>-1.7232475890765899E-2</v>
      </c>
      <c r="CA438" s="182">
        <v>-1.32348550249264E-2</v>
      </c>
      <c r="CB438" s="182">
        <v>-4.6448021770760198E-2</v>
      </c>
      <c r="CC438" s="182">
        <v>-6.4434912429193497E-2</v>
      </c>
      <c r="CD438" s="182">
        <v>-4.5866894825017102E-2</v>
      </c>
      <c r="CE438" s="182">
        <v>2.5734543381311099E-2</v>
      </c>
      <c r="CF438" s="182">
        <v>0.3538744662745964</v>
      </c>
      <c r="CG438" s="179">
        <v>1.3907864599999999</v>
      </c>
      <c r="CH438" s="169">
        <v>0.25</v>
      </c>
      <c r="CI438" s="170">
        <v>0.15</v>
      </c>
      <c r="CJ438" s="170">
        <v>5.0000000000000001E-3</v>
      </c>
      <c r="CK438" s="170" t="s">
        <v>46</v>
      </c>
      <c r="CL438" s="170">
        <v>5.0000000000000001E-3</v>
      </c>
      <c r="CM438" s="180">
        <v>74784956.340000004</v>
      </c>
      <c r="CN438" s="180">
        <v>80673529.576666743</v>
      </c>
      <c r="CO438" s="180">
        <v>-19319397.97000001</v>
      </c>
      <c r="CP438" s="128" t="s">
        <v>46</v>
      </c>
      <c r="CQ438" s="128" t="s">
        <v>46</v>
      </c>
      <c r="CR438" s="128" t="s">
        <v>46</v>
      </c>
      <c r="CS438" s="128" t="s">
        <v>46</v>
      </c>
      <c r="CT438" s="126" t="s">
        <v>46</v>
      </c>
      <c r="CU438" s="126" t="s">
        <v>46</v>
      </c>
      <c r="CV438" s="126" t="s">
        <v>6030</v>
      </c>
      <c r="CW438" s="126" t="s">
        <v>46</v>
      </c>
      <c r="CX438" s="154">
        <v>25569.625694432871</v>
      </c>
    </row>
    <row r="439" spans="1:102" ht="15" customHeight="1" x14ac:dyDescent="0.35">
      <c r="A439" s="8"/>
      <c r="B439" s="129">
        <v>11628883000103</v>
      </c>
      <c r="C439" s="152" t="s">
        <v>573</v>
      </c>
      <c r="D439" s="126">
        <v>26</v>
      </c>
      <c r="E439" s="126"/>
      <c r="F439" s="122" t="s">
        <v>3394</v>
      </c>
      <c r="G439" s="126" t="s">
        <v>4305</v>
      </c>
      <c r="H439" s="126" t="s">
        <v>3557</v>
      </c>
      <c r="I439" s="126" t="s">
        <v>3558</v>
      </c>
      <c r="J439" s="126" t="s">
        <v>3561</v>
      </c>
      <c r="K439" s="126" t="s">
        <v>3526</v>
      </c>
      <c r="L439" s="211" t="s">
        <v>3399</v>
      </c>
      <c r="M439" s="126" t="s">
        <v>114</v>
      </c>
      <c r="N439" s="126" t="s">
        <v>4919</v>
      </c>
      <c r="O439" s="126" t="s">
        <v>3551</v>
      </c>
      <c r="P439" s="211" t="s">
        <v>3550</v>
      </c>
      <c r="Q439" s="127">
        <v>5000</v>
      </c>
      <c r="R439" s="126" t="s">
        <v>4350</v>
      </c>
      <c r="S439" s="213" t="s">
        <v>46</v>
      </c>
      <c r="T439" s="171">
        <v>0.01</v>
      </c>
      <c r="U439" s="171">
        <v>0.01</v>
      </c>
      <c r="V439" s="172" t="s">
        <v>3398</v>
      </c>
      <c r="W439" s="172" t="s">
        <v>3530</v>
      </c>
      <c r="X439" s="172" t="s">
        <v>3545</v>
      </c>
      <c r="Y439" s="172" t="s">
        <v>3534</v>
      </c>
      <c r="Z439" s="172">
        <v>17</v>
      </c>
      <c r="AA439" s="172" t="s">
        <v>46</v>
      </c>
      <c r="AB439" s="169" t="s">
        <v>46</v>
      </c>
      <c r="AC439" s="172" t="s">
        <v>46</v>
      </c>
      <c r="AD439" s="169">
        <v>0.02</v>
      </c>
      <c r="AE439" s="169" t="s">
        <v>46</v>
      </c>
      <c r="AF439" s="169">
        <v>2.5000000000000001E-2</v>
      </c>
      <c r="AG439" s="169">
        <v>0.2</v>
      </c>
      <c r="AH439" s="172" t="s">
        <v>46</v>
      </c>
      <c r="AI439" s="172" t="s">
        <v>46</v>
      </c>
      <c r="AJ439" s="172" t="s">
        <v>3372</v>
      </c>
      <c r="AK439" s="173">
        <v>40269</v>
      </c>
      <c r="AL439" s="212" t="s">
        <v>6031</v>
      </c>
      <c r="AM439" s="128">
        <v>3.7429222504293799E-2</v>
      </c>
      <c r="AN439" s="128">
        <v>0.18158918553053069</v>
      </c>
      <c r="AO439" s="128">
        <v>0.10550092362774199</v>
      </c>
      <c r="AP439" s="128">
        <v>0.1078961036156198</v>
      </c>
      <c r="AQ439" s="128">
        <v>6.9766041539989401E-2</v>
      </c>
      <c r="AR439" s="128">
        <v>-9.89552075033584E-2</v>
      </c>
      <c r="AS439" s="128">
        <v>0.157443724337404</v>
      </c>
      <c r="AT439" s="128">
        <v>4.5204128441793397E-2</v>
      </c>
      <c r="AU439" s="128" t="s">
        <v>46</v>
      </c>
      <c r="AV439" s="128" t="s">
        <v>46</v>
      </c>
      <c r="AW439" s="128">
        <v>9.2717884769317499E-2</v>
      </c>
      <c r="AX439" s="128">
        <v>3.0681441493275146</v>
      </c>
      <c r="AY439" s="128">
        <v>1.7542713675494137</v>
      </c>
      <c r="AZ439" s="128">
        <v>0.79065217965801804</v>
      </c>
      <c r="BA439" s="128">
        <v>0.87669326047478624</v>
      </c>
      <c r="BB439" s="128">
        <v>0.52114621417981755</v>
      </c>
      <c r="BC439" s="128" t="s">
        <v>46</v>
      </c>
      <c r="BD439" s="128">
        <v>1.2067020969524214</v>
      </c>
      <c r="BE439" s="128">
        <v>0.36534482735966051</v>
      </c>
      <c r="BF439" s="128" t="s">
        <v>46</v>
      </c>
      <c r="BG439" s="128" t="s">
        <v>46</v>
      </c>
      <c r="BH439" s="128">
        <v>0.92940167454776756</v>
      </c>
      <c r="BI439" s="128">
        <v>2.5229918728916199E-2</v>
      </c>
      <c r="BJ439" s="128">
        <v>7.8076588283847406E-2</v>
      </c>
      <c r="BK439" s="128">
        <v>-2.7934392611282902E-2</v>
      </c>
      <c r="BL439" s="128">
        <v>-1.3512553790998472E-2</v>
      </c>
      <c r="BM439" s="128">
        <v>-5.6535860933222826E-2</v>
      </c>
      <c r="BN439" s="128">
        <v>-0.20769493565760069</v>
      </c>
      <c r="BO439" s="128">
        <v>2.6969330752578902E-2</v>
      </c>
      <c r="BP439" s="128">
        <v>-7.8525907011240695E-2</v>
      </c>
      <c r="BQ439" s="128" t="s">
        <v>46</v>
      </c>
      <c r="BR439" s="128" t="s">
        <v>46</v>
      </c>
      <c r="BS439" s="128">
        <v>-6.4040721503856313E-3</v>
      </c>
      <c r="BT439" s="128">
        <v>0.12754777800419079</v>
      </c>
      <c r="BU439" s="128">
        <v>0.2020755806106963</v>
      </c>
      <c r="BV439" s="177">
        <v>-0.13225429029298019</v>
      </c>
      <c r="BW439" s="177">
        <v>8.3984766996760593E-2</v>
      </c>
      <c r="BX439" s="128">
        <v>-7.3993015349479302E-2</v>
      </c>
      <c r="BY439" s="128">
        <v>-0.44737882485484698</v>
      </c>
      <c r="BZ439" s="177">
        <v>0.80966578034021508</v>
      </c>
      <c r="CA439" s="182">
        <v>0.96179326910481056</v>
      </c>
      <c r="CB439" s="182">
        <v>-0.32164018695193058</v>
      </c>
      <c r="CC439" s="182">
        <v>0.4465688451864076</v>
      </c>
      <c r="CD439" s="182">
        <v>0.4038366090374359</v>
      </c>
      <c r="CE439" s="182">
        <v>0.21047311442802311</v>
      </c>
      <c r="CF439" s="182">
        <v>0.46897068401881697</v>
      </c>
      <c r="CG439" s="179">
        <v>3.9344884000000002</v>
      </c>
      <c r="CH439" s="169">
        <v>0.15</v>
      </c>
      <c r="CI439" s="170" t="s">
        <v>46</v>
      </c>
      <c r="CJ439" s="170">
        <v>3.0000000000000001E-3</v>
      </c>
      <c r="CK439" s="170" t="s">
        <v>46</v>
      </c>
      <c r="CL439" s="170">
        <v>3.0000000000000001E-3</v>
      </c>
      <c r="CM439" s="180">
        <v>612208425.94000006</v>
      </c>
      <c r="CN439" s="180">
        <v>606892879.11119056</v>
      </c>
      <c r="CO439" s="180">
        <v>-175093975.41000009</v>
      </c>
      <c r="CP439" s="128" t="s">
        <v>46</v>
      </c>
      <c r="CQ439" s="128" t="s">
        <v>46</v>
      </c>
      <c r="CR439" s="128" t="s">
        <v>46</v>
      </c>
      <c r="CS439" s="128" t="s">
        <v>46</v>
      </c>
      <c r="CT439" s="126" t="s">
        <v>46</v>
      </c>
      <c r="CU439" s="126" t="s">
        <v>46</v>
      </c>
      <c r="CV439" s="126" t="s">
        <v>6032</v>
      </c>
      <c r="CW439" s="126" t="s">
        <v>46</v>
      </c>
      <c r="CX439" s="154">
        <v>25569.625</v>
      </c>
    </row>
    <row r="440" spans="1:102" ht="15" customHeight="1" x14ac:dyDescent="0.35">
      <c r="A440" s="8"/>
      <c r="B440" s="129">
        <v>54344616000109</v>
      </c>
      <c r="C440" s="152" t="s">
        <v>6033</v>
      </c>
      <c r="D440" s="126">
        <v>11</v>
      </c>
      <c r="E440" s="126" t="s">
        <v>134</v>
      </c>
      <c r="F440" s="122"/>
      <c r="G440" s="126" t="s">
        <v>4305</v>
      </c>
      <c r="H440" s="126" t="s">
        <v>3391</v>
      </c>
      <c r="I440" s="126" t="s">
        <v>3392</v>
      </c>
      <c r="J440" s="126" t="s">
        <v>362</v>
      </c>
      <c r="K440" s="126" t="s">
        <v>3526</v>
      </c>
      <c r="L440" s="211" t="s">
        <v>3399</v>
      </c>
      <c r="M440" s="126" t="s">
        <v>163</v>
      </c>
      <c r="N440" s="126" t="s">
        <v>3547</v>
      </c>
      <c r="O440" s="126" t="s">
        <v>319</v>
      </c>
      <c r="P440" s="211" t="s">
        <v>4252</v>
      </c>
      <c r="Q440" s="127">
        <v>500</v>
      </c>
      <c r="R440" s="126" t="s">
        <v>4350</v>
      </c>
      <c r="S440" s="213" t="s">
        <v>46</v>
      </c>
      <c r="T440" s="171">
        <v>100</v>
      </c>
      <c r="U440" s="171">
        <v>100</v>
      </c>
      <c r="V440" s="172" t="s">
        <v>3398</v>
      </c>
      <c r="W440" s="172" t="s">
        <v>135</v>
      </c>
      <c r="X440" s="172" t="s">
        <v>3531</v>
      </c>
      <c r="Y440" s="172" t="s">
        <v>3530</v>
      </c>
      <c r="Z440" s="172">
        <v>31</v>
      </c>
      <c r="AA440" s="172" t="s">
        <v>46</v>
      </c>
      <c r="AB440" s="169" t="s">
        <v>46</v>
      </c>
      <c r="AC440" s="172" t="s">
        <v>6034</v>
      </c>
      <c r="AD440" s="169">
        <v>1.3000000000000001E-2</v>
      </c>
      <c r="AE440" s="169">
        <v>1.3000000000000001E-2</v>
      </c>
      <c r="AF440" s="169">
        <v>1.3999999999999999E-2</v>
      </c>
      <c r="AG440" s="169" t="s">
        <v>46</v>
      </c>
      <c r="AH440" s="172" t="s">
        <v>46</v>
      </c>
      <c r="AI440" s="172" t="s">
        <v>46</v>
      </c>
      <c r="AJ440" s="172" t="s">
        <v>133</v>
      </c>
      <c r="AK440" s="173">
        <v>45384</v>
      </c>
      <c r="AL440" s="212" t="s">
        <v>6035</v>
      </c>
      <c r="AM440" s="128">
        <v>2.1658372007846701E-2</v>
      </c>
      <c r="AN440" s="128">
        <v>0.10432009952935251</v>
      </c>
      <c r="AO440" s="128">
        <v>0.1621654137524377</v>
      </c>
      <c r="AP440" s="128" t="s">
        <v>46</v>
      </c>
      <c r="AQ440" s="128" t="s">
        <v>46</v>
      </c>
      <c r="AR440" s="128" t="s">
        <v>46</v>
      </c>
      <c r="AS440" s="128" t="s">
        <v>46</v>
      </c>
      <c r="AT440" s="128" t="s">
        <v>46</v>
      </c>
      <c r="AU440" s="128" t="s">
        <v>46</v>
      </c>
      <c r="AV440" s="128" t="s">
        <v>46</v>
      </c>
      <c r="AW440" s="128">
        <v>0.14870055487323031</v>
      </c>
      <c r="AX440" s="128">
        <v>1.7753777106166322</v>
      </c>
      <c r="AY440" s="128">
        <v>1.00780100494189</v>
      </c>
      <c r="AZ440" s="128">
        <v>1.2153110460048531</v>
      </c>
      <c r="BA440" s="128" t="s">
        <v>46</v>
      </c>
      <c r="BB440" s="128" t="s">
        <v>46</v>
      </c>
      <c r="BC440" s="128" t="s">
        <v>46</v>
      </c>
      <c r="BD440" s="128" t="s">
        <v>46</v>
      </c>
      <c r="BE440" s="128" t="s">
        <v>46</v>
      </c>
      <c r="BF440" s="128" t="s">
        <v>46</v>
      </c>
      <c r="BG440" s="128" t="s">
        <v>46</v>
      </c>
      <c r="BH440" s="128">
        <v>1.208562897896065</v>
      </c>
      <c r="BI440" s="128">
        <v>9.4590682324691006E-3</v>
      </c>
      <c r="BJ440" s="128">
        <v>8.0750228266919999E-4</v>
      </c>
      <c r="BK440" s="128">
        <v>2.8730097513412801E-2</v>
      </c>
      <c r="BL440" s="128" t="s">
        <v>46</v>
      </c>
      <c r="BM440" s="128" t="s">
        <v>46</v>
      </c>
      <c r="BN440" s="128" t="s">
        <v>46</v>
      </c>
      <c r="BO440" s="128" t="s">
        <v>46</v>
      </c>
      <c r="BP440" s="128" t="s">
        <v>46</v>
      </c>
      <c r="BQ440" s="128" t="s">
        <v>46</v>
      </c>
      <c r="BR440" s="128" t="s">
        <v>46</v>
      </c>
      <c r="BS440" s="128">
        <v>2.2849962238234101E-2</v>
      </c>
      <c r="BT440" s="128">
        <v>2.3709721963513099E-2</v>
      </c>
      <c r="BU440" s="128">
        <v>2.1744934831529499E-2</v>
      </c>
      <c r="BV440" s="177">
        <v>1.0681201873198012</v>
      </c>
      <c r="BW440" s="177">
        <v>1.0211097217545122</v>
      </c>
      <c r="BX440" s="128">
        <v>-9.9027615840546999E-3</v>
      </c>
      <c r="BY440" s="128">
        <v>-9.9027615840546999E-3</v>
      </c>
      <c r="BZ440" s="177">
        <v>-4.7681544903248899E-2</v>
      </c>
      <c r="CA440" s="182">
        <v>-0.32993402640787101</v>
      </c>
      <c r="CB440" s="182">
        <v>5.6966121935781197E-2</v>
      </c>
      <c r="CC440" s="182">
        <v>-0.45048443289812518</v>
      </c>
      <c r="CD440" s="182">
        <v>-0.4197843337968532</v>
      </c>
      <c r="CE440" s="182">
        <v>-0.11338165844398521</v>
      </c>
      <c r="CF440" s="182">
        <v>-5.1841158952499598E-2</v>
      </c>
      <c r="CG440" s="179">
        <v>1.23114795</v>
      </c>
      <c r="CH440" s="169">
        <v>0.27</v>
      </c>
      <c r="CI440" s="170" t="s">
        <v>46</v>
      </c>
      <c r="CJ440" s="170">
        <v>3.5100000000000005E-3</v>
      </c>
      <c r="CK440" s="170" t="s">
        <v>46</v>
      </c>
      <c r="CL440" s="170">
        <v>3.5100000000000005E-3</v>
      </c>
      <c r="CM440" s="180">
        <v>116151381.06999999</v>
      </c>
      <c r="CN440" s="180">
        <v>45248117.452698417</v>
      </c>
      <c r="CO440" s="180">
        <v>81091870.61999999</v>
      </c>
      <c r="CP440" s="128" t="s">
        <v>46</v>
      </c>
      <c r="CQ440" s="128" t="s">
        <v>46</v>
      </c>
      <c r="CR440" s="128" t="s">
        <v>46</v>
      </c>
      <c r="CS440" s="128" t="s">
        <v>46</v>
      </c>
      <c r="CT440" s="126" t="s">
        <v>46</v>
      </c>
      <c r="CU440" s="126" t="s">
        <v>46</v>
      </c>
      <c r="CV440" s="126" t="s">
        <v>6036</v>
      </c>
      <c r="CW440" s="126" t="s">
        <v>46</v>
      </c>
      <c r="CX440" s="154">
        <v>25569.625694432871</v>
      </c>
    </row>
    <row r="441" spans="1:102" ht="15" customHeight="1" x14ac:dyDescent="0.35">
      <c r="A441" s="8"/>
      <c r="B441" s="129">
        <v>62298816000109</v>
      </c>
      <c r="C441" s="152" t="s">
        <v>6037</v>
      </c>
      <c r="D441" s="126">
        <v>11</v>
      </c>
      <c r="E441" s="126"/>
      <c r="F441" s="122"/>
      <c r="G441" s="126" t="s">
        <v>4305</v>
      </c>
      <c r="H441" s="126" t="s">
        <v>352</v>
      </c>
      <c r="I441" s="126" t="s">
        <v>3406</v>
      </c>
      <c r="J441" s="126" t="s">
        <v>3561</v>
      </c>
      <c r="K441" s="126" t="s">
        <v>46</v>
      </c>
      <c r="L441" s="211" t="s">
        <v>3399</v>
      </c>
      <c r="M441" s="126" t="s">
        <v>163</v>
      </c>
      <c r="N441" s="126" t="s">
        <v>46</v>
      </c>
      <c r="O441" s="126" t="s">
        <v>319</v>
      </c>
      <c r="P441" s="211" t="s">
        <v>4289</v>
      </c>
      <c r="Q441" s="127">
        <v>500</v>
      </c>
      <c r="R441" s="126" t="s">
        <v>4361</v>
      </c>
      <c r="S441" s="213" t="s">
        <v>46</v>
      </c>
      <c r="T441" s="171">
        <v>500</v>
      </c>
      <c r="U441" s="171">
        <v>500</v>
      </c>
      <c r="V441" s="172" t="s">
        <v>3398</v>
      </c>
      <c r="W441" s="172" t="s">
        <v>135</v>
      </c>
      <c r="X441" s="172" t="s">
        <v>5101</v>
      </c>
      <c r="Y441" s="172" t="s">
        <v>3530</v>
      </c>
      <c r="Z441" s="172">
        <v>15</v>
      </c>
      <c r="AA441" s="172" t="s">
        <v>46</v>
      </c>
      <c r="AB441" s="169" t="s">
        <v>46</v>
      </c>
      <c r="AC441" s="172" t="s">
        <v>46</v>
      </c>
      <c r="AD441" s="169">
        <v>8.199999999999999E-3</v>
      </c>
      <c r="AE441" s="169" t="s">
        <v>46</v>
      </c>
      <c r="AF441" s="169">
        <v>9.300000000000001E-3</v>
      </c>
      <c r="AG441" s="169" t="s">
        <v>46</v>
      </c>
      <c r="AH441" s="172" t="s">
        <v>46</v>
      </c>
      <c r="AI441" s="172" t="s">
        <v>46</v>
      </c>
      <c r="AJ441" s="172" t="s">
        <v>133</v>
      </c>
      <c r="AK441" s="173">
        <v>45891</v>
      </c>
      <c r="AL441" s="212" t="s">
        <v>6038</v>
      </c>
      <c r="AM441" s="128" t="s">
        <v>46</v>
      </c>
      <c r="AN441" s="128" t="s">
        <v>46</v>
      </c>
      <c r="AO441" s="128" t="s">
        <v>46</v>
      </c>
      <c r="AP441" s="128" t="s">
        <v>46</v>
      </c>
      <c r="AQ441" s="128" t="s">
        <v>46</v>
      </c>
      <c r="AR441" s="128" t="s">
        <v>46</v>
      </c>
      <c r="AS441" s="128" t="s">
        <v>46</v>
      </c>
      <c r="AT441" s="128" t="s">
        <v>46</v>
      </c>
      <c r="AU441" s="128" t="s">
        <v>46</v>
      </c>
      <c r="AV441" s="128" t="s">
        <v>46</v>
      </c>
      <c r="AW441" s="128" t="s">
        <v>46</v>
      </c>
      <c r="AX441" s="128" t="s">
        <v>46</v>
      </c>
      <c r="AY441" s="128" t="s">
        <v>46</v>
      </c>
      <c r="AZ441" s="128" t="s">
        <v>46</v>
      </c>
      <c r="BA441" s="128" t="s">
        <v>46</v>
      </c>
      <c r="BB441" s="128" t="s">
        <v>46</v>
      </c>
      <c r="BC441" s="128" t="s">
        <v>46</v>
      </c>
      <c r="BD441" s="128" t="s">
        <v>46</v>
      </c>
      <c r="BE441" s="128" t="s">
        <v>46</v>
      </c>
      <c r="BF441" s="128" t="s">
        <v>46</v>
      </c>
      <c r="BG441" s="128" t="s">
        <v>46</v>
      </c>
      <c r="BH441" s="128" t="s">
        <v>46</v>
      </c>
      <c r="BI441" s="128" t="s">
        <v>46</v>
      </c>
      <c r="BJ441" s="128" t="s">
        <v>46</v>
      </c>
      <c r="BK441" s="128" t="s">
        <v>46</v>
      </c>
      <c r="BL441" s="128" t="s">
        <v>46</v>
      </c>
      <c r="BM441" s="128" t="s">
        <v>46</v>
      </c>
      <c r="BN441" s="128" t="s">
        <v>46</v>
      </c>
      <c r="BO441" s="128" t="s">
        <v>46</v>
      </c>
      <c r="BP441" s="128" t="s">
        <v>46</v>
      </c>
      <c r="BQ441" s="128" t="s">
        <v>46</v>
      </c>
      <c r="BR441" s="128" t="s">
        <v>46</v>
      </c>
      <c r="BS441" s="128" t="s">
        <v>46</v>
      </c>
      <c r="BT441" s="128" t="s">
        <v>46</v>
      </c>
      <c r="BU441" s="128">
        <v>7.5933886900000002E-8</v>
      </c>
      <c r="BV441" s="177" t="s">
        <v>46</v>
      </c>
      <c r="BW441" s="177">
        <v>-54893.931637115449</v>
      </c>
      <c r="BX441" s="128" t="s">
        <v>46</v>
      </c>
      <c r="BY441" s="128" t="s">
        <v>46</v>
      </c>
      <c r="BZ441" s="177">
        <v>4.9615446000000001E-8</v>
      </c>
      <c r="CA441" s="182" t="s">
        <v>46</v>
      </c>
      <c r="CB441" s="182" t="s">
        <v>46</v>
      </c>
      <c r="CC441" s="182" t="s">
        <v>46</v>
      </c>
      <c r="CD441" s="182" t="s">
        <v>46</v>
      </c>
      <c r="CE441" s="182" t="s">
        <v>46</v>
      </c>
      <c r="CF441" s="182" t="s">
        <v>46</v>
      </c>
      <c r="CG441" s="179">
        <v>1.0145396099999999</v>
      </c>
      <c r="CH441" s="169">
        <v>0.24390000000000001</v>
      </c>
      <c r="CI441" s="170" t="s">
        <v>46</v>
      </c>
      <c r="CJ441" s="170">
        <v>1.9999799999999997E-3</v>
      </c>
      <c r="CK441" s="170" t="s">
        <v>46</v>
      </c>
      <c r="CL441" s="170">
        <v>1.9999799999999997E-3</v>
      </c>
      <c r="CM441" s="180">
        <v>447718267.24000001</v>
      </c>
      <c r="CN441" s="180" t="s">
        <v>46</v>
      </c>
      <c r="CO441" s="180">
        <v>466205306.63999999</v>
      </c>
      <c r="CP441" s="128" t="s">
        <v>46</v>
      </c>
      <c r="CQ441" s="128" t="s">
        <v>46</v>
      </c>
      <c r="CR441" s="128" t="s">
        <v>46</v>
      </c>
      <c r="CS441" s="128" t="s">
        <v>46</v>
      </c>
      <c r="CT441" s="126" t="s">
        <v>46</v>
      </c>
      <c r="CU441" s="126" t="s">
        <v>46</v>
      </c>
      <c r="CV441" s="126" t="s">
        <v>46</v>
      </c>
      <c r="CW441" s="126" t="s">
        <v>46</v>
      </c>
      <c r="CX441" s="154">
        <v>25569.625694432871</v>
      </c>
    </row>
    <row r="442" spans="1:102" ht="15" customHeight="1" x14ac:dyDescent="0.35">
      <c r="A442" s="8"/>
      <c r="B442" s="129">
        <v>15578417000103</v>
      </c>
      <c r="C442" s="152" t="s">
        <v>6039</v>
      </c>
      <c r="D442" s="126">
        <v>13</v>
      </c>
      <c r="E442" s="126"/>
      <c r="F442" s="122" t="s">
        <v>3393</v>
      </c>
      <c r="G442" s="126" t="s">
        <v>4305</v>
      </c>
      <c r="H442" s="126" t="s">
        <v>3391</v>
      </c>
      <c r="I442" s="126" t="s">
        <v>3392</v>
      </c>
      <c r="J442" s="126" t="s">
        <v>362</v>
      </c>
      <c r="K442" s="126" t="s">
        <v>3526</v>
      </c>
      <c r="L442" s="211" t="s">
        <v>3399</v>
      </c>
      <c r="M442" s="126" t="s">
        <v>112</v>
      </c>
      <c r="N442" s="126" t="s">
        <v>113</v>
      </c>
      <c r="O442" s="126" t="s">
        <v>370</v>
      </c>
      <c r="P442" s="211" t="s">
        <v>3541</v>
      </c>
      <c r="Q442" s="127">
        <v>1000</v>
      </c>
      <c r="R442" s="126" t="s">
        <v>4350</v>
      </c>
      <c r="S442" s="213" t="s">
        <v>46</v>
      </c>
      <c r="T442" s="171">
        <v>100</v>
      </c>
      <c r="U442" s="171">
        <v>1000</v>
      </c>
      <c r="V442" s="172" t="s">
        <v>3398</v>
      </c>
      <c r="W442" s="172" t="s">
        <v>135</v>
      </c>
      <c r="X442" s="172" t="s">
        <v>135</v>
      </c>
      <c r="Y442" s="172" t="s">
        <v>3530</v>
      </c>
      <c r="Z442" s="172">
        <v>1</v>
      </c>
      <c r="AA442" s="172" t="s">
        <v>46</v>
      </c>
      <c r="AB442" s="169" t="s">
        <v>46</v>
      </c>
      <c r="AC442" s="172" t="s">
        <v>6040</v>
      </c>
      <c r="AD442" s="169">
        <v>0.01</v>
      </c>
      <c r="AE442" s="169">
        <v>0.01</v>
      </c>
      <c r="AF442" s="169">
        <v>0.02</v>
      </c>
      <c r="AG442" s="169">
        <v>0.2</v>
      </c>
      <c r="AH442" s="172" t="s">
        <v>136</v>
      </c>
      <c r="AI442" s="172" t="s">
        <v>4367</v>
      </c>
      <c r="AJ442" s="172" t="s">
        <v>133</v>
      </c>
      <c r="AK442" s="173">
        <v>41096</v>
      </c>
      <c r="AL442" s="212" t="s">
        <v>6041</v>
      </c>
      <c r="AM442" s="128">
        <v>1.30019658652391E-2</v>
      </c>
      <c r="AN442" s="128">
        <v>8.5374841135158905E-2</v>
      </c>
      <c r="AO442" s="128">
        <v>0.1230021504638296</v>
      </c>
      <c r="AP442" s="128">
        <v>0.1064909777643574</v>
      </c>
      <c r="AQ442" s="128">
        <v>0.1047453703881065</v>
      </c>
      <c r="AR442" s="128">
        <v>9.9636266021319905E-2</v>
      </c>
      <c r="AS442" s="128">
        <v>9.7951794558565494E-2</v>
      </c>
      <c r="AT442" s="128">
        <v>0.1080377440053024</v>
      </c>
      <c r="AU442" s="128" t="s">
        <v>46</v>
      </c>
      <c r="AV442" s="128" t="s">
        <v>46</v>
      </c>
      <c r="AW442" s="128">
        <v>9.2727645457545804E-2</v>
      </c>
      <c r="AX442" s="128">
        <v>1.0657957293826572</v>
      </c>
      <c r="AY442" s="128">
        <v>0.82477730639585978</v>
      </c>
      <c r="AZ442" s="128">
        <v>0.92181106119982403</v>
      </c>
      <c r="BA442" s="128">
        <v>0.86469933161964296</v>
      </c>
      <c r="BB442" s="128">
        <v>0.8094702550853794</v>
      </c>
      <c r="BC442" s="128">
        <v>0.91628209590509924</v>
      </c>
      <c r="BD442" s="128">
        <v>0.75073577172737904</v>
      </c>
      <c r="BE442" s="128">
        <v>0.87317314352756092</v>
      </c>
      <c r="BF442" s="128" t="s">
        <v>46</v>
      </c>
      <c r="BG442" s="128" t="s">
        <v>46</v>
      </c>
      <c r="BH442" s="128">
        <v>0.96231611854795485</v>
      </c>
      <c r="BI442" s="128">
        <v>8.0266208986149996E-4</v>
      </c>
      <c r="BJ442" s="128">
        <v>-1.8137756111524302E-2</v>
      </c>
      <c r="BK442" s="128">
        <v>-1.0433165775195199E-2</v>
      </c>
      <c r="BL442" s="128">
        <v>-1.4835712762758191E-2</v>
      </c>
      <c r="BM442" s="128">
        <v>-2.1829761103347223E-2</v>
      </c>
      <c r="BN442" s="128">
        <v>-9.1034621329224002E-3</v>
      </c>
      <c r="BO442" s="128">
        <v>-3.2522599026259598E-2</v>
      </c>
      <c r="BP442" s="128">
        <v>-1.56922914477317E-2</v>
      </c>
      <c r="BQ442" s="128" t="s">
        <v>46</v>
      </c>
      <c r="BR442" s="128" t="s">
        <v>46</v>
      </c>
      <c r="BS442" s="128">
        <v>-3.3120309488233746E-3</v>
      </c>
      <c r="BT442" s="128">
        <v>1.4594658623810699E-2</v>
      </c>
      <c r="BU442" s="128">
        <v>1.88150546587002E-2</v>
      </c>
      <c r="BV442" s="177">
        <v>-0.62669025444008264</v>
      </c>
      <c r="BW442" s="177">
        <v>-9.8133433083077204E-2</v>
      </c>
      <c r="BX442" s="128">
        <v>-3.2946143682787E-3</v>
      </c>
      <c r="BY442" s="128">
        <v>-1.8883629742514101E-2</v>
      </c>
      <c r="BZ442" s="177">
        <v>7.5192385648464996E-3</v>
      </c>
      <c r="CA442" s="182">
        <v>-0.2883914919783479</v>
      </c>
      <c r="CB442" s="182">
        <v>4.8390241769570401E-2</v>
      </c>
      <c r="CC442" s="182">
        <v>-0.22535404537141421</v>
      </c>
      <c r="CD442" s="182">
        <v>-0.19195422292938569</v>
      </c>
      <c r="CE442" s="182">
        <v>-1.92088603109733E-2</v>
      </c>
      <c r="CF442" s="182">
        <v>0.16184594001092251</v>
      </c>
      <c r="CG442" s="179">
        <v>3.2198666</v>
      </c>
      <c r="CH442" s="169">
        <v>0.25</v>
      </c>
      <c r="CI442" s="170">
        <v>0.15</v>
      </c>
      <c r="CJ442" s="170">
        <v>2.5000000000000001E-3</v>
      </c>
      <c r="CK442" s="170" t="s">
        <v>46</v>
      </c>
      <c r="CL442" s="170">
        <v>2.5000000000000001E-3</v>
      </c>
      <c r="CM442" s="180">
        <v>98661269.599999994</v>
      </c>
      <c r="CN442" s="180">
        <v>98538434.486428544</v>
      </c>
      <c r="CO442" s="180">
        <v>-13547254.529999994</v>
      </c>
      <c r="CP442" s="128" t="s">
        <v>46</v>
      </c>
      <c r="CQ442" s="128" t="s">
        <v>46</v>
      </c>
      <c r="CR442" s="128" t="s">
        <v>46</v>
      </c>
      <c r="CS442" s="128" t="s">
        <v>46</v>
      </c>
      <c r="CT442" s="126" t="s">
        <v>46</v>
      </c>
      <c r="CU442" s="126" t="s">
        <v>46</v>
      </c>
      <c r="CV442" s="126" t="s">
        <v>6042</v>
      </c>
      <c r="CW442" s="126" t="s">
        <v>46</v>
      </c>
      <c r="CX442" s="154">
        <v>25569.625694432871</v>
      </c>
    </row>
    <row r="443" spans="1:102" ht="15" customHeight="1" x14ac:dyDescent="0.35">
      <c r="A443" s="8"/>
      <c r="B443" s="129">
        <v>46098897000139</v>
      </c>
      <c r="C443" s="152" t="s">
        <v>6043</v>
      </c>
      <c r="D443" s="126">
        <v>11</v>
      </c>
      <c r="E443" s="126"/>
      <c r="F443" s="122"/>
      <c r="G443" s="126" t="s">
        <v>4305</v>
      </c>
      <c r="H443" s="126" t="s">
        <v>3391</v>
      </c>
      <c r="I443" s="126" t="s">
        <v>3392</v>
      </c>
      <c r="J443" s="126" t="s">
        <v>362</v>
      </c>
      <c r="K443" s="126" t="s">
        <v>3526</v>
      </c>
      <c r="L443" s="211" t="s">
        <v>3399</v>
      </c>
      <c r="M443" s="126" t="s">
        <v>163</v>
      </c>
      <c r="N443" s="126" t="s">
        <v>3547</v>
      </c>
      <c r="O443" s="126" t="s">
        <v>3568</v>
      </c>
      <c r="P443" s="211" t="s">
        <v>3562</v>
      </c>
      <c r="Q443" s="127">
        <v>1000</v>
      </c>
      <c r="R443" s="126" t="s">
        <v>4350</v>
      </c>
      <c r="S443" s="213" t="s">
        <v>46</v>
      </c>
      <c r="T443" s="171">
        <v>100</v>
      </c>
      <c r="U443" s="171">
        <v>500</v>
      </c>
      <c r="V443" s="172" t="s">
        <v>3398</v>
      </c>
      <c r="W443" s="172" t="s">
        <v>135</v>
      </c>
      <c r="X443" s="172" t="s">
        <v>135</v>
      </c>
      <c r="Y443" s="172" t="s">
        <v>3530</v>
      </c>
      <c r="Z443" s="172">
        <v>1</v>
      </c>
      <c r="AA443" s="172" t="s">
        <v>46</v>
      </c>
      <c r="AB443" s="169" t="s">
        <v>46</v>
      </c>
      <c r="AC443" s="172" t="s">
        <v>6044</v>
      </c>
      <c r="AD443" s="169">
        <v>4.0000000000000001E-3</v>
      </c>
      <c r="AE443" s="169">
        <v>4.0000000000000001E-3</v>
      </c>
      <c r="AF443" s="169">
        <v>5.0000000000000001E-3</v>
      </c>
      <c r="AG443" s="169" t="s">
        <v>46</v>
      </c>
      <c r="AH443" s="172" t="s">
        <v>46</v>
      </c>
      <c r="AI443" s="172" t="s">
        <v>46</v>
      </c>
      <c r="AJ443" s="172" t="s">
        <v>133</v>
      </c>
      <c r="AK443" s="173">
        <v>44734</v>
      </c>
      <c r="AL443" s="212" t="s">
        <v>6045</v>
      </c>
      <c r="AM443" s="128">
        <v>1.2693802428365999E-2</v>
      </c>
      <c r="AN443" s="128">
        <v>0.1106082352374473</v>
      </c>
      <c r="AO443" s="128">
        <v>0.1370406659554568</v>
      </c>
      <c r="AP443" s="128">
        <v>0.13425332425915629</v>
      </c>
      <c r="AQ443" s="128">
        <v>0.13944039911514219</v>
      </c>
      <c r="AR443" s="128">
        <v>0.1195147626966981</v>
      </c>
      <c r="AS443" s="128">
        <v>0.14610932771894999</v>
      </c>
      <c r="AT443" s="128" t="s">
        <v>46</v>
      </c>
      <c r="AU443" s="128" t="s">
        <v>46</v>
      </c>
      <c r="AV443" s="128" t="s">
        <v>46</v>
      </c>
      <c r="AW443" s="128">
        <v>0.14033481274007831</v>
      </c>
      <c r="AX443" s="128">
        <v>1.0405349897087175</v>
      </c>
      <c r="AY443" s="128">
        <v>1.0685485455828558</v>
      </c>
      <c r="AZ443" s="128">
        <v>1.0270194564531443</v>
      </c>
      <c r="BA443" s="128">
        <v>1.1044949130182926</v>
      </c>
      <c r="BB443" s="128">
        <v>1.1140689245861937</v>
      </c>
      <c r="BC443" s="128">
        <v>1.09909013683731</v>
      </c>
      <c r="BD443" s="128">
        <v>1.1198314374533589</v>
      </c>
      <c r="BE443" s="128" t="s">
        <v>46</v>
      </c>
      <c r="BF443" s="128" t="s">
        <v>46</v>
      </c>
      <c r="BG443" s="128" t="s">
        <v>46</v>
      </c>
      <c r="BH443" s="128">
        <v>1.1180949330477292</v>
      </c>
      <c r="BI443" s="128">
        <v>4.9449865298840001E-4</v>
      </c>
      <c r="BJ443" s="128">
        <v>7.0956379907639996E-3</v>
      </c>
      <c r="BK443" s="128">
        <v>3.6053497164318001E-3</v>
      </c>
      <c r="BL443" s="128">
        <v>1.1324972273389466E-2</v>
      </c>
      <c r="BM443" s="128">
        <v>1.2689029168101884E-2</v>
      </c>
      <c r="BN443" s="128">
        <v>1.0775034542455699E-2</v>
      </c>
      <c r="BO443" s="128">
        <v>1.5634934134124801E-2</v>
      </c>
      <c r="BP443" s="128" t="s">
        <v>46</v>
      </c>
      <c r="BQ443" s="128" t="s">
        <v>46</v>
      </c>
      <c r="BR443" s="128" t="s">
        <v>46</v>
      </c>
      <c r="BS443" s="128">
        <v>1.3169452144847549E-2</v>
      </c>
      <c r="BT443" s="128">
        <v>2.2718561803747E-3</v>
      </c>
      <c r="BU443" s="128">
        <v>2.2084898614123999E-3</v>
      </c>
      <c r="BV443" s="177">
        <v>1.3995800671547016</v>
      </c>
      <c r="BW443" s="177">
        <v>5.207243508747319</v>
      </c>
      <c r="BX443" s="128">
        <v>-6.6642823071960677E-4</v>
      </c>
      <c r="BY443" s="128">
        <v>-6.6642823071960677E-4</v>
      </c>
      <c r="BZ443" s="177">
        <v>5.4102390603700005E-4</v>
      </c>
      <c r="CA443" s="182">
        <v>0.16752330760682069</v>
      </c>
      <c r="CB443" s="182">
        <v>-8.4140801917834004E-2</v>
      </c>
      <c r="CC443" s="182">
        <v>0.22047567153844561</v>
      </c>
      <c r="CD443" s="182">
        <v>0.10716056735008329</v>
      </c>
      <c r="CE443" s="182">
        <v>-8.9182964054918996E-3</v>
      </c>
      <c r="CF443" s="182">
        <v>0.13437235679595819</v>
      </c>
      <c r="CG443" s="179">
        <v>1.53553783</v>
      </c>
      <c r="CH443" s="169">
        <v>0.3</v>
      </c>
      <c r="CI443" s="170" t="s">
        <v>46</v>
      </c>
      <c r="CJ443" s="170">
        <v>1.1999999999999999E-3</v>
      </c>
      <c r="CK443" s="170" t="s">
        <v>46</v>
      </c>
      <c r="CL443" s="170">
        <v>1.1999999999999999E-3</v>
      </c>
      <c r="CM443" s="180">
        <v>3744518959.9400001</v>
      </c>
      <c r="CN443" s="180">
        <v>3181342536.339365</v>
      </c>
      <c r="CO443" s="180">
        <v>1026925923.4300004</v>
      </c>
      <c r="CP443" s="128" t="s">
        <v>46</v>
      </c>
      <c r="CQ443" s="128" t="s">
        <v>46</v>
      </c>
      <c r="CR443" s="128" t="s">
        <v>46</v>
      </c>
      <c r="CS443" s="128" t="s">
        <v>46</v>
      </c>
      <c r="CT443" s="126" t="s">
        <v>46</v>
      </c>
      <c r="CU443" s="126" t="s">
        <v>46</v>
      </c>
      <c r="CV443" s="126" t="s">
        <v>6046</v>
      </c>
      <c r="CW443" s="126" t="s">
        <v>46</v>
      </c>
      <c r="CX443" s="154">
        <v>25569.625694432871</v>
      </c>
    </row>
    <row r="444" spans="1:102" ht="15" customHeight="1" x14ac:dyDescent="0.35">
      <c r="A444" s="8"/>
      <c r="B444" s="129">
        <v>17164789000119</v>
      </c>
      <c r="C444" s="152" t="s">
        <v>6047</v>
      </c>
      <c r="D444" s="126">
        <v>13</v>
      </c>
      <c r="E444" s="126"/>
      <c r="F444" s="122" t="s">
        <v>3394</v>
      </c>
      <c r="G444" s="126" t="s">
        <v>4305</v>
      </c>
      <c r="H444" s="126" t="s">
        <v>3391</v>
      </c>
      <c r="I444" s="126" t="s">
        <v>3392</v>
      </c>
      <c r="J444" s="126" t="s">
        <v>362</v>
      </c>
      <c r="K444" s="126" t="s">
        <v>3540</v>
      </c>
      <c r="L444" s="211" t="s">
        <v>3399</v>
      </c>
      <c r="M444" s="126" t="s">
        <v>112</v>
      </c>
      <c r="N444" s="126" t="s">
        <v>4442</v>
      </c>
      <c r="O444" s="126" t="s">
        <v>324</v>
      </c>
      <c r="P444" s="211" t="s">
        <v>3550</v>
      </c>
      <c r="Q444" s="127">
        <v>5000</v>
      </c>
      <c r="R444" s="126" t="s">
        <v>4350</v>
      </c>
      <c r="S444" s="213" t="s">
        <v>46</v>
      </c>
      <c r="T444" s="171">
        <v>1000</v>
      </c>
      <c r="U444" s="171">
        <v>1000</v>
      </c>
      <c r="V444" s="172" t="s">
        <v>3398</v>
      </c>
      <c r="W444" s="172" t="s">
        <v>3530</v>
      </c>
      <c r="X444" s="172" t="s">
        <v>3531</v>
      </c>
      <c r="Y444" s="172" t="s">
        <v>3534</v>
      </c>
      <c r="Z444" s="172">
        <v>32</v>
      </c>
      <c r="AA444" s="172" t="s">
        <v>46</v>
      </c>
      <c r="AB444" s="169" t="s">
        <v>46</v>
      </c>
      <c r="AC444" s="172" t="s">
        <v>6048</v>
      </c>
      <c r="AD444" s="169">
        <v>0.02</v>
      </c>
      <c r="AE444" s="169">
        <v>0.02</v>
      </c>
      <c r="AF444" s="169">
        <v>2.5000000000000001E-2</v>
      </c>
      <c r="AG444" s="169">
        <v>0.2</v>
      </c>
      <c r="AH444" s="172" t="s">
        <v>136</v>
      </c>
      <c r="AI444" s="172" t="s">
        <v>4367</v>
      </c>
      <c r="AJ444" s="172" t="s">
        <v>133</v>
      </c>
      <c r="AK444" s="173">
        <v>41262</v>
      </c>
      <c r="AL444" s="212" t="s">
        <v>6049</v>
      </c>
      <c r="AM444" s="128">
        <v>4.1720654708536697E-2</v>
      </c>
      <c r="AN444" s="128">
        <v>0.1705755583093142</v>
      </c>
      <c r="AO444" s="128">
        <v>0.21545653975334941</v>
      </c>
      <c r="AP444" s="128">
        <v>0.13504128557667491</v>
      </c>
      <c r="AQ444" s="128">
        <v>9.9839315947369806E-2</v>
      </c>
      <c r="AR444" s="128">
        <v>9.58869933445851E-2</v>
      </c>
      <c r="AS444" s="128">
        <v>2.162304667754E-2</v>
      </c>
      <c r="AT444" s="128">
        <v>4.2189266081351998E-2</v>
      </c>
      <c r="AU444" s="128" t="s">
        <v>46</v>
      </c>
      <c r="AV444" s="128" t="s">
        <v>46</v>
      </c>
      <c r="AW444" s="128">
        <v>0.1019579516976982</v>
      </c>
      <c r="AX444" s="128">
        <v>3.4199209624358562</v>
      </c>
      <c r="AY444" s="128">
        <v>1.6478724604195922</v>
      </c>
      <c r="AZ444" s="128">
        <v>1.6146890180662403</v>
      </c>
      <c r="BA444" s="128">
        <v>1.1113875988621491</v>
      </c>
      <c r="BB444" s="128">
        <v>0.76790837393949285</v>
      </c>
      <c r="BC444" s="128">
        <v>0.88180276861253337</v>
      </c>
      <c r="BD444" s="128">
        <v>0.16572636272482261</v>
      </c>
      <c r="BE444" s="128">
        <v>0.34097837220265259</v>
      </c>
      <c r="BF444" s="128" t="s">
        <v>46</v>
      </c>
      <c r="BG444" s="128" t="s">
        <v>46</v>
      </c>
      <c r="BH444" s="128">
        <v>1.1096848401085868</v>
      </c>
      <c r="BI444" s="128">
        <v>2.95213509331591E-2</v>
      </c>
      <c r="BJ444" s="128">
        <v>6.7062961062630905E-2</v>
      </c>
      <c r="BK444" s="128">
        <v>8.2021223514324504E-2</v>
      </c>
      <c r="BL444" s="128">
        <v>1.2068016663795422E-2</v>
      </c>
      <c r="BM444" s="128">
        <v>-2.6703463982733155E-2</v>
      </c>
      <c r="BN444" s="128">
        <v>-1.28527348096572E-2</v>
      </c>
      <c r="BO444" s="128">
        <v>-0.1088513469072851</v>
      </c>
      <c r="BP444" s="128">
        <v>-8.1540769371682004E-2</v>
      </c>
      <c r="BQ444" s="128" t="s">
        <v>46</v>
      </c>
      <c r="BR444" s="128" t="s">
        <v>46</v>
      </c>
      <c r="BS444" s="128">
        <v>9.2298173235441094E-3</v>
      </c>
      <c r="BT444" s="128">
        <v>7.3869488635003505E-2</v>
      </c>
      <c r="BU444" s="128">
        <v>7.7164169381755202E-2</v>
      </c>
      <c r="BV444" s="177">
        <v>0.98320104842501521</v>
      </c>
      <c r="BW444" s="177">
        <v>0.1126149779651487</v>
      </c>
      <c r="BX444" s="128">
        <v>-2.8471192887385598E-2</v>
      </c>
      <c r="BY444" s="128">
        <v>-0.12064908623639491</v>
      </c>
      <c r="BZ444" s="177">
        <v>6.8226395163620404E-2</v>
      </c>
      <c r="CA444" s="182">
        <v>-3.7450551905325903E-2</v>
      </c>
      <c r="CB444" s="182">
        <v>-0.12426727514273569</v>
      </c>
      <c r="CC444" s="182">
        <v>1.0362090798019301E-2</v>
      </c>
      <c r="CD444" s="182">
        <v>5.5113237391004998E-3</v>
      </c>
      <c r="CE444" s="182">
        <v>3.34929447710672E-2</v>
      </c>
      <c r="CF444" s="182">
        <v>0.3676976500948641</v>
      </c>
      <c r="CG444" s="179">
        <v>3.4429820499999999</v>
      </c>
      <c r="CH444" s="169">
        <v>0.18</v>
      </c>
      <c r="CI444" s="170">
        <v>0.15</v>
      </c>
      <c r="CJ444" s="170">
        <v>3.5999999999999999E-3</v>
      </c>
      <c r="CK444" s="170">
        <v>2.1709546810264003E-3</v>
      </c>
      <c r="CL444" s="170">
        <v>5.7709546810264002E-3</v>
      </c>
      <c r="CM444" s="180">
        <v>25001244.280000001</v>
      </c>
      <c r="CN444" s="180">
        <v>24038447.012222223</v>
      </c>
      <c r="CO444" s="180">
        <v>-2744567.04</v>
      </c>
      <c r="CP444" s="128" t="s">
        <v>46</v>
      </c>
      <c r="CQ444" s="128" t="s">
        <v>46</v>
      </c>
      <c r="CR444" s="128" t="s">
        <v>46</v>
      </c>
      <c r="CS444" s="128" t="s">
        <v>46</v>
      </c>
      <c r="CT444" s="126" t="s">
        <v>46</v>
      </c>
      <c r="CU444" s="126" t="s">
        <v>46</v>
      </c>
      <c r="CV444" s="126" t="s">
        <v>6050</v>
      </c>
      <c r="CW444" s="126" t="s">
        <v>46</v>
      </c>
      <c r="CX444" s="154">
        <v>25569.625694432871</v>
      </c>
    </row>
    <row r="445" spans="1:102" ht="15" customHeight="1" x14ac:dyDescent="0.35">
      <c r="A445" s="8"/>
      <c r="B445" s="129">
        <v>35714550000157</v>
      </c>
      <c r="C445" s="152" t="s">
        <v>6051</v>
      </c>
      <c r="D445" s="126">
        <v>21</v>
      </c>
      <c r="E445" s="126"/>
      <c r="F445" s="122" t="s">
        <v>3552</v>
      </c>
      <c r="G445" s="126" t="s">
        <v>4305</v>
      </c>
      <c r="H445" s="126" t="s">
        <v>3391</v>
      </c>
      <c r="I445" s="126" t="s">
        <v>3392</v>
      </c>
      <c r="J445" s="126" t="s">
        <v>362</v>
      </c>
      <c r="K445" s="126" t="s">
        <v>3526</v>
      </c>
      <c r="L445" s="211" t="s">
        <v>3399</v>
      </c>
      <c r="M445" s="126" t="s">
        <v>112</v>
      </c>
      <c r="N445" s="126" t="s">
        <v>4442</v>
      </c>
      <c r="O445" s="126" t="s">
        <v>4459</v>
      </c>
      <c r="P445" s="211" t="s">
        <v>3550</v>
      </c>
      <c r="Q445" s="127">
        <v>500</v>
      </c>
      <c r="R445" s="126" t="s">
        <v>4350</v>
      </c>
      <c r="S445" s="213" t="s">
        <v>46</v>
      </c>
      <c r="T445" s="171">
        <v>100</v>
      </c>
      <c r="U445" s="171">
        <v>100</v>
      </c>
      <c r="V445" s="172" t="s">
        <v>3398</v>
      </c>
      <c r="W445" s="172" t="s">
        <v>3530</v>
      </c>
      <c r="X445" s="172" t="s">
        <v>3531</v>
      </c>
      <c r="Y445" s="172" t="s">
        <v>3534</v>
      </c>
      <c r="Z445" s="172">
        <v>32</v>
      </c>
      <c r="AA445" s="172" t="s">
        <v>46</v>
      </c>
      <c r="AB445" s="169" t="s">
        <v>46</v>
      </c>
      <c r="AC445" s="172" t="s">
        <v>6052</v>
      </c>
      <c r="AD445" s="169">
        <v>0.02</v>
      </c>
      <c r="AE445" s="169">
        <v>0.02</v>
      </c>
      <c r="AF445" s="169">
        <v>2.5000000000000001E-2</v>
      </c>
      <c r="AG445" s="169">
        <v>0.2</v>
      </c>
      <c r="AH445" s="172" t="s">
        <v>136</v>
      </c>
      <c r="AI445" s="172" t="s">
        <v>4367</v>
      </c>
      <c r="AJ445" s="172" t="s">
        <v>46</v>
      </c>
      <c r="AK445" s="173">
        <v>43895</v>
      </c>
      <c r="AL445" s="212" t="s">
        <v>6053</v>
      </c>
      <c r="AM445" s="128">
        <v>6.7467926031084799E-2</v>
      </c>
      <c r="AN445" s="128">
        <v>0.25505633928642979</v>
      </c>
      <c r="AO445" s="128">
        <v>0.24096248783412119</v>
      </c>
      <c r="AP445" s="128">
        <v>0.141119968756828</v>
      </c>
      <c r="AQ445" s="128">
        <v>6.6625496237590703E-2</v>
      </c>
      <c r="AR445" s="128">
        <v>-4.1166504034812701E-2</v>
      </c>
      <c r="AS445" s="128">
        <v>4.8852303373106698E-2</v>
      </c>
      <c r="AT445" s="128">
        <v>-6.8020885725375693E-2</v>
      </c>
      <c r="AU445" s="128" t="s">
        <v>46</v>
      </c>
      <c r="AV445" s="128" t="s">
        <v>46</v>
      </c>
      <c r="AW445" s="128">
        <v>3.9158401113983103E-2</v>
      </c>
      <c r="AX445" s="128">
        <v>5.5304734822046528</v>
      </c>
      <c r="AY445" s="128">
        <v>2.4640125556757031</v>
      </c>
      <c r="AZ445" s="128">
        <v>1.8058374246476177</v>
      </c>
      <c r="BA445" s="128">
        <v>1.1647217319491696</v>
      </c>
      <c r="BB445" s="128">
        <v>0.4961614291688784</v>
      </c>
      <c r="BC445" s="128" t="s">
        <v>46</v>
      </c>
      <c r="BD445" s="128">
        <v>0.37442062025255912</v>
      </c>
      <c r="BE445" s="128" t="s">
        <v>46</v>
      </c>
      <c r="BF445" s="128" t="s">
        <v>46</v>
      </c>
      <c r="BG445" s="128" t="s">
        <v>46</v>
      </c>
      <c r="BH445" s="128">
        <v>0.36271404271105318</v>
      </c>
      <c r="BI445" s="128">
        <v>5.5268622255707202E-2</v>
      </c>
      <c r="BJ445" s="128">
        <v>0.15154374203974649</v>
      </c>
      <c r="BK445" s="128">
        <v>0.1075271715950962</v>
      </c>
      <c r="BL445" s="128">
        <v>1.7801181914829156E-2</v>
      </c>
      <c r="BM445" s="128">
        <v>-5.9646898834789575E-2</v>
      </c>
      <c r="BN445" s="128">
        <v>-0.14990623218905499</v>
      </c>
      <c r="BO445" s="128">
        <v>-8.1622090211718401E-2</v>
      </c>
      <c r="BP445" s="128">
        <v>-0.19175092117840989</v>
      </c>
      <c r="BQ445" s="128" t="s">
        <v>46</v>
      </c>
      <c r="BR445" s="128" t="s">
        <v>46</v>
      </c>
      <c r="BS445" s="128">
        <v>-6.2097064686261527E-2</v>
      </c>
      <c r="BT445" s="128">
        <v>0.13295622217199671</v>
      </c>
      <c r="BU445" s="128">
        <v>0.1426909556538821</v>
      </c>
      <c r="BV445" s="177">
        <v>0.74836941031768134</v>
      </c>
      <c r="BW445" s="177">
        <v>-0.2956981508194646</v>
      </c>
      <c r="BX445" s="128">
        <v>-5.81251096120695E-2</v>
      </c>
      <c r="BY445" s="128">
        <v>-0.26681498374468848</v>
      </c>
      <c r="BZ445" s="177">
        <v>0.35819502335723608</v>
      </c>
      <c r="CA445" s="182">
        <v>0.47436360053550081</v>
      </c>
      <c r="CB445" s="182">
        <v>-0.27989917341463499</v>
      </c>
      <c r="CC445" s="182">
        <v>0.24525164577811051</v>
      </c>
      <c r="CD445" s="182">
        <v>0.21644551420082081</v>
      </c>
      <c r="CE445" s="182">
        <v>0.1640671923504762</v>
      </c>
      <c r="CF445" s="182">
        <v>0.50705069896590227</v>
      </c>
      <c r="CG445" s="179">
        <v>1.2376852300000001</v>
      </c>
      <c r="CH445" s="169">
        <v>0.25</v>
      </c>
      <c r="CI445" s="170">
        <v>0.15</v>
      </c>
      <c r="CJ445" s="170">
        <v>5.0000000000000001E-3</v>
      </c>
      <c r="CK445" s="170" t="s">
        <v>46</v>
      </c>
      <c r="CL445" s="170">
        <v>5.0000000000000001E-3</v>
      </c>
      <c r="CM445" s="180">
        <v>2852311.7</v>
      </c>
      <c r="CN445" s="180">
        <v>2849896.7091269847</v>
      </c>
      <c r="CO445" s="180">
        <v>-702736.13000000012</v>
      </c>
      <c r="CP445" s="128" t="s">
        <v>46</v>
      </c>
      <c r="CQ445" s="128" t="s">
        <v>46</v>
      </c>
      <c r="CR445" s="128" t="s">
        <v>46</v>
      </c>
      <c r="CS445" s="128" t="s">
        <v>46</v>
      </c>
      <c r="CT445" s="126" t="s">
        <v>46</v>
      </c>
      <c r="CU445" s="126" t="s">
        <v>46</v>
      </c>
      <c r="CV445" s="126" t="s">
        <v>6054</v>
      </c>
      <c r="CW445" s="126" t="s">
        <v>46</v>
      </c>
      <c r="CX445" s="154">
        <v>25569.625694432871</v>
      </c>
    </row>
    <row r="446" spans="1:102" ht="15" customHeight="1" x14ac:dyDescent="0.35">
      <c r="A446" s="8"/>
      <c r="B446" s="129">
        <v>59560195000177</v>
      </c>
      <c r="C446" s="152" t="s">
        <v>4306</v>
      </c>
      <c r="D446" s="126">
        <v>40</v>
      </c>
      <c r="E446" s="126"/>
      <c r="F446" s="122"/>
      <c r="G446" s="126" t="s">
        <v>4305</v>
      </c>
      <c r="H446" s="126" t="s">
        <v>352</v>
      </c>
      <c r="I446" s="126" t="s">
        <v>3406</v>
      </c>
      <c r="J446" s="126" t="s">
        <v>3559</v>
      </c>
      <c r="K446" s="126" t="s">
        <v>46</v>
      </c>
      <c r="L446" s="211" t="s">
        <v>4393</v>
      </c>
      <c r="M446" s="126" t="s">
        <v>4661</v>
      </c>
      <c r="N446" s="126" t="s">
        <v>46</v>
      </c>
      <c r="O446" s="126" t="s">
        <v>4231</v>
      </c>
      <c r="P446" s="211" t="s">
        <v>4214</v>
      </c>
      <c r="Q446" s="127">
        <v>100</v>
      </c>
      <c r="R446" s="126" t="s">
        <v>4361</v>
      </c>
      <c r="S446" s="213" t="s">
        <v>46</v>
      </c>
      <c r="T446" s="171">
        <v>0.01</v>
      </c>
      <c r="U446" s="171">
        <v>0.01</v>
      </c>
      <c r="V446" s="172" t="s">
        <v>3398</v>
      </c>
      <c r="W446" s="172" t="s">
        <v>135</v>
      </c>
      <c r="X446" s="172" t="s">
        <v>135</v>
      </c>
      <c r="Y446" s="172" t="s">
        <v>135</v>
      </c>
      <c r="Z446" s="172">
        <v>0</v>
      </c>
      <c r="AA446" s="172" t="s">
        <v>46</v>
      </c>
      <c r="AB446" s="169" t="s">
        <v>46</v>
      </c>
      <c r="AC446" s="172" t="s">
        <v>46</v>
      </c>
      <c r="AD446" s="169">
        <v>8.0000000000000002E-3</v>
      </c>
      <c r="AE446" s="169" t="s">
        <v>46</v>
      </c>
      <c r="AF446" s="169">
        <v>8.199999999999999E-3</v>
      </c>
      <c r="AG446" s="169">
        <v>0.2</v>
      </c>
      <c r="AH446" s="172" t="s">
        <v>4644</v>
      </c>
      <c r="AI446" s="172" t="s">
        <v>6055</v>
      </c>
      <c r="AJ446" s="172" t="s">
        <v>133</v>
      </c>
      <c r="AK446" s="173">
        <v>45812</v>
      </c>
      <c r="AL446" s="212" t="s">
        <v>6056</v>
      </c>
      <c r="AM446" s="128" t="s">
        <v>46</v>
      </c>
      <c r="AN446" s="128" t="s">
        <v>46</v>
      </c>
      <c r="AO446" s="128" t="s">
        <v>46</v>
      </c>
      <c r="AP446" s="128" t="s">
        <v>46</v>
      </c>
      <c r="AQ446" s="128" t="s">
        <v>46</v>
      </c>
      <c r="AR446" s="128" t="s">
        <v>46</v>
      </c>
      <c r="AS446" s="128" t="s">
        <v>46</v>
      </c>
      <c r="AT446" s="128" t="s">
        <v>46</v>
      </c>
      <c r="AU446" s="128" t="s">
        <v>46</v>
      </c>
      <c r="AV446" s="128" t="s">
        <v>46</v>
      </c>
      <c r="AW446" s="128" t="s">
        <v>46</v>
      </c>
      <c r="AX446" s="128" t="s">
        <v>46</v>
      </c>
      <c r="AY446" s="128" t="s">
        <v>46</v>
      </c>
      <c r="AZ446" s="128" t="s">
        <v>46</v>
      </c>
      <c r="BA446" s="128" t="s">
        <v>46</v>
      </c>
      <c r="BB446" s="128" t="s">
        <v>46</v>
      </c>
      <c r="BC446" s="128" t="s">
        <v>46</v>
      </c>
      <c r="BD446" s="128" t="s">
        <v>46</v>
      </c>
      <c r="BE446" s="128" t="s">
        <v>46</v>
      </c>
      <c r="BF446" s="128" t="s">
        <v>46</v>
      </c>
      <c r="BG446" s="128" t="s">
        <v>46</v>
      </c>
      <c r="BH446" s="128" t="s">
        <v>46</v>
      </c>
      <c r="BI446" s="128" t="s">
        <v>46</v>
      </c>
      <c r="BJ446" s="128" t="s">
        <v>46</v>
      </c>
      <c r="BK446" s="128" t="s">
        <v>46</v>
      </c>
      <c r="BL446" s="128" t="s">
        <v>46</v>
      </c>
      <c r="BM446" s="128" t="s">
        <v>46</v>
      </c>
      <c r="BN446" s="128" t="s">
        <v>46</v>
      </c>
      <c r="BO446" s="128" t="s">
        <v>46</v>
      </c>
      <c r="BP446" s="128" t="s">
        <v>46</v>
      </c>
      <c r="BQ446" s="128" t="s">
        <v>46</v>
      </c>
      <c r="BR446" s="128" t="s">
        <v>46</v>
      </c>
      <c r="BS446" s="128" t="s">
        <v>46</v>
      </c>
      <c r="BT446" s="128" t="s">
        <v>46</v>
      </c>
      <c r="BU446" s="128" t="s">
        <v>46</v>
      </c>
      <c r="BV446" s="177" t="s">
        <v>46</v>
      </c>
      <c r="BW446" s="177" t="s">
        <v>46</v>
      </c>
      <c r="BX446" s="128" t="s">
        <v>46</v>
      </c>
      <c r="BY446" s="128" t="s">
        <v>46</v>
      </c>
      <c r="BZ446" s="177" t="s">
        <v>46</v>
      </c>
      <c r="CA446" s="182" t="s">
        <v>46</v>
      </c>
      <c r="CB446" s="182" t="s">
        <v>46</v>
      </c>
      <c r="CC446" s="182" t="s">
        <v>46</v>
      </c>
      <c r="CD446" s="182" t="s">
        <v>46</v>
      </c>
      <c r="CE446" s="182" t="s">
        <v>46</v>
      </c>
      <c r="CF446" s="182" t="s">
        <v>46</v>
      </c>
      <c r="CG446" s="179" t="s">
        <v>46</v>
      </c>
      <c r="CH446" s="169">
        <v>0.15</v>
      </c>
      <c r="CI446" s="170">
        <v>0.1</v>
      </c>
      <c r="CJ446" s="170">
        <v>1.1999999999999999E-3</v>
      </c>
      <c r="CK446" s="170" t="s">
        <v>46</v>
      </c>
      <c r="CL446" s="170">
        <v>1.1999999999999999E-3</v>
      </c>
      <c r="CM446" s="180" t="s">
        <v>46</v>
      </c>
      <c r="CN446" s="180" t="s">
        <v>46</v>
      </c>
      <c r="CO446" s="180" t="s">
        <v>46</v>
      </c>
      <c r="CP446" s="128" t="s">
        <v>46</v>
      </c>
      <c r="CQ446" s="128" t="s">
        <v>46</v>
      </c>
      <c r="CR446" s="128" t="s">
        <v>46</v>
      </c>
      <c r="CS446" s="128" t="s">
        <v>46</v>
      </c>
      <c r="CT446" s="126" t="s">
        <v>46</v>
      </c>
      <c r="CU446" s="126" t="s">
        <v>46</v>
      </c>
      <c r="CV446" s="126" t="s">
        <v>46</v>
      </c>
      <c r="CW446" s="126" t="s">
        <v>46</v>
      </c>
      <c r="CX446" s="154">
        <v>25569.625694432871</v>
      </c>
    </row>
    <row r="447" spans="1:102" ht="15" customHeight="1" x14ac:dyDescent="0.35">
      <c r="A447" s="8"/>
      <c r="B447" s="129">
        <v>34475592000110</v>
      </c>
      <c r="C447" s="152" t="s">
        <v>6057</v>
      </c>
      <c r="D447" s="126">
        <v>13</v>
      </c>
      <c r="E447" s="126"/>
      <c r="F447" s="122" t="s">
        <v>3393</v>
      </c>
      <c r="G447" s="126" t="s">
        <v>4305</v>
      </c>
      <c r="H447" s="126" t="s">
        <v>3391</v>
      </c>
      <c r="I447" s="126" t="s">
        <v>3392</v>
      </c>
      <c r="J447" s="126" t="s">
        <v>362</v>
      </c>
      <c r="K447" s="126" t="s">
        <v>3526</v>
      </c>
      <c r="L447" s="211" t="s">
        <v>3399</v>
      </c>
      <c r="M447" s="126" t="s">
        <v>112</v>
      </c>
      <c r="N447" s="126" t="s">
        <v>113</v>
      </c>
      <c r="O447" s="126" t="s">
        <v>4480</v>
      </c>
      <c r="P447" s="211" t="s">
        <v>3541</v>
      </c>
      <c r="Q447" s="127">
        <v>1000</v>
      </c>
      <c r="R447" s="126" t="s">
        <v>4350</v>
      </c>
      <c r="S447" s="213" t="s">
        <v>46</v>
      </c>
      <c r="T447" s="171">
        <v>1000</v>
      </c>
      <c r="U447" s="171">
        <v>1000</v>
      </c>
      <c r="V447" s="172" t="s">
        <v>3398</v>
      </c>
      <c r="W447" s="172" t="s">
        <v>135</v>
      </c>
      <c r="X447" s="172" t="s">
        <v>3531</v>
      </c>
      <c r="Y447" s="172" t="s">
        <v>3534</v>
      </c>
      <c r="Z447" s="172">
        <v>32</v>
      </c>
      <c r="AA447" s="172" t="s">
        <v>46</v>
      </c>
      <c r="AB447" s="169" t="s">
        <v>46</v>
      </c>
      <c r="AC447" s="172" t="s">
        <v>6058</v>
      </c>
      <c r="AD447" s="169">
        <v>0.02</v>
      </c>
      <c r="AE447" s="169">
        <v>0.02</v>
      </c>
      <c r="AF447" s="169">
        <v>2.5000000000000001E-2</v>
      </c>
      <c r="AG447" s="169">
        <v>0.2</v>
      </c>
      <c r="AH447" s="172" t="s">
        <v>136</v>
      </c>
      <c r="AI447" s="172" t="s">
        <v>4367</v>
      </c>
      <c r="AJ447" s="172" t="s">
        <v>133</v>
      </c>
      <c r="AK447" s="173">
        <v>43815</v>
      </c>
      <c r="AL447" s="212" t="s">
        <v>6059</v>
      </c>
      <c r="AM447" s="128">
        <v>2.46905907629426E-2</v>
      </c>
      <c r="AN447" s="128">
        <v>8.5537445769405293E-2</v>
      </c>
      <c r="AO447" s="128">
        <v>0.1460836854186289</v>
      </c>
      <c r="AP447" s="128">
        <v>0.1048532444944463</v>
      </c>
      <c r="AQ447" s="128">
        <v>7.0168134022898704E-2</v>
      </c>
      <c r="AR447" s="128">
        <v>9.4259108588139601E-2</v>
      </c>
      <c r="AS447" s="128">
        <v>1.7737601385733701E-2</v>
      </c>
      <c r="AT447" s="128">
        <v>0.1169629403354939</v>
      </c>
      <c r="AU447" s="128" t="s">
        <v>46</v>
      </c>
      <c r="AV447" s="128" t="s">
        <v>46</v>
      </c>
      <c r="AW447" s="128">
        <v>7.6049454340243905E-2</v>
      </c>
      <c r="AX447" s="128">
        <v>2.0239344160587924</v>
      </c>
      <c r="AY447" s="128">
        <v>0.82634817446961639</v>
      </c>
      <c r="AZ447" s="128">
        <v>1.0947902664460041</v>
      </c>
      <c r="BA447" s="128">
        <v>0.85073911272745961</v>
      </c>
      <c r="BB447" s="128">
        <v>0.52435569904321133</v>
      </c>
      <c r="BC447" s="128">
        <v>0.86683229936382966</v>
      </c>
      <c r="BD447" s="128">
        <v>0.1359469923437662</v>
      </c>
      <c r="BE447" s="128">
        <v>0.94530757958031197</v>
      </c>
      <c r="BF447" s="128" t="s">
        <v>46</v>
      </c>
      <c r="BG447" s="128" t="s">
        <v>46</v>
      </c>
      <c r="BH447" s="128">
        <v>0.78458639664395879</v>
      </c>
      <c r="BI447" s="128">
        <v>1.2491286987564999E-2</v>
      </c>
      <c r="BJ447" s="128">
        <v>-1.7975151477277899E-2</v>
      </c>
      <c r="BK447" s="128">
        <v>1.2648369179603901E-2</v>
      </c>
      <c r="BL447" s="128">
        <v>-1.6377787231518504E-2</v>
      </c>
      <c r="BM447" s="128">
        <v>-5.6137485497663175E-2</v>
      </c>
      <c r="BN447" s="128">
        <v>-1.4480619566102601E-2</v>
      </c>
      <c r="BO447" s="128">
        <v>-0.1127367921990913</v>
      </c>
      <c r="BP447" s="128">
        <v>-6.7670951175401997E-3</v>
      </c>
      <c r="BQ447" s="128" t="s">
        <v>46</v>
      </c>
      <c r="BR447" s="128" t="s">
        <v>46</v>
      </c>
      <c r="BS447" s="128">
        <v>-1.9034864715382738E-2</v>
      </c>
      <c r="BT447" s="128">
        <v>4.4849179858771099E-2</v>
      </c>
      <c r="BU447" s="128">
        <v>4.3851953733970703E-2</v>
      </c>
      <c r="BV447" s="177">
        <v>0.26989463160791538</v>
      </c>
      <c r="BW447" s="177">
        <v>-0.33586436216152188</v>
      </c>
      <c r="BX447" s="128">
        <v>-2.10976944768357E-2</v>
      </c>
      <c r="BY447" s="128">
        <v>-5.4784890553226301E-2</v>
      </c>
      <c r="BZ447" s="177">
        <v>3.7091508069750201E-2</v>
      </c>
      <c r="CA447" s="182">
        <v>-8.8183108975297006E-2</v>
      </c>
      <c r="CB447" s="182">
        <v>-3.9526041687251399E-2</v>
      </c>
      <c r="CC447" s="182">
        <v>-0.1095209162493829</v>
      </c>
      <c r="CD447" s="182">
        <v>-8.7178320292049805E-2</v>
      </c>
      <c r="CE447" s="182">
        <v>1.22890524295921E-2</v>
      </c>
      <c r="CF447" s="182">
        <v>0.34728805947254487</v>
      </c>
      <c r="CG447" s="179">
        <v>1.5259510599999999</v>
      </c>
      <c r="CH447" s="169">
        <v>0.24</v>
      </c>
      <c r="CI447" s="170">
        <v>0.15</v>
      </c>
      <c r="CJ447" s="170">
        <v>4.7999999999999996E-3</v>
      </c>
      <c r="CK447" s="170">
        <v>3.3477964728259038E-4</v>
      </c>
      <c r="CL447" s="170">
        <v>5.1347796472825903E-3</v>
      </c>
      <c r="CM447" s="180">
        <v>221747348.41</v>
      </c>
      <c r="CN447" s="180">
        <v>239765466.16626987</v>
      </c>
      <c r="CO447" s="180">
        <v>-72972510.99000001</v>
      </c>
      <c r="CP447" s="128" t="s">
        <v>46</v>
      </c>
      <c r="CQ447" s="128" t="s">
        <v>46</v>
      </c>
      <c r="CR447" s="128" t="s">
        <v>46</v>
      </c>
      <c r="CS447" s="128" t="s">
        <v>46</v>
      </c>
      <c r="CT447" s="126" t="s">
        <v>46</v>
      </c>
      <c r="CU447" s="126" t="s">
        <v>46</v>
      </c>
      <c r="CV447" s="126" t="s">
        <v>6060</v>
      </c>
      <c r="CW447" s="126" t="s">
        <v>46</v>
      </c>
      <c r="CX447" s="154">
        <v>25569.625694432871</v>
      </c>
    </row>
    <row r="448" spans="1:102" ht="15" customHeight="1" x14ac:dyDescent="0.35">
      <c r="A448" s="8"/>
      <c r="B448" s="129">
        <v>15656344000120</v>
      </c>
      <c r="C448" s="152" t="s">
        <v>5991</v>
      </c>
      <c r="D448" s="126">
        <v>12</v>
      </c>
      <c r="E448" s="126"/>
      <c r="F448" s="122"/>
      <c r="G448" s="126" t="s">
        <v>5992</v>
      </c>
      <c r="H448" s="126" t="s">
        <v>3391</v>
      </c>
      <c r="I448" s="126" t="s">
        <v>3392</v>
      </c>
      <c r="J448" s="126" t="s">
        <v>362</v>
      </c>
      <c r="K448" s="126" t="s">
        <v>46</v>
      </c>
      <c r="L448" s="211" t="s">
        <v>3399</v>
      </c>
      <c r="M448" s="126" t="s">
        <v>112</v>
      </c>
      <c r="N448" s="126" t="s">
        <v>5353</v>
      </c>
      <c r="O448" s="126" t="s">
        <v>5993</v>
      </c>
      <c r="P448" s="211" t="s">
        <v>114</v>
      </c>
      <c r="Q448" s="127">
        <v>5000</v>
      </c>
      <c r="R448" s="126" t="s">
        <v>4361</v>
      </c>
      <c r="S448" s="213" t="s">
        <v>46</v>
      </c>
      <c r="T448" s="171">
        <v>1000</v>
      </c>
      <c r="U448" s="171">
        <v>1000</v>
      </c>
      <c r="V448" s="172" t="s">
        <v>3398</v>
      </c>
      <c r="W448" s="172" t="s">
        <v>3530</v>
      </c>
      <c r="X448" s="172" t="s">
        <v>3531</v>
      </c>
      <c r="Y448" s="172" t="s">
        <v>3534</v>
      </c>
      <c r="Z448" s="172">
        <v>32</v>
      </c>
      <c r="AA448" s="172" t="s">
        <v>134</v>
      </c>
      <c r="AB448" s="169">
        <v>0.05</v>
      </c>
      <c r="AC448" s="172" t="s">
        <v>5994</v>
      </c>
      <c r="AD448" s="169">
        <v>0.02</v>
      </c>
      <c r="AE448" s="169">
        <v>0.02</v>
      </c>
      <c r="AF448" s="169">
        <v>2.5000000000000001E-2</v>
      </c>
      <c r="AG448" s="169">
        <v>0.2</v>
      </c>
      <c r="AH448" s="172" t="s">
        <v>4495</v>
      </c>
      <c r="AI448" s="172" t="s">
        <v>46</v>
      </c>
      <c r="AJ448" s="172" t="s">
        <v>133</v>
      </c>
      <c r="AK448" s="173">
        <v>41152</v>
      </c>
      <c r="AL448" s="212" t="s">
        <v>5995</v>
      </c>
      <c r="AM448" s="128">
        <v>1.02713887287864E-2</v>
      </c>
      <c r="AN448" s="128">
        <v>0.19638124477824759</v>
      </c>
      <c r="AO448" s="128">
        <v>0.1790679573358355</v>
      </c>
      <c r="AP448" s="128">
        <v>0.1246154920194493</v>
      </c>
      <c r="AQ448" s="128">
        <v>0.14172893651904411</v>
      </c>
      <c r="AR448" s="128">
        <v>2.4908385989802401E-2</v>
      </c>
      <c r="AS448" s="128">
        <v>0.18087902520387031</v>
      </c>
      <c r="AT448" s="128">
        <v>0.1176593023160739</v>
      </c>
      <c r="AU448" s="128" t="s">
        <v>46</v>
      </c>
      <c r="AV448" s="128" t="s">
        <v>46</v>
      </c>
      <c r="AW448" s="128">
        <v>0.1191607253307105</v>
      </c>
      <c r="AX448" s="128">
        <v>0.84196515784102566</v>
      </c>
      <c r="AY448" s="128">
        <v>1.897172421538674</v>
      </c>
      <c r="AZ448" s="128">
        <v>1.341983234896136</v>
      </c>
      <c r="BA448" s="128">
        <v>1.0205753762599643</v>
      </c>
      <c r="BB448" s="128">
        <v>1.1348267451733842</v>
      </c>
      <c r="BC448" s="128">
        <v>0.22906426577111791</v>
      </c>
      <c r="BD448" s="128">
        <v>1.3863181903679489</v>
      </c>
      <c r="BE448" s="128">
        <v>0.95093565507572642</v>
      </c>
      <c r="BF448" s="128" t="s">
        <v>46</v>
      </c>
      <c r="BG448" s="128" t="s">
        <v>46</v>
      </c>
      <c r="BH448" s="128">
        <v>1.4707860607661276</v>
      </c>
      <c r="BI448" s="128">
        <v>-1.9279150465911E-3</v>
      </c>
      <c r="BJ448" s="128">
        <v>9.2868647531564305E-2</v>
      </c>
      <c r="BK448" s="128">
        <v>4.5632641096810603E-2</v>
      </c>
      <c r="BL448" s="128">
        <v>2.238937374669403E-3</v>
      </c>
      <c r="BM448" s="128">
        <v>1.4969069882180053E-2</v>
      </c>
      <c r="BN448" s="128">
        <v>-8.3831342164439798E-2</v>
      </c>
      <c r="BO448" s="128">
        <v>5.0404631619045098E-2</v>
      </c>
      <c r="BP448" s="128">
        <v>-6.0707331369602002E-3</v>
      </c>
      <c r="BQ448" s="128" t="s">
        <v>46</v>
      </c>
      <c r="BR448" s="128" t="s">
        <v>46</v>
      </c>
      <c r="BS448" s="128">
        <v>3.5283701924513799E-2</v>
      </c>
      <c r="BT448" s="128">
        <v>5.5027001877029802E-2</v>
      </c>
      <c r="BU448" s="128">
        <v>4.2553243343172398E-2</v>
      </c>
      <c r="BV448" s="177">
        <v>0.74509202613252912</v>
      </c>
      <c r="BW448" s="177">
        <v>0.53133228487286543</v>
      </c>
      <c r="BX448" s="128">
        <v>-4.8406311732955003E-2</v>
      </c>
      <c r="BY448" s="128">
        <v>-4.8406311732955003E-2</v>
      </c>
      <c r="BZ448" s="177">
        <v>4.4459523688638999E-3</v>
      </c>
      <c r="CA448" s="182">
        <v>0.21302980813494171</v>
      </c>
      <c r="CB448" s="182">
        <v>-0.26139766948452808</v>
      </c>
      <c r="CC448" s="182">
        <v>0.51469391724743319</v>
      </c>
      <c r="CD448" s="182">
        <v>0.41761995364691251</v>
      </c>
      <c r="CE448" s="182">
        <v>-0.2083162760822026</v>
      </c>
      <c r="CF448" s="182">
        <v>0.2126412285275045</v>
      </c>
      <c r="CG448" s="179">
        <v>4.3347106999999996</v>
      </c>
      <c r="CH448" s="169">
        <v>0.15</v>
      </c>
      <c r="CI448" s="170" t="s">
        <v>46</v>
      </c>
      <c r="CJ448" s="170">
        <v>3.0000000000000001E-3</v>
      </c>
      <c r="CK448" s="170" t="s">
        <v>46</v>
      </c>
      <c r="CL448" s="170">
        <v>3.0000000000000001E-3</v>
      </c>
      <c r="CM448" s="180">
        <v>196949067.30000001</v>
      </c>
      <c r="CN448" s="180">
        <v>169359175.82341266</v>
      </c>
      <c r="CO448" s="180">
        <v>25523153.31000001</v>
      </c>
      <c r="CP448" s="128" t="s">
        <v>46</v>
      </c>
      <c r="CQ448" s="128" t="s">
        <v>46</v>
      </c>
      <c r="CR448" s="128" t="s">
        <v>46</v>
      </c>
      <c r="CS448" s="128" t="s">
        <v>46</v>
      </c>
      <c r="CT448" s="126" t="s">
        <v>46</v>
      </c>
      <c r="CU448" s="126" t="s">
        <v>46</v>
      </c>
      <c r="CV448" s="126" t="s">
        <v>5996</v>
      </c>
      <c r="CW448" s="126" t="s">
        <v>46</v>
      </c>
      <c r="CX448" s="154">
        <v>25569.625694432871</v>
      </c>
    </row>
    <row r="449" spans="1:102" ht="15" customHeight="1" x14ac:dyDescent="0.35">
      <c r="A449" s="8"/>
      <c r="B449" s="129">
        <v>33401080000146</v>
      </c>
      <c r="C449" s="152" t="s">
        <v>6061</v>
      </c>
      <c r="D449" s="126">
        <v>14</v>
      </c>
      <c r="E449" s="126" t="s">
        <v>134</v>
      </c>
      <c r="F449" s="122"/>
      <c r="G449" s="126" t="s">
        <v>5992</v>
      </c>
      <c r="H449" s="126" t="s">
        <v>3391</v>
      </c>
      <c r="I449" s="126" t="s">
        <v>3392</v>
      </c>
      <c r="J449" s="126" t="s">
        <v>3560</v>
      </c>
      <c r="K449" s="126" t="s">
        <v>3526</v>
      </c>
      <c r="L449" s="211" t="s">
        <v>3399</v>
      </c>
      <c r="M449" s="126" t="s">
        <v>112</v>
      </c>
      <c r="N449" s="126" t="s">
        <v>113</v>
      </c>
      <c r="O449" s="126" t="s">
        <v>4459</v>
      </c>
      <c r="P449" s="211" t="s">
        <v>3550</v>
      </c>
      <c r="Q449" s="127">
        <v>5000</v>
      </c>
      <c r="R449" s="126" t="s">
        <v>4350</v>
      </c>
      <c r="S449" s="213" t="s">
        <v>46</v>
      </c>
      <c r="T449" s="171">
        <v>5000</v>
      </c>
      <c r="U449" s="171">
        <v>5000</v>
      </c>
      <c r="V449" s="172" t="s">
        <v>3398</v>
      </c>
      <c r="W449" s="172" t="s">
        <v>3530</v>
      </c>
      <c r="X449" s="172" t="s">
        <v>3532</v>
      </c>
      <c r="Y449" s="172" t="s">
        <v>3534</v>
      </c>
      <c r="Z449" s="172">
        <v>62</v>
      </c>
      <c r="AA449" s="172" t="s">
        <v>134</v>
      </c>
      <c r="AB449" s="169">
        <v>0.05</v>
      </c>
      <c r="AC449" s="172" t="s">
        <v>6062</v>
      </c>
      <c r="AD449" s="169">
        <v>0.02</v>
      </c>
      <c r="AE449" s="169">
        <v>0.02</v>
      </c>
      <c r="AF449" s="169">
        <v>2.5000000000000001E-2</v>
      </c>
      <c r="AG449" s="169">
        <v>0.15</v>
      </c>
      <c r="AH449" s="172" t="s">
        <v>46</v>
      </c>
      <c r="AI449" s="172" t="s">
        <v>46</v>
      </c>
      <c r="AJ449" s="172" t="s">
        <v>46</v>
      </c>
      <c r="AK449" s="173">
        <v>43644</v>
      </c>
      <c r="AL449" s="212" t="s">
        <v>6063</v>
      </c>
      <c r="AM449" s="128">
        <v>2.5549817313311501E-2</v>
      </c>
      <c r="AN449" s="128">
        <v>0.27641612799565651</v>
      </c>
      <c r="AO449" s="128">
        <v>0.16368357670977751</v>
      </c>
      <c r="AP449" s="128">
        <v>0.13689135448384629</v>
      </c>
      <c r="AQ449" s="128">
        <v>0.1359192221782474</v>
      </c>
      <c r="AR449" s="128">
        <v>-9.3731557566810397E-2</v>
      </c>
      <c r="AS449" s="128">
        <v>0.25719185203098971</v>
      </c>
      <c r="AT449" s="128">
        <v>6.6306089743589605E-2</v>
      </c>
      <c r="AU449" s="128" t="s">
        <v>46</v>
      </c>
      <c r="AV449" s="128" t="s">
        <v>46</v>
      </c>
      <c r="AW449" s="128">
        <v>8.6807497349598195E-2</v>
      </c>
      <c r="AX449" s="128">
        <v>2.0943668412356349</v>
      </c>
      <c r="AY449" s="128">
        <v>2.670362210474952</v>
      </c>
      <c r="AZ449" s="128">
        <v>1.2266885658409079</v>
      </c>
      <c r="BA449" s="128">
        <v>1.1275898761545464</v>
      </c>
      <c r="BB449" s="128">
        <v>1.0822930997890401</v>
      </c>
      <c r="BC449" s="128" t="s">
        <v>46</v>
      </c>
      <c r="BD449" s="128">
        <v>1.971205575014088</v>
      </c>
      <c r="BE449" s="128">
        <v>0.53589324128787075</v>
      </c>
      <c r="BF449" s="128" t="s">
        <v>46</v>
      </c>
      <c r="BG449" s="128" t="s">
        <v>46</v>
      </c>
      <c r="BH449" s="128">
        <v>0.95389864563050897</v>
      </c>
      <c r="BI449" s="128">
        <v>1.33505135379339E-2</v>
      </c>
      <c r="BJ449" s="128">
        <v>0.17290353074897319</v>
      </c>
      <c r="BK449" s="128">
        <v>3.0248260470752499E-2</v>
      </c>
      <c r="BL449" s="128">
        <v>1.3812740388723821E-2</v>
      </c>
      <c r="BM449" s="128">
        <v>9.1816622704163908E-3</v>
      </c>
      <c r="BN449" s="128">
        <v>-0.20247128572105269</v>
      </c>
      <c r="BO449" s="128">
        <v>0.1267174584461645</v>
      </c>
      <c r="BP449" s="128">
        <v>-5.74239457094445E-2</v>
      </c>
      <c r="BQ449" s="128" t="s">
        <v>46</v>
      </c>
      <c r="BR449" s="128" t="s">
        <v>46</v>
      </c>
      <c r="BS449" s="128">
        <v>-3.8454113336765516E-3</v>
      </c>
      <c r="BT449" s="128">
        <v>0.12537298761006629</v>
      </c>
      <c r="BU449" s="128">
        <v>0.17107508372018029</v>
      </c>
      <c r="BV449" s="177">
        <v>0.27260088313219799</v>
      </c>
      <c r="BW449" s="177">
        <v>6.8037966712775996E-2</v>
      </c>
      <c r="BX449" s="128">
        <v>-0.10567075521533929</v>
      </c>
      <c r="BY449" s="128">
        <v>-0.33981588745393609</v>
      </c>
      <c r="BZ449" s="177">
        <v>0.66353100230558004</v>
      </c>
      <c r="CA449" s="182">
        <v>0.89260718292305896</v>
      </c>
      <c r="CB449" s="182">
        <v>-0.32964177143395551</v>
      </c>
      <c r="CC449" s="182">
        <v>0.62511473225322334</v>
      </c>
      <c r="CD449" s="182">
        <v>0.53733879392073436</v>
      </c>
      <c r="CE449" s="182">
        <v>6.3428330547820905E-2</v>
      </c>
      <c r="CF449" s="182">
        <v>0.41184819981327031</v>
      </c>
      <c r="CG449" s="179">
        <v>1.68138429</v>
      </c>
      <c r="CH449" s="169">
        <v>0.15</v>
      </c>
      <c r="CI449" s="170" t="s">
        <v>46</v>
      </c>
      <c r="CJ449" s="170">
        <v>3.0000000000000001E-3</v>
      </c>
      <c r="CK449" s="170" t="s">
        <v>46</v>
      </c>
      <c r="CL449" s="170">
        <v>3.0000000000000001E-3</v>
      </c>
      <c r="CM449" s="180">
        <v>108006980.04000001</v>
      </c>
      <c r="CN449" s="180">
        <v>106186944.9447619</v>
      </c>
      <c r="CO449" s="180">
        <v>-12103114.009999998</v>
      </c>
      <c r="CP449" s="128" t="s">
        <v>46</v>
      </c>
      <c r="CQ449" s="128" t="s">
        <v>46</v>
      </c>
      <c r="CR449" s="128" t="s">
        <v>46</v>
      </c>
      <c r="CS449" s="128" t="s">
        <v>46</v>
      </c>
      <c r="CT449" s="126" t="s">
        <v>46</v>
      </c>
      <c r="CU449" s="126" t="s">
        <v>46</v>
      </c>
      <c r="CV449" s="126" t="s">
        <v>6064</v>
      </c>
      <c r="CW449" s="126" t="s">
        <v>46</v>
      </c>
      <c r="CX449" s="154">
        <v>25569.625</v>
      </c>
    </row>
    <row r="450" spans="1:102" ht="15" customHeight="1" x14ac:dyDescent="0.35">
      <c r="A450" s="8"/>
      <c r="B450" s="129">
        <v>26956042000194</v>
      </c>
      <c r="C450" s="152" t="s">
        <v>6065</v>
      </c>
      <c r="D450" s="126">
        <v>26</v>
      </c>
      <c r="E450" s="126"/>
      <c r="F450" s="122" t="s">
        <v>3394</v>
      </c>
      <c r="G450" s="126" t="s">
        <v>5992</v>
      </c>
      <c r="H450" s="126" t="s">
        <v>3390</v>
      </c>
      <c r="I450" s="126" t="s">
        <v>3384</v>
      </c>
      <c r="J450" s="126" t="s">
        <v>3561</v>
      </c>
      <c r="K450" s="126" t="s">
        <v>3526</v>
      </c>
      <c r="L450" s="211" t="s">
        <v>3399</v>
      </c>
      <c r="M450" s="126" t="s">
        <v>114</v>
      </c>
      <c r="N450" s="126" t="s">
        <v>5078</v>
      </c>
      <c r="O450" s="126" t="s">
        <v>3551</v>
      </c>
      <c r="P450" s="211" t="s">
        <v>6066</v>
      </c>
      <c r="Q450" s="127">
        <v>50000</v>
      </c>
      <c r="R450" s="126" t="s">
        <v>4350</v>
      </c>
      <c r="S450" s="213" t="s">
        <v>46</v>
      </c>
      <c r="T450" s="171">
        <v>10000</v>
      </c>
      <c r="U450" s="171">
        <v>50000</v>
      </c>
      <c r="V450" s="172" t="s">
        <v>3398</v>
      </c>
      <c r="W450" s="172" t="s">
        <v>3530</v>
      </c>
      <c r="X450" s="172" t="s">
        <v>3531</v>
      </c>
      <c r="Y450" s="172" t="s">
        <v>3534</v>
      </c>
      <c r="Z450" s="172">
        <v>32</v>
      </c>
      <c r="AA450" s="172" t="s">
        <v>46</v>
      </c>
      <c r="AB450" s="169" t="s">
        <v>46</v>
      </c>
      <c r="AC450" s="172" t="s">
        <v>6067</v>
      </c>
      <c r="AD450" s="169">
        <v>0.02</v>
      </c>
      <c r="AE450" s="169">
        <v>0.02</v>
      </c>
      <c r="AF450" s="169">
        <v>2.5000000000000001E-2</v>
      </c>
      <c r="AG450" s="169">
        <v>0.2</v>
      </c>
      <c r="AH450" s="172" t="s">
        <v>46</v>
      </c>
      <c r="AI450" s="172" t="s">
        <v>46</v>
      </c>
      <c r="AJ450" s="172" t="s">
        <v>3372</v>
      </c>
      <c r="AK450" s="173">
        <v>39722</v>
      </c>
      <c r="AL450" s="212" t="s">
        <v>6068</v>
      </c>
      <c r="AM450" s="128">
        <v>3.5397178180151603E-2</v>
      </c>
      <c r="AN450" s="128">
        <v>0.2489254912110547</v>
      </c>
      <c r="AO450" s="128">
        <v>0.1081072539639553</v>
      </c>
      <c r="AP450" s="128">
        <v>0.11908134664452499</v>
      </c>
      <c r="AQ450" s="128">
        <v>0.1082427881076206</v>
      </c>
      <c r="AR450" s="128">
        <v>-0.1440613083040802</v>
      </c>
      <c r="AS450" s="128">
        <v>0.27380111975830052</v>
      </c>
      <c r="AT450" s="128">
        <v>9.5472739399808201E-2</v>
      </c>
      <c r="AU450" s="128" t="s">
        <v>46</v>
      </c>
      <c r="AV450" s="128" t="s">
        <v>46</v>
      </c>
      <c r="AW450" s="128">
        <v>0.1264124339021617</v>
      </c>
      <c r="AX450" s="128">
        <v>2.9015736333736832</v>
      </c>
      <c r="AY450" s="128">
        <v>2.4047845173649218</v>
      </c>
      <c r="AZ450" s="128">
        <v>0.81018471729254216</v>
      </c>
      <c r="BA450" s="128">
        <v>0.9727115465534828</v>
      </c>
      <c r="BB450" s="128">
        <v>0.83932508429584529</v>
      </c>
      <c r="BC450" s="128" t="s">
        <v>46</v>
      </c>
      <c r="BD450" s="128">
        <v>2.0985046355497685</v>
      </c>
      <c r="BE450" s="128">
        <v>0.77162136946164617</v>
      </c>
      <c r="BF450" s="128" t="s">
        <v>46</v>
      </c>
      <c r="BG450" s="128" t="s">
        <v>46</v>
      </c>
      <c r="BH450" s="128">
        <v>1.7345922079775471</v>
      </c>
      <c r="BI450" s="128">
        <v>2.3197874404773999E-2</v>
      </c>
      <c r="BJ450" s="128">
        <v>0.14541289396437149</v>
      </c>
      <c r="BK450" s="128">
        <v>-2.53280622750695E-2</v>
      </c>
      <c r="BL450" s="128">
        <v>-2.9763390149384339E-3</v>
      </c>
      <c r="BM450" s="128">
        <v>-1.8354253411590138E-2</v>
      </c>
      <c r="BN450" s="128">
        <v>-0.25280103645832258</v>
      </c>
      <c r="BO450" s="128">
        <v>0.14332672617347539</v>
      </c>
      <c r="BP450" s="128">
        <v>-2.8257296053225901E-2</v>
      </c>
      <c r="BQ450" s="128" t="s">
        <v>46</v>
      </c>
      <c r="BR450" s="128" t="s">
        <v>46</v>
      </c>
      <c r="BS450" s="128">
        <v>4.989863369830716E-2</v>
      </c>
      <c r="BT450" s="128">
        <v>0.16176983166077341</v>
      </c>
      <c r="BU450" s="128">
        <v>0.22521848432731451</v>
      </c>
      <c r="BV450" s="177">
        <v>-5.9269394686671001E-2</v>
      </c>
      <c r="BW450" s="177">
        <v>0.2793956770308938</v>
      </c>
      <c r="BX450" s="128">
        <v>-0.13044152118062599</v>
      </c>
      <c r="BY450" s="128">
        <v>-0.45782003767423157</v>
      </c>
      <c r="BZ450" s="177">
        <v>0.96184288507409221</v>
      </c>
      <c r="CA450" s="182">
        <v>0.97401417667033485</v>
      </c>
      <c r="CB450" s="182">
        <v>-0.32523993778568588</v>
      </c>
      <c r="CC450" s="182">
        <v>0.55842237807043438</v>
      </c>
      <c r="CD450" s="182">
        <v>0.49976454120968022</v>
      </c>
      <c r="CE450" s="182">
        <v>0.1355798084355887</v>
      </c>
      <c r="CF450" s="182">
        <v>0.39178198900923961</v>
      </c>
      <c r="CG450" s="179">
        <v>7.1394889400280004</v>
      </c>
      <c r="CH450" s="169">
        <v>0.15</v>
      </c>
      <c r="CI450" s="170">
        <v>0.125</v>
      </c>
      <c r="CJ450" s="170">
        <v>3.0000000000000001E-3</v>
      </c>
      <c r="CK450" s="170">
        <v>1.4402213906697381E-4</v>
      </c>
      <c r="CL450" s="170">
        <v>3.1440221390669739E-3</v>
      </c>
      <c r="CM450" s="180">
        <v>526447263.36000001</v>
      </c>
      <c r="CN450" s="180">
        <v>530749823.10238123</v>
      </c>
      <c r="CO450" s="180">
        <v>-74435994.129999995</v>
      </c>
      <c r="CP450" s="128" t="s">
        <v>46</v>
      </c>
      <c r="CQ450" s="128" t="s">
        <v>46</v>
      </c>
      <c r="CR450" s="128" t="s">
        <v>46</v>
      </c>
      <c r="CS450" s="128" t="s">
        <v>46</v>
      </c>
      <c r="CT450" s="126" t="s">
        <v>46</v>
      </c>
      <c r="CU450" s="126" t="s">
        <v>46</v>
      </c>
      <c r="CV450" s="126" t="s">
        <v>6069</v>
      </c>
      <c r="CW450" s="126" t="s">
        <v>46</v>
      </c>
      <c r="CX450" s="154">
        <v>25569.625694432871</v>
      </c>
    </row>
    <row r="451" spans="1:102" ht="15" customHeight="1" x14ac:dyDescent="0.35">
      <c r="A451" s="8"/>
      <c r="B451" s="129">
        <v>46352768000125</v>
      </c>
      <c r="C451" s="152" t="s">
        <v>6070</v>
      </c>
      <c r="D451" s="126">
        <v>26</v>
      </c>
      <c r="E451" s="126"/>
      <c r="F451" s="122"/>
      <c r="G451" s="126" t="s">
        <v>580</v>
      </c>
      <c r="H451" s="126" t="s">
        <v>3391</v>
      </c>
      <c r="I451" s="126" t="s">
        <v>3392</v>
      </c>
      <c r="J451" s="126" t="s">
        <v>362</v>
      </c>
      <c r="K451" s="126" t="s">
        <v>3526</v>
      </c>
      <c r="L451" s="211" t="s">
        <v>3400</v>
      </c>
      <c r="M451" s="126" t="s">
        <v>114</v>
      </c>
      <c r="N451" s="126" t="s">
        <v>4426</v>
      </c>
      <c r="O451" s="126" t="s">
        <v>358</v>
      </c>
      <c r="P451" s="211" t="s">
        <v>114</v>
      </c>
      <c r="Q451" s="127">
        <v>5000</v>
      </c>
      <c r="R451" s="126" t="s">
        <v>4350</v>
      </c>
      <c r="S451" s="213" t="s">
        <v>46</v>
      </c>
      <c r="T451" s="171">
        <v>1000</v>
      </c>
      <c r="U451" s="171">
        <v>5000</v>
      </c>
      <c r="V451" s="172" t="s">
        <v>3398</v>
      </c>
      <c r="W451" s="172" t="s">
        <v>3530</v>
      </c>
      <c r="X451" s="172" t="s">
        <v>3534</v>
      </c>
      <c r="Y451" s="172" t="s">
        <v>4355</v>
      </c>
      <c r="Z451" s="172">
        <v>5</v>
      </c>
      <c r="AA451" s="172" t="s">
        <v>46</v>
      </c>
      <c r="AB451" s="169" t="s">
        <v>46</v>
      </c>
      <c r="AC451" s="172" t="s">
        <v>6071</v>
      </c>
      <c r="AD451" s="169">
        <v>1.4999999999999999E-2</v>
      </c>
      <c r="AE451" s="169">
        <v>0.115</v>
      </c>
      <c r="AF451" s="169">
        <v>1.4999999999999999E-2</v>
      </c>
      <c r="AG451" s="169">
        <v>0.2</v>
      </c>
      <c r="AH451" s="172" t="s">
        <v>3564</v>
      </c>
      <c r="AI451" s="172" t="s">
        <v>4352</v>
      </c>
      <c r="AJ451" s="172" t="s">
        <v>6072</v>
      </c>
      <c r="AK451" s="173">
        <v>44866</v>
      </c>
      <c r="AL451" s="212" t="s">
        <v>6073</v>
      </c>
      <c r="AM451" s="128">
        <v>-4.361326641527E-4</v>
      </c>
      <c r="AN451" s="128">
        <v>-1.1549081863375801E-2</v>
      </c>
      <c r="AO451" s="128">
        <v>0.2181287316099178</v>
      </c>
      <c r="AP451" s="128">
        <v>0.35068932792560359</v>
      </c>
      <c r="AQ451" s="128" t="s">
        <v>46</v>
      </c>
      <c r="AR451" s="128">
        <v>0.68925614028036364</v>
      </c>
      <c r="AS451" s="128">
        <v>0.2165897950960336</v>
      </c>
      <c r="AT451" s="128" t="s">
        <v>46</v>
      </c>
      <c r="AU451" s="128" t="s">
        <v>46</v>
      </c>
      <c r="AV451" s="128" t="s">
        <v>46</v>
      </c>
      <c r="AW451" s="128">
        <v>0.30756217733891122</v>
      </c>
      <c r="AX451" s="128" t="s">
        <v>46</v>
      </c>
      <c r="AY451" s="128" t="s">
        <v>46</v>
      </c>
      <c r="AZ451" s="128">
        <v>1.6347151395750446</v>
      </c>
      <c r="BA451" s="128">
        <v>3.1776824156720864</v>
      </c>
      <c r="BB451" s="128" t="s">
        <v>46</v>
      </c>
      <c r="BC451" s="128">
        <v>6.3385862000931716</v>
      </c>
      <c r="BD451" s="128">
        <v>1.6600176413559826</v>
      </c>
      <c r="BE451" s="128" t="s">
        <v>46</v>
      </c>
      <c r="BF451" s="128" t="s">
        <v>46</v>
      </c>
      <c r="BG451" s="128" t="s">
        <v>46</v>
      </c>
      <c r="BH451" s="128">
        <v>2.8548225214533538</v>
      </c>
      <c r="BI451" s="128">
        <v>-1.2635436439530299E-2</v>
      </c>
      <c r="BJ451" s="128">
        <v>-0.1150616791100591</v>
      </c>
      <c r="BK451" s="128">
        <v>8.4693415370892894E-2</v>
      </c>
      <c r="BL451" s="128">
        <v>0.21644260817278704</v>
      </c>
      <c r="BM451" s="128" t="s">
        <v>46</v>
      </c>
      <c r="BN451" s="128">
        <v>0.58051641212612126</v>
      </c>
      <c r="BO451" s="128">
        <v>8.6115401511208403E-2</v>
      </c>
      <c r="BP451" s="128" t="s">
        <v>46</v>
      </c>
      <c r="BQ451" s="128" t="s">
        <v>46</v>
      </c>
      <c r="BR451" s="128" t="s">
        <v>46</v>
      </c>
      <c r="BS451" s="128">
        <v>0.18039337639513309</v>
      </c>
      <c r="BT451" s="128">
        <v>0.20675448450845541</v>
      </c>
      <c r="BU451" s="128">
        <v>0.19315282023154759</v>
      </c>
      <c r="BV451" s="177">
        <v>0.45148926248381771</v>
      </c>
      <c r="BW451" s="177">
        <v>0.86866568285926693</v>
      </c>
      <c r="BX451" s="128">
        <v>-0.22358224393345771</v>
      </c>
      <c r="BY451" s="128">
        <v>-0.22358224393345771</v>
      </c>
      <c r="BZ451" s="177">
        <v>-0.14938462797458391</v>
      </c>
      <c r="CA451" s="182">
        <v>1.46403239943618E-2</v>
      </c>
      <c r="CB451" s="182">
        <v>0.28050588343342781</v>
      </c>
      <c r="CC451" s="182">
        <v>-0.2870149603537121</v>
      </c>
      <c r="CD451" s="182">
        <v>-0.18523797612565249</v>
      </c>
      <c r="CE451" s="182">
        <v>0.81302887495068543</v>
      </c>
      <c r="CF451" s="182">
        <v>-4.9700542523501402E-2</v>
      </c>
      <c r="CG451" s="179">
        <v>2.1768737599999999</v>
      </c>
      <c r="CH451" s="169">
        <v>0.24</v>
      </c>
      <c r="CI451" s="170">
        <v>0.05</v>
      </c>
      <c r="CJ451" s="170">
        <v>3.5999999999999999E-3</v>
      </c>
      <c r="CK451" s="170">
        <v>6.9521322474481962E-4</v>
      </c>
      <c r="CL451" s="170">
        <v>4.2952132247448191E-3</v>
      </c>
      <c r="CM451" s="180">
        <v>192334215.52000001</v>
      </c>
      <c r="CN451" s="180">
        <v>223320960.37484121</v>
      </c>
      <c r="CO451" s="180">
        <v>-43810325.840000011</v>
      </c>
      <c r="CP451" s="128" t="s">
        <v>46</v>
      </c>
      <c r="CQ451" s="128" t="s">
        <v>46</v>
      </c>
      <c r="CR451" s="128" t="s">
        <v>46</v>
      </c>
      <c r="CS451" s="128" t="s">
        <v>46</v>
      </c>
      <c r="CT451" s="126" t="s">
        <v>46</v>
      </c>
      <c r="CU451" s="126" t="s">
        <v>46</v>
      </c>
      <c r="CV451" s="126" t="s">
        <v>6074</v>
      </c>
      <c r="CW451" s="126" t="s">
        <v>46</v>
      </c>
      <c r="CX451" s="154">
        <v>25569.625694432871</v>
      </c>
    </row>
    <row r="452" spans="1:102" ht="15" customHeight="1" x14ac:dyDescent="0.35">
      <c r="A452" s="8"/>
      <c r="B452" s="129">
        <v>46351969000108</v>
      </c>
      <c r="C452" s="152" t="s">
        <v>6075</v>
      </c>
      <c r="D452" s="126">
        <v>26</v>
      </c>
      <c r="E452" s="126"/>
      <c r="F452" s="122"/>
      <c r="G452" s="126" t="s">
        <v>580</v>
      </c>
      <c r="H452" s="126" t="s">
        <v>3391</v>
      </c>
      <c r="I452" s="126" t="s">
        <v>3392</v>
      </c>
      <c r="J452" s="126" t="s">
        <v>362</v>
      </c>
      <c r="K452" s="126" t="s">
        <v>3526</v>
      </c>
      <c r="L452" s="211" t="s">
        <v>3400</v>
      </c>
      <c r="M452" s="126" t="s">
        <v>114</v>
      </c>
      <c r="N452" s="126" t="s">
        <v>4426</v>
      </c>
      <c r="O452" s="126" t="s">
        <v>452</v>
      </c>
      <c r="P452" s="211" t="s">
        <v>3537</v>
      </c>
      <c r="Q452" s="127">
        <v>5000</v>
      </c>
      <c r="R452" s="126" t="s">
        <v>4350</v>
      </c>
      <c r="S452" s="213" t="s">
        <v>46</v>
      </c>
      <c r="T452" s="171">
        <v>1000</v>
      </c>
      <c r="U452" s="171">
        <v>5000</v>
      </c>
      <c r="V452" s="172" t="s">
        <v>3398</v>
      </c>
      <c r="W452" s="172" t="s">
        <v>3530</v>
      </c>
      <c r="X452" s="172" t="s">
        <v>3534</v>
      </c>
      <c r="Y452" s="172" t="s">
        <v>4355</v>
      </c>
      <c r="Z452" s="172">
        <v>5</v>
      </c>
      <c r="AA452" s="172" t="s">
        <v>46</v>
      </c>
      <c r="AB452" s="169" t="s">
        <v>46</v>
      </c>
      <c r="AC452" s="172" t="s">
        <v>6076</v>
      </c>
      <c r="AD452" s="169">
        <v>1.4999999999999999E-2</v>
      </c>
      <c r="AE452" s="169">
        <v>2.5000000000000001E-2</v>
      </c>
      <c r="AF452" s="169">
        <v>1.4999999999999999E-2</v>
      </c>
      <c r="AG452" s="169">
        <v>0.2</v>
      </c>
      <c r="AH452" s="172" t="s">
        <v>3564</v>
      </c>
      <c r="AI452" s="172" t="s">
        <v>4352</v>
      </c>
      <c r="AJ452" s="172" t="s">
        <v>6072</v>
      </c>
      <c r="AK452" s="173">
        <v>44911</v>
      </c>
      <c r="AL452" s="212" t="s">
        <v>6077</v>
      </c>
      <c r="AM452" s="128">
        <v>2.5227773843830001E-2</v>
      </c>
      <c r="AN452" s="128">
        <v>0.18011073527760191</v>
      </c>
      <c r="AO452" s="128">
        <v>0.2862201902335979</v>
      </c>
      <c r="AP452" s="128">
        <v>0.36283135103726177</v>
      </c>
      <c r="AQ452" s="128" t="s">
        <v>46</v>
      </c>
      <c r="AR452" s="128">
        <v>0.37392959560180072</v>
      </c>
      <c r="AS452" s="128">
        <v>0.38872258048487479</v>
      </c>
      <c r="AT452" s="128" t="s">
        <v>46</v>
      </c>
      <c r="AU452" s="128" t="s">
        <v>46</v>
      </c>
      <c r="AV452" s="128" t="s">
        <v>46</v>
      </c>
      <c r="AW452" s="128">
        <v>0.33850886246868939</v>
      </c>
      <c r="AX452" s="128">
        <v>2.0679683290409061</v>
      </c>
      <c r="AY452" s="128">
        <v>1.7399885624391769</v>
      </c>
      <c r="AZ452" s="128">
        <v>2.1450107685201334</v>
      </c>
      <c r="BA452" s="128">
        <v>3.304686268510145</v>
      </c>
      <c r="BB452" s="128" t="s">
        <v>46</v>
      </c>
      <c r="BC452" s="128">
        <v>3.4387578665949809</v>
      </c>
      <c r="BD452" s="128">
        <v>2.9793016836836657</v>
      </c>
      <c r="BE452" s="128" t="s">
        <v>46</v>
      </c>
      <c r="BF452" s="128" t="s">
        <v>46</v>
      </c>
      <c r="BG452" s="128" t="s">
        <v>46</v>
      </c>
      <c r="BH452" s="128">
        <v>3.1975416130208463</v>
      </c>
      <c r="BI452" s="128">
        <v>1.30284700684524E-2</v>
      </c>
      <c r="BJ452" s="128">
        <v>7.6598138030918597E-2</v>
      </c>
      <c r="BK452" s="128">
        <v>0.15278487399457291</v>
      </c>
      <c r="BL452" s="128">
        <v>0.22800502117935428</v>
      </c>
      <c r="BM452" s="128" t="s">
        <v>46</v>
      </c>
      <c r="BN452" s="128">
        <v>0.26518986744755829</v>
      </c>
      <c r="BO452" s="128">
        <v>0.25824818690004969</v>
      </c>
      <c r="BP452" s="128" t="s">
        <v>46</v>
      </c>
      <c r="BQ452" s="128" t="s">
        <v>46</v>
      </c>
      <c r="BR452" s="128" t="s">
        <v>46</v>
      </c>
      <c r="BS452" s="128">
        <v>0.21037236793072389</v>
      </c>
      <c r="BT452" s="128">
        <v>0.20236775451774219</v>
      </c>
      <c r="BU452" s="128">
        <v>0.16977314773660979</v>
      </c>
      <c r="BV452" s="177">
        <v>0.72546027929770585</v>
      </c>
      <c r="BW452" s="177">
        <v>1.1040990753819846</v>
      </c>
      <c r="BX452" s="128">
        <v>-0.20523284726324759</v>
      </c>
      <c r="BY452" s="128">
        <v>-0.20523284726324759</v>
      </c>
      <c r="BZ452" s="177">
        <v>0.34743594259234228</v>
      </c>
      <c r="CA452" s="182">
        <v>0.34741705881825807</v>
      </c>
      <c r="CB452" s="182">
        <v>-3.26460696939712E-2</v>
      </c>
      <c r="CC452" s="182">
        <v>-4.9743727330093003E-3</v>
      </c>
      <c r="CD452" s="182">
        <v>4.2880453127426901E-2</v>
      </c>
      <c r="CE452" s="182">
        <v>0.7902376825406624</v>
      </c>
      <c r="CF452" s="182">
        <v>0.1091701830258143</v>
      </c>
      <c r="CG452" s="179">
        <v>2.24763454</v>
      </c>
      <c r="CH452" s="169">
        <v>0.24</v>
      </c>
      <c r="CI452" s="170">
        <v>0.05</v>
      </c>
      <c r="CJ452" s="170">
        <v>3.5999999999999999E-3</v>
      </c>
      <c r="CK452" s="170">
        <v>1.2930586329240247E-3</v>
      </c>
      <c r="CL452" s="170">
        <v>4.8930586329240244E-3</v>
      </c>
      <c r="CM452" s="180">
        <v>189837474.74000001</v>
      </c>
      <c r="CN452" s="180">
        <v>273503622.69238073</v>
      </c>
      <c r="CO452" s="180">
        <v>-116327940.12</v>
      </c>
      <c r="CP452" s="128" t="s">
        <v>46</v>
      </c>
      <c r="CQ452" s="128" t="s">
        <v>46</v>
      </c>
      <c r="CR452" s="128" t="s">
        <v>46</v>
      </c>
      <c r="CS452" s="128" t="s">
        <v>46</v>
      </c>
      <c r="CT452" s="126" t="s">
        <v>46</v>
      </c>
      <c r="CU452" s="126" t="s">
        <v>46</v>
      </c>
      <c r="CV452" s="126" t="s">
        <v>6078</v>
      </c>
      <c r="CW452" s="126" t="s">
        <v>46</v>
      </c>
      <c r="CX452" s="154">
        <v>25569.625694432871</v>
      </c>
    </row>
    <row r="453" spans="1:102" ht="15" customHeight="1" x14ac:dyDescent="0.35">
      <c r="A453" s="8"/>
      <c r="B453" s="129">
        <v>54307808000145</v>
      </c>
      <c r="C453" s="152" t="s">
        <v>6079</v>
      </c>
      <c r="D453" s="126">
        <v>12</v>
      </c>
      <c r="E453" s="126"/>
      <c r="F453" s="122"/>
      <c r="G453" s="126" t="s">
        <v>580</v>
      </c>
      <c r="H453" s="126" t="s">
        <v>3391</v>
      </c>
      <c r="I453" s="126" t="s">
        <v>3392</v>
      </c>
      <c r="J453" s="126" t="s">
        <v>362</v>
      </c>
      <c r="K453" s="126" t="s">
        <v>3526</v>
      </c>
      <c r="L453" s="211" t="s">
        <v>3399</v>
      </c>
      <c r="M453" s="126" t="s">
        <v>163</v>
      </c>
      <c r="N453" s="126" t="s">
        <v>3547</v>
      </c>
      <c r="O453" s="126" t="s">
        <v>4227</v>
      </c>
      <c r="P453" s="211" t="s">
        <v>3562</v>
      </c>
      <c r="Q453" s="127">
        <v>5000</v>
      </c>
      <c r="R453" s="126" t="s">
        <v>4350</v>
      </c>
      <c r="S453" s="213" t="s">
        <v>46</v>
      </c>
      <c r="T453" s="171">
        <v>1000</v>
      </c>
      <c r="U453" s="171">
        <v>5000</v>
      </c>
      <c r="V453" s="172" t="s">
        <v>3398</v>
      </c>
      <c r="W453" s="172" t="s">
        <v>135</v>
      </c>
      <c r="X453" s="172" t="s">
        <v>3538</v>
      </c>
      <c r="Y453" s="172" t="s">
        <v>3530</v>
      </c>
      <c r="Z453" s="172">
        <v>5</v>
      </c>
      <c r="AA453" s="172" t="s">
        <v>46</v>
      </c>
      <c r="AB453" s="169" t="s">
        <v>46</v>
      </c>
      <c r="AC453" s="172" t="s">
        <v>6080</v>
      </c>
      <c r="AD453" s="169">
        <v>0.01</v>
      </c>
      <c r="AE453" s="169">
        <v>0.01</v>
      </c>
      <c r="AF453" s="169">
        <v>0.01</v>
      </c>
      <c r="AG453" s="169">
        <v>0.2</v>
      </c>
      <c r="AH453" s="172" t="s">
        <v>136</v>
      </c>
      <c r="AI453" s="172" t="s">
        <v>4367</v>
      </c>
      <c r="AJ453" s="172" t="s">
        <v>133</v>
      </c>
      <c r="AK453" s="173">
        <v>45370</v>
      </c>
      <c r="AL453" s="212" t="s">
        <v>6081</v>
      </c>
      <c r="AM453" s="128">
        <v>1.10043097857268E-2</v>
      </c>
      <c r="AN453" s="128">
        <v>8.7980500072217097E-2</v>
      </c>
      <c r="AO453" s="128">
        <v>8.9624384927320999E-2</v>
      </c>
      <c r="AP453" s="128" t="s">
        <v>46</v>
      </c>
      <c r="AQ453" s="128" t="s">
        <v>46</v>
      </c>
      <c r="AR453" s="128" t="s">
        <v>46</v>
      </c>
      <c r="AS453" s="128" t="s">
        <v>46</v>
      </c>
      <c r="AT453" s="128" t="s">
        <v>46</v>
      </c>
      <c r="AU453" s="128" t="s">
        <v>46</v>
      </c>
      <c r="AV453" s="128" t="s">
        <v>46</v>
      </c>
      <c r="AW453" s="128">
        <v>8.3718574426269399E-2</v>
      </c>
      <c r="AX453" s="128">
        <v>0.9020440828711358</v>
      </c>
      <c r="AY453" s="128">
        <v>0.84994969126848174</v>
      </c>
      <c r="AZ453" s="128">
        <v>0.6716691461709835</v>
      </c>
      <c r="BA453" s="128" t="s">
        <v>46</v>
      </c>
      <c r="BB453" s="128" t="s">
        <v>46</v>
      </c>
      <c r="BC453" s="128" t="s">
        <v>46</v>
      </c>
      <c r="BD453" s="128" t="s">
        <v>46</v>
      </c>
      <c r="BE453" s="128" t="s">
        <v>46</v>
      </c>
      <c r="BF453" s="128" t="s">
        <v>46</v>
      </c>
      <c r="BG453" s="128" t="s">
        <v>46</v>
      </c>
      <c r="BH453" s="128">
        <v>0.67180343345651727</v>
      </c>
      <c r="BI453" s="128">
        <v>-1.1949939896507E-3</v>
      </c>
      <c r="BJ453" s="128">
        <v>-1.5532097174466099E-2</v>
      </c>
      <c r="BK453" s="128">
        <v>-4.3810931311703799E-2</v>
      </c>
      <c r="BL453" s="128" t="s">
        <v>46</v>
      </c>
      <c r="BM453" s="128" t="s">
        <v>46</v>
      </c>
      <c r="BN453" s="128" t="s">
        <v>46</v>
      </c>
      <c r="BO453" s="128" t="s">
        <v>46</v>
      </c>
      <c r="BP453" s="128" t="s">
        <v>46</v>
      </c>
      <c r="BQ453" s="128" t="s">
        <v>46</v>
      </c>
      <c r="BR453" s="128" t="s">
        <v>46</v>
      </c>
      <c r="BS453" s="128">
        <v>-3.6367105651380682E-2</v>
      </c>
      <c r="BT453" s="128">
        <v>2.2342242775136099E-2</v>
      </c>
      <c r="BU453" s="128">
        <v>2.46030519520847E-2</v>
      </c>
      <c r="BV453" s="177">
        <v>-1.7540039769829268</v>
      </c>
      <c r="BW453" s="177">
        <v>-1.449084121216307</v>
      </c>
      <c r="BX453" s="128">
        <v>-1.36230177620733E-2</v>
      </c>
      <c r="BY453" s="128">
        <v>-1.39077287335795E-2</v>
      </c>
      <c r="BZ453" s="177">
        <v>1.6973618087668198E-2</v>
      </c>
      <c r="CA453" s="182">
        <v>0.14521204707698421</v>
      </c>
      <c r="CB453" s="182">
        <v>-0.1168372008282994</v>
      </c>
      <c r="CC453" s="182">
        <v>0.22319279624983029</v>
      </c>
      <c r="CD453" s="182">
        <v>0.36083961986177682</v>
      </c>
      <c r="CE453" s="182">
        <v>-0.18643676597797079</v>
      </c>
      <c r="CF453" s="182">
        <v>0.4900671892322877</v>
      </c>
      <c r="CG453" s="179">
        <v>1.13141464</v>
      </c>
      <c r="CH453" s="169">
        <v>0.24</v>
      </c>
      <c r="CI453" s="170">
        <v>0.05</v>
      </c>
      <c r="CJ453" s="170">
        <v>2.3999999999999998E-3</v>
      </c>
      <c r="CK453" s="170" t="s">
        <v>46</v>
      </c>
      <c r="CL453" s="170">
        <v>2.3999999999999998E-3</v>
      </c>
      <c r="CM453" s="180">
        <v>975923097.89999998</v>
      </c>
      <c r="CN453" s="180">
        <v>1013820484.083254</v>
      </c>
      <c r="CO453" s="180">
        <v>-99186336.049999997</v>
      </c>
      <c r="CP453" s="128" t="s">
        <v>46</v>
      </c>
      <c r="CQ453" s="128" t="s">
        <v>46</v>
      </c>
      <c r="CR453" s="128" t="s">
        <v>46</v>
      </c>
      <c r="CS453" s="128" t="s">
        <v>46</v>
      </c>
      <c r="CT453" s="126" t="s">
        <v>46</v>
      </c>
      <c r="CU453" s="126" t="s">
        <v>46</v>
      </c>
      <c r="CV453" s="126" t="s">
        <v>6082</v>
      </c>
      <c r="CW453" s="126" t="s">
        <v>46</v>
      </c>
      <c r="CX453" s="154">
        <v>25569.625694432871</v>
      </c>
    </row>
    <row r="454" spans="1:102" ht="15" customHeight="1" x14ac:dyDescent="0.35">
      <c r="A454" s="8"/>
      <c r="B454" s="129">
        <v>947958000194</v>
      </c>
      <c r="C454" s="152" t="s">
        <v>6083</v>
      </c>
      <c r="D454" s="126">
        <v>14</v>
      </c>
      <c r="E454" s="126"/>
      <c r="F454" s="122" t="s">
        <v>3394</v>
      </c>
      <c r="G454" s="126" t="s">
        <v>580</v>
      </c>
      <c r="H454" s="126" t="s">
        <v>3391</v>
      </c>
      <c r="I454" s="126" t="s">
        <v>3392</v>
      </c>
      <c r="J454" s="126" t="s">
        <v>3560</v>
      </c>
      <c r="K454" s="126" t="s">
        <v>3540</v>
      </c>
      <c r="L454" s="211" t="s">
        <v>3399</v>
      </c>
      <c r="M454" s="126" t="s">
        <v>112</v>
      </c>
      <c r="N454" s="126" t="s">
        <v>264</v>
      </c>
      <c r="O454" s="126" t="s">
        <v>166</v>
      </c>
      <c r="P454" s="211" t="s">
        <v>3550</v>
      </c>
      <c r="Q454" s="127">
        <v>5000</v>
      </c>
      <c r="R454" s="126" t="s">
        <v>4361</v>
      </c>
      <c r="S454" s="213" t="s">
        <v>46</v>
      </c>
      <c r="T454" s="171">
        <v>1000</v>
      </c>
      <c r="U454" s="171">
        <v>5000</v>
      </c>
      <c r="V454" s="172" t="s">
        <v>3398</v>
      </c>
      <c r="W454" s="172" t="s">
        <v>135</v>
      </c>
      <c r="X454" s="172" t="s">
        <v>135</v>
      </c>
      <c r="Y454" s="172" t="s">
        <v>3530</v>
      </c>
      <c r="Z454" s="172">
        <v>1</v>
      </c>
      <c r="AA454" s="172" t="s">
        <v>46</v>
      </c>
      <c r="AB454" s="169" t="s">
        <v>46</v>
      </c>
      <c r="AC454" s="172" t="s">
        <v>46</v>
      </c>
      <c r="AD454" s="169">
        <v>1.3999999999999999E-2</v>
      </c>
      <c r="AE454" s="169" t="s">
        <v>46</v>
      </c>
      <c r="AF454" s="169">
        <v>1.4999999999999999E-2</v>
      </c>
      <c r="AG454" s="169">
        <v>0.2</v>
      </c>
      <c r="AH454" s="172" t="s">
        <v>136</v>
      </c>
      <c r="AI454" s="172" t="s">
        <v>4367</v>
      </c>
      <c r="AJ454" s="172" t="s">
        <v>133</v>
      </c>
      <c r="AK454" s="173">
        <v>35219</v>
      </c>
      <c r="AL454" s="212" t="s">
        <v>6084</v>
      </c>
      <c r="AM454" s="128">
        <v>1.4375066048940101E-2</v>
      </c>
      <c r="AN454" s="128">
        <v>9.20779421493058E-2</v>
      </c>
      <c r="AO454" s="128">
        <v>0.11116326897899</v>
      </c>
      <c r="AP454" s="128">
        <v>0.1044915568923263</v>
      </c>
      <c r="AQ454" s="128">
        <v>0.1022825218393332</v>
      </c>
      <c r="AR454" s="128">
        <v>7.6087990423968799E-2</v>
      </c>
      <c r="AS454" s="128">
        <v>0.10997488990197921</v>
      </c>
      <c r="AT454" s="128">
        <v>0.12022626735229421</v>
      </c>
      <c r="AU454" s="128" t="s">
        <v>46</v>
      </c>
      <c r="AV454" s="128" t="s">
        <v>46</v>
      </c>
      <c r="AW454" s="128">
        <v>0.15282384097251661</v>
      </c>
      <c r="AX454" s="128">
        <v>1.178351348046105</v>
      </c>
      <c r="AY454" s="128">
        <v>0.88953368573945446</v>
      </c>
      <c r="AZ454" s="128">
        <v>0.83308731235635891</v>
      </c>
      <c r="BA454" s="128">
        <v>0.84765883534491981</v>
      </c>
      <c r="BB454" s="128">
        <v>0.78855986796330868</v>
      </c>
      <c r="BC454" s="128">
        <v>0.69972577378565348</v>
      </c>
      <c r="BD454" s="128">
        <v>0.84288485181179551</v>
      </c>
      <c r="BE454" s="128">
        <v>0.9716821539094288</v>
      </c>
      <c r="BF454" s="128" t="s">
        <v>46</v>
      </c>
      <c r="BG454" s="128" t="s">
        <v>46</v>
      </c>
      <c r="BH454" s="128">
        <v>1.5722599964517174</v>
      </c>
      <c r="BI454" s="128">
        <v>2.1757622735624998E-3</v>
      </c>
      <c r="BJ454" s="128">
        <v>-1.14346550973774E-2</v>
      </c>
      <c r="BK454" s="128">
        <v>-2.2272047260034799E-2</v>
      </c>
      <c r="BL454" s="128">
        <v>-1.6718331057131053E-2</v>
      </c>
      <c r="BM454" s="128">
        <v>-2.4276606244057919E-2</v>
      </c>
      <c r="BN454" s="128">
        <v>-3.2651737730273502E-2</v>
      </c>
      <c r="BO454" s="128">
        <v>-2.04995036828459E-2</v>
      </c>
      <c r="BP454" s="128">
        <v>-3.5037681007398999E-3</v>
      </c>
      <c r="BQ454" s="128" t="s">
        <v>46</v>
      </c>
      <c r="BR454" s="128" t="s">
        <v>46</v>
      </c>
      <c r="BS454" s="128">
        <v>5.0696069834641477E-2</v>
      </c>
      <c r="BT454" s="128">
        <v>1.9006388866893199E-2</v>
      </c>
      <c r="BU454" s="128">
        <v>6.49913117965224E-2</v>
      </c>
      <c r="BV454" s="177">
        <v>-1.0351962667088463</v>
      </c>
      <c r="BW454" s="177">
        <v>0.2704709799348165</v>
      </c>
      <c r="BX454" s="128">
        <v>-1.38627895349701E-2</v>
      </c>
      <c r="BY454" s="128">
        <v>-0.2762198134567222</v>
      </c>
      <c r="BZ454" s="177">
        <v>5.1057215193606002E-2</v>
      </c>
      <c r="CA454" s="182">
        <v>0.11190536868856379</v>
      </c>
      <c r="CB454" s="182">
        <v>-9.5361915758517796E-2</v>
      </c>
      <c r="CC454" s="182">
        <v>0.28812085570385149</v>
      </c>
      <c r="CD454" s="182">
        <v>0.3047540047628437</v>
      </c>
      <c r="CE454" s="182">
        <v>-0.20195422805304669</v>
      </c>
      <c r="CF454" s="182">
        <v>0.40367719396978891</v>
      </c>
      <c r="CG454" s="179">
        <v>83.670104019999997</v>
      </c>
      <c r="CH454" s="169">
        <v>0.25</v>
      </c>
      <c r="CI454" s="170">
        <v>0.05</v>
      </c>
      <c r="CJ454" s="170">
        <v>3.4999999999999996E-3</v>
      </c>
      <c r="CK454" s="170" t="s">
        <v>46</v>
      </c>
      <c r="CL454" s="170">
        <v>3.4999999999999996E-3</v>
      </c>
      <c r="CM454" s="180">
        <v>18078456.140000001</v>
      </c>
      <c r="CN454" s="180">
        <v>19561506.675873023</v>
      </c>
      <c r="CO454" s="180">
        <v>-4627428.0500000017</v>
      </c>
      <c r="CP454" s="128" t="s">
        <v>46</v>
      </c>
      <c r="CQ454" s="128" t="s">
        <v>46</v>
      </c>
      <c r="CR454" s="128" t="s">
        <v>46</v>
      </c>
      <c r="CS454" s="128" t="s">
        <v>46</v>
      </c>
      <c r="CT454" s="126" t="s">
        <v>46</v>
      </c>
      <c r="CU454" s="126" t="s">
        <v>46</v>
      </c>
      <c r="CV454" s="126" t="s">
        <v>6085</v>
      </c>
      <c r="CW454" s="126" t="s">
        <v>46</v>
      </c>
      <c r="CX454" s="154">
        <v>25569.625694432871</v>
      </c>
    </row>
    <row r="455" spans="1:102" ht="15" customHeight="1" x14ac:dyDescent="0.35">
      <c r="A455" s="8"/>
      <c r="B455" s="129">
        <v>13106983000197</v>
      </c>
      <c r="C455" s="152" t="s">
        <v>6086</v>
      </c>
      <c r="D455" s="126">
        <v>34</v>
      </c>
      <c r="E455" s="126"/>
      <c r="F455" s="122" t="s">
        <v>3393</v>
      </c>
      <c r="G455" s="126" t="s">
        <v>580</v>
      </c>
      <c r="H455" s="126" t="s">
        <v>3391</v>
      </c>
      <c r="I455" s="126" t="s">
        <v>3392</v>
      </c>
      <c r="J455" s="126" t="s">
        <v>3560</v>
      </c>
      <c r="K455" s="126" t="s">
        <v>3526</v>
      </c>
      <c r="L455" s="211" t="s">
        <v>3399</v>
      </c>
      <c r="M455" s="126" t="s">
        <v>114</v>
      </c>
      <c r="N455" s="126" t="s">
        <v>115</v>
      </c>
      <c r="O455" s="126" t="s">
        <v>3551</v>
      </c>
      <c r="P455" s="211" t="s">
        <v>3550</v>
      </c>
      <c r="Q455" s="127">
        <v>5000</v>
      </c>
      <c r="R455" s="126" t="s">
        <v>4361</v>
      </c>
      <c r="S455" s="213" t="s">
        <v>46</v>
      </c>
      <c r="T455" s="171">
        <v>1000</v>
      </c>
      <c r="U455" s="171">
        <v>5000</v>
      </c>
      <c r="V455" s="172" t="s">
        <v>3398</v>
      </c>
      <c r="W455" s="172" t="s">
        <v>3530</v>
      </c>
      <c r="X455" s="172" t="s">
        <v>3530</v>
      </c>
      <c r="Y455" s="172" t="s">
        <v>3534</v>
      </c>
      <c r="Z455" s="172">
        <v>3</v>
      </c>
      <c r="AA455" s="172" t="s">
        <v>46</v>
      </c>
      <c r="AB455" s="169" t="s">
        <v>46</v>
      </c>
      <c r="AC455" s="172" t="s">
        <v>6087</v>
      </c>
      <c r="AD455" s="169">
        <v>1.9900000000000001E-2</v>
      </c>
      <c r="AE455" s="169">
        <v>2.9900000000000003E-2</v>
      </c>
      <c r="AF455" s="169">
        <v>0.02</v>
      </c>
      <c r="AG455" s="169">
        <v>0.2</v>
      </c>
      <c r="AH455" s="172" t="s">
        <v>136</v>
      </c>
      <c r="AI455" s="172" t="s">
        <v>4367</v>
      </c>
      <c r="AJ455" s="172" t="s">
        <v>3372</v>
      </c>
      <c r="AK455" s="173">
        <v>40639</v>
      </c>
      <c r="AL455" s="212" t="s">
        <v>6088</v>
      </c>
      <c r="AM455" s="128">
        <v>5.9902174997726397E-2</v>
      </c>
      <c r="AN455" s="128">
        <v>0.2267347206143373</v>
      </c>
      <c r="AO455" s="128">
        <v>0.22897895338699481</v>
      </c>
      <c r="AP455" s="128">
        <v>0.23480077938302019</v>
      </c>
      <c r="AQ455" s="128">
        <v>0.15998439174513041</v>
      </c>
      <c r="AR455" s="128">
        <v>9.1244715306025598E-2</v>
      </c>
      <c r="AS455" s="128">
        <v>0.35408684927969603</v>
      </c>
      <c r="AT455" s="128">
        <v>-0.20444847617583239</v>
      </c>
      <c r="AU455" s="128" t="s">
        <v>46</v>
      </c>
      <c r="AV455" s="128" t="s">
        <v>46</v>
      </c>
      <c r="AW455" s="128">
        <v>9.0777966472366606E-2</v>
      </c>
      <c r="AX455" s="128">
        <v>4.9102945627626484</v>
      </c>
      <c r="AY455" s="128">
        <v>2.190407029146419</v>
      </c>
      <c r="AZ455" s="128">
        <v>1.7160296077600696</v>
      </c>
      <c r="BA455" s="128">
        <v>2.022698039959459</v>
      </c>
      <c r="BB455" s="128">
        <v>1.3034093584986148</v>
      </c>
      <c r="BC455" s="128">
        <v>0.83911112207857586</v>
      </c>
      <c r="BD455" s="128">
        <v>2.713841693768777</v>
      </c>
      <c r="BE455" s="128" t="s">
        <v>46</v>
      </c>
      <c r="BF455" s="128" t="s">
        <v>46</v>
      </c>
      <c r="BG455" s="128" t="s">
        <v>46</v>
      </c>
      <c r="BH455" s="128">
        <v>0.90785940322815195</v>
      </c>
      <c r="BI455" s="128">
        <v>4.77028712223488E-2</v>
      </c>
      <c r="BJ455" s="128">
        <v>0.12322212336765399</v>
      </c>
      <c r="BK455" s="128">
        <v>9.5543637147969804E-2</v>
      </c>
      <c r="BL455" s="128">
        <v>0.10637006531233029</v>
      </c>
      <c r="BM455" s="128">
        <v>3.3169993831869249E-2</v>
      </c>
      <c r="BN455" s="128">
        <v>-1.7495012848216699E-2</v>
      </c>
      <c r="BO455" s="128">
        <v>0.22361245569487079</v>
      </c>
      <c r="BP455" s="128">
        <v>-0.32817851162886658</v>
      </c>
      <c r="BQ455" s="128" t="s">
        <v>46</v>
      </c>
      <c r="BR455" s="128" t="s">
        <v>46</v>
      </c>
      <c r="BS455" s="128">
        <v>-8.3757490539403401E-3</v>
      </c>
      <c r="BT455" s="128">
        <v>0.1535163485075815</v>
      </c>
      <c r="BU455" s="128">
        <v>0.2099754057409973</v>
      </c>
      <c r="BV455" s="177">
        <v>0.60391164960668353</v>
      </c>
      <c r="BW455" s="177">
        <v>8.2778083774878899E-2</v>
      </c>
      <c r="BX455" s="128">
        <v>-0.1206191155895265</v>
      </c>
      <c r="BY455" s="128">
        <v>-0.45396331084210911</v>
      </c>
      <c r="BZ455" s="177">
        <v>0.81314637375132337</v>
      </c>
      <c r="CA455" s="182">
        <v>0.66413905934502016</v>
      </c>
      <c r="CB455" s="182">
        <v>-0.3559195525711466</v>
      </c>
      <c r="CC455" s="182">
        <v>0.30502868320486848</v>
      </c>
      <c r="CD455" s="182">
        <v>0.3376884698600211</v>
      </c>
      <c r="CE455" s="182">
        <v>0.15734464587268829</v>
      </c>
      <c r="CF455" s="182">
        <v>0.41418500825712151</v>
      </c>
      <c r="CG455" s="179">
        <v>3.50575218</v>
      </c>
      <c r="CH455" s="169">
        <v>0.25</v>
      </c>
      <c r="CI455" s="170">
        <v>0.05</v>
      </c>
      <c r="CJ455" s="170">
        <v>4.9750000000000003E-3</v>
      </c>
      <c r="CK455" s="170">
        <v>1.1546870221698315E-3</v>
      </c>
      <c r="CL455" s="170">
        <v>6.1296870221698319E-3</v>
      </c>
      <c r="CM455" s="180">
        <v>90600375.010000005</v>
      </c>
      <c r="CN455" s="180">
        <v>88521643.783333361</v>
      </c>
      <c r="CO455" s="180">
        <v>-25336356.219999995</v>
      </c>
      <c r="CP455" s="128" t="s">
        <v>46</v>
      </c>
      <c r="CQ455" s="128" t="s">
        <v>46</v>
      </c>
      <c r="CR455" s="128" t="s">
        <v>46</v>
      </c>
      <c r="CS455" s="128" t="s">
        <v>46</v>
      </c>
      <c r="CT455" s="126" t="s">
        <v>46</v>
      </c>
      <c r="CU455" s="126" t="s">
        <v>46</v>
      </c>
      <c r="CV455" s="126" t="s">
        <v>6089</v>
      </c>
      <c r="CW455" s="126" t="s">
        <v>46</v>
      </c>
      <c r="CX455" s="154">
        <v>25569.625694432871</v>
      </c>
    </row>
    <row r="456" spans="1:102" ht="15" customHeight="1" x14ac:dyDescent="0.35">
      <c r="A456" s="8"/>
      <c r="B456" s="129">
        <v>5448587000110</v>
      </c>
      <c r="C456" s="152" t="s">
        <v>6090</v>
      </c>
      <c r="D456" s="126">
        <v>14</v>
      </c>
      <c r="E456" s="126"/>
      <c r="F456" s="122" t="s">
        <v>3394</v>
      </c>
      <c r="G456" s="126" t="s">
        <v>580</v>
      </c>
      <c r="H456" s="126" t="s">
        <v>3391</v>
      </c>
      <c r="I456" s="126" t="s">
        <v>3392</v>
      </c>
      <c r="J456" s="126" t="s">
        <v>3560</v>
      </c>
      <c r="K456" s="126" t="s">
        <v>3526</v>
      </c>
      <c r="L456" s="211" t="s">
        <v>3399</v>
      </c>
      <c r="M456" s="126" t="s">
        <v>112</v>
      </c>
      <c r="N456" s="126" t="s">
        <v>264</v>
      </c>
      <c r="O456" s="126" t="s">
        <v>157</v>
      </c>
      <c r="P456" s="211" t="s">
        <v>3550</v>
      </c>
      <c r="Q456" s="127">
        <v>5000</v>
      </c>
      <c r="R456" s="126" t="s">
        <v>4350</v>
      </c>
      <c r="S456" s="213" t="s">
        <v>46</v>
      </c>
      <c r="T456" s="171">
        <v>1000</v>
      </c>
      <c r="U456" s="171">
        <v>5000</v>
      </c>
      <c r="V456" s="172" t="s">
        <v>3398</v>
      </c>
      <c r="W456" s="172" t="s">
        <v>135</v>
      </c>
      <c r="X456" s="172" t="s">
        <v>3530</v>
      </c>
      <c r="Y456" s="172" t="s">
        <v>3534</v>
      </c>
      <c r="Z456" s="172">
        <v>3</v>
      </c>
      <c r="AA456" s="172" t="s">
        <v>46</v>
      </c>
      <c r="AB456" s="169" t="s">
        <v>46</v>
      </c>
      <c r="AC456" s="172" t="s">
        <v>46</v>
      </c>
      <c r="AD456" s="169">
        <v>1.9E-2</v>
      </c>
      <c r="AE456" s="169" t="s">
        <v>46</v>
      </c>
      <c r="AF456" s="169">
        <v>0.02</v>
      </c>
      <c r="AG456" s="169">
        <v>0.2</v>
      </c>
      <c r="AH456" s="172" t="s">
        <v>136</v>
      </c>
      <c r="AI456" s="172" t="s">
        <v>4367</v>
      </c>
      <c r="AJ456" s="172" t="s">
        <v>133</v>
      </c>
      <c r="AK456" s="173">
        <v>37749</v>
      </c>
      <c r="AL456" s="212" t="s">
        <v>6091</v>
      </c>
      <c r="AM456" s="128">
        <v>1.94591303461988E-2</v>
      </c>
      <c r="AN456" s="128">
        <v>9.3159472234353599E-2</v>
      </c>
      <c r="AO456" s="128">
        <v>0.1027988259551655</v>
      </c>
      <c r="AP456" s="128">
        <v>0.1013741794702305</v>
      </c>
      <c r="AQ456" s="128">
        <v>8.8755489053754702E-2</v>
      </c>
      <c r="AR456" s="128">
        <v>4.9884474756685698E-2</v>
      </c>
      <c r="AS456" s="128">
        <v>0.1012096439199274</v>
      </c>
      <c r="AT456" s="128">
        <v>0.1311207465430945</v>
      </c>
      <c r="AU456" s="128" t="s">
        <v>46</v>
      </c>
      <c r="AV456" s="128" t="s">
        <v>46</v>
      </c>
      <c r="AW456" s="128">
        <v>0.13247152996971701</v>
      </c>
      <c r="AX456" s="128">
        <v>1.5951017127284006</v>
      </c>
      <c r="AY456" s="128">
        <v>0.89998198009024077</v>
      </c>
      <c r="AZ456" s="128">
        <v>0.77040193595389894</v>
      </c>
      <c r="BA456" s="128">
        <v>0.82115179947082917</v>
      </c>
      <c r="BB456" s="128">
        <v>0.67536768707980865</v>
      </c>
      <c r="BC456" s="128">
        <v>0.45875114462238598</v>
      </c>
      <c r="BD456" s="128">
        <v>0.77570503406193791</v>
      </c>
      <c r="BE456" s="128">
        <v>1.0597325545329357</v>
      </c>
      <c r="BF456" s="128" t="s">
        <v>46</v>
      </c>
      <c r="BG456" s="128" t="s">
        <v>46</v>
      </c>
      <c r="BH456" s="128">
        <v>1.5682952142402633</v>
      </c>
      <c r="BI456" s="128">
        <v>7.2598265708211998E-3</v>
      </c>
      <c r="BJ456" s="128">
        <v>-1.03531250123296E-2</v>
      </c>
      <c r="BK456" s="128">
        <v>-3.06364902838593E-2</v>
      </c>
      <c r="BL456" s="128">
        <v>-1.9653202177767892E-2</v>
      </c>
      <c r="BM456" s="128">
        <v>-3.7707140152030694E-2</v>
      </c>
      <c r="BN456" s="128">
        <v>-5.8855253397556498E-2</v>
      </c>
      <c r="BO456" s="128">
        <v>-2.9264749664897598E-2</v>
      </c>
      <c r="BP456" s="128">
        <v>7.3907110900602998E-3</v>
      </c>
      <c r="BQ456" s="128" t="s">
        <v>46</v>
      </c>
      <c r="BR456" s="128" t="s">
        <v>46</v>
      </c>
      <c r="BS456" s="128">
        <v>4.4264116029529621E-2</v>
      </c>
      <c r="BT456" s="128">
        <v>4.7392892185440703E-2</v>
      </c>
      <c r="BU456" s="128">
        <v>6.9986056460486806E-2</v>
      </c>
      <c r="BV456" s="177">
        <v>-0.55486629411521982</v>
      </c>
      <c r="BW456" s="177">
        <v>0.3009247558254447</v>
      </c>
      <c r="BX456" s="128">
        <v>-3.72690217948628E-2</v>
      </c>
      <c r="BY456" s="128">
        <v>-0.23790189582739249</v>
      </c>
      <c r="BZ456" s="177">
        <v>0.1542384936429807</v>
      </c>
      <c r="CA456" s="182">
        <v>0.1143941032030642</v>
      </c>
      <c r="CB456" s="182">
        <v>-8.8282756295313403E-2</v>
      </c>
      <c r="CC456" s="182">
        <v>0.287423328070957</v>
      </c>
      <c r="CD456" s="182">
        <v>0.30473392953430262</v>
      </c>
      <c r="CE456" s="182">
        <v>-0.19796684950781579</v>
      </c>
      <c r="CF456" s="182">
        <v>0.4029693105575689</v>
      </c>
      <c r="CG456" s="179">
        <v>16.09198202</v>
      </c>
      <c r="CH456" s="169">
        <v>0.24</v>
      </c>
      <c r="CI456" s="170">
        <v>0.05</v>
      </c>
      <c r="CJ456" s="170">
        <v>4.5599999999999998E-3</v>
      </c>
      <c r="CK456" s="170" t="s">
        <v>46</v>
      </c>
      <c r="CL456" s="170">
        <v>4.5599999999999998E-3</v>
      </c>
      <c r="CM456" s="180">
        <v>184361159.21000001</v>
      </c>
      <c r="CN456" s="180">
        <v>218564521.87087303</v>
      </c>
      <c r="CO456" s="180">
        <v>-84015502.569999993</v>
      </c>
      <c r="CP456" s="128" t="s">
        <v>46</v>
      </c>
      <c r="CQ456" s="128" t="s">
        <v>46</v>
      </c>
      <c r="CR456" s="128" t="s">
        <v>46</v>
      </c>
      <c r="CS456" s="128" t="s">
        <v>46</v>
      </c>
      <c r="CT456" s="126" t="s">
        <v>46</v>
      </c>
      <c r="CU456" s="126" t="s">
        <v>46</v>
      </c>
      <c r="CV456" s="126" t="s">
        <v>6092</v>
      </c>
      <c r="CW456" s="126" t="s">
        <v>46</v>
      </c>
      <c r="CX456" s="154">
        <v>25569.625694432871</v>
      </c>
    </row>
    <row r="457" spans="1:102" ht="15" customHeight="1" x14ac:dyDescent="0.35">
      <c r="A457" s="8"/>
      <c r="B457" s="129">
        <v>52242659000158</v>
      </c>
      <c r="C457" s="152" t="s">
        <v>6093</v>
      </c>
      <c r="D457" s="126">
        <v>26</v>
      </c>
      <c r="E457" s="126"/>
      <c r="F457" s="122"/>
      <c r="G457" s="126" t="s">
        <v>6094</v>
      </c>
      <c r="H457" s="126" t="s">
        <v>3390</v>
      </c>
      <c r="I457" s="126" t="s">
        <v>3384</v>
      </c>
      <c r="J457" s="126" t="s">
        <v>3561</v>
      </c>
      <c r="K457" s="126" t="s">
        <v>46</v>
      </c>
      <c r="L457" s="211" t="s">
        <v>3400</v>
      </c>
      <c r="M457" s="126" t="s">
        <v>114</v>
      </c>
      <c r="N457" s="126" t="s">
        <v>115</v>
      </c>
      <c r="O457" s="126" t="s">
        <v>3551</v>
      </c>
      <c r="P457" s="211" t="s">
        <v>114</v>
      </c>
      <c r="Q457" s="127">
        <v>10000</v>
      </c>
      <c r="R457" s="126" t="s">
        <v>4361</v>
      </c>
      <c r="S457" s="213" t="s">
        <v>46</v>
      </c>
      <c r="T457" s="171">
        <v>1000</v>
      </c>
      <c r="U457" s="171">
        <v>5000</v>
      </c>
      <c r="V457" s="172" t="s">
        <v>3398</v>
      </c>
      <c r="W457" s="172" t="s">
        <v>3530</v>
      </c>
      <c r="X457" s="172" t="s">
        <v>3532</v>
      </c>
      <c r="Y457" s="172" t="s">
        <v>3534</v>
      </c>
      <c r="Z457" s="172">
        <v>62</v>
      </c>
      <c r="AA457" s="172" t="s">
        <v>46</v>
      </c>
      <c r="AB457" s="169" t="s">
        <v>46</v>
      </c>
      <c r="AC457" s="172" t="s">
        <v>6095</v>
      </c>
      <c r="AD457" s="169">
        <v>1.8000000000000002E-2</v>
      </c>
      <c r="AE457" s="169">
        <v>9.8000000000000004E-2</v>
      </c>
      <c r="AF457" s="169">
        <v>1.8000000000000002E-2</v>
      </c>
      <c r="AG457" s="169">
        <v>0.15</v>
      </c>
      <c r="AH457" s="172" t="s">
        <v>4495</v>
      </c>
      <c r="AI457" s="172" t="s">
        <v>46</v>
      </c>
      <c r="AJ457" s="172" t="s">
        <v>5205</v>
      </c>
      <c r="AK457" s="173">
        <v>45204</v>
      </c>
      <c r="AL457" s="212" t="s">
        <v>6096</v>
      </c>
      <c r="AM457" s="128">
        <v>1.05669317285839E-2</v>
      </c>
      <c r="AN457" s="128">
        <v>0.2024842054073292</v>
      </c>
      <c r="AO457" s="128">
        <v>6.8349359222905595E-2</v>
      </c>
      <c r="AP457" s="128" t="s">
        <v>46</v>
      </c>
      <c r="AQ457" s="128" t="s">
        <v>46</v>
      </c>
      <c r="AR457" s="128">
        <v>-0.1104996437675687</v>
      </c>
      <c r="AS457" s="128" t="s">
        <v>46</v>
      </c>
      <c r="AT457" s="128" t="s">
        <v>46</v>
      </c>
      <c r="AU457" s="128" t="s">
        <v>46</v>
      </c>
      <c r="AV457" s="128" t="s">
        <v>46</v>
      </c>
      <c r="AW457" s="128">
        <v>0.112306372716499</v>
      </c>
      <c r="AX457" s="128">
        <v>0.86619137642195909</v>
      </c>
      <c r="AY457" s="128">
        <v>1.956131048714626</v>
      </c>
      <c r="AZ457" s="128">
        <v>0.51222840511330803</v>
      </c>
      <c r="BA457" s="128" t="s">
        <v>46</v>
      </c>
      <c r="BB457" s="128" t="s">
        <v>46</v>
      </c>
      <c r="BC457" s="128" t="s">
        <v>46</v>
      </c>
      <c r="BD457" s="128" t="s">
        <v>46</v>
      </c>
      <c r="BE457" s="128" t="s">
        <v>46</v>
      </c>
      <c r="BF457" s="128" t="s">
        <v>46</v>
      </c>
      <c r="BG457" s="128" t="s">
        <v>46</v>
      </c>
      <c r="BH457" s="128">
        <v>0.91494634830991284</v>
      </c>
      <c r="BI457" s="128">
        <v>-1.6323720467936E-3</v>
      </c>
      <c r="BJ457" s="128">
        <v>9.8971608160645902E-2</v>
      </c>
      <c r="BK457" s="128">
        <v>-6.50859570161193E-2</v>
      </c>
      <c r="BL457" s="128" t="s">
        <v>46</v>
      </c>
      <c r="BM457" s="128" t="s">
        <v>46</v>
      </c>
      <c r="BN457" s="128">
        <v>-0.21923937192181109</v>
      </c>
      <c r="BO457" s="128" t="s">
        <v>46</v>
      </c>
      <c r="BP457" s="128" t="s">
        <v>46</v>
      </c>
      <c r="BQ457" s="128" t="s">
        <v>46</v>
      </c>
      <c r="BR457" s="128" t="s">
        <v>46</v>
      </c>
      <c r="BS457" s="128">
        <v>-9.2986534979065949E-3</v>
      </c>
      <c r="BT457" s="128">
        <v>0.2228835513475764</v>
      </c>
      <c r="BU457" s="128">
        <v>0.1988978659103019</v>
      </c>
      <c r="BV457" s="177">
        <v>-0.15444558609054471</v>
      </c>
      <c r="BW457" s="177">
        <v>5.4708291504966297E-2</v>
      </c>
      <c r="BX457" s="128">
        <v>-0.1514485400475826</v>
      </c>
      <c r="BY457" s="128">
        <v>-0.1856911161387273</v>
      </c>
      <c r="BZ457" s="177">
        <v>1.1188563323671132</v>
      </c>
      <c r="CA457" s="182">
        <v>0.82854502852589296</v>
      </c>
      <c r="CB457" s="182">
        <v>-0.25812367269534409</v>
      </c>
      <c r="CC457" s="182">
        <v>0.50104240908730069</v>
      </c>
      <c r="CD457" s="182">
        <v>0.44268463881984349</v>
      </c>
      <c r="CE457" s="182">
        <v>0.1685966715870067</v>
      </c>
      <c r="CF457" s="182">
        <v>0.3960334500350684</v>
      </c>
      <c r="CG457" s="179">
        <v>18.426575759999999</v>
      </c>
      <c r="CH457" s="169">
        <v>0.18</v>
      </c>
      <c r="CI457" s="170">
        <v>0.15</v>
      </c>
      <c r="CJ457" s="170">
        <v>3.2400000000000007E-3</v>
      </c>
      <c r="CK457" s="170" t="s">
        <v>46</v>
      </c>
      <c r="CL457" s="170">
        <v>3.2400000000000007E-3</v>
      </c>
      <c r="CM457" s="180">
        <v>116062672.18000001</v>
      </c>
      <c r="CN457" s="180">
        <v>92079539.134523839</v>
      </c>
      <c r="CO457" s="180">
        <v>37809422.079999998</v>
      </c>
      <c r="CP457" s="128" t="s">
        <v>46</v>
      </c>
      <c r="CQ457" s="128" t="s">
        <v>46</v>
      </c>
      <c r="CR457" s="128" t="s">
        <v>46</v>
      </c>
      <c r="CS457" s="128" t="s">
        <v>46</v>
      </c>
      <c r="CT457" s="126" t="s">
        <v>46</v>
      </c>
      <c r="CU457" s="126" t="s">
        <v>46</v>
      </c>
      <c r="CV457" s="126" t="s">
        <v>6097</v>
      </c>
      <c r="CW457" s="126" t="s">
        <v>46</v>
      </c>
      <c r="CX457" s="154">
        <v>25569.625694432871</v>
      </c>
    </row>
    <row r="458" spans="1:102" ht="15" customHeight="1" x14ac:dyDescent="0.35">
      <c r="A458" s="8"/>
      <c r="B458" s="129">
        <v>39819658000165</v>
      </c>
      <c r="C458" s="152" t="s">
        <v>6098</v>
      </c>
      <c r="D458" s="126">
        <v>26</v>
      </c>
      <c r="E458" s="126"/>
      <c r="F458" s="122"/>
      <c r="G458" s="126" t="s">
        <v>4425</v>
      </c>
      <c r="H458" s="126" t="s">
        <v>2469</v>
      </c>
      <c r="I458" s="126" t="s">
        <v>2469</v>
      </c>
      <c r="J458" s="126" t="s">
        <v>3561</v>
      </c>
      <c r="K458" s="126" t="s">
        <v>3526</v>
      </c>
      <c r="L458" s="211" t="s">
        <v>3400</v>
      </c>
      <c r="M458" s="126" t="s">
        <v>114</v>
      </c>
      <c r="N458" s="126" t="s">
        <v>4426</v>
      </c>
      <c r="O458" s="126" t="s">
        <v>358</v>
      </c>
      <c r="P458" s="211" t="s">
        <v>4616</v>
      </c>
      <c r="Q458" s="127">
        <v>500</v>
      </c>
      <c r="R458" s="126" t="s">
        <v>4350</v>
      </c>
      <c r="S458" s="213" t="s">
        <v>46</v>
      </c>
      <c r="T458" s="171">
        <v>100</v>
      </c>
      <c r="U458" s="171">
        <v>100</v>
      </c>
      <c r="V458" s="172" t="s">
        <v>3398</v>
      </c>
      <c r="W458" s="172" t="s">
        <v>3534</v>
      </c>
      <c r="X458" s="172" t="s">
        <v>3534</v>
      </c>
      <c r="Y458" s="172" t="s">
        <v>4427</v>
      </c>
      <c r="Z458" s="172">
        <v>7</v>
      </c>
      <c r="AA458" s="172" t="s">
        <v>46</v>
      </c>
      <c r="AB458" s="169" t="s">
        <v>46</v>
      </c>
      <c r="AC458" s="172" t="s">
        <v>6099</v>
      </c>
      <c r="AD458" s="169">
        <v>3.0000000000000001E-3</v>
      </c>
      <c r="AE458" s="169">
        <v>0.20300000000000001</v>
      </c>
      <c r="AF458" s="169">
        <v>3.0000000000000001E-3</v>
      </c>
      <c r="AG458" s="169" t="s">
        <v>46</v>
      </c>
      <c r="AH458" s="172" t="s">
        <v>46</v>
      </c>
      <c r="AI458" s="172" t="s">
        <v>46</v>
      </c>
      <c r="AJ458" s="172" t="s">
        <v>46</v>
      </c>
      <c r="AK458" s="173">
        <v>44258</v>
      </c>
      <c r="AL458" s="212" t="s">
        <v>6100</v>
      </c>
      <c r="AM458" s="128">
        <v>9.3872490293071993E-3</v>
      </c>
      <c r="AN458" s="128">
        <v>-8.8010979938860992E-3</v>
      </c>
      <c r="AO458" s="128">
        <v>0.11898938825890649</v>
      </c>
      <c r="AP458" s="128">
        <v>0.25324492696834738</v>
      </c>
      <c r="AQ458" s="128">
        <v>0.20140188806470569</v>
      </c>
      <c r="AR458" s="128">
        <v>0.47306597283844609</v>
      </c>
      <c r="AS458" s="128">
        <v>0.1207248786504278</v>
      </c>
      <c r="AT458" s="128">
        <v>-0.2236484002526383</v>
      </c>
      <c r="AU458" s="128" t="s">
        <v>46</v>
      </c>
      <c r="AV458" s="128" t="s">
        <v>46</v>
      </c>
      <c r="AW458" s="128">
        <v>9.2210575972296996E-2</v>
      </c>
      <c r="AX458" s="128">
        <v>0.76949055471951777</v>
      </c>
      <c r="AY458" s="128" t="s">
        <v>46</v>
      </c>
      <c r="AZ458" s="128">
        <v>0.89173834643415462</v>
      </c>
      <c r="BA458" s="128">
        <v>2.1995906330055663</v>
      </c>
      <c r="BB458" s="128">
        <v>1.7060067799519218</v>
      </c>
      <c r="BC458" s="128">
        <v>4.3504428498057619</v>
      </c>
      <c r="BD458" s="128">
        <v>0.92527641120585924</v>
      </c>
      <c r="BE458" s="128" t="s">
        <v>46</v>
      </c>
      <c r="BF458" s="128" t="s">
        <v>46</v>
      </c>
      <c r="BG458" s="128" t="s">
        <v>46</v>
      </c>
      <c r="BH458" s="128">
        <v>0.80324017561892669</v>
      </c>
      <c r="BI458" s="128">
        <v>-2.8120547460703002E-3</v>
      </c>
      <c r="BJ458" s="128">
        <v>-0.1123136952405694</v>
      </c>
      <c r="BK458" s="128">
        <v>-1.44459279801183E-2</v>
      </c>
      <c r="BL458" s="128">
        <v>0.12385267369926711</v>
      </c>
      <c r="BM458" s="128">
        <v>7.454674022041341E-2</v>
      </c>
      <c r="BN458" s="128">
        <v>0.36432624468420371</v>
      </c>
      <c r="BO458" s="128">
        <v>-9.7495149343972999E-3</v>
      </c>
      <c r="BP458" s="128">
        <v>-0.34737843570567251</v>
      </c>
      <c r="BQ458" s="128" t="s">
        <v>46</v>
      </c>
      <c r="BR458" s="128" t="s">
        <v>46</v>
      </c>
      <c r="BS458" s="128">
        <v>-2.0261680167385943E-2</v>
      </c>
      <c r="BT458" s="128">
        <v>0.15133540354183261</v>
      </c>
      <c r="BU458" s="128">
        <v>0.16633397266494721</v>
      </c>
      <c r="BV458" s="177">
        <v>-9.3938377159697994E-3</v>
      </c>
      <c r="BW458" s="177">
        <v>-2.0017749318107701E-2</v>
      </c>
      <c r="BX458" s="128">
        <v>-0.17794765527185971</v>
      </c>
      <c r="BY458" s="128">
        <v>-0.31734742314371611</v>
      </c>
      <c r="BZ458" s="177">
        <v>-0.1245129283672933</v>
      </c>
      <c r="CA458" s="182">
        <v>-4.7293451188128999E-2</v>
      </c>
      <c r="CB458" s="182">
        <v>0.31174364234548929</v>
      </c>
      <c r="CC458" s="182">
        <v>-0.34148315784276612</v>
      </c>
      <c r="CD458" s="182">
        <v>-0.24273526240979659</v>
      </c>
      <c r="CE458" s="182">
        <v>0.71763588842748016</v>
      </c>
      <c r="CF458" s="182">
        <v>-4.1012529185946701E-2</v>
      </c>
      <c r="CG458" s="179">
        <v>149.61077040000001</v>
      </c>
      <c r="CH458" s="169">
        <v>0.63</v>
      </c>
      <c r="CI458" s="170" t="s">
        <v>46</v>
      </c>
      <c r="CJ458" s="170">
        <v>1.89E-3</v>
      </c>
      <c r="CK458" s="170" t="s">
        <v>46</v>
      </c>
      <c r="CL458" s="170">
        <v>1.89E-3</v>
      </c>
      <c r="CM458" s="180">
        <v>3438114.9</v>
      </c>
      <c r="CN458" s="180">
        <v>3644069.850396825</v>
      </c>
      <c r="CO458" s="180">
        <v>-502868.89</v>
      </c>
      <c r="CP458" s="128" t="s">
        <v>46</v>
      </c>
      <c r="CQ458" s="128" t="s">
        <v>46</v>
      </c>
      <c r="CR458" s="128" t="s">
        <v>46</v>
      </c>
      <c r="CS458" s="128" t="s">
        <v>46</v>
      </c>
      <c r="CT458" s="126" t="s">
        <v>46</v>
      </c>
      <c r="CU458" s="126" t="s">
        <v>46</v>
      </c>
      <c r="CV458" s="126" t="s">
        <v>6101</v>
      </c>
      <c r="CW458" s="126" t="s">
        <v>46</v>
      </c>
      <c r="CX458" s="154">
        <v>25569.646527766203</v>
      </c>
    </row>
    <row r="459" spans="1:102" ht="15" customHeight="1" x14ac:dyDescent="0.35">
      <c r="A459" s="8"/>
      <c r="B459" s="129">
        <v>14171578000115</v>
      </c>
      <c r="C459" s="152" t="s">
        <v>6102</v>
      </c>
      <c r="D459" s="126">
        <v>13</v>
      </c>
      <c r="E459" s="126"/>
      <c r="F459" s="122"/>
      <c r="G459" s="126" t="s">
        <v>4776</v>
      </c>
      <c r="H459" s="126" t="s">
        <v>3390</v>
      </c>
      <c r="I459" s="126" t="s">
        <v>3384</v>
      </c>
      <c r="J459" s="126" t="s">
        <v>362</v>
      </c>
      <c r="K459" s="126" t="s">
        <v>46</v>
      </c>
      <c r="L459" s="211" t="s">
        <v>3400</v>
      </c>
      <c r="M459" s="126" t="s">
        <v>4661</v>
      </c>
      <c r="N459" s="126" t="s">
        <v>113</v>
      </c>
      <c r="O459" s="126" t="s">
        <v>266</v>
      </c>
      <c r="P459" s="211" t="s">
        <v>4214</v>
      </c>
      <c r="Q459" s="127">
        <v>1003.8</v>
      </c>
      <c r="R459" s="126" t="s">
        <v>4361</v>
      </c>
      <c r="S459" s="213" t="s">
        <v>46</v>
      </c>
      <c r="T459" s="171">
        <v>1003.8</v>
      </c>
      <c r="U459" s="171">
        <v>1003.8</v>
      </c>
      <c r="V459" s="172" t="s">
        <v>3398</v>
      </c>
      <c r="W459" s="172" t="s">
        <v>3530</v>
      </c>
      <c r="X459" s="172" t="s">
        <v>6103</v>
      </c>
      <c r="Y459" s="172" t="s">
        <v>3530</v>
      </c>
      <c r="Z459" s="172">
        <v>71</v>
      </c>
      <c r="AA459" s="172" t="s">
        <v>46</v>
      </c>
      <c r="AB459" s="169" t="s">
        <v>46</v>
      </c>
      <c r="AC459" s="172" t="s">
        <v>46</v>
      </c>
      <c r="AD459" s="169">
        <v>0.01</v>
      </c>
      <c r="AE459" s="169" t="s">
        <v>46</v>
      </c>
      <c r="AF459" s="169">
        <v>0.02</v>
      </c>
      <c r="AG459" s="169">
        <v>0.2</v>
      </c>
      <c r="AH459" s="172" t="s">
        <v>46</v>
      </c>
      <c r="AI459" s="172" t="s">
        <v>46</v>
      </c>
      <c r="AJ459" s="172" t="s">
        <v>133</v>
      </c>
      <c r="AK459" s="173">
        <v>41087</v>
      </c>
      <c r="AL459" s="212" t="s">
        <v>6104</v>
      </c>
      <c r="AM459" s="128">
        <v>1.39493637586398E-2</v>
      </c>
      <c r="AN459" s="128">
        <v>0.12061064141794529</v>
      </c>
      <c r="AO459" s="128">
        <v>0.1562599664167825</v>
      </c>
      <c r="AP459" s="128">
        <v>0.14255088226828699</v>
      </c>
      <c r="AQ459" s="128">
        <v>0.14723945847328099</v>
      </c>
      <c r="AR459" s="128">
        <v>0.12731219045918649</v>
      </c>
      <c r="AS459" s="128">
        <v>0.14966007732084691</v>
      </c>
      <c r="AT459" s="128">
        <v>0.15282341752114889</v>
      </c>
      <c r="AU459" s="128" t="s">
        <v>46</v>
      </c>
      <c r="AV459" s="128" t="s">
        <v>46</v>
      </c>
      <c r="AW459" s="128">
        <v>0.1256719569694493</v>
      </c>
      <c r="AX459" s="128">
        <v>1.1434557262845195</v>
      </c>
      <c r="AY459" s="128">
        <v>1.1651783901288391</v>
      </c>
      <c r="AZ459" s="128">
        <v>1.171054041921491</v>
      </c>
      <c r="BA459" s="128">
        <v>1.1773179334214685</v>
      </c>
      <c r="BB459" s="128">
        <v>1.1851515050900316</v>
      </c>
      <c r="BC459" s="128">
        <v>1.1707973950293489</v>
      </c>
      <c r="BD459" s="128">
        <v>1.1470455865621529</v>
      </c>
      <c r="BE459" s="128">
        <v>1.2351359713232934</v>
      </c>
      <c r="BF459" s="128" t="s">
        <v>46</v>
      </c>
      <c r="BG459" s="128" t="s">
        <v>46</v>
      </c>
      <c r="BH459" s="128">
        <v>1.6331339908452829</v>
      </c>
      <c r="BI459" s="128">
        <v>1.7500599832621999E-3</v>
      </c>
      <c r="BJ459" s="128">
        <v>1.7098044171262001E-2</v>
      </c>
      <c r="BK459" s="128">
        <v>2.2824650177757502E-2</v>
      </c>
      <c r="BL459" s="128">
        <v>1.9151015275719052E-2</v>
      </c>
      <c r="BM459" s="128">
        <v>2.0460666644016579E-2</v>
      </c>
      <c r="BN459" s="128">
        <v>1.8572462304944099E-2</v>
      </c>
      <c r="BO459" s="128">
        <v>1.9185683736021801E-2</v>
      </c>
      <c r="BP459" s="128">
        <v>2.9093382068114699E-2</v>
      </c>
      <c r="BQ459" s="128" t="s">
        <v>46</v>
      </c>
      <c r="BR459" s="128" t="s">
        <v>46</v>
      </c>
      <c r="BS459" s="128">
        <v>4.5239321456846504E-2</v>
      </c>
      <c r="BT459" s="128">
        <v>1.0317608734152E-3</v>
      </c>
      <c r="BU459" s="128">
        <v>2.9062263018614001E-3</v>
      </c>
      <c r="BV459" s="177">
        <v>19.334282527548162</v>
      </c>
      <c r="BW459" s="177">
        <v>9.5374564733348723</v>
      </c>
      <c r="BX459" s="128" t="s">
        <v>46</v>
      </c>
      <c r="BY459" s="128">
        <v>-2.7150999999999998E-3</v>
      </c>
      <c r="BZ459" s="177">
        <v>-1.7009751857310001E-4</v>
      </c>
      <c r="CA459" s="182">
        <v>4.7264808432648603E-2</v>
      </c>
      <c r="CB459" s="182">
        <v>-0.1095928314850878</v>
      </c>
      <c r="CC459" s="182">
        <v>0.1009821015795566</v>
      </c>
      <c r="CD459" s="182">
        <v>5.7062604851333999E-2</v>
      </c>
      <c r="CE459" s="182">
        <v>-4.0080347019782997E-2</v>
      </c>
      <c r="CF459" s="182">
        <v>8.9633369257413303E-2</v>
      </c>
      <c r="CG459" s="179">
        <v>4.7793720000000004</v>
      </c>
      <c r="CH459" s="169">
        <v>0.33</v>
      </c>
      <c r="CI459" s="170" t="s">
        <v>46</v>
      </c>
      <c r="CJ459" s="170">
        <v>3.3E-3</v>
      </c>
      <c r="CK459" s="170" t="s">
        <v>46</v>
      </c>
      <c r="CL459" s="170">
        <v>3.3E-3</v>
      </c>
      <c r="CM459" s="180">
        <v>536370714</v>
      </c>
      <c r="CN459" s="180">
        <v>455078972.83634931</v>
      </c>
      <c r="CO459" s="180">
        <v>125182543.25999998</v>
      </c>
      <c r="CP459" s="128" t="s">
        <v>46</v>
      </c>
      <c r="CQ459" s="128" t="s">
        <v>46</v>
      </c>
      <c r="CR459" s="128" t="s">
        <v>46</v>
      </c>
      <c r="CS459" s="128" t="s">
        <v>46</v>
      </c>
      <c r="CT459" s="126" t="s">
        <v>46</v>
      </c>
      <c r="CU459" s="126" t="s">
        <v>46</v>
      </c>
      <c r="CV459" s="126" t="s">
        <v>6105</v>
      </c>
      <c r="CW459" s="126" t="s">
        <v>46</v>
      </c>
      <c r="CX459" s="154">
        <v>25569.604861099539</v>
      </c>
    </row>
    <row r="460" spans="1:102" ht="15" customHeight="1" x14ac:dyDescent="0.35">
      <c r="A460" s="8"/>
      <c r="B460" s="129">
        <v>51575078000175</v>
      </c>
      <c r="C460" s="152" t="s">
        <v>6106</v>
      </c>
      <c r="D460" s="126">
        <v>16</v>
      </c>
      <c r="E460" s="126"/>
      <c r="F460" s="122"/>
      <c r="G460" s="126" t="s">
        <v>2227</v>
      </c>
      <c r="H460" s="126" t="s">
        <v>352</v>
      </c>
      <c r="I460" s="126" t="s">
        <v>3406</v>
      </c>
      <c r="J460" s="126" t="s">
        <v>3559</v>
      </c>
      <c r="K460" s="126" t="s">
        <v>3540</v>
      </c>
      <c r="L460" s="211" t="s">
        <v>3399</v>
      </c>
      <c r="M460" s="126" t="s">
        <v>4394</v>
      </c>
      <c r="N460" s="126" t="s">
        <v>6107</v>
      </c>
      <c r="O460" s="126" t="s">
        <v>4231</v>
      </c>
      <c r="P460" s="211" t="s">
        <v>4529</v>
      </c>
      <c r="Q460" s="127">
        <v>10</v>
      </c>
      <c r="R460" s="126" t="s">
        <v>4361</v>
      </c>
      <c r="S460" s="213" t="s">
        <v>46</v>
      </c>
      <c r="T460" s="171">
        <v>100</v>
      </c>
      <c r="U460" s="171">
        <v>500</v>
      </c>
      <c r="V460" s="172" t="s">
        <v>3398</v>
      </c>
      <c r="W460" s="172" t="s">
        <v>135</v>
      </c>
      <c r="X460" s="172" t="s">
        <v>135</v>
      </c>
      <c r="Y460" s="172" t="s">
        <v>135</v>
      </c>
      <c r="Z460" s="172">
        <v>0</v>
      </c>
      <c r="AA460" s="172" t="s">
        <v>46</v>
      </c>
      <c r="AB460" s="169" t="s">
        <v>46</v>
      </c>
      <c r="AC460" s="172" t="s">
        <v>46</v>
      </c>
      <c r="AD460" s="169">
        <v>1.15E-2</v>
      </c>
      <c r="AE460" s="169" t="s">
        <v>46</v>
      </c>
      <c r="AF460" s="169" t="s">
        <v>46</v>
      </c>
      <c r="AG460" s="169">
        <v>0.2</v>
      </c>
      <c r="AH460" s="172" t="s">
        <v>3380</v>
      </c>
      <c r="AI460" s="172" t="s">
        <v>3381</v>
      </c>
      <c r="AJ460" s="172" t="s">
        <v>133</v>
      </c>
      <c r="AK460" s="173">
        <v>45133</v>
      </c>
      <c r="AL460" s="212" t="s">
        <v>6108</v>
      </c>
      <c r="AM460" s="128" t="s">
        <v>46</v>
      </c>
      <c r="AN460" s="128" t="s">
        <v>46</v>
      </c>
      <c r="AO460" s="128" t="s">
        <v>46</v>
      </c>
      <c r="AP460" s="128" t="s">
        <v>46</v>
      </c>
      <c r="AQ460" s="128" t="s">
        <v>46</v>
      </c>
      <c r="AR460" s="128" t="s">
        <v>46</v>
      </c>
      <c r="AS460" s="128" t="s">
        <v>46</v>
      </c>
      <c r="AT460" s="128" t="s">
        <v>46</v>
      </c>
      <c r="AU460" s="128" t="s">
        <v>46</v>
      </c>
      <c r="AV460" s="128" t="s">
        <v>46</v>
      </c>
      <c r="AW460" s="128" t="s">
        <v>46</v>
      </c>
      <c r="AX460" s="128" t="s">
        <v>46</v>
      </c>
      <c r="AY460" s="128" t="s">
        <v>46</v>
      </c>
      <c r="AZ460" s="128" t="s">
        <v>46</v>
      </c>
      <c r="BA460" s="128" t="s">
        <v>46</v>
      </c>
      <c r="BB460" s="128" t="s">
        <v>46</v>
      </c>
      <c r="BC460" s="128" t="s">
        <v>46</v>
      </c>
      <c r="BD460" s="128" t="s">
        <v>46</v>
      </c>
      <c r="BE460" s="128" t="s">
        <v>46</v>
      </c>
      <c r="BF460" s="128" t="s">
        <v>46</v>
      </c>
      <c r="BG460" s="128" t="s">
        <v>46</v>
      </c>
      <c r="BH460" s="128" t="s">
        <v>46</v>
      </c>
      <c r="BI460" s="128" t="s">
        <v>46</v>
      </c>
      <c r="BJ460" s="128" t="s">
        <v>46</v>
      </c>
      <c r="BK460" s="128" t="s">
        <v>46</v>
      </c>
      <c r="BL460" s="128" t="s">
        <v>46</v>
      </c>
      <c r="BM460" s="128" t="s">
        <v>46</v>
      </c>
      <c r="BN460" s="128" t="s">
        <v>46</v>
      </c>
      <c r="BO460" s="128" t="s">
        <v>46</v>
      </c>
      <c r="BP460" s="128" t="s">
        <v>46</v>
      </c>
      <c r="BQ460" s="128" t="s">
        <v>46</v>
      </c>
      <c r="BR460" s="128" t="s">
        <v>46</v>
      </c>
      <c r="BS460" s="128" t="s">
        <v>46</v>
      </c>
      <c r="BT460" s="128" t="s">
        <v>46</v>
      </c>
      <c r="BU460" s="128" t="s">
        <v>46</v>
      </c>
      <c r="BV460" s="177" t="s">
        <v>46</v>
      </c>
      <c r="BW460" s="177" t="s">
        <v>46</v>
      </c>
      <c r="BX460" s="128" t="s">
        <v>46</v>
      </c>
      <c r="BY460" s="128" t="s">
        <v>46</v>
      </c>
      <c r="BZ460" s="177" t="s">
        <v>46</v>
      </c>
      <c r="CA460" s="182" t="s">
        <v>46</v>
      </c>
      <c r="CB460" s="182" t="s">
        <v>46</v>
      </c>
      <c r="CC460" s="182" t="s">
        <v>46</v>
      </c>
      <c r="CD460" s="182" t="s">
        <v>46</v>
      </c>
      <c r="CE460" s="182" t="s">
        <v>46</v>
      </c>
      <c r="CF460" s="182" t="s">
        <v>46</v>
      </c>
      <c r="CG460" s="179" t="s">
        <v>46</v>
      </c>
      <c r="CH460" s="169">
        <v>0.1</v>
      </c>
      <c r="CI460" s="170">
        <v>0.05</v>
      </c>
      <c r="CJ460" s="170">
        <v>1.15E-3</v>
      </c>
      <c r="CK460" s="170" t="s">
        <v>46</v>
      </c>
      <c r="CL460" s="170">
        <v>1.15E-3</v>
      </c>
      <c r="CM460" s="180" t="s">
        <v>46</v>
      </c>
      <c r="CN460" s="180" t="s">
        <v>46</v>
      </c>
      <c r="CO460" s="180" t="s">
        <v>46</v>
      </c>
      <c r="CP460" s="128" t="s">
        <v>46</v>
      </c>
      <c r="CQ460" s="128" t="s">
        <v>46</v>
      </c>
      <c r="CR460" s="128" t="s">
        <v>46</v>
      </c>
      <c r="CS460" s="128" t="s">
        <v>46</v>
      </c>
      <c r="CT460" s="126" t="s">
        <v>46</v>
      </c>
      <c r="CU460" s="126" t="s">
        <v>46</v>
      </c>
      <c r="CV460" s="126" t="s">
        <v>6109</v>
      </c>
      <c r="CW460" s="126" t="s">
        <v>46</v>
      </c>
      <c r="CX460" s="154">
        <v>25569.604861099539</v>
      </c>
    </row>
    <row r="461" spans="1:102" ht="15" customHeight="1" x14ac:dyDescent="0.35">
      <c r="A461" s="8"/>
      <c r="B461" s="129">
        <v>38252499000105</v>
      </c>
      <c r="C461" s="152" t="s">
        <v>6128</v>
      </c>
      <c r="D461" s="126">
        <v>13</v>
      </c>
      <c r="E461" s="126"/>
      <c r="F461" s="122"/>
      <c r="G461" s="126" t="s">
        <v>4260</v>
      </c>
      <c r="H461" s="126" t="s">
        <v>3390</v>
      </c>
      <c r="I461" s="126" t="s">
        <v>3384</v>
      </c>
      <c r="J461" s="126" t="s">
        <v>362</v>
      </c>
      <c r="K461" s="126" t="s">
        <v>3540</v>
      </c>
      <c r="L461" s="211" t="s">
        <v>3399</v>
      </c>
      <c r="M461" s="126" t="s">
        <v>112</v>
      </c>
      <c r="N461" s="126" t="s">
        <v>264</v>
      </c>
      <c r="O461" s="126" t="s">
        <v>157</v>
      </c>
      <c r="P461" s="211" t="s">
        <v>4409</v>
      </c>
      <c r="Q461" s="127">
        <v>10000</v>
      </c>
      <c r="R461" s="126" t="s">
        <v>4361</v>
      </c>
      <c r="S461" s="213" t="s">
        <v>46</v>
      </c>
      <c r="T461" s="171">
        <v>5000</v>
      </c>
      <c r="U461" s="171">
        <v>5000</v>
      </c>
      <c r="V461" s="172" t="s">
        <v>3398</v>
      </c>
      <c r="W461" s="172" t="s">
        <v>135</v>
      </c>
      <c r="X461" s="172" t="s">
        <v>3531</v>
      </c>
      <c r="Y461" s="172" t="s">
        <v>3530</v>
      </c>
      <c r="Z461" s="172">
        <v>31</v>
      </c>
      <c r="AA461" s="172" t="s">
        <v>134</v>
      </c>
      <c r="AB461" s="169">
        <v>0.1</v>
      </c>
      <c r="AC461" s="172" t="s">
        <v>6129</v>
      </c>
      <c r="AD461" s="169">
        <v>1.9299999999999998E-2</v>
      </c>
      <c r="AE461" s="169">
        <v>8.9300000000000004E-2</v>
      </c>
      <c r="AF461" s="169">
        <v>2.3E-2</v>
      </c>
      <c r="AG461" s="169">
        <v>0.2</v>
      </c>
      <c r="AH461" s="172" t="s">
        <v>46</v>
      </c>
      <c r="AI461" s="172" t="s">
        <v>46</v>
      </c>
      <c r="AJ461" s="172" t="s">
        <v>133</v>
      </c>
      <c r="AK461" s="173">
        <v>44214</v>
      </c>
      <c r="AL461" s="212" t="s">
        <v>6130</v>
      </c>
      <c r="AM461" s="128">
        <v>1.25179722024693E-2</v>
      </c>
      <c r="AN461" s="128">
        <v>8.0484139881925806E-2</v>
      </c>
      <c r="AO461" s="128">
        <v>0.1212184446313813</v>
      </c>
      <c r="AP461" s="128">
        <v>0.1121439260538248</v>
      </c>
      <c r="AQ461" s="128">
        <v>9.6774961774975798E-2</v>
      </c>
      <c r="AR461" s="128">
        <v>9.0260368975539407E-2</v>
      </c>
      <c r="AS461" s="128">
        <v>0.1060207600202933</v>
      </c>
      <c r="AT461" s="128">
        <v>5.7904999293984398E-2</v>
      </c>
      <c r="AU461" s="128" t="s">
        <v>46</v>
      </c>
      <c r="AV461" s="128" t="s">
        <v>46</v>
      </c>
      <c r="AW461" s="128">
        <v>6.6847659541608706E-2</v>
      </c>
      <c r="AX461" s="128">
        <v>1.0261218535876531</v>
      </c>
      <c r="AY461" s="128">
        <v>0.77752990479141593</v>
      </c>
      <c r="AZ461" s="128">
        <v>0.90844349193313001</v>
      </c>
      <c r="BA461" s="128">
        <v>0.91304455365497816</v>
      </c>
      <c r="BB461" s="128">
        <v>0.74213594278679762</v>
      </c>
      <c r="BC461" s="128">
        <v>0.83005880654317266</v>
      </c>
      <c r="BD461" s="128">
        <v>0.81257905944100994</v>
      </c>
      <c r="BE461" s="128">
        <v>0.46799468764368179</v>
      </c>
      <c r="BF461" s="128" t="s">
        <v>46</v>
      </c>
      <c r="BG461" s="128" t="s">
        <v>46</v>
      </c>
      <c r="BH461" s="128">
        <v>0.56977857912780494</v>
      </c>
      <c r="BI461" s="128">
        <v>3.1866842709169998E-4</v>
      </c>
      <c r="BJ461" s="128">
        <v>-2.30284573647574E-2</v>
      </c>
      <c r="BK461" s="128">
        <v>-1.2216871607643599E-2</v>
      </c>
      <c r="BL461" s="128">
        <v>-9.511933988629262E-3</v>
      </c>
      <c r="BM461" s="128">
        <v>-2.974664430304863E-2</v>
      </c>
      <c r="BN461" s="128">
        <v>-1.84793591787029E-2</v>
      </c>
      <c r="BO461" s="128">
        <v>-2.4453633564531702E-2</v>
      </c>
      <c r="BP461" s="128">
        <v>-6.5825036159049694E-2</v>
      </c>
      <c r="BQ461" s="128" t="s">
        <v>46</v>
      </c>
      <c r="BR461" s="128" t="s">
        <v>46</v>
      </c>
      <c r="BS461" s="128">
        <v>-4.5174536208372862E-2</v>
      </c>
      <c r="BT461" s="128">
        <v>2.46701665307104E-2</v>
      </c>
      <c r="BU461" s="128">
        <v>4.1838398347091903E-2</v>
      </c>
      <c r="BV461" s="177">
        <v>-0.4272307718213299</v>
      </c>
      <c r="BW461" s="177">
        <v>-0.89892238762381416</v>
      </c>
      <c r="BX461" s="128">
        <v>-8.8216644169913008E-3</v>
      </c>
      <c r="BY461" s="128">
        <v>-4.2292893994790297E-2</v>
      </c>
      <c r="BZ461" s="177">
        <v>0.13567893069248019</v>
      </c>
      <c r="CA461" s="182">
        <v>7.8162305090689499E-2</v>
      </c>
      <c r="CB461" s="182">
        <v>3.6643389919873502E-2</v>
      </c>
      <c r="CC461" s="182">
        <v>2.6304686104211199E-2</v>
      </c>
      <c r="CD461" s="182">
        <v>1.65972113957252E-2</v>
      </c>
      <c r="CE461" s="182">
        <v>0.18061627098335409</v>
      </c>
      <c r="CF461" s="182">
        <v>0.49473488269303389</v>
      </c>
      <c r="CG461" s="179">
        <v>1.3539126448529999</v>
      </c>
      <c r="CH461" s="169">
        <v>0.25</v>
      </c>
      <c r="CI461" s="170">
        <v>0.1</v>
      </c>
      <c r="CJ461" s="170">
        <v>4.8249999999999994E-3</v>
      </c>
      <c r="CK461" s="170" t="s">
        <v>46</v>
      </c>
      <c r="CL461" s="170">
        <v>4.8249999999999994E-3</v>
      </c>
      <c r="CM461" s="180">
        <v>17032922.309999999</v>
      </c>
      <c r="CN461" s="180">
        <v>18128814.723571416</v>
      </c>
      <c r="CO461" s="180">
        <v>-4870294.9800000004</v>
      </c>
      <c r="CP461" s="128" t="s">
        <v>46</v>
      </c>
      <c r="CQ461" s="128" t="s">
        <v>46</v>
      </c>
      <c r="CR461" s="128" t="s">
        <v>46</v>
      </c>
      <c r="CS461" s="128" t="s">
        <v>46</v>
      </c>
      <c r="CT461" s="126" t="s">
        <v>46</v>
      </c>
      <c r="CU461" s="126" t="s">
        <v>46</v>
      </c>
      <c r="CV461" s="126" t="s">
        <v>6131</v>
      </c>
      <c r="CW461" s="126" t="s">
        <v>46</v>
      </c>
      <c r="CX461" s="154">
        <v>25569.625694432871</v>
      </c>
    </row>
    <row r="462" spans="1:102" ht="15" customHeight="1" x14ac:dyDescent="0.35">
      <c r="A462" s="8"/>
      <c r="B462" s="129">
        <v>31594537000150</v>
      </c>
      <c r="C462" s="152" t="s">
        <v>6132</v>
      </c>
      <c r="D462" s="126">
        <v>13</v>
      </c>
      <c r="E462" s="126"/>
      <c r="F462" s="122" t="s">
        <v>3393</v>
      </c>
      <c r="G462" s="126" t="s">
        <v>6133</v>
      </c>
      <c r="H462" s="126" t="s">
        <v>3391</v>
      </c>
      <c r="I462" s="126" t="s">
        <v>3392</v>
      </c>
      <c r="J462" s="126" t="s">
        <v>3560</v>
      </c>
      <c r="K462" s="126" t="s">
        <v>3540</v>
      </c>
      <c r="L462" s="211" t="s">
        <v>3399</v>
      </c>
      <c r="M462" s="126" t="s">
        <v>112</v>
      </c>
      <c r="N462" s="126" t="s">
        <v>264</v>
      </c>
      <c r="O462" s="126" t="s">
        <v>157</v>
      </c>
      <c r="P462" s="211" t="s">
        <v>3562</v>
      </c>
      <c r="Q462" s="127">
        <v>500</v>
      </c>
      <c r="R462" s="126" t="s">
        <v>4361</v>
      </c>
      <c r="S462" s="213" t="s">
        <v>46</v>
      </c>
      <c r="T462" s="171">
        <v>500</v>
      </c>
      <c r="U462" s="171">
        <v>500</v>
      </c>
      <c r="V462" s="172" t="s">
        <v>3398</v>
      </c>
      <c r="W462" s="172" t="s">
        <v>3530</v>
      </c>
      <c r="X462" s="172" t="s">
        <v>3531</v>
      </c>
      <c r="Y462" s="172" t="s">
        <v>3530</v>
      </c>
      <c r="Z462" s="172">
        <v>31</v>
      </c>
      <c r="AA462" s="172" t="s">
        <v>46</v>
      </c>
      <c r="AB462" s="169" t="s">
        <v>46</v>
      </c>
      <c r="AC462" s="172" t="s">
        <v>6134</v>
      </c>
      <c r="AD462" s="169">
        <v>1.9E-2</v>
      </c>
      <c r="AE462" s="169">
        <v>0.11900000000000001</v>
      </c>
      <c r="AF462" s="169">
        <v>2.5000000000000001E-2</v>
      </c>
      <c r="AG462" s="169">
        <v>0.2</v>
      </c>
      <c r="AH462" s="172" t="s">
        <v>136</v>
      </c>
      <c r="AI462" s="172" t="s">
        <v>4367</v>
      </c>
      <c r="AJ462" s="172" t="s">
        <v>133</v>
      </c>
      <c r="AK462" s="173">
        <v>43467</v>
      </c>
      <c r="AL462" s="212" t="s">
        <v>6135</v>
      </c>
      <c r="AM462" s="128">
        <v>4.4229157049373101E-2</v>
      </c>
      <c r="AN462" s="128">
        <v>0.14291210379528649</v>
      </c>
      <c r="AO462" s="128">
        <v>0.15148091520387319</v>
      </c>
      <c r="AP462" s="128">
        <v>0.12934759822951</v>
      </c>
      <c r="AQ462" s="128">
        <v>8.3469533560488696E-2</v>
      </c>
      <c r="AR462" s="128">
        <v>6.23050983320814E-2</v>
      </c>
      <c r="AS462" s="128">
        <v>9.6678511713947896E-2</v>
      </c>
      <c r="AT462" s="128">
        <v>1.02186663463641E-2</v>
      </c>
      <c r="AU462" s="128" t="s">
        <v>46</v>
      </c>
      <c r="AV462" s="128" t="s">
        <v>46</v>
      </c>
      <c r="AW462" s="128">
        <v>8.0591166162454694E-2</v>
      </c>
      <c r="AX462" s="128">
        <v>3.625547643025568</v>
      </c>
      <c r="AY462" s="128">
        <v>1.38062523399649</v>
      </c>
      <c r="AZ462" s="128">
        <v>1.1352385520825901</v>
      </c>
      <c r="BA462" s="128">
        <v>1.0616897793015907</v>
      </c>
      <c r="BB462" s="128">
        <v>0.63189239313306622</v>
      </c>
      <c r="BC462" s="128">
        <v>0.57297456403150526</v>
      </c>
      <c r="BD462" s="128">
        <v>0.74097690019991891</v>
      </c>
      <c r="BE462" s="128">
        <v>8.2588405547196098E-2</v>
      </c>
      <c r="BF462" s="128" t="s">
        <v>46</v>
      </c>
      <c r="BG462" s="128" t="s">
        <v>46</v>
      </c>
      <c r="BH462" s="128">
        <v>0.89263135842857866</v>
      </c>
      <c r="BI462" s="128">
        <v>3.2029853273995497E-2</v>
      </c>
      <c r="BJ462" s="128">
        <v>3.9399506548603198E-2</v>
      </c>
      <c r="BK462" s="128">
        <v>1.8045598964848201E-2</v>
      </c>
      <c r="BL462" s="128">
        <v>6.6995586691913633E-3</v>
      </c>
      <c r="BM462" s="128">
        <v>-4.2951363636679729E-2</v>
      </c>
      <c r="BN462" s="128">
        <v>-4.64346298221609E-2</v>
      </c>
      <c r="BO462" s="128">
        <v>-3.3795881870877197E-2</v>
      </c>
      <c r="BP462" s="128">
        <v>-0.11351136910666999</v>
      </c>
      <c r="BQ462" s="128" t="s">
        <v>46</v>
      </c>
      <c r="BR462" s="128" t="s">
        <v>46</v>
      </c>
      <c r="BS462" s="128">
        <v>-8.8910437385895102E-3</v>
      </c>
      <c r="BT462" s="128">
        <v>7.21619723344816E-2</v>
      </c>
      <c r="BU462" s="128">
        <v>9.2758133997950701E-2</v>
      </c>
      <c r="BV462" s="177">
        <v>0.25481796039288368</v>
      </c>
      <c r="BW462" s="177">
        <v>-2.97469716898562E-2</v>
      </c>
      <c r="BX462" s="128">
        <v>-5.0602869454086603E-2</v>
      </c>
      <c r="BY462" s="128">
        <v>-0.20203872991624389</v>
      </c>
      <c r="BZ462" s="177">
        <v>0.27815529677656659</v>
      </c>
      <c r="CA462" s="182">
        <v>0.58914630784730015</v>
      </c>
      <c r="CB462" s="182">
        <v>-0.18331086670973229</v>
      </c>
      <c r="CC462" s="182">
        <v>0.21079493267480279</v>
      </c>
      <c r="CD462" s="182">
        <v>0.23778264174987329</v>
      </c>
      <c r="CE462" s="182">
        <v>0.60330799266036916</v>
      </c>
      <c r="CF462" s="182">
        <v>0.44559886344703692</v>
      </c>
      <c r="CG462" s="179">
        <v>1.68427528</v>
      </c>
      <c r="CH462" s="169">
        <v>0.27</v>
      </c>
      <c r="CI462" s="170">
        <v>0.15</v>
      </c>
      <c r="CJ462" s="170">
        <v>5.13E-3</v>
      </c>
      <c r="CK462" s="170">
        <v>4.7763463974445088E-4</v>
      </c>
      <c r="CL462" s="170">
        <v>5.6076346397444512E-3</v>
      </c>
      <c r="CM462" s="180">
        <v>674188218.35000002</v>
      </c>
      <c r="CN462" s="180">
        <v>621760345.98007953</v>
      </c>
      <c r="CO462" s="180">
        <v>83410.87000000001</v>
      </c>
      <c r="CP462" s="128" t="s">
        <v>46</v>
      </c>
      <c r="CQ462" s="128" t="s">
        <v>46</v>
      </c>
      <c r="CR462" s="128" t="s">
        <v>46</v>
      </c>
      <c r="CS462" s="128" t="s">
        <v>46</v>
      </c>
      <c r="CT462" s="126" t="s">
        <v>46</v>
      </c>
      <c r="CU462" s="126" t="s">
        <v>46</v>
      </c>
      <c r="CV462" s="126" t="s">
        <v>6136</v>
      </c>
      <c r="CW462" s="126" t="s">
        <v>46</v>
      </c>
      <c r="CX462" s="154">
        <v>25569.625694432871</v>
      </c>
    </row>
    <row r="463" spans="1:102" ht="15" customHeight="1" x14ac:dyDescent="0.35">
      <c r="A463" s="8"/>
      <c r="B463" s="129">
        <v>49983891000132</v>
      </c>
      <c r="C463" s="152" t="s">
        <v>6230</v>
      </c>
      <c r="D463" s="126">
        <v>13</v>
      </c>
      <c r="E463" s="126"/>
      <c r="F463" s="122"/>
      <c r="G463" s="126" t="s">
        <v>2227</v>
      </c>
      <c r="H463" s="126" t="s">
        <v>352</v>
      </c>
      <c r="I463" s="126" t="s">
        <v>3406</v>
      </c>
      <c r="J463" s="126" t="s">
        <v>3559</v>
      </c>
      <c r="K463" s="126" t="s">
        <v>3526</v>
      </c>
      <c r="L463" s="211" t="s">
        <v>3400</v>
      </c>
      <c r="M463" s="126" t="s">
        <v>112</v>
      </c>
      <c r="N463" s="126" t="s">
        <v>113</v>
      </c>
      <c r="O463" s="126" t="s">
        <v>266</v>
      </c>
      <c r="P463" s="211" t="s">
        <v>5542</v>
      </c>
      <c r="Q463" s="127">
        <v>500</v>
      </c>
      <c r="R463" s="126" t="s">
        <v>4350</v>
      </c>
      <c r="S463" s="213" t="s">
        <v>46</v>
      </c>
      <c r="T463" s="171">
        <v>500</v>
      </c>
      <c r="U463" s="171">
        <v>500</v>
      </c>
      <c r="V463" s="172" t="s">
        <v>3398</v>
      </c>
      <c r="W463" s="172" t="s">
        <v>135</v>
      </c>
      <c r="X463" s="172" t="s">
        <v>5462</v>
      </c>
      <c r="Y463" s="172" t="s">
        <v>3530</v>
      </c>
      <c r="Z463" s="172">
        <v>366</v>
      </c>
      <c r="AA463" s="172" t="s">
        <v>46</v>
      </c>
      <c r="AB463" s="169" t="s">
        <v>46</v>
      </c>
      <c r="AC463" s="172" t="s">
        <v>46</v>
      </c>
      <c r="AD463" s="169">
        <v>1.54E-2</v>
      </c>
      <c r="AE463" s="169" t="s">
        <v>46</v>
      </c>
      <c r="AF463" s="169">
        <v>1.54E-2</v>
      </c>
      <c r="AG463" s="169">
        <v>0.1</v>
      </c>
      <c r="AH463" s="172" t="s">
        <v>136</v>
      </c>
      <c r="AI463" s="172" t="s">
        <v>4367</v>
      </c>
      <c r="AJ463" s="172" t="s">
        <v>133</v>
      </c>
      <c r="AK463" s="173">
        <v>45012</v>
      </c>
      <c r="AL463" s="212" t="s">
        <v>6231</v>
      </c>
      <c r="AM463" s="128">
        <v>1.51004565210255E-2</v>
      </c>
      <c r="AN463" s="128">
        <v>0.1302928796507774</v>
      </c>
      <c r="AO463" s="128">
        <v>0.17152089872473919</v>
      </c>
      <c r="AP463" s="128">
        <v>0.1613207121476187</v>
      </c>
      <c r="AQ463" s="128" t="s">
        <v>46</v>
      </c>
      <c r="AR463" s="128">
        <v>0.15977765038017061</v>
      </c>
      <c r="AS463" s="128" t="s">
        <v>46</v>
      </c>
      <c r="AT463" s="128" t="s">
        <v>46</v>
      </c>
      <c r="AU463" s="128" t="s">
        <v>46</v>
      </c>
      <c r="AV463" s="128" t="s">
        <v>46</v>
      </c>
      <c r="AW463" s="128">
        <v>0.16171348608120681</v>
      </c>
      <c r="AX463" s="128">
        <v>1.2378129767949118</v>
      </c>
      <c r="AY463" s="128">
        <v>1.2587152010133935</v>
      </c>
      <c r="AZ463" s="128">
        <v>1.285423556215739</v>
      </c>
      <c r="BA463" s="128">
        <v>1.3440086109754461</v>
      </c>
      <c r="BB463" s="128" t="s">
        <v>46</v>
      </c>
      <c r="BC463" s="128">
        <v>1.4693585600428696</v>
      </c>
      <c r="BD463" s="128" t="s">
        <v>46</v>
      </c>
      <c r="BE463" s="128" t="s">
        <v>46</v>
      </c>
      <c r="BF463" s="128" t="s">
        <v>46</v>
      </c>
      <c r="BG463" s="128" t="s">
        <v>46</v>
      </c>
      <c r="BH463" s="128">
        <v>1.33054937924372</v>
      </c>
      <c r="BI463" s="128">
        <v>2.9011527456478999E-3</v>
      </c>
      <c r="BJ463" s="128">
        <v>2.6780282404094101E-2</v>
      </c>
      <c r="BK463" s="128">
        <v>3.8085582485714198E-2</v>
      </c>
      <c r="BL463" s="128">
        <v>3.6866161613285264E-2</v>
      </c>
      <c r="BM463" s="128" t="s">
        <v>46</v>
      </c>
      <c r="BN463" s="128">
        <v>5.1037922225928199E-2</v>
      </c>
      <c r="BO463" s="128" t="s">
        <v>46</v>
      </c>
      <c r="BP463" s="128" t="s">
        <v>46</v>
      </c>
      <c r="BQ463" s="128" t="s">
        <v>46</v>
      </c>
      <c r="BR463" s="128" t="s">
        <v>46</v>
      </c>
      <c r="BS463" s="128">
        <v>3.5820962701395009E-2</v>
      </c>
      <c r="BT463" s="128">
        <v>2.6533507895967002E-3</v>
      </c>
      <c r="BU463" s="128">
        <v>1.84368168264754E-2</v>
      </c>
      <c r="BV463" s="177">
        <v>12.46401930242248</v>
      </c>
      <c r="BW463" s="177">
        <v>1.7632676041194484</v>
      </c>
      <c r="BX463" s="128" t="s">
        <v>46</v>
      </c>
      <c r="BY463" s="128">
        <v>-2.4466849796045902E-2</v>
      </c>
      <c r="BZ463" s="177">
        <v>4.6726997219566999E-3</v>
      </c>
      <c r="CA463" s="182">
        <v>6.2507485993300804E-2</v>
      </c>
      <c r="CB463" s="182">
        <v>-5.5374860798032E-2</v>
      </c>
      <c r="CC463" s="182">
        <v>0.14761929158542961</v>
      </c>
      <c r="CD463" s="182">
        <v>0.12896904735169051</v>
      </c>
      <c r="CE463" s="182">
        <v>-2.31174090826789E-2</v>
      </c>
      <c r="CF463" s="182">
        <v>-5.4860826978534699E-2</v>
      </c>
      <c r="CG463" s="179">
        <v>1455.4788770600001</v>
      </c>
      <c r="CH463" s="169">
        <v>0.24</v>
      </c>
      <c r="CI463" s="170">
        <v>0.15</v>
      </c>
      <c r="CJ463" s="170">
        <v>3.6960000000000005E-3</v>
      </c>
      <c r="CK463" s="170">
        <v>5.0402853087493375E-4</v>
      </c>
      <c r="CL463" s="170">
        <v>4.200028530874934E-3</v>
      </c>
      <c r="CM463" s="180">
        <v>275781153.89999998</v>
      </c>
      <c r="CN463" s="180">
        <v>242371523.62039679</v>
      </c>
      <c r="CO463" s="180">
        <v>48158122.529999971</v>
      </c>
      <c r="CP463" s="128" t="s">
        <v>46</v>
      </c>
      <c r="CQ463" s="128" t="s">
        <v>46</v>
      </c>
      <c r="CR463" s="128" t="s">
        <v>46</v>
      </c>
      <c r="CS463" s="128" t="s">
        <v>46</v>
      </c>
      <c r="CT463" s="126" t="s">
        <v>46</v>
      </c>
      <c r="CU463" s="126" t="s">
        <v>46</v>
      </c>
      <c r="CV463" s="126" t="s">
        <v>6232</v>
      </c>
      <c r="CW463" s="126" t="s">
        <v>46</v>
      </c>
      <c r="CX463" s="154">
        <v>25569.625694432871</v>
      </c>
    </row>
    <row r="464" spans="1:102" ht="15" customHeight="1" x14ac:dyDescent="0.35">
      <c r="A464" s="8"/>
      <c r="B464" s="129">
        <v>57286949000117</v>
      </c>
      <c r="C464" s="152" t="s">
        <v>6233</v>
      </c>
      <c r="D464" s="126">
        <v>50</v>
      </c>
      <c r="E464" s="126"/>
      <c r="F464" s="122"/>
      <c r="G464" s="126" t="s">
        <v>2227</v>
      </c>
      <c r="H464" s="126" t="s">
        <v>352</v>
      </c>
      <c r="I464" s="126" t="s">
        <v>3406</v>
      </c>
      <c r="J464" s="126" t="s">
        <v>362</v>
      </c>
      <c r="K464" s="126" t="s">
        <v>3526</v>
      </c>
      <c r="L464" s="211" t="s">
        <v>4393</v>
      </c>
      <c r="M464" s="126" t="s">
        <v>4639</v>
      </c>
      <c r="N464" s="126" t="s">
        <v>46</v>
      </c>
      <c r="O464" s="126" t="s">
        <v>4216</v>
      </c>
      <c r="P464" s="211" t="s">
        <v>4243</v>
      </c>
      <c r="Q464" s="127">
        <v>10000</v>
      </c>
      <c r="R464" s="126" t="s">
        <v>4361</v>
      </c>
      <c r="S464" s="213" t="s">
        <v>46</v>
      </c>
      <c r="T464" s="171">
        <v>0.01</v>
      </c>
      <c r="U464" s="171">
        <v>0.01</v>
      </c>
      <c r="V464" s="172" t="s">
        <v>3398</v>
      </c>
      <c r="W464" s="172" t="s">
        <v>135</v>
      </c>
      <c r="X464" s="172" t="s">
        <v>135</v>
      </c>
      <c r="Y464" s="172" t="s">
        <v>135</v>
      </c>
      <c r="Z464" s="172">
        <v>0</v>
      </c>
      <c r="AA464" s="172" t="s">
        <v>46</v>
      </c>
      <c r="AB464" s="169" t="s">
        <v>46</v>
      </c>
      <c r="AC464" s="172" t="s">
        <v>46</v>
      </c>
      <c r="AD464" s="169">
        <v>0.02</v>
      </c>
      <c r="AE464" s="169" t="s">
        <v>46</v>
      </c>
      <c r="AF464" s="169" t="s">
        <v>46</v>
      </c>
      <c r="AG464" s="169">
        <v>0.2</v>
      </c>
      <c r="AH464" s="172" t="s">
        <v>4806</v>
      </c>
      <c r="AI464" s="172" t="s">
        <v>4807</v>
      </c>
      <c r="AJ464" s="172" t="s">
        <v>46</v>
      </c>
      <c r="AK464" s="173">
        <v>45652</v>
      </c>
      <c r="AL464" s="212" t="s">
        <v>6234</v>
      </c>
      <c r="AM464" s="128" t="s">
        <v>46</v>
      </c>
      <c r="AN464" s="128" t="s">
        <v>46</v>
      </c>
      <c r="AO464" s="128" t="s">
        <v>46</v>
      </c>
      <c r="AP464" s="128" t="s">
        <v>46</v>
      </c>
      <c r="AQ464" s="128" t="s">
        <v>46</v>
      </c>
      <c r="AR464" s="128" t="s">
        <v>46</v>
      </c>
      <c r="AS464" s="128" t="s">
        <v>46</v>
      </c>
      <c r="AT464" s="128" t="s">
        <v>46</v>
      </c>
      <c r="AU464" s="128" t="s">
        <v>46</v>
      </c>
      <c r="AV464" s="128" t="s">
        <v>46</v>
      </c>
      <c r="AW464" s="128" t="s">
        <v>46</v>
      </c>
      <c r="AX464" s="128" t="s">
        <v>46</v>
      </c>
      <c r="AY464" s="128" t="s">
        <v>46</v>
      </c>
      <c r="AZ464" s="128" t="s">
        <v>46</v>
      </c>
      <c r="BA464" s="128" t="s">
        <v>46</v>
      </c>
      <c r="BB464" s="128" t="s">
        <v>46</v>
      </c>
      <c r="BC464" s="128" t="s">
        <v>46</v>
      </c>
      <c r="BD464" s="128" t="s">
        <v>46</v>
      </c>
      <c r="BE464" s="128" t="s">
        <v>46</v>
      </c>
      <c r="BF464" s="128" t="s">
        <v>46</v>
      </c>
      <c r="BG464" s="128" t="s">
        <v>46</v>
      </c>
      <c r="BH464" s="128" t="s">
        <v>46</v>
      </c>
      <c r="BI464" s="128" t="s">
        <v>46</v>
      </c>
      <c r="BJ464" s="128" t="s">
        <v>46</v>
      </c>
      <c r="BK464" s="128" t="s">
        <v>46</v>
      </c>
      <c r="BL464" s="128" t="s">
        <v>46</v>
      </c>
      <c r="BM464" s="128" t="s">
        <v>46</v>
      </c>
      <c r="BN464" s="128" t="s">
        <v>46</v>
      </c>
      <c r="BO464" s="128" t="s">
        <v>46</v>
      </c>
      <c r="BP464" s="128" t="s">
        <v>46</v>
      </c>
      <c r="BQ464" s="128" t="s">
        <v>46</v>
      </c>
      <c r="BR464" s="128" t="s">
        <v>46</v>
      </c>
      <c r="BS464" s="128" t="s">
        <v>46</v>
      </c>
      <c r="BT464" s="128" t="s">
        <v>46</v>
      </c>
      <c r="BU464" s="128" t="s">
        <v>46</v>
      </c>
      <c r="BV464" s="177" t="s">
        <v>46</v>
      </c>
      <c r="BW464" s="177" t="s">
        <v>46</v>
      </c>
      <c r="BX464" s="128" t="s">
        <v>46</v>
      </c>
      <c r="BY464" s="128" t="s">
        <v>46</v>
      </c>
      <c r="BZ464" s="177" t="s">
        <v>46</v>
      </c>
      <c r="CA464" s="182" t="s">
        <v>46</v>
      </c>
      <c r="CB464" s="182" t="s">
        <v>46</v>
      </c>
      <c r="CC464" s="182" t="s">
        <v>46</v>
      </c>
      <c r="CD464" s="182" t="s">
        <v>46</v>
      </c>
      <c r="CE464" s="182" t="s">
        <v>46</v>
      </c>
      <c r="CF464" s="182" t="s">
        <v>46</v>
      </c>
      <c r="CG464" s="179" t="s">
        <v>46</v>
      </c>
      <c r="CH464" s="169">
        <v>0.15</v>
      </c>
      <c r="CI464" s="170">
        <v>0.1</v>
      </c>
      <c r="CJ464" s="170">
        <v>3.0000000000000001E-3</v>
      </c>
      <c r="CK464" s="170" t="s">
        <v>46</v>
      </c>
      <c r="CL464" s="170">
        <v>3.0000000000000001E-3</v>
      </c>
      <c r="CM464" s="180" t="s">
        <v>46</v>
      </c>
      <c r="CN464" s="180" t="s">
        <v>46</v>
      </c>
      <c r="CO464" s="180" t="s">
        <v>46</v>
      </c>
      <c r="CP464" s="128" t="s">
        <v>46</v>
      </c>
      <c r="CQ464" s="128" t="s">
        <v>46</v>
      </c>
      <c r="CR464" s="128" t="s">
        <v>46</v>
      </c>
      <c r="CS464" s="128" t="s">
        <v>46</v>
      </c>
      <c r="CT464" s="126" t="s">
        <v>46</v>
      </c>
      <c r="CU464" s="126" t="s">
        <v>46</v>
      </c>
      <c r="CV464" s="126" t="s">
        <v>6235</v>
      </c>
      <c r="CW464" s="126" t="s">
        <v>46</v>
      </c>
      <c r="CX464" s="154">
        <v>25569.625694432871</v>
      </c>
    </row>
    <row r="465" spans="1:102" ht="15" customHeight="1" x14ac:dyDescent="0.35">
      <c r="A465" s="8"/>
      <c r="B465" s="129">
        <v>57286949000117</v>
      </c>
      <c r="C465" s="152" t="s">
        <v>6236</v>
      </c>
      <c r="D465" s="126">
        <v>50</v>
      </c>
      <c r="E465" s="126"/>
      <c r="F465" s="122"/>
      <c r="G465" s="126" t="s">
        <v>2227</v>
      </c>
      <c r="H465" s="126" t="s">
        <v>352</v>
      </c>
      <c r="I465" s="126" t="s">
        <v>3406</v>
      </c>
      <c r="J465" s="126" t="s">
        <v>362</v>
      </c>
      <c r="K465" s="126" t="s">
        <v>3540</v>
      </c>
      <c r="L465" s="211" t="s">
        <v>4393</v>
      </c>
      <c r="M465" s="126" t="s">
        <v>4639</v>
      </c>
      <c r="N465" s="126" t="s">
        <v>46</v>
      </c>
      <c r="O465" s="126" t="s">
        <v>4216</v>
      </c>
      <c r="P465" s="211" t="s">
        <v>4243</v>
      </c>
      <c r="Q465" s="127">
        <v>500000</v>
      </c>
      <c r="R465" s="126" t="s">
        <v>4361</v>
      </c>
      <c r="S465" s="213" t="s">
        <v>46</v>
      </c>
      <c r="T465" s="171">
        <v>0.01</v>
      </c>
      <c r="U465" s="171">
        <v>0.01</v>
      </c>
      <c r="V465" s="172" t="s">
        <v>3398</v>
      </c>
      <c r="W465" s="172" t="s">
        <v>135</v>
      </c>
      <c r="X465" s="172" t="s">
        <v>135</v>
      </c>
      <c r="Y465" s="172" t="s">
        <v>135</v>
      </c>
      <c r="Z465" s="172">
        <v>0</v>
      </c>
      <c r="AA465" s="172" t="s">
        <v>46</v>
      </c>
      <c r="AB465" s="169" t="s">
        <v>46</v>
      </c>
      <c r="AC465" s="172" t="s">
        <v>46</v>
      </c>
      <c r="AD465" s="169">
        <v>0.02</v>
      </c>
      <c r="AE465" s="169" t="s">
        <v>46</v>
      </c>
      <c r="AF465" s="169" t="s">
        <v>46</v>
      </c>
      <c r="AG465" s="169">
        <v>0.2</v>
      </c>
      <c r="AH465" s="172" t="s">
        <v>4806</v>
      </c>
      <c r="AI465" s="172" t="s">
        <v>4807</v>
      </c>
      <c r="AJ465" s="172" t="s">
        <v>46</v>
      </c>
      <c r="AK465" s="173">
        <v>45652</v>
      </c>
      <c r="AL465" s="212" t="s">
        <v>6237</v>
      </c>
      <c r="AM465" s="128" t="s">
        <v>46</v>
      </c>
      <c r="AN465" s="128" t="s">
        <v>46</v>
      </c>
      <c r="AO465" s="128" t="s">
        <v>46</v>
      </c>
      <c r="AP465" s="128" t="s">
        <v>46</v>
      </c>
      <c r="AQ465" s="128" t="s">
        <v>46</v>
      </c>
      <c r="AR465" s="128" t="s">
        <v>46</v>
      </c>
      <c r="AS465" s="128" t="s">
        <v>46</v>
      </c>
      <c r="AT465" s="128" t="s">
        <v>46</v>
      </c>
      <c r="AU465" s="128" t="s">
        <v>46</v>
      </c>
      <c r="AV465" s="128" t="s">
        <v>46</v>
      </c>
      <c r="AW465" s="128" t="s">
        <v>46</v>
      </c>
      <c r="AX465" s="128" t="s">
        <v>46</v>
      </c>
      <c r="AY465" s="128" t="s">
        <v>46</v>
      </c>
      <c r="AZ465" s="128" t="s">
        <v>46</v>
      </c>
      <c r="BA465" s="128" t="s">
        <v>46</v>
      </c>
      <c r="BB465" s="128" t="s">
        <v>46</v>
      </c>
      <c r="BC465" s="128" t="s">
        <v>46</v>
      </c>
      <c r="BD465" s="128" t="s">
        <v>46</v>
      </c>
      <c r="BE465" s="128" t="s">
        <v>46</v>
      </c>
      <c r="BF465" s="128" t="s">
        <v>46</v>
      </c>
      <c r="BG465" s="128" t="s">
        <v>46</v>
      </c>
      <c r="BH465" s="128" t="s">
        <v>46</v>
      </c>
      <c r="BI465" s="128" t="s">
        <v>46</v>
      </c>
      <c r="BJ465" s="128" t="s">
        <v>46</v>
      </c>
      <c r="BK465" s="128" t="s">
        <v>46</v>
      </c>
      <c r="BL465" s="128" t="s">
        <v>46</v>
      </c>
      <c r="BM465" s="128" t="s">
        <v>46</v>
      </c>
      <c r="BN465" s="128" t="s">
        <v>46</v>
      </c>
      <c r="BO465" s="128" t="s">
        <v>46</v>
      </c>
      <c r="BP465" s="128" t="s">
        <v>46</v>
      </c>
      <c r="BQ465" s="128" t="s">
        <v>46</v>
      </c>
      <c r="BR465" s="128" t="s">
        <v>46</v>
      </c>
      <c r="BS465" s="128" t="s">
        <v>46</v>
      </c>
      <c r="BT465" s="128" t="s">
        <v>46</v>
      </c>
      <c r="BU465" s="128" t="s">
        <v>46</v>
      </c>
      <c r="BV465" s="177" t="s">
        <v>46</v>
      </c>
      <c r="BW465" s="177" t="s">
        <v>46</v>
      </c>
      <c r="BX465" s="128" t="s">
        <v>46</v>
      </c>
      <c r="BY465" s="128" t="s">
        <v>46</v>
      </c>
      <c r="BZ465" s="177" t="s">
        <v>46</v>
      </c>
      <c r="CA465" s="182" t="s">
        <v>46</v>
      </c>
      <c r="CB465" s="182" t="s">
        <v>46</v>
      </c>
      <c r="CC465" s="182" t="s">
        <v>46</v>
      </c>
      <c r="CD465" s="182" t="s">
        <v>46</v>
      </c>
      <c r="CE465" s="182" t="s">
        <v>46</v>
      </c>
      <c r="CF465" s="182" t="s">
        <v>46</v>
      </c>
      <c r="CG465" s="179" t="s">
        <v>46</v>
      </c>
      <c r="CH465" s="169">
        <v>0.15</v>
      </c>
      <c r="CI465" s="170">
        <v>0.1</v>
      </c>
      <c r="CJ465" s="170">
        <v>3.0000000000000001E-3</v>
      </c>
      <c r="CK465" s="170" t="s">
        <v>46</v>
      </c>
      <c r="CL465" s="170">
        <v>3.0000000000000001E-3</v>
      </c>
      <c r="CM465" s="180" t="s">
        <v>46</v>
      </c>
      <c r="CN465" s="180" t="s">
        <v>46</v>
      </c>
      <c r="CO465" s="180" t="s">
        <v>46</v>
      </c>
      <c r="CP465" s="128" t="s">
        <v>46</v>
      </c>
      <c r="CQ465" s="128" t="s">
        <v>46</v>
      </c>
      <c r="CR465" s="128" t="s">
        <v>46</v>
      </c>
      <c r="CS465" s="128" t="s">
        <v>46</v>
      </c>
      <c r="CT465" s="126" t="s">
        <v>46</v>
      </c>
      <c r="CU465" s="126" t="s">
        <v>46</v>
      </c>
      <c r="CV465" s="126" t="s">
        <v>6235</v>
      </c>
      <c r="CW465" s="126" t="s">
        <v>46</v>
      </c>
      <c r="CX465" s="154">
        <v>25569.625694432871</v>
      </c>
    </row>
    <row r="466" spans="1:102" ht="15" customHeight="1" x14ac:dyDescent="0.35">
      <c r="A466" s="8"/>
      <c r="B466" s="129">
        <v>38954217000103</v>
      </c>
      <c r="C466" s="152" t="s">
        <v>6238</v>
      </c>
      <c r="D466" s="126">
        <v>24</v>
      </c>
      <c r="E466" s="126"/>
      <c r="F466" s="122"/>
      <c r="G466" s="126" t="s">
        <v>2227</v>
      </c>
      <c r="H466" s="126" t="s">
        <v>3390</v>
      </c>
      <c r="I466" s="126" t="s">
        <v>3384</v>
      </c>
      <c r="J466" s="126" t="s">
        <v>362</v>
      </c>
      <c r="K466" s="126" t="s">
        <v>3540</v>
      </c>
      <c r="L466" s="211" t="s">
        <v>3399</v>
      </c>
      <c r="M466" s="126" t="s">
        <v>112</v>
      </c>
      <c r="N466" s="126" t="s">
        <v>113</v>
      </c>
      <c r="O466" s="126" t="s">
        <v>4459</v>
      </c>
      <c r="P466" s="211" t="s">
        <v>4616</v>
      </c>
      <c r="Q466" s="127">
        <v>1000</v>
      </c>
      <c r="R466" s="126" t="s">
        <v>4361</v>
      </c>
      <c r="S466" s="213" t="s">
        <v>46</v>
      </c>
      <c r="T466" s="171">
        <v>1000</v>
      </c>
      <c r="U466" s="171">
        <v>1000</v>
      </c>
      <c r="V466" s="172" t="s">
        <v>3398</v>
      </c>
      <c r="W466" s="172" t="s">
        <v>3530</v>
      </c>
      <c r="X466" s="172" t="s">
        <v>3531</v>
      </c>
      <c r="Y466" s="172" t="s">
        <v>3534</v>
      </c>
      <c r="Z466" s="172">
        <v>32</v>
      </c>
      <c r="AA466" s="172" t="s">
        <v>46</v>
      </c>
      <c r="AB466" s="169" t="s">
        <v>46</v>
      </c>
      <c r="AC466" s="172" t="s">
        <v>6239</v>
      </c>
      <c r="AD466" s="169">
        <v>1.8500000000000003E-2</v>
      </c>
      <c r="AE466" s="169">
        <v>0.16849999999999998</v>
      </c>
      <c r="AF466" s="169" t="s">
        <v>46</v>
      </c>
      <c r="AG466" s="169">
        <v>0.2</v>
      </c>
      <c r="AH466" s="172" t="s">
        <v>3380</v>
      </c>
      <c r="AI466" s="172" t="s">
        <v>3381</v>
      </c>
      <c r="AJ466" s="172" t="s">
        <v>46</v>
      </c>
      <c r="AK466" s="173">
        <v>44134</v>
      </c>
      <c r="AL466" s="212" t="s">
        <v>6240</v>
      </c>
      <c r="AM466" s="128">
        <v>1.67356961504567E-2</v>
      </c>
      <c r="AN466" s="128">
        <v>0.43277729283318539</v>
      </c>
      <c r="AO466" s="128">
        <v>0.48647816003362299</v>
      </c>
      <c r="AP466" s="128">
        <v>0.2862063529836209</v>
      </c>
      <c r="AQ466" s="128">
        <v>0.1851725164647009</v>
      </c>
      <c r="AR466" s="128">
        <v>-1.29100148504038E-2</v>
      </c>
      <c r="AS466" s="128">
        <v>0.24308037783959199</v>
      </c>
      <c r="AT466" s="128">
        <v>2.7672903911451999E-2</v>
      </c>
      <c r="AU466" s="128" t="s">
        <v>46</v>
      </c>
      <c r="AV466" s="128" t="s">
        <v>46</v>
      </c>
      <c r="AW466" s="128">
        <v>0.19849324997064219</v>
      </c>
      <c r="AX466" s="128">
        <v>1.3718566615445054</v>
      </c>
      <c r="AY466" s="128">
        <v>4.1809142495171274</v>
      </c>
      <c r="AZ466" s="128">
        <v>3.6457976324812416</v>
      </c>
      <c r="BA466" s="128">
        <v>2.5222457692523959</v>
      </c>
      <c r="BB466" s="128">
        <v>1.5448803074677271</v>
      </c>
      <c r="BC466" s="128" t="s">
        <v>46</v>
      </c>
      <c r="BD466" s="128">
        <v>1.8630504512102479</v>
      </c>
      <c r="BE466" s="128">
        <v>0.22365550781690521</v>
      </c>
      <c r="BF466" s="128" t="s">
        <v>46</v>
      </c>
      <c r="BG466" s="128" t="s">
        <v>46</v>
      </c>
      <c r="BH466" s="128">
        <v>2.2733622640595699</v>
      </c>
      <c r="BI466" s="128">
        <v>4.5363923750790999E-3</v>
      </c>
      <c r="BJ466" s="128">
        <v>0.32926469558650218</v>
      </c>
      <c r="BK466" s="128">
        <v>0.35304284379459799</v>
      </c>
      <c r="BL466" s="128">
        <v>0.15513043876126353</v>
      </c>
      <c r="BM466" s="128">
        <v>5.8320102317176215E-2</v>
      </c>
      <c r="BN466" s="128">
        <v>-0.1216497430046462</v>
      </c>
      <c r="BO466" s="128">
        <v>0.1126059842547668</v>
      </c>
      <c r="BP466" s="128">
        <v>-9.6057131541582103E-2</v>
      </c>
      <c r="BQ466" s="128" t="s">
        <v>46</v>
      </c>
      <c r="BR466" s="128" t="s">
        <v>46</v>
      </c>
      <c r="BS466" s="128">
        <v>0.10225266515317433</v>
      </c>
      <c r="BT466" s="128">
        <v>0.1836700163179725</v>
      </c>
      <c r="BU466" s="128">
        <v>0.19284884223492421</v>
      </c>
      <c r="BV466" s="177">
        <v>1.5681806744717035</v>
      </c>
      <c r="BW466" s="177">
        <v>0.51934269146594603</v>
      </c>
      <c r="BX466" s="128">
        <v>-5.9034044940523597E-2</v>
      </c>
      <c r="BY466" s="128">
        <v>-0.30724705817592368</v>
      </c>
      <c r="BZ466" s="177">
        <v>0.93115516826871703</v>
      </c>
      <c r="CA466" s="182">
        <v>0.78431771596600552</v>
      </c>
      <c r="CB466" s="182">
        <v>-0.23379307018175449</v>
      </c>
      <c r="CC466" s="182">
        <v>0.3932234784979356</v>
      </c>
      <c r="CD466" s="182">
        <v>0.38702948017848771</v>
      </c>
      <c r="CE466" s="182">
        <v>0.15935222369884949</v>
      </c>
      <c r="CF466" s="182">
        <v>0.42652341617534612</v>
      </c>
      <c r="CG466" s="179">
        <v>2.4269720000000001</v>
      </c>
      <c r="CH466" s="169">
        <v>0.27</v>
      </c>
      <c r="CI466" s="170">
        <v>0.15</v>
      </c>
      <c r="CJ466" s="170">
        <v>4.9950000000000003E-3</v>
      </c>
      <c r="CK466" s="170" t="s">
        <v>46</v>
      </c>
      <c r="CL466" s="170">
        <v>4.9950000000000003E-3</v>
      </c>
      <c r="CM466" s="180">
        <v>60346239.07</v>
      </c>
      <c r="CN466" s="180">
        <v>40518254.09896826</v>
      </c>
      <c r="CO466" s="180">
        <v>26077449.630000003</v>
      </c>
      <c r="CP466" s="128" t="s">
        <v>46</v>
      </c>
      <c r="CQ466" s="128" t="s">
        <v>46</v>
      </c>
      <c r="CR466" s="128" t="s">
        <v>46</v>
      </c>
      <c r="CS466" s="128" t="s">
        <v>46</v>
      </c>
      <c r="CT466" s="126" t="s">
        <v>46</v>
      </c>
      <c r="CU466" s="126" t="s">
        <v>46</v>
      </c>
      <c r="CV466" s="126" t="s">
        <v>6241</v>
      </c>
      <c r="CW466" s="126" t="s">
        <v>46</v>
      </c>
      <c r="CX466" s="154">
        <v>25569.625694432871</v>
      </c>
    </row>
    <row r="467" spans="1:102" ht="15" customHeight="1" x14ac:dyDescent="0.35">
      <c r="A467" s="8"/>
      <c r="B467" s="129">
        <v>36046327000141</v>
      </c>
      <c r="C467" s="152" t="s">
        <v>6242</v>
      </c>
      <c r="D467" s="126">
        <v>26</v>
      </c>
      <c r="E467" s="126"/>
      <c r="F467" s="122"/>
      <c r="G467" s="126" t="s">
        <v>2227</v>
      </c>
      <c r="H467" s="126" t="s">
        <v>3390</v>
      </c>
      <c r="I467" s="126" t="s">
        <v>3384</v>
      </c>
      <c r="J467" s="126" t="s">
        <v>362</v>
      </c>
      <c r="K467" s="126" t="s">
        <v>3526</v>
      </c>
      <c r="L467" s="211" t="s">
        <v>3400</v>
      </c>
      <c r="M467" s="126" t="s">
        <v>112</v>
      </c>
      <c r="N467" s="126" t="s">
        <v>4436</v>
      </c>
      <c r="O467" s="126" t="s">
        <v>406</v>
      </c>
      <c r="P467" s="211" t="s">
        <v>3539</v>
      </c>
      <c r="Q467" s="127">
        <v>500</v>
      </c>
      <c r="R467" s="126" t="s">
        <v>4350</v>
      </c>
      <c r="S467" s="213" t="s">
        <v>46</v>
      </c>
      <c r="T467" s="171">
        <v>100</v>
      </c>
      <c r="U467" s="171">
        <v>100</v>
      </c>
      <c r="V467" s="172" t="s">
        <v>3398</v>
      </c>
      <c r="W467" s="172" t="s">
        <v>3530</v>
      </c>
      <c r="X467" s="172" t="s">
        <v>3530</v>
      </c>
      <c r="Y467" s="172" t="s">
        <v>4427</v>
      </c>
      <c r="Z467" s="172">
        <v>6</v>
      </c>
      <c r="AA467" s="172" t="s">
        <v>46</v>
      </c>
      <c r="AB467" s="169" t="s">
        <v>46</v>
      </c>
      <c r="AC467" s="172" t="s">
        <v>6243</v>
      </c>
      <c r="AD467" s="169">
        <v>6.9999999999999993E-3</v>
      </c>
      <c r="AE467" s="169">
        <v>0.20700000000000002</v>
      </c>
      <c r="AF467" s="169">
        <v>0.02</v>
      </c>
      <c r="AG467" s="169" t="s">
        <v>46</v>
      </c>
      <c r="AH467" s="172" t="s">
        <v>46</v>
      </c>
      <c r="AI467" s="172" t="s">
        <v>46</v>
      </c>
      <c r="AJ467" s="172" t="s">
        <v>46</v>
      </c>
      <c r="AK467" s="173">
        <v>44018</v>
      </c>
      <c r="AL467" s="212" t="s">
        <v>6244</v>
      </c>
      <c r="AM467" s="128">
        <v>1.0117620204309299E-2</v>
      </c>
      <c r="AN467" s="128">
        <v>0.1174642660378175</v>
      </c>
      <c r="AO467" s="128">
        <v>0.1073229730921052</v>
      </c>
      <c r="AP467" s="128">
        <v>0.14946348638807461</v>
      </c>
      <c r="AQ467" s="128">
        <v>0.14577857067459879</v>
      </c>
      <c r="AR467" s="128">
        <v>0.1142293189220995</v>
      </c>
      <c r="AS467" s="128">
        <v>0.14645579081145499</v>
      </c>
      <c r="AT467" s="128">
        <v>-3.0501849404525799E-2</v>
      </c>
      <c r="AU467" s="128" t="s">
        <v>46</v>
      </c>
      <c r="AV467" s="128" t="s">
        <v>46</v>
      </c>
      <c r="AW467" s="128">
        <v>8.3243184744822896E-2</v>
      </c>
      <c r="AX467" s="128">
        <v>0.82936046110518613</v>
      </c>
      <c r="AY467" s="128">
        <v>1.1347823275836249</v>
      </c>
      <c r="AZ467" s="128">
        <v>0.80430710637246738</v>
      </c>
      <c r="BA467" s="128">
        <v>1.2383912812366231</v>
      </c>
      <c r="BB467" s="128">
        <v>1.1717627436673543</v>
      </c>
      <c r="BC467" s="128">
        <v>1.0504837639475282</v>
      </c>
      <c r="BD467" s="128">
        <v>1.1224868480897738</v>
      </c>
      <c r="BE467" s="128" t="s">
        <v>46</v>
      </c>
      <c r="BF467" s="128" t="s">
        <v>46</v>
      </c>
      <c r="BG467" s="128" t="s">
        <v>46</v>
      </c>
      <c r="BH467" s="128">
        <v>0.81224888224879721</v>
      </c>
      <c r="BI467" s="128">
        <v>-2.0816835710680999E-3</v>
      </c>
      <c r="BJ467" s="128">
        <v>1.39516687911342E-2</v>
      </c>
      <c r="BK467" s="128">
        <v>-2.6112343146919601E-2</v>
      </c>
      <c r="BL467" s="128">
        <v>2.5673285742374485E-2</v>
      </c>
      <c r="BM467" s="128">
        <v>1.9004586037957072E-2</v>
      </c>
      <c r="BN467" s="128">
        <v>5.4895907678570999E-3</v>
      </c>
      <c r="BO467" s="128">
        <v>1.59813972266298E-2</v>
      </c>
      <c r="BP467" s="128">
        <v>-0.15423188485756001</v>
      </c>
      <c r="BQ467" s="128" t="s">
        <v>46</v>
      </c>
      <c r="BR467" s="128" t="s">
        <v>46</v>
      </c>
      <c r="BS467" s="128">
        <v>-1.7452975360776279E-2</v>
      </c>
      <c r="BT467" s="128">
        <v>0.1058868231020057</v>
      </c>
      <c r="BU467" s="128">
        <v>6.0180117826355101E-2</v>
      </c>
      <c r="BV467" s="177">
        <v>-0.1672353982649942</v>
      </c>
      <c r="BW467" s="177">
        <v>-0.2116467682468933</v>
      </c>
      <c r="BX467" s="128">
        <v>-6.85303121845698E-2</v>
      </c>
      <c r="BY467" s="128">
        <v>-0.1178564735539212</v>
      </c>
      <c r="BZ467" s="177">
        <v>4.5791053890100004E-3</v>
      </c>
      <c r="CA467" s="182">
        <v>-0.2161586884670085</v>
      </c>
      <c r="CB467" s="182">
        <v>-0.39688422864649547</v>
      </c>
      <c r="CC467" s="182">
        <v>-0.15912282652332591</v>
      </c>
      <c r="CD467" s="182">
        <v>-0.14538025725774731</v>
      </c>
      <c r="CE467" s="182">
        <v>-0.40839064920223411</v>
      </c>
      <c r="CF467" s="182">
        <v>9.487422959402E-4</v>
      </c>
      <c r="CG467" s="179">
        <v>151.82619493357299</v>
      </c>
      <c r="CH467" s="169">
        <v>0.3</v>
      </c>
      <c r="CI467" s="170" t="s">
        <v>46</v>
      </c>
      <c r="CJ467" s="170">
        <v>2.0999999999999994E-3</v>
      </c>
      <c r="CK467" s="170" t="s">
        <v>46</v>
      </c>
      <c r="CL467" s="170">
        <v>2.0999999999999994E-3</v>
      </c>
      <c r="CM467" s="180">
        <v>11509799.84</v>
      </c>
      <c r="CN467" s="180">
        <v>12369924.724523803</v>
      </c>
      <c r="CO467" s="180">
        <v>-6583726.1000000006</v>
      </c>
      <c r="CP467" s="128" t="s">
        <v>46</v>
      </c>
      <c r="CQ467" s="128" t="s">
        <v>46</v>
      </c>
      <c r="CR467" s="128" t="s">
        <v>46</v>
      </c>
      <c r="CS467" s="128" t="s">
        <v>46</v>
      </c>
      <c r="CT467" s="126" t="s">
        <v>46</v>
      </c>
      <c r="CU467" s="126" t="s">
        <v>46</v>
      </c>
      <c r="CV467" s="126" t="s">
        <v>6245</v>
      </c>
      <c r="CW467" s="126" t="s">
        <v>46</v>
      </c>
      <c r="CX467" s="154">
        <v>25569.625694432871</v>
      </c>
    </row>
    <row r="468" spans="1:102" ht="15" customHeight="1" x14ac:dyDescent="0.35">
      <c r="A468" s="8"/>
      <c r="B468" s="129">
        <v>43120902000174</v>
      </c>
      <c r="C468" s="152" t="s">
        <v>6246</v>
      </c>
      <c r="D468" s="126">
        <v>50</v>
      </c>
      <c r="E468" s="126"/>
      <c r="F468" s="122"/>
      <c r="G468" s="126" t="s">
        <v>2227</v>
      </c>
      <c r="H468" s="126" t="s">
        <v>352</v>
      </c>
      <c r="I468" s="126" t="s">
        <v>3406</v>
      </c>
      <c r="J468" s="126" t="s">
        <v>362</v>
      </c>
      <c r="K468" s="126" t="s">
        <v>3526</v>
      </c>
      <c r="L468" s="211" t="s">
        <v>3400</v>
      </c>
      <c r="M468" s="126" t="s">
        <v>4733</v>
      </c>
      <c r="N468" s="126" t="s">
        <v>4533</v>
      </c>
      <c r="O468" s="126" t="s">
        <v>4216</v>
      </c>
      <c r="P468" s="211" t="s">
        <v>4243</v>
      </c>
      <c r="Q468" s="127">
        <v>10000</v>
      </c>
      <c r="R468" s="126" t="s">
        <v>4361</v>
      </c>
      <c r="S468" s="213" t="s">
        <v>46</v>
      </c>
      <c r="T468" s="171">
        <v>1000</v>
      </c>
      <c r="U468" s="171">
        <v>1000</v>
      </c>
      <c r="V468" s="172" t="s">
        <v>3398</v>
      </c>
      <c r="W468" s="172" t="s">
        <v>135</v>
      </c>
      <c r="X468" s="172" t="s">
        <v>46</v>
      </c>
      <c r="Y468" s="172" t="s">
        <v>46</v>
      </c>
      <c r="Z468" s="172" t="s">
        <v>46</v>
      </c>
      <c r="AA468" s="172" t="s">
        <v>46</v>
      </c>
      <c r="AB468" s="169" t="s">
        <v>46</v>
      </c>
      <c r="AC468" s="172" t="s">
        <v>6247</v>
      </c>
      <c r="AD468" s="169">
        <v>0.02</v>
      </c>
      <c r="AE468" s="169">
        <v>4.4999999999999998E-2</v>
      </c>
      <c r="AF468" s="169">
        <v>2.0799999999999999E-2</v>
      </c>
      <c r="AG468" s="169">
        <v>0.2</v>
      </c>
      <c r="AH468" s="172" t="s">
        <v>136</v>
      </c>
      <c r="AI468" s="172" t="s">
        <v>4367</v>
      </c>
      <c r="AJ468" s="172" t="s">
        <v>46</v>
      </c>
      <c r="AK468" s="173">
        <v>44839</v>
      </c>
      <c r="AL468" s="212" t="s">
        <v>6248</v>
      </c>
      <c r="AM468" s="128" t="s">
        <v>46</v>
      </c>
      <c r="AN468" s="128" t="s">
        <v>46</v>
      </c>
      <c r="AO468" s="128" t="s">
        <v>46</v>
      </c>
      <c r="AP468" s="128" t="s">
        <v>46</v>
      </c>
      <c r="AQ468" s="128" t="s">
        <v>46</v>
      </c>
      <c r="AR468" s="128" t="s">
        <v>46</v>
      </c>
      <c r="AS468" s="128" t="s">
        <v>46</v>
      </c>
      <c r="AT468" s="128" t="s">
        <v>46</v>
      </c>
      <c r="AU468" s="128" t="s">
        <v>46</v>
      </c>
      <c r="AV468" s="128" t="s">
        <v>46</v>
      </c>
      <c r="AW468" s="128" t="s">
        <v>46</v>
      </c>
      <c r="AX468" s="128" t="s">
        <v>46</v>
      </c>
      <c r="AY468" s="128" t="s">
        <v>46</v>
      </c>
      <c r="AZ468" s="128" t="s">
        <v>46</v>
      </c>
      <c r="BA468" s="128" t="s">
        <v>46</v>
      </c>
      <c r="BB468" s="128" t="s">
        <v>46</v>
      </c>
      <c r="BC468" s="128" t="s">
        <v>46</v>
      </c>
      <c r="BD468" s="128" t="s">
        <v>46</v>
      </c>
      <c r="BE468" s="128" t="s">
        <v>46</v>
      </c>
      <c r="BF468" s="128" t="s">
        <v>46</v>
      </c>
      <c r="BG468" s="128" t="s">
        <v>46</v>
      </c>
      <c r="BH468" s="128" t="s">
        <v>46</v>
      </c>
      <c r="BI468" s="128" t="s">
        <v>46</v>
      </c>
      <c r="BJ468" s="128" t="s">
        <v>46</v>
      </c>
      <c r="BK468" s="128" t="s">
        <v>46</v>
      </c>
      <c r="BL468" s="128" t="s">
        <v>46</v>
      </c>
      <c r="BM468" s="128" t="s">
        <v>46</v>
      </c>
      <c r="BN468" s="128" t="s">
        <v>46</v>
      </c>
      <c r="BO468" s="128" t="s">
        <v>46</v>
      </c>
      <c r="BP468" s="128" t="s">
        <v>46</v>
      </c>
      <c r="BQ468" s="128" t="s">
        <v>46</v>
      </c>
      <c r="BR468" s="128" t="s">
        <v>46</v>
      </c>
      <c r="BS468" s="128" t="s">
        <v>46</v>
      </c>
      <c r="BT468" s="128">
        <v>9.0168492084244198E-2</v>
      </c>
      <c r="BU468" s="128">
        <v>1.0843523851401045</v>
      </c>
      <c r="BV468" s="177">
        <v>6.3054278503418999E-3</v>
      </c>
      <c r="BW468" s="177">
        <v>0.23382690480475779</v>
      </c>
      <c r="BX468" s="128">
        <v>-1.55755351535669E-2</v>
      </c>
      <c r="BY468" s="128">
        <v>-0.51752182264086155</v>
      </c>
      <c r="BZ468" s="177">
        <v>5.2471691874910902E-2</v>
      </c>
      <c r="CA468" s="182">
        <v>-6.9369981763996502E-2</v>
      </c>
      <c r="CB468" s="182">
        <v>7.0038893912006198E-2</v>
      </c>
      <c r="CC468" s="182">
        <v>-4.8454421168843999E-2</v>
      </c>
      <c r="CD468" s="182">
        <v>-6.7152797047882407E-2</v>
      </c>
      <c r="CE468" s="182">
        <v>-1.0941833352592399E-2</v>
      </c>
      <c r="CF468" s="182">
        <v>2.1964530854111999E-2</v>
      </c>
      <c r="CG468" s="179">
        <v>1066.6165726900001</v>
      </c>
      <c r="CH468" s="169">
        <v>0.15</v>
      </c>
      <c r="CI468" s="170">
        <v>7.4999999999999997E-2</v>
      </c>
      <c r="CJ468" s="170">
        <v>3.0000000000000001E-3</v>
      </c>
      <c r="CK468" s="170" t="s">
        <v>46</v>
      </c>
      <c r="CL468" s="170">
        <v>3.0000000000000001E-3</v>
      </c>
      <c r="CM468" s="180">
        <v>189401673.59999999</v>
      </c>
      <c r="CN468" s="180">
        <v>171375003.59801587</v>
      </c>
      <c r="CO468" s="180">
        <v>30708180.73</v>
      </c>
      <c r="CP468" s="128" t="s">
        <v>46</v>
      </c>
      <c r="CQ468" s="128" t="s">
        <v>46</v>
      </c>
      <c r="CR468" s="128" t="s">
        <v>46</v>
      </c>
      <c r="CS468" s="128" t="s">
        <v>46</v>
      </c>
      <c r="CT468" s="126" t="s">
        <v>46</v>
      </c>
      <c r="CU468" s="126" t="s">
        <v>46</v>
      </c>
      <c r="CV468" s="126" t="s">
        <v>6249</v>
      </c>
      <c r="CW468" s="126" t="s">
        <v>46</v>
      </c>
      <c r="CX468" s="154">
        <v>25569.604861099539</v>
      </c>
    </row>
    <row r="469" spans="1:102" ht="15" customHeight="1" x14ac:dyDescent="0.35">
      <c r="A469" s="8"/>
      <c r="B469" s="129">
        <v>43120902000174</v>
      </c>
      <c r="C469" s="152" t="s">
        <v>6250</v>
      </c>
      <c r="D469" s="126">
        <v>50</v>
      </c>
      <c r="E469" s="126"/>
      <c r="F469" s="122"/>
      <c r="G469" s="126" t="s">
        <v>2227</v>
      </c>
      <c r="H469" s="126" t="s">
        <v>352</v>
      </c>
      <c r="I469" s="126" t="s">
        <v>3406</v>
      </c>
      <c r="J469" s="126" t="s">
        <v>362</v>
      </c>
      <c r="K469" s="126" t="s">
        <v>3526</v>
      </c>
      <c r="L469" s="211" t="s">
        <v>3400</v>
      </c>
      <c r="M469" s="126" t="s">
        <v>4733</v>
      </c>
      <c r="N469" s="126" t="s">
        <v>4533</v>
      </c>
      <c r="O469" s="126" t="s">
        <v>4216</v>
      </c>
      <c r="P469" s="211" t="s">
        <v>4243</v>
      </c>
      <c r="Q469" s="127">
        <v>10000</v>
      </c>
      <c r="R469" s="126" t="s">
        <v>4361</v>
      </c>
      <c r="S469" s="213" t="s">
        <v>46</v>
      </c>
      <c r="T469" s="171">
        <v>1000</v>
      </c>
      <c r="U469" s="171">
        <v>1000</v>
      </c>
      <c r="V469" s="172" t="s">
        <v>3398</v>
      </c>
      <c r="W469" s="172" t="s">
        <v>135</v>
      </c>
      <c r="X469" s="172" t="s">
        <v>46</v>
      </c>
      <c r="Y469" s="172" t="s">
        <v>46</v>
      </c>
      <c r="Z469" s="172" t="s">
        <v>46</v>
      </c>
      <c r="AA469" s="172" t="s">
        <v>46</v>
      </c>
      <c r="AB469" s="169" t="s">
        <v>46</v>
      </c>
      <c r="AC469" s="172" t="s">
        <v>6247</v>
      </c>
      <c r="AD469" s="169">
        <v>0.02</v>
      </c>
      <c r="AE469" s="169">
        <v>4.4999999999999998E-2</v>
      </c>
      <c r="AF469" s="169">
        <v>2.0799999999999999E-2</v>
      </c>
      <c r="AG469" s="169">
        <v>0.2</v>
      </c>
      <c r="AH469" s="172" t="s">
        <v>136</v>
      </c>
      <c r="AI469" s="172" t="s">
        <v>4367</v>
      </c>
      <c r="AJ469" s="172" t="s">
        <v>46</v>
      </c>
      <c r="AK469" s="173">
        <v>44890</v>
      </c>
      <c r="AL469" s="212" t="s">
        <v>6251</v>
      </c>
      <c r="AM469" s="128" t="s">
        <v>46</v>
      </c>
      <c r="AN469" s="128" t="s">
        <v>46</v>
      </c>
      <c r="AO469" s="128" t="s">
        <v>46</v>
      </c>
      <c r="AP469" s="128" t="s">
        <v>46</v>
      </c>
      <c r="AQ469" s="128" t="s">
        <v>46</v>
      </c>
      <c r="AR469" s="128" t="s">
        <v>46</v>
      </c>
      <c r="AS469" s="128" t="s">
        <v>46</v>
      </c>
      <c r="AT469" s="128" t="s">
        <v>46</v>
      </c>
      <c r="AU469" s="128" t="s">
        <v>46</v>
      </c>
      <c r="AV469" s="128" t="s">
        <v>46</v>
      </c>
      <c r="AW469" s="128" t="s">
        <v>46</v>
      </c>
      <c r="AX469" s="128" t="s">
        <v>46</v>
      </c>
      <c r="AY469" s="128" t="s">
        <v>46</v>
      </c>
      <c r="AZ469" s="128" t="s">
        <v>46</v>
      </c>
      <c r="BA469" s="128" t="s">
        <v>46</v>
      </c>
      <c r="BB469" s="128" t="s">
        <v>46</v>
      </c>
      <c r="BC469" s="128" t="s">
        <v>46</v>
      </c>
      <c r="BD469" s="128" t="s">
        <v>46</v>
      </c>
      <c r="BE469" s="128" t="s">
        <v>46</v>
      </c>
      <c r="BF469" s="128" t="s">
        <v>46</v>
      </c>
      <c r="BG469" s="128" t="s">
        <v>46</v>
      </c>
      <c r="BH469" s="128" t="s">
        <v>46</v>
      </c>
      <c r="BI469" s="128" t="s">
        <v>46</v>
      </c>
      <c r="BJ469" s="128" t="s">
        <v>46</v>
      </c>
      <c r="BK469" s="128" t="s">
        <v>46</v>
      </c>
      <c r="BL469" s="128" t="s">
        <v>46</v>
      </c>
      <c r="BM469" s="128" t="s">
        <v>46</v>
      </c>
      <c r="BN469" s="128" t="s">
        <v>46</v>
      </c>
      <c r="BO469" s="128" t="s">
        <v>46</v>
      </c>
      <c r="BP469" s="128" t="s">
        <v>46</v>
      </c>
      <c r="BQ469" s="128" t="s">
        <v>46</v>
      </c>
      <c r="BR469" s="128" t="s">
        <v>46</v>
      </c>
      <c r="BS469" s="128" t="s">
        <v>46</v>
      </c>
      <c r="BT469" s="128">
        <v>9.0168492084244198E-2</v>
      </c>
      <c r="BU469" s="128">
        <v>1.0843523851401045</v>
      </c>
      <c r="BV469" s="177">
        <v>6.3054278503418999E-3</v>
      </c>
      <c r="BW469" s="177">
        <v>0.23382690480475779</v>
      </c>
      <c r="BX469" s="128">
        <v>-1.55755351535669E-2</v>
      </c>
      <c r="BY469" s="128">
        <v>-0.51752182264086155</v>
      </c>
      <c r="BZ469" s="177">
        <v>5.2471691874910902E-2</v>
      </c>
      <c r="CA469" s="182">
        <v>-6.9369981763996502E-2</v>
      </c>
      <c r="CB469" s="182">
        <v>7.0038893912006198E-2</v>
      </c>
      <c r="CC469" s="182">
        <v>-4.8454421168843999E-2</v>
      </c>
      <c r="CD469" s="182">
        <v>-6.7152797047882407E-2</v>
      </c>
      <c r="CE469" s="182">
        <v>-1.0941833352592399E-2</v>
      </c>
      <c r="CF469" s="182">
        <v>2.1964530854111999E-2</v>
      </c>
      <c r="CG469" s="179">
        <v>1066.6165726900001</v>
      </c>
      <c r="CH469" s="169">
        <v>0.15</v>
      </c>
      <c r="CI469" s="170">
        <v>7.4999999999999997E-2</v>
      </c>
      <c r="CJ469" s="170">
        <v>3.0000000000000001E-3</v>
      </c>
      <c r="CK469" s="170" t="s">
        <v>46</v>
      </c>
      <c r="CL469" s="170">
        <v>3.0000000000000001E-3</v>
      </c>
      <c r="CM469" s="180">
        <v>189401673.59999999</v>
      </c>
      <c r="CN469" s="180">
        <v>171375003.59801587</v>
      </c>
      <c r="CO469" s="180">
        <v>30708180.73</v>
      </c>
      <c r="CP469" s="128" t="s">
        <v>46</v>
      </c>
      <c r="CQ469" s="128" t="s">
        <v>46</v>
      </c>
      <c r="CR469" s="128" t="s">
        <v>46</v>
      </c>
      <c r="CS469" s="128" t="s">
        <v>46</v>
      </c>
      <c r="CT469" s="126" t="s">
        <v>46</v>
      </c>
      <c r="CU469" s="126" t="s">
        <v>46</v>
      </c>
      <c r="CV469" s="126" t="s">
        <v>6249</v>
      </c>
      <c r="CW469" s="126" t="s">
        <v>46</v>
      </c>
      <c r="CX469" s="154">
        <v>25569.604861099539</v>
      </c>
    </row>
    <row r="470" spans="1:102" ht="15" customHeight="1" x14ac:dyDescent="0.35">
      <c r="A470" s="8"/>
      <c r="B470" s="129">
        <v>37567365000102</v>
      </c>
      <c r="C470" s="152" t="s">
        <v>6252</v>
      </c>
      <c r="D470" s="126">
        <v>50</v>
      </c>
      <c r="E470" s="126"/>
      <c r="F470" s="122"/>
      <c r="G470" s="126" t="s">
        <v>2227</v>
      </c>
      <c r="H470" s="126" t="s">
        <v>3390</v>
      </c>
      <c r="I470" s="126" t="s">
        <v>3384</v>
      </c>
      <c r="J470" s="126" t="s">
        <v>3559</v>
      </c>
      <c r="K470" s="126" t="s">
        <v>3540</v>
      </c>
      <c r="L470" s="211" t="s">
        <v>3400</v>
      </c>
      <c r="M470" s="126" t="s">
        <v>114</v>
      </c>
      <c r="N470" s="126" t="s">
        <v>115</v>
      </c>
      <c r="O470" s="126" t="s">
        <v>3551</v>
      </c>
      <c r="P470" s="211" t="s">
        <v>4687</v>
      </c>
      <c r="Q470" s="127">
        <v>1000</v>
      </c>
      <c r="R470" s="126" t="s">
        <v>4350</v>
      </c>
      <c r="S470" s="213" t="s">
        <v>46</v>
      </c>
      <c r="T470" s="171">
        <v>1000</v>
      </c>
      <c r="U470" s="171">
        <v>1000</v>
      </c>
      <c r="V470" s="172" t="s">
        <v>3398</v>
      </c>
      <c r="W470" s="172" t="s">
        <v>3530</v>
      </c>
      <c r="X470" s="172" t="s">
        <v>5567</v>
      </c>
      <c r="Y470" s="172" t="s">
        <v>3534</v>
      </c>
      <c r="Z470" s="172">
        <v>30</v>
      </c>
      <c r="AA470" s="172" t="s">
        <v>46</v>
      </c>
      <c r="AB470" s="169" t="s">
        <v>46</v>
      </c>
      <c r="AC470" s="172" t="s">
        <v>6253</v>
      </c>
      <c r="AD470" s="169">
        <v>0.02</v>
      </c>
      <c r="AE470" s="169">
        <v>9.0000000000000011E-2</v>
      </c>
      <c r="AF470" s="169" t="s">
        <v>46</v>
      </c>
      <c r="AG470" s="169">
        <v>0.2</v>
      </c>
      <c r="AH470" s="172" t="s">
        <v>46</v>
      </c>
      <c r="AI470" s="172" t="s">
        <v>46</v>
      </c>
      <c r="AJ470" s="172" t="s">
        <v>46</v>
      </c>
      <c r="AK470" s="173">
        <v>44074</v>
      </c>
      <c r="AL470" s="212" t="s">
        <v>3672</v>
      </c>
      <c r="AM470" s="128">
        <v>2.3321017194175699E-2</v>
      </c>
      <c r="AN470" s="128">
        <v>0.3515261498172888</v>
      </c>
      <c r="AO470" s="128">
        <v>0.1694817769747709</v>
      </c>
      <c r="AP470" s="128">
        <v>5.7792497951048197E-2</v>
      </c>
      <c r="AQ470" s="128">
        <v>3.6122139408165603E-2</v>
      </c>
      <c r="AR470" s="128">
        <v>-0.33481715491172098</v>
      </c>
      <c r="AS470" s="128">
        <v>0.4828759411318484</v>
      </c>
      <c r="AT470" s="128">
        <v>-0.35282899595529088</v>
      </c>
      <c r="AU470" s="128" t="s">
        <v>46</v>
      </c>
      <c r="AV470" s="128" t="s">
        <v>46</v>
      </c>
      <c r="AW470" s="128">
        <v>-8.1883724182560694E-2</v>
      </c>
      <c r="AX470" s="128">
        <v>1.9116678806905081</v>
      </c>
      <c r="AY470" s="128">
        <v>3.3959745882866672</v>
      </c>
      <c r="AZ470" s="128">
        <v>1.2701418316510404</v>
      </c>
      <c r="BA470" s="128">
        <v>0.45842231627857438</v>
      </c>
      <c r="BB470" s="128">
        <v>0.2610569258810258</v>
      </c>
      <c r="BC470" s="128" t="s">
        <v>46</v>
      </c>
      <c r="BD470" s="128">
        <v>3.700924969755977</v>
      </c>
      <c r="BE470" s="128" t="s">
        <v>46</v>
      </c>
      <c r="BF470" s="128" t="s">
        <v>46</v>
      </c>
      <c r="BG470" s="128" t="s">
        <v>46</v>
      </c>
      <c r="BH470" s="128" t="s">
        <v>46</v>
      </c>
      <c r="BI470" s="128">
        <v>1.11217134187981E-2</v>
      </c>
      <c r="BJ470" s="128">
        <v>0.24801355257060551</v>
      </c>
      <c r="BK470" s="128">
        <v>3.6046460735746001E-2</v>
      </c>
      <c r="BL470" s="128">
        <v>-6.0631981713878957E-2</v>
      </c>
      <c r="BM470" s="128">
        <v>-8.9818590391114173E-2</v>
      </c>
      <c r="BN470" s="128">
        <v>-0.44355688306596341</v>
      </c>
      <c r="BO470" s="128">
        <v>0.35240154754702319</v>
      </c>
      <c r="BP470" s="128">
        <v>-0.47655903140832512</v>
      </c>
      <c r="BQ470" s="128" t="s">
        <v>46</v>
      </c>
      <c r="BR470" s="128" t="s">
        <v>46</v>
      </c>
      <c r="BS470" s="128">
        <v>-0.19993711232179989</v>
      </c>
      <c r="BT470" s="128">
        <v>0.19866959739144929</v>
      </c>
      <c r="BU470" s="128">
        <v>0.28234692483897428</v>
      </c>
      <c r="BV470" s="177">
        <v>0.25688437444240791</v>
      </c>
      <c r="BW470" s="177">
        <v>-0.50456317717652055</v>
      </c>
      <c r="BX470" s="128">
        <v>-0.18557366673030501</v>
      </c>
      <c r="BY470" s="128">
        <v>-0.6059932440593403</v>
      </c>
      <c r="BZ470" s="177">
        <v>1.1535615127294725</v>
      </c>
      <c r="CA470" s="182">
        <v>0.87755973888953798</v>
      </c>
      <c r="CB470" s="182">
        <v>-0.30736528481158759</v>
      </c>
      <c r="CC470" s="182">
        <v>0.57601629481595074</v>
      </c>
      <c r="CD470" s="182">
        <v>0.48329824615306372</v>
      </c>
      <c r="CE470" s="182">
        <v>8.33611962594068E-2</v>
      </c>
      <c r="CF470" s="182">
        <v>0.4335752164557361</v>
      </c>
      <c r="CG470" s="179">
        <v>0.64883270000000004</v>
      </c>
      <c r="CH470" s="169">
        <v>0.25</v>
      </c>
      <c r="CI470" s="170" t="s">
        <v>46</v>
      </c>
      <c r="CJ470" s="170">
        <v>5.0000000000000001E-3</v>
      </c>
      <c r="CK470" s="170" t="s">
        <v>46</v>
      </c>
      <c r="CL470" s="170">
        <v>5.0000000000000001E-3</v>
      </c>
      <c r="CM470" s="180">
        <v>27114430.050000001</v>
      </c>
      <c r="CN470" s="180">
        <v>26911254.330476198</v>
      </c>
      <c r="CO470" s="180">
        <v>-4862997.8500000006</v>
      </c>
      <c r="CP470" s="128" t="s">
        <v>46</v>
      </c>
      <c r="CQ470" s="128" t="s">
        <v>46</v>
      </c>
      <c r="CR470" s="128" t="s">
        <v>46</v>
      </c>
      <c r="CS470" s="128" t="s">
        <v>46</v>
      </c>
      <c r="CT470" s="126" t="s">
        <v>46</v>
      </c>
      <c r="CU470" s="126" t="s">
        <v>46</v>
      </c>
      <c r="CV470" s="126" t="s">
        <v>6254</v>
      </c>
      <c r="CW470" s="126" t="s">
        <v>46</v>
      </c>
      <c r="CX470" s="154">
        <v>25569.625694432871</v>
      </c>
    </row>
    <row r="471" spans="1:102" ht="15" customHeight="1" x14ac:dyDescent="0.35">
      <c r="A471" s="8"/>
      <c r="B471" s="129">
        <v>61516572000112</v>
      </c>
      <c r="C471" s="152" t="s">
        <v>6110</v>
      </c>
      <c r="D471" s="126">
        <v>26</v>
      </c>
      <c r="E471" s="126"/>
      <c r="F471" s="122"/>
      <c r="G471" s="126" t="s">
        <v>2461</v>
      </c>
      <c r="H471" s="126" t="s">
        <v>352</v>
      </c>
      <c r="I471" s="126" t="s">
        <v>3383</v>
      </c>
      <c r="J471" s="126" t="s">
        <v>3561</v>
      </c>
      <c r="K471" s="126" t="s">
        <v>46</v>
      </c>
      <c r="L471" s="211" t="s">
        <v>3400</v>
      </c>
      <c r="M471" s="126" t="s">
        <v>112</v>
      </c>
      <c r="N471" s="126" t="s">
        <v>4436</v>
      </c>
      <c r="O471" s="126" t="s">
        <v>406</v>
      </c>
      <c r="P471" s="211" t="s">
        <v>3562</v>
      </c>
      <c r="Q471" s="127">
        <v>5000</v>
      </c>
      <c r="R471" s="126" t="s">
        <v>4361</v>
      </c>
      <c r="S471" s="213" t="s">
        <v>46</v>
      </c>
      <c r="T471" s="171">
        <v>5000</v>
      </c>
      <c r="U471" s="171">
        <v>5000</v>
      </c>
      <c r="V471" s="172" t="s">
        <v>3398</v>
      </c>
      <c r="W471" s="172" t="s">
        <v>135</v>
      </c>
      <c r="X471" s="172" t="s">
        <v>5058</v>
      </c>
      <c r="Y471" s="172" t="s">
        <v>4934</v>
      </c>
      <c r="Z471" s="172">
        <v>1004</v>
      </c>
      <c r="AA471" s="172" t="s">
        <v>46</v>
      </c>
      <c r="AB471" s="169" t="s">
        <v>46</v>
      </c>
      <c r="AC471" s="172" t="s">
        <v>46</v>
      </c>
      <c r="AD471" s="169">
        <v>6.9999999999999993E-3</v>
      </c>
      <c r="AE471" s="169" t="s">
        <v>46</v>
      </c>
      <c r="AF471" s="169">
        <v>1.7000000000000001E-2</v>
      </c>
      <c r="AG471" s="169" t="s">
        <v>46</v>
      </c>
      <c r="AH471" s="172" t="s">
        <v>46</v>
      </c>
      <c r="AI471" s="172" t="s">
        <v>46</v>
      </c>
      <c r="AJ471" s="172" t="s">
        <v>46</v>
      </c>
      <c r="AK471" s="173">
        <v>45874</v>
      </c>
      <c r="AL471" s="212" t="s">
        <v>6111</v>
      </c>
      <c r="AM471" s="128" t="s">
        <v>46</v>
      </c>
      <c r="AN471" s="128" t="s">
        <v>46</v>
      </c>
      <c r="AO471" s="128" t="s">
        <v>46</v>
      </c>
      <c r="AP471" s="128" t="s">
        <v>46</v>
      </c>
      <c r="AQ471" s="128" t="s">
        <v>46</v>
      </c>
      <c r="AR471" s="128" t="s">
        <v>46</v>
      </c>
      <c r="AS471" s="128" t="s">
        <v>46</v>
      </c>
      <c r="AT471" s="128" t="s">
        <v>46</v>
      </c>
      <c r="AU471" s="128" t="s">
        <v>46</v>
      </c>
      <c r="AV471" s="128" t="s">
        <v>46</v>
      </c>
      <c r="AW471" s="128" t="s">
        <v>46</v>
      </c>
      <c r="AX471" s="128" t="s">
        <v>46</v>
      </c>
      <c r="AY471" s="128" t="s">
        <v>46</v>
      </c>
      <c r="AZ471" s="128" t="s">
        <v>46</v>
      </c>
      <c r="BA471" s="128" t="s">
        <v>46</v>
      </c>
      <c r="BB471" s="128" t="s">
        <v>46</v>
      </c>
      <c r="BC471" s="128" t="s">
        <v>46</v>
      </c>
      <c r="BD471" s="128" t="s">
        <v>46</v>
      </c>
      <c r="BE471" s="128" t="s">
        <v>46</v>
      </c>
      <c r="BF471" s="128" t="s">
        <v>46</v>
      </c>
      <c r="BG471" s="128" t="s">
        <v>46</v>
      </c>
      <c r="BH471" s="128" t="s">
        <v>46</v>
      </c>
      <c r="BI471" s="128" t="s">
        <v>46</v>
      </c>
      <c r="BJ471" s="128" t="s">
        <v>46</v>
      </c>
      <c r="BK471" s="128" t="s">
        <v>46</v>
      </c>
      <c r="BL471" s="128" t="s">
        <v>46</v>
      </c>
      <c r="BM471" s="128" t="s">
        <v>46</v>
      </c>
      <c r="BN471" s="128" t="s">
        <v>46</v>
      </c>
      <c r="BO471" s="128" t="s">
        <v>46</v>
      </c>
      <c r="BP471" s="128" t="s">
        <v>46</v>
      </c>
      <c r="BQ471" s="128" t="s">
        <v>46</v>
      </c>
      <c r="BR471" s="128" t="s">
        <v>46</v>
      </c>
      <c r="BS471" s="128" t="s">
        <v>46</v>
      </c>
      <c r="BT471" s="128" t="s">
        <v>46</v>
      </c>
      <c r="BU471" s="128">
        <v>2.88410820007097E-2</v>
      </c>
      <c r="BV471" s="177" t="s">
        <v>46</v>
      </c>
      <c r="BW471" s="177">
        <v>1.2309582604842475</v>
      </c>
      <c r="BX471" s="128" t="s">
        <v>46</v>
      </c>
      <c r="BY471" s="128">
        <v>-5.3942170757803609E-4</v>
      </c>
      <c r="BZ471" s="177">
        <v>-4.0937374824066598E-2</v>
      </c>
      <c r="CA471" s="182" t="s">
        <v>46</v>
      </c>
      <c r="CB471" s="182" t="s">
        <v>46</v>
      </c>
      <c r="CC471" s="182" t="s">
        <v>46</v>
      </c>
      <c r="CD471" s="182" t="s">
        <v>46</v>
      </c>
      <c r="CE471" s="182" t="s">
        <v>46</v>
      </c>
      <c r="CF471" s="182" t="s">
        <v>46</v>
      </c>
      <c r="CG471" s="179">
        <v>1.0279987900000001</v>
      </c>
      <c r="CH471" s="169">
        <v>0.3</v>
      </c>
      <c r="CI471" s="170" t="s">
        <v>46</v>
      </c>
      <c r="CJ471" s="170">
        <v>2.0999999999999994E-3</v>
      </c>
      <c r="CK471" s="170" t="s">
        <v>46</v>
      </c>
      <c r="CL471" s="170">
        <v>2.0999999999999994E-3</v>
      </c>
      <c r="CM471" s="180">
        <v>251920743.49000001</v>
      </c>
      <c r="CN471" s="180" t="s">
        <v>46</v>
      </c>
      <c r="CO471" s="180">
        <v>735178129.59000003</v>
      </c>
      <c r="CP471" s="128" t="s">
        <v>46</v>
      </c>
      <c r="CQ471" s="128" t="s">
        <v>46</v>
      </c>
      <c r="CR471" s="128" t="s">
        <v>46</v>
      </c>
      <c r="CS471" s="128" t="s">
        <v>46</v>
      </c>
      <c r="CT471" s="126" t="s">
        <v>46</v>
      </c>
      <c r="CU471" s="126" t="s">
        <v>46</v>
      </c>
      <c r="CV471" s="126" t="s">
        <v>6112</v>
      </c>
      <c r="CW471" s="126" t="s">
        <v>46</v>
      </c>
      <c r="CX471" s="154">
        <v>25569.625694432871</v>
      </c>
    </row>
    <row r="472" spans="1:102" ht="15" customHeight="1" x14ac:dyDescent="0.35">
      <c r="A472" s="8"/>
      <c r="B472" s="129">
        <v>61794417000168</v>
      </c>
      <c r="C472" s="152" t="s">
        <v>6113</v>
      </c>
      <c r="D472" s="126">
        <v>26</v>
      </c>
      <c r="E472" s="126"/>
      <c r="F472" s="122"/>
      <c r="G472" s="126" t="s">
        <v>2461</v>
      </c>
      <c r="H472" s="126" t="s">
        <v>352</v>
      </c>
      <c r="I472" s="126" t="s">
        <v>3383</v>
      </c>
      <c r="J472" s="126" t="s">
        <v>3561</v>
      </c>
      <c r="K472" s="126" t="s">
        <v>46</v>
      </c>
      <c r="L472" s="211" t="s">
        <v>3400</v>
      </c>
      <c r="M472" s="126" t="s">
        <v>112</v>
      </c>
      <c r="N472" s="126" t="s">
        <v>46</v>
      </c>
      <c r="O472" s="126" t="s">
        <v>406</v>
      </c>
      <c r="P472" s="211" t="s">
        <v>3562</v>
      </c>
      <c r="Q472" s="127">
        <v>5000</v>
      </c>
      <c r="R472" s="126" t="s">
        <v>4361</v>
      </c>
      <c r="S472" s="213" t="s">
        <v>46</v>
      </c>
      <c r="T472" s="171">
        <v>5000</v>
      </c>
      <c r="U472" s="171">
        <v>5000</v>
      </c>
      <c r="V472" s="172" t="s">
        <v>3398</v>
      </c>
      <c r="W472" s="172" t="s">
        <v>135</v>
      </c>
      <c r="X472" s="172" t="s">
        <v>5058</v>
      </c>
      <c r="Y472" s="172" t="s">
        <v>4934</v>
      </c>
      <c r="Z472" s="172">
        <v>1004</v>
      </c>
      <c r="AA472" s="172" t="s">
        <v>46</v>
      </c>
      <c r="AB472" s="169" t="s">
        <v>46</v>
      </c>
      <c r="AC472" s="172" t="s">
        <v>46</v>
      </c>
      <c r="AD472" s="169">
        <v>6.9999999999999993E-3</v>
      </c>
      <c r="AE472" s="169" t="s">
        <v>46</v>
      </c>
      <c r="AF472" s="169">
        <v>1.7000000000000001E-2</v>
      </c>
      <c r="AG472" s="169" t="s">
        <v>46</v>
      </c>
      <c r="AH472" s="172" t="s">
        <v>46</v>
      </c>
      <c r="AI472" s="172" t="s">
        <v>46</v>
      </c>
      <c r="AJ472" s="172" t="s">
        <v>46</v>
      </c>
      <c r="AK472" s="173">
        <v>45903</v>
      </c>
      <c r="AL472" s="212" t="s">
        <v>6114</v>
      </c>
      <c r="AM472" s="128" t="s">
        <v>46</v>
      </c>
      <c r="AN472" s="128" t="s">
        <v>46</v>
      </c>
      <c r="AO472" s="128" t="s">
        <v>46</v>
      </c>
      <c r="AP472" s="128" t="s">
        <v>46</v>
      </c>
      <c r="AQ472" s="128" t="s">
        <v>46</v>
      </c>
      <c r="AR472" s="128" t="s">
        <v>46</v>
      </c>
      <c r="AS472" s="128" t="s">
        <v>46</v>
      </c>
      <c r="AT472" s="128" t="s">
        <v>46</v>
      </c>
      <c r="AU472" s="128" t="s">
        <v>46</v>
      </c>
      <c r="AV472" s="128" t="s">
        <v>46</v>
      </c>
      <c r="AW472" s="128" t="s">
        <v>46</v>
      </c>
      <c r="AX472" s="128" t="s">
        <v>46</v>
      </c>
      <c r="AY472" s="128" t="s">
        <v>46</v>
      </c>
      <c r="AZ472" s="128" t="s">
        <v>46</v>
      </c>
      <c r="BA472" s="128" t="s">
        <v>46</v>
      </c>
      <c r="BB472" s="128" t="s">
        <v>46</v>
      </c>
      <c r="BC472" s="128" t="s">
        <v>46</v>
      </c>
      <c r="BD472" s="128" t="s">
        <v>46</v>
      </c>
      <c r="BE472" s="128" t="s">
        <v>46</v>
      </c>
      <c r="BF472" s="128" t="s">
        <v>46</v>
      </c>
      <c r="BG472" s="128" t="s">
        <v>46</v>
      </c>
      <c r="BH472" s="128" t="s">
        <v>46</v>
      </c>
      <c r="BI472" s="128" t="s">
        <v>46</v>
      </c>
      <c r="BJ472" s="128" t="s">
        <v>46</v>
      </c>
      <c r="BK472" s="128" t="s">
        <v>46</v>
      </c>
      <c r="BL472" s="128" t="s">
        <v>46</v>
      </c>
      <c r="BM472" s="128" t="s">
        <v>46</v>
      </c>
      <c r="BN472" s="128" t="s">
        <v>46</v>
      </c>
      <c r="BO472" s="128" t="s">
        <v>46</v>
      </c>
      <c r="BP472" s="128" t="s">
        <v>46</v>
      </c>
      <c r="BQ472" s="128" t="s">
        <v>46</v>
      </c>
      <c r="BR472" s="128" t="s">
        <v>46</v>
      </c>
      <c r="BS472" s="128" t="s">
        <v>46</v>
      </c>
      <c r="BT472" s="128" t="s">
        <v>46</v>
      </c>
      <c r="BU472" s="128">
        <v>3.1014069532930798E-2</v>
      </c>
      <c r="BV472" s="177" t="s">
        <v>46</v>
      </c>
      <c r="BW472" s="177">
        <v>2.1565598242914801</v>
      </c>
      <c r="BX472" s="128" t="s">
        <v>46</v>
      </c>
      <c r="BY472" s="128">
        <v>-5.2222292322079422E-4</v>
      </c>
      <c r="BZ472" s="177">
        <v>3.7499702439062303E-2</v>
      </c>
      <c r="CA472" s="182" t="s">
        <v>46</v>
      </c>
      <c r="CB472" s="182" t="s">
        <v>46</v>
      </c>
      <c r="CC472" s="182" t="s">
        <v>46</v>
      </c>
      <c r="CD472" s="182" t="s">
        <v>46</v>
      </c>
      <c r="CE472" s="182" t="s">
        <v>46</v>
      </c>
      <c r="CF472" s="182" t="s">
        <v>46</v>
      </c>
      <c r="CG472" s="179">
        <v>1.01559756</v>
      </c>
      <c r="CH472" s="169">
        <v>0.3</v>
      </c>
      <c r="CI472" s="170" t="s">
        <v>46</v>
      </c>
      <c r="CJ472" s="170">
        <v>2.0999999999999994E-3</v>
      </c>
      <c r="CK472" s="170" t="s">
        <v>46</v>
      </c>
      <c r="CL472" s="170">
        <v>2.0999999999999994E-3</v>
      </c>
      <c r="CM472" s="180">
        <v>72648898.959999993</v>
      </c>
      <c r="CN472" s="180" t="s">
        <v>46</v>
      </c>
      <c r="CO472" s="180">
        <v>214599468.21000001</v>
      </c>
      <c r="CP472" s="128" t="s">
        <v>46</v>
      </c>
      <c r="CQ472" s="128" t="s">
        <v>46</v>
      </c>
      <c r="CR472" s="128" t="s">
        <v>46</v>
      </c>
      <c r="CS472" s="128" t="s">
        <v>46</v>
      </c>
      <c r="CT472" s="126" t="s">
        <v>46</v>
      </c>
      <c r="CU472" s="126" t="s">
        <v>46</v>
      </c>
      <c r="CV472" s="126" t="s">
        <v>6115</v>
      </c>
      <c r="CW472" s="126" t="s">
        <v>46</v>
      </c>
      <c r="CX472" s="154">
        <v>25569.625694432871</v>
      </c>
    </row>
    <row r="473" spans="1:102" ht="15" customHeight="1" x14ac:dyDescent="0.35">
      <c r="A473" s="8"/>
      <c r="B473" s="129">
        <v>10608762000129</v>
      </c>
      <c r="C473" s="152" t="s">
        <v>593</v>
      </c>
      <c r="D473" s="126">
        <v>35</v>
      </c>
      <c r="E473" s="126"/>
      <c r="F473" s="122" t="s">
        <v>3393</v>
      </c>
      <c r="G473" s="126" t="s">
        <v>6137</v>
      </c>
      <c r="H473" s="126" t="s">
        <v>3557</v>
      </c>
      <c r="I473" s="126" t="s">
        <v>3558</v>
      </c>
      <c r="J473" s="126" t="s">
        <v>362</v>
      </c>
      <c r="K473" s="126" t="s">
        <v>3526</v>
      </c>
      <c r="L473" s="211" t="s">
        <v>3399</v>
      </c>
      <c r="M473" s="126" t="s">
        <v>114</v>
      </c>
      <c r="N473" s="126" t="s">
        <v>115</v>
      </c>
      <c r="O473" s="126" t="s">
        <v>3551</v>
      </c>
      <c r="P473" s="211" t="s">
        <v>3550</v>
      </c>
      <c r="Q473" s="127">
        <v>5000</v>
      </c>
      <c r="R473" s="126" t="s">
        <v>4361</v>
      </c>
      <c r="S473" s="213" t="s">
        <v>46</v>
      </c>
      <c r="T473" s="171">
        <v>1000</v>
      </c>
      <c r="U473" s="171">
        <v>1000</v>
      </c>
      <c r="V473" s="172" t="s">
        <v>3398</v>
      </c>
      <c r="W473" s="172" t="s">
        <v>135</v>
      </c>
      <c r="X473" s="172" t="s">
        <v>3531</v>
      </c>
      <c r="Y473" s="172" t="s">
        <v>3534</v>
      </c>
      <c r="Z473" s="172">
        <v>32</v>
      </c>
      <c r="AA473" s="172" t="s">
        <v>46</v>
      </c>
      <c r="AB473" s="169" t="s">
        <v>46</v>
      </c>
      <c r="AC473" s="172" t="s">
        <v>6138</v>
      </c>
      <c r="AD473" s="169">
        <v>1.8500000000000003E-2</v>
      </c>
      <c r="AE473" s="169">
        <v>0.16849999999999998</v>
      </c>
      <c r="AF473" s="169">
        <v>0.02</v>
      </c>
      <c r="AG473" s="169">
        <v>0.2</v>
      </c>
      <c r="AH473" s="172" t="s">
        <v>136</v>
      </c>
      <c r="AI473" s="172" t="s">
        <v>4367</v>
      </c>
      <c r="AJ473" s="172" t="s">
        <v>3372</v>
      </c>
      <c r="AK473" s="173">
        <v>39966</v>
      </c>
      <c r="AL473" s="212" t="s">
        <v>6139</v>
      </c>
      <c r="AM473" s="128">
        <v>5.8240481852765501E-2</v>
      </c>
      <c r="AN473" s="128">
        <v>0.26040069922805048</v>
      </c>
      <c r="AO473" s="128">
        <v>0.15569812708477429</v>
      </c>
      <c r="AP473" s="128">
        <v>0.15624635805271511</v>
      </c>
      <c r="AQ473" s="128">
        <v>7.9369573510518598E-2</v>
      </c>
      <c r="AR473" s="128">
        <v>-9.6951853757395498E-2</v>
      </c>
      <c r="AS473" s="128">
        <v>0.15245467820920969</v>
      </c>
      <c r="AT473" s="128">
        <v>-2.65441235367442E-2</v>
      </c>
      <c r="AU473" s="128" t="s">
        <v>46</v>
      </c>
      <c r="AV473" s="128" t="s">
        <v>46</v>
      </c>
      <c r="AW473" s="128">
        <v>9.3436481182905096E-2</v>
      </c>
      <c r="AX473" s="128">
        <v>4.7740824333200846</v>
      </c>
      <c r="AY473" s="128">
        <v>2.5156425995908847</v>
      </c>
      <c r="AZ473" s="128">
        <v>1.1668434674810504</v>
      </c>
      <c r="BA473" s="128">
        <v>1.2986765163810554</v>
      </c>
      <c r="BB473" s="128">
        <v>0.59846233623814005</v>
      </c>
      <c r="BC473" s="128" t="s">
        <v>46</v>
      </c>
      <c r="BD473" s="128">
        <v>1.1684643554989551</v>
      </c>
      <c r="BE473" s="128" t="s">
        <v>46</v>
      </c>
      <c r="BF473" s="128" t="s">
        <v>46</v>
      </c>
      <c r="BG473" s="128" t="s">
        <v>46</v>
      </c>
      <c r="BH473" s="128">
        <v>0.94913736922885961</v>
      </c>
      <c r="BI473" s="128">
        <v>4.6041178077387897E-2</v>
      </c>
      <c r="BJ473" s="128">
        <v>0.15688810198136721</v>
      </c>
      <c r="BK473" s="128">
        <v>2.2262810845749399E-2</v>
      </c>
      <c r="BL473" s="128">
        <v>3.2075320788790274E-2</v>
      </c>
      <c r="BM473" s="128">
        <v>-4.7017369148357524E-2</v>
      </c>
      <c r="BN473" s="128">
        <v>-0.20569158191163789</v>
      </c>
      <c r="BO473" s="128">
        <v>2.1980284624384599E-2</v>
      </c>
      <c r="BP473" s="128">
        <v>-0.15027415898977839</v>
      </c>
      <c r="BQ473" s="128" t="s">
        <v>46</v>
      </c>
      <c r="BR473" s="128" t="s">
        <v>46</v>
      </c>
      <c r="BS473" s="128">
        <v>-4.5583583753647794E-3</v>
      </c>
      <c r="BT473" s="128">
        <v>0.15159575445780149</v>
      </c>
      <c r="BU473" s="128">
        <v>0.17958202973448489</v>
      </c>
      <c r="BV473" s="177">
        <v>0.20383066139595929</v>
      </c>
      <c r="BW473" s="177">
        <v>7.7082106198414393E-2</v>
      </c>
      <c r="BX473" s="128">
        <v>-0.1010699150354105</v>
      </c>
      <c r="BY473" s="128">
        <v>-0.44943527507052328</v>
      </c>
      <c r="BZ473" s="177">
        <v>0.65680930611234889</v>
      </c>
      <c r="CA473" s="182">
        <v>0.90746791320169884</v>
      </c>
      <c r="CB473" s="182">
        <v>-0.28382880198230992</v>
      </c>
      <c r="CC473" s="182">
        <v>0.46488306648377847</v>
      </c>
      <c r="CD473" s="182">
        <v>0.39218097439617788</v>
      </c>
      <c r="CE473" s="182">
        <v>0.16767158917013389</v>
      </c>
      <c r="CF473" s="182">
        <v>0.4452909385883278</v>
      </c>
      <c r="CG473" s="179">
        <v>4.2802875</v>
      </c>
      <c r="CH473" s="169">
        <v>0.24</v>
      </c>
      <c r="CI473" s="170">
        <v>0.1</v>
      </c>
      <c r="CJ473" s="170">
        <v>4.4400000000000004E-3</v>
      </c>
      <c r="CK473" s="170">
        <v>9.7912395360461274E-4</v>
      </c>
      <c r="CL473" s="170">
        <v>5.4191239536046133E-3</v>
      </c>
      <c r="CM473" s="180">
        <v>138345848.81</v>
      </c>
      <c r="CN473" s="180">
        <v>126753959.01825398</v>
      </c>
      <c r="CO473" s="180">
        <v>-9935009.3100000024</v>
      </c>
      <c r="CP473" s="128" t="s">
        <v>46</v>
      </c>
      <c r="CQ473" s="128" t="s">
        <v>46</v>
      </c>
      <c r="CR473" s="128" t="s">
        <v>46</v>
      </c>
      <c r="CS473" s="128" t="s">
        <v>46</v>
      </c>
      <c r="CT473" s="126" t="s">
        <v>46</v>
      </c>
      <c r="CU473" s="126" t="s">
        <v>46</v>
      </c>
      <c r="CV473" s="126" t="s">
        <v>6140</v>
      </c>
      <c r="CW473" s="126" t="s">
        <v>46</v>
      </c>
      <c r="CX473" s="154">
        <v>25569.625</v>
      </c>
    </row>
    <row r="474" spans="1:102" ht="15" customHeight="1" x14ac:dyDescent="0.35">
      <c r="A474" s="8"/>
      <c r="B474" s="129">
        <v>47562149000128</v>
      </c>
      <c r="C474" s="152" t="s">
        <v>6141</v>
      </c>
      <c r="D474" s="126">
        <v>2</v>
      </c>
      <c r="E474" s="126"/>
      <c r="F474" s="122"/>
      <c r="G474" s="126" t="s">
        <v>595</v>
      </c>
      <c r="H474" s="126" t="s">
        <v>3390</v>
      </c>
      <c r="I474" s="126" t="s">
        <v>3384</v>
      </c>
      <c r="J474" s="126" t="s">
        <v>3561</v>
      </c>
      <c r="K474" s="126" t="s">
        <v>3526</v>
      </c>
      <c r="L474" s="211" t="s">
        <v>3399</v>
      </c>
      <c r="M474" s="126" t="s">
        <v>163</v>
      </c>
      <c r="N474" s="126" t="s">
        <v>3570</v>
      </c>
      <c r="O474" s="126" t="s">
        <v>630</v>
      </c>
      <c r="P474" s="211" t="s">
        <v>3562</v>
      </c>
      <c r="Q474" s="127">
        <v>500</v>
      </c>
      <c r="R474" s="126" t="s">
        <v>4350</v>
      </c>
      <c r="S474" s="213" t="s">
        <v>46</v>
      </c>
      <c r="T474" s="171">
        <v>100</v>
      </c>
      <c r="U474" s="171">
        <v>500</v>
      </c>
      <c r="V474" s="172" t="s">
        <v>4780</v>
      </c>
      <c r="W474" s="172" t="s">
        <v>135</v>
      </c>
      <c r="X474" s="172" t="s">
        <v>135</v>
      </c>
      <c r="Y474" s="172" t="s">
        <v>135</v>
      </c>
      <c r="Z474" s="172">
        <v>0</v>
      </c>
      <c r="AA474" s="172" t="s">
        <v>46</v>
      </c>
      <c r="AB474" s="169" t="s">
        <v>46</v>
      </c>
      <c r="AC474" s="172" t="s">
        <v>46</v>
      </c>
      <c r="AD474" s="169">
        <v>4.0000000000000001E-3</v>
      </c>
      <c r="AE474" s="169" t="s">
        <v>46</v>
      </c>
      <c r="AF474" s="169">
        <v>4.0000000000000001E-3</v>
      </c>
      <c r="AG474" s="169" t="s">
        <v>46</v>
      </c>
      <c r="AH474" s="172" t="s">
        <v>46</v>
      </c>
      <c r="AI474" s="172" t="s">
        <v>46</v>
      </c>
      <c r="AJ474" s="172" t="s">
        <v>133</v>
      </c>
      <c r="AK474" s="173">
        <v>44875</v>
      </c>
      <c r="AL474" s="212" t="s">
        <v>6142</v>
      </c>
      <c r="AM474" s="128">
        <v>1.21277962930954E-2</v>
      </c>
      <c r="AN474" s="128">
        <v>0.1048793698834178</v>
      </c>
      <c r="AO474" s="128">
        <v>0.1341567365420632</v>
      </c>
      <c r="AP474" s="128">
        <v>0.12498848896711751</v>
      </c>
      <c r="AQ474" s="128" t="s">
        <v>46</v>
      </c>
      <c r="AR474" s="128">
        <v>0.11242638786761661</v>
      </c>
      <c r="AS474" s="128">
        <v>0.12961290004069509</v>
      </c>
      <c r="AT474" s="128" t="s">
        <v>46</v>
      </c>
      <c r="AU474" s="128" t="s">
        <v>46</v>
      </c>
      <c r="AV474" s="128" t="s">
        <v>46</v>
      </c>
      <c r="AW474" s="128">
        <v>0.12734183342605029</v>
      </c>
      <c r="AX474" s="128">
        <v>0.9941383964528816</v>
      </c>
      <c r="AY474" s="128">
        <v>1.0132039256388996</v>
      </c>
      <c r="AZ474" s="128">
        <v>1.0054065169804525</v>
      </c>
      <c r="BA474" s="128">
        <v>1.0238098531692568</v>
      </c>
      <c r="BB474" s="128" t="s">
        <v>46</v>
      </c>
      <c r="BC474" s="128">
        <v>1.0339035215183257</v>
      </c>
      <c r="BD474" s="128">
        <v>0.9933972213209028</v>
      </c>
      <c r="BE474" s="128" t="s">
        <v>46</v>
      </c>
      <c r="BF474" s="128" t="s">
        <v>46</v>
      </c>
      <c r="BG474" s="128" t="s">
        <v>46</v>
      </c>
      <c r="BH474" s="128">
        <v>1.0093709318799129</v>
      </c>
      <c r="BI474" s="128">
        <v>-7.1507482282100003E-5</v>
      </c>
      <c r="BJ474" s="128">
        <v>1.3667726367345E-3</v>
      </c>
      <c r="BK474" s="128">
        <v>7.2142030303830003E-4</v>
      </c>
      <c r="BL474" s="128">
        <v>2.5904960522662446E-3</v>
      </c>
      <c r="BM474" s="128" t="s">
        <v>46</v>
      </c>
      <c r="BN474" s="128">
        <v>3.6866597133742001E-3</v>
      </c>
      <c r="BO474" s="128">
        <v>-8.6149354413000002E-4</v>
      </c>
      <c r="BP474" s="128" t="s">
        <v>46</v>
      </c>
      <c r="BQ474" s="128" t="s">
        <v>46</v>
      </c>
      <c r="BR474" s="128" t="s">
        <v>46</v>
      </c>
      <c r="BS474" s="128">
        <v>1.0497917177674232E-3</v>
      </c>
      <c r="BT474" s="128">
        <v>1.4051845954866E-3</v>
      </c>
      <c r="BU474" s="128">
        <v>1.2709503931755E-3</v>
      </c>
      <c r="BV474" s="177">
        <v>0.45346868294981779</v>
      </c>
      <c r="BW474" s="177">
        <v>0.74225529844200422</v>
      </c>
      <c r="BX474" s="128" t="s">
        <v>46</v>
      </c>
      <c r="BY474" s="128" t="s">
        <v>46</v>
      </c>
      <c r="BZ474" s="177">
        <v>-2.45314064354E-5</v>
      </c>
      <c r="CA474" s="182">
        <v>3.70619906793479E-2</v>
      </c>
      <c r="CB474" s="182">
        <v>-6.0144961710345099E-2</v>
      </c>
      <c r="CC474" s="182">
        <v>7.1024207417478599E-2</v>
      </c>
      <c r="CD474" s="182">
        <v>9.9060225508916494E-2</v>
      </c>
      <c r="CE474" s="182">
        <v>1.1627116524206499E-2</v>
      </c>
      <c r="CF474" s="182">
        <v>1.9425204419297099E-2</v>
      </c>
      <c r="CG474" s="179">
        <v>1.4117675700000001</v>
      </c>
      <c r="CH474" s="169">
        <v>0.3</v>
      </c>
      <c r="CI474" s="170" t="s">
        <v>46</v>
      </c>
      <c r="CJ474" s="170">
        <v>1.1999999999999999E-3</v>
      </c>
      <c r="CK474" s="170" t="s">
        <v>46</v>
      </c>
      <c r="CL474" s="170">
        <v>1.1999999999999999E-3</v>
      </c>
      <c r="CM474" s="180">
        <v>1844824912.8800001</v>
      </c>
      <c r="CN474" s="180">
        <v>1601861185.5155556</v>
      </c>
      <c r="CO474" s="180">
        <v>318244689.25999993</v>
      </c>
      <c r="CP474" s="128" t="s">
        <v>46</v>
      </c>
      <c r="CQ474" s="128" t="s">
        <v>46</v>
      </c>
      <c r="CR474" s="128" t="s">
        <v>46</v>
      </c>
      <c r="CS474" s="128" t="s">
        <v>46</v>
      </c>
      <c r="CT474" s="126" t="s">
        <v>46</v>
      </c>
      <c r="CU474" s="126" t="s">
        <v>46</v>
      </c>
      <c r="CV474" s="126" t="s">
        <v>6143</v>
      </c>
      <c r="CW474" s="126" t="s">
        <v>46</v>
      </c>
      <c r="CX474" s="154">
        <v>25569.625694432871</v>
      </c>
    </row>
    <row r="475" spans="1:102" ht="15" customHeight="1" x14ac:dyDescent="0.35">
      <c r="A475" s="8"/>
      <c r="B475" s="129">
        <v>51693641000100</v>
      </c>
      <c r="C475" s="152" t="s">
        <v>6144</v>
      </c>
      <c r="D475" s="126">
        <v>10</v>
      </c>
      <c r="E475" s="126"/>
      <c r="F475" s="122"/>
      <c r="G475" s="126" t="s">
        <v>595</v>
      </c>
      <c r="H475" s="126" t="s">
        <v>3390</v>
      </c>
      <c r="I475" s="126" t="s">
        <v>3384</v>
      </c>
      <c r="J475" s="126" t="s">
        <v>3561</v>
      </c>
      <c r="K475" s="126" t="s">
        <v>3526</v>
      </c>
      <c r="L475" s="211" t="s">
        <v>3399</v>
      </c>
      <c r="M475" s="126" t="s">
        <v>163</v>
      </c>
      <c r="N475" s="126" t="s">
        <v>3566</v>
      </c>
      <c r="O475" s="126" t="s">
        <v>164</v>
      </c>
      <c r="P475" s="211" t="s">
        <v>3562</v>
      </c>
      <c r="Q475" s="127">
        <v>500</v>
      </c>
      <c r="R475" s="126" t="s">
        <v>4350</v>
      </c>
      <c r="S475" s="213" t="s">
        <v>46</v>
      </c>
      <c r="T475" s="171">
        <v>100</v>
      </c>
      <c r="U475" s="171">
        <v>500</v>
      </c>
      <c r="V475" s="172" t="s">
        <v>3398</v>
      </c>
      <c r="W475" s="172" t="s">
        <v>135</v>
      </c>
      <c r="X475" s="172" t="s">
        <v>5101</v>
      </c>
      <c r="Y475" s="172" t="s">
        <v>3530</v>
      </c>
      <c r="Z475" s="172">
        <v>15</v>
      </c>
      <c r="AA475" s="172" t="s">
        <v>46</v>
      </c>
      <c r="AB475" s="169" t="s">
        <v>46</v>
      </c>
      <c r="AC475" s="172" t="s">
        <v>46</v>
      </c>
      <c r="AD475" s="169">
        <v>6.9999999999999993E-3</v>
      </c>
      <c r="AE475" s="169" t="s">
        <v>46</v>
      </c>
      <c r="AF475" s="169">
        <v>8.0000000000000002E-3</v>
      </c>
      <c r="AG475" s="169">
        <v>0.2</v>
      </c>
      <c r="AH475" s="172" t="s">
        <v>3380</v>
      </c>
      <c r="AI475" s="172" t="s">
        <v>3381</v>
      </c>
      <c r="AJ475" s="172" t="s">
        <v>133</v>
      </c>
      <c r="AK475" s="173">
        <v>45196</v>
      </c>
      <c r="AL475" s="212" t="s">
        <v>6145</v>
      </c>
      <c r="AM475" s="128">
        <v>1.32961355464855E-2</v>
      </c>
      <c r="AN475" s="128">
        <v>0.10962929212110679</v>
      </c>
      <c r="AO475" s="128">
        <v>0.1387776662079287</v>
      </c>
      <c r="AP475" s="128" t="s">
        <v>46</v>
      </c>
      <c r="AQ475" s="128" t="s">
        <v>46</v>
      </c>
      <c r="AR475" s="128">
        <v>0.1165808478511754</v>
      </c>
      <c r="AS475" s="128" t="s">
        <v>46</v>
      </c>
      <c r="AT475" s="128" t="s">
        <v>46</v>
      </c>
      <c r="AU475" s="128" t="s">
        <v>46</v>
      </c>
      <c r="AV475" s="128" t="s">
        <v>46</v>
      </c>
      <c r="AW475" s="128">
        <v>0.12998597874750409</v>
      </c>
      <c r="AX475" s="128">
        <v>1.0899093744449384</v>
      </c>
      <c r="AY475" s="128">
        <v>1.0590913090495326</v>
      </c>
      <c r="AZ475" s="128">
        <v>1.0400370015935958</v>
      </c>
      <c r="BA475" s="128" t="s">
        <v>46</v>
      </c>
      <c r="BB475" s="128" t="s">
        <v>46</v>
      </c>
      <c r="BC475" s="128">
        <v>1.0721090610582615</v>
      </c>
      <c r="BD475" s="128" t="s">
        <v>46</v>
      </c>
      <c r="BE475" s="128" t="s">
        <v>46</v>
      </c>
      <c r="BF475" s="128" t="s">
        <v>46</v>
      </c>
      <c r="BG475" s="128" t="s">
        <v>46</v>
      </c>
      <c r="BH475" s="128">
        <v>1.067374437721422</v>
      </c>
      <c r="BI475" s="128">
        <v>1.0968317711078999E-3</v>
      </c>
      <c r="BJ475" s="128">
        <v>6.1166948744235004E-3</v>
      </c>
      <c r="BK475" s="128">
        <v>5.3423499689037998E-3</v>
      </c>
      <c r="BL475" s="128" t="s">
        <v>46</v>
      </c>
      <c r="BM475" s="128" t="s">
        <v>46</v>
      </c>
      <c r="BN475" s="128">
        <v>7.8411196969329997E-3</v>
      </c>
      <c r="BO475" s="128" t="s">
        <v>46</v>
      </c>
      <c r="BP475" s="128" t="s">
        <v>46</v>
      </c>
      <c r="BQ475" s="128" t="s">
        <v>46</v>
      </c>
      <c r="BR475" s="128" t="s">
        <v>46</v>
      </c>
      <c r="BS475" s="128">
        <v>7.3141988905969235E-3</v>
      </c>
      <c r="BT475" s="128">
        <v>2.0008958970264999E-3</v>
      </c>
      <c r="BU475" s="128">
        <v>2.0393830759521999E-3</v>
      </c>
      <c r="BV475" s="177">
        <v>2.3521137899118165</v>
      </c>
      <c r="BW475" s="177">
        <v>3.3827129796617301</v>
      </c>
      <c r="BX475" s="128">
        <v>-1.3615968366864628E-4</v>
      </c>
      <c r="BY475" s="128">
        <v>-1.3615968366864628E-4</v>
      </c>
      <c r="BZ475" s="177">
        <v>6.7905412872999997E-4</v>
      </c>
      <c r="CA475" s="182">
        <v>9.4252353870331304E-2</v>
      </c>
      <c r="CB475" s="182">
        <v>-0.11672500470641931</v>
      </c>
      <c r="CC475" s="182">
        <v>0.1257607023819331</v>
      </c>
      <c r="CD475" s="182">
        <v>0.1011341742290407</v>
      </c>
      <c r="CE475" s="182">
        <v>-3.9656112728631898E-2</v>
      </c>
      <c r="CF475" s="182">
        <v>0.1328877095067402</v>
      </c>
      <c r="CG475" s="179">
        <v>1.2756304999999999</v>
      </c>
      <c r="CH475" s="169">
        <v>0.3</v>
      </c>
      <c r="CI475" s="170">
        <v>0.15</v>
      </c>
      <c r="CJ475" s="170">
        <v>2.0999999999999994E-3</v>
      </c>
      <c r="CK475" s="170">
        <v>1.4140242215050723E-4</v>
      </c>
      <c r="CL475" s="170">
        <v>2.2414024221505068E-3</v>
      </c>
      <c r="CM475" s="180">
        <v>257257282.02000001</v>
      </c>
      <c r="CN475" s="180">
        <v>267621100.6309523</v>
      </c>
      <c r="CO475" s="180">
        <v>-44064401.129999973</v>
      </c>
      <c r="CP475" s="128" t="s">
        <v>46</v>
      </c>
      <c r="CQ475" s="128" t="s">
        <v>46</v>
      </c>
      <c r="CR475" s="128" t="s">
        <v>46</v>
      </c>
      <c r="CS475" s="128" t="s">
        <v>46</v>
      </c>
      <c r="CT475" s="126" t="s">
        <v>46</v>
      </c>
      <c r="CU475" s="126" t="s">
        <v>46</v>
      </c>
      <c r="CV475" s="126" t="s">
        <v>6146</v>
      </c>
      <c r="CW475" s="126" t="s">
        <v>46</v>
      </c>
      <c r="CX475" s="154">
        <v>25569.625694432871</v>
      </c>
    </row>
    <row r="476" spans="1:102" ht="15" customHeight="1" x14ac:dyDescent="0.35">
      <c r="A476" s="8"/>
      <c r="B476" s="129">
        <v>45829737000150</v>
      </c>
      <c r="C476" s="152" t="s">
        <v>6116</v>
      </c>
      <c r="D476" s="126">
        <v>40</v>
      </c>
      <c r="E476" s="126"/>
      <c r="F476" s="122"/>
      <c r="G476" s="126" t="s">
        <v>2227</v>
      </c>
      <c r="H476" s="126" t="s">
        <v>3404</v>
      </c>
      <c r="I476" s="126" t="s">
        <v>3404</v>
      </c>
      <c r="J476" s="126" t="s">
        <v>3560</v>
      </c>
      <c r="K476" s="126" t="s">
        <v>3540</v>
      </c>
      <c r="L476" s="211" t="s">
        <v>3400</v>
      </c>
      <c r="M476" s="126" t="s">
        <v>4494</v>
      </c>
      <c r="N476" s="126" t="s">
        <v>4533</v>
      </c>
      <c r="O476" s="126" t="s">
        <v>4231</v>
      </c>
      <c r="P476" s="211" t="s">
        <v>4243</v>
      </c>
      <c r="Q476" s="127">
        <v>100</v>
      </c>
      <c r="R476" s="126" t="s">
        <v>4361</v>
      </c>
      <c r="S476" s="213" t="s">
        <v>46</v>
      </c>
      <c r="T476" s="171">
        <v>0.01</v>
      </c>
      <c r="U476" s="171">
        <v>0.01</v>
      </c>
      <c r="V476" s="172" t="s">
        <v>3398</v>
      </c>
      <c r="W476" s="172" t="s">
        <v>135</v>
      </c>
      <c r="X476" s="172" t="s">
        <v>135</v>
      </c>
      <c r="Y476" s="172" t="s">
        <v>135</v>
      </c>
      <c r="Z476" s="172">
        <v>0</v>
      </c>
      <c r="AA476" s="172" t="s">
        <v>46</v>
      </c>
      <c r="AB476" s="169" t="s">
        <v>46</v>
      </c>
      <c r="AC476" s="172" t="s">
        <v>46</v>
      </c>
      <c r="AD476" s="169">
        <v>1.4999999999999999E-2</v>
      </c>
      <c r="AE476" s="169" t="s">
        <v>46</v>
      </c>
      <c r="AF476" s="169">
        <v>1.4999999999999999E-2</v>
      </c>
      <c r="AG476" s="169" t="s">
        <v>46</v>
      </c>
      <c r="AH476" s="172" t="s">
        <v>46</v>
      </c>
      <c r="AI476" s="172" t="s">
        <v>46</v>
      </c>
      <c r="AJ476" s="172" t="s">
        <v>46</v>
      </c>
      <c r="AK476" s="173">
        <v>44776</v>
      </c>
      <c r="AL476" s="212" t="s">
        <v>6117</v>
      </c>
      <c r="AM476" s="128">
        <v>5.1263749221799998E-5</v>
      </c>
      <c r="AN476" s="128">
        <v>-4.6940725343800997E-3</v>
      </c>
      <c r="AO476" s="128">
        <v>-8.1129031980612006E-3</v>
      </c>
      <c r="AP476" s="128">
        <v>-7.7561873114200004E-3</v>
      </c>
      <c r="AQ476" s="128">
        <v>-1.4969592109580999E-3</v>
      </c>
      <c r="AR476" s="128">
        <v>-5.8540038886779997E-4</v>
      </c>
      <c r="AS476" s="128">
        <v>5.4093673257896199E-2</v>
      </c>
      <c r="AT476" s="128" t="s">
        <v>46</v>
      </c>
      <c r="AU476" s="128" t="s">
        <v>46</v>
      </c>
      <c r="AV476" s="128" t="s">
        <v>46</v>
      </c>
      <c r="AW476" s="128">
        <v>-1.4640618391096999E-3</v>
      </c>
      <c r="AX476" s="128">
        <v>4.2021864661889001E-3</v>
      </c>
      <c r="AY476" s="128" t="s">
        <v>46</v>
      </c>
      <c r="AZ476" s="128" t="s">
        <v>46</v>
      </c>
      <c r="BA476" s="128" t="s">
        <v>46</v>
      </c>
      <c r="BB476" s="128" t="s">
        <v>46</v>
      </c>
      <c r="BC476" s="128" t="s">
        <v>46</v>
      </c>
      <c r="BD476" s="128">
        <v>0.41459225654671011</v>
      </c>
      <c r="BE476" s="128" t="s">
        <v>46</v>
      </c>
      <c r="BF476" s="128" t="s">
        <v>46</v>
      </c>
      <c r="BG476" s="128" t="s">
        <v>46</v>
      </c>
      <c r="BH476" s="128" t="s">
        <v>46</v>
      </c>
      <c r="BI476" s="128">
        <v>-1.21480400261557E-2</v>
      </c>
      <c r="BJ476" s="128">
        <v>-0.1082066697810634</v>
      </c>
      <c r="BK476" s="128">
        <v>-0.14154821943708609</v>
      </c>
      <c r="BL476" s="128">
        <v>-0.12207605248583331</v>
      </c>
      <c r="BM476" s="128">
        <v>-0.12690951133783923</v>
      </c>
      <c r="BN476" s="128">
        <v>-0.1093251285431102</v>
      </c>
      <c r="BO476" s="128">
        <v>-7.6380720326928803E-2</v>
      </c>
      <c r="BP476" s="128" t="s">
        <v>46</v>
      </c>
      <c r="BQ476" s="128" t="s">
        <v>46</v>
      </c>
      <c r="BR476" s="128" t="s">
        <v>46</v>
      </c>
      <c r="BS476" s="128">
        <v>-0.12756093614912378</v>
      </c>
      <c r="BT476" s="128">
        <v>4.1003359826594001E-3</v>
      </c>
      <c r="BU476" s="128">
        <v>4.0657931931589897E-2</v>
      </c>
      <c r="BV476" s="177">
        <v>-32.539312603529808</v>
      </c>
      <c r="BW476" s="177">
        <v>-2.9550376581707329</v>
      </c>
      <c r="BX476" s="128">
        <v>-9.2631230857271995E-3</v>
      </c>
      <c r="BY476" s="128">
        <v>-5.08290904891045E-2</v>
      </c>
      <c r="BZ476" s="177">
        <v>-2.1683509788372E-2</v>
      </c>
      <c r="CA476" s="182">
        <v>1.31707289729385E-2</v>
      </c>
      <c r="CB476" s="182">
        <v>-7.5516601548366999E-3</v>
      </c>
      <c r="CC476" s="182">
        <v>-2.71356578007176E-2</v>
      </c>
      <c r="CD476" s="182">
        <v>-1.4468203362781901E-2</v>
      </c>
      <c r="CE476" s="182">
        <v>-2.0400297769234899E-2</v>
      </c>
      <c r="CF476" s="182">
        <v>-7.4578537907275297E-2</v>
      </c>
      <c r="CG476" s="179">
        <v>100.3185233</v>
      </c>
      <c r="CH476" s="169">
        <v>0.1</v>
      </c>
      <c r="CI476" s="170" t="s">
        <v>46</v>
      </c>
      <c r="CJ476" s="170">
        <v>1.5E-3</v>
      </c>
      <c r="CK476" s="170" t="s">
        <v>46</v>
      </c>
      <c r="CL476" s="170">
        <v>1.5E-3</v>
      </c>
      <c r="CM476" s="180">
        <v>904233850.55999994</v>
      </c>
      <c r="CN476" s="180">
        <v>904463893.48428416</v>
      </c>
      <c r="CO476" s="180" t="s">
        <v>46</v>
      </c>
      <c r="CP476" s="128" t="s">
        <v>46</v>
      </c>
      <c r="CQ476" s="128" t="s">
        <v>46</v>
      </c>
      <c r="CR476" s="128" t="s">
        <v>46</v>
      </c>
      <c r="CS476" s="128" t="s">
        <v>46</v>
      </c>
      <c r="CT476" s="126" t="s">
        <v>46</v>
      </c>
      <c r="CU476" s="126" t="s">
        <v>46</v>
      </c>
      <c r="CV476" s="126" t="s">
        <v>6118</v>
      </c>
      <c r="CW476" s="126" t="s">
        <v>46</v>
      </c>
      <c r="CX476" s="154">
        <v>25569.604861099539</v>
      </c>
    </row>
    <row r="477" spans="1:102" ht="15" customHeight="1" x14ac:dyDescent="0.35">
      <c r="A477" s="8"/>
      <c r="B477" s="129">
        <v>29066331000106</v>
      </c>
      <c r="C477" s="152" t="s">
        <v>6147</v>
      </c>
      <c r="D477" s="126">
        <v>27</v>
      </c>
      <c r="E477" s="126"/>
      <c r="F477" s="122"/>
      <c r="G477" s="126" t="s">
        <v>6120</v>
      </c>
      <c r="H477" s="126" t="s">
        <v>3391</v>
      </c>
      <c r="I477" s="126" t="s">
        <v>3392</v>
      </c>
      <c r="J477" s="126" t="s">
        <v>362</v>
      </c>
      <c r="K477" s="126" t="s">
        <v>3540</v>
      </c>
      <c r="L477" s="211" t="s">
        <v>3400</v>
      </c>
      <c r="M477" s="126" t="s">
        <v>112</v>
      </c>
      <c r="N477" s="126" t="s">
        <v>4436</v>
      </c>
      <c r="O477" s="126" t="s">
        <v>406</v>
      </c>
      <c r="P477" s="211" t="s">
        <v>4409</v>
      </c>
      <c r="Q477" s="127">
        <v>5000</v>
      </c>
      <c r="R477" s="126" t="s">
        <v>4350</v>
      </c>
      <c r="S477" s="213" t="s">
        <v>46</v>
      </c>
      <c r="T477" s="171">
        <v>1000</v>
      </c>
      <c r="U477" s="171">
        <v>1000</v>
      </c>
      <c r="V477" s="172" t="s">
        <v>3398</v>
      </c>
      <c r="W477" s="172" t="s">
        <v>3530</v>
      </c>
      <c r="X477" s="172" t="s">
        <v>3530</v>
      </c>
      <c r="Y477" s="172" t="s">
        <v>4427</v>
      </c>
      <c r="Z477" s="172">
        <v>6</v>
      </c>
      <c r="AA477" s="172" t="s">
        <v>46</v>
      </c>
      <c r="AB477" s="169" t="s">
        <v>46</v>
      </c>
      <c r="AC477" s="172" t="s">
        <v>6148</v>
      </c>
      <c r="AD477" s="169">
        <v>9.300000000000001E-3</v>
      </c>
      <c r="AE477" s="169">
        <v>9.9299999999999999E-2</v>
      </c>
      <c r="AF477" s="169" t="s">
        <v>46</v>
      </c>
      <c r="AG477" s="169" t="s">
        <v>46</v>
      </c>
      <c r="AH477" s="172" t="s">
        <v>46</v>
      </c>
      <c r="AI477" s="172" t="s">
        <v>46</v>
      </c>
      <c r="AJ477" s="172" t="s">
        <v>46</v>
      </c>
      <c r="AK477" s="173">
        <v>43097</v>
      </c>
      <c r="AL477" s="212" t="s">
        <v>6149</v>
      </c>
      <c r="AM477" s="128">
        <v>1.6730484154724001E-2</v>
      </c>
      <c r="AN477" s="128">
        <v>0.13878766288784189</v>
      </c>
      <c r="AO477" s="128">
        <v>0.15542285010620671</v>
      </c>
      <c r="AP477" s="128">
        <v>0.18961510588208599</v>
      </c>
      <c r="AQ477" s="128">
        <v>0.1674382537666565</v>
      </c>
      <c r="AR477" s="128">
        <v>0.13670212139823801</v>
      </c>
      <c r="AS477" s="128">
        <v>0.14703200626496149</v>
      </c>
      <c r="AT477" s="128">
        <v>-3.88492200658829E-2</v>
      </c>
      <c r="AU477" s="128" t="s">
        <v>46</v>
      </c>
      <c r="AV477" s="128" t="s">
        <v>46</v>
      </c>
      <c r="AW477" s="128">
        <v>8.4345904262709895E-2</v>
      </c>
      <c r="AX477" s="128">
        <v>1.3714294243981282</v>
      </c>
      <c r="AY477" s="128">
        <v>1.3407804130070646</v>
      </c>
      <c r="AZ477" s="128">
        <v>1.1647804680718494</v>
      </c>
      <c r="BA477" s="128">
        <v>1.6004179687043361</v>
      </c>
      <c r="BB477" s="128">
        <v>1.3737881635373499</v>
      </c>
      <c r="BC477" s="128">
        <v>1.2571497438758743</v>
      </c>
      <c r="BD477" s="128">
        <v>1.126903158736444</v>
      </c>
      <c r="BE477" s="128" t="s">
        <v>46</v>
      </c>
      <c r="BF477" s="128" t="s">
        <v>46</v>
      </c>
      <c r="BG477" s="128" t="s">
        <v>46</v>
      </c>
      <c r="BH477" s="128">
        <v>0.98687102954886041</v>
      </c>
      <c r="BI477" s="128">
        <v>4.5311803793463999E-3</v>
      </c>
      <c r="BJ477" s="128">
        <v>3.52750656411586E-2</v>
      </c>
      <c r="BK477" s="128">
        <v>2.1987533867181702E-2</v>
      </c>
      <c r="BL477" s="128">
        <v>6.3601236382564652E-2</v>
      </c>
      <c r="BM477" s="128">
        <v>4.0608204400505166E-2</v>
      </c>
      <c r="BN477" s="128">
        <v>2.79623932439956E-2</v>
      </c>
      <c r="BO477" s="128">
        <v>1.6557612680136301E-2</v>
      </c>
      <c r="BP477" s="128">
        <v>-0.16257925551891711</v>
      </c>
      <c r="BQ477" s="128" t="s">
        <v>46</v>
      </c>
      <c r="BR477" s="128" t="s">
        <v>46</v>
      </c>
      <c r="BS477" s="128">
        <v>-1.033754088258787E-3</v>
      </c>
      <c r="BT477" s="128">
        <v>3.6061033744699898E-2</v>
      </c>
      <c r="BU477" s="128">
        <v>6.8380746774024601E-2</v>
      </c>
      <c r="BV477" s="177">
        <v>0.55108725756964039</v>
      </c>
      <c r="BW477" s="177">
        <v>2.27821124664019E-2</v>
      </c>
      <c r="BX477" s="128">
        <v>-3.3090253827258699E-2</v>
      </c>
      <c r="BY477" s="128">
        <v>-0.23607826901970269</v>
      </c>
      <c r="BZ477" s="177">
        <v>8.74686248344968E-2</v>
      </c>
      <c r="CA477" s="182">
        <v>0.1095184324852196</v>
      </c>
      <c r="CB477" s="182">
        <v>-0.36366005352899378</v>
      </c>
      <c r="CC477" s="182">
        <v>5.8656500043956103E-2</v>
      </c>
      <c r="CD477" s="182">
        <v>7.2547896332620695E-2</v>
      </c>
      <c r="CE477" s="182">
        <v>-0.2321124443356197</v>
      </c>
      <c r="CF477" s="182">
        <v>0.2242405737472124</v>
      </c>
      <c r="CG477" s="179">
        <v>1.86944829</v>
      </c>
      <c r="CH477" s="169">
        <v>0.48</v>
      </c>
      <c r="CI477" s="170" t="s">
        <v>46</v>
      </c>
      <c r="CJ477" s="170">
        <v>4.4640000000000001E-3</v>
      </c>
      <c r="CK477" s="170" t="s">
        <v>46</v>
      </c>
      <c r="CL477" s="170">
        <v>4.4640000000000001E-3</v>
      </c>
      <c r="CM477" s="180">
        <v>39613196.630000003</v>
      </c>
      <c r="CN477" s="180">
        <v>36314716.483809523</v>
      </c>
      <c r="CO477" s="180">
        <v>622788.93999999983</v>
      </c>
      <c r="CP477" s="128" t="s">
        <v>46</v>
      </c>
      <c r="CQ477" s="128" t="s">
        <v>46</v>
      </c>
      <c r="CR477" s="128" t="s">
        <v>46</v>
      </c>
      <c r="CS477" s="128" t="s">
        <v>46</v>
      </c>
      <c r="CT477" s="126" t="s">
        <v>46</v>
      </c>
      <c r="CU477" s="126" t="s">
        <v>46</v>
      </c>
      <c r="CV477" s="126" t="s">
        <v>6150</v>
      </c>
      <c r="CW477" s="126" t="s">
        <v>46</v>
      </c>
      <c r="CX477" s="154">
        <v>25569.604861099539</v>
      </c>
    </row>
    <row r="478" spans="1:102" ht="15" customHeight="1" x14ac:dyDescent="0.35">
      <c r="A478" s="8"/>
      <c r="B478" s="129">
        <v>32225478000106</v>
      </c>
      <c r="C478" s="152" t="s">
        <v>6119</v>
      </c>
      <c r="D478" s="126">
        <v>27</v>
      </c>
      <c r="E478" s="126"/>
      <c r="F478" s="122" t="s">
        <v>3552</v>
      </c>
      <c r="G478" s="126" t="s">
        <v>6120</v>
      </c>
      <c r="H478" s="126" t="s">
        <v>3391</v>
      </c>
      <c r="I478" s="126" t="s">
        <v>3392</v>
      </c>
      <c r="J478" s="126" t="s">
        <v>362</v>
      </c>
      <c r="K478" s="126" t="s">
        <v>3540</v>
      </c>
      <c r="L478" s="211" t="s">
        <v>3400</v>
      </c>
      <c r="M478" s="126" t="s">
        <v>112</v>
      </c>
      <c r="N478" s="126" t="s">
        <v>4436</v>
      </c>
      <c r="O478" s="126" t="s">
        <v>548</v>
      </c>
      <c r="P478" s="211" t="s">
        <v>3541</v>
      </c>
      <c r="Q478" s="127">
        <v>5000</v>
      </c>
      <c r="R478" s="126" t="s">
        <v>4350</v>
      </c>
      <c r="S478" s="213" t="s">
        <v>46</v>
      </c>
      <c r="T478" s="171">
        <v>1000</v>
      </c>
      <c r="U478" s="171">
        <v>1000</v>
      </c>
      <c r="V478" s="172" t="s">
        <v>3398</v>
      </c>
      <c r="W478" s="172" t="s">
        <v>3530</v>
      </c>
      <c r="X478" s="172" t="s">
        <v>3530</v>
      </c>
      <c r="Y478" s="172" t="s">
        <v>4427</v>
      </c>
      <c r="Z478" s="172">
        <v>6</v>
      </c>
      <c r="AA478" s="172" t="s">
        <v>46</v>
      </c>
      <c r="AB478" s="169" t="s">
        <v>46</v>
      </c>
      <c r="AC478" s="172" t="s">
        <v>6121</v>
      </c>
      <c r="AD478" s="169">
        <v>9.300000000000001E-3</v>
      </c>
      <c r="AE478" s="169">
        <v>8.9300000000000004E-2</v>
      </c>
      <c r="AF478" s="169">
        <v>1.5700000000000002E-2</v>
      </c>
      <c r="AG478" s="169" t="s">
        <v>46</v>
      </c>
      <c r="AH478" s="172" t="s">
        <v>46</v>
      </c>
      <c r="AI478" s="172" t="s">
        <v>46</v>
      </c>
      <c r="AJ478" s="172" t="s">
        <v>46</v>
      </c>
      <c r="AK478" s="173">
        <v>43523</v>
      </c>
      <c r="AL478" s="212" t="s">
        <v>6122</v>
      </c>
      <c r="AM478" s="128">
        <v>-1.0890733450694801E-2</v>
      </c>
      <c r="AN478" s="128">
        <v>-7.4593959184734798E-2</v>
      </c>
      <c r="AO478" s="128">
        <v>3.6812073355972197E-2</v>
      </c>
      <c r="AP478" s="128">
        <v>0.11890898567200731</v>
      </c>
      <c r="AQ478" s="128">
        <v>7.5754101442421604E-2</v>
      </c>
      <c r="AR478" s="128">
        <v>0.32378777699427541</v>
      </c>
      <c r="AS478" s="128">
        <v>-9.1960042822263992E-3</v>
      </c>
      <c r="AT478" s="128">
        <v>-0.12889991414176169</v>
      </c>
      <c r="AU478" s="128" t="s">
        <v>46</v>
      </c>
      <c r="AV478" s="128" t="s">
        <v>46</v>
      </c>
      <c r="AW478" s="128">
        <v>9.0368689951552297E-2</v>
      </c>
      <c r="AX478" s="128" t="s">
        <v>46</v>
      </c>
      <c r="AY478" s="128" t="s">
        <v>46</v>
      </c>
      <c r="AZ478" s="128">
        <v>0.27587953769323081</v>
      </c>
      <c r="BA478" s="128">
        <v>0.97122461886956524</v>
      </c>
      <c r="BB478" s="128">
        <v>0.5691926304449908</v>
      </c>
      <c r="BC478" s="128">
        <v>2.9776401182003802</v>
      </c>
      <c r="BD478" s="128" t="s">
        <v>46</v>
      </c>
      <c r="BE478" s="128" t="s">
        <v>46</v>
      </c>
      <c r="BF478" s="128" t="s">
        <v>46</v>
      </c>
      <c r="BG478" s="128" t="s">
        <v>46</v>
      </c>
      <c r="BH478" s="128">
        <v>1.0210825592332542</v>
      </c>
      <c r="BI478" s="128">
        <v>-2.3090037226072301E-2</v>
      </c>
      <c r="BJ478" s="128">
        <v>-0.17810655643141809</v>
      </c>
      <c r="BK478" s="128">
        <v>-9.6623242883052601E-2</v>
      </c>
      <c r="BL478" s="128">
        <v>-3.1387449834502368E-3</v>
      </c>
      <c r="BM478" s="128">
        <v>-5.0601737417765635E-2</v>
      </c>
      <c r="BN478" s="128">
        <v>0.21504804884003301</v>
      </c>
      <c r="BO478" s="128">
        <v>-0.1396703978670516</v>
      </c>
      <c r="BP478" s="128">
        <v>-0.2526299495947959</v>
      </c>
      <c r="BQ478" s="128" t="s">
        <v>46</v>
      </c>
      <c r="BR478" s="128" t="s">
        <v>46</v>
      </c>
      <c r="BS478" s="128">
        <v>1.714158187444248E-3</v>
      </c>
      <c r="BT478" s="128">
        <v>0.1142172940239488</v>
      </c>
      <c r="BU478" s="128">
        <v>0.13882211574573319</v>
      </c>
      <c r="BV478" s="177">
        <v>-0.72358736382876265</v>
      </c>
      <c r="BW478" s="177">
        <v>7.9173588501545905E-2</v>
      </c>
      <c r="BX478" s="128">
        <v>-8.9637032992614496E-2</v>
      </c>
      <c r="BY478" s="128">
        <v>-0.24332448338584331</v>
      </c>
      <c r="BZ478" s="177">
        <v>-0.18493164547027921</v>
      </c>
      <c r="CA478" s="182">
        <v>-0.27620933131469572</v>
      </c>
      <c r="CB478" s="182">
        <v>0.82427489967305867</v>
      </c>
      <c r="CC478" s="182">
        <v>-0.27529919773114042</v>
      </c>
      <c r="CD478" s="182">
        <v>-0.1813705779902138</v>
      </c>
      <c r="CE478" s="182">
        <v>0.43030775051320258</v>
      </c>
      <c r="CF478" s="182">
        <v>-0.18684087853663831</v>
      </c>
      <c r="CG478" s="179">
        <v>1.7650687700000001</v>
      </c>
      <c r="CH478" s="169">
        <v>0.45</v>
      </c>
      <c r="CI478" s="170" t="s">
        <v>46</v>
      </c>
      <c r="CJ478" s="170">
        <v>4.1850000000000004E-3</v>
      </c>
      <c r="CK478" s="170" t="s">
        <v>46</v>
      </c>
      <c r="CL478" s="170">
        <v>4.1850000000000004E-3</v>
      </c>
      <c r="CM478" s="180">
        <v>245287990.96000001</v>
      </c>
      <c r="CN478" s="180">
        <v>310157147.81738108</v>
      </c>
      <c r="CO478" s="180">
        <v>-80785406.110000059</v>
      </c>
      <c r="CP478" s="128" t="s">
        <v>46</v>
      </c>
      <c r="CQ478" s="128" t="s">
        <v>46</v>
      </c>
      <c r="CR478" s="128" t="s">
        <v>46</v>
      </c>
      <c r="CS478" s="128" t="s">
        <v>46</v>
      </c>
      <c r="CT478" s="126" t="s">
        <v>46</v>
      </c>
      <c r="CU478" s="126" t="s">
        <v>46</v>
      </c>
      <c r="CV478" s="126" t="s">
        <v>6123</v>
      </c>
      <c r="CW478" s="126" t="s">
        <v>46</v>
      </c>
      <c r="CX478" s="154">
        <v>25569.604861099539</v>
      </c>
    </row>
    <row r="479" spans="1:102" ht="15" customHeight="1" x14ac:dyDescent="0.35">
      <c r="A479" s="8"/>
      <c r="B479" s="129">
        <v>23729512000199</v>
      </c>
      <c r="C479" s="152" t="s">
        <v>6151</v>
      </c>
      <c r="D479" s="126">
        <v>27</v>
      </c>
      <c r="E479" s="126" t="s">
        <v>134</v>
      </c>
      <c r="F479" s="122"/>
      <c r="G479" s="126" t="s">
        <v>6120</v>
      </c>
      <c r="H479" s="126" t="s">
        <v>3391</v>
      </c>
      <c r="I479" s="126" t="s">
        <v>3392</v>
      </c>
      <c r="J479" s="126" t="s">
        <v>362</v>
      </c>
      <c r="K479" s="126" t="s">
        <v>3540</v>
      </c>
      <c r="L479" s="211" t="s">
        <v>3400</v>
      </c>
      <c r="M479" s="126" t="s">
        <v>112</v>
      </c>
      <c r="N479" s="126" t="s">
        <v>4436</v>
      </c>
      <c r="O479" s="126" t="s">
        <v>406</v>
      </c>
      <c r="P479" s="211" t="s">
        <v>3541</v>
      </c>
      <c r="Q479" s="127">
        <v>5000</v>
      </c>
      <c r="R479" s="126" t="s">
        <v>4350</v>
      </c>
      <c r="S479" s="213" t="s">
        <v>46</v>
      </c>
      <c r="T479" s="171">
        <v>1000</v>
      </c>
      <c r="U479" s="171">
        <v>1000</v>
      </c>
      <c r="V479" s="172" t="s">
        <v>3398</v>
      </c>
      <c r="W479" s="172" t="s">
        <v>3530</v>
      </c>
      <c r="X479" s="172" t="s">
        <v>3530</v>
      </c>
      <c r="Y479" s="172" t="s">
        <v>4427</v>
      </c>
      <c r="Z479" s="172">
        <v>6</v>
      </c>
      <c r="AA479" s="172" t="s">
        <v>46</v>
      </c>
      <c r="AB479" s="169" t="s">
        <v>46</v>
      </c>
      <c r="AC479" s="172" t="s">
        <v>6152</v>
      </c>
      <c r="AD479" s="169">
        <v>9.300000000000001E-3</v>
      </c>
      <c r="AE479" s="169">
        <v>6.93E-2</v>
      </c>
      <c r="AF479" s="169" t="s">
        <v>46</v>
      </c>
      <c r="AG479" s="169" t="s">
        <v>46</v>
      </c>
      <c r="AH479" s="172" t="s">
        <v>46</v>
      </c>
      <c r="AI479" s="172" t="s">
        <v>46</v>
      </c>
      <c r="AJ479" s="172" t="s">
        <v>46</v>
      </c>
      <c r="AK479" s="173">
        <v>42403</v>
      </c>
      <c r="AL479" s="212" t="s">
        <v>6153</v>
      </c>
      <c r="AM479" s="128">
        <v>1.5029651267222501E-2</v>
      </c>
      <c r="AN479" s="128">
        <v>0.1369971873365623</v>
      </c>
      <c r="AO479" s="128">
        <v>0.13518841602642601</v>
      </c>
      <c r="AP479" s="128">
        <v>0.14817845480882069</v>
      </c>
      <c r="AQ479" s="128">
        <v>0.14274471456377719</v>
      </c>
      <c r="AR479" s="128">
        <v>8.2839106689519701E-2</v>
      </c>
      <c r="AS479" s="128">
        <v>0.14072668138054631</v>
      </c>
      <c r="AT479" s="128">
        <v>1.8291656239106001E-3</v>
      </c>
      <c r="AU479" s="128" t="s">
        <v>46</v>
      </c>
      <c r="AV479" s="128" t="s">
        <v>46</v>
      </c>
      <c r="AW479" s="128">
        <v>9.5916413549450102E-2</v>
      </c>
      <c r="AX479" s="128">
        <v>1.2320089362441802</v>
      </c>
      <c r="AY479" s="128">
        <v>1.3234832376013244</v>
      </c>
      <c r="AZ479" s="128">
        <v>1.0131381993674056</v>
      </c>
      <c r="BA479" s="128">
        <v>1.2270100602497722</v>
      </c>
      <c r="BB479" s="128">
        <v>1.1440669096160083</v>
      </c>
      <c r="BC479" s="128">
        <v>0.76181086798392816</v>
      </c>
      <c r="BD479" s="128">
        <v>1.0785770105078578</v>
      </c>
      <c r="BE479" s="128">
        <v>1.4783521375494799E-2</v>
      </c>
      <c r="BF479" s="128" t="s">
        <v>46</v>
      </c>
      <c r="BG479" s="128" t="s">
        <v>46</v>
      </c>
      <c r="BH479" s="128">
        <v>1.0628969602937488</v>
      </c>
      <c r="BI479" s="128">
        <v>2.8303474918448999E-3</v>
      </c>
      <c r="BJ479" s="128">
        <v>3.3484590089879002E-2</v>
      </c>
      <c r="BK479" s="128">
        <v>1.7530997874011E-3</v>
      </c>
      <c r="BL479" s="128">
        <v>2.4460646366316841E-2</v>
      </c>
      <c r="BM479" s="128">
        <v>1.5981196862695946E-2</v>
      </c>
      <c r="BN479" s="128">
        <v>-2.5900621464722599E-2</v>
      </c>
      <c r="BO479" s="128">
        <v>1.0252287795721101E-2</v>
      </c>
      <c r="BP479" s="128">
        <v>-0.1219008698291235</v>
      </c>
      <c r="BQ479" s="128" t="s">
        <v>46</v>
      </c>
      <c r="BR479" s="128" t="s">
        <v>46</v>
      </c>
      <c r="BS479" s="128">
        <v>5.2060590520548455E-3</v>
      </c>
      <c r="BT479" s="128">
        <v>3.9183445594737097E-2</v>
      </c>
      <c r="BU479" s="128">
        <v>4.5687046616932903E-2</v>
      </c>
      <c r="BV479" s="177">
        <v>5.89676421463457E-2</v>
      </c>
      <c r="BW479" s="177">
        <v>0.1031131942507293</v>
      </c>
      <c r="BX479" s="128">
        <v>-2.8614993108678901E-2</v>
      </c>
      <c r="BY479" s="128">
        <v>-0.1531216598740428</v>
      </c>
      <c r="BZ479" s="177">
        <v>6.3845229152485805E-2</v>
      </c>
      <c r="CA479" s="182">
        <v>0.32083350652177622</v>
      </c>
      <c r="CB479" s="182">
        <v>-0.22840951310526661</v>
      </c>
      <c r="CC479" s="182">
        <v>0.27421279077211419</v>
      </c>
      <c r="CD479" s="182">
        <v>0.27463067188355728</v>
      </c>
      <c r="CE479" s="182">
        <v>6.9371390350796494E-2</v>
      </c>
      <c r="CF479" s="182">
        <v>0.34098633327936401</v>
      </c>
      <c r="CG479" s="179">
        <v>2.4124768799999998</v>
      </c>
      <c r="CH479" s="169">
        <v>0.45</v>
      </c>
      <c r="CI479" s="170" t="s">
        <v>46</v>
      </c>
      <c r="CJ479" s="170">
        <v>4.1850000000000004E-3</v>
      </c>
      <c r="CK479" s="170" t="s">
        <v>46</v>
      </c>
      <c r="CL479" s="170">
        <v>4.1850000000000004E-3</v>
      </c>
      <c r="CM479" s="180">
        <v>407346403.42000002</v>
      </c>
      <c r="CN479" s="180">
        <v>409783056.63103169</v>
      </c>
      <c r="CO479" s="180">
        <v>-54470378.82</v>
      </c>
      <c r="CP479" s="128" t="s">
        <v>46</v>
      </c>
      <c r="CQ479" s="128" t="s">
        <v>46</v>
      </c>
      <c r="CR479" s="128" t="s">
        <v>46</v>
      </c>
      <c r="CS479" s="128" t="s">
        <v>46</v>
      </c>
      <c r="CT479" s="126" t="s">
        <v>46</v>
      </c>
      <c r="CU479" s="126" t="s">
        <v>46</v>
      </c>
      <c r="CV479" s="126" t="s">
        <v>6154</v>
      </c>
      <c r="CW479" s="126" t="s">
        <v>46</v>
      </c>
      <c r="CX479" s="154">
        <v>25569.604861099539</v>
      </c>
    </row>
    <row r="480" spans="1:102" ht="15" customHeight="1" x14ac:dyDescent="0.35">
      <c r="A480" s="8"/>
      <c r="B480" s="129">
        <v>18316558000146</v>
      </c>
      <c r="C480" s="152" t="s">
        <v>6155</v>
      </c>
      <c r="D480" s="126">
        <v>11</v>
      </c>
      <c r="E480" s="126"/>
      <c r="F480" s="122" t="s">
        <v>3552</v>
      </c>
      <c r="G480" s="126" t="s">
        <v>4839</v>
      </c>
      <c r="H480" s="126" t="s">
        <v>3391</v>
      </c>
      <c r="I480" s="126" t="s">
        <v>3392</v>
      </c>
      <c r="J480" s="126" t="s">
        <v>362</v>
      </c>
      <c r="K480" s="126" t="s">
        <v>3526</v>
      </c>
      <c r="L480" s="211" t="s">
        <v>3399</v>
      </c>
      <c r="M480" s="126" t="s">
        <v>163</v>
      </c>
      <c r="N480" s="126" t="s">
        <v>3547</v>
      </c>
      <c r="O480" s="126" t="s">
        <v>164</v>
      </c>
      <c r="P480" s="211" t="s">
        <v>3541</v>
      </c>
      <c r="Q480" s="127">
        <v>3000</v>
      </c>
      <c r="R480" s="126" t="s">
        <v>4350</v>
      </c>
      <c r="S480" s="213" t="s">
        <v>46</v>
      </c>
      <c r="T480" s="171">
        <v>100</v>
      </c>
      <c r="U480" s="171">
        <v>100</v>
      </c>
      <c r="V480" s="172" t="s">
        <v>3398</v>
      </c>
      <c r="W480" s="172" t="s">
        <v>135</v>
      </c>
      <c r="X480" s="172" t="s">
        <v>3531</v>
      </c>
      <c r="Y480" s="172" t="s">
        <v>3530</v>
      </c>
      <c r="Z480" s="172">
        <v>31</v>
      </c>
      <c r="AA480" s="172" t="s">
        <v>46</v>
      </c>
      <c r="AB480" s="169" t="s">
        <v>46</v>
      </c>
      <c r="AC480" s="172" t="s">
        <v>6156</v>
      </c>
      <c r="AD480" s="169">
        <v>5.0000000000000001E-3</v>
      </c>
      <c r="AE480" s="169">
        <v>5.0000000000000001E-3</v>
      </c>
      <c r="AF480" s="169">
        <v>6.0000000000000001E-3</v>
      </c>
      <c r="AG480" s="169">
        <v>0.2</v>
      </c>
      <c r="AH480" s="172" t="s">
        <v>136</v>
      </c>
      <c r="AI480" s="172" t="s">
        <v>4367</v>
      </c>
      <c r="AJ480" s="172" t="s">
        <v>133</v>
      </c>
      <c r="AK480" s="173">
        <v>41506</v>
      </c>
      <c r="AL480" s="212" t="s">
        <v>6157</v>
      </c>
      <c r="AM480" s="128">
        <v>1.2109418688685199E-2</v>
      </c>
      <c r="AN480" s="128">
        <v>0.10785652306740311</v>
      </c>
      <c r="AO480" s="128">
        <v>0.1344737171731849</v>
      </c>
      <c r="AP480" s="128">
        <v>0.13067001531257519</v>
      </c>
      <c r="AQ480" s="128">
        <v>0.13585275606797809</v>
      </c>
      <c r="AR480" s="128">
        <v>0.11620188991326789</v>
      </c>
      <c r="AS480" s="128">
        <v>0.14297455219579031</v>
      </c>
      <c r="AT480" s="128">
        <v>0.1362321916402546</v>
      </c>
      <c r="AU480" s="128" t="s">
        <v>46</v>
      </c>
      <c r="AV480" s="128" t="s">
        <v>46</v>
      </c>
      <c r="AW480" s="128">
        <v>0.1015903789181367</v>
      </c>
      <c r="AX480" s="128">
        <v>0.99263194946634525</v>
      </c>
      <c r="AY480" s="128">
        <v>1.0419651900953442</v>
      </c>
      <c r="AZ480" s="128">
        <v>1.007782054732046</v>
      </c>
      <c r="BA480" s="128">
        <v>1.073210323117721</v>
      </c>
      <c r="BB480" s="128">
        <v>1.0816951863928812</v>
      </c>
      <c r="BC480" s="128">
        <v>1.0686240611935396</v>
      </c>
      <c r="BD480" s="128">
        <v>1.0958054547526102</v>
      </c>
      <c r="BE480" s="128">
        <v>1.1010438261125861</v>
      </c>
      <c r="BF480" s="128" t="s">
        <v>46</v>
      </c>
      <c r="BG480" s="128" t="s">
        <v>46</v>
      </c>
      <c r="BH480" s="128">
        <v>1.0765221999014269</v>
      </c>
      <c r="BI480" s="128">
        <v>-8.9885086692299997E-5</v>
      </c>
      <c r="BJ480" s="128">
        <v>4.3439258207197996E-3</v>
      </c>
      <c r="BK480" s="128">
        <v>1.0384009341598999E-3</v>
      </c>
      <c r="BL480" s="128">
        <v>7.9462997587491646E-3</v>
      </c>
      <c r="BM480" s="128">
        <v>9.1154654711405048E-3</v>
      </c>
      <c r="BN480" s="128">
        <v>7.4621617590254997E-3</v>
      </c>
      <c r="BO480" s="128">
        <v>1.2500158610965199E-2</v>
      </c>
      <c r="BP480" s="128">
        <v>1.25021561872205E-2</v>
      </c>
      <c r="BQ480" s="128" t="s">
        <v>46</v>
      </c>
      <c r="BR480" s="128" t="s">
        <v>46</v>
      </c>
      <c r="BS480" s="128">
        <v>6.5986217475282327E-3</v>
      </c>
      <c r="BT480" s="128">
        <v>1.9078099769345E-3</v>
      </c>
      <c r="BU480" s="128">
        <v>6.7406209304904999E-3</v>
      </c>
      <c r="BV480" s="177">
        <v>0.4809823458332434</v>
      </c>
      <c r="BW480" s="177">
        <v>0.62252048006715821</v>
      </c>
      <c r="BX480" s="128">
        <v>-6.6368821099627162E-4</v>
      </c>
      <c r="BY480" s="128">
        <v>-7.3830469430644904E-2</v>
      </c>
      <c r="BZ480" s="177">
        <v>1.873082727521E-4</v>
      </c>
      <c r="CA480" s="182">
        <v>0.17155460848636611</v>
      </c>
      <c r="CB480" s="182">
        <v>-0.1225685404813792</v>
      </c>
      <c r="CC480" s="182">
        <v>0.29518390248982501</v>
      </c>
      <c r="CD480" s="182">
        <v>0.19196619262817849</v>
      </c>
      <c r="CE480" s="182">
        <v>-6.2305407724287998E-2</v>
      </c>
      <c r="CF480" s="182">
        <v>0.1392974021453543</v>
      </c>
      <c r="CG480" s="179">
        <v>3.18718944</v>
      </c>
      <c r="CH480" s="169">
        <v>0.3</v>
      </c>
      <c r="CI480" s="170">
        <v>7.4999999999999997E-2</v>
      </c>
      <c r="CJ480" s="170">
        <v>1.5E-3</v>
      </c>
      <c r="CK480" s="170">
        <v>1.374230517546593E-5</v>
      </c>
      <c r="CL480" s="170">
        <v>1.5137423051754661E-3</v>
      </c>
      <c r="CM480" s="180">
        <v>213003641.28999999</v>
      </c>
      <c r="CN480" s="180">
        <v>223201372.14936519</v>
      </c>
      <c r="CO480" s="180">
        <v>-18212517.340000004</v>
      </c>
      <c r="CP480" s="128" t="s">
        <v>46</v>
      </c>
      <c r="CQ480" s="128" t="s">
        <v>46</v>
      </c>
      <c r="CR480" s="128" t="s">
        <v>46</v>
      </c>
      <c r="CS480" s="128" t="s">
        <v>46</v>
      </c>
      <c r="CT480" s="126" t="s">
        <v>46</v>
      </c>
      <c r="CU480" s="126" t="s">
        <v>46</v>
      </c>
      <c r="CV480" s="126" t="s">
        <v>6158</v>
      </c>
      <c r="CW480" s="126" t="s">
        <v>46</v>
      </c>
      <c r="CX480" s="154">
        <v>25569.625694432871</v>
      </c>
    </row>
    <row r="481" spans="1:102" ht="15" customHeight="1" x14ac:dyDescent="0.35">
      <c r="A481" s="8"/>
      <c r="B481" s="129">
        <v>30178843000143</v>
      </c>
      <c r="C481" s="152" t="s">
        <v>6159</v>
      </c>
      <c r="D481" s="126">
        <v>11</v>
      </c>
      <c r="E481" s="126"/>
      <c r="F481" s="122"/>
      <c r="G481" s="126" t="s">
        <v>4839</v>
      </c>
      <c r="H481" s="126" t="s">
        <v>3391</v>
      </c>
      <c r="I481" s="126" t="s">
        <v>3392</v>
      </c>
      <c r="J481" s="126" t="s">
        <v>3560</v>
      </c>
      <c r="K481" s="126" t="s">
        <v>3526</v>
      </c>
      <c r="L481" s="211" t="s">
        <v>3399</v>
      </c>
      <c r="M481" s="126" t="s">
        <v>163</v>
      </c>
      <c r="N481" s="126" t="s">
        <v>3547</v>
      </c>
      <c r="O481" s="126" t="s">
        <v>319</v>
      </c>
      <c r="P481" s="211" t="s">
        <v>4252</v>
      </c>
      <c r="Q481" s="127">
        <v>1000</v>
      </c>
      <c r="R481" s="126" t="s">
        <v>4350</v>
      </c>
      <c r="S481" s="213" t="s">
        <v>46</v>
      </c>
      <c r="T481" s="171">
        <v>500</v>
      </c>
      <c r="U481" s="171">
        <v>1000</v>
      </c>
      <c r="V481" s="172" t="s">
        <v>3398</v>
      </c>
      <c r="W481" s="172" t="s">
        <v>135</v>
      </c>
      <c r="X481" s="172" t="s">
        <v>3531</v>
      </c>
      <c r="Y481" s="172" t="s">
        <v>3530</v>
      </c>
      <c r="Z481" s="172">
        <v>31</v>
      </c>
      <c r="AA481" s="172" t="s">
        <v>46</v>
      </c>
      <c r="AB481" s="169" t="s">
        <v>46</v>
      </c>
      <c r="AC481" s="172" t="s">
        <v>6160</v>
      </c>
      <c r="AD481" s="169">
        <v>0.01</v>
      </c>
      <c r="AE481" s="169">
        <v>0.01</v>
      </c>
      <c r="AF481" s="169">
        <v>1.1000000000000001E-2</v>
      </c>
      <c r="AG481" s="169">
        <v>0.2</v>
      </c>
      <c r="AH481" s="172" t="s">
        <v>4358</v>
      </c>
      <c r="AI481" s="172" t="s">
        <v>4586</v>
      </c>
      <c r="AJ481" s="172" t="s">
        <v>133</v>
      </c>
      <c r="AK481" s="173">
        <v>43556</v>
      </c>
      <c r="AL481" s="212" t="s">
        <v>6161</v>
      </c>
      <c r="AM481" s="128">
        <v>2.03191874554795E-2</v>
      </c>
      <c r="AN481" s="128">
        <v>0.1225716728886625</v>
      </c>
      <c r="AO481" s="128">
        <v>0.1511661682517893</v>
      </c>
      <c r="AP481" s="128">
        <v>0.14114568090095569</v>
      </c>
      <c r="AQ481" s="128">
        <v>0.1370774109825714</v>
      </c>
      <c r="AR481" s="128">
        <v>0.1286270254582382</v>
      </c>
      <c r="AS481" s="128">
        <v>0.14023792393091611</v>
      </c>
      <c r="AT481" s="128">
        <v>0.10474566427826019</v>
      </c>
      <c r="AU481" s="128" t="s">
        <v>46</v>
      </c>
      <c r="AV481" s="128" t="s">
        <v>46</v>
      </c>
      <c r="AW481" s="128">
        <v>9.3435250809497106E-2</v>
      </c>
      <c r="AX481" s="128">
        <v>1.6656022203898799</v>
      </c>
      <c r="AY481" s="128">
        <v>1.1841232482705382</v>
      </c>
      <c r="AZ481" s="128">
        <v>1.1328797541199871</v>
      </c>
      <c r="BA481" s="128">
        <v>1.1649479343410674</v>
      </c>
      <c r="BB481" s="128">
        <v>1.0927231290849151</v>
      </c>
      <c r="BC481" s="128">
        <v>1.1828889738972552</v>
      </c>
      <c r="BD481" s="128">
        <v>1.0748310076623844</v>
      </c>
      <c r="BE481" s="128">
        <v>0.84656618657496419</v>
      </c>
      <c r="BF481" s="128" t="s">
        <v>46</v>
      </c>
      <c r="BG481" s="128" t="s">
        <v>46</v>
      </c>
      <c r="BH481" s="128">
        <v>1.0598992757390973</v>
      </c>
      <c r="BI481" s="128">
        <v>8.1198836801018998E-3</v>
      </c>
      <c r="BJ481" s="128">
        <v>1.9059075641979201E-2</v>
      </c>
      <c r="BK481" s="128">
        <v>1.7730852012764298E-2</v>
      </c>
      <c r="BL481" s="128">
        <v>1.7825436273541273E-2</v>
      </c>
      <c r="BM481" s="128">
        <v>1.0335209701945347E-2</v>
      </c>
      <c r="BN481" s="128">
        <v>1.9887297303995799E-2</v>
      </c>
      <c r="BO481" s="128">
        <v>9.7635303460910008E-3</v>
      </c>
      <c r="BP481" s="128">
        <v>-1.89843711747739E-2</v>
      </c>
      <c r="BQ481" s="128" t="s">
        <v>46</v>
      </c>
      <c r="BR481" s="128" t="s">
        <v>46</v>
      </c>
      <c r="BS481" s="128">
        <v>4.8526283772483136E-3</v>
      </c>
      <c r="BT481" s="128">
        <v>1.03197711874904E-2</v>
      </c>
      <c r="BU481" s="128">
        <v>1.35359809298137E-2</v>
      </c>
      <c r="BV481" s="177">
        <v>1.5100335149467119</v>
      </c>
      <c r="BW481" s="177">
        <v>0.29327841432820401</v>
      </c>
      <c r="BX481" s="128">
        <v>-2.4695475177655001E-3</v>
      </c>
      <c r="BY481" s="128">
        <v>-2.5331253274083199E-2</v>
      </c>
      <c r="BZ481" s="177">
        <v>-1.1166950809270101E-2</v>
      </c>
      <c r="CA481" s="182">
        <v>4.2361259404302999E-3</v>
      </c>
      <c r="CB481" s="182">
        <v>-0.1205665258466395</v>
      </c>
      <c r="CC481" s="182">
        <v>-4.1246286517753299E-2</v>
      </c>
      <c r="CD481" s="182">
        <v>-0.17919256138761969</v>
      </c>
      <c r="CE481" s="182">
        <v>-8.9139427962622197E-2</v>
      </c>
      <c r="CF481" s="182">
        <v>-9.3661629939984406E-2</v>
      </c>
      <c r="CG481" s="179">
        <v>1.78459305</v>
      </c>
      <c r="CH481" s="169">
        <v>0.3</v>
      </c>
      <c r="CI481" s="170" t="s">
        <v>46</v>
      </c>
      <c r="CJ481" s="170">
        <v>3.0000000000000001E-3</v>
      </c>
      <c r="CK481" s="170" t="s">
        <v>46</v>
      </c>
      <c r="CL481" s="170">
        <v>3.0000000000000001E-3</v>
      </c>
      <c r="CM481" s="180">
        <v>457255327.58999997</v>
      </c>
      <c r="CN481" s="180">
        <v>537473537.2507143</v>
      </c>
      <c r="CO481" s="180">
        <v>-313020461.00000006</v>
      </c>
      <c r="CP481" s="128" t="s">
        <v>46</v>
      </c>
      <c r="CQ481" s="128" t="s">
        <v>46</v>
      </c>
      <c r="CR481" s="128" t="s">
        <v>46</v>
      </c>
      <c r="CS481" s="128" t="s">
        <v>46</v>
      </c>
      <c r="CT481" s="126" t="s">
        <v>46</v>
      </c>
      <c r="CU481" s="126" t="s">
        <v>46</v>
      </c>
      <c r="CV481" s="126" t="s">
        <v>6162</v>
      </c>
      <c r="CW481" s="126" t="s">
        <v>46</v>
      </c>
      <c r="CX481" s="154">
        <v>25569.604861099539</v>
      </c>
    </row>
    <row r="482" spans="1:102" ht="15" customHeight="1" x14ac:dyDescent="0.35">
      <c r="A482" s="8"/>
      <c r="B482" s="129">
        <v>15350679000116</v>
      </c>
      <c r="C482" s="152" t="s">
        <v>6163</v>
      </c>
      <c r="D482" s="126">
        <v>10</v>
      </c>
      <c r="E482" s="126"/>
      <c r="F482" s="122" t="s">
        <v>3394</v>
      </c>
      <c r="G482" s="126" t="s">
        <v>4839</v>
      </c>
      <c r="H482" s="126" t="s">
        <v>3391</v>
      </c>
      <c r="I482" s="126" t="s">
        <v>3392</v>
      </c>
      <c r="J482" s="126" t="s">
        <v>362</v>
      </c>
      <c r="K482" s="126" t="s">
        <v>3526</v>
      </c>
      <c r="L482" s="211" t="s">
        <v>3399</v>
      </c>
      <c r="M482" s="126" t="s">
        <v>163</v>
      </c>
      <c r="N482" s="126" t="s">
        <v>3566</v>
      </c>
      <c r="O482" s="126" t="s">
        <v>3568</v>
      </c>
      <c r="P482" s="211" t="s">
        <v>3541</v>
      </c>
      <c r="Q482" s="127">
        <v>100</v>
      </c>
      <c r="R482" s="126" t="s">
        <v>4350</v>
      </c>
      <c r="S482" s="213" t="s">
        <v>46</v>
      </c>
      <c r="T482" s="171">
        <v>100</v>
      </c>
      <c r="U482" s="171">
        <v>100</v>
      </c>
      <c r="V482" s="172" t="s">
        <v>4780</v>
      </c>
      <c r="W482" s="172" t="s">
        <v>135</v>
      </c>
      <c r="X482" s="172" t="s">
        <v>3530</v>
      </c>
      <c r="Y482" s="172" t="s">
        <v>135</v>
      </c>
      <c r="Z482" s="172">
        <v>1</v>
      </c>
      <c r="AA482" s="172" t="s">
        <v>46</v>
      </c>
      <c r="AB482" s="169" t="s">
        <v>46</v>
      </c>
      <c r="AC482" s="172" t="s">
        <v>46</v>
      </c>
      <c r="AD482" s="169">
        <v>2.5000000000000001E-3</v>
      </c>
      <c r="AE482" s="169" t="s">
        <v>46</v>
      </c>
      <c r="AF482" s="169">
        <v>3.4999999999999996E-3</v>
      </c>
      <c r="AG482" s="169" t="s">
        <v>46</v>
      </c>
      <c r="AH482" s="172" t="s">
        <v>46</v>
      </c>
      <c r="AI482" s="172" t="s">
        <v>46</v>
      </c>
      <c r="AJ482" s="172" t="s">
        <v>133</v>
      </c>
      <c r="AK482" s="173">
        <v>41058</v>
      </c>
      <c r="AL482" s="212" t="s">
        <v>3620</v>
      </c>
      <c r="AM482" s="128">
        <v>1.22719826246646E-2</v>
      </c>
      <c r="AN482" s="128">
        <v>0.10553067096786781</v>
      </c>
      <c r="AO482" s="128">
        <v>0.13369510499403181</v>
      </c>
      <c r="AP482" s="128">
        <v>0.1257119752085091</v>
      </c>
      <c r="AQ482" s="128">
        <v>0.1307967267045797</v>
      </c>
      <c r="AR482" s="128">
        <v>0.1115017005308931</v>
      </c>
      <c r="AS482" s="128">
        <v>0.1366645748840962</v>
      </c>
      <c r="AT482" s="128">
        <v>0.12873012381364091</v>
      </c>
      <c r="AU482" s="128" t="s">
        <v>46</v>
      </c>
      <c r="AV482" s="128" t="s">
        <v>46</v>
      </c>
      <c r="AW482" s="128">
        <v>9.6687426470329393E-2</v>
      </c>
      <c r="AX482" s="128">
        <v>1.0059576227156315</v>
      </c>
      <c r="AY482" s="128">
        <v>1.019495923924846</v>
      </c>
      <c r="AZ482" s="128">
        <v>1.0019469265133791</v>
      </c>
      <c r="BA482" s="128">
        <v>1.0300866877342243</v>
      </c>
      <c r="BB482" s="128">
        <v>1.0364171502114556</v>
      </c>
      <c r="BC482" s="128">
        <v>1.0253998462524485</v>
      </c>
      <c r="BD482" s="128">
        <v>1.0474436487435881</v>
      </c>
      <c r="BE482" s="128">
        <v>1.0404112739667375</v>
      </c>
      <c r="BF482" s="128" t="s">
        <v>46</v>
      </c>
      <c r="BG482" s="128" t="s">
        <v>46</v>
      </c>
      <c r="BH482" s="128">
        <v>1.0322356182457322</v>
      </c>
      <c r="BI482" s="128">
        <v>7.2678849287000004E-5</v>
      </c>
      <c r="BJ482" s="128">
        <v>2.0180737211845001E-3</v>
      </c>
      <c r="BK482" s="128">
        <v>2.5978875500680003E-4</v>
      </c>
      <c r="BL482" s="128">
        <v>3.2724185135508677E-3</v>
      </c>
      <c r="BM482" s="128">
        <v>4.0808665299221225E-3</v>
      </c>
      <c r="BN482" s="128">
        <v>2.7619723766506999E-3</v>
      </c>
      <c r="BO482" s="128">
        <v>6.1901812992709998E-3</v>
      </c>
      <c r="BP482" s="128">
        <v>5.0000883606066996E-3</v>
      </c>
      <c r="BQ482" s="128" t="s">
        <v>46</v>
      </c>
      <c r="BR482" s="128" t="s">
        <v>46</v>
      </c>
      <c r="BS482" s="128">
        <v>2.7608427194820706E-3</v>
      </c>
      <c r="BT482" s="128">
        <v>1.3361218493248E-3</v>
      </c>
      <c r="BU482" s="128">
        <v>3.2580360371528999E-3</v>
      </c>
      <c r="BV482" s="177">
        <v>0.17199092946286521</v>
      </c>
      <c r="BW482" s="177">
        <v>0.5164235482227223</v>
      </c>
      <c r="BX482" s="128">
        <v>-1.3306798082479698E-4</v>
      </c>
      <c r="BY482" s="128">
        <v>-2.1546285360020699E-2</v>
      </c>
      <c r="BZ482" s="177">
        <v>-2.6141245003340001E-4</v>
      </c>
      <c r="CA482" s="182">
        <v>4.7983486311586901E-2</v>
      </c>
      <c r="CB482" s="182">
        <v>-0.1574519097381088</v>
      </c>
      <c r="CC482" s="182">
        <v>0.1325648363722246</v>
      </c>
      <c r="CD482" s="182">
        <v>6.8464395763816202E-2</v>
      </c>
      <c r="CE482" s="182">
        <v>-0.1018661321587814</v>
      </c>
      <c r="CF482" s="182">
        <v>2.1271260350024499E-2</v>
      </c>
      <c r="CG482" s="179">
        <v>3.4107320400000001</v>
      </c>
      <c r="CH482" s="169">
        <v>0.3</v>
      </c>
      <c r="CI482" s="170" t="s">
        <v>46</v>
      </c>
      <c r="CJ482" s="170">
        <v>7.5000000000000002E-4</v>
      </c>
      <c r="CK482" s="170" t="s">
        <v>46</v>
      </c>
      <c r="CL482" s="170">
        <v>7.5000000000000002E-4</v>
      </c>
      <c r="CM482" s="180">
        <v>402928218.85000002</v>
      </c>
      <c r="CN482" s="180">
        <v>435526621.83253962</v>
      </c>
      <c r="CO482" s="180">
        <v>-61631629.710000008</v>
      </c>
      <c r="CP482" s="128" t="s">
        <v>46</v>
      </c>
      <c r="CQ482" s="128" t="s">
        <v>46</v>
      </c>
      <c r="CR482" s="128" t="s">
        <v>46</v>
      </c>
      <c r="CS482" s="128" t="s">
        <v>46</v>
      </c>
      <c r="CT482" s="126" t="s">
        <v>46</v>
      </c>
      <c r="CU482" s="126" t="s">
        <v>46</v>
      </c>
      <c r="CV482" s="126" t="s">
        <v>6164</v>
      </c>
      <c r="CW482" s="126" t="s">
        <v>46</v>
      </c>
      <c r="CX482" s="154">
        <v>25569.625694432871</v>
      </c>
    </row>
    <row r="483" spans="1:102" ht="15" customHeight="1" x14ac:dyDescent="0.35">
      <c r="A483" s="8"/>
      <c r="B483" s="129">
        <v>11616354000181</v>
      </c>
      <c r="C483" s="152" t="s">
        <v>6165</v>
      </c>
      <c r="D483" s="126">
        <v>2</v>
      </c>
      <c r="E483" s="126"/>
      <c r="F483" s="122" t="s">
        <v>3393</v>
      </c>
      <c r="G483" s="126" t="s">
        <v>4839</v>
      </c>
      <c r="H483" s="126" t="s">
        <v>3391</v>
      </c>
      <c r="I483" s="126" t="s">
        <v>3392</v>
      </c>
      <c r="J483" s="126" t="s">
        <v>3560</v>
      </c>
      <c r="K483" s="126" t="s">
        <v>3526</v>
      </c>
      <c r="L483" s="211" t="s">
        <v>3399</v>
      </c>
      <c r="M483" s="126" t="s">
        <v>163</v>
      </c>
      <c r="N483" s="126" t="s">
        <v>3570</v>
      </c>
      <c r="O483" s="126" t="s">
        <v>3568</v>
      </c>
      <c r="P483" s="211" t="s">
        <v>3541</v>
      </c>
      <c r="Q483" s="127">
        <v>100</v>
      </c>
      <c r="R483" s="126" t="s">
        <v>4350</v>
      </c>
      <c r="S483" s="213" t="s">
        <v>46</v>
      </c>
      <c r="T483" s="171">
        <v>100</v>
      </c>
      <c r="U483" s="171">
        <v>100</v>
      </c>
      <c r="V483" s="172" t="s">
        <v>4780</v>
      </c>
      <c r="W483" s="172" t="s">
        <v>135</v>
      </c>
      <c r="X483" s="172" t="s">
        <v>135</v>
      </c>
      <c r="Y483" s="172" t="s">
        <v>135</v>
      </c>
      <c r="Z483" s="172">
        <v>0</v>
      </c>
      <c r="AA483" s="172" t="s">
        <v>46</v>
      </c>
      <c r="AB483" s="169" t="s">
        <v>46</v>
      </c>
      <c r="AC483" s="172" t="s">
        <v>46</v>
      </c>
      <c r="AD483" s="169">
        <v>1.5E-3</v>
      </c>
      <c r="AE483" s="169" t="s">
        <v>46</v>
      </c>
      <c r="AF483" s="169">
        <v>2.5000000000000001E-3</v>
      </c>
      <c r="AG483" s="169" t="s">
        <v>46</v>
      </c>
      <c r="AH483" s="172" t="s">
        <v>46</v>
      </c>
      <c r="AI483" s="172" t="s">
        <v>46</v>
      </c>
      <c r="AJ483" s="172" t="s">
        <v>133</v>
      </c>
      <c r="AK483" s="173">
        <v>40259</v>
      </c>
      <c r="AL483" s="212" t="s">
        <v>6166</v>
      </c>
      <c r="AM483" s="128">
        <v>1.1979899960538901E-2</v>
      </c>
      <c r="AN483" s="128">
        <v>0.10252048511880101</v>
      </c>
      <c r="AO483" s="128">
        <v>0.13130358870725459</v>
      </c>
      <c r="AP483" s="128">
        <v>0.1206567216915885</v>
      </c>
      <c r="AQ483" s="128">
        <v>0.1253169039823436</v>
      </c>
      <c r="AR483" s="128">
        <v>0.1070053085484636</v>
      </c>
      <c r="AS483" s="128">
        <v>0.12918411888259279</v>
      </c>
      <c r="AT483" s="128">
        <v>0.1230571552552681</v>
      </c>
      <c r="AU483" s="128" t="s">
        <v>46</v>
      </c>
      <c r="AV483" s="128" t="s">
        <v>46</v>
      </c>
      <c r="AW483" s="128">
        <v>9.5345646008899207E-2</v>
      </c>
      <c r="AX483" s="128">
        <v>0.98201505439339243</v>
      </c>
      <c r="AY483" s="128">
        <v>0.99041554212461824</v>
      </c>
      <c r="AZ483" s="128">
        <v>0.98402426290239642</v>
      </c>
      <c r="BA483" s="128">
        <v>0.98631264234211424</v>
      </c>
      <c r="BB483" s="128">
        <v>0.98779906561164599</v>
      </c>
      <c r="BC483" s="128">
        <v>0.98404980741428283</v>
      </c>
      <c r="BD483" s="128">
        <v>0.99011089711335998</v>
      </c>
      <c r="BE483" s="128">
        <v>0.9945617069024324</v>
      </c>
      <c r="BF483" s="128" t="s">
        <v>46</v>
      </c>
      <c r="BG483" s="128" t="s">
        <v>46</v>
      </c>
      <c r="BH483" s="128">
        <v>0.97687784615130557</v>
      </c>
      <c r="BI483" s="128">
        <v>-2.1940381483860001E-4</v>
      </c>
      <c r="BJ483" s="128">
        <v>-9.9211212788209995E-4</v>
      </c>
      <c r="BK483" s="128">
        <v>-2.1317275317701999E-3</v>
      </c>
      <c r="BL483" s="128">
        <v>-1.4918856449674944E-3</v>
      </c>
      <c r="BM483" s="128">
        <v>-1.3736064929497083E-3</v>
      </c>
      <c r="BN483" s="128">
        <v>-1.7344196057786001E-3</v>
      </c>
      <c r="BO483" s="128">
        <v>-1.2902747022323E-3</v>
      </c>
      <c r="BP483" s="128">
        <v>-6.7288019776600002E-4</v>
      </c>
      <c r="BQ483" s="128" t="s">
        <v>46</v>
      </c>
      <c r="BR483" s="128" t="s">
        <v>46</v>
      </c>
      <c r="BS483" s="128">
        <v>-2.0560981100864462E-3</v>
      </c>
      <c r="BT483" s="128">
        <v>9.6440496468139995E-4</v>
      </c>
      <c r="BU483" s="128">
        <v>2.2054121900710001E-3</v>
      </c>
      <c r="BV483" s="177">
        <v>-1.9528974812755635</v>
      </c>
      <c r="BW483" s="177">
        <v>-0.51941254625792077</v>
      </c>
      <c r="BX483" s="128" t="s">
        <v>46</v>
      </c>
      <c r="BY483" s="128">
        <v>-2.2134616449484001E-3</v>
      </c>
      <c r="BZ483" s="177">
        <v>-9.6685299971100002E-5</v>
      </c>
      <c r="CA483" s="182">
        <v>7.4065204253234804E-2</v>
      </c>
      <c r="CB483" s="182">
        <v>-0.1316098579916328</v>
      </c>
      <c r="CC483" s="182">
        <v>0.14727924103838541</v>
      </c>
      <c r="CD483" s="182">
        <v>7.8022333479476805E-2</v>
      </c>
      <c r="CE483" s="182">
        <v>-6.1292092284106203E-2</v>
      </c>
      <c r="CF483" s="182">
        <v>7.9967607538226002E-2</v>
      </c>
      <c r="CG483" s="179">
        <v>4.0950446500000002</v>
      </c>
      <c r="CH483" s="169">
        <v>0.21</v>
      </c>
      <c r="CI483" s="170" t="s">
        <v>46</v>
      </c>
      <c r="CJ483" s="170">
        <v>3.1500000000000001E-4</v>
      </c>
      <c r="CK483" s="170" t="s">
        <v>46</v>
      </c>
      <c r="CL483" s="170">
        <v>3.1500000000000001E-4</v>
      </c>
      <c r="CM483" s="180">
        <v>193615694.59</v>
      </c>
      <c r="CN483" s="180">
        <v>213961862.14547625</v>
      </c>
      <c r="CO483" s="180">
        <v>-40740790.720000014</v>
      </c>
      <c r="CP483" s="128" t="s">
        <v>46</v>
      </c>
      <c r="CQ483" s="128" t="s">
        <v>46</v>
      </c>
      <c r="CR483" s="128" t="s">
        <v>46</v>
      </c>
      <c r="CS483" s="128" t="s">
        <v>46</v>
      </c>
      <c r="CT483" s="126" t="s">
        <v>46</v>
      </c>
      <c r="CU483" s="126" t="s">
        <v>46</v>
      </c>
      <c r="CV483" s="126" t="s">
        <v>6167</v>
      </c>
      <c r="CW483" s="126" t="s">
        <v>46</v>
      </c>
      <c r="CX483" s="154">
        <v>25569.625694432871</v>
      </c>
    </row>
    <row r="484" spans="1:102" ht="15" customHeight="1" x14ac:dyDescent="0.35">
      <c r="A484" s="8"/>
      <c r="B484" s="129">
        <v>31455879000190</v>
      </c>
      <c r="C484" s="152" t="s">
        <v>6168</v>
      </c>
      <c r="D484" s="126">
        <v>11</v>
      </c>
      <c r="E484" s="126"/>
      <c r="F484" s="122" t="s">
        <v>3394</v>
      </c>
      <c r="G484" s="126" t="s">
        <v>597</v>
      </c>
      <c r="H484" s="126" t="s">
        <v>3391</v>
      </c>
      <c r="I484" s="126" t="s">
        <v>3392</v>
      </c>
      <c r="J484" s="126" t="s">
        <v>3560</v>
      </c>
      <c r="K484" s="126" t="s">
        <v>3526</v>
      </c>
      <c r="L484" s="211" t="s">
        <v>3399</v>
      </c>
      <c r="M484" s="126" t="s">
        <v>163</v>
      </c>
      <c r="N484" s="126" t="s">
        <v>3547</v>
      </c>
      <c r="O484" s="126" t="s">
        <v>164</v>
      </c>
      <c r="P484" s="211" t="s">
        <v>3541</v>
      </c>
      <c r="Q484" s="127">
        <v>500</v>
      </c>
      <c r="R484" s="126" t="s">
        <v>4350</v>
      </c>
      <c r="S484" s="213" t="s">
        <v>46</v>
      </c>
      <c r="T484" s="171">
        <v>100</v>
      </c>
      <c r="U484" s="171">
        <v>100</v>
      </c>
      <c r="V484" s="172" t="s">
        <v>3398</v>
      </c>
      <c r="W484" s="172" t="s">
        <v>135</v>
      </c>
      <c r="X484" s="172" t="s">
        <v>3531</v>
      </c>
      <c r="Y484" s="172" t="s">
        <v>3530</v>
      </c>
      <c r="Z484" s="172">
        <v>31</v>
      </c>
      <c r="AA484" s="172" t="s">
        <v>46</v>
      </c>
      <c r="AB484" s="169" t="s">
        <v>46</v>
      </c>
      <c r="AC484" s="172" t="s">
        <v>6169</v>
      </c>
      <c r="AD484" s="169">
        <v>5.0000000000000001E-3</v>
      </c>
      <c r="AE484" s="169">
        <v>0.10500000000000001</v>
      </c>
      <c r="AF484" s="169">
        <v>6.9999999999999993E-3</v>
      </c>
      <c r="AG484" s="169">
        <v>0.2</v>
      </c>
      <c r="AH484" s="172" t="s">
        <v>136</v>
      </c>
      <c r="AI484" s="172" t="s">
        <v>4367</v>
      </c>
      <c r="AJ484" s="172" t="s">
        <v>133</v>
      </c>
      <c r="AK484" s="173">
        <v>43389</v>
      </c>
      <c r="AL484" s="212" t="s">
        <v>6170</v>
      </c>
      <c r="AM484" s="128">
        <v>1.4124932781254399E-2</v>
      </c>
      <c r="AN484" s="128">
        <v>0.1160135012229053</v>
      </c>
      <c r="AO484" s="128">
        <v>0.14133253052339789</v>
      </c>
      <c r="AP484" s="128">
        <v>0.1403762575885994</v>
      </c>
      <c r="AQ484" s="128">
        <v>0.14440776788361789</v>
      </c>
      <c r="AR484" s="128">
        <v>0.13081035308091829</v>
      </c>
      <c r="AS484" s="128">
        <v>0.14198590914251241</v>
      </c>
      <c r="AT484" s="128">
        <v>0.14992575728455271</v>
      </c>
      <c r="AU484" s="128" t="s">
        <v>46</v>
      </c>
      <c r="AV484" s="128" t="s">
        <v>46</v>
      </c>
      <c r="AW484" s="128">
        <v>0.10260007623247119</v>
      </c>
      <c r="AX484" s="128">
        <v>1.1578474510786001</v>
      </c>
      <c r="AY484" s="128">
        <v>1.1207669820749533</v>
      </c>
      <c r="AZ484" s="128">
        <v>1.0591838390836992</v>
      </c>
      <c r="BA484" s="128">
        <v>1.1581811443985459</v>
      </c>
      <c r="BB484" s="128">
        <v>1.1592306043400411</v>
      </c>
      <c r="BC484" s="128">
        <v>1.2029674462250799</v>
      </c>
      <c r="BD484" s="128">
        <v>1.0882281591153999</v>
      </c>
      <c r="BE484" s="128">
        <v>1.2117167568537712</v>
      </c>
      <c r="BF484" s="128" t="s">
        <v>46</v>
      </c>
      <c r="BG484" s="128" t="s">
        <v>46</v>
      </c>
      <c r="BH484" s="128">
        <v>1.2254368554978676</v>
      </c>
      <c r="BI484" s="128">
        <v>1.9256290058768E-3</v>
      </c>
      <c r="BJ484" s="128">
        <v>1.2500903976222E-2</v>
      </c>
      <c r="BK484" s="128">
        <v>7.8972142843728999E-3</v>
      </c>
      <c r="BL484" s="128">
        <v>1.7099649994501753E-2</v>
      </c>
      <c r="BM484" s="128">
        <v>1.7638431517080333E-2</v>
      </c>
      <c r="BN484" s="128">
        <v>2.20706249266759E-2</v>
      </c>
      <c r="BO484" s="128">
        <v>1.15115155576872E-2</v>
      </c>
      <c r="BP484" s="128">
        <v>2.6195721831518502E-2</v>
      </c>
      <c r="BQ484" s="128" t="s">
        <v>46</v>
      </c>
      <c r="BR484" s="128" t="s">
        <v>46</v>
      </c>
      <c r="BS484" s="128">
        <v>1.7416562752929909E-2</v>
      </c>
      <c r="BT484" s="128">
        <v>4.1911162693557E-3</v>
      </c>
      <c r="BU484" s="128">
        <v>6.0487469767369004E-3</v>
      </c>
      <c r="BV484" s="177">
        <v>1.659524205210605</v>
      </c>
      <c r="BW484" s="177">
        <v>2.2667400729417131</v>
      </c>
      <c r="BX484" s="128">
        <v>-2.7454075026472E-3</v>
      </c>
      <c r="BY484" s="128">
        <v>-2.2721581902787599E-2</v>
      </c>
      <c r="BZ484" s="177">
        <v>9.1581465263719996E-4</v>
      </c>
      <c r="CA484" s="182">
        <v>0.14629107883972439</v>
      </c>
      <c r="CB484" s="182">
        <v>-0.1168039814000667</v>
      </c>
      <c r="CC484" s="182">
        <v>0.2062733740517704</v>
      </c>
      <c r="CD484" s="182">
        <v>7.9291324885428199E-2</v>
      </c>
      <c r="CE484" s="182">
        <v>-8.4749980295984101E-2</v>
      </c>
      <c r="CF484" s="182">
        <v>6.1292599824576098E-2</v>
      </c>
      <c r="CG484" s="179">
        <v>1.9651300300000001</v>
      </c>
      <c r="CH484" s="169">
        <v>0.27</v>
      </c>
      <c r="CI484" s="170">
        <v>0.15</v>
      </c>
      <c r="CJ484" s="170">
        <v>1.3500000000000001E-3</v>
      </c>
      <c r="CK484" s="170">
        <v>2.0902509842144479E-4</v>
      </c>
      <c r="CL484" s="170">
        <v>1.5590250984214449E-3</v>
      </c>
      <c r="CM484" s="180">
        <v>1284424839.98</v>
      </c>
      <c r="CN484" s="180">
        <v>1265545917.9796033</v>
      </c>
      <c r="CO484" s="180">
        <v>37854186.509999968</v>
      </c>
      <c r="CP484" s="128" t="s">
        <v>46</v>
      </c>
      <c r="CQ484" s="128" t="s">
        <v>46</v>
      </c>
      <c r="CR484" s="128" t="s">
        <v>46</v>
      </c>
      <c r="CS484" s="128" t="s">
        <v>46</v>
      </c>
      <c r="CT484" s="126" t="s">
        <v>46</v>
      </c>
      <c r="CU484" s="126" t="s">
        <v>46</v>
      </c>
      <c r="CV484" s="126" t="s">
        <v>6171</v>
      </c>
      <c r="CW484" s="126" t="s">
        <v>46</v>
      </c>
      <c r="CX484" s="154">
        <v>25569.625694432871</v>
      </c>
    </row>
    <row r="485" spans="1:102" ht="15" customHeight="1" x14ac:dyDescent="0.35">
      <c r="A485" s="8"/>
      <c r="B485" s="129">
        <v>43164438000118</v>
      </c>
      <c r="C485" s="152" t="s">
        <v>6172</v>
      </c>
      <c r="D485" s="126">
        <v>13</v>
      </c>
      <c r="E485" s="126"/>
      <c r="F485" s="122"/>
      <c r="G485" s="126" t="s">
        <v>597</v>
      </c>
      <c r="H485" s="126" t="s">
        <v>3390</v>
      </c>
      <c r="I485" s="126" t="s">
        <v>3384</v>
      </c>
      <c r="J485" s="126" t="s">
        <v>3561</v>
      </c>
      <c r="K485" s="126" t="s">
        <v>3526</v>
      </c>
      <c r="L485" s="211" t="s">
        <v>3400</v>
      </c>
      <c r="M485" s="126" t="s">
        <v>112</v>
      </c>
      <c r="N485" s="126" t="s">
        <v>113</v>
      </c>
      <c r="O485" s="126" t="s">
        <v>266</v>
      </c>
      <c r="P485" s="211" t="s">
        <v>3562</v>
      </c>
      <c r="Q485" s="127">
        <v>1000</v>
      </c>
      <c r="R485" s="126" t="s">
        <v>4350</v>
      </c>
      <c r="S485" s="213" t="s">
        <v>46</v>
      </c>
      <c r="T485" s="171">
        <v>1000</v>
      </c>
      <c r="U485" s="171">
        <v>1000</v>
      </c>
      <c r="V485" s="172" t="s">
        <v>3398</v>
      </c>
      <c r="W485" s="172" t="s">
        <v>135</v>
      </c>
      <c r="X485" s="172" t="s">
        <v>4663</v>
      </c>
      <c r="Y485" s="172" t="s">
        <v>3530</v>
      </c>
      <c r="Z485" s="172">
        <v>91</v>
      </c>
      <c r="AA485" s="172" t="s">
        <v>46</v>
      </c>
      <c r="AB485" s="169" t="s">
        <v>46</v>
      </c>
      <c r="AC485" s="172" t="s">
        <v>6173</v>
      </c>
      <c r="AD485" s="169">
        <v>1.1000000000000001E-2</v>
      </c>
      <c r="AE485" s="169">
        <v>0.13100000000000001</v>
      </c>
      <c r="AF485" s="169" t="s">
        <v>46</v>
      </c>
      <c r="AG485" s="169" t="s">
        <v>46</v>
      </c>
      <c r="AH485" s="172" t="s">
        <v>46</v>
      </c>
      <c r="AI485" s="172" t="s">
        <v>46</v>
      </c>
      <c r="AJ485" s="172" t="s">
        <v>133</v>
      </c>
      <c r="AK485" s="173">
        <v>44449</v>
      </c>
      <c r="AL485" s="212" t="s">
        <v>6174</v>
      </c>
      <c r="AM485" s="128">
        <v>1.47639369170251E-2</v>
      </c>
      <c r="AN485" s="128">
        <v>0.12540524741824249</v>
      </c>
      <c r="AO485" s="128">
        <v>0.15277062518289569</v>
      </c>
      <c r="AP485" s="128">
        <v>0.14003619802778511</v>
      </c>
      <c r="AQ485" s="128">
        <v>0.1475824239118666</v>
      </c>
      <c r="AR485" s="128">
        <v>0.1251539785080675</v>
      </c>
      <c r="AS485" s="128">
        <v>0.14604589801860229</v>
      </c>
      <c r="AT485" s="128">
        <v>0.16339634963127331</v>
      </c>
      <c r="AU485" s="128" t="s">
        <v>46</v>
      </c>
      <c r="AV485" s="128" t="s">
        <v>46</v>
      </c>
      <c r="AW485" s="128">
        <v>0.1472750812669347</v>
      </c>
      <c r="AX485" s="128">
        <v>1.2102278284785302</v>
      </c>
      <c r="AY485" s="128">
        <v>1.2114974481742198</v>
      </c>
      <c r="AZ485" s="128">
        <v>1.1449039841089379</v>
      </c>
      <c r="BA485" s="128">
        <v>1.1551919022351105</v>
      </c>
      <c r="BB485" s="128">
        <v>1.1882996656144649</v>
      </c>
      <c r="BC485" s="128">
        <v>1.1509498932215674</v>
      </c>
      <c r="BD485" s="128">
        <v>1.1193452907190844</v>
      </c>
      <c r="BE485" s="128">
        <v>1.3205875924386674</v>
      </c>
      <c r="BF485" s="128" t="s">
        <v>46</v>
      </c>
      <c r="BG485" s="128" t="s">
        <v>46</v>
      </c>
      <c r="BH485" s="128">
        <v>1.2626369602265597</v>
      </c>
      <c r="BI485" s="128">
        <v>2.5646331416474999E-3</v>
      </c>
      <c r="BJ485" s="128">
        <v>2.18926501715592E-2</v>
      </c>
      <c r="BK485" s="128">
        <v>1.93353089438708E-2</v>
      </c>
      <c r="BL485" s="128">
        <v>1.6778885471442129E-2</v>
      </c>
      <c r="BM485" s="128">
        <v>2.0802525380836823E-2</v>
      </c>
      <c r="BN485" s="128">
        <v>1.6414250353825099E-2</v>
      </c>
      <c r="BO485" s="128">
        <v>1.5571504433777099E-2</v>
      </c>
      <c r="BP485" s="128">
        <v>3.9666314178239098E-2</v>
      </c>
      <c r="BQ485" s="128" t="s">
        <v>46</v>
      </c>
      <c r="BR485" s="128" t="s">
        <v>46</v>
      </c>
      <c r="BS485" s="128">
        <v>2.7434250167900132E-2</v>
      </c>
      <c r="BT485" s="128">
        <v>1.3772524487965499E-2</v>
      </c>
      <c r="BU485" s="128">
        <v>1.2214277151381099E-2</v>
      </c>
      <c r="BV485" s="177">
        <v>1.2356278451763707</v>
      </c>
      <c r="BW485" s="177">
        <v>1.8871300385549687</v>
      </c>
      <c r="BX485" s="128">
        <v>-4.4541872339812997E-3</v>
      </c>
      <c r="BY485" s="128">
        <v>-1.05618947359329E-2</v>
      </c>
      <c r="BZ485" s="177">
        <v>2.1639125802895998E-3</v>
      </c>
      <c r="CA485" s="182">
        <v>5.3747946016653399E-2</v>
      </c>
      <c r="CB485" s="182">
        <v>-9.1261021368842007E-3</v>
      </c>
      <c r="CC485" s="182">
        <v>4.4396225199012901E-2</v>
      </c>
      <c r="CD485" s="182">
        <v>1.522229335802E-2</v>
      </c>
      <c r="CE485" s="182">
        <v>-4.5666511969454003E-2</v>
      </c>
      <c r="CF485" s="182">
        <v>1.7999530872103899E-2</v>
      </c>
      <c r="CG485" s="179">
        <v>1.7419593</v>
      </c>
      <c r="CH485" s="169">
        <v>0.25</v>
      </c>
      <c r="CI485" s="170">
        <v>0.05</v>
      </c>
      <c r="CJ485" s="170">
        <v>2.7500000000000003E-3</v>
      </c>
      <c r="CK485" s="170" t="s">
        <v>46</v>
      </c>
      <c r="CL485" s="170">
        <v>2.7500000000000003E-3</v>
      </c>
      <c r="CM485" s="180">
        <v>138018136.59</v>
      </c>
      <c r="CN485" s="180">
        <v>107112595.43642856</v>
      </c>
      <c r="CO485" s="180">
        <v>37142159.119999997</v>
      </c>
      <c r="CP485" s="128" t="s">
        <v>46</v>
      </c>
      <c r="CQ485" s="128" t="s">
        <v>46</v>
      </c>
      <c r="CR485" s="128" t="s">
        <v>46</v>
      </c>
      <c r="CS485" s="128" t="s">
        <v>46</v>
      </c>
      <c r="CT485" s="126" t="s">
        <v>46</v>
      </c>
      <c r="CU485" s="126" t="s">
        <v>46</v>
      </c>
      <c r="CV485" s="126" t="s">
        <v>6175</v>
      </c>
      <c r="CW485" s="126" t="s">
        <v>46</v>
      </c>
      <c r="CX485" s="154">
        <v>25569.625694432871</v>
      </c>
    </row>
    <row r="486" spans="1:102" ht="15" customHeight="1" x14ac:dyDescent="0.35">
      <c r="A486" s="8"/>
      <c r="B486" s="129">
        <v>27347332000101</v>
      </c>
      <c r="C486" s="152" t="s">
        <v>6176</v>
      </c>
      <c r="D486" s="126">
        <v>30</v>
      </c>
      <c r="E486" s="126"/>
      <c r="F486" s="122" t="s">
        <v>3552</v>
      </c>
      <c r="G486" s="126" t="s">
        <v>597</v>
      </c>
      <c r="H486" s="126" t="s">
        <v>3391</v>
      </c>
      <c r="I486" s="126" t="s">
        <v>3392</v>
      </c>
      <c r="J486" s="126" t="s">
        <v>3560</v>
      </c>
      <c r="K486" s="126" t="s">
        <v>3540</v>
      </c>
      <c r="L486" s="211" t="s">
        <v>3399</v>
      </c>
      <c r="M486" s="126" t="s">
        <v>112</v>
      </c>
      <c r="N486" s="126" t="s">
        <v>113</v>
      </c>
      <c r="O486" s="126" t="s">
        <v>4459</v>
      </c>
      <c r="P486" s="211" t="s">
        <v>3550</v>
      </c>
      <c r="Q486" s="127">
        <v>1000</v>
      </c>
      <c r="R486" s="126" t="s">
        <v>4350</v>
      </c>
      <c r="S486" s="213" t="s">
        <v>46</v>
      </c>
      <c r="T486" s="171">
        <v>1000</v>
      </c>
      <c r="U486" s="171">
        <v>5000</v>
      </c>
      <c r="V486" s="172" t="s">
        <v>3398</v>
      </c>
      <c r="W486" s="172" t="s">
        <v>3530</v>
      </c>
      <c r="X486" s="172" t="s">
        <v>3531</v>
      </c>
      <c r="Y486" s="172" t="s">
        <v>3534</v>
      </c>
      <c r="Z486" s="172">
        <v>32</v>
      </c>
      <c r="AA486" s="172" t="s">
        <v>46</v>
      </c>
      <c r="AB486" s="169" t="s">
        <v>46</v>
      </c>
      <c r="AC486" s="172" t="s">
        <v>6177</v>
      </c>
      <c r="AD486" s="169">
        <v>1.8000000000000002E-2</v>
      </c>
      <c r="AE486" s="169">
        <v>1.8000000000000002E-2</v>
      </c>
      <c r="AF486" s="169">
        <v>1.95E-2</v>
      </c>
      <c r="AG486" s="169">
        <v>0.2</v>
      </c>
      <c r="AH486" s="172" t="s">
        <v>4940</v>
      </c>
      <c r="AI486" s="172" t="s">
        <v>46</v>
      </c>
      <c r="AJ486" s="172" t="s">
        <v>46</v>
      </c>
      <c r="AK486" s="173">
        <v>43012</v>
      </c>
      <c r="AL486" s="212" t="s">
        <v>6178</v>
      </c>
      <c r="AM486" s="128">
        <v>1.12419300976938E-2</v>
      </c>
      <c r="AN486" s="128">
        <v>0.35033376077734801</v>
      </c>
      <c r="AO486" s="128">
        <v>0.17518012646686171</v>
      </c>
      <c r="AP486" s="128">
        <v>9.9762335913174904E-2</v>
      </c>
      <c r="AQ486" s="128">
        <v>4.5871811304680703E-2</v>
      </c>
      <c r="AR486" s="128">
        <v>-0.21328589249736291</v>
      </c>
      <c r="AS486" s="128">
        <v>0.19567107168838799</v>
      </c>
      <c r="AT486" s="128">
        <v>-0.1094413112584343</v>
      </c>
      <c r="AU486" s="128" t="s">
        <v>46</v>
      </c>
      <c r="AV486" s="128" t="s">
        <v>46</v>
      </c>
      <c r="AW486" s="128">
        <v>9.0031300987863203E-2</v>
      </c>
      <c r="AX486" s="128">
        <v>0.92152226919571478</v>
      </c>
      <c r="AY486" s="128">
        <v>3.3844553232729684</v>
      </c>
      <c r="AZ486" s="128">
        <v>1.3128467890244186</v>
      </c>
      <c r="BA486" s="128">
        <v>0.80747568990664098</v>
      </c>
      <c r="BB486" s="128">
        <v>0.33472183294118818</v>
      </c>
      <c r="BC486" s="128" t="s">
        <v>46</v>
      </c>
      <c r="BD486" s="128">
        <v>1.49968945102762</v>
      </c>
      <c r="BE486" s="128" t="s">
        <v>46</v>
      </c>
      <c r="BF486" s="128" t="s">
        <v>46</v>
      </c>
      <c r="BG486" s="128" t="s">
        <v>46</v>
      </c>
      <c r="BH486" s="128">
        <v>1.0800137278370383</v>
      </c>
      <c r="BI486" s="128">
        <v>-9.5737367768370003E-4</v>
      </c>
      <c r="BJ486" s="128">
        <v>0.24682116353066469</v>
      </c>
      <c r="BK486" s="128">
        <v>4.1744810227836798E-2</v>
      </c>
      <c r="BL486" s="128">
        <v>-2.1170491478936904E-2</v>
      </c>
      <c r="BM486" s="128">
        <v>-8.0183983641962553E-2</v>
      </c>
      <c r="BN486" s="128">
        <v>-0.32202562065160528</v>
      </c>
      <c r="BO486" s="128">
        <v>6.5196678103562805E-2</v>
      </c>
      <c r="BP486" s="128">
        <v>-0.2331713467114685</v>
      </c>
      <c r="BQ486" s="128" t="s">
        <v>46</v>
      </c>
      <c r="BR486" s="128" t="s">
        <v>46</v>
      </c>
      <c r="BS486" s="128">
        <v>6.1568057951515431E-3</v>
      </c>
      <c r="BT486" s="128">
        <v>0.2273300677000156</v>
      </c>
      <c r="BU486" s="128">
        <v>0.2192239480475025</v>
      </c>
      <c r="BV486" s="177">
        <v>0.27327231271294539</v>
      </c>
      <c r="BW486" s="177">
        <v>0.1319881066943924</v>
      </c>
      <c r="BX486" s="128">
        <v>-0.18747230865250319</v>
      </c>
      <c r="BY486" s="128">
        <v>-0.41025961479939987</v>
      </c>
      <c r="BZ486" s="177">
        <v>0.71281352129955122</v>
      </c>
      <c r="CA486" s="182">
        <v>0.80614129242525412</v>
      </c>
      <c r="CB486" s="182">
        <v>-0.28870770114839012</v>
      </c>
      <c r="CC486" s="182">
        <v>0.52492645934914905</v>
      </c>
      <c r="CD486" s="182">
        <v>0.46049486100720488</v>
      </c>
      <c r="CE486" s="182">
        <v>6.4938911400381202E-2</v>
      </c>
      <c r="CF486" s="182">
        <v>0.32642075375177898</v>
      </c>
      <c r="CG486" s="179">
        <v>1.98485573</v>
      </c>
      <c r="CH486" s="169">
        <v>0.25</v>
      </c>
      <c r="CI486" s="170">
        <v>0.15</v>
      </c>
      <c r="CJ486" s="170">
        <v>4.5000000000000005E-3</v>
      </c>
      <c r="CK486" s="170" t="s">
        <v>46</v>
      </c>
      <c r="CL486" s="170">
        <v>4.5000000000000005E-3</v>
      </c>
      <c r="CM486" s="180">
        <v>19278205.260000002</v>
      </c>
      <c r="CN486" s="180">
        <v>19474253.181349203</v>
      </c>
      <c r="CO486" s="180">
        <v>-2366106.77</v>
      </c>
      <c r="CP486" s="128" t="s">
        <v>46</v>
      </c>
      <c r="CQ486" s="128" t="s">
        <v>46</v>
      </c>
      <c r="CR486" s="128" t="s">
        <v>46</v>
      </c>
      <c r="CS486" s="128" t="s">
        <v>46</v>
      </c>
      <c r="CT486" s="126" t="s">
        <v>46</v>
      </c>
      <c r="CU486" s="126" t="s">
        <v>46</v>
      </c>
      <c r="CV486" s="126" t="s">
        <v>6179</v>
      </c>
      <c r="CW486" s="126" t="s">
        <v>46</v>
      </c>
      <c r="CX486" s="154">
        <v>25569.625694432871</v>
      </c>
    </row>
    <row r="487" spans="1:102" ht="15" customHeight="1" x14ac:dyDescent="0.35">
      <c r="A487" s="8"/>
      <c r="B487" s="129">
        <v>7013315000112</v>
      </c>
      <c r="C487" s="152" t="s">
        <v>6180</v>
      </c>
      <c r="D487" s="126">
        <v>19</v>
      </c>
      <c r="E487" s="126"/>
      <c r="F487" s="122" t="s">
        <v>3552</v>
      </c>
      <c r="G487" s="126" t="s">
        <v>597</v>
      </c>
      <c r="H487" s="126" t="s">
        <v>3391</v>
      </c>
      <c r="I487" s="126" t="s">
        <v>3392</v>
      </c>
      <c r="J487" s="126" t="s">
        <v>362</v>
      </c>
      <c r="K487" s="126" t="s">
        <v>3526</v>
      </c>
      <c r="L487" s="211" t="s">
        <v>3399</v>
      </c>
      <c r="M487" s="126" t="s">
        <v>112</v>
      </c>
      <c r="N487" s="126" t="s">
        <v>4442</v>
      </c>
      <c r="O487" s="126" t="s">
        <v>324</v>
      </c>
      <c r="P487" s="211" t="s">
        <v>3550</v>
      </c>
      <c r="Q487" s="127">
        <v>500</v>
      </c>
      <c r="R487" s="126" t="s">
        <v>4350</v>
      </c>
      <c r="S487" s="213" t="s">
        <v>46</v>
      </c>
      <c r="T487" s="171">
        <v>500</v>
      </c>
      <c r="U487" s="171">
        <v>500</v>
      </c>
      <c r="V487" s="172" t="s">
        <v>3398</v>
      </c>
      <c r="W487" s="172" t="s">
        <v>3530</v>
      </c>
      <c r="X487" s="172" t="s">
        <v>3531</v>
      </c>
      <c r="Y487" s="172" t="s">
        <v>3534</v>
      </c>
      <c r="Z487" s="172">
        <v>32</v>
      </c>
      <c r="AA487" s="172" t="s">
        <v>46</v>
      </c>
      <c r="AB487" s="169" t="s">
        <v>46</v>
      </c>
      <c r="AC487" s="172" t="s">
        <v>6181</v>
      </c>
      <c r="AD487" s="169">
        <v>1.8000000000000002E-2</v>
      </c>
      <c r="AE487" s="169">
        <v>1.8000000000000002E-2</v>
      </c>
      <c r="AF487" s="169">
        <v>2.5000000000000001E-2</v>
      </c>
      <c r="AG487" s="169">
        <v>0.2</v>
      </c>
      <c r="AH487" s="172" t="s">
        <v>4940</v>
      </c>
      <c r="AI487" s="172" t="s">
        <v>46</v>
      </c>
      <c r="AJ487" s="172" t="s">
        <v>133</v>
      </c>
      <c r="AK487" s="173">
        <v>38292</v>
      </c>
      <c r="AL487" s="212" t="s">
        <v>3637</v>
      </c>
      <c r="AM487" s="128">
        <v>-8.1601546976216993E-3</v>
      </c>
      <c r="AN487" s="128">
        <v>0.32719267683330688</v>
      </c>
      <c r="AO487" s="128">
        <v>0.28380530070459242</v>
      </c>
      <c r="AP487" s="128">
        <v>0.19292025275829089</v>
      </c>
      <c r="AQ487" s="128">
        <v>0.1530420359041102</v>
      </c>
      <c r="AR487" s="128">
        <v>-6.0177353049469001E-2</v>
      </c>
      <c r="AS487" s="128">
        <v>0.34341331560980759</v>
      </c>
      <c r="AT487" s="128">
        <v>-5.38923952449804E-2</v>
      </c>
      <c r="AU487" s="128" t="s">
        <v>46</v>
      </c>
      <c r="AV487" s="128" t="s">
        <v>46</v>
      </c>
      <c r="AW487" s="128">
        <v>0.1346750487181127</v>
      </c>
      <c r="AX487" s="128" t="s">
        <v>46</v>
      </c>
      <c r="AY487" s="128">
        <v>3.1608971809833584</v>
      </c>
      <c r="AZ487" s="128">
        <v>2.1269129395714641</v>
      </c>
      <c r="BA487" s="128">
        <v>1.6307724505382053</v>
      </c>
      <c r="BB487" s="128">
        <v>1.2386685814806691</v>
      </c>
      <c r="BC487" s="128" t="s">
        <v>46</v>
      </c>
      <c r="BD487" s="128">
        <v>2.6320361120248834</v>
      </c>
      <c r="BE487" s="128" t="s">
        <v>46</v>
      </c>
      <c r="BF487" s="128" t="s">
        <v>46</v>
      </c>
      <c r="BG487" s="128" t="s">
        <v>46</v>
      </c>
      <c r="BH487" s="128">
        <v>1.7843077450427527</v>
      </c>
      <c r="BI487" s="128">
        <v>-2.03594584729993E-2</v>
      </c>
      <c r="BJ487" s="128">
        <v>0.22368007958662359</v>
      </c>
      <c r="BK487" s="128">
        <v>0.1503699844655674</v>
      </c>
      <c r="BL487" s="128">
        <v>6.6726581935012019E-2</v>
      </c>
      <c r="BM487" s="128">
        <v>2.6245632647960759E-2</v>
      </c>
      <c r="BN487" s="128">
        <v>-0.16891708120371141</v>
      </c>
      <c r="BO487" s="128">
        <v>0.21293892202498241</v>
      </c>
      <c r="BP487" s="128">
        <v>-0.17762243069801459</v>
      </c>
      <c r="BQ487" s="128" t="s">
        <v>46</v>
      </c>
      <c r="BR487" s="128" t="s">
        <v>46</v>
      </c>
      <c r="BS487" s="128">
        <v>5.5043059331770561E-2</v>
      </c>
      <c r="BT487" s="128">
        <v>0.14577982701861861</v>
      </c>
      <c r="BU487" s="128">
        <v>0.10143080360891001</v>
      </c>
      <c r="BV487" s="177">
        <v>0.92805863150419077</v>
      </c>
      <c r="BW487" s="177">
        <v>0.29882461346778089</v>
      </c>
      <c r="BX487" s="128">
        <v>-0.10854414033838999</v>
      </c>
      <c r="BY487" s="128">
        <v>-0.16411754741849999</v>
      </c>
      <c r="BZ487" s="177">
        <v>0.1137033417440545</v>
      </c>
      <c r="CA487" s="182">
        <v>0.70841856402303438</v>
      </c>
      <c r="CB487" s="182">
        <v>-0.28825648876862697</v>
      </c>
      <c r="CC487" s="182">
        <v>0.51184051479490367</v>
      </c>
      <c r="CD487" s="182">
        <v>0.4507032772411273</v>
      </c>
      <c r="CE487" s="182">
        <v>5.8296822567944002E-2</v>
      </c>
      <c r="CF487" s="182">
        <v>0.26122028230461558</v>
      </c>
      <c r="CG487" s="179">
        <v>13.911504369999999</v>
      </c>
      <c r="CH487" s="169">
        <v>0.25</v>
      </c>
      <c r="CI487" s="170">
        <v>0.15</v>
      </c>
      <c r="CJ487" s="170">
        <v>4.5000000000000005E-3</v>
      </c>
      <c r="CK487" s="170">
        <v>3.9800237996252047E-3</v>
      </c>
      <c r="CL487" s="170">
        <v>8.4800237996252061E-3</v>
      </c>
      <c r="CM487" s="180">
        <v>80642107.079999998</v>
      </c>
      <c r="CN487" s="180">
        <v>80302711.631904766</v>
      </c>
      <c r="CO487" s="180">
        <v>-7690019.6700000009</v>
      </c>
      <c r="CP487" s="128" t="s">
        <v>46</v>
      </c>
      <c r="CQ487" s="128" t="s">
        <v>46</v>
      </c>
      <c r="CR487" s="128" t="s">
        <v>46</v>
      </c>
      <c r="CS487" s="128" t="s">
        <v>46</v>
      </c>
      <c r="CT487" s="126" t="s">
        <v>46</v>
      </c>
      <c r="CU487" s="126" t="s">
        <v>46</v>
      </c>
      <c r="CV487" s="126" t="s">
        <v>6182</v>
      </c>
      <c r="CW487" s="126" t="s">
        <v>46</v>
      </c>
      <c r="CX487" s="154">
        <v>25569.625694432871</v>
      </c>
    </row>
    <row r="488" spans="1:102" ht="15" customHeight="1" x14ac:dyDescent="0.35">
      <c r="A488" s="8"/>
      <c r="B488" s="129">
        <v>23601467000192</v>
      </c>
      <c r="C488" s="152" t="s">
        <v>6183</v>
      </c>
      <c r="D488" s="126">
        <v>13</v>
      </c>
      <c r="E488" s="126"/>
      <c r="F488" s="122"/>
      <c r="G488" s="126" t="s">
        <v>597</v>
      </c>
      <c r="H488" s="126" t="s">
        <v>3391</v>
      </c>
      <c r="I488" s="126" t="s">
        <v>3392</v>
      </c>
      <c r="J488" s="126" t="s">
        <v>3560</v>
      </c>
      <c r="K488" s="126" t="s">
        <v>3526</v>
      </c>
      <c r="L488" s="211" t="s">
        <v>3400</v>
      </c>
      <c r="M488" s="126" t="s">
        <v>112</v>
      </c>
      <c r="N488" s="126" t="s">
        <v>113</v>
      </c>
      <c r="O488" s="126" t="s">
        <v>4502</v>
      </c>
      <c r="P488" s="211" t="s">
        <v>3541</v>
      </c>
      <c r="Q488" s="127">
        <v>500</v>
      </c>
      <c r="R488" s="126" t="s">
        <v>4350</v>
      </c>
      <c r="S488" s="213" t="s">
        <v>46</v>
      </c>
      <c r="T488" s="171">
        <v>500</v>
      </c>
      <c r="U488" s="171">
        <v>500</v>
      </c>
      <c r="V488" s="172" t="s">
        <v>3398</v>
      </c>
      <c r="W488" s="172" t="s">
        <v>135</v>
      </c>
      <c r="X488" s="172" t="s">
        <v>3531</v>
      </c>
      <c r="Y488" s="172" t="s">
        <v>4355</v>
      </c>
      <c r="Z488" s="172">
        <v>33</v>
      </c>
      <c r="AA488" s="172" t="s">
        <v>46</v>
      </c>
      <c r="AB488" s="169" t="s">
        <v>46</v>
      </c>
      <c r="AC488" s="172" t="s">
        <v>6184</v>
      </c>
      <c r="AD488" s="169">
        <v>0.01</v>
      </c>
      <c r="AE488" s="169">
        <v>0.09</v>
      </c>
      <c r="AF488" s="169" t="s">
        <v>46</v>
      </c>
      <c r="AG488" s="169">
        <v>0.2</v>
      </c>
      <c r="AH488" s="172" t="s">
        <v>46</v>
      </c>
      <c r="AI488" s="172" t="s">
        <v>46</v>
      </c>
      <c r="AJ488" s="172" t="s">
        <v>133</v>
      </c>
      <c r="AK488" s="173">
        <v>42432</v>
      </c>
      <c r="AL488" s="212" t="s">
        <v>3636</v>
      </c>
      <c r="AM488" s="128">
        <v>1.4833479207003E-2</v>
      </c>
      <c r="AN488" s="128">
        <v>0.1175939346358789</v>
      </c>
      <c r="AO488" s="128">
        <v>0.14139387327194769</v>
      </c>
      <c r="AP488" s="128">
        <v>0.1502823909025528</v>
      </c>
      <c r="AQ488" s="128">
        <v>0.14729440743846051</v>
      </c>
      <c r="AR488" s="128">
        <v>0.13316429379811831</v>
      </c>
      <c r="AS488" s="128">
        <v>0.1309876847944946</v>
      </c>
      <c r="AT488" s="128">
        <v>0.1529339905199758</v>
      </c>
      <c r="AU488" s="128" t="s">
        <v>46</v>
      </c>
      <c r="AV488" s="128" t="s">
        <v>46</v>
      </c>
      <c r="AW488" s="128">
        <v>0.1232324081772375</v>
      </c>
      <c r="AX488" s="128">
        <v>1.2159283414961886</v>
      </c>
      <c r="AY488" s="128">
        <v>1.1360350118125058</v>
      </c>
      <c r="AZ488" s="128">
        <v>1.0596435580717365</v>
      </c>
      <c r="BA488" s="128">
        <v>1.2456507663603162</v>
      </c>
      <c r="BB488" s="128">
        <v>1.1856557679764903</v>
      </c>
      <c r="BC488" s="128">
        <v>1.2246149227928069</v>
      </c>
      <c r="BD488" s="128">
        <v>1.0039340379025079</v>
      </c>
      <c r="BE488" s="128">
        <v>1.2360296346801496</v>
      </c>
      <c r="BF488" s="128" t="s">
        <v>46</v>
      </c>
      <c r="BG488" s="128" t="s">
        <v>46</v>
      </c>
      <c r="BH488" s="128">
        <v>1.5547163545127236</v>
      </c>
      <c r="BI488" s="128">
        <v>2.6341754316253998E-3</v>
      </c>
      <c r="BJ488" s="128">
        <v>1.4081337389195699E-2</v>
      </c>
      <c r="BK488" s="128">
        <v>7.9585570329227997E-3</v>
      </c>
      <c r="BL488" s="128">
        <v>2.6446097582536909E-2</v>
      </c>
      <c r="BM488" s="128">
        <v>2.0515437738036102E-2</v>
      </c>
      <c r="BN488" s="128">
        <v>2.4424565643875899E-2</v>
      </c>
      <c r="BO488" s="128">
        <v>5.1329120966940004E-4</v>
      </c>
      <c r="BP488" s="128">
        <v>2.9203955066941598E-2</v>
      </c>
      <c r="BQ488" s="128" t="s">
        <v>46</v>
      </c>
      <c r="BR488" s="128" t="s">
        <v>46</v>
      </c>
      <c r="BS488" s="128">
        <v>4.0739642199987713E-2</v>
      </c>
      <c r="BT488" s="128">
        <v>1.15925661775611E-2</v>
      </c>
      <c r="BU488" s="128">
        <v>3.32276311715776E-2</v>
      </c>
      <c r="BV488" s="177">
        <v>0.60963709579624603</v>
      </c>
      <c r="BW488" s="177">
        <v>0.87881636629304061</v>
      </c>
      <c r="BX488" s="128">
        <v>-6.3828184533284002E-3</v>
      </c>
      <c r="BY488" s="128">
        <v>-0.17856869223757721</v>
      </c>
      <c r="BZ488" s="177">
        <v>3.4229543466667803E-2</v>
      </c>
      <c r="CA488" s="182">
        <v>0.20335414910629329</v>
      </c>
      <c r="CB488" s="182">
        <v>-0.20117298311937651</v>
      </c>
      <c r="CC488" s="182">
        <v>0.17322634210105101</v>
      </c>
      <c r="CD488" s="182">
        <v>0.16950672526263411</v>
      </c>
      <c r="CE488" s="182">
        <v>-1.3411922509108999E-2</v>
      </c>
      <c r="CF488" s="182">
        <v>5.5225055801252997E-2</v>
      </c>
      <c r="CG488" s="179">
        <v>3.0301505400000002</v>
      </c>
      <c r="CH488" s="169">
        <v>0.25</v>
      </c>
      <c r="CI488" s="170" t="s">
        <v>46</v>
      </c>
      <c r="CJ488" s="170">
        <v>2.5000000000000001E-3</v>
      </c>
      <c r="CK488" s="170" t="s">
        <v>46</v>
      </c>
      <c r="CL488" s="170">
        <v>2.5000000000000001E-3</v>
      </c>
      <c r="CM488" s="180">
        <v>75214928.799999997</v>
      </c>
      <c r="CN488" s="180">
        <v>78224550.228253931</v>
      </c>
      <c r="CO488" s="180">
        <v>-11267255.059999997</v>
      </c>
      <c r="CP488" s="128" t="s">
        <v>46</v>
      </c>
      <c r="CQ488" s="128" t="s">
        <v>46</v>
      </c>
      <c r="CR488" s="128" t="s">
        <v>46</v>
      </c>
      <c r="CS488" s="128" t="s">
        <v>46</v>
      </c>
      <c r="CT488" s="126" t="s">
        <v>46</v>
      </c>
      <c r="CU488" s="126" t="s">
        <v>46</v>
      </c>
      <c r="CV488" s="126" t="s">
        <v>6185</v>
      </c>
      <c r="CW488" s="126" t="s">
        <v>46</v>
      </c>
      <c r="CX488" s="154">
        <v>25569.625694432871</v>
      </c>
    </row>
    <row r="489" spans="1:102" ht="15" customHeight="1" x14ac:dyDescent="0.35">
      <c r="A489" s="8"/>
      <c r="B489" s="129">
        <v>398561000190</v>
      </c>
      <c r="C489" s="152" t="s">
        <v>6186</v>
      </c>
      <c r="D489" s="126">
        <v>27</v>
      </c>
      <c r="E489" s="126"/>
      <c r="F489" s="122" t="s">
        <v>3393</v>
      </c>
      <c r="G489" s="126" t="s">
        <v>6187</v>
      </c>
      <c r="H489" s="126" t="s">
        <v>3390</v>
      </c>
      <c r="I489" s="126" t="s">
        <v>3384</v>
      </c>
      <c r="J489" s="126" t="s">
        <v>3561</v>
      </c>
      <c r="K489" s="126" t="s">
        <v>3526</v>
      </c>
      <c r="L489" s="211" t="s">
        <v>3399</v>
      </c>
      <c r="M489" s="126" t="s">
        <v>114</v>
      </c>
      <c r="N489" s="126" t="s">
        <v>115</v>
      </c>
      <c r="O489" s="126" t="s">
        <v>3551</v>
      </c>
      <c r="P489" s="211" t="s">
        <v>3550</v>
      </c>
      <c r="Q489" s="127">
        <v>1000</v>
      </c>
      <c r="R489" s="126" t="s">
        <v>4361</v>
      </c>
      <c r="S489" s="213" t="s">
        <v>46</v>
      </c>
      <c r="T489" s="171">
        <v>100</v>
      </c>
      <c r="U489" s="171">
        <v>1000</v>
      </c>
      <c r="V489" s="172" t="s">
        <v>3398</v>
      </c>
      <c r="W489" s="172" t="s">
        <v>135</v>
      </c>
      <c r="X489" s="172" t="s">
        <v>5567</v>
      </c>
      <c r="Y489" s="172" t="s">
        <v>3534</v>
      </c>
      <c r="Z489" s="172">
        <v>30</v>
      </c>
      <c r="AA489" s="172" t="s">
        <v>46</v>
      </c>
      <c r="AB489" s="169" t="s">
        <v>46</v>
      </c>
      <c r="AC489" s="172" t="s">
        <v>6188</v>
      </c>
      <c r="AD489" s="169">
        <v>0.02</v>
      </c>
      <c r="AE489" s="169">
        <v>0.02</v>
      </c>
      <c r="AF489" s="169">
        <v>0.02</v>
      </c>
      <c r="AG489" s="169">
        <v>0.2</v>
      </c>
      <c r="AH489" s="172" t="s">
        <v>136</v>
      </c>
      <c r="AI489" s="172" t="s">
        <v>4367</v>
      </c>
      <c r="AJ489" s="172" t="s">
        <v>3372</v>
      </c>
      <c r="AK489" s="173">
        <v>35430</v>
      </c>
      <c r="AL489" s="212" t="s">
        <v>6189</v>
      </c>
      <c r="AM489" s="128" t="s">
        <v>46</v>
      </c>
      <c r="AN489" s="128" t="s">
        <v>46</v>
      </c>
      <c r="AO489" s="128" t="s">
        <v>46</v>
      </c>
      <c r="AP489" s="128" t="s">
        <v>46</v>
      </c>
      <c r="AQ489" s="128" t="s">
        <v>46</v>
      </c>
      <c r="AR489" s="128">
        <v>-0.1914072344152169</v>
      </c>
      <c r="AS489" s="128">
        <v>0.1827672488611311</v>
      </c>
      <c r="AT489" s="128">
        <v>-2.91480817053884E-2</v>
      </c>
      <c r="AU489" s="128" t="s">
        <v>46</v>
      </c>
      <c r="AV489" s="128" t="s">
        <v>46</v>
      </c>
      <c r="AW489" s="128" t="s">
        <v>46</v>
      </c>
      <c r="AX489" s="128" t="s">
        <v>46</v>
      </c>
      <c r="AY489" s="128" t="s">
        <v>46</v>
      </c>
      <c r="AZ489" s="128" t="s">
        <v>46</v>
      </c>
      <c r="BA489" s="128" t="s">
        <v>46</v>
      </c>
      <c r="BB489" s="128" t="s">
        <v>46</v>
      </c>
      <c r="BC489" s="128" t="s">
        <v>46</v>
      </c>
      <c r="BD489" s="128">
        <v>1.4007901768273705</v>
      </c>
      <c r="BE489" s="128" t="s">
        <v>46</v>
      </c>
      <c r="BF489" s="128" t="s">
        <v>46</v>
      </c>
      <c r="BG489" s="128" t="s">
        <v>46</v>
      </c>
      <c r="BH489" s="128" t="s">
        <v>46</v>
      </c>
      <c r="BI489" s="128" t="s">
        <v>46</v>
      </c>
      <c r="BJ489" s="128" t="s">
        <v>46</v>
      </c>
      <c r="BK489" s="128" t="s">
        <v>46</v>
      </c>
      <c r="BL489" s="128" t="s">
        <v>46</v>
      </c>
      <c r="BM489" s="128" t="s">
        <v>46</v>
      </c>
      <c r="BN489" s="128">
        <v>-0.30014696256945927</v>
      </c>
      <c r="BO489" s="128">
        <v>5.2292855276305998E-2</v>
      </c>
      <c r="BP489" s="128">
        <v>-0.15287811715842259</v>
      </c>
      <c r="BQ489" s="128" t="s">
        <v>46</v>
      </c>
      <c r="BR489" s="128" t="s">
        <v>46</v>
      </c>
      <c r="BS489" s="128" t="s">
        <v>46</v>
      </c>
      <c r="BT489" s="128" t="s">
        <v>46</v>
      </c>
      <c r="BU489" s="128" t="s">
        <v>46</v>
      </c>
      <c r="BV489" s="177" t="s">
        <v>46</v>
      </c>
      <c r="BW489" s="177" t="s">
        <v>46</v>
      </c>
      <c r="BX489" s="128" t="s">
        <v>46</v>
      </c>
      <c r="BY489" s="128" t="s">
        <v>46</v>
      </c>
      <c r="BZ489" s="177" t="s">
        <v>46</v>
      </c>
      <c r="CA489" s="182" t="s">
        <v>46</v>
      </c>
      <c r="CB489" s="182" t="s">
        <v>46</v>
      </c>
      <c r="CC489" s="182" t="s">
        <v>46</v>
      </c>
      <c r="CD489" s="182" t="s">
        <v>46</v>
      </c>
      <c r="CE489" s="182" t="s">
        <v>46</v>
      </c>
      <c r="CF489" s="182" t="s">
        <v>46</v>
      </c>
      <c r="CG489" s="179" t="s">
        <v>46</v>
      </c>
      <c r="CH489" s="169">
        <v>0.28000000000000003</v>
      </c>
      <c r="CI489" s="170">
        <v>0.1</v>
      </c>
      <c r="CJ489" s="170">
        <v>5.6000000000000008E-3</v>
      </c>
      <c r="CK489" s="170" t="s">
        <v>46</v>
      </c>
      <c r="CL489" s="170">
        <v>5.6000000000000008E-3</v>
      </c>
      <c r="CM489" s="180" t="s">
        <v>46</v>
      </c>
      <c r="CN489" s="180" t="s">
        <v>46</v>
      </c>
      <c r="CO489" s="180">
        <v>-23378583.27</v>
      </c>
      <c r="CP489" s="128" t="s">
        <v>46</v>
      </c>
      <c r="CQ489" s="128" t="s">
        <v>46</v>
      </c>
      <c r="CR489" s="128" t="s">
        <v>46</v>
      </c>
      <c r="CS489" s="128" t="s">
        <v>46</v>
      </c>
      <c r="CT489" s="126" t="s">
        <v>46</v>
      </c>
      <c r="CU489" s="126" t="s">
        <v>46</v>
      </c>
      <c r="CV489" s="126" t="s">
        <v>6190</v>
      </c>
      <c r="CW489" s="126" t="s">
        <v>46</v>
      </c>
      <c r="CX489" s="154">
        <v>25569.625694432871</v>
      </c>
    </row>
    <row r="490" spans="1:102" ht="15" customHeight="1" x14ac:dyDescent="0.35">
      <c r="A490" s="8"/>
      <c r="B490" s="129">
        <v>2603461000184</v>
      </c>
      <c r="C490" s="152" t="s">
        <v>6191</v>
      </c>
      <c r="D490" s="126">
        <v>10</v>
      </c>
      <c r="E490" s="126"/>
      <c r="F490" s="122" t="s">
        <v>3393</v>
      </c>
      <c r="G490" s="126" t="s">
        <v>6187</v>
      </c>
      <c r="H490" s="126" t="s">
        <v>156</v>
      </c>
      <c r="I490" s="126" t="s">
        <v>2340</v>
      </c>
      <c r="J490" s="126" t="s">
        <v>3559</v>
      </c>
      <c r="K490" s="126" t="s">
        <v>3526</v>
      </c>
      <c r="L490" s="211" t="s">
        <v>3399</v>
      </c>
      <c r="M490" s="126" t="s">
        <v>163</v>
      </c>
      <c r="N490" s="126" t="s">
        <v>3566</v>
      </c>
      <c r="O490" s="126" t="s">
        <v>4508</v>
      </c>
      <c r="P490" s="211" t="s">
        <v>3541</v>
      </c>
      <c r="Q490" s="127">
        <v>3000</v>
      </c>
      <c r="R490" s="126" t="s">
        <v>4350</v>
      </c>
      <c r="S490" s="213" t="s">
        <v>46</v>
      </c>
      <c r="T490" s="171">
        <v>100</v>
      </c>
      <c r="U490" s="171">
        <v>1000</v>
      </c>
      <c r="V490" s="172" t="s">
        <v>3398</v>
      </c>
      <c r="W490" s="172" t="s">
        <v>135</v>
      </c>
      <c r="X490" s="172" t="s">
        <v>135</v>
      </c>
      <c r="Y490" s="172" t="s">
        <v>3530</v>
      </c>
      <c r="Z490" s="172">
        <v>1</v>
      </c>
      <c r="AA490" s="172" t="s">
        <v>46</v>
      </c>
      <c r="AB490" s="169" t="s">
        <v>46</v>
      </c>
      <c r="AC490" s="172" t="s">
        <v>6192</v>
      </c>
      <c r="AD490" s="169">
        <v>5.0000000000000001E-3</v>
      </c>
      <c r="AE490" s="169">
        <v>5.0000000000000001E-3</v>
      </c>
      <c r="AF490" s="169">
        <v>5.0000000000000001E-3</v>
      </c>
      <c r="AG490" s="169">
        <v>0.2</v>
      </c>
      <c r="AH490" s="172" t="s">
        <v>136</v>
      </c>
      <c r="AI490" s="172" t="s">
        <v>4367</v>
      </c>
      <c r="AJ490" s="172" t="s">
        <v>133</v>
      </c>
      <c r="AK490" s="173">
        <v>35982</v>
      </c>
      <c r="AL490" s="212" t="s">
        <v>6193</v>
      </c>
      <c r="AM490" s="128">
        <v>1.09050938279153E-2</v>
      </c>
      <c r="AN490" s="128">
        <v>0.1006827688414155</v>
      </c>
      <c r="AO490" s="128">
        <v>0.1176525774003294</v>
      </c>
      <c r="AP490" s="128">
        <v>0.1111246917160269</v>
      </c>
      <c r="AQ490" s="128">
        <v>0.1153610793113779</v>
      </c>
      <c r="AR490" s="128">
        <v>8.2255540937929E-2</v>
      </c>
      <c r="AS490" s="128">
        <v>0.1448138352659214</v>
      </c>
      <c r="AT490" s="128">
        <v>9.8738815857374901E-2</v>
      </c>
      <c r="AU490" s="128" t="s">
        <v>46</v>
      </c>
      <c r="AV490" s="128" t="s">
        <v>46</v>
      </c>
      <c r="AW490" s="128">
        <v>0.12697392187497031</v>
      </c>
      <c r="AX490" s="128">
        <v>0.89391116318667518</v>
      </c>
      <c r="AY490" s="128">
        <v>0.97266199012933796</v>
      </c>
      <c r="AZ490" s="128">
        <v>0.8817199278006459</v>
      </c>
      <c r="BA490" s="128">
        <v>0.90430963852479684</v>
      </c>
      <c r="BB490" s="128">
        <v>0.90067311397136496</v>
      </c>
      <c r="BC490" s="128">
        <v>0.75644423923198822</v>
      </c>
      <c r="BD490" s="128">
        <v>1.1099023439551283</v>
      </c>
      <c r="BE490" s="128">
        <v>0.79801816507887902</v>
      </c>
      <c r="BF490" s="128" t="s">
        <v>46</v>
      </c>
      <c r="BG490" s="128" t="s">
        <v>46</v>
      </c>
      <c r="BH490" s="128">
        <v>0.95414909228910305</v>
      </c>
      <c r="BI490" s="128">
        <v>-1.2942099474622E-3</v>
      </c>
      <c r="BJ490" s="128">
        <v>-2.8298284052675998E-3</v>
      </c>
      <c r="BK490" s="128">
        <v>-1.5782738838695499E-2</v>
      </c>
      <c r="BL490" s="128">
        <v>-1.0471934621912204E-2</v>
      </c>
      <c r="BM490" s="128">
        <v>-1.1277629092265151E-2</v>
      </c>
      <c r="BN490" s="128">
        <v>-2.6484187216313199E-2</v>
      </c>
      <c r="BO490" s="128">
        <v>1.43394416810962E-2</v>
      </c>
      <c r="BP490" s="128">
        <v>-2.49912195956591E-2</v>
      </c>
      <c r="BQ490" s="128" t="s">
        <v>46</v>
      </c>
      <c r="BR490" s="128" t="s">
        <v>46</v>
      </c>
      <c r="BS490" s="128">
        <v>-5.3850204808388868E-3</v>
      </c>
      <c r="BT490" s="128">
        <v>9.5923400686374009E-3</v>
      </c>
      <c r="BU490" s="128">
        <v>1.6031919516783E-2</v>
      </c>
      <c r="BV490" s="177">
        <v>-1.4577998089996462</v>
      </c>
      <c r="BW490" s="177">
        <v>-9.6129068363947398E-2</v>
      </c>
      <c r="BX490" s="128">
        <v>-3.2938753929853E-3</v>
      </c>
      <c r="BY490" s="128">
        <v>-2.85219341905317E-2</v>
      </c>
      <c r="BZ490" s="177">
        <v>1.2966734908868001E-3</v>
      </c>
      <c r="CA490" s="182">
        <v>0.40363620160984809</v>
      </c>
      <c r="CB490" s="182">
        <v>-0.21754421391020429</v>
      </c>
      <c r="CC490" s="182">
        <v>0.64791704687986451</v>
      </c>
      <c r="CD490" s="182">
        <v>0.50476442727367399</v>
      </c>
      <c r="CE490" s="182">
        <v>-0.12773536289508619</v>
      </c>
      <c r="CF490" s="182">
        <v>0.49910087418292048</v>
      </c>
      <c r="CG490" s="179">
        <v>256.62364689999998</v>
      </c>
      <c r="CH490" s="169">
        <v>0.25</v>
      </c>
      <c r="CI490" s="170">
        <v>0.1</v>
      </c>
      <c r="CJ490" s="170">
        <v>1.25E-3</v>
      </c>
      <c r="CK490" s="170" t="s">
        <v>46</v>
      </c>
      <c r="CL490" s="170">
        <v>1.25E-3</v>
      </c>
      <c r="CM490" s="180">
        <v>220350247.16999999</v>
      </c>
      <c r="CN490" s="180">
        <v>246446634.96436515</v>
      </c>
      <c r="CO490" s="180">
        <v>-59368592.840000004</v>
      </c>
      <c r="CP490" s="128" t="s">
        <v>46</v>
      </c>
      <c r="CQ490" s="128" t="s">
        <v>46</v>
      </c>
      <c r="CR490" s="128" t="s">
        <v>46</v>
      </c>
      <c r="CS490" s="128" t="s">
        <v>46</v>
      </c>
      <c r="CT490" s="126" t="s">
        <v>46</v>
      </c>
      <c r="CU490" s="126" t="s">
        <v>46</v>
      </c>
      <c r="CV490" s="126" t="s">
        <v>6194</v>
      </c>
      <c r="CW490" s="126" t="s">
        <v>46</v>
      </c>
      <c r="CX490" s="154">
        <v>25569.625</v>
      </c>
    </row>
    <row r="491" spans="1:102" ht="15" customHeight="1" x14ac:dyDescent="0.35">
      <c r="A491" s="8"/>
      <c r="B491" s="129">
        <v>18719154000101</v>
      </c>
      <c r="C491" s="152" t="s">
        <v>6195</v>
      </c>
      <c r="D491" s="126">
        <v>2</v>
      </c>
      <c r="E491" s="126"/>
      <c r="F491" s="122" t="s">
        <v>3393</v>
      </c>
      <c r="G491" s="126" t="s">
        <v>6187</v>
      </c>
      <c r="H491" s="126" t="s">
        <v>156</v>
      </c>
      <c r="I491" s="126" t="s">
        <v>2340</v>
      </c>
      <c r="J491" s="126" t="s">
        <v>3560</v>
      </c>
      <c r="K491" s="126" t="s">
        <v>3526</v>
      </c>
      <c r="L491" s="211" t="s">
        <v>3399</v>
      </c>
      <c r="M491" s="126" t="s">
        <v>163</v>
      </c>
      <c r="N491" s="126" t="s">
        <v>3570</v>
      </c>
      <c r="O491" s="126" t="s">
        <v>3568</v>
      </c>
      <c r="P491" s="211" t="s">
        <v>3541</v>
      </c>
      <c r="Q491" s="127">
        <v>1000</v>
      </c>
      <c r="R491" s="126" t="s">
        <v>4361</v>
      </c>
      <c r="S491" s="213" t="s">
        <v>46</v>
      </c>
      <c r="T491" s="171">
        <v>100</v>
      </c>
      <c r="U491" s="171">
        <v>1000</v>
      </c>
      <c r="V491" s="172" t="s">
        <v>4780</v>
      </c>
      <c r="W491" s="172" t="s">
        <v>135</v>
      </c>
      <c r="X491" s="172" t="s">
        <v>135</v>
      </c>
      <c r="Y491" s="172" t="s">
        <v>135</v>
      </c>
      <c r="Z491" s="172">
        <v>0</v>
      </c>
      <c r="AA491" s="172" t="s">
        <v>46</v>
      </c>
      <c r="AB491" s="169" t="s">
        <v>46</v>
      </c>
      <c r="AC491" s="172" t="s">
        <v>46</v>
      </c>
      <c r="AD491" s="169">
        <v>4.0000000000000001E-3</v>
      </c>
      <c r="AE491" s="169" t="s">
        <v>46</v>
      </c>
      <c r="AF491" s="169">
        <v>4.0000000000000001E-3</v>
      </c>
      <c r="AG491" s="169" t="s">
        <v>46</v>
      </c>
      <c r="AH491" s="172" t="s">
        <v>46</v>
      </c>
      <c r="AI491" s="172" t="s">
        <v>46</v>
      </c>
      <c r="AJ491" s="172" t="s">
        <v>133</v>
      </c>
      <c r="AK491" s="173">
        <v>41698</v>
      </c>
      <c r="AL491" s="212" t="s">
        <v>6196</v>
      </c>
      <c r="AM491" s="128">
        <v>1.24112595273975E-2</v>
      </c>
      <c r="AN491" s="128">
        <v>0.10668887352126739</v>
      </c>
      <c r="AO491" s="128">
        <v>0.13551898738489959</v>
      </c>
      <c r="AP491" s="128">
        <v>0.13104000725948259</v>
      </c>
      <c r="AQ491" s="128">
        <v>0.13338092563519341</v>
      </c>
      <c r="AR491" s="128">
        <v>0.11756623183375441</v>
      </c>
      <c r="AS491" s="128">
        <v>0.1360577685128867</v>
      </c>
      <c r="AT491" s="128">
        <v>0.13210545431511561</v>
      </c>
      <c r="AU491" s="128" t="s">
        <v>46</v>
      </c>
      <c r="AV491" s="128" t="s">
        <v>46</v>
      </c>
      <c r="AW491" s="128">
        <v>0.1020015527495621</v>
      </c>
      <c r="AX491" s="128">
        <v>1.0173744138126746</v>
      </c>
      <c r="AY491" s="128">
        <v>1.0306849249180243</v>
      </c>
      <c r="AZ491" s="128">
        <v>1.0156155896699957</v>
      </c>
      <c r="BA491" s="128">
        <v>1.0764360077071722</v>
      </c>
      <c r="BB491" s="128">
        <v>1.0595088378113604</v>
      </c>
      <c r="BC491" s="128">
        <v>1.0811709191234331</v>
      </c>
      <c r="BD491" s="128">
        <v>1.0427928789293943</v>
      </c>
      <c r="BE491" s="128">
        <v>1.0676910729994953</v>
      </c>
      <c r="BF491" s="128" t="s">
        <v>46</v>
      </c>
      <c r="BG491" s="128" t="s">
        <v>46</v>
      </c>
      <c r="BH491" s="128">
        <v>1.0817211107280047</v>
      </c>
      <c r="BI491" s="128">
        <v>2.1195575201989999E-4</v>
      </c>
      <c r="BJ491" s="128">
        <v>3.1762762745840998E-3</v>
      </c>
      <c r="BK491" s="128">
        <v>2.0836711458747E-3</v>
      </c>
      <c r="BL491" s="128">
        <v>8.2951337175094508E-3</v>
      </c>
      <c r="BM491" s="128">
        <v>6.6538787689995882E-3</v>
      </c>
      <c r="BN491" s="128">
        <v>8.8265036795119999E-3</v>
      </c>
      <c r="BO491" s="128">
        <v>5.5833749280616001E-3</v>
      </c>
      <c r="BP491" s="128">
        <v>8.3754188620814001E-3</v>
      </c>
      <c r="BQ491" s="128" t="s">
        <v>46</v>
      </c>
      <c r="BR491" s="128" t="s">
        <v>46</v>
      </c>
      <c r="BS491" s="128">
        <v>7.0419199056193094E-3</v>
      </c>
      <c r="BT491" s="128">
        <v>1.2170972297326E-3</v>
      </c>
      <c r="BU491" s="128">
        <v>5.5448517401809998E-3</v>
      </c>
      <c r="BV491" s="177">
        <v>1.5101151603933218</v>
      </c>
      <c r="BW491" s="177">
        <v>0.8194721477705551</v>
      </c>
      <c r="BX491" s="128" t="s">
        <v>46</v>
      </c>
      <c r="BY491" s="128">
        <v>-4.0328932244303298E-2</v>
      </c>
      <c r="BZ491" s="177">
        <v>-1.1554023839954999E-3</v>
      </c>
      <c r="CA491" s="182">
        <v>5.6378297302262702E-2</v>
      </c>
      <c r="CB491" s="182">
        <v>-0.1183480334431088</v>
      </c>
      <c r="CC491" s="182">
        <v>0.17477497403686279</v>
      </c>
      <c r="CD491" s="182">
        <v>0.13569847447980229</v>
      </c>
      <c r="CE491" s="182">
        <v>-6.5593011395426101E-2</v>
      </c>
      <c r="CF491" s="182">
        <v>6.7707726648364303E-2</v>
      </c>
      <c r="CG491" s="179">
        <v>3.0662099</v>
      </c>
      <c r="CH491" s="169">
        <v>0.15</v>
      </c>
      <c r="CI491" s="170" t="s">
        <v>46</v>
      </c>
      <c r="CJ491" s="170">
        <v>5.9999999999999995E-4</v>
      </c>
      <c r="CK491" s="170" t="s">
        <v>46</v>
      </c>
      <c r="CL491" s="170">
        <v>5.9999999999999995E-4</v>
      </c>
      <c r="CM491" s="180">
        <v>8030239101.5600004</v>
      </c>
      <c r="CN491" s="180">
        <v>7845740752.7992897</v>
      </c>
      <c r="CO491" s="180">
        <v>-300140109.24000043</v>
      </c>
      <c r="CP491" s="128" t="s">
        <v>46</v>
      </c>
      <c r="CQ491" s="128" t="s">
        <v>46</v>
      </c>
      <c r="CR491" s="128" t="s">
        <v>46</v>
      </c>
      <c r="CS491" s="128" t="s">
        <v>46</v>
      </c>
      <c r="CT491" s="126" t="s">
        <v>46</v>
      </c>
      <c r="CU491" s="126" t="s">
        <v>46</v>
      </c>
      <c r="CV491" s="126" t="s">
        <v>6197</v>
      </c>
      <c r="CW491" s="126" t="s">
        <v>46</v>
      </c>
      <c r="CX491" s="154">
        <v>25569.625694432871</v>
      </c>
    </row>
    <row r="492" spans="1:102" ht="15" customHeight="1" x14ac:dyDescent="0.35">
      <c r="A492" s="8"/>
      <c r="B492" s="129">
        <v>24011864000177</v>
      </c>
      <c r="C492" s="152" t="s">
        <v>3592</v>
      </c>
      <c r="D492" s="126">
        <v>10</v>
      </c>
      <c r="E492" s="126"/>
      <c r="F492" s="122" t="s">
        <v>3401</v>
      </c>
      <c r="G492" s="126" t="s">
        <v>6187</v>
      </c>
      <c r="H492" s="126" t="s">
        <v>156</v>
      </c>
      <c r="I492" s="126" t="s">
        <v>2340</v>
      </c>
      <c r="J492" s="126" t="s">
        <v>3561</v>
      </c>
      <c r="K492" s="126" t="s">
        <v>3540</v>
      </c>
      <c r="L492" s="211" t="s">
        <v>3399</v>
      </c>
      <c r="M492" s="126" t="s">
        <v>163</v>
      </c>
      <c r="N492" s="126" t="s">
        <v>3566</v>
      </c>
      <c r="O492" s="126" t="s">
        <v>4227</v>
      </c>
      <c r="P492" s="211" t="s">
        <v>3541</v>
      </c>
      <c r="Q492" s="127">
        <v>20000</v>
      </c>
      <c r="R492" s="126" t="s">
        <v>4361</v>
      </c>
      <c r="S492" s="213" t="s">
        <v>46</v>
      </c>
      <c r="T492" s="171">
        <v>100</v>
      </c>
      <c r="U492" s="171">
        <v>1000</v>
      </c>
      <c r="V492" s="172" t="s">
        <v>3398</v>
      </c>
      <c r="W492" s="172" t="s">
        <v>135</v>
      </c>
      <c r="X492" s="172" t="s">
        <v>135</v>
      </c>
      <c r="Y492" s="172" t="s">
        <v>3530</v>
      </c>
      <c r="Z492" s="172">
        <v>1</v>
      </c>
      <c r="AA492" s="172" t="s">
        <v>46</v>
      </c>
      <c r="AB492" s="169" t="s">
        <v>46</v>
      </c>
      <c r="AC492" s="172" t="s">
        <v>46</v>
      </c>
      <c r="AD492" s="169">
        <v>4.0000000000000001E-3</v>
      </c>
      <c r="AE492" s="169" t="s">
        <v>46</v>
      </c>
      <c r="AF492" s="169">
        <v>4.0000000000000001E-3</v>
      </c>
      <c r="AG492" s="169">
        <v>0.2</v>
      </c>
      <c r="AH492" s="172" t="s">
        <v>3380</v>
      </c>
      <c r="AI492" s="172" t="s">
        <v>3381</v>
      </c>
      <c r="AJ492" s="172" t="s">
        <v>4383</v>
      </c>
      <c r="AK492" s="173">
        <v>42430</v>
      </c>
      <c r="AL492" s="212" t="s">
        <v>3653</v>
      </c>
      <c r="AM492" s="128">
        <v>5.7618941209058002E-3</v>
      </c>
      <c r="AN492" s="128">
        <v>8.2098007475381804E-2</v>
      </c>
      <c r="AO492" s="128">
        <v>8.6990893548402004E-2</v>
      </c>
      <c r="AP492" s="128">
        <v>8.9511189234038502E-2</v>
      </c>
      <c r="AQ492" s="128">
        <v>9.7569859813005005E-2</v>
      </c>
      <c r="AR492" s="128">
        <v>6.1131821967379499E-2</v>
      </c>
      <c r="AS492" s="128">
        <v>0.12241947879754379</v>
      </c>
      <c r="AT492" s="128">
        <v>9.3567380046766402E-2</v>
      </c>
      <c r="AU492" s="128" t="s">
        <v>46</v>
      </c>
      <c r="AV492" s="128" t="s">
        <v>46</v>
      </c>
      <c r="AW492" s="128">
        <v>9.9233631667941594E-2</v>
      </c>
      <c r="AX492" s="128">
        <v>0.47231335713890321</v>
      </c>
      <c r="AY492" s="128">
        <v>0.79312093077649481</v>
      </c>
      <c r="AZ492" s="128">
        <v>0.65193305640744914</v>
      </c>
      <c r="BA492" s="128">
        <v>0.72096591575992985</v>
      </c>
      <c r="BB492" s="128">
        <v>0.74880753872406947</v>
      </c>
      <c r="BC492" s="128">
        <v>0.56218479671630983</v>
      </c>
      <c r="BD492" s="128">
        <v>0.93826440142030998</v>
      </c>
      <c r="BE492" s="128">
        <v>0.75622204183626085</v>
      </c>
      <c r="BF492" s="128" t="s">
        <v>46</v>
      </c>
      <c r="BG492" s="128" t="s">
        <v>46</v>
      </c>
      <c r="BH492" s="128">
        <v>1.121989248083457</v>
      </c>
      <c r="BI492" s="128">
        <v>-6.4374096544716998E-3</v>
      </c>
      <c r="BJ492" s="128">
        <v>-2.1414589771301298E-2</v>
      </c>
      <c r="BK492" s="128">
        <v>-4.6444422690622801E-2</v>
      </c>
      <c r="BL492" s="128">
        <v>-3.0817246487604866E-2</v>
      </c>
      <c r="BM492" s="128">
        <v>-2.895731062187934E-2</v>
      </c>
      <c r="BN492" s="128">
        <v>-4.7607906186862801E-2</v>
      </c>
      <c r="BO492" s="128">
        <v>-8.0549147872812001E-3</v>
      </c>
      <c r="BP492" s="128">
        <v>-3.01626554062677E-2</v>
      </c>
      <c r="BQ492" s="128" t="s">
        <v>46</v>
      </c>
      <c r="BR492" s="128" t="s">
        <v>46</v>
      </c>
      <c r="BS492" s="128">
        <v>9.9125526654293417E-3</v>
      </c>
      <c r="BT492" s="128">
        <v>2.3565827065965599E-2</v>
      </c>
      <c r="BU492" s="128">
        <v>3.22001445903927E-2</v>
      </c>
      <c r="BV492" s="177">
        <v>-1.7644676525584733</v>
      </c>
      <c r="BW492" s="177">
        <v>0.23360955069995559</v>
      </c>
      <c r="BX492" s="128">
        <v>-2.0064005865639199E-2</v>
      </c>
      <c r="BY492" s="128">
        <v>-6.0690326863251202E-2</v>
      </c>
      <c r="BZ492" s="177">
        <v>7.1192878612694299E-2</v>
      </c>
      <c r="CA492" s="182">
        <v>0.41713813506681818</v>
      </c>
      <c r="CB492" s="182">
        <v>-0.14486186764148229</v>
      </c>
      <c r="CC492" s="182">
        <v>0.77550535358844408</v>
      </c>
      <c r="CD492" s="182">
        <v>0.83598814368925634</v>
      </c>
      <c r="CE492" s="182">
        <v>-5.04807326408271E-2</v>
      </c>
      <c r="CF492" s="182">
        <v>0.3384236510075016</v>
      </c>
      <c r="CG492" s="179">
        <v>2.4678100999999999</v>
      </c>
      <c r="CH492" s="169" t="s">
        <v>46</v>
      </c>
      <c r="CI492" s="170" t="s">
        <v>46</v>
      </c>
      <c r="CJ492" s="170" t="s">
        <v>46</v>
      </c>
      <c r="CK492" s="170" t="s">
        <v>46</v>
      </c>
      <c r="CL492" s="170" t="s">
        <v>46</v>
      </c>
      <c r="CM492" s="180">
        <v>450590815.48000002</v>
      </c>
      <c r="CN492" s="180">
        <v>441808653.7853176</v>
      </c>
      <c r="CO492" s="180">
        <v>5638515.8700000104</v>
      </c>
      <c r="CP492" s="128" t="s">
        <v>46</v>
      </c>
      <c r="CQ492" s="128" t="s">
        <v>46</v>
      </c>
      <c r="CR492" s="128" t="s">
        <v>46</v>
      </c>
      <c r="CS492" s="128" t="s">
        <v>46</v>
      </c>
      <c r="CT492" s="126" t="s">
        <v>46</v>
      </c>
      <c r="CU492" s="126" t="s">
        <v>46</v>
      </c>
      <c r="CV492" s="126" t="s">
        <v>6198</v>
      </c>
      <c r="CW492" s="126" t="s">
        <v>46</v>
      </c>
      <c r="CX492" s="154">
        <v>25569.625694432871</v>
      </c>
    </row>
    <row r="493" spans="1:102" ht="15" customHeight="1" x14ac:dyDescent="0.35">
      <c r="A493" s="8"/>
      <c r="B493" s="129">
        <v>35378376000119</v>
      </c>
      <c r="C493" s="152" t="s">
        <v>3593</v>
      </c>
      <c r="D493" s="126">
        <v>11</v>
      </c>
      <c r="E493" s="126"/>
      <c r="F493" s="122" t="s">
        <v>3401</v>
      </c>
      <c r="G493" s="126" t="s">
        <v>6187</v>
      </c>
      <c r="H493" s="126" t="s">
        <v>156</v>
      </c>
      <c r="I493" s="126" t="s">
        <v>2340</v>
      </c>
      <c r="J493" s="126" t="s">
        <v>3560</v>
      </c>
      <c r="K493" s="126" t="s">
        <v>3526</v>
      </c>
      <c r="L493" s="211" t="s">
        <v>3399</v>
      </c>
      <c r="M493" s="126" t="s">
        <v>163</v>
      </c>
      <c r="N493" s="126" t="s">
        <v>3547</v>
      </c>
      <c r="O493" s="126" t="s">
        <v>164</v>
      </c>
      <c r="P493" s="211" t="s">
        <v>4409</v>
      </c>
      <c r="Q493" s="127">
        <v>3000</v>
      </c>
      <c r="R493" s="126" t="s">
        <v>4350</v>
      </c>
      <c r="S493" s="213" t="s">
        <v>46</v>
      </c>
      <c r="T493" s="171">
        <v>100</v>
      </c>
      <c r="U493" s="171">
        <v>1000</v>
      </c>
      <c r="V493" s="172" t="s">
        <v>3398</v>
      </c>
      <c r="W493" s="172" t="s">
        <v>135</v>
      </c>
      <c r="X493" s="172" t="s">
        <v>4475</v>
      </c>
      <c r="Y493" s="172" t="s">
        <v>3530</v>
      </c>
      <c r="Z493" s="172">
        <v>30</v>
      </c>
      <c r="AA493" s="172" t="s">
        <v>46</v>
      </c>
      <c r="AB493" s="169" t="s">
        <v>46</v>
      </c>
      <c r="AC493" s="172" t="s">
        <v>6199</v>
      </c>
      <c r="AD493" s="169">
        <v>5.0000000000000001E-3</v>
      </c>
      <c r="AE493" s="169">
        <v>5.0000000000000001E-3</v>
      </c>
      <c r="AF493" s="169">
        <v>6.5000000000000006E-3</v>
      </c>
      <c r="AG493" s="169">
        <v>0.2</v>
      </c>
      <c r="AH493" s="172" t="s">
        <v>136</v>
      </c>
      <c r="AI493" s="172" t="s">
        <v>4367</v>
      </c>
      <c r="AJ493" s="172" t="s">
        <v>133</v>
      </c>
      <c r="AK493" s="173">
        <v>43798</v>
      </c>
      <c r="AL493" s="212" t="s">
        <v>6200</v>
      </c>
      <c r="AM493" s="128">
        <v>1.2699486938355599E-2</v>
      </c>
      <c r="AN493" s="128">
        <v>0.10955310186149569</v>
      </c>
      <c r="AO493" s="128">
        <v>0.13845985160568941</v>
      </c>
      <c r="AP493" s="128">
        <v>0.13585688330768361</v>
      </c>
      <c r="AQ493" s="128">
        <v>0.13918914847795549</v>
      </c>
      <c r="AR493" s="128">
        <v>0.1239623815430803</v>
      </c>
      <c r="AS493" s="128">
        <v>0.14208622662791279</v>
      </c>
      <c r="AT493" s="128">
        <v>0.13987452735287359</v>
      </c>
      <c r="AU493" s="128" t="s">
        <v>46</v>
      </c>
      <c r="AV493" s="128" t="s">
        <v>46</v>
      </c>
      <c r="AW493" s="128">
        <v>0.10621139723758311</v>
      </c>
      <c r="AX493" s="128">
        <v>1.0410009597422769</v>
      </c>
      <c r="AY493" s="128">
        <v>1.0583552608617981</v>
      </c>
      <c r="AZ493" s="128">
        <v>1.0376552138390704</v>
      </c>
      <c r="BA493" s="128">
        <v>1.1185270754594303</v>
      </c>
      <c r="BB493" s="128">
        <v>1.1117950674955073</v>
      </c>
      <c r="BC493" s="128">
        <v>1.1399916447027103</v>
      </c>
      <c r="BD493" s="128">
        <v>1.0889970263440121</v>
      </c>
      <c r="BE493" s="128">
        <v>1.1304815911571255</v>
      </c>
      <c r="BF493" s="128" t="s">
        <v>46</v>
      </c>
      <c r="BG493" s="128" t="s">
        <v>46</v>
      </c>
      <c r="BH493" s="128">
        <v>1.1836760186224629</v>
      </c>
      <c r="BI493" s="128">
        <v>5.0018316297799998E-4</v>
      </c>
      <c r="BJ493" s="128">
        <v>6.0405046148124001E-3</v>
      </c>
      <c r="BK493" s="128">
        <v>5.0245353666644003E-3</v>
      </c>
      <c r="BL493" s="128">
        <v>1.2837153207315932E-2</v>
      </c>
      <c r="BM493" s="128">
        <v>1.2438734278215069E-2</v>
      </c>
      <c r="BN493" s="128">
        <v>1.52226533888379E-2</v>
      </c>
      <c r="BO493" s="128">
        <v>1.16118330430876E-2</v>
      </c>
      <c r="BP493" s="128">
        <v>1.6144491899839401E-2</v>
      </c>
      <c r="BQ493" s="128" t="s">
        <v>46</v>
      </c>
      <c r="BR493" s="128" t="s">
        <v>46</v>
      </c>
      <c r="BS493" s="128">
        <v>1.5124177767034563E-2</v>
      </c>
      <c r="BT493" s="128">
        <v>1.3766236328512E-3</v>
      </c>
      <c r="BU493" s="128">
        <v>7.3106576763887002E-3</v>
      </c>
      <c r="BV493" s="177">
        <v>3.215126119931385</v>
      </c>
      <c r="BW493" s="177">
        <v>1.6833588966729081</v>
      </c>
      <c r="BX493" s="128" t="s">
        <v>46</v>
      </c>
      <c r="BY493" s="128">
        <v>-4.1878357599142199E-2</v>
      </c>
      <c r="BZ493" s="177">
        <v>3.0930829988283998E-3</v>
      </c>
      <c r="CA493" s="182">
        <v>9.6616866598718099E-2</v>
      </c>
      <c r="CB493" s="182">
        <v>-5.0662088757574303E-2</v>
      </c>
      <c r="CC493" s="182">
        <v>0.2104871335239473</v>
      </c>
      <c r="CD493" s="182">
        <v>0.1514924496002798</v>
      </c>
      <c r="CE493" s="182">
        <v>-3.3056121338413298E-2</v>
      </c>
      <c r="CF493" s="182">
        <v>0.100159582862953</v>
      </c>
      <c r="CG493" s="179">
        <v>179.75403679999999</v>
      </c>
      <c r="CH493" s="169">
        <v>0.3</v>
      </c>
      <c r="CI493" s="170">
        <v>0.15</v>
      </c>
      <c r="CJ493" s="170">
        <v>1.5E-3</v>
      </c>
      <c r="CK493" s="170">
        <v>1.3299043963101552E-4</v>
      </c>
      <c r="CL493" s="170">
        <v>1.6329904396310156E-3</v>
      </c>
      <c r="CM493" s="180">
        <v>525355638.97000003</v>
      </c>
      <c r="CN493" s="180">
        <v>476099405.11301565</v>
      </c>
      <c r="CO493" s="180">
        <v>62924216.81000001</v>
      </c>
      <c r="CP493" s="128" t="s">
        <v>46</v>
      </c>
      <c r="CQ493" s="128" t="s">
        <v>46</v>
      </c>
      <c r="CR493" s="128" t="s">
        <v>46</v>
      </c>
      <c r="CS493" s="128" t="s">
        <v>46</v>
      </c>
      <c r="CT493" s="126" t="s">
        <v>46</v>
      </c>
      <c r="CU493" s="126" t="s">
        <v>46</v>
      </c>
      <c r="CV493" s="126" t="s">
        <v>6201</v>
      </c>
      <c r="CW493" s="126" t="s">
        <v>46</v>
      </c>
      <c r="CX493" s="154">
        <v>25569.625</v>
      </c>
    </row>
    <row r="494" spans="1:102" ht="15" customHeight="1" x14ac:dyDescent="0.35">
      <c r="A494" s="8"/>
      <c r="B494" s="129">
        <v>11447136000160</v>
      </c>
      <c r="C494" s="152" t="s">
        <v>6202</v>
      </c>
      <c r="D494" s="126">
        <v>11</v>
      </c>
      <c r="E494" s="126"/>
      <c r="F494" s="122" t="s">
        <v>3401</v>
      </c>
      <c r="G494" s="126" t="s">
        <v>5016</v>
      </c>
      <c r="H494" s="126" t="s">
        <v>3390</v>
      </c>
      <c r="I494" s="126" t="s">
        <v>3384</v>
      </c>
      <c r="J494" s="126" t="s">
        <v>3561</v>
      </c>
      <c r="K494" s="126" t="s">
        <v>3526</v>
      </c>
      <c r="L494" s="211" t="s">
        <v>3399</v>
      </c>
      <c r="M494" s="126" t="s">
        <v>163</v>
      </c>
      <c r="N494" s="126" t="s">
        <v>3547</v>
      </c>
      <c r="O494" s="126" t="s">
        <v>164</v>
      </c>
      <c r="P494" s="211" t="s">
        <v>3571</v>
      </c>
      <c r="Q494" s="127">
        <v>1000</v>
      </c>
      <c r="R494" s="126" t="s">
        <v>4361</v>
      </c>
      <c r="S494" s="213" t="s">
        <v>46</v>
      </c>
      <c r="T494" s="171">
        <v>1</v>
      </c>
      <c r="U494" s="171">
        <v>1000</v>
      </c>
      <c r="V494" s="172" t="s">
        <v>3398</v>
      </c>
      <c r="W494" s="172" t="s">
        <v>135</v>
      </c>
      <c r="X494" s="172" t="s">
        <v>3531</v>
      </c>
      <c r="Y494" s="172" t="s">
        <v>3530</v>
      </c>
      <c r="Z494" s="172">
        <v>31</v>
      </c>
      <c r="AA494" s="172" t="s">
        <v>46</v>
      </c>
      <c r="AB494" s="169" t="s">
        <v>46</v>
      </c>
      <c r="AC494" s="172" t="s">
        <v>46</v>
      </c>
      <c r="AD494" s="169">
        <v>5.0000000000000001E-3</v>
      </c>
      <c r="AE494" s="169" t="s">
        <v>46</v>
      </c>
      <c r="AF494" s="169">
        <v>0.01</v>
      </c>
      <c r="AG494" s="169" t="s">
        <v>46</v>
      </c>
      <c r="AH494" s="172" t="s">
        <v>46</v>
      </c>
      <c r="AI494" s="172" t="s">
        <v>46</v>
      </c>
      <c r="AJ494" s="172" t="s">
        <v>46</v>
      </c>
      <c r="AK494" s="173">
        <v>40302</v>
      </c>
      <c r="AL494" s="212" t="s">
        <v>3628</v>
      </c>
      <c r="AM494" s="128">
        <v>1.2665163783445101E-2</v>
      </c>
      <c r="AN494" s="128">
        <v>0.1129710381955428</v>
      </c>
      <c r="AO494" s="128">
        <v>0.1348834026618006</v>
      </c>
      <c r="AP494" s="128">
        <v>0.13177431740807341</v>
      </c>
      <c r="AQ494" s="128">
        <v>0.1350607241559818</v>
      </c>
      <c r="AR494" s="128">
        <v>0.1132540567155311</v>
      </c>
      <c r="AS494" s="128">
        <v>0.13602100338752041</v>
      </c>
      <c r="AT494" s="128">
        <v>0.1406418604369663</v>
      </c>
      <c r="AU494" s="128" t="s">
        <v>46</v>
      </c>
      <c r="AV494" s="128" t="s">
        <v>46</v>
      </c>
      <c r="AW494" s="128">
        <v>0.1073455174340909</v>
      </c>
      <c r="AX494" s="128">
        <v>1.0381874258273536</v>
      </c>
      <c r="AY494" s="128">
        <v>1.091374781431858</v>
      </c>
      <c r="AZ494" s="128">
        <v>1.0108523475163185</v>
      </c>
      <c r="BA494" s="128">
        <v>1.0828410375139417</v>
      </c>
      <c r="BB494" s="128">
        <v>1.0745756384683982</v>
      </c>
      <c r="BC494" s="128">
        <v>1.0415149884767541</v>
      </c>
      <c r="BD494" s="128">
        <v>1.0425110985404908</v>
      </c>
      <c r="BE494" s="128">
        <v>1.1366832630574295</v>
      </c>
      <c r="BF494" s="128" t="s">
        <v>46</v>
      </c>
      <c r="BG494" s="128" t="s">
        <v>46</v>
      </c>
      <c r="BH494" s="128">
        <v>1.2117203513011201</v>
      </c>
      <c r="BI494" s="128">
        <v>4.6586000806750003E-4</v>
      </c>
      <c r="BJ494" s="128">
        <v>9.4584409488596005E-3</v>
      </c>
      <c r="BK494" s="128">
        <v>1.4480864227757E-3</v>
      </c>
      <c r="BL494" s="128">
        <v>8.9874717354263556E-3</v>
      </c>
      <c r="BM494" s="128">
        <v>8.3266674573871935E-3</v>
      </c>
      <c r="BN494" s="128">
        <v>4.5143285612887002E-3</v>
      </c>
      <c r="BO494" s="128">
        <v>5.5466098026952003E-3</v>
      </c>
      <c r="BP494" s="128">
        <v>1.6911824983932101E-2</v>
      </c>
      <c r="BQ494" s="128" t="s">
        <v>46</v>
      </c>
      <c r="BR494" s="128" t="s">
        <v>46</v>
      </c>
      <c r="BS494" s="128">
        <v>1.7229792082739781E-2</v>
      </c>
      <c r="BT494" s="128">
        <v>4.7645212497696996E-3</v>
      </c>
      <c r="BU494" s="128">
        <v>4.7261138120146999E-3</v>
      </c>
      <c r="BV494" s="177">
        <v>0.2704058688808828</v>
      </c>
      <c r="BW494" s="177">
        <v>2.0517702280815069</v>
      </c>
      <c r="BX494" s="128">
        <v>-2.1239908070124999E-3</v>
      </c>
      <c r="BY494" s="128">
        <v>-3.9789493991185199E-2</v>
      </c>
      <c r="BZ494" s="177">
        <v>1.2105599122035999E-3</v>
      </c>
      <c r="CA494" s="182">
        <v>0.1322268734399534</v>
      </c>
      <c r="CB494" s="182">
        <v>-4.0651874302832097E-2</v>
      </c>
      <c r="CC494" s="182">
        <v>0.2839728227487705</v>
      </c>
      <c r="CD494" s="182">
        <v>0.25707060538013532</v>
      </c>
      <c r="CE494" s="182">
        <v>-7.4383964425625601E-2</v>
      </c>
      <c r="CF494" s="182">
        <v>0.1149180305011477</v>
      </c>
      <c r="CG494" s="179">
        <v>47.908673290000003</v>
      </c>
      <c r="CH494" s="169">
        <v>0.3</v>
      </c>
      <c r="CI494" s="170" t="s">
        <v>46</v>
      </c>
      <c r="CJ494" s="170">
        <v>1.5E-3</v>
      </c>
      <c r="CK494" s="170" t="s">
        <v>46</v>
      </c>
      <c r="CL494" s="170">
        <v>1.5E-3</v>
      </c>
      <c r="CM494" s="180">
        <v>221492036.72</v>
      </c>
      <c r="CN494" s="180">
        <v>219398767.280635</v>
      </c>
      <c r="CO494" s="180">
        <v>-18687537.530000005</v>
      </c>
      <c r="CP494" s="128" t="s">
        <v>46</v>
      </c>
      <c r="CQ494" s="128" t="s">
        <v>46</v>
      </c>
      <c r="CR494" s="128" t="s">
        <v>46</v>
      </c>
      <c r="CS494" s="128" t="s">
        <v>46</v>
      </c>
      <c r="CT494" s="126" t="s">
        <v>46</v>
      </c>
      <c r="CU494" s="126" t="s">
        <v>46</v>
      </c>
      <c r="CV494" s="126" t="s">
        <v>6203</v>
      </c>
      <c r="CW494" s="126" t="s">
        <v>46</v>
      </c>
      <c r="CX494" s="154">
        <v>25569.625694432871</v>
      </c>
    </row>
    <row r="495" spans="1:102" ht="15" customHeight="1" x14ac:dyDescent="0.35">
      <c r="A495" s="8"/>
      <c r="B495" s="129">
        <v>43761750000199</v>
      </c>
      <c r="C495" s="152" t="s">
        <v>6204</v>
      </c>
      <c r="D495" s="126">
        <v>13</v>
      </c>
      <c r="E495" s="126"/>
      <c r="F495" s="122"/>
      <c r="G495" s="126" t="s">
        <v>5016</v>
      </c>
      <c r="H495" s="126" t="s">
        <v>3390</v>
      </c>
      <c r="I495" s="126" t="s">
        <v>3384</v>
      </c>
      <c r="J495" s="126" t="s">
        <v>362</v>
      </c>
      <c r="K495" s="126" t="s">
        <v>3526</v>
      </c>
      <c r="L495" s="211" t="s">
        <v>3399</v>
      </c>
      <c r="M495" s="126" t="s">
        <v>112</v>
      </c>
      <c r="N495" s="126" t="s">
        <v>264</v>
      </c>
      <c r="O495" s="126" t="s">
        <v>370</v>
      </c>
      <c r="P495" s="211" t="s">
        <v>3562</v>
      </c>
      <c r="Q495" s="127">
        <v>1000</v>
      </c>
      <c r="R495" s="126" t="s">
        <v>4350</v>
      </c>
      <c r="S495" s="213" t="s">
        <v>46</v>
      </c>
      <c r="T495" s="171">
        <v>1000</v>
      </c>
      <c r="U495" s="171">
        <v>1000</v>
      </c>
      <c r="V495" s="172" t="s">
        <v>3398</v>
      </c>
      <c r="W495" s="172" t="s">
        <v>135</v>
      </c>
      <c r="X495" s="172" t="s">
        <v>135</v>
      </c>
      <c r="Y495" s="172" t="s">
        <v>3530</v>
      </c>
      <c r="Z495" s="172">
        <v>1</v>
      </c>
      <c r="AA495" s="172" t="s">
        <v>46</v>
      </c>
      <c r="AB495" s="169" t="s">
        <v>46</v>
      </c>
      <c r="AC495" s="172" t="s">
        <v>6205</v>
      </c>
      <c r="AD495" s="169">
        <v>9.7000000000000003E-3</v>
      </c>
      <c r="AE495" s="169">
        <v>5.9700000000000003E-2</v>
      </c>
      <c r="AF495" s="169">
        <v>0.02</v>
      </c>
      <c r="AG495" s="169">
        <v>0.2</v>
      </c>
      <c r="AH495" s="172" t="s">
        <v>3564</v>
      </c>
      <c r="AI495" s="172" t="s">
        <v>4352</v>
      </c>
      <c r="AJ495" s="172" t="s">
        <v>133</v>
      </c>
      <c r="AK495" s="173">
        <v>44693</v>
      </c>
      <c r="AL495" s="212" t="s">
        <v>6206</v>
      </c>
      <c r="AM495" s="128">
        <v>1.15481060368625E-2</v>
      </c>
      <c r="AN495" s="128">
        <v>9.1429474466312194E-2</v>
      </c>
      <c r="AO495" s="128">
        <v>0.12211828107284731</v>
      </c>
      <c r="AP495" s="128">
        <v>0.10694898423123469</v>
      </c>
      <c r="AQ495" s="128">
        <v>0.1079757129993517</v>
      </c>
      <c r="AR495" s="128">
        <v>8.8753464956644601E-2</v>
      </c>
      <c r="AS495" s="128">
        <v>0.1139633030584685</v>
      </c>
      <c r="AT495" s="128" t="s">
        <v>46</v>
      </c>
      <c r="AU495" s="128" t="s">
        <v>46</v>
      </c>
      <c r="AV495" s="128" t="s">
        <v>46</v>
      </c>
      <c r="AW495" s="128">
        <v>0.1108766529963429</v>
      </c>
      <c r="AX495" s="128">
        <v>0.94662008992435975</v>
      </c>
      <c r="AY495" s="128">
        <v>0.88326905998141003</v>
      </c>
      <c r="AZ495" s="128">
        <v>0.91518710724299435</v>
      </c>
      <c r="BA495" s="128">
        <v>0.86860712922104588</v>
      </c>
      <c r="BB495" s="128">
        <v>0.83703860585548306</v>
      </c>
      <c r="BC495" s="128">
        <v>0.81620090893322661</v>
      </c>
      <c r="BD495" s="128">
        <v>0.87345340282710537</v>
      </c>
      <c r="BE495" s="128" t="s">
        <v>46</v>
      </c>
      <c r="BF495" s="128" t="s">
        <v>46</v>
      </c>
      <c r="BG495" s="128" t="s">
        <v>46</v>
      </c>
      <c r="BH495" s="128">
        <v>0.85473773583717061</v>
      </c>
      <c r="BI495" s="128">
        <v>-6.5119773851499997E-4</v>
      </c>
      <c r="BJ495" s="128">
        <v>-1.2083122780371E-2</v>
      </c>
      <c r="BK495" s="128">
        <v>-1.13170351661775E-2</v>
      </c>
      <c r="BL495" s="128">
        <v>-1.4404434425926427E-2</v>
      </c>
      <c r="BM495" s="128">
        <v>-1.8619689006876716E-2</v>
      </c>
      <c r="BN495" s="128">
        <v>-1.9986263197597699E-2</v>
      </c>
      <c r="BO495" s="128">
        <v>-1.6511090526356499E-2</v>
      </c>
      <c r="BP495" s="128" t="s">
        <v>46</v>
      </c>
      <c r="BQ495" s="128" t="s">
        <v>46</v>
      </c>
      <c r="BR495" s="128" t="s">
        <v>46</v>
      </c>
      <c r="BS495" s="128">
        <v>-1.6679736593923078E-2</v>
      </c>
      <c r="BT495" s="128">
        <v>5.9191048016723003E-3</v>
      </c>
      <c r="BU495" s="128">
        <v>6.3432043794961002E-3</v>
      </c>
      <c r="BV495" s="177">
        <v>-1.6932670903019833</v>
      </c>
      <c r="BW495" s="177">
        <v>-2.3109802554507279</v>
      </c>
      <c r="BX495" s="128">
        <v>-2.2457306641044E-3</v>
      </c>
      <c r="BY495" s="128">
        <v>-3.6502147353281002E-3</v>
      </c>
      <c r="BZ495" s="177">
        <v>1.63895915607555E-2</v>
      </c>
      <c r="CA495" s="182">
        <v>3.4702754894828498E-2</v>
      </c>
      <c r="CB495" s="182">
        <v>0.28330979363537268</v>
      </c>
      <c r="CC495" s="182">
        <v>-2.3633019462544001E-2</v>
      </c>
      <c r="CD495" s="182">
        <v>0.1246800280217872</v>
      </c>
      <c r="CE495" s="182">
        <v>0.1016188118105063</v>
      </c>
      <c r="CF495" s="182">
        <v>0.19815656985130409</v>
      </c>
      <c r="CG495" s="179">
        <v>4.6169283999999999</v>
      </c>
      <c r="CH495" s="169">
        <v>0.27</v>
      </c>
      <c r="CI495" s="170">
        <v>0.15</v>
      </c>
      <c r="CJ495" s="170">
        <v>2.6190000000000002E-3</v>
      </c>
      <c r="CK495" s="170" t="s">
        <v>46</v>
      </c>
      <c r="CL495" s="170">
        <v>2.6190000000000002E-3</v>
      </c>
      <c r="CM495" s="180">
        <v>83959035.730000004</v>
      </c>
      <c r="CN495" s="180">
        <v>92647191.234603181</v>
      </c>
      <c r="CO495" s="180">
        <v>-23643365.100000005</v>
      </c>
      <c r="CP495" s="128" t="s">
        <v>46</v>
      </c>
      <c r="CQ495" s="128" t="s">
        <v>46</v>
      </c>
      <c r="CR495" s="128" t="s">
        <v>46</v>
      </c>
      <c r="CS495" s="128" t="s">
        <v>46</v>
      </c>
      <c r="CT495" s="126" t="s">
        <v>46</v>
      </c>
      <c r="CU495" s="126" t="s">
        <v>46</v>
      </c>
      <c r="CV495" s="126" t="s">
        <v>6207</v>
      </c>
      <c r="CW495" s="126" t="s">
        <v>46</v>
      </c>
      <c r="CX495" s="154">
        <v>25569.625694432871</v>
      </c>
    </row>
    <row r="496" spans="1:102" ht="15" customHeight="1" x14ac:dyDescent="0.35">
      <c r="A496" s="8"/>
      <c r="B496" s="129">
        <v>34286544000183</v>
      </c>
      <c r="C496" s="152" t="s">
        <v>6208</v>
      </c>
      <c r="D496" s="126">
        <v>19</v>
      </c>
      <c r="E496" s="126"/>
      <c r="F496" s="122"/>
      <c r="G496" s="126" t="s">
        <v>5016</v>
      </c>
      <c r="H496" s="126" t="s">
        <v>3390</v>
      </c>
      <c r="I496" s="126" t="s">
        <v>3384</v>
      </c>
      <c r="J496" s="126" t="s">
        <v>3561</v>
      </c>
      <c r="K496" s="126" t="s">
        <v>3526</v>
      </c>
      <c r="L496" s="211" t="s">
        <v>3399</v>
      </c>
      <c r="M496" s="126" t="s">
        <v>112</v>
      </c>
      <c r="N496" s="126" t="s">
        <v>4442</v>
      </c>
      <c r="O496" s="126" t="s">
        <v>4459</v>
      </c>
      <c r="P496" s="211" t="s">
        <v>114</v>
      </c>
      <c r="Q496" s="127">
        <v>1000</v>
      </c>
      <c r="R496" s="126" t="s">
        <v>4350</v>
      </c>
      <c r="S496" s="213" t="s">
        <v>46</v>
      </c>
      <c r="T496" s="171">
        <v>100</v>
      </c>
      <c r="U496" s="171">
        <v>1000</v>
      </c>
      <c r="V496" s="172" t="s">
        <v>3398</v>
      </c>
      <c r="W496" s="172" t="s">
        <v>3530</v>
      </c>
      <c r="X496" s="172" t="s">
        <v>5020</v>
      </c>
      <c r="Y496" s="172" t="s">
        <v>3534</v>
      </c>
      <c r="Z496" s="172">
        <v>33</v>
      </c>
      <c r="AA496" s="172" t="s">
        <v>134</v>
      </c>
      <c r="AB496" s="169">
        <v>0.05</v>
      </c>
      <c r="AC496" s="172" t="s">
        <v>6209</v>
      </c>
      <c r="AD496" s="169">
        <v>1.9199999999999998E-2</v>
      </c>
      <c r="AE496" s="169">
        <v>9.9199999999999997E-2</v>
      </c>
      <c r="AF496" s="169">
        <v>2.4199999999999999E-2</v>
      </c>
      <c r="AG496" s="169">
        <v>0.2</v>
      </c>
      <c r="AH496" s="172" t="s">
        <v>4417</v>
      </c>
      <c r="AI496" s="172" t="s">
        <v>4367</v>
      </c>
      <c r="AJ496" s="172" t="s">
        <v>5205</v>
      </c>
      <c r="AK496" s="173">
        <v>43703</v>
      </c>
      <c r="AL496" s="212" t="s">
        <v>6210</v>
      </c>
      <c r="AM496" s="128">
        <v>2.89036190719262E-2</v>
      </c>
      <c r="AN496" s="128">
        <v>0.27533147236487721</v>
      </c>
      <c r="AO496" s="128">
        <v>9.5443511999404804E-2</v>
      </c>
      <c r="AP496" s="128">
        <v>0.101120986258389</v>
      </c>
      <c r="AQ496" s="128">
        <v>7.1183837477732895E-2</v>
      </c>
      <c r="AR496" s="128">
        <v>-0.1477405025242324</v>
      </c>
      <c r="AS496" s="128">
        <v>0.1685655739253186</v>
      </c>
      <c r="AT496" s="128">
        <v>8.5090120549589504E-2</v>
      </c>
      <c r="AU496" s="128" t="s">
        <v>46</v>
      </c>
      <c r="AV496" s="128" t="s">
        <v>46</v>
      </c>
      <c r="AW496" s="128">
        <v>8.1907210436557604E-2</v>
      </c>
      <c r="AX496" s="128">
        <v>2.369284313606796</v>
      </c>
      <c r="AY496" s="128">
        <v>2.6598837212897712</v>
      </c>
      <c r="AZ496" s="128">
        <v>0.71527924307861079</v>
      </c>
      <c r="BA496" s="128">
        <v>0.81900218920657308</v>
      </c>
      <c r="BB496" s="128">
        <v>0.53247374715489193</v>
      </c>
      <c r="BC496" s="128" t="s">
        <v>46</v>
      </c>
      <c r="BD496" s="128">
        <v>1.2919437239287059</v>
      </c>
      <c r="BE496" s="128">
        <v>0.68770788142130856</v>
      </c>
      <c r="BF496" s="128" t="s">
        <v>46</v>
      </c>
      <c r="BG496" s="128" t="s">
        <v>46</v>
      </c>
      <c r="BH496" s="128">
        <v>0.87984544310960811</v>
      </c>
      <c r="BI496" s="128">
        <v>1.67043152965487E-2</v>
      </c>
      <c r="BJ496" s="128">
        <v>0.17181887511819391</v>
      </c>
      <c r="BK496" s="128">
        <v>-3.7991804239620099E-2</v>
      </c>
      <c r="BL496" s="128">
        <v>-1.9891551072813374E-2</v>
      </c>
      <c r="BM496" s="128">
        <v>-5.5131110162980002E-2</v>
      </c>
      <c r="BN496" s="128">
        <v>-0.25648023067847481</v>
      </c>
      <c r="BO496" s="128">
        <v>3.8091180340493497E-2</v>
      </c>
      <c r="BP496" s="128">
        <v>-3.8639914903444601E-2</v>
      </c>
      <c r="BQ496" s="128" t="s">
        <v>46</v>
      </c>
      <c r="BR496" s="128" t="s">
        <v>46</v>
      </c>
      <c r="BS496" s="128">
        <v>-1.023290608021199E-2</v>
      </c>
      <c r="BT496" s="128">
        <v>0.15602819035935231</v>
      </c>
      <c r="BU496" s="128">
        <v>0.2114125420583636</v>
      </c>
      <c r="BV496" s="177">
        <v>-0.1408343767131188</v>
      </c>
      <c r="BW496" s="177">
        <v>6.7083130952712303E-2</v>
      </c>
      <c r="BX496" s="128">
        <v>-0.15240178158335391</v>
      </c>
      <c r="BY496" s="128">
        <v>-0.3766728338725428</v>
      </c>
      <c r="BZ496" s="177">
        <v>0.81746695219460586</v>
      </c>
      <c r="CA496" s="182">
        <v>0.91448240920635637</v>
      </c>
      <c r="CB496" s="182">
        <v>-0.3243200616511413</v>
      </c>
      <c r="CC496" s="182">
        <v>0.56016717413756789</v>
      </c>
      <c r="CD496" s="182">
        <v>0.47286113020968989</v>
      </c>
      <c r="CE496" s="182">
        <v>6.3054460402709206E-2</v>
      </c>
      <c r="CF496" s="182">
        <v>0.46451150454410151</v>
      </c>
      <c r="CG496" s="179">
        <v>1.613814392716</v>
      </c>
      <c r="CH496" s="169">
        <v>0.03</v>
      </c>
      <c r="CI496" s="170" t="s">
        <v>46</v>
      </c>
      <c r="CJ496" s="170">
        <v>5.7600000000000001E-4</v>
      </c>
      <c r="CK496" s="170" t="s">
        <v>46</v>
      </c>
      <c r="CL496" s="170">
        <v>5.7600000000000001E-4</v>
      </c>
      <c r="CM496" s="180">
        <v>36157163.039999999</v>
      </c>
      <c r="CN496" s="180">
        <v>33708428.777222216</v>
      </c>
      <c r="CO496" s="180">
        <v>-337251.61</v>
      </c>
      <c r="CP496" s="128" t="s">
        <v>46</v>
      </c>
      <c r="CQ496" s="128" t="s">
        <v>46</v>
      </c>
      <c r="CR496" s="128" t="s">
        <v>46</v>
      </c>
      <c r="CS496" s="128" t="s">
        <v>46</v>
      </c>
      <c r="CT496" s="126" t="s">
        <v>46</v>
      </c>
      <c r="CU496" s="126" t="s">
        <v>46</v>
      </c>
      <c r="CV496" s="126" t="s">
        <v>6211</v>
      </c>
      <c r="CW496" s="126" t="s">
        <v>46</v>
      </c>
      <c r="CX496" s="154">
        <v>25569.625694432871</v>
      </c>
    </row>
    <row r="497" spans="1:102" ht="15" customHeight="1" x14ac:dyDescent="0.35">
      <c r="A497" s="8"/>
      <c r="B497" s="129">
        <v>5109839000186</v>
      </c>
      <c r="C497" s="152" t="s">
        <v>6212</v>
      </c>
      <c r="D497" s="126">
        <v>13</v>
      </c>
      <c r="E497" s="126"/>
      <c r="F497" s="122" t="s">
        <v>3394</v>
      </c>
      <c r="G497" s="126" t="s">
        <v>5016</v>
      </c>
      <c r="H497" s="126" t="s">
        <v>3390</v>
      </c>
      <c r="I497" s="126" t="s">
        <v>3384</v>
      </c>
      <c r="J497" s="126" t="s">
        <v>3560</v>
      </c>
      <c r="K497" s="126" t="s">
        <v>3540</v>
      </c>
      <c r="L497" s="211" t="s">
        <v>3399</v>
      </c>
      <c r="M497" s="126" t="s">
        <v>112</v>
      </c>
      <c r="N497" s="126" t="s">
        <v>4442</v>
      </c>
      <c r="O497" s="126" t="s">
        <v>324</v>
      </c>
      <c r="P497" s="211" t="s">
        <v>3550</v>
      </c>
      <c r="Q497" s="127">
        <v>500</v>
      </c>
      <c r="R497" s="126" t="s">
        <v>4361</v>
      </c>
      <c r="S497" s="213" t="s">
        <v>46</v>
      </c>
      <c r="T497" s="171">
        <v>500</v>
      </c>
      <c r="U497" s="171">
        <v>500</v>
      </c>
      <c r="V497" s="172" t="s">
        <v>3398</v>
      </c>
      <c r="W497" s="172" t="s">
        <v>3530</v>
      </c>
      <c r="X497" s="172" t="s">
        <v>5020</v>
      </c>
      <c r="Y497" s="172" t="s">
        <v>3534</v>
      </c>
      <c r="Z497" s="172">
        <v>33</v>
      </c>
      <c r="AA497" s="172" t="s">
        <v>46</v>
      </c>
      <c r="AB497" s="169" t="s">
        <v>46</v>
      </c>
      <c r="AC497" s="172" t="s">
        <v>6213</v>
      </c>
      <c r="AD497" s="169">
        <v>1.9199999999999998E-2</v>
      </c>
      <c r="AE497" s="169">
        <v>9.9199999999999997E-2</v>
      </c>
      <c r="AF497" s="169">
        <v>2.4199999999999999E-2</v>
      </c>
      <c r="AG497" s="169">
        <v>0.2</v>
      </c>
      <c r="AH497" s="172" t="s">
        <v>136</v>
      </c>
      <c r="AI497" s="172" t="s">
        <v>4367</v>
      </c>
      <c r="AJ497" s="172" t="s">
        <v>133</v>
      </c>
      <c r="AK497" s="173">
        <v>37503</v>
      </c>
      <c r="AL497" s="212" t="s">
        <v>6214</v>
      </c>
      <c r="AM497" s="128">
        <v>1.5019362180923101E-2</v>
      </c>
      <c r="AN497" s="128">
        <v>0.1263457343925469</v>
      </c>
      <c r="AO497" s="128">
        <v>0.1267230869928479</v>
      </c>
      <c r="AP497" s="128">
        <v>0.1068861232863387</v>
      </c>
      <c r="AQ497" s="128">
        <v>0.1180116914573832</v>
      </c>
      <c r="AR497" s="128">
        <v>5.8327917517197098E-2</v>
      </c>
      <c r="AS497" s="128">
        <v>0.12562808952895629</v>
      </c>
      <c r="AT497" s="128">
        <v>0.13626983172864029</v>
      </c>
      <c r="AU497" s="128" t="s">
        <v>46</v>
      </c>
      <c r="AV497" s="128" t="s">
        <v>46</v>
      </c>
      <c r="AW497" s="128">
        <v>0.1323254902114121</v>
      </c>
      <c r="AX497" s="128">
        <v>1.2311655203830081</v>
      </c>
      <c r="AY497" s="128">
        <v>1.2205831729972874</v>
      </c>
      <c r="AZ497" s="128">
        <v>0.94969675618594662</v>
      </c>
      <c r="BA497" s="128">
        <v>0.86807069202909415</v>
      </c>
      <c r="BB497" s="128">
        <v>0.92371814858699475</v>
      </c>
      <c r="BC497" s="128">
        <v>0.53639933175537846</v>
      </c>
      <c r="BD497" s="128">
        <v>0.96285628219672004</v>
      </c>
      <c r="BE497" s="128">
        <v>1.1013480375213025</v>
      </c>
      <c r="BF497" s="128" t="s">
        <v>46</v>
      </c>
      <c r="BG497" s="128" t="s">
        <v>46</v>
      </c>
      <c r="BH497" s="128">
        <v>1.4670540534405638</v>
      </c>
      <c r="BI497" s="128">
        <v>2.8200584055454998E-3</v>
      </c>
      <c r="BJ497" s="128">
        <v>2.2833137145863599E-2</v>
      </c>
      <c r="BK497" s="128">
        <v>-6.7122292461769002E-3</v>
      </c>
      <c r="BL497" s="128">
        <v>-1.4463627573388704E-2</v>
      </c>
      <c r="BM497" s="128">
        <v>-8.6415402215663795E-3</v>
      </c>
      <c r="BN497" s="128">
        <v>-5.0411810637045203E-2</v>
      </c>
      <c r="BO497" s="128">
        <v>-4.8463040558688001E-3</v>
      </c>
      <c r="BP497" s="128">
        <v>1.2539796275606099E-2</v>
      </c>
      <c r="BQ497" s="128" t="s">
        <v>46</v>
      </c>
      <c r="BR497" s="128" t="s">
        <v>46</v>
      </c>
      <c r="BS497" s="128">
        <v>3.8641957640417335E-2</v>
      </c>
      <c r="BT497" s="128">
        <v>2.44871343886791E-2</v>
      </c>
      <c r="BU497" s="128">
        <v>4.6344777778984998E-2</v>
      </c>
      <c r="BV497" s="177">
        <v>-0.2305023221944392</v>
      </c>
      <c r="BW497" s="177">
        <v>0.35798463411909198</v>
      </c>
      <c r="BX497" s="128">
        <v>-9.1593864136320993E-3</v>
      </c>
      <c r="BY497" s="128">
        <v>-0.14267923254181419</v>
      </c>
      <c r="BZ497" s="177">
        <v>2.2906803808742202E-2</v>
      </c>
      <c r="CA497" s="182">
        <v>0.57310210947884066</v>
      </c>
      <c r="CB497" s="182">
        <v>-0.28308015607117948</v>
      </c>
      <c r="CC497" s="182">
        <v>0.37368804825023288</v>
      </c>
      <c r="CD497" s="182">
        <v>0.27382917223296283</v>
      </c>
      <c r="CE497" s="182">
        <v>-8.2177137966556305E-2</v>
      </c>
      <c r="CF497" s="182">
        <v>0.47803129456257248</v>
      </c>
      <c r="CG497" s="179">
        <v>17.431691521476999</v>
      </c>
      <c r="CH497" s="169" t="s">
        <v>46</v>
      </c>
      <c r="CI497" s="170" t="s">
        <v>46</v>
      </c>
      <c r="CJ497" s="170" t="s">
        <v>46</v>
      </c>
      <c r="CK497" s="170" t="s">
        <v>46</v>
      </c>
      <c r="CL497" s="170" t="s">
        <v>46</v>
      </c>
      <c r="CM497" s="180">
        <v>46326908.93</v>
      </c>
      <c r="CN497" s="180">
        <v>56963633.242619053</v>
      </c>
      <c r="CO497" s="180">
        <v>-30578325.82</v>
      </c>
      <c r="CP497" s="128" t="s">
        <v>46</v>
      </c>
      <c r="CQ497" s="128" t="s">
        <v>46</v>
      </c>
      <c r="CR497" s="128" t="s">
        <v>46</v>
      </c>
      <c r="CS497" s="128" t="s">
        <v>46</v>
      </c>
      <c r="CT497" s="126" t="s">
        <v>46</v>
      </c>
      <c r="CU497" s="126" t="s">
        <v>46</v>
      </c>
      <c r="CV497" s="126" t="s">
        <v>6215</v>
      </c>
      <c r="CW497" s="126" t="s">
        <v>46</v>
      </c>
      <c r="CX497" s="154">
        <v>25569.625694432871</v>
      </c>
    </row>
    <row r="498" spans="1:102" ht="15" customHeight="1" x14ac:dyDescent="0.35">
      <c r="A498" s="8"/>
      <c r="B498" s="129">
        <v>31416575000113</v>
      </c>
      <c r="C498" s="152" t="s">
        <v>6216</v>
      </c>
      <c r="D498" s="126">
        <v>13</v>
      </c>
      <c r="E498" s="126"/>
      <c r="F498" s="122" t="s">
        <v>3394</v>
      </c>
      <c r="G498" s="126" t="s">
        <v>5016</v>
      </c>
      <c r="H498" s="126" t="s">
        <v>3390</v>
      </c>
      <c r="I498" s="126" t="s">
        <v>3384</v>
      </c>
      <c r="J498" s="126" t="s">
        <v>3560</v>
      </c>
      <c r="K498" s="126" t="s">
        <v>3526</v>
      </c>
      <c r="L498" s="211" t="s">
        <v>3399</v>
      </c>
      <c r="M498" s="126" t="s">
        <v>112</v>
      </c>
      <c r="N498" s="126" t="s">
        <v>113</v>
      </c>
      <c r="O498" s="126" t="s">
        <v>331</v>
      </c>
      <c r="P498" s="211" t="s">
        <v>3562</v>
      </c>
      <c r="Q498" s="127">
        <v>1000</v>
      </c>
      <c r="R498" s="126" t="s">
        <v>4350</v>
      </c>
      <c r="S498" s="213" t="s">
        <v>46</v>
      </c>
      <c r="T498" s="171">
        <v>1</v>
      </c>
      <c r="U498" s="171">
        <v>1000</v>
      </c>
      <c r="V498" s="172" t="s">
        <v>3398</v>
      </c>
      <c r="W498" s="172" t="s">
        <v>3530</v>
      </c>
      <c r="X498" s="172" t="s">
        <v>3545</v>
      </c>
      <c r="Y498" s="172" t="s">
        <v>3534</v>
      </c>
      <c r="Z498" s="172">
        <v>17</v>
      </c>
      <c r="AA498" s="172" t="s">
        <v>134</v>
      </c>
      <c r="AB498" s="169">
        <v>0.05</v>
      </c>
      <c r="AC498" s="172" t="s">
        <v>6217</v>
      </c>
      <c r="AD498" s="169">
        <v>1.4999999999999999E-2</v>
      </c>
      <c r="AE498" s="169">
        <v>9.5000000000000001E-2</v>
      </c>
      <c r="AF498" s="169">
        <v>1.6799999999999999E-2</v>
      </c>
      <c r="AG498" s="169">
        <v>0.2</v>
      </c>
      <c r="AH498" s="172" t="s">
        <v>3564</v>
      </c>
      <c r="AI498" s="172" t="s">
        <v>4352</v>
      </c>
      <c r="AJ498" s="172" t="s">
        <v>133</v>
      </c>
      <c r="AK498" s="173">
        <v>43446</v>
      </c>
      <c r="AL498" s="212" t="s">
        <v>6218</v>
      </c>
      <c r="AM498" s="128">
        <v>2.7192623423809299E-2</v>
      </c>
      <c r="AN498" s="128">
        <v>0.11495759744399291</v>
      </c>
      <c r="AO498" s="128">
        <v>0.149187066060747</v>
      </c>
      <c r="AP498" s="128">
        <v>0.12413405715037459</v>
      </c>
      <c r="AQ498" s="128">
        <v>0.1225051630496969</v>
      </c>
      <c r="AR498" s="128">
        <v>9.9631992657054996E-2</v>
      </c>
      <c r="AS498" s="128">
        <v>0.1086277046859962</v>
      </c>
      <c r="AT498" s="128">
        <v>0.1125029427992974</v>
      </c>
      <c r="AU498" s="128" t="s">
        <v>46</v>
      </c>
      <c r="AV498" s="128" t="s">
        <v>46</v>
      </c>
      <c r="AW498" s="128">
        <v>0.1130734063021734</v>
      </c>
      <c r="AX498" s="128">
        <v>2.229030764746875</v>
      </c>
      <c r="AY498" s="128">
        <v>1.1105662547528858</v>
      </c>
      <c r="AZ498" s="128">
        <v>1.1180478322058738</v>
      </c>
      <c r="BA498" s="128">
        <v>1.0164021557174772</v>
      </c>
      <c r="BB498" s="128">
        <v>0.96303579897382718</v>
      </c>
      <c r="BC498" s="128">
        <v>0.91624279688957444</v>
      </c>
      <c r="BD498" s="128">
        <v>0.83255956744780157</v>
      </c>
      <c r="BE498" s="128">
        <v>0.90926138012788016</v>
      </c>
      <c r="BF498" s="128" t="s">
        <v>46</v>
      </c>
      <c r="BG498" s="128" t="s">
        <v>46</v>
      </c>
      <c r="BH498" s="128">
        <v>1.3816096372956763</v>
      </c>
      <c r="BI498" s="128">
        <v>1.49933196484317E-2</v>
      </c>
      <c r="BJ498" s="128">
        <v>1.14450001973096E-2</v>
      </c>
      <c r="BK498" s="128">
        <v>1.5751749821722099E-2</v>
      </c>
      <c r="BL498" s="128">
        <v>1.7851832429791603E-3</v>
      </c>
      <c r="BM498" s="128">
        <v>-4.1714736082110182E-3</v>
      </c>
      <c r="BN498" s="128">
        <v>-9.1077354971873005E-3</v>
      </c>
      <c r="BO498" s="128">
        <v>-2.18466888988289E-2</v>
      </c>
      <c r="BP498" s="128">
        <v>-1.1227092653736699E-2</v>
      </c>
      <c r="BQ498" s="128" t="s">
        <v>46</v>
      </c>
      <c r="BR498" s="128" t="s">
        <v>46</v>
      </c>
      <c r="BS498" s="128">
        <v>2.8868930942638427E-2</v>
      </c>
      <c r="BT498" s="128">
        <v>4.10353353984758E-2</v>
      </c>
      <c r="BU498" s="128">
        <v>4.8609363515913703E-2</v>
      </c>
      <c r="BV498" s="177">
        <v>0.35693713915807318</v>
      </c>
      <c r="BW498" s="177">
        <v>0.49129428233343542</v>
      </c>
      <c r="BX498" s="128">
        <v>-1.9666014285655901E-2</v>
      </c>
      <c r="BY498" s="128">
        <v>-3.7702977613365801E-2</v>
      </c>
      <c r="BZ498" s="177">
        <v>8.0908015546143006E-3</v>
      </c>
      <c r="CA498" s="182">
        <v>5.8168816278533E-3</v>
      </c>
      <c r="CB498" s="182">
        <v>0.1114505847665901</v>
      </c>
      <c r="CC498" s="182">
        <v>-0.1602891535451314</v>
      </c>
      <c r="CD498" s="182">
        <v>-0.1822723400400344</v>
      </c>
      <c r="CE498" s="182">
        <v>7.0245511288763204E-2</v>
      </c>
      <c r="CF498" s="182">
        <v>6.4379964630463304E-2</v>
      </c>
      <c r="CG498" s="179">
        <v>2.0669407279119998</v>
      </c>
      <c r="CH498" s="169">
        <v>0.3</v>
      </c>
      <c r="CI498" s="170">
        <v>0.17499999999999999</v>
      </c>
      <c r="CJ498" s="170">
        <v>4.4999999999999997E-3</v>
      </c>
      <c r="CK498" s="170">
        <v>4.8640732811260361E-4</v>
      </c>
      <c r="CL498" s="170">
        <v>4.9864073281126031E-3</v>
      </c>
      <c r="CM498" s="180">
        <v>34447518.710000001</v>
      </c>
      <c r="CN498" s="180">
        <v>39892843.887857132</v>
      </c>
      <c r="CO498" s="180">
        <v>-15546363.029999999</v>
      </c>
      <c r="CP498" s="128" t="s">
        <v>46</v>
      </c>
      <c r="CQ498" s="128" t="s">
        <v>46</v>
      </c>
      <c r="CR498" s="128" t="s">
        <v>46</v>
      </c>
      <c r="CS498" s="128" t="s">
        <v>46</v>
      </c>
      <c r="CT498" s="126" t="s">
        <v>46</v>
      </c>
      <c r="CU498" s="126" t="s">
        <v>46</v>
      </c>
      <c r="CV498" s="126" t="s">
        <v>6219</v>
      </c>
      <c r="CW498" s="126" t="s">
        <v>46</v>
      </c>
      <c r="CX498" s="154">
        <v>25569.625694432871</v>
      </c>
    </row>
    <row r="499" spans="1:102" ht="15" customHeight="1" x14ac:dyDescent="0.35">
      <c r="A499" s="8"/>
      <c r="B499" s="129">
        <v>11357735000193</v>
      </c>
      <c r="C499" s="152" t="s">
        <v>6220</v>
      </c>
      <c r="D499" s="126">
        <v>26</v>
      </c>
      <c r="E499" s="126"/>
      <c r="F499" s="122" t="s">
        <v>3394</v>
      </c>
      <c r="G499" s="126" t="s">
        <v>5016</v>
      </c>
      <c r="H499" s="126" t="s">
        <v>3390</v>
      </c>
      <c r="I499" s="126" t="s">
        <v>3384</v>
      </c>
      <c r="J499" s="126" t="s">
        <v>3561</v>
      </c>
      <c r="K499" s="126" t="s">
        <v>3526</v>
      </c>
      <c r="L499" s="211" t="s">
        <v>3399</v>
      </c>
      <c r="M499" s="126" t="s">
        <v>114</v>
      </c>
      <c r="N499" s="126" t="s">
        <v>115</v>
      </c>
      <c r="O499" s="126" t="s">
        <v>3551</v>
      </c>
      <c r="P499" s="211" t="s">
        <v>3550</v>
      </c>
      <c r="Q499" s="127">
        <v>1000</v>
      </c>
      <c r="R499" s="126" t="s">
        <v>4350</v>
      </c>
      <c r="S499" s="213" t="s">
        <v>46</v>
      </c>
      <c r="T499" s="171">
        <v>1000</v>
      </c>
      <c r="U499" s="171">
        <v>1000</v>
      </c>
      <c r="V499" s="172" t="s">
        <v>3398</v>
      </c>
      <c r="W499" s="172" t="s">
        <v>3530</v>
      </c>
      <c r="X499" s="172" t="s">
        <v>5020</v>
      </c>
      <c r="Y499" s="172" t="s">
        <v>3534</v>
      </c>
      <c r="Z499" s="172">
        <v>33</v>
      </c>
      <c r="AA499" s="172" t="s">
        <v>46</v>
      </c>
      <c r="AB499" s="169" t="s">
        <v>46</v>
      </c>
      <c r="AC499" s="172" t="s">
        <v>46</v>
      </c>
      <c r="AD499" s="169">
        <v>1.2E-2</v>
      </c>
      <c r="AE499" s="169" t="s">
        <v>46</v>
      </c>
      <c r="AF499" s="169">
        <v>6.5000000000000006E-3</v>
      </c>
      <c r="AG499" s="169">
        <v>0.2</v>
      </c>
      <c r="AH499" s="172" t="s">
        <v>136</v>
      </c>
      <c r="AI499" s="172" t="s">
        <v>4367</v>
      </c>
      <c r="AJ499" s="172" t="s">
        <v>4513</v>
      </c>
      <c r="AK499" s="173">
        <v>40254</v>
      </c>
      <c r="AL499" s="212" t="s">
        <v>6221</v>
      </c>
      <c r="AM499" s="128" t="s">
        <v>46</v>
      </c>
      <c r="AN499" s="128" t="s">
        <v>46</v>
      </c>
      <c r="AO499" s="128" t="s">
        <v>46</v>
      </c>
      <c r="AP499" s="128" t="s">
        <v>46</v>
      </c>
      <c r="AQ499" s="128" t="s">
        <v>46</v>
      </c>
      <c r="AR499" s="128">
        <v>-0.14487994819687661</v>
      </c>
      <c r="AS499" s="128">
        <v>0.172651510773039</v>
      </c>
      <c r="AT499" s="128">
        <v>9.41664694431152E-2</v>
      </c>
      <c r="AU499" s="128" t="s">
        <v>46</v>
      </c>
      <c r="AV499" s="128" t="s">
        <v>46</v>
      </c>
      <c r="AW499" s="128" t="s">
        <v>46</v>
      </c>
      <c r="AX499" s="128" t="s">
        <v>46</v>
      </c>
      <c r="AY499" s="128" t="s">
        <v>46</v>
      </c>
      <c r="AZ499" s="128" t="s">
        <v>46</v>
      </c>
      <c r="BA499" s="128" t="s">
        <v>46</v>
      </c>
      <c r="BB499" s="128" t="s">
        <v>46</v>
      </c>
      <c r="BC499" s="128" t="s">
        <v>46</v>
      </c>
      <c r="BD499" s="128">
        <v>1.3232597295866593</v>
      </c>
      <c r="BE499" s="128">
        <v>0.76106394941476629</v>
      </c>
      <c r="BF499" s="128" t="s">
        <v>46</v>
      </c>
      <c r="BG499" s="128" t="s">
        <v>46</v>
      </c>
      <c r="BH499" s="128" t="s">
        <v>46</v>
      </c>
      <c r="BI499" s="128" t="s">
        <v>46</v>
      </c>
      <c r="BJ499" s="128" t="s">
        <v>46</v>
      </c>
      <c r="BK499" s="128" t="s">
        <v>46</v>
      </c>
      <c r="BL499" s="128" t="s">
        <v>46</v>
      </c>
      <c r="BM499" s="128" t="s">
        <v>46</v>
      </c>
      <c r="BN499" s="128">
        <v>-0.25361967635111898</v>
      </c>
      <c r="BO499" s="128">
        <v>4.2177117188213903E-2</v>
      </c>
      <c r="BP499" s="128">
        <v>-2.9563566009918898E-2</v>
      </c>
      <c r="BQ499" s="128" t="s">
        <v>46</v>
      </c>
      <c r="BR499" s="128" t="s">
        <v>46</v>
      </c>
      <c r="BS499" s="128" t="s">
        <v>46</v>
      </c>
      <c r="BT499" s="128" t="s">
        <v>46</v>
      </c>
      <c r="BU499" s="128" t="s">
        <v>46</v>
      </c>
      <c r="BV499" s="177" t="s">
        <v>46</v>
      </c>
      <c r="BW499" s="177" t="s">
        <v>46</v>
      </c>
      <c r="BX499" s="128" t="s">
        <v>46</v>
      </c>
      <c r="BY499" s="128" t="s">
        <v>46</v>
      </c>
      <c r="BZ499" s="177" t="s">
        <v>46</v>
      </c>
      <c r="CA499" s="182" t="s">
        <v>46</v>
      </c>
      <c r="CB499" s="182" t="s">
        <v>46</v>
      </c>
      <c r="CC499" s="182" t="s">
        <v>46</v>
      </c>
      <c r="CD499" s="182" t="s">
        <v>46</v>
      </c>
      <c r="CE499" s="182" t="s">
        <v>46</v>
      </c>
      <c r="CF499" s="182" t="s">
        <v>46</v>
      </c>
      <c r="CG499" s="179" t="s">
        <v>46</v>
      </c>
      <c r="CH499" s="169">
        <v>0.49199999999999999</v>
      </c>
      <c r="CI499" s="170">
        <v>0.17499999999999999</v>
      </c>
      <c r="CJ499" s="170">
        <v>5.9040000000000004E-3</v>
      </c>
      <c r="CK499" s="170" t="s">
        <v>46</v>
      </c>
      <c r="CL499" s="170">
        <v>5.9040000000000004E-3</v>
      </c>
      <c r="CM499" s="180" t="s">
        <v>46</v>
      </c>
      <c r="CN499" s="180" t="s">
        <v>46</v>
      </c>
      <c r="CO499" s="180" t="s">
        <v>46</v>
      </c>
      <c r="CP499" s="128" t="s">
        <v>46</v>
      </c>
      <c r="CQ499" s="128" t="s">
        <v>46</v>
      </c>
      <c r="CR499" s="128" t="s">
        <v>46</v>
      </c>
      <c r="CS499" s="128" t="s">
        <v>46</v>
      </c>
      <c r="CT499" s="126" t="s">
        <v>46</v>
      </c>
      <c r="CU499" s="126" t="s">
        <v>46</v>
      </c>
      <c r="CV499" s="126" t="s">
        <v>6222</v>
      </c>
      <c r="CW499" s="126" t="s">
        <v>46</v>
      </c>
      <c r="CX499" s="154">
        <v>25569.625694432871</v>
      </c>
    </row>
    <row r="500" spans="1:102" ht="15" customHeight="1" x14ac:dyDescent="0.35">
      <c r="A500" s="8"/>
      <c r="B500" s="129">
        <v>17302010000184</v>
      </c>
      <c r="C500" s="152" t="s">
        <v>6223</v>
      </c>
      <c r="D500" s="126">
        <v>26</v>
      </c>
      <c r="E500" s="126"/>
      <c r="F500" s="122"/>
      <c r="G500" s="126" t="s">
        <v>5016</v>
      </c>
      <c r="H500" s="126" t="s">
        <v>3390</v>
      </c>
      <c r="I500" s="126" t="s">
        <v>3384</v>
      </c>
      <c r="J500" s="126" t="s">
        <v>3559</v>
      </c>
      <c r="K500" s="126" t="s">
        <v>3526</v>
      </c>
      <c r="L500" s="211" t="s">
        <v>3400</v>
      </c>
      <c r="M500" s="126" t="s">
        <v>112</v>
      </c>
      <c r="N500" s="126" t="s">
        <v>4436</v>
      </c>
      <c r="O500" s="126" t="s">
        <v>406</v>
      </c>
      <c r="P500" s="211" t="s">
        <v>3541</v>
      </c>
      <c r="Q500" s="127">
        <v>5000</v>
      </c>
      <c r="R500" s="126" t="s">
        <v>4350</v>
      </c>
      <c r="S500" s="213" t="s">
        <v>46</v>
      </c>
      <c r="T500" s="171">
        <v>5000</v>
      </c>
      <c r="U500" s="171">
        <v>5000</v>
      </c>
      <c r="V500" s="172" t="s">
        <v>3398</v>
      </c>
      <c r="W500" s="172" t="s">
        <v>3530</v>
      </c>
      <c r="X500" s="172" t="s">
        <v>3530</v>
      </c>
      <c r="Y500" s="172" t="s">
        <v>3538</v>
      </c>
      <c r="Z500" s="172">
        <v>5</v>
      </c>
      <c r="AA500" s="172" t="s">
        <v>46</v>
      </c>
      <c r="AB500" s="169" t="s">
        <v>46</v>
      </c>
      <c r="AC500" s="172" t="s">
        <v>46</v>
      </c>
      <c r="AD500" s="169">
        <v>8.6999999999999994E-3</v>
      </c>
      <c r="AE500" s="169" t="s">
        <v>46</v>
      </c>
      <c r="AF500" s="169">
        <v>8.6999999999999994E-3</v>
      </c>
      <c r="AG500" s="169">
        <v>0.1</v>
      </c>
      <c r="AH500" s="172" t="s">
        <v>46</v>
      </c>
      <c r="AI500" s="172" t="s">
        <v>46</v>
      </c>
      <c r="AJ500" s="172" t="s">
        <v>133</v>
      </c>
      <c r="AK500" s="173">
        <v>41348</v>
      </c>
      <c r="AL500" s="212" t="s">
        <v>6224</v>
      </c>
      <c r="AM500" s="128">
        <v>1.2750508136774599E-2</v>
      </c>
      <c r="AN500" s="128">
        <v>0.10393924827490129</v>
      </c>
      <c r="AO500" s="128">
        <v>0.1184628368674305</v>
      </c>
      <c r="AP500" s="128">
        <v>0.14724157099141941</v>
      </c>
      <c r="AQ500" s="128">
        <v>0.15236613883777789</v>
      </c>
      <c r="AR500" s="128">
        <v>0.10466899531663131</v>
      </c>
      <c r="AS500" s="128">
        <v>0.18334730840037761</v>
      </c>
      <c r="AT500" s="128">
        <v>-2.4167798440515101E-2</v>
      </c>
      <c r="AU500" s="128" t="s">
        <v>46</v>
      </c>
      <c r="AV500" s="128" t="s">
        <v>46</v>
      </c>
      <c r="AW500" s="128">
        <v>0.1021943341468232</v>
      </c>
      <c r="AX500" s="128">
        <v>1.0451832638604861</v>
      </c>
      <c r="AY500" s="128">
        <v>1.0041217304904568</v>
      </c>
      <c r="AZ500" s="128">
        <v>0.88779222927179224</v>
      </c>
      <c r="BA500" s="128">
        <v>1.2187203259846211</v>
      </c>
      <c r="BB500" s="128">
        <v>1.2324069893532024</v>
      </c>
      <c r="BC500" s="128">
        <v>0.96256443797765523</v>
      </c>
      <c r="BD500" s="128">
        <v>1.40523594985079</v>
      </c>
      <c r="BE500" s="128" t="s">
        <v>46</v>
      </c>
      <c r="BF500" s="128" t="s">
        <v>46</v>
      </c>
      <c r="BG500" s="128" t="s">
        <v>46</v>
      </c>
      <c r="BH500" s="128">
        <v>1.1038367229486896</v>
      </c>
      <c r="BI500" s="128">
        <v>5.5120436139709998E-4</v>
      </c>
      <c r="BJ500" s="128">
        <v>4.2665102821799999E-4</v>
      </c>
      <c r="BK500" s="128">
        <v>-1.49724793715944E-2</v>
      </c>
      <c r="BL500" s="128">
        <v>2.3576590589404978E-2</v>
      </c>
      <c r="BM500" s="128">
        <v>2.5571665773814978E-2</v>
      </c>
      <c r="BN500" s="128">
        <v>-4.0707328376110002E-3</v>
      </c>
      <c r="BO500" s="128">
        <v>5.2872914815552403E-2</v>
      </c>
      <c r="BP500" s="128">
        <v>-0.1478978338935493</v>
      </c>
      <c r="BQ500" s="128" t="s">
        <v>46</v>
      </c>
      <c r="BR500" s="128" t="s">
        <v>46</v>
      </c>
      <c r="BS500" s="128">
        <v>8.7987160026252731E-3</v>
      </c>
      <c r="BT500" s="128">
        <v>3.1694213702351003E-2</v>
      </c>
      <c r="BU500" s="128">
        <v>6.5112959136989904E-2</v>
      </c>
      <c r="BV500" s="177">
        <v>-0.40395791865870567</v>
      </c>
      <c r="BW500" s="177">
        <v>0.116694481465343</v>
      </c>
      <c r="BX500" s="128">
        <v>-3.6403707463372702E-2</v>
      </c>
      <c r="BY500" s="128">
        <v>-0.20572106499828199</v>
      </c>
      <c r="BZ500" s="177">
        <v>4.2092442539384697E-2</v>
      </c>
      <c r="CA500" s="182">
        <v>0.2254682906912181</v>
      </c>
      <c r="CB500" s="182">
        <v>-0.23973438337161859</v>
      </c>
      <c r="CC500" s="182">
        <v>-5.3104480511794797E-2</v>
      </c>
      <c r="CD500" s="182">
        <v>-2.1088712614911399E-2</v>
      </c>
      <c r="CE500" s="182">
        <v>0.2353347396432858</v>
      </c>
      <c r="CF500" s="182">
        <v>0.1635815071910153</v>
      </c>
      <c r="CG500" s="179">
        <v>3.37594116</v>
      </c>
      <c r="CH500" s="169">
        <v>0.48</v>
      </c>
      <c r="CI500" s="170" t="s">
        <v>46</v>
      </c>
      <c r="CJ500" s="170">
        <v>4.176E-3</v>
      </c>
      <c r="CK500" s="170" t="s">
        <v>46</v>
      </c>
      <c r="CL500" s="170">
        <v>4.176E-3</v>
      </c>
      <c r="CM500" s="180">
        <v>32700277.600000001</v>
      </c>
      <c r="CN500" s="180">
        <v>31201611.69928572</v>
      </c>
      <c r="CO500" s="180">
        <v>-5253619.32</v>
      </c>
      <c r="CP500" s="128" t="s">
        <v>46</v>
      </c>
      <c r="CQ500" s="128" t="s">
        <v>46</v>
      </c>
      <c r="CR500" s="128" t="s">
        <v>46</v>
      </c>
      <c r="CS500" s="128" t="s">
        <v>46</v>
      </c>
      <c r="CT500" s="126" t="s">
        <v>46</v>
      </c>
      <c r="CU500" s="126" t="s">
        <v>46</v>
      </c>
      <c r="CV500" s="126" t="s">
        <v>6225</v>
      </c>
      <c r="CW500" s="126" t="s">
        <v>46</v>
      </c>
      <c r="CX500" s="154">
        <v>25569.625694432871</v>
      </c>
    </row>
    <row r="501" spans="1:102" ht="15" customHeight="1" x14ac:dyDescent="0.35">
      <c r="A501" s="8"/>
      <c r="B501" s="129">
        <v>59376795000180</v>
      </c>
      <c r="C501" s="152" t="s">
        <v>6226</v>
      </c>
      <c r="D501" s="126">
        <v>4</v>
      </c>
      <c r="E501" s="126"/>
      <c r="F501" s="122"/>
      <c r="G501" s="126" t="s">
        <v>6227</v>
      </c>
      <c r="H501" s="126" t="s">
        <v>352</v>
      </c>
      <c r="I501" s="126" t="s">
        <v>3383</v>
      </c>
      <c r="J501" s="126" t="s">
        <v>3561</v>
      </c>
      <c r="K501" s="126" t="s">
        <v>3540</v>
      </c>
      <c r="L501" s="211" t="s">
        <v>3399</v>
      </c>
      <c r="M501" s="126" t="s">
        <v>163</v>
      </c>
      <c r="N501" s="126" t="s">
        <v>4397</v>
      </c>
      <c r="O501" s="126" t="s">
        <v>3568</v>
      </c>
      <c r="P501" s="211" t="s">
        <v>3562</v>
      </c>
      <c r="Q501" s="127">
        <v>100</v>
      </c>
      <c r="R501" s="126" t="s">
        <v>4350</v>
      </c>
      <c r="S501" s="213" t="s">
        <v>46</v>
      </c>
      <c r="T501" s="171">
        <v>100</v>
      </c>
      <c r="U501" s="171">
        <v>100</v>
      </c>
      <c r="V501" s="172" t="s">
        <v>3398</v>
      </c>
      <c r="W501" s="172" t="s">
        <v>135</v>
      </c>
      <c r="X501" s="172" t="s">
        <v>135</v>
      </c>
      <c r="Y501" s="172" t="s">
        <v>3530</v>
      </c>
      <c r="Z501" s="172">
        <v>1</v>
      </c>
      <c r="AA501" s="172" t="s">
        <v>46</v>
      </c>
      <c r="AB501" s="169" t="s">
        <v>46</v>
      </c>
      <c r="AC501" s="172" t="s">
        <v>46</v>
      </c>
      <c r="AD501" s="169">
        <v>3.4999999999999996E-3</v>
      </c>
      <c r="AE501" s="169" t="s">
        <v>46</v>
      </c>
      <c r="AF501" s="169">
        <v>0.02</v>
      </c>
      <c r="AG501" s="169" t="s">
        <v>46</v>
      </c>
      <c r="AH501" s="172" t="s">
        <v>46</v>
      </c>
      <c r="AI501" s="172" t="s">
        <v>46</v>
      </c>
      <c r="AJ501" s="172" t="s">
        <v>46</v>
      </c>
      <c r="AK501" s="173">
        <v>45748</v>
      </c>
      <c r="AL501" s="212" t="s">
        <v>6228</v>
      </c>
      <c r="AM501" s="128" t="s">
        <v>46</v>
      </c>
      <c r="AN501" s="128" t="s">
        <v>46</v>
      </c>
      <c r="AO501" s="128" t="s">
        <v>46</v>
      </c>
      <c r="AP501" s="128" t="s">
        <v>46</v>
      </c>
      <c r="AQ501" s="128" t="s">
        <v>46</v>
      </c>
      <c r="AR501" s="128" t="s">
        <v>46</v>
      </c>
      <c r="AS501" s="128" t="s">
        <v>46</v>
      </c>
      <c r="AT501" s="128" t="s">
        <v>46</v>
      </c>
      <c r="AU501" s="128" t="s">
        <v>46</v>
      </c>
      <c r="AV501" s="128" t="s">
        <v>46</v>
      </c>
      <c r="AW501" s="128" t="s">
        <v>46</v>
      </c>
      <c r="AX501" s="128" t="s">
        <v>46</v>
      </c>
      <c r="AY501" s="128" t="s">
        <v>46</v>
      </c>
      <c r="AZ501" s="128" t="s">
        <v>46</v>
      </c>
      <c r="BA501" s="128" t="s">
        <v>46</v>
      </c>
      <c r="BB501" s="128" t="s">
        <v>46</v>
      </c>
      <c r="BC501" s="128" t="s">
        <v>46</v>
      </c>
      <c r="BD501" s="128" t="s">
        <v>46</v>
      </c>
      <c r="BE501" s="128" t="s">
        <v>46</v>
      </c>
      <c r="BF501" s="128" t="s">
        <v>46</v>
      </c>
      <c r="BG501" s="128" t="s">
        <v>46</v>
      </c>
      <c r="BH501" s="128" t="s">
        <v>46</v>
      </c>
      <c r="BI501" s="128" t="s">
        <v>46</v>
      </c>
      <c r="BJ501" s="128" t="s">
        <v>46</v>
      </c>
      <c r="BK501" s="128" t="s">
        <v>46</v>
      </c>
      <c r="BL501" s="128" t="s">
        <v>46</v>
      </c>
      <c r="BM501" s="128" t="s">
        <v>46</v>
      </c>
      <c r="BN501" s="128" t="s">
        <v>46</v>
      </c>
      <c r="BO501" s="128" t="s">
        <v>46</v>
      </c>
      <c r="BP501" s="128" t="s">
        <v>46</v>
      </c>
      <c r="BQ501" s="128" t="s">
        <v>46</v>
      </c>
      <c r="BR501" s="128" t="s">
        <v>46</v>
      </c>
      <c r="BS501" s="128" t="s">
        <v>46</v>
      </c>
      <c r="BT501" s="128" t="s">
        <v>46</v>
      </c>
      <c r="BU501" s="128">
        <v>1.4122676188772E-3</v>
      </c>
      <c r="BV501" s="177" t="s">
        <v>46</v>
      </c>
      <c r="BW501" s="177">
        <v>4.1690147695503521</v>
      </c>
      <c r="BX501" s="128" t="s">
        <v>46</v>
      </c>
      <c r="BY501" s="128" t="s">
        <v>46</v>
      </c>
      <c r="BZ501" s="177">
        <v>-1.9847811773700001E-4</v>
      </c>
      <c r="CA501" s="182" t="s">
        <v>46</v>
      </c>
      <c r="CB501" s="182" t="s">
        <v>46</v>
      </c>
      <c r="CC501" s="182" t="s">
        <v>46</v>
      </c>
      <c r="CD501" s="182" t="s">
        <v>46</v>
      </c>
      <c r="CE501" s="182" t="s">
        <v>46</v>
      </c>
      <c r="CF501" s="182" t="s">
        <v>46</v>
      </c>
      <c r="CG501" s="179">
        <v>1.0688337299999999</v>
      </c>
      <c r="CH501" s="169">
        <v>0.3</v>
      </c>
      <c r="CI501" s="170">
        <v>0.15</v>
      </c>
      <c r="CJ501" s="170">
        <v>1.0499999999999997E-3</v>
      </c>
      <c r="CK501" s="170" t="s">
        <v>46</v>
      </c>
      <c r="CL501" s="170">
        <v>1.0499999999999997E-3</v>
      </c>
      <c r="CM501" s="180">
        <v>127063515.73999999</v>
      </c>
      <c r="CN501" s="180" t="s">
        <v>46</v>
      </c>
      <c r="CO501" s="180">
        <v>122039429.69999991</v>
      </c>
      <c r="CP501" s="128" t="s">
        <v>46</v>
      </c>
      <c r="CQ501" s="128" t="s">
        <v>46</v>
      </c>
      <c r="CR501" s="128" t="s">
        <v>46</v>
      </c>
      <c r="CS501" s="128" t="s">
        <v>46</v>
      </c>
      <c r="CT501" s="126" t="s">
        <v>46</v>
      </c>
      <c r="CU501" s="126" t="s">
        <v>46</v>
      </c>
      <c r="CV501" s="126" t="s">
        <v>6229</v>
      </c>
      <c r="CW501" s="126" t="s">
        <v>46</v>
      </c>
      <c r="CX501" s="154">
        <v>25569.625694432871</v>
      </c>
    </row>
    <row r="502" spans="1:102" ht="15" customHeight="1" x14ac:dyDescent="0.35">
      <c r="A502" s="8"/>
      <c r="B502" s="129">
        <v>32817365000108</v>
      </c>
      <c r="C502" s="152" t="s">
        <v>6124</v>
      </c>
      <c r="D502" s="126">
        <v>27</v>
      </c>
      <c r="E502" s="126"/>
      <c r="F502" s="122"/>
      <c r="G502" s="126" t="s">
        <v>6125</v>
      </c>
      <c r="H502" s="126" t="s">
        <v>3390</v>
      </c>
      <c r="I502" s="126" t="s">
        <v>3384</v>
      </c>
      <c r="J502" s="126" t="s">
        <v>3561</v>
      </c>
      <c r="K502" s="126" t="s">
        <v>46</v>
      </c>
      <c r="L502" s="211" t="s">
        <v>3399</v>
      </c>
      <c r="M502" s="126" t="s">
        <v>114</v>
      </c>
      <c r="N502" s="126" t="s">
        <v>115</v>
      </c>
      <c r="O502" s="126" t="s">
        <v>4459</v>
      </c>
      <c r="P502" s="211" t="s">
        <v>114</v>
      </c>
      <c r="Q502" s="127">
        <v>500</v>
      </c>
      <c r="R502" s="126" t="s">
        <v>4361</v>
      </c>
      <c r="S502" s="213" t="s">
        <v>46</v>
      </c>
      <c r="T502" s="171">
        <v>500</v>
      </c>
      <c r="U502" s="171">
        <v>500</v>
      </c>
      <c r="V502" s="172" t="s">
        <v>3398</v>
      </c>
      <c r="W502" s="172" t="s">
        <v>3530</v>
      </c>
      <c r="X502" s="172" t="s">
        <v>5663</v>
      </c>
      <c r="Y502" s="172" t="s">
        <v>3534</v>
      </c>
      <c r="Z502" s="172">
        <v>24</v>
      </c>
      <c r="AA502" s="172" t="s">
        <v>46</v>
      </c>
      <c r="AB502" s="169" t="s">
        <v>46</v>
      </c>
      <c r="AC502" s="172" t="s">
        <v>46</v>
      </c>
      <c r="AD502" s="169">
        <v>1.4999999999999999E-2</v>
      </c>
      <c r="AE502" s="169" t="s">
        <v>46</v>
      </c>
      <c r="AF502" s="169">
        <v>1.8000000000000002E-2</v>
      </c>
      <c r="AG502" s="169" t="s">
        <v>46</v>
      </c>
      <c r="AH502" s="172" t="s">
        <v>46</v>
      </c>
      <c r="AI502" s="172" t="s">
        <v>46</v>
      </c>
      <c r="AJ502" s="172" t="s">
        <v>3372</v>
      </c>
      <c r="AK502" s="173">
        <v>44348</v>
      </c>
      <c r="AL502" s="212" t="s">
        <v>6126</v>
      </c>
      <c r="AM502" s="128">
        <v>2.28393297289162E-2</v>
      </c>
      <c r="AN502" s="128">
        <v>0.18747101437773181</v>
      </c>
      <c r="AO502" s="128">
        <v>6.7517767912045501E-2</v>
      </c>
      <c r="AP502" s="128">
        <v>7.5703517759525996E-2</v>
      </c>
      <c r="AQ502" s="128">
        <v>4.9952887095854701E-2</v>
      </c>
      <c r="AR502" s="128">
        <v>-0.1206050959017835</v>
      </c>
      <c r="AS502" s="128">
        <v>0.19457089135282829</v>
      </c>
      <c r="AT502" s="128">
        <v>3.7324110292928703E-2</v>
      </c>
      <c r="AU502" s="128" t="s">
        <v>46</v>
      </c>
      <c r="AV502" s="128" t="s">
        <v>46</v>
      </c>
      <c r="AW502" s="128">
        <v>2.0797606048749102E-2</v>
      </c>
      <c r="AX502" s="128">
        <v>1.8721830482665645</v>
      </c>
      <c r="AY502" s="128">
        <v>1.8110937157819091</v>
      </c>
      <c r="AZ502" s="128">
        <v>0.50599623709138475</v>
      </c>
      <c r="BA502" s="128">
        <v>0.60572303153318952</v>
      </c>
      <c r="BB502" s="128">
        <v>0.36596777769754141</v>
      </c>
      <c r="BC502" s="128" t="s">
        <v>46</v>
      </c>
      <c r="BD502" s="128">
        <v>1.4912572958335475</v>
      </c>
      <c r="BE502" s="128">
        <v>0.3016576383920645</v>
      </c>
      <c r="BF502" s="128" t="s">
        <v>46</v>
      </c>
      <c r="BG502" s="128" t="s">
        <v>46</v>
      </c>
      <c r="BH502" s="128">
        <v>0.15327791318128539</v>
      </c>
      <c r="BI502" s="128">
        <v>1.06400259535386E-2</v>
      </c>
      <c r="BJ502" s="128">
        <v>8.3958417131048499E-2</v>
      </c>
      <c r="BK502" s="128">
        <v>-6.5917548326979297E-2</v>
      </c>
      <c r="BL502" s="128">
        <v>-4.3802451658920494E-2</v>
      </c>
      <c r="BM502" s="128">
        <v>-7.6148512677390312E-2</v>
      </c>
      <c r="BN502" s="128">
        <v>-0.22934482405602591</v>
      </c>
      <c r="BO502" s="128">
        <v>6.4096497768003094E-2</v>
      </c>
      <c r="BP502" s="128">
        <v>-8.6405925160105396E-2</v>
      </c>
      <c r="BQ502" s="128" t="s">
        <v>46</v>
      </c>
      <c r="BR502" s="128" t="s">
        <v>46</v>
      </c>
      <c r="BS502" s="128">
        <v>-0.10116179731832176</v>
      </c>
      <c r="BT502" s="128">
        <v>0.14970143581755321</v>
      </c>
      <c r="BU502" s="128">
        <v>0.16385622920780249</v>
      </c>
      <c r="BV502" s="177">
        <v>-0.32592003270698788</v>
      </c>
      <c r="BW502" s="177">
        <v>-0.46251104813516458</v>
      </c>
      <c r="BX502" s="128">
        <v>-0.1240781052485202</v>
      </c>
      <c r="BY502" s="128">
        <v>-0.22870135698913699</v>
      </c>
      <c r="BZ502" s="177">
        <v>0.8126347705429996</v>
      </c>
      <c r="CA502" s="182">
        <v>0.84972302825948764</v>
      </c>
      <c r="CB502" s="182">
        <v>-0.25190024672890621</v>
      </c>
      <c r="CC502" s="182">
        <v>0.50681913888490204</v>
      </c>
      <c r="CD502" s="182">
        <v>0.43582030535586191</v>
      </c>
      <c r="CE502" s="182">
        <v>0.1294840642110858</v>
      </c>
      <c r="CF502" s="182">
        <v>0.4341070343608357</v>
      </c>
      <c r="CG502" s="179">
        <v>1.5410982200000001</v>
      </c>
      <c r="CH502" s="169" t="s">
        <v>46</v>
      </c>
      <c r="CI502" s="170" t="s">
        <v>46</v>
      </c>
      <c r="CJ502" s="170" t="s">
        <v>46</v>
      </c>
      <c r="CK502" s="170" t="s">
        <v>46</v>
      </c>
      <c r="CL502" s="170" t="s">
        <v>46</v>
      </c>
      <c r="CM502" s="180">
        <v>15730791.58</v>
      </c>
      <c r="CN502" s="180">
        <v>16806108.511428576</v>
      </c>
      <c r="CO502" s="180">
        <v>9051444.6899999958</v>
      </c>
      <c r="CP502" s="128" t="s">
        <v>46</v>
      </c>
      <c r="CQ502" s="128" t="s">
        <v>46</v>
      </c>
      <c r="CR502" s="128" t="s">
        <v>46</v>
      </c>
      <c r="CS502" s="128" t="s">
        <v>46</v>
      </c>
      <c r="CT502" s="126" t="s">
        <v>46</v>
      </c>
      <c r="CU502" s="126" t="s">
        <v>46</v>
      </c>
      <c r="CV502" s="126" t="s">
        <v>6127</v>
      </c>
      <c r="CW502" s="126" t="s">
        <v>46</v>
      </c>
      <c r="CX502" s="154">
        <v>25569.625694432871</v>
      </c>
    </row>
    <row r="503" spans="1:102" ht="15" customHeight="1" x14ac:dyDescent="0.35">
      <c r="A503" s="8"/>
      <c r="B503" s="129">
        <v>34508815000106</v>
      </c>
      <c r="C503" s="152" t="s">
        <v>6255</v>
      </c>
      <c r="D503" s="126">
        <v>67</v>
      </c>
      <c r="E503" s="126"/>
      <c r="F503" s="122"/>
      <c r="G503" s="126" t="s">
        <v>6256</v>
      </c>
      <c r="H503" s="126" t="s">
        <v>3391</v>
      </c>
      <c r="I503" s="126" t="s">
        <v>3392</v>
      </c>
      <c r="J503" s="126" t="s">
        <v>3561</v>
      </c>
      <c r="K503" s="126" t="s">
        <v>3540</v>
      </c>
      <c r="L503" s="211" t="s">
        <v>3399</v>
      </c>
      <c r="M503" s="126" t="s">
        <v>112</v>
      </c>
      <c r="N503" s="126" t="s">
        <v>113</v>
      </c>
      <c r="O503" s="126" t="s">
        <v>4280</v>
      </c>
      <c r="P503" s="211" t="s">
        <v>3562</v>
      </c>
      <c r="Q503" s="127">
        <v>500</v>
      </c>
      <c r="R503" s="126" t="s">
        <v>4350</v>
      </c>
      <c r="S503" s="213" t="s">
        <v>46</v>
      </c>
      <c r="T503" s="171">
        <v>500</v>
      </c>
      <c r="U503" s="171">
        <v>500</v>
      </c>
      <c r="V503" s="172" t="s">
        <v>3398</v>
      </c>
      <c r="W503" s="172" t="s">
        <v>3530</v>
      </c>
      <c r="X503" s="172" t="s">
        <v>6257</v>
      </c>
      <c r="Y503" s="172" t="s">
        <v>4355</v>
      </c>
      <c r="Z503" s="172">
        <v>10</v>
      </c>
      <c r="AA503" s="172" t="s">
        <v>46</v>
      </c>
      <c r="AB503" s="169" t="s">
        <v>46</v>
      </c>
      <c r="AC503" s="172" t="s">
        <v>46</v>
      </c>
      <c r="AD503" s="169">
        <v>1.8600000000000002E-2</v>
      </c>
      <c r="AE503" s="169" t="s">
        <v>46</v>
      </c>
      <c r="AF503" s="169">
        <v>0.02</v>
      </c>
      <c r="AG503" s="169">
        <v>0.2</v>
      </c>
      <c r="AH503" s="172" t="s">
        <v>3542</v>
      </c>
      <c r="AI503" s="172" t="s">
        <v>136</v>
      </c>
      <c r="AJ503" s="172" t="s">
        <v>133</v>
      </c>
      <c r="AK503" s="173">
        <v>44851</v>
      </c>
      <c r="AL503" s="212" t="s">
        <v>6258</v>
      </c>
      <c r="AM503" s="128">
        <v>-5.5717059270982298E-2</v>
      </c>
      <c r="AN503" s="128">
        <v>-0.2423033899480444</v>
      </c>
      <c r="AO503" s="128">
        <v>0.1584202419919869</v>
      </c>
      <c r="AP503" s="128">
        <v>0.5059428646608719</v>
      </c>
      <c r="AQ503" s="128">
        <v>0.31511281633696497</v>
      </c>
      <c r="AR503" s="128">
        <v>0.88429560806056129</v>
      </c>
      <c r="AS503" s="128">
        <v>0.85580964256016512</v>
      </c>
      <c r="AT503" s="128">
        <v>-0.69288128068107102</v>
      </c>
      <c r="AU503" s="128" t="s">
        <v>46</v>
      </c>
      <c r="AV503" s="128" t="s">
        <v>46</v>
      </c>
      <c r="AW503" s="128">
        <v>0.3086473936667169</v>
      </c>
      <c r="AX503" s="128" t="s">
        <v>46</v>
      </c>
      <c r="AY503" s="128" t="s">
        <v>46</v>
      </c>
      <c r="AZ503" s="128">
        <v>1.1872437257030668</v>
      </c>
      <c r="BA503" s="128">
        <v>4.8872588939101353</v>
      </c>
      <c r="BB503" s="128">
        <v>2.9620516902529723</v>
      </c>
      <c r="BC503" s="128">
        <v>8.1322219861192586</v>
      </c>
      <c r="BD503" s="128">
        <v>6.5592153298936671</v>
      </c>
      <c r="BE503" s="128" t="s">
        <v>46</v>
      </c>
      <c r="BF503" s="128" t="s">
        <v>46</v>
      </c>
      <c r="BG503" s="128" t="s">
        <v>46</v>
      </c>
      <c r="BH503" s="128">
        <v>5.1744087535884331</v>
      </c>
      <c r="BI503" s="128">
        <v>-6.7916363046359896E-2</v>
      </c>
      <c r="BJ503" s="128">
        <v>-0.34581598719472773</v>
      </c>
      <c r="BK503" s="128">
        <v>2.4984925752961899E-2</v>
      </c>
      <c r="BL503" s="128">
        <v>0.36466851946300149</v>
      </c>
      <c r="BM503" s="128">
        <v>0.18865932200567381</v>
      </c>
      <c r="BN503" s="128">
        <v>0.77555587990631891</v>
      </c>
      <c r="BO503" s="128">
        <v>0.72533524897533996</v>
      </c>
      <c r="BP503" s="128">
        <v>-0.8166113161341052</v>
      </c>
      <c r="BQ503" s="128" t="s">
        <v>46</v>
      </c>
      <c r="BR503" s="128" t="s">
        <v>46</v>
      </c>
      <c r="BS503" s="128">
        <v>0.23498216091396196</v>
      </c>
      <c r="BT503" s="128">
        <v>0.36989949775351399</v>
      </c>
      <c r="BU503" s="128">
        <v>0.4912242640515736</v>
      </c>
      <c r="BV503" s="177">
        <v>0.24121036162789289</v>
      </c>
      <c r="BW503" s="177">
        <v>0.60688017236143732</v>
      </c>
      <c r="BX503" s="128">
        <v>-0.38437178558158719</v>
      </c>
      <c r="BY503" s="128">
        <v>-0.76152953153935532</v>
      </c>
      <c r="BZ503" s="177">
        <v>0.21053997861377441</v>
      </c>
      <c r="CA503" s="182">
        <v>4.2156884400787499E-2</v>
      </c>
      <c r="CB503" s="182">
        <v>2.6086117342301002E-3</v>
      </c>
      <c r="CC503" s="182">
        <v>-5.6710138076099502E-2</v>
      </c>
      <c r="CD503" s="182">
        <v>-4.14774151143718E-2</v>
      </c>
      <c r="CE503" s="182">
        <v>0.20919788441415069</v>
      </c>
      <c r="CF503" s="182">
        <v>0.22174330647515281</v>
      </c>
      <c r="CG503" s="179">
        <v>4.3672357399999999</v>
      </c>
      <c r="CH503" s="169">
        <v>0.3</v>
      </c>
      <c r="CI503" s="170">
        <v>0.17499999999999999</v>
      </c>
      <c r="CJ503" s="170">
        <v>5.5800000000000008E-3</v>
      </c>
      <c r="CK503" s="170">
        <v>7.7152386980085079E-4</v>
      </c>
      <c r="CL503" s="170">
        <v>6.3515238698008515E-3</v>
      </c>
      <c r="CM503" s="180">
        <v>13407506.890000001</v>
      </c>
      <c r="CN503" s="180">
        <v>14917199.781111112</v>
      </c>
      <c r="CO503" s="180">
        <v>-2698772.8900000006</v>
      </c>
      <c r="CP503" s="128" t="s">
        <v>46</v>
      </c>
      <c r="CQ503" s="128" t="s">
        <v>46</v>
      </c>
      <c r="CR503" s="128" t="s">
        <v>46</v>
      </c>
      <c r="CS503" s="128" t="s">
        <v>46</v>
      </c>
      <c r="CT503" s="126" t="s">
        <v>46</v>
      </c>
      <c r="CU503" s="126" t="s">
        <v>46</v>
      </c>
      <c r="CV503" s="126" t="s">
        <v>6259</v>
      </c>
      <c r="CW503" s="126" t="s">
        <v>46</v>
      </c>
      <c r="CX503" s="154">
        <v>25569.625694432871</v>
      </c>
    </row>
    <row r="504" spans="1:102" ht="15" customHeight="1" x14ac:dyDescent="0.35">
      <c r="A504" s="8"/>
      <c r="B504" s="129">
        <v>11451917000129</v>
      </c>
      <c r="C504" s="152" t="s">
        <v>3646</v>
      </c>
      <c r="D504" s="126">
        <v>37</v>
      </c>
      <c r="E504" s="126"/>
      <c r="F504" s="122" t="s">
        <v>3393</v>
      </c>
      <c r="G504" s="126" t="s">
        <v>6260</v>
      </c>
      <c r="H504" s="126" t="s">
        <v>156</v>
      </c>
      <c r="I504" s="126" t="s">
        <v>2340</v>
      </c>
      <c r="J504" s="126" t="s">
        <v>3559</v>
      </c>
      <c r="K504" s="126" t="s">
        <v>3526</v>
      </c>
      <c r="L504" s="211" t="s">
        <v>3399</v>
      </c>
      <c r="M504" s="126" t="s">
        <v>114</v>
      </c>
      <c r="N504" s="126" t="s">
        <v>4919</v>
      </c>
      <c r="O504" s="126" t="s">
        <v>3551</v>
      </c>
      <c r="P504" s="211" t="s">
        <v>3537</v>
      </c>
      <c r="Q504" s="127">
        <v>1000</v>
      </c>
      <c r="R504" s="126" t="s">
        <v>4350</v>
      </c>
      <c r="S504" s="213" t="s">
        <v>46</v>
      </c>
      <c r="T504" s="171">
        <v>1000</v>
      </c>
      <c r="U504" s="171">
        <v>1000</v>
      </c>
      <c r="V504" s="172" t="s">
        <v>3398</v>
      </c>
      <c r="W504" s="172" t="s">
        <v>3530</v>
      </c>
      <c r="X504" s="172" t="s">
        <v>6011</v>
      </c>
      <c r="Y504" s="172" t="s">
        <v>3534</v>
      </c>
      <c r="Z504" s="172">
        <v>15</v>
      </c>
      <c r="AA504" s="172" t="s">
        <v>46</v>
      </c>
      <c r="AB504" s="169" t="s">
        <v>46</v>
      </c>
      <c r="AC504" s="172" t="s">
        <v>46</v>
      </c>
      <c r="AD504" s="169">
        <v>0.02</v>
      </c>
      <c r="AE504" s="169" t="s">
        <v>46</v>
      </c>
      <c r="AF504" s="169">
        <v>0.02</v>
      </c>
      <c r="AG504" s="169">
        <v>0.2</v>
      </c>
      <c r="AH504" s="172" t="s">
        <v>3380</v>
      </c>
      <c r="AI504" s="172" t="s">
        <v>3381</v>
      </c>
      <c r="AJ504" s="172" t="s">
        <v>3372</v>
      </c>
      <c r="AK504" s="173">
        <v>40599</v>
      </c>
      <c r="AL504" s="212" t="s">
        <v>6261</v>
      </c>
      <c r="AM504" s="128">
        <v>2.4008908998877299E-2</v>
      </c>
      <c r="AN504" s="128">
        <v>0.32459978757918262</v>
      </c>
      <c r="AO504" s="128">
        <v>9.5535147158532396E-2</v>
      </c>
      <c r="AP504" s="128">
        <v>0.1151615237478875</v>
      </c>
      <c r="AQ504" s="128">
        <v>-1.4866095591895001E-3</v>
      </c>
      <c r="AR504" s="128">
        <v>-0.18103015485178661</v>
      </c>
      <c r="AS504" s="128">
        <v>0.17347409973067909</v>
      </c>
      <c r="AT504" s="128">
        <v>-0.1944595939366372</v>
      </c>
      <c r="AU504" s="128" t="s">
        <v>46</v>
      </c>
      <c r="AV504" s="128" t="s">
        <v>46</v>
      </c>
      <c r="AW504" s="128">
        <v>6.85964923606905E-2</v>
      </c>
      <c r="AX504" s="128">
        <v>1.9680556727618816</v>
      </c>
      <c r="AY504" s="128">
        <v>3.135848159674917</v>
      </c>
      <c r="AZ504" s="128">
        <v>0.71596598150521618</v>
      </c>
      <c r="BA504" s="128">
        <v>0.93895254982717558</v>
      </c>
      <c r="BB504" s="128" t="s">
        <v>46</v>
      </c>
      <c r="BC504" s="128" t="s">
        <v>46</v>
      </c>
      <c r="BD504" s="128">
        <v>1.3295643303212494</v>
      </c>
      <c r="BE504" s="128" t="s">
        <v>46</v>
      </c>
      <c r="BF504" s="128" t="s">
        <v>46</v>
      </c>
      <c r="BG504" s="128" t="s">
        <v>46</v>
      </c>
      <c r="BH504" s="128">
        <v>0.57937675009741396</v>
      </c>
      <c r="BI504" s="128">
        <v>1.18096052234997E-2</v>
      </c>
      <c r="BJ504" s="128">
        <v>0.22108719033249929</v>
      </c>
      <c r="BK504" s="128">
        <v>-3.7900169080492499E-2</v>
      </c>
      <c r="BL504" s="128">
        <v>-6.6694085194993757E-3</v>
      </c>
      <c r="BM504" s="128">
        <v>-0.12689932608681886</v>
      </c>
      <c r="BN504" s="128">
        <v>-0.28976988300602902</v>
      </c>
      <c r="BO504" s="128">
        <v>4.2999706145854001E-2</v>
      </c>
      <c r="BP504" s="128">
        <v>-0.31818962938967138</v>
      </c>
      <c r="BQ504" s="128" t="s">
        <v>46</v>
      </c>
      <c r="BR504" s="128" t="s">
        <v>46</v>
      </c>
      <c r="BS504" s="128">
        <v>-4.452850466358127E-2</v>
      </c>
      <c r="BT504" s="128">
        <v>0.18963590111977299</v>
      </c>
      <c r="BU504" s="128">
        <v>0.24254170726257079</v>
      </c>
      <c r="BV504" s="177">
        <v>-8.4938332737185596E-2</v>
      </c>
      <c r="BW504" s="177">
        <v>1.7040802552069901E-2</v>
      </c>
      <c r="BX504" s="128">
        <v>-0.18616356943724061</v>
      </c>
      <c r="BY504" s="128">
        <v>-0.4886403201915096</v>
      </c>
      <c r="BZ504" s="177">
        <v>0.87315548028467593</v>
      </c>
      <c r="CA504" s="182">
        <v>0.8465602068311131</v>
      </c>
      <c r="CB504" s="182">
        <v>-0.30243580377682711</v>
      </c>
      <c r="CC504" s="182">
        <v>0.60008173509315632</v>
      </c>
      <c r="CD504" s="182">
        <v>0.53213231226021329</v>
      </c>
      <c r="CE504" s="182">
        <v>7.4008083287613394E-2</v>
      </c>
      <c r="CF504" s="182">
        <v>0.40629000161216261</v>
      </c>
      <c r="CG504" s="179">
        <v>2.6238722999999999</v>
      </c>
      <c r="CH504" s="169">
        <v>0.3</v>
      </c>
      <c r="CI504" s="170">
        <v>0.125</v>
      </c>
      <c r="CJ504" s="170">
        <v>6.0000000000000001E-3</v>
      </c>
      <c r="CK504" s="170" t="s">
        <v>46</v>
      </c>
      <c r="CL504" s="170">
        <v>6.0000000000000001E-3</v>
      </c>
      <c r="CM504" s="180">
        <v>132119080.03</v>
      </c>
      <c r="CN504" s="180">
        <v>126779639.12357144</v>
      </c>
      <c r="CO504" s="180">
        <v>-2039308.97</v>
      </c>
      <c r="CP504" s="128" t="s">
        <v>46</v>
      </c>
      <c r="CQ504" s="128" t="s">
        <v>46</v>
      </c>
      <c r="CR504" s="128" t="s">
        <v>46</v>
      </c>
      <c r="CS504" s="128" t="s">
        <v>46</v>
      </c>
      <c r="CT504" s="126" t="s">
        <v>46</v>
      </c>
      <c r="CU504" s="126" t="s">
        <v>46</v>
      </c>
      <c r="CV504" s="126" t="s">
        <v>6262</v>
      </c>
      <c r="CW504" s="126" t="s">
        <v>46</v>
      </c>
      <c r="CX504" s="154">
        <v>25569.625694432871</v>
      </c>
    </row>
    <row r="505" spans="1:102" ht="15" customHeight="1" x14ac:dyDescent="0.35">
      <c r="A505" s="8"/>
      <c r="B505" s="129">
        <v>22918359000185</v>
      </c>
      <c r="C505" s="152" t="s">
        <v>607</v>
      </c>
      <c r="D505" s="126">
        <v>13</v>
      </c>
      <c r="E505" s="126" t="s">
        <v>134</v>
      </c>
      <c r="F505" s="122" t="s">
        <v>3401</v>
      </c>
      <c r="G505" s="126" t="s">
        <v>6260</v>
      </c>
      <c r="H505" s="126" t="s">
        <v>156</v>
      </c>
      <c r="I505" s="126" t="s">
        <v>2340</v>
      </c>
      <c r="J505" s="126" t="s">
        <v>3559</v>
      </c>
      <c r="K505" s="126" t="s">
        <v>3526</v>
      </c>
      <c r="L505" s="211" t="s">
        <v>3399</v>
      </c>
      <c r="M505" s="126" t="s">
        <v>112</v>
      </c>
      <c r="N505" s="126" t="s">
        <v>264</v>
      </c>
      <c r="O505" s="126" t="s">
        <v>166</v>
      </c>
      <c r="P505" s="211" t="s">
        <v>3541</v>
      </c>
      <c r="Q505" s="127">
        <v>1000</v>
      </c>
      <c r="R505" s="126" t="s">
        <v>4350</v>
      </c>
      <c r="S505" s="213" t="s">
        <v>46</v>
      </c>
      <c r="T505" s="171">
        <v>1000</v>
      </c>
      <c r="U505" s="171">
        <v>1000</v>
      </c>
      <c r="V505" s="172" t="s">
        <v>3398</v>
      </c>
      <c r="W505" s="172" t="s">
        <v>135</v>
      </c>
      <c r="X505" s="172" t="s">
        <v>5101</v>
      </c>
      <c r="Y505" s="172" t="s">
        <v>3530</v>
      </c>
      <c r="Z505" s="172">
        <v>15</v>
      </c>
      <c r="AA505" s="172" t="s">
        <v>46</v>
      </c>
      <c r="AB505" s="169" t="s">
        <v>46</v>
      </c>
      <c r="AC505" s="172" t="s">
        <v>6263</v>
      </c>
      <c r="AD505" s="169">
        <v>1.8000000000000002E-2</v>
      </c>
      <c r="AE505" s="169">
        <v>1.8000000000000002E-2</v>
      </c>
      <c r="AF505" s="169">
        <v>1.8000000000000002E-2</v>
      </c>
      <c r="AG505" s="169">
        <v>0.2</v>
      </c>
      <c r="AH505" s="172" t="s">
        <v>136</v>
      </c>
      <c r="AI505" s="172" t="s">
        <v>4367</v>
      </c>
      <c r="AJ505" s="172" t="s">
        <v>133</v>
      </c>
      <c r="AK505" s="173">
        <v>42422</v>
      </c>
      <c r="AL505" s="212" t="s">
        <v>6264</v>
      </c>
      <c r="AM505" s="128">
        <v>4.1132204453592997E-3</v>
      </c>
      <c r="AN505" s="128">
        <v>0.1055794409695829</v>
      </c>
      <c r="AO505" s="128">
        <v>7.8223561135769698E-2</v>
      </c>
      <c r="AP505" s="128">
        <v>9.7165924123610206E-2</v>
      </c>
      <c r="AQ505" s="128">
        <v>0.1019257889863833</v>
      </c>
      <c r="AR505" s="128">
        <v>3.3228806949610501E-2</v>
      </c>
      <c r="AS505" s="128">
        <v>0.1464888464134628</v>
      </c>
      <c r="AT505" s="128">
        <v>0.1470510935328328</v>
      </c>
      <c r="AU505" s="128" t="s">
        <v>46</v>
      </c>
      <c r="AV505" s="128" t="s">
        <v>46</v>
      </c>
      <c r="AW505" s="128">
        <v>0.1145274728602543</v>
      </c>
      <c r="AX505" s="128">
        <v>0.33716845822474178</v>
      </c>
      <c r="AY505" s="128">
        <v>1.0199670743259792</v>
      </c>
      <c r="AZ505" s="128">
        <v>0.586228319012986</v>
      </c>
      <c r="BA505" s="128">
        <v>0.78548787090979977</v>
      </c>
      <c r="BB505" s="128">
        <v>0.78553882483505477</v>
      </c>
      <c r="BC505" s="128">
        <v>0.3055811110956333</v>
      </c>
      <c r="BD505" s="128">
        <v>1.1227401974336535</v>
      </c>
      <c r="BE505" s="128">
        <v>1.1884834025498274</v>
      </c>
      <c r="BF505" s="128" t="s">
        <v>46</v>
      </c>
      <c r="BG505" s="128" t="s">
        <v>46</v>
      </c>
      <c r="BH505" s="128">
        <v>1.385863630705551</v>
      </c>
      <c r="BI505" s="128">
        <v>-8.0860833300181994E-3</v>
      </c>
      <c r="BJ505" s="128">
        <v>2.0668437228996001E-3</v>
      </c>
      <c r="BK505" s="128">
        <v>-5.52117551032551E-2</v>
      </c>
      <c r="BL505" s="128">
        <v>-2.3614320106088216E-2</v>
      </c>
      <c r="BM505" s="128">
        <v>-2.4630981500781468E-2</v>
      </c>
      <c r="BN505" s="128">
        <v>-7.5510921204631806E-2</v>
      </c>
      <c r="BO505" s="128">
        <v>1.6014452828637601E-2</v>
      </c>
      <c r="BP505" s="128">
        <v>2.33210580797986E-2</v>
      </c>
      <c r="BQ505" s="128" t="s">
        <v>46</v>
      </c>
      <c r="BR505" s="128" t="s">
        <v>46</v>
      </c>
      <c r="BS505" s="128">
        <v>2.9453644711944449E-2</v>
      </c>
      <c r="BT505" s="128">
        <v>4.3377921024810202E-2</v>
      </c>
      <c r="BU505" s="128">
        <v>4.2461084445433103E-2</v>
      </c>
      <c r="BV505" s="177">
        <v>-1.1300623875184983</v>
      </c>
      <c r="BW505" s="177">
        <v>0.50904118354504557</v>
      </c>
      <c r="BX505" s="128">
        <v>-3.8350544955967299E-2</v>
      </c>
      <c r="BY505" s="128">
        <v>-6.6866687979482101E-2</v>
      </c>
      <c r="BZ505" s="177">
        <v>0.12163757159019049</v>
      </c>
      <c r="CA505" s="182">
        <v>0.54077809392143872</v>
      </c>
      <c r="CB505" s="182">
        <v>-9.9749435107641699E-2</v>
      </c>
      <c r="CC505" s="182">
        <v>0.62003053306007039</v>
      </c>
      <c r="CD505" s="182">
        <v>0.72331988798152769</v>
      </c>
      <c r="CE505" s="182">
        <v>0.10209677953662689</v>
      </c>
      <c r="CF505" s="182">
        <v>0.27053077480132809</v>
      </c>
      <c r="CG505" s="179">
        <v>282.30984269999999</v>
      </c>
      <c r="CH505" s="169">
        <v>0.3</v>
      </c>
      <c r="CI505" s="170">
        <v>0.15</v>
      </c>
      <c r="CJ505" s="170">
        <v>5.4000000000000003E-3</v>
      </c>
      <c r="CK505" s="170" t="s">
        <v>46</v>
      </c>
      <c r="CL505" s="170">
        <v>5.4000000000000003E-3</v>
      </c>
      <c r="CM505" s="180">
        <v>851469404.52999997</v>
      </c>
      <c r="CN505" s="180">
        <v>902496528.02142882</v>
      </c>
      <c r="CO505" s="180">
        <v>-157219373.00999999</v>
      </c>
      <c r="CP505" s="128" t="s">
        <v>46</v>
      </c>
      <c r="CQ505" s="128" t="s">
        <v>46</v>
      </c>
      <c r="CR505" s="128" t="s">
        <v>46</v>
      </c>
      <c r="CS505" s="128" t="s">
        <v>46</v>
      </c>
      <c r="CT505" s="126" t="s">
        <v>46</v>
      </c>
      <c r="CU505" s="126" t="s">
        <v>46</v>
      </c>
      <c r="CV505" s="126" t="s">
        <v>6265</v>
      </c>
      <c r="CW505" s="126" t="s">
        <v>46</v>
      </c>
      <c r="CX505" s="154">
        <v>25569.625</v>
      </c>
    </row>
    <row r="506" spans="1:102" ht="15" customHeight="1" x14ac:dyDescent="0.35">
      <c r="A506" s="8"/>
      <c r="B506" s="129">
        <v>27928186000108</v>
      </c>
      <c r="C506" s="152" t="s">
        <v>6266</v>
      </c>
      <c r="D506" s="126">
        <v>13</v>
      </c>
      <c r="E506" s="126"/>
      <c r="F506" s="122" t="s">
        <v>3401</v>
      </c>
      <c r="G506" s="126" t="s">
        <v>6260</v>
      </c>
      <c r="H506" s="126" t="s">
        <v>156</v>
      </c>
      <c r="I506" s="126" t="s">
        <v>2340</v>
      </c>
      <c r="J506" s="126" t="s">
        <v>3561</v>
      </c>
      <c r="K506" s="126" t="s">
        <v>3526</v>
      </c>
      <c r="L506" s="211" t="s">
        <v>3399</v>
      </c>
      <c r="M506" s="126" t="s">
        <v>112</v>
      </c>
      <c r="N506" s="126" t="s">
        <v>4474</v>
      </c>
      <c r="O506" s="126" t="s">
        <v>166</v>
      </c>
      <c r="P506" s="211" t="s">
        <v>3562</v>
      </c>
      <c r="Q506" s="127">
        <v>1000</v>
      </c>
      <c r="R506" s="126" t="s">
        <v>4350</v>
      </c>
      <c r="S506" s="213" t="s">
        <v>46</v>
      </c>
      <c r="T506" s="171">
        <v>1000</v>
      </c>
      <c r="U506" s="171">
        <v>1000</v>
      </c>
      <c r="V506" s="172" t="s">
        <v>3398</v>
      </c>
      <c r="W506" s="172" t="s">
        <v>135</v>
      </c>
      <c r="X506" s="172" t="s">
        <v>5101</v>
      </c>
      <c r="Y506" s="172" t="s">
        <v>3530</v>
      </c>
      <c r="Z506" s="172">
        <v>15</v>
      </c>
      <c r="AA506" s="172" t="s">
        <v>46</v>
      </c>
      <c r="AB506" s="169" t="s">
        <v>46</v>
      </c>
      <c r="AC506" s="172" t="s">
        <v>46</v>
      </c>
      <c r="AD506" s="169">
        <v>1.8000000000000002E-2</v>
      </c>
      <c r="AE506" s="169" t="s">
        <v>46</v>
      </c>
      <c r="AF506" s="169">
        <v>1.8000000000000002E-2</v>
      </c>
      <c r="AG506" s="169">
        <v>0.2</v>
      </c>
      <c r="AH506" s="172" t="s">
        <v>3564</v>
      </c>
      <c r="AI506" s="172" t="s">
        <v>4352</v>
      </c>
      <c r="AJ506" s="172" t="s">
        <v>133</v>
      </c>
      <c r="AK506" s="173">
        <v>42963</v>
      </c>
      <c r="AL506" s="212" t="s">
        <v>6267</v>
      </c>
      <c r="AM506" s="128">
        <v>4.1226201682977E-3</v>
      </c>
      <c r="AN506" s="128">
        <v>9.1379848385740203E-2</v>
      </c>
      <c r="AO506" s="128">
        <v>3.6475159681416701E-2</v>
      </c>
      <c r="AP506" s="128">
        <v>6.0880229692370898E-2</v>
      </c>
      <c r="AQ506" s="128">
        <v>8.79037843244274E-2</v>
      </c>
      <c r="AR506" s="128">
        <v>-3.1502795485124999E-3</v>
      </c>
      <c r="AS506" s="128">
        <v>0.14225995548834611</v>
      </c>
      <c r="AT506" s="128">
        <v>0.18543923394070291</v>
      </c>
      <c r="AU506" s="128" t="s">
        <v>46</v>
      </c>
      <c r="AV506" s="128" t="s">
        <v>46</v>
      </c>
      <c r="AW506" s="128">
        <v>0.100817525395499</v>
      </c>
      <c r="AX506" s="128">
        <v>0.33793897128938272</v>
      </c>
      <c r="AY506" s="128">
        <v>0.8827896392935709</v>
      </c>
      <c r="AZ506" s="128">
        <v>0.27335461637515979</v>
      </c>
      <c r="BA506" s="128">
        <v>0.48363947452703021</v>
      </c>
      <c r="BB506" s="128">
        <v>0.66833407313994209</v>
      </c>
      <c r="BC506" s="128" t="s">
        <v>46</v>
      </c>
      <c r="BD506" s="128">
        <v>1.0903285432467549</v>
      </c>
      <c r="BE506" s="128">
        <v>1.4987406514652823</v>
      </c>
      <c r="BF506" s="128" t="s">
        <v>46</v>
      </c>
      <c r="BG506" s="128" t="s">
        <v>46</v>
      </c>
      <c r="BH506" s="128">
        <v>1.2584449610531072</v>
      </c>
      <c r="BI506" s="128">
        <v>-8.0766836070798008E-3</v>
      </c>
      <c r="BJ506" s="128">
        <v>-1.2132748860943E-2</v>
      </c>
      <c r="BK506" s="128">
        <v>-9.6960156557608104E-2</v>
      </c>
      <c r="BL506" s="128">
        <v>-5.7731882154628655E-2</v>
      </c>
      <c r="BM506" s="128">
        <v>-3.8552275338637587E-2</v>
      </c>
      <c r="BN506" s="128">
        <v>-0.1118900077027549</v>
      </c>
      <c r="BO506" s="128">
        <v>1.17855619035209E-2</v>
      </c>
      <c r="BP506" s="128">
        <v>6.1709198487668697E-2</v>
      </c>
      <c r="BQ506" s="128" t="s">
        <v>46</v>
      </c>
      <c r="BR506" s="128" t="s">
        <v>46</v>
      </c>
      <c r="BS506" s="128">
        <v>1.9169057988488447E-2</v>
      </c>
      <c r="BT506" s="128">
        <v>7.3504275255804094E-2</v>
      </c>
      <c r="BU506" s="128">
        <v>4.0266130205115297E-2</v>
      </c>
      <c r="BV506" s="177">
        <v>-1.1803978305881435</v>
      </c>
      <c r="BW506" s="177">
        <v>0.38117322990740699</v>
      </c>
      <c r="BX506" s="128">
        <v>-5.8734738494379699E-2</v>
      </c>
      <c r="BY506" s="128">
        <v>-7.6750491246749805E-2</v>
      </c>
      <c r="BZ506" s="177">
        <v>2.184647706854E-2</v>
      </c>
      <c r="CA506" s="182">
        <v>0.42890133607357928</v>
      </c>
      <c r="CB506" s="182">
        <v>-0.1722353742957865</v>
      </c>
      <c r="CC506" s="182">
        <v>0.69305226329042779</v>
      </c>
      <c r="CD506" s="182">
        <v>0.8879893360376504</v>
      </c>
      <c r="CE506" s="182">
        <v>-4.89117619242403E-2</v>
      </c>
      <c r="CF506" s="182">
        <v>0.3630000640801524</v>
      </c>
      <c r="CG506" s="179">
        <v>217.4525453</v>
      </c>
      <c r="CH506" s="169">
        <v>0.3</v>
      </c>
      <c r="CI506" s="170">
        <v>0.125</v>
      </c>
      <c r="CJ506" s="170">
        <v>5.4000000000000003E-3</v>
      </c>
      <c r="CK506" s="170" t="s">
        <v>46</v>
      </c>
      <c r="CL506" s="170">
        <v>5.4000000000000003E-3</v>
      </c>
      <c r="CM506" s="180">
        <v>281759739.41000003</v>
      </c>
      <c r="CN506" s="180">
        <v>320862584.38468266</v>
      </c>
      <c r="CO506" s="180">
        <v>-84125830.549999997</v>
      </c>
      <c r="CP506" s="128" t="s">
        <v>46</v>
      </c>
      <c r="CQ506" s="128" t="s">
        <v>46</v>
      </c>
      <c r="CR506" s="128" t="s">
        <v>46</v>
      </c>
      <c r="CS506" s="128" t="s">
        <v>46</v>
      </c>
      <c r="CT506" s="126" t="s">
        <v>46</v>
      </c>
      <c r="CU506" s="126" t="s">
        <v>46</v>
      </c>
      <c r="CV506" s="126" t="s">
        <v>6268</v>
      </c>
      <c r="CW506" s="126" t="s">
        <v>46</v>
      </c>
      <c r="CX506" s="154">
        <v>25569.625694432871</v>
      </c>
    </row>
    <row r="507" spans="1:102" ht="15" customHeight="1" x14ac:dyDescent="0.35">
      <c r="A507" s="8"/>
      <c r="B507" s="129">
        <v>29206196000157</v>
      </c>
      <c r="C507" s="152" t="s">
        <v>6269</v>
      </c>
      <c r="D507" s="126">
        <v>2</v>
      </c>
      <c r="E507" s="126"/>
      <c r="F507" s="122" t="s">
        <v>3552</v>
      </c>
      <c r="G507" s="126" t="s">
        <v>610</v>
      </c>
      <c r="H507" s="126" t="s">
        <v>3391</v>
      </c>
      <c r="I507" s="126" t="s">
        <v>3392</v>
      </c>
      <c r="J507" s="126" t="s">
        <v>3560</v>
      </c>
      <c r="K507" s="126" t="s">
        <v>3540</v>
      </c>
      <c r="L507" s="211" t="s">
        <v>3399</v>
      </c>
      <c r="M507" s="126" t="s">
        <v>163</v>
      </c>
      <c r="N507" s="126" t="s">
        <v>3570</v>
      </c>
      <c r="O507" s="126" t="s">
        <v>3568</v>
      </c>
      <c r="P507" s="211" t="s">
        <v>3541</v>
      </c>
      <c r="Q507" s="127">
        <v>500</v>
      </c>
      <c r="R507" s="126" t="s">
        <v>4361</v>
      </c>
      <c r="S507" s="213" t="s">
        <v>46</v>
      </c>
      <c r="T507" s="171">
        <v>100</v>
      </c>
      <c r="U507" s="171">
        <v>1000</v>
      </c>
      <c r="V507" s="172" t="s">
        <v>3398</v>
      </c>
      <c r="W507" s="172" t="s">
        <v>135</v>
      </c>
      <c r="X507" s="172" t="s">
        <v>135</v>
      </c>
      <c r="Y507" s="172" t="s">
        <v>3530</v>
      </c>
      <c r="Z507" s="172">
        <v>1</v>
      </c>
      <c r="AA507" s="172" t="s">
        <v>46</v>
      </c>
      <c r="AB507" s="169" t="s">
        <v>46</v>
      </c>
      <c r="AC507" s="172" t="s">
        <v>46</v>
      </c>
      <c r="AD507" s="169">
        <v>4.0000000000000001E-3</v>
      </c>
      <c r="AE507" s="169" t="s">
        <v>46</v>
      </c>
      <c r="AF507" s="169">
        <v>6.0000000000000001E-3</v>
      </c>
      <c r="AG507" s="169" t="s">
        <v>46</v>
      </c>
      <c r="AH507" s="172" t="s">
        <v>46</v>
      </c>
      <c r="AI507" s="172" t="s">
        <v>46</v>
      </c>
      <c r="AJ507" s="172" t="s">
        <v>133</v>
      </c>
      <c r="AK507" s="173">
        <v>43181</v>
      </c>
      <c r="AL507" s="212" t="s">
        <v>6270</v>
      </c>
      <c r="AM507" s="128">
        <v>1.04172487087907E-2</v>
      </c>
      <c r="AN507" s="128">
        <v>9.0728301077288798E-2</v>
      </c>
      <c r="AO507" s="128">
        <v>0.1159897651562609</v>
      </c>
      <c r="AP507" s="128">
        <v>0.1057992318578397</v>
      </c>
      <c r="AQ507" s="128">
        <v>0.1049445929762273</v>
      </c>
      <c r="AR507" s="128">
        <v>9.6726761015530197E-2</v>
      </c>
      <c r="AS507" s="128">
        <v>8.7340202565373296E-2</v>
      </c>
      <c r="AT507" s="128">
        <v>0.13534406027426479</v>
      </c>
      <c r="AU507" s="128" t="s">
        <v>46</v>
      </c>
      <c r="AV507" s="128" t="s">
        <v>46</v>
      </c>
      <c r="AW507" s="128">
        <v>7.6599077823831005E-2</v>
      </c>
      <c r="AX507" s="128">
        <v>0.85392157623096498</v>
      </c>
      <c r="AY507" s="128">
        <v>0.87649526232128139</v>
      </c>
      <c r="AZ507" s="128">
        <v>0.86925836746612484</v>
      </c>
      <c r="BA507" s="128">
        <v>0.85880029081107712</v>
      </c>
      <c r="BB507" s="128">
        <v>0.81116580199027533</v>
      </c>
      <c r="BC507" s="128">
        <v>0.88952549962537808</v>
      </c>
      <c r="BD507" s="128">
        <v>0.66940493199986373</v>
      </c>
      <c r="BE507" s="128">
        <v>1.0938658489727753</v>
      </c>
      <c r="BF507" s="128" t="s">
        <v>46</v>
      </c>
      <c r="BG507" s="128" t="s">
        <v>46</v>
      </c>
      <c r="BH507" s="128">
        <v>0.86648252396623393</v>
      </c>
      <c r="BI507" s="128">
        <v>-1.7820550665867E-3</v>
      </c>
      <c r="BJ507" s="128">
        <v>-1.27842961693944E-2</v>
      </c>
      <c r="BK507" s="128">
        <v>-1.7445551082764001E-2</v>
      </c>
      <c r="BL507" s="128">
        <v>-1.5487070457390173E-2</v>
      </c>
      <c r="BM507" s="128">
        <v>-2.1631812234646053E-2</v>
      </c>
      <c r="BN507" s="128">
        <v>-1.20129671387121E-2</v>
      </c>
      <c r="BO507" s="128">
        <v>-4.3134191019451797E-2</v>
      </c>
      <c r="BP507" s="128">
        <v>1.16140248212306E-2</v>
      </c>
      <c r="BQ507" s="128" t="s">
        <v>46</v>
      </c>
      <c r="BR507" s="128" t="s">
        <v>46</v>
      </c>
      <c r="BS507" s="128">
        <v>-1.0844571157086924E-2</v>
      </c>
      <c r="BT507" s="128">
        <v>9.1182713133759006E-3</v>
      </c>
      <c r="BU507" s="128">
        <v>1.1960763872787199E-2</v>
      </c>
      <c r="BV507" s="177">
        <v>-1.6974221952940027</v>
      </c>
      <c r="BW507" s="177">
        <v>-0.70175408494226266</v>
      </c>
      <c r="BX507" s="128">
        <v>-5.0436684674096998E-3</v>
      </c>
      <c r="BY507" s="128">
        <v>-6.3386541348219902E-2</v>
      </c>
      <c r="BZ507" s="177">
        <v>2.7659158865200998E-3</v>
      </c>
      <c r="CA507" s="182">
        <v>0.10725323140918989</v>
      </c>
      <c r="CB507" s="182">
        <v>3.1736245706210801E-2</v>
      </c>
      <c r="CC507" s="182">
        <v>0.14860812693808609</v>
      </c>
      <c r="CD507" s="182">
        <v>6.1676343654754599E-2</v>
      </c>
      <c r="CE507" s="182">
        <v>9.9136488605690007E-2</v>
      </c>
      <c r="CF507" s="182">
        <v>-2.5888099201932701E-2</v>
      </c>
      <c r="CG507" s="179">
        <v>1.7394222699999999</v>
      </c>
      <c r="CH507" s="169" t="s">
        <v>46</v>
      </c>
      <c r="CI507" s="170" t="s">
        <v>46</v>
      </c>
      <c r="CJ507" s="170" t="s">
        <v>46</v>
      </c>
      <c r="CK507" s="170" t="s">
        <v>46</v>
      </c>
      <c r="CL507" s="170" t="s">
        <v>46</v>
      </c>
      <c r="CM507" s="180">
        <v>42455673.009999998</v>
      </c>
      <c r="CN507" s="180">
        <v>48641607.536190495</v>
      </c>
      <c r="CO507" s="180">
        <v>-15333691.689999994</v>
      </c>
      <c r="CP507" s="128" t="s">
        <v>46</v>
      </c>
      <c r="CQ507" s="128" t="s">
        <v>46</v>
      </c>
      <c r="CR507" s="128" t="s">
        <v>46</v>
      </c>
      <c r="CS507" s="128" t="s">
        <v>46</v>
      </c>
      <c r="CT507" s="126" t="s">
        <v>46</v>
      </c>
      <c r="CU507" s="126" t="s">
        <v>46</v>
      </c>
      <c r="CV507" s="126" t="s">
        <v>6271</v>
      </c>
      <c r="CW507" s="126" t="s">
        <v>46</v>
      </c>
      <c r="CX507" s="154">
        <v>25569.625694432871</v>
      </c>
    </row>
    <row r="508" spans="1:102" ht="15" customHeight="1" x14ac:dyDescent="0.35">
      <c r="A508" s="8"/>
      <c r="B508" s="129">
        <v>29196922000106</v>
      </c>
      <c r="C508" s="152" t="s">
        <v>6272</v>
      </c>
      <c r="D508" s="126">
        <v>5</v>
      </c>
      <c r="E508" s="126"/>
      <c r="F508" s="122" t="s">
        <v>3393</v>
      </c>
      <c r="G508" s="126" t="s">
        <v>610</v>
      </c>
      <c r="H508" s="126" t="s">
        <v>3391</v>
      </c>
      <c r="I508" s="126" t="s">
        <v>3392</v>
      </c>
      <c r="J508" s="126" t="s">
        <v>3560</v>
      </c>
      <c r="K508" s="126" t="s">
        <v>3540</v>
      </c>
      <c r="L508" s="211" t="s">
        <v>3399</v>
      </c>
      <c r="M508" s="126" t="s">
        <v>163</v>
      </c>
      <c r="N508" s="126" t="s">
        <v>3570</v>
      </c>
      <c r="O508" s="126" t="s">
        <v>164</v>
      </c>
      <c r="P508" s="211" t="s">
        <v>3541</v>
      </c>
      <c r="Q508" s="127">
        <v>500</v>
      </c>
      <c r="R508" s="126" t="s">
        <v>4361</v>
      </c>
      <c r="S508" s="213" t="s">
        <v>46</v>
      </c>
      <c r="T508" s="171">
        <v>100</v>
      </c>
      <c r="U508" s="171">
        <v>1000</v>
      </c>
      <c r="V508" s="172" t="s">
        <v>3398</v>
      </c>
      <c r="W508" s="172" t="s">
        <v>135</v>
      </c>
      <c r="X508" s="172" t="s">
        <v>3531</v>
      </c>
      <c r="Y508" s="172" t="s">
        <v>3530</v>
      </c>
      <c r="Z508" s="172">
        <v>31</v>
      </c>
      <c r="AA508" s="172" t="s">
        <v>46</v>
      </c>
      <c r="AB508" s="169" t="s">
        <v>46</v>
      </c>
      <c r="AC508" s="172" t="s">
        <v>46</v>
      </c>
      <c r="AD508" s="169">
        <v>6.0000000000000001E-3</v>
      </c>
      <c r="AE508" s="169" t="s">
        <v>46</v>
      </c>
      <c r="AF508" s="169">
        <v>0.01</v>
      </c>
      <c r="AG508" s="169" t="s">
        <v>46</v>
      </c>
      <c r="AH508" s="172" t="s">
        <v>46</v>
      </c>
      <c r="AI508" s="172" t="s">
        <v>46</v>
      </c>
      <c r="AJ508" s="172" t="s">
        <v>133</v>
      </c>
      <c r="AK508" s="173">
        <v>43307</v>
      </c>
      <c r="AL508" s="212" t="s">
        <v>6273</v>
      </c>
      <c r="AM508" s="128">
        <v>8.2001240522253001E-3</v>
      </c>
      <c r="AN508" s="128">
        <v>7.1754143458964303E-2</v>
      </c>
      <c r="AO508" s="128">
        <v>9.7610298252940306E-2</v>
      </c>
      <c r="AP508" s="128">
        <v>9.4791838387909805E-2</v>
      </c>
      <c r="AQ508" s="128">
        <v>0.10416571630844861</v>
      </c>
      <c r="AR508" s="128">
        <v>0.1013477598997494</v>
      </c>
      <c r="AS508" s="128">
        <v>9.8027699922644304E-2</v>
      </c>
      <c r="AT508" s="128">
        <v>0.1388564077104168</v>
      </c>
      <c r="AU508" s="128" t="s">
        <v>46</v>
      </c>
      <c r="AV508" s="128" t="s">
        <v>46</v>
      </c>
      <c r="AW508" s="128">
        <v>7.6801245733709694E-2</v>
      </c>
      <c r="AX508" s="128">
        <v>0.67217967543164636</v>
      </c>
      <c r="AY508" s="128">
        <v>0.69319237819881374</v>
      </c>
      <c r="AZ508" s="128">
        <v>0.7315177196274586</v>
      </c>
      <c r="BA508" s="128">
        <v>0.76542831633090846</v>
      </c>
      <c r="BB508" s="128">
        <v>0.80454040264729043</v>
      </c>
      <c r="BC508" s="128">
        <v>0.93202145729104835</v>
      </c>
      <c r="BD508" s="128">
        <v>0.75131753617934038</v>
      </c>
      <c r="BE508" s="128">
        <v>1.1222530342127348</v>
      </c>
      <c r="BF508" s="128" t="s">
        <v>46</v>
      </c>
      <c r="BG508" s="128" t="s">
        <v>46</v>
      </c>
      <c r="BH508" s="128">
        <v>0.85726324172983326</v>
      </c>
      <c r="BI508" s="128">
        <v>-3.9991797231521999E-3</v>
      </c>
      <c r="BJ508" s="128">
        <v>-3.1758453787718903E-2</v>
      </c>
      <c r="BK508" s="128">
        <v>-3.5825017986084597E-2</v>
      </c>
      <c r="BL508" s="128">
        <v>-2.5848593533603581E-2</v>
      </c>
      <c r="BM508" s="128">
        <v>-2.2405691502334513E-2</v>
      </c>
      <c r="BN508" s="128">
        <v>-7.3919682544929003E-3</v>
      </c>
      <c r="BO508" s="128">
        <v>-3.2446693662180698E-2</v>
      </c>
      <c r="BP508" s="128">
        <v>1.51263722573826E-2</v>
      </c>
      <c r="BQ508" s="128" t="s">
        <v>46</v>
      </c>
      <c r="BR508" s="128" t="s">
        <v>46</v>
      </c>
      <c r="BS508" s="128">
        <v>-1.1736192730020689E-2</v>
      </c>
      <c r="BT508" s="128">
        <v>1.98551204953012E-2</v>
      </c>
      <c r="BU508" s="128">
        <v>1.3521153443093599E-2</v>
      </c>
      <c r="BV508" s="177">
        <v>-1.608385540755555</v>
      </c>
      <c r="BW508" s="177">
        <v>-0.67797040804074171</v>
      </c>
      <c r="BX508" s="128">
        <v>-1.3516721167174299E-2</v>
      </c>
      <c r="BY508" s="128">
        <v>-6.4615389656585906E-2</v>
      </c>
      <c r="BZ508" s="177">
        <v>3.0996451833621001E-3</v>
      </c>
      <c r="CA508" s="182">
        <v>6.4766897953972793E-2</v>
      </c>
      <c r="CB508" s="182">
        <v>2.8030358513326602E-2</v>
      </c>
      <c r="CC508" s="182">
        <v>0.10745830531688411</v>
      </c>
      <c r="CD508" s="182">
        <v>2.21510332777228E-2</v>
      </c>
      <c r="CE508" s="182">
        <v>6.5068404943443806E-2</v>
      </c>
      <c r="CF508" s="182">
        <v>-2.48626245637192E-2</v>
      </c>
      <c r="CG508" s="179">
        <v>1.6979394699999999</v>
      </c>
      <c r="CH508" s="169" t="s">
        <v>46</v>
      </c>
      <c r="CI508" s="170" t="s">
        <v>46</v>
      </c>
      <c r="CJ508" s="170" t="s">
        <v>46</v>
      </c>
      <c r="CK508" s="170" t="s">
        <v>46</v>
      </c>
      <c r="CL508" s="170" t="s">
        <v>46</v>
      </c>
      <c r="CM508" s="180">
        <v>15654976.140000001</v>
      </c>
      <c r="CN508" s="180">
        <v>19026315.010714281</v>
      </c>
      <c r="CO508" s="180">
        <v>-7022061.2899999982</v>
      </c>
      <c r="CP508" s="128" t="s">
        <v>46</v>
      </c>
      <c r="CQ508" s="128" t="s">
        <v>46</v>
      </c>
      <c r="CR508" s="128" t="s">
        <v>46</v>
      </c>
      <c r="CS508" s="128" t="s">
        <v>46</v>
      </c>
      <c r="CT508" s="126" t="s">
        <v>46</v>
      </c>
      <c r="CU508" s="126" t="s">
        <v>46</v>
      </c>
      <c r="CV508" s="126" t="s">
        <v>6274</v>
      </c>
      <c r="CW508" s="126" t="s">
        <v>46</v>
      </c>
      <c r="CX508" s="154">
        <v>25569.625694432871</v>
      </c>
    </row>
    <row r="509" spans="1:102" ht="15" customHeight="1" x14ac:dyDescent="0.35">
      <c r="A509" s="8"/>
      <c r="B509" s="129">
        <v>31506482000180</v>
      </c>
      <c r="C509" s="152" t="s">
        <v>6275</v>
      </c>
      <c r="D509" s="126">
        <v>11</v>
      </c>
      <c r="E509" s="126"/>
      <c r="F509" s="122" t="s">
        <v>3395</v>
      </c>
      <c r="G509" s="126" t="s">
        <v>610</v>
      </c>
      <c r="H509" s="126" t="s">
        <v>3391</v>
      </c>
      <c r="I509" s="126" t="s">
        <v>3392</v>
      </c>
      <c r="J509" s="126" t="s">
        <v>3560</v>
      </c>
      <c r="K509" s="126" t="s">
        <v>3540</v>
      </c>
      <c r="L509" s="211" t="s">
        <v>3399</v>
      </c>
      <c r="M509" s="126" t="s">
        <v>163</v>
      </c>
      <c r="N509" s="126" t="s">
        <v>3547</v>
      </c>
      <c r="O509" s="126" t="s">
        <v>319</v>
      </c>
      <c r="P509" s="211" t="s">
        <v>3573</v>
      </c>
      <c r="Q509" s="127">
        <v>500</v>
      </c>
      <c r="R509" s="126" t="s">
        <v>4361</v>
      </c>
      <c r="S509" s="213" t="s">
        <v>46</v>
      </c>
      <c r="T509" s="171">
        <v>100</v>
      </c>
      <c r="U509" s="171">
        <v>1000</v>
      </c>
      <c r="V509" s="172" t="s">
        <v>3398</v>
      </c>
      <c r="W509" s="172" t="s">
        <v>135</v>
      </c>
      <c r="X509" s="172" t="s">
        <v>3531</v>
      </c>
      <c r="Y509" s="172" t="s">
        <v>3530</v>
      </c>
      <c r="Z509" s="172">
        <v>31</v>
      </c>
      <c r="AA509" s="172" t="s">
        <v>46</v>
      </c>
      <c r="AB509" s="169" t="s">
        <v>46</v>
      </c>
      <c r="AC509" s="172" t="s">
        <v>46</v>
      </c>
      <c r="AD509" s="169">
        <v>8.0000000000000002E-3</v>
      </c>
      <c r="AE509" s="169" t="s">
        <v>46</v>
      </c>
      <c r="AF509" s="169">
        <v>1.2E-2</v>
      </c>
      <c r="AG509" s="169" t="s">
        <v>46</v>
      </c>
      <c r="AH509" s="172" t="s">
        <v>46</v>
      </c>
      <c r="AI509" s="172" t="s">
        <v>46</v>
      </c>
      <c r="AJ509" s="172" t="s">
        <v>133</v>
      </c>
      <c r="AK509" s="173">
        <v>43447</v>
      </c>
      <c r="AL509" s="212" t="s">
        <v>3647</v>
      </c>
      <c r="AM509" s="128">
        <v>1.4611769539128501E-2</v>
      </c>
      <c r="AN509" s="128">
        <v>0.1061470226240777</v>
      </c>
      <c r="AO509" s="128">
        <v>0.1286236643108542</v>
      </c>
      <c r="AP509" s="128">
        <v>0.131663599223279</v>
      </c>
      <c r="AQ509" s="128">
        <v>0.1095676497776405</v>
      </c>
      <c r="AR509" s="128">
        <v>0.13320167743110839</v>
      </c>
      <c r="AS509" s="128">
        <v>7.2265131985862194E-2</v>
      </c>
      <c r="AT509" s="128">
        <v>9.9090725460993997E-2</v>
      </c>
      <c r="AU509" s="128" t="s">
        <v>46</v>
      </c>
      <c r="AV509" s="128" t="s">
        <v>46</v>
      </c>
      <c r="AW509" s="128">
        <v>7.5660359341894703E-2</v>
      </c>
      <c r="AX509" s="128">
        <v>1.197754380755742</v>
      </c>
      <c r="AY509" s="128">
        <v>1.0254502876699758</v>
      </c>
      <c r="AZ509" s="128">
        <v>0.96394019166896205</v>
      </c>
      <c r="BA509" s="128">
        <v>1.0818750305680589</v>
      </c>
      <c r="BB509" s="128">
        <v>0.85068376722815064</v>
      </c>
      <c r="BC509" s="128">
        <v>1.2249587128098012</v>
      </c>
      <c r="BD509" s="128">
        <v>0.55386447869466915</v>
      </c>
      <c r="BE509" s="128">
        <v>0.80086233789698724</v>
      </c>
      <c r="BF509" s="128" t="s">
        <v>46</v>
      </c>
      <c r="BG509" s="128" t="s">
        <v>46</v>
      </c>
      <c r="BH509" s="128">
        <v>0.82784039663603093</v>
      </c>
      <c r="BI509" s="128">
        <v>2.4124657637509001E-3</v>
      </c>
      <c r="BJ509" s="128">
        <v>2.6344253773944002E-3</v>
      </c>
      <c r="BK509" s="128">
        <v>-4.8116519281706004E-3</v>
      </c>
      <c r="BL509" s="128">
        <v>8.8830803951911452E-3</v>
      </c>
      <c r="BM509" s="128">
        <v>-1.7037442912061773E-2</v>
      </c>
      <c r="BN509" s="128">
        <v>2.4461949276865999E-2</v>
      </c>
      <c r="BO509" s="128">
        <v>-5.8209261598962801E-2</v>
      </c>
      <c r="BP509" s="128">
        <v>-2.4639309992040101E-2</v>
      </c>
      <c r="BQ509" s="128" t="s">
        <v>46</v>
      </c>
      <c r="BR509" s="128" t="s">
        <v>46</v>
      </c>
      <c r="BS509" s="128">
        <v>-1.4416874992625006E-2</v>
      </c>
      <c r="BT509" s="128">
        <v>1.5325197776369001E-2</v>
      </c>
      <c r="BU509" s="128">
        <v>1.9012866807331202E-2</v>
      </c>
      <c r="BV509" s="177">
        <v>-0.2701265800687403</v>
      </c>
      <c r="BW509" s="177">
        <v>-0.59612963475511305</v>
      </c>
      <c r="BX509" s="128">
        <v>-4.0735146613994E-3</v>
      </c>
      <c r="BY509" s="128">
        <v>-5.3353136329359098E-2</v>
      </c>
      <c r="BZ509" s="177">
        <v>-9.6572094449650994E-3</v>
      </c>
      <c r="CA509" s="182">
        <v>3.2581304164147701E-2</v>
      </c>
      <c r="CB509" s="182">
        <v>-0.14077042968770989</v>
      </c>
      <c r="CC509" s="182">
        <v>-3.09339222464893E-2</v>
      </c>
      <c r="CD509" s="182">
        <v>-6.1701269233290799E-2</v>
      </c>
      <c r="CE509" s="182">
        <v>-7.3033389309021396E-2</v>
      </c>
      <c r="CF509" s="182">
        <v>1.6581613478410601E-2</v>
      </c>
      <c r="CG509" s="179">
        <v>1.63893424</v>
      </c>
      <c r="CH509" s="169" t="s">
        <v>46</v>
      </c>
      <c r="CI509" s="170" t="s">
        <v>46</v>
      </c>
      <c r="CJ509" s="170" t="s">
        <v>46</v>
      </c>
      <c r="CK509" s="170" t="s">
        <v>46</v>
      </c>
      <c r="CL509" s="170" t="s">
        <v>46</v>
      </c>
      <c r="CM509" s="180">
        <v>5271453.42</v>
      </c>
      <c r="CN509" s="180">
        <v>5554878.3236507922</v>
      </c>
      <c r="CO509" s="180">
        <v>-945939.95</v>
      </c>
      <c r="CP509" s="128" t="s">
        <v>46</v>
      </c>
      <c r="CQ509" s="128" t="s">
        <v>46</v>
      </c>
      <c r="CR509" s="128" t="s">
        <v>46</v>
      </c>
      <c r="CS509" s="128" t="s">
        <v>46</v>
      </c>
      <c r="CT509" s="126" t="s">
        <v>46</v>
      </c>
      <c r="CU509" s="126" t="s">
        <v>46</v>
      </c>
      <c r="CV509" s="126" t="s">
        <v>6276</v>
      </c>
      <c r="CW509" s="126" t="s">
        <v>46</v>
      </c>
      <c r="CX509" s="154">
        <v>25569.625694432871</v>
      </c>
    </row>
    <row r="510" spans="1:102" ht="15" customHeight="1" x14ac:dyDescent="0.35">
      <c r="A510" s="8"/>
      <c r="B510" s="129">
        <v>44951827000156</v>
      </c>
      <c r="C510" s="152" t="s">
        <v>6277</v>
      </c>
      <c r="D510" s="126">
        <v>50</v>
      </c>
      <c r="E510" s="126"/>
      <c r="F510" s="122"/>
      <c r="G510" s="126" t="s">
        <v>3409</v>
      </c>
      <c r="H510" s="126" t="s">
        <v>352</v>
      </c>
      <c r="I510" s="126" t="s">
        <v>3406</v>
      </c>
      <c r="J510" s="126" t="s">
        <v>3561</v>
      </c>
      <c r="K510" s="126" t="s">
        <v>3540</v>
      </c>
      <c r="L510" s="211" t="s">
        <v>4785</v>
      </c>
      <c r="M510" s="126" t="s">
        <v>112</v>
      </c>
      <c r="N510" s="126" t="s">
        <v>4436</v>
      </c>
      <c r="O510" s="126" t="s">
        <v>4216</v>
      </c>
      <c r="P510" s="211" t="s">
        <v>3562</v>
      </c>
      <c r="Q510" s="127">
        <v>300000</v>
      </c>
      <c r="R510" s="126" t="s">
        <v>4361</v>
      </c>
      <c r="S510" s="213" t="s">
        <v>46</v>
      </c>
      <c r="T510" s="171">
        <v>0.01</v>
      </c>
      <c r="U510" s="171">
        <v>0.01</v>
      </c>
      <c r="V510" s="172" t="s">
        <v>3398</v>
      </c>
      <c r="W510" s="172" t="s">
        <v>135</v>
      </c>
      <c r="X510" s="172" t="s">
        <v>135</v>
      </c>
      <c r="Y510" s="172" t="s">
        <v>3534</v>
      </c>
      <c r="Z510" s="172">
        <v>2</v>
      </c>
      <c r="AA510" s="172" t="s">
        <v>46</v>
      </c>
      <c r="AB510" s="169" t="s">
        <v>46</v>
      </c>
      <c r="AC510" s="172" t="s">
        <v>46</v>
      </c>
      <c r="AD510" s="169">
        <v>8.6E-3</v>
      </c>
      <c r="AE510" s="169" t="s">
        <v>46</v>
      </c>
      <c r="AF510" s="169">
        <v>8.6E-3</v>
      </c>
      <c r="AG510" s="169" t="s">
        <v>46</v>
      </c>
      <c r="AH510" s="172" t="s">
        <v>46</v>
      </c>
      <c r="AI510" s="172" t="s">
        <v>46</v>
      </c>
      <c r="AJ510" s="172" t="s">
        <v>46</v>
      </c>
      <c r="AK510" s="173">
        <v>44805</v>
      </c>
      <c r="AL510" s="212" t="s">
        <v>6278</v>
      </c>
      <c r="AM510" s="128" t="s">
        <v>46</v>
      </c>
      <c r="AN510" s="128" t="s">
        <v>46</v>
      </c>
      <c r="AO510" s="128" t="s">
        <v>46</v>
      </c>
      <c r="AP510" s="128" t="s">
        <v>46</v>
      </c>
      <c r="AQ510" s="128" t="s">
        <v>46</v>
      </c>
      <c r="AR510" s="128" t="s">
        <v>46</v>
      </c>
      <c r="AS510" s="128" t="s">
        <v>46</v>
      </c>
      <c r="AT510" s="128" t="s">
        <v>46</v>
      </c>
      <c r="AU510" s="128" t="s">
        <v>46</v>
      </c>
      <c r="AV510" s="128" t="s">
        <v>46</v>
      </c>
      <c r="AW510" s="128" t="s">
        <v>46</v>
      </c>
      <c r="AX510" s="128" t="s">
        <v>46</v>
      </c>
      <c r="AY510" s="128" t="s">
        <v>46</v>
      </c>
      <c r="AZ510" s="128" t="s">
        <v>46</v>
      </c>
      <c r="BA510" s="128" t="s">
        <v>46</v>
      </c>
      <c r="BB510" s="128" t="s">
        <v>46</v>
      </c>
      <c r="BC510" s="128" t="s">
        <v>46</v>
      </c>
      <c r="BD510" s="128" t="s">
        <v>46</v>
      </c>
      <c r="BE510" s="128" t="s">
        <v>46</v>
      </c>
      <c r="BF510" s="128" t="s">
        <v>46</v>
      </c>
      <c r="BG510" s="128" t="s">
        <v>46</v>
      </c>
      <c r="BH510" s="128" t="s">
        <v>46</v>
      </c>
      <c r="BI510" s="128" t="s">
        <v>46</v>
      </c>
      <c r="BJ510" s="128" t="s">
        <v>46</v>
      </c>
      <c r="BK510" s="128" t="s">
        <v>46</v>
      </c>
      <c r="BL510" s="128" t="s">
        <v>46</v>
      </c>
      <c r="BM510" s="128" t="s">
        <v>46</v>
      </c>
      <c r="BN510" s="128" t="s">
        <v>46</v>
      </c>
      <c r="BO510" s="128" t="s">
        <v>46</v>
      </c>
      <c r="BP510" s="128" t="s">
        <v>46</v>
      </c>
      <c r="BQ510" s="128" t="s">
        <v>46</v>
      </c>
      <c r="BR510" s="128" t="s">
        <v>46</v>
      </c>
      <c r="BS510" s="128" t="s">
        <v>46</v>
      </c>
      <c r="BT510" s="128">
        <v>0.1222266239410441</v>
      </c>
      <c r="BU510" s="128">
        <v>0.24905555212188901</v>
      </c>
      <c r="BV510" s="177">
        <v>-0.72153125247458605</v>
      </c>
      <c r="BW510" s="177">
        <v>-0.3318721278445696</v>
      </c>
      <c r="BX510" s="128">
        <v>-0.1208166336830207</v>
      </c>
      <c r="BY510" s="128">
        <v>-0.37230641630000061</v>
      </c>
      <c r="BZ510" s="177">
        <v>-0.45080286622592719</v>
      </c>
      <c r="CA510" s="182">
        <v>-0.56059552132206325</v>
      </c>
      <c r="CB510" s="182">
        <v>0.52189070196643195</v>
      </c>
      <c r="CC510" s="182">
        <v>-0.47404820299604011</v>
      </c>
      <c r="CD510" s="182">
        <v>-0.36732749411767918</v>
      </c>
      <c r="CE510" s="182">
        <v>2.16383153489711E-2</v>
      </c>
      <c r="CF510" s="182">
        <v>-0.2678588001893733</v>
      </c>
      <c r="CG510" s="179">
        <v>1013.48263754</v>
      </c>
      <c r="CH510" s="169">
        <v>0.5</v>
      </c>
      <c r="CI510" s="170" t="s">
        <v>46</v>
      </c>
      <c r="CJ510" s="170">
        <v>4.3E-3</v>
      </c>
      <c r="CK510" s="170" t="s">
        <v>46</v>
      </c>
      <c r="CL510" s="170">
        <v>4.3E-3</v>
      </c>
      <c r="CM510" s="180">
        <v>18256745.120000001</v>
      </c>
      <c r="CN510" s="180">
        <v>17374502.520873014</v>
      </c>
      <c r="CO510" s="180">
        <v>3110520</v>
      </c>
      <c r="CP510" s="128" t="s">
        <v>46</v>
      </c>
      <c r="CQ510" s="128" t="s">
        <v>46</v>
      </c>
      <c r="CR510" s="128" t="s">
        <v>46</v>
      </c>
      <c r="CS510" s="128" t="s">
        <v>46</v>
      </c>
      <c r="CT510" s="126" t="s">
        <v>46</v>
      </c>
      <c r="CU510" s="126" t="s">
        <v>46</v>
      </c>
      <c r="CV510" s="126" t="s">
        <v>6279</v>
      </c>
      <c r="CW510" s="126" t="s">
        <v>46</v>
      </c>
      <c r="CX510" s="154">
        <v>25569.625694432871</v>
      </c>
    </row>
    <row r="511" spans="1:102" ht="15" customHeight="1" x14ac:dyDescent="0.35">
      <c r="A511" s="8"/>
      <c r="B511" s="129">
        <v>58429506000109</v>
      </c>
      <c r="C511" s="152" t="s">
        <v>6280</v>
      </c>
      <c r="D511" s="126">
        <v>50</v>
      </c>
      <c r="E511" s="126"/>
      <c r="F511" s="122"/>
      <c r="G511" s="126" t="s">
        <v>3409</v>
      </c>
      <c r="H511" s="126" t="s">
        <v>3390</v>
      </c>
      <c r="I511" s="126" t="s">
        <v>3384</v>
      </c>
      <c r="J511" s="126" t="s">
        <v>3561</v>
      </c>
      <c r="K511" s="126" t="s">
        <v>3540</v>
      </c>
      <c r="L511" s="211" t="s">
        <v>4393</v>
      </c>
      <c r="M511" s="126" t="s">
        <v>4733</v>
      </c>
      <c r="N511" s="126" t="s">
        <v>46</v>
      </c>
      <c r="O511" s="126" t="s">
        <v>4216</v>
      </c>
      <c r="P511" s="211" t="s">
        <v>4243</v>
      </c>
      <c r="Q511" s="127">
        <v>300000</v>
      </c>
      <c r="R511" s="126" t="s">
        <v>4361</v>
      </c>
      <c r="S511" s="213" t="s">
        <v>46</v>
      </c>
      <c r="T511" s="171" t="s">
        <v>46</v>
      </c>
      <c r="U511" s="171" t="s">
        <v>46</v>
      </c>
      <c r="V511" s="172" t="s">
        <v>3398</v>
      </c>
      <c r="W511" s="172" t="s">
        <v>135</v>
      </c>
      <c r="X511" s="172" t="s">
        <v>135</v>
      </c>
      <c r="Y511" s="172" t="s">
        <v>135</v>
      </c>
      <c r="Z511" s="172">
        <v>0</v>
      </c>
      <c r="AA511" s="172" t="s">
        <v>46</v>
      </c>
      <c r="AB511" s="169" t="s">
        <v>46</v>
      </c>
      <c r="AC511" s="172" t="s">
        <v>46</v>
      </c>
      <c r="AD511" s="169">
        <v>8.5000000000000006E-3</v>
      </c>
      <c r="AE511" s="169" t="s">
        <v>46</v>
      </c>
      <c r="AF511" s="169" t="s">
        <v>46</v>
      </c>
      <c r="AG511" s="169" t="s">
        <v>46</v>
      </c>
      <c r="AH511" s="172" t="s">
        <v>46</v>
      </c>
      <c r="AI511" s="172" t="s">
        <v>46</v>
      </c>
      <c r="AJ511" s="172" t="s">
        <v>46</v>
      </c>
      <c r="AK511" s="173">
        <v>45744</v>
      </c>
      <c r="AL511" s="212" t="s">
        <v>6281</v>
      </c>
      <c r="AM511" s="128" t="s">
        <v>46</v>
      </c>
      <c r="AN511" s="128" t="s">
        <v>46</v>
      </c>
      <c r="AO511" s="128" t="s">
        <v>46</v>
      </c>
      <c r="AP511" s="128" t="s">
        <v>46</v>
      </c>
      <c r="AQ511" s="128" t="s">
        <v>46</v>
      </c>
      <c r="AR511" s="128" t="s">
        <v>46</v>
      </c>
      <c r="AS511" s="128" t="s">
        <v>46</v>
      </c>
      <c r="AT511" s="128" t="s">
        <v>46</v>
      </c>
      <c r="AU511" s="128" t="s">
        <v>46</v>
      </c>
      <c r="AV511" s="128" t="s">
        <v>46</v>
      </c>
      <c r="AW511" s="128" t="s">
        <v>46</v>
      </c>
      <c r="AX511" s="128" t="s">
        <v>46</v>
      </c>
      <c r="AY511" s="128" t="s">
        <v>46</v>
      </c>
      <c r="AZ511" s="128" t="s">
        <v>46</v>
      </c>
      <c r="BA511" s="128" t="s">
        <v>46</v>
      </c>
      <c r="BB511" s="128" t="s">
        <v>46</v>
      </c>
      <c r="BC511" s="128" t="s">
        <v>46</v>
      </c>
      <c r="BD511" s="128" t="s">
        <v>46</v>
      </c>
      <c r="BE511" s="128" t="s">
        <v>46</v>
      </c>
      <c r="BF511" s="128" t="s">
        <v>46</v>
      </c>
      <c r="BG511" s="128" t="s">
        <v>46</v>
      </c>
      <c r="BH511" s="128" t="s">
        <v>46</v>
      </c>
      <c r="BI511" s="128" t="s">
        <v>46</v>
      </c>
      <c r="BJ511" s="128" t="s">
        <v>46</v>
      </c>
      <c r="BK511" s="128" t="s">
        <v>46</v>
      </c>
      <c r="BL511" s="128" t="s">
        <v>46</v>
      </c>
      <c r="BM511" s="128" t="s">
        <v>46</v>
      </c>
      <c r="BN511" s="128" t="s">
        <v>46</v>
      </c>
      <c r="BO511" s="128" t="s">
        <v>46</v>
      </c>
      <c r="BP511" s="128" t="s">
        <v>46</v>
      </c>
      <c r="BQ511" s="128" t="s">
        <v>46</v>
      </c>
      <c r="BR511" s="128" t="s">
        <v>46</v>
      </c>
      <c r="BS511" s="128" t="s">
        <v>46</v>
      </c>
      <c r="BT511" s="128" t="s">
        <v>46</v>
      </c>
      <c r="BU511" s="128">
        <v>6.3357520055974406E-2</v>
      </c>
      <c r="BV511" s="177" t="s">
        <v>46</v>
      </c>
      <c r="BW511" s="177">
        <v>-12.292091849839654</v>
      </c>
      <c r="BX511" s="128" t="s">
        <v>46</v>
      </c>
      <c r="BY511" s="128">
        <v>-0.28343984331237071</v>
      </c>
      <c r="BZ511" s="177">
        <v>-0.17421629839997821</v>
      </c>
      <c r="CA511" s="182" t="s">
        <v>46</v>
      </c>
      <c r="CB511" s="182" t="s">
        <v>46</v>
      </c>
      <c r="CC511" s="182" t="s">
        <v>46</v>
      </c>
      <c r="CD511" s="182" t="s">
        <v>46</v>
      </c>
      <c r="CE511" s="182" t="s">
        <v>46</v>
      </c>
      <c r="CF511" s="182" t="s">
        <v>46</v>
      </c>
      <c r="CG511" s="179">
        <v>720.81037689209995</v>
      </c>
      <c r="CH511" s="169">
        <v>0.15</v>
      </c>
      <c r="CI511" s="170" t="s">
        <v>46</v>
      </c>
      <c r="CJ511" s="170">
        <v>1.2750000000000001E-3</v>
      </c>
      <c r="CK511" s="170" t="s">
        <v>46</v>
      </c>
      <c r="CL511" s="170">
        <v>1.2750000000000001E-3</v>
      </c>
      <c r="CM511" s="180">
        <v>3061930.4</v>
      </c>
      <c r="CN511" s="180">
        <v>3532027.6733333315</v>
      </c>
      <c r="CO511" s="180" t="s">
        <v>46</v>
      </c>
      <c r="CP511" s="128" t="s">
        <v>46</v>
      </c>
      <c r="CQ511" s="128" t="s">
        <v>46</v>
      </c>
      <c r="CR511" s="128" t="s">
        <v>46</v>
      </c>
      <c r="CS511" s="128" t="s">
        <v>46</v>
      </c>
      <c r="CT511" s="126" t="s">
        <v>46</v>
      </c>
      <c r="CU511" s="126" t="s">
        <v>46</v>
      </c>
      <c r="CV511" s="126" t="s">
        <v>6282</v>
      </c>
      <c r="CW511" s="126" t="s">
        <v>46</v>
      </c>
      <c r="CX511" s="154">
        <v>25569.625694432871</v>
      </c>
    </row>
    <row r="512" spans="1:102" ht="15" customHeight="1" x14ac:dyDescent="0.35">
      <c r="A512" s="8"/>
      <c r="B512" s="129">
        <v>60022798000102</v>
      </c>
      <c r="C512" s="152" t="s">
        <v>4251</v>
      </c>
      <c r="D512" s="126">
        <v>11</v>
      </c>
      <c r="E512" s="126"/>
      <c r="F512" s="122"/>
      <c r="G512" s="126" t="s">
        <v>3409</v>
      </c>
      <c r="H512" s="126" t="s">
        <v>352</v>
      </c>
      <c r="I512" s="126" t="s">
        <v>3406</v>
      </c>
      <c r="J512" s="126" t="s">
        <v>3561</v>
      </c>
      <c r="K512" s="126" t="s">
        <v>46</v>
      </c>
      <c r="L512" s="211" t="s">
        <v>3399</v>
      </c>
      <c r="M512" s="126" t="s">
        <v>163</v>
      </c>
      <c r="N512" s="126" t="s">
        <v>4397</v>
      </c>
      <c r="O512" s="126" t="s">
        <v>4231</v>
      </c>
      <c r="P512" s="211" t="s">
        <v>4252</v>
      </c>
      <c r="Q512" s="127">
        <v>100</v>
      </c>
      <c r="R512" s="126" t="s">
        <v>4361</v>
      </c>
      <c r="S512" s="213" t="s">
        <v>46</v>
      </c>
      <c r="T512" s="171">
        <v>1000</v>
      </c>
      <c r="U512" s="171">
        <v>1000</v>
      </c>
      <c r="V512" s="172" t="s">
        <v>3398</v>
      </c>
      <c r="W512" s="172" t="s">
        <v>135</v>
      </c>
      <c r="X512" s="172" t="s">
        <v>135</v>
      </c>
      <c r="Y512" s="172" t="s">
        <v>135</v>
      </c>
      <c r="Z512" s="172">
        <v>0</v>
      </c>
      <c r="AA512" s="172" t="s">
        <v>46</v>
      </c>
      <c r="AB512" s="169" t="s">
        <v>46</v>
      </c>
      <c r="AC512" s="172" t="s">
        <v>46</v>
      </c>
      <c r="AD512" s="169">
        <v>1.2500000000000001E-2</v>
      </c>
      <c r="AE512" s="169" t="s">
        <v>46</v>
      </c>
      <c r="AF512" s="169">
        <v>1.2500000000000001E-2</v>
      </c>
      <c r="AG512" s="169">
        <v>0.2</v>
      </c>
      <c r="AH512" s="172" t="s">
        <v>5448</v>
      </c>
      <c r="AI512" s="172" t="s">
        <v>4495</v>
      </c>
      <c r="AJ512" s="172" t="s">
        <v>133</v>
      </c>
      <c r="AK512" s="173">
        <v>45783</v>
      </c>
      <c r="AL512" s="212" t="s">
        <v>6283</v>
      </c>
      <c r="AM512" s="128" t="s">
        <v>46</v>
      </c>
      <c r="AN512" s="128" t="s">
        <v>46</v>
      </c>
      <c r="AO512" s="128" t="s">
        <v>46</v>
      </c>
      <c r="AP512" s="128" t="s">
        <v>46</v>
      </c>
      <c r="AQ512" s="128" t="s">
        <v>46</v>
      </c>
      <c r="AR512" s="128" t="s">
        <v>46</v>
      </c>
      <c r="AS512" s="128" t="s">
        <v>46</v>
      </c>
      <c r="AT512" s="128" t="s">
        <v>46</v>
      </c>
      <c r="AU512" s="128" t="s">
        <v>46</v>
      </c>
      <c r="AV512" s="128" t="s">
        <v>46</v>
      </c>
      <c r="AW512" s="128" t="s">
        <v>46</v>
      </c>
      <c r="AX512" s="128" t="s">
        <v>46</v>
      </c>
      <c r="AY512" s="128" t="s">
        <v>46</v>
      </c>
      <c r="AZ512" s="128" t="s">
        <v>46</v>
      </c>
      <c r="BA512" s="128" t="s">
        <v>46</v>
      </c>
      <c r="BB512" s="128" t="s">
        <v>46</v>
      </c>
      <c r="BC512" s="128" t="s">
        <v>46</v>
      </c>
      <c r="BD512" s="128" t="s">
        <v>46</v>
      </c>
      <c r="BE512" s="128" t="s">
        <v>46</v>
      </c>
      <c r="BF512" s="128" t="s">
        <v>46</v>
      </c>
      <c r="BG512" s="128" t="s">
        <v>46</v>
      </c>
      <c r="BH512" s="128" t="s">
        <v>46</v>
      </c>
      <c r="BI512" s="128" t="s">
        <v>46</v>
      </c>
      <c r="BJ512" s="128" t="s">
        <v>46</v>
      </c>
      <c r="BK512" s="128" t="s">
        <v>46</v>
      </c>
      <c r="BL512" s="128" t="s">
        <v>46</v>
      </c>
      <c r="BM512" s="128" t="s">
        <v>46</v>
      </c>
      <c r="BN512" s="128" t="s">
        <v>46</v>
      </c>
      <c r="BO512" s="128" t="s">
        <v>46</v>
      </c>
      <c r="BP512" s="128" t="s">
        <v>46</v>
      </c>
      <c r="BQ512" s="128" t="s">
        <v>46</v>
      </c>
      <c r="BR512" s="128" t="s">
        <v>46</v>
      </c>
      <c r="BS512" s="128" t="s">
        <v>46</v>
      </c>
      <c r="BT512" s="128" t="s">
        <v>46</v>
      </c>
      <c r="BU512" s="128">
        <v>3.42739207430061E-2</v>
      </c>
      <c r="BV512" s="177" t="s">
        <v>46</v>
      </c>
      <c r="BW512" s="177">
        <v>-3.0189224681780344</v>
      </c>
      <c r="BX512" s="128" t="s">
        <v>46</v>
      </c>
      <c r="BY512" s="128">
        <v>-1.21520603512013E-2</v>
      </c>
      <c r="BZ512" s="177">
        <v>3.0447762567007E-2</v>
      </c>
      <c r="CA512" s="182" t="s">
        <v>46</v>
      </c>
      <c r="CB512" s="182" t="s">
        <v>46</v>
      </c>
      <c r="CC512" s="182" t="s">
        <v>46</v>
      </c>
      <c r="CD512" s="182" t="s">
        <v>46</v>
      </c>
      <c r="CE512" s="182" t="s">
        <v>46</v>
      </c>
      <c r="CF512" s="182" t="s">
        <v>46</v>
      </c>
      <c r="CG512" s="179">
        <v>101.49453753</v>
      </c>
      <c r="CH512" s="169">
        <v>0.15</v>
      </c>
      <c r="CI512" s="170">
        <v>0.1</v>
      </c>
      <c r="CJ512" s="170">
        <v>1.8749999999999999E-3</v>
      </c>
      <c r="CK512" s="170" t="s">
        <v>46</v>
      </c>
      <c r="CL512" s="170">
        <v>1.8749999999999999E-3</v>
      </c>
      <c r="CM512" s="180">
        <v>164328790.77000001</v>
      </c>
      <c r="CN512" s="180" t="s">
        <v>46</v>
      </c>
      <c r="CO512" s="180">
        <v>76461500</v>
      </c>
      <c r="CP512" s="128" t="s">
        <v>46</v>
      </c>
      <c r="CQ512" s="128" t="s">
        <v>46</v>
      </c>
      <c r="CR512" s="128" t="s">
        <v>46</v>
      </c>
      <c r="CS512" s="128" t="s">
        <v>46</v>
      </c>
      <c r="CT512" s="126" t="s">
        <v>46</v>
      </c>
      <c r="CU512" s="126" t="s">
        <v>46</v>
      </c>
      <c r="CV512" s="126" t="s">
        <v>46</v>
      </c>
      <c r="CW512" s="126" t="s">
        <v>46</v>
      </c>
      <c r="CX512" s="154">
        <v>25569.625694432871</v>
      </c>
    </row>
    <row r="513" spans="1:102" ht="15" customHeight="1" x14ac:dyDescent="0.35">
      <c r="A513" s="8"/>
      <c r="B513" s="129">
        <v>44982118000138</v>
      </c>
      <c r="C513" s="152" t="s">
        <v>6284</v>
      </c>
      <c r="D513" s="126">
        <v>11</v>
      </c>
      <c r="E513" s="126"/>
      <c r="F513" s="122"/>
      <c r="G513" s="126" t="s">
        <v>3409</v>
      </c>
      <c r="H513" s="126" t="s">
        <v>3405</v>
      </c>
      <c r="I513" s="126" t="s">
        <v>3405</v>
      </c>
      <c r="J513" s="126" t="s">
        <v>362</v>
      </c>
      <c r="K513" s="126" t="s">
        <v>3540</v>
      </c>
      <c r="L513" s="211" t="s">
        <v>3399</v>
      </c>
      <c r="M513" s="126" t="s">
        <v>163</v>
      </c>
      <c r="N513" s="126" t="s">
        <v>3547</v>
      </c>
      <c r="O513" s="126" t="s">
        <v>4231</v>
      </c>
      <c r="P513" s="211" t="s">
        <v>4252</v>
      </c>
      <c r="Q513" s="127">
        <v>100</v>
      </c>
      <c r="R513" s="126" t="s">
        <v>4361</v>
      </c>
      <c r="S513" s="213" t="s">
        <v>46</v>
      </c>
      <c r="T513" s="171">
        <v>0.01</v>
      </c>
      <c r="U513" s="171">
        <v>0.01</v>
      </c>
      <c r="V513" s="172" t="s">
        <v>3398</v>
      </c>
      <c r="W513" s="172" t="s">
        <v>135</v>
      </c>
      <c r="X513" s="172" t="s">
        <v>135</v>
      </c>
      <c r="Y513" s="172" t="s">
        <v>135</v>
      </c>
      <c r="Z513" s="172">
        <v>0</v>
      </c>
      <c r="AA513" s="172" t="s">
        <v>46</v>
      </c>
      <c r="AB513" s="169" t="s">
        <v>46</v>
      </c>
      <c r="AC513" s="172" t="s">
        <v>46</v>
      </c>
      <c r="AD513" s="169">
        <v>1.1000000000000001E-2</v>
      </c>
      <c r="AE513" s="169" t="s">
        <v>46</v>
      </c>
      <c r="AF513" s="169">
        <v>1.1000000000000001E-2</v>
      </c>
      <c r="AG513" s="169">
        <v>0.2</v>
      </c>
      <c r="AH513" s="172" t="s">
        <v>46</v>
      </c>
      <c r="AI513" s="172" t="s">
        <v>46</v>
      </c>
      <c r="AJ513" s="172" t="s">
        <v>46</v>
      </c>
      <c r="AK513" s="173">
        <v>44888</v>
      </c>
      <c r="AL513" s="212" t="s">
        <v>6285</v>
      </c>
      <c r="AM513" s="128">
        <v>5.9542888396346E-3</v>
      </c>
      <c r="AN513" s="128">
        <v>4.0123781760129998E-2</v>
      </c>
      <c r="AO513" s="128">
        <v>-7.727614525816E-3</v>
      </c>
      <c r="AP513" s="128">
        <v>-2.1069487812573201E-2</v>
      </c>
      <c r="AQ513" s="128" t="s">
        <v>46</v>
      </c>
      <c r="AR513" s="128">
        <v>-8.0300477521952199E-2</v>
      </c>
      <c r="AS513" s="128">
        <v>5.6828989014838004E-3</v>
      </c>
      <c r="AT513" s="128" t="s">
        <v>46</v>
      </c>
      <c r="AU513" s="128" t="s">
        <v>46</v>
      </c>
      <c r="AV513" s="128" t="s">
        <v>46</v>
      </c>
      <c r="AW513" s="128">
        <v>-8.8122979291029007E-3</v>
      </c>
      <c r="AX513" s="128">
        <v>0.48808431606174779</v>
      </c>
      <c r="AY513" s="128">
        <v>0.3876222105074823</v>
      </c>
      <c r="AZ513" s="128" t="s">
        <v>46</v>
      </c>
      <c r="BA513" s="128" t="s">
        <v>46</v>
      </c>
      <c r="BB513" s="128" t="s">
        <v>46</v>
      </c>
      <c r="BC513" s="128" t="s">
        <v>46</v>
      </c>
      <c r="BD513" s="128">
        <v>4.3555664413103802E-2</v>
      </c>
      <c r="BE513" s="128" t="s">
        <v>46</v>
      </c>
      <c r="BF513" s="128" t="s">
        <v>46</v>
      </c>
      <c r="BG513" s="128" t="s">
        <v>46</v>
      </c>
      <c r="BH513" s="128" t="s">
        <v>46</v>
      </c>
      <c r="BI513" s="128">
        <v>-6.2450149357429E-3</v>
      </c>
      <c r="BJ513" s="128">
        <v>-6.3388815486553104E-2</v>
      </c>
      <c r="BK513" s="128">
        <v>-0.14116293076484099</v>
      </c>
      <c r="BL513" s="128">
        <v>-0.13452631109834956</v>
      </c>
      <c r="BM513" s="128" t="s">
        <v>46</v>
      </c>
      <c r="BN513" s="128">
        <v>-0.18904020567619459</v>
      </c>
      <c r="BO513" s="128">
        <v>-0.12479149468334121</v>
      </c>
      <c r="BP513" s="128" t="s">
        <v>46</v>
      </c>
      <c r="BQ513" s="128" t="s">
        <v>46</v>
      </c>
      <c r="BR513" s="128" t="s">
        <v>46</v>
      </c>
      <c r="BS513" s="128">
        <v>-0.13246092618120819</v>
      </c>
      <c r="BT513" s="128">
        <v>6.5885250458848799E-2</v>
      </c>
      <c r="BU513" s="128">
        <v>5.7807626019237203E-2</v>
      </c>
      <c r="BV513" s="177">
        <v>-1.9865140498873903</v>
      </c>
      <c r="BW513" s="177">
        <v>-2.1800771189753969</v>
      </c>
      <c r="BX513" s="128">
        <v>-7.3411881864029097E-2</v>
      </c>
      <c r="BY513" s="128">
        <v>-0.12815825399139391</v>
      </c>
      <c r="BZ513" s="177">
        <v>0.1065287403749472</v>
      </c>
      <c r="CA513" s="182">
        <v>0.4127741128957868</v>
      </c>
      <c r="CB513" s="182">
        <v>-0.1611482435965402</v>
      </c>
      <c r="CC513" s="182">
        <v>0.55788042035272589</v>
      </c>
      <c r="CD513" s="182">
        <v>0.67680505860489426</v>
      </c>
      <c r="CE513" s="182">
        <v>-3.8422511995220503E-2</v>
      </c>
      <c r="CF513" s="182">
        <v>0.3330491668977697</v>
      </c>
      <c r="CG513" s="179">
        <v>93.38822519</v>
      </c>
      <c r="CH513" s="169">
        <v>0.1</v>
      </c>
      <c r="CI513" s="170">
        <v>0.05</v>
      </c>
      <c r="CJ513" s="170">
        <v>1.1000000000000001E-3</v>
      </c>
      <c r="CK513" s="170" t="s">
        <v>46</v>
      </c>
      <c r="CL513" s="170">
        <v>1.1000000000000001E-3</v>
      </c>
      <c r="CM513" s="180">
        <v>158825447.97</v>
      </c>
      <c r="CN513" s="180">
        <v>157413551.42246026</v>
      </c>
      <c r="CO513" s="180" t="s">
        <v>46</v>
      </c>
      <c r="CP513" s="128" t="s">
        <v>46</v>
      </c>
      <c r="CQ513" s="128" t="s">
        <v>46</v>
      </c>
      <c r="CR513" s="128" t="s">
        <v>46</v>
      </c>
      <c r="CS513" s="128" t="s">
        <v>46</v>
      </c>
      <c r="CT513" s="126" t="s">
        <v>46</v>
      </c>
      <c r="CU513" s="126" t="s">
        <v>46</v>
      </c>
      <c r="CV513" s="126" t="s">
        <v>6286</v>
      </c>
      <c r="CW513" s="126" t="s">
        <v>46</v>
      </c>
      <c r="CX513" s="154">
        <v>25569.604861099539</v>
      </c>
    </row>
    <row r="514" spans="1:102" ht="15" customHeight="1" x14ac:dyDescent="0.35">
      <c r="A514" s="8"/>
      <c r="B514" s="129">
        <v>20468028000165</v>
      </c>
      <c r="C514" s="152" t="s">
        <v>3594</v>
      </c>
      <c r="D514" s="126">
        <v>26</v>
      </c>
      <c r="E514" s="126"/>
      <c r="F514" s="122"/>
      <c r="G514" s="126" t="s">
        <v>6319</v>
      </c>
      <c r="H514" s="126" t="s">
        <v>3390</v>
      </c>
      <c r="I514" s="126" t="s">
        <v>3384</v>
      </c>
      <c r="J514" s="126" t="s">
        <v>362</v>
      </c>
      <c r="K514" s="126" t="s">
        <v>3526</v>
      </c>
      <c r="L514" s="211" t="s">
        <v>3399</v>
      </c>
      <c r="M514" s="126" t="s">
        <v>114</v>
      </c>
      <c r="N514" s="126" t="s">
        <v>115</v>
      </c>
      <c r="O514" s="126" t="s">
        <v>3551</v>
      </c>
      <c r="P514" s="211" t="s">
        <v>4687</v>
      </c>
      <c r="Q514" s="127">
        <v>1000</v>
      </c>
      <c r="R514" s="126" t="s">
        <v>4350</v>
      </c>
      <c r="S514" s="213" t="s">
        <v>46</v>
      </c>
      <c r="T514" s="171">
        <v>1000</v>
      </c>
      <c r="U514" s="171">
        <v>1000</v>
      </c>
      <c r="V514" s="172" t="s">
        <v>3398</v>
      </c>
      <c r="W514" s="172" t="s">
        <v>3530</v>
      </c>
      <c r="X514" s="172" t="s">
        <v>5101</v>
      </c>
      <c r="Y514" s="172" t="s">
        <v>3534</v>
      </c>
      <c r="Z514" s="172">
        <v>16</v>
      </c>
      <c r="AA514" s="172" t="s">
        <v>46</v>
      </c>
      <c r="AB514" s="169" t="s">
        <v>46</v>
      </c>
      <c r="AC514" s="172" t="s">
        <v>46</v>
      </c>
      <c r="AD514" s="169">
        <v>1.66E-2</v>
      </c>
      <c r="AE514" s="169" t="s">
        <v>46</v>
      </c>
      <c r="AF514" s="169">
        <v>1.66E-2</v>
      </c>
      <c r="AG514" s="169">
        <v>0.2</v>
      </c>
      <c r="AH514" s="172" t="s">
        <v>136</v>
      </c>
      <c r="AI514" s="172" t="s">
        <v>4367</v>
      </c>
      <c r="AJ514" s="172" t="s">
        <v>3372</v>
      </c>
      <c r="AK514" s="173">
        <v>41974</v>
      </c>
      <c r="AL514" s="212" t="s">
        <v>6320</v>
      </c>
      <c r="AM514" s="128">
        <v>6.8564132196760001E-3</v>
      </c>
      <c r="AN514" s="128">
        <v>0.30014440627277228</v>
      </c>
      <c r="AO514" s="128">
        <v>0.13275034562996249</v>
      </c>
      <c r="AP514" s="128">
        <v>0.1084221080188796</v>
      </c>
      <c r="AQ514" s="128">
        <v>0.1121817266208209</v>
      </c>
      <c r="AR514" s="128">
        <v>-0.15886663902038131</v>
      </c>
      <c r="AS514" s="128">
        <v>0.28468795913321782</v>
      </c>
      <c r="AT514" s="128">
        <v>5.3760997399115301E-2</v>
      </c>
      <c r="AU514" s="128" t="s">
        <v>46</v>
      </c>
      <c r="AV514" s="128" t="s">
        <v>46</v>
      </c>
      <c r="AW514" s="128">
        <v>0.12442205927628899</v>
      </c>
      <c r="AX514" s="128">
        <v>0.56203315745892124</v>
      </c>
      <c r="AY514" s="128">
        <v>2.8995930375265457</v>
      </c>
      <c r="AZ514" s="128">
        <v>0.99486664678910519</v>
      </c>
      <c r="BA514" s="128">
        <v>0.88118706523695489</v>
      </c>
      <c r="BB514" s="128">
        <v>0.8731752054560995</v>
      </c>
      <c r="BC514" s="128" t="s">
        <v>46</v>
      </c>
      <c r="BD514" s="128">
        <v>2.1819450645550158</v>
      </c>
      <c r="BE514" s="128">
        <v>0.43450240034500021</v>
      </c>
      <c r="BF514" s="128" t="s">
        <v>46</v>
      </c>
      <c r="BG514" s="128" t="s">
        <v>46</v>
      </c>
      <c r="BH514" s="128">
        <v>1.5004969015165699</v>
      </c>
      <c r="BI514" s="128">
        <v>-5.3428905557014999E-3</v>
      </c>
      <c r="BJ514" s="128">
        <v>0.19663180902608901</v>
      </c>
      <c r="BK514" s="128">
        <v>-6.8497060906229997E-4</v>
      </c>
      <c r="BL514" s="128">
        <v>-1.3017208404139002E-2</v>
      </c>
      <c r="BM514" s="128">
        <v>-1.443885354343355E-2</v>
      </c>
      <c r="BN514" s="128">
        <v>-0.26760636717462372</v>
      </c>
      <c r="BO514" s="128">
        <v>0.15421356554839269</v>
      </c>
      <c r="BP514" s="128">
        <v>-6.9969038053918797E-2</v>
      </c>
      <c r="BQ514" s="128" t="s">
        <v>46</v>
      </c>
      <c r="BR514" s="128" t="s">
        <v>46</v>
      </c>
      <c r="BS514" s="128">
        <v>3.8323668226327046E-2</v>
      </c>
      <c r="BT514" s="128">
        <v>0.18219319067186801</v>
      </c>
      <c r="BU514" s="128">
        <v>0.2194629667001165</v>
      </c>
      <c r="BV514" s="177">
        <v>8.7392576608362305E-2</v>
      </c>
      <c r="BW514" s="177">
        <v>0.2270445930929009</v>
      </c>
      <c r="BX514" s="128">
        <v>-0.1568320944985889</v>
      </c>
      <c r="BY514" s="128">
        <v>-0.50269124128701304</v>
      </c>
      <c r="BZ514" s="177">
        <v>0.80320403960656184</v>
      </c>
      <c r="CA514" s="182">
        <v>0.88707051453474317</v>
      </c>
      <c r="CB514" s="182">
        <v>-0.2980186861740553</v>
      </c>
      <c r="CC514" s="182">
        <v>0.5301990133174278</v>
      </c>
      <c r="CD514" s="182">
        <v>0.4536367905975166</v>
      </c>
      <c r="CE514" s="182">
        <v>0.1126823565295756</v>
      </c>
      <c r="CF514" s="182">
        <v>0.47709965743094218</v>
      </c>
      <c r="CG514" s="179">
        <v>3.5408488999999999</v>
      </c>
      <c r="CH514" s="169">
        <v>0.25</v>
      </c>
      <c r="CI514" s="170">
        <v>0.15</v>
      </c>
      <c r="CJ514" s="170">
        <v>4.15E-3</v>
      </c>
      <c r="CK514" s="170">
        <v>8.4383718273034036E-4</v>
      </c>
      <c r="CL514" s="170">
        <v>4.9938371827303405E-3</v>
      </c>
      <c r="CM514" s="180">
        <v>161695742.97</v>
      </c>
      <c r="CN514" s="180">
        <v>78107728.522222206</v>
      </c>
      <c r="CO514" s="180">
        <v>99367329.809999958</v>
      </c>
      <c r="CP514" s="128" t="s">
        <v>46</v>
      </c>
      <c r="CQ514" s="128" t="s">
        <v>46</v>
      </c>
      <c r="CR514" s="128" t="s">
        <v>46</v>
      </c>
      <c r="CS514" s="128" t="s">
        <v>46</v>
      </c>
      <c r="CT514" s="126" t="s">
        <v>46</v>
      </c>
      <c r="CU514" s="126" t="s">
        <v>46</v>
      </c>
      <c r="CV514" s="126" t="s">
        <v>6321</v>
      </c>
      <c r="CW514" s="126" t="s">
        <v>46</v>
      </c>
      <c r="CX514" s="154">
        <v>25569.625694432871</v>
      </c>
    </row>
    <row r="515" spans="1:102" ht="15" customHeight="1" x14ac:dyDescent="0.35">
      <c r="A515" s="8"/>
      <c r="B515" s="129">
        <v>26362460000153</v>
      </c>
      <c r="C515" s="152" t="s">
        <v>3595</v>
      </c>
      <c r="D515" s="126">
        <v>26</v>
      </c>
      <c r="E515" s="126"/>
      <c r="F515" s="122" t="s">
        <v>3401</v>
      </c>
      <c r="G515" s="126" t="s">
        <v>6319</v>
      </c>
      <c r="H515" s="126" t="s">
        <v>3390</v>
      </c>
      <c r="I515" s="126" t="s">
        <v>3384</v>
      </c>
      <c r="J515" s="126" t="s">
        <v>362</v>
      </c>
      <c r="K515" s="126" t="s">
        <v>3526</v>
      </c>
      <c r="L515" s="211" t="s">
        <v>3400</v>
      </c>
      <c r="M515" s="126" t="s">
        <v>114</v>
      </c>
      <c r="N515" s="126" t="s">
        <v>115</v>
      </c>
      <c r="O515" s="126" t="s">
        <v>4459</v>
      </c>
      <c r="P515" s="211" t="s">
        <v>4687</v>
      </c>
      <c r="Q515" s="127">
        <v>100</v>
      </c>
      <c r="R515" s="126" t="s">
        <v>4350</v>
      </c>
      <c r="S515" s="213" t="s">
        <v>46</v>
      </c>
      <c r="T515" s="171">
        <v>100</v>
      </c>
      <c r="U515" s="171">
        <v>100</v>
      </c>
      <c r="V515" s="172" t="s">
        <v>3398</v>
      </c>
      <c r="W515" s="172" t="s">
        <v>3530</v>
      </c>
      <c r="X515" s="172" t="s">
        <v>5101</v>
      </c>
      <c r="Y515" s="172" t="s">
        <v>3534</v>
      </c>
      <c r="Z515" s="172">
        <v>16</v>
      </c>
      <c r="AA515" s="172" t="s">
        <v>46</v>
      </c>
      <c r="AB515" s="169" t="s">
        <v>46</v>
      </c>
      <c r="AC515" s="172" t="s">
        <v>6322</v>
      </c>
      <c r="AD515" s="169">
        <v>1.9E-2</v>
      </c>
      <c r="AE515" s="169">
        <v>0.129</v>
      </c>
      <c r="AF515" s="169">
        <v>0.02</v>
      </c>
      <c r="AG515" s="169">
        <v>0.2</v>
      </c>
      <c r="AH515" s="172" t="s">
        <v>136</v>
      </c>
      <c r="AI515" s="172" t="s">
        <v>4367</v>
      </c>
      <c r="AJ515" s="172" t="s">
        <v>46</v>
      </c>
      <c r="AK515" s="173">
        <v>42733</v>
      </c>
      <c r="AL515" s="212" t="s">
        <v>6323</v>
      </c>
      <c r="AM515" s="128">
        <v>3.1605811763496E-2</v>
      </c>
      <c r="AN515" s="128">
        <v>0.23676532058972641</v>
      </c>
      <c r="AO515" s="128">
        <v>0.14149924325741531</v>
      </c>
      <c r="AP515" s="128">
        <v>0.13615960238612779</v>
      </c>
      <c r="AQ515" s="128">
        <v>0.1044989336576507</v>
      </c>
      <c r="AR515" s="128">
        <v>-7.7677032972830795E-2</v>
      </c>
      <c r="AS515" s="128">
        <v>0.1933002300209469</v>
      </c>
      <c r="AT515" s="128">
        <v>0.141635395567802</v>
      </c>
      <c r="AU515" s="128" t="s">
        <v>46</v>
      </c>
      <c r="AV515" s="128" t="s">
        <v>46</v>
      </c>
      <c r="AW515" s="128">
        <v>0.17401756145263891</v>
      </c>
      <c r="AX515" s="128">
        <v>2.5907881585248766</v>
      </c>
      <c r="AY515" s="128">
        <v>2.287309244356853</v>
      </c>
      <c r="AZ515" s="128">
        <v>1.0604332289657512</v>
      </c>
      <c r="BA515" s="128">
        <v>1.121178284525709</v>
      </c>
      <c r="BB515" s="128">
        <v>0.80737372320253054</v>
      </c>
      <c r="BC515" s="128" t="s">
        <v>46</v>
      </c>
      <c r="BD515" s="128">
        <v>1.4815185164687272</v>
      </c>
      <c r="BE515" s="128">
        <v>1.1447131252262868</v>
      </c>
      <c r="BF515" s="128" t="s">
        <v>46</v>
      </c>
      <c r="BG515" s="128" t="s">
        <v>46</v>
      </c>
      <c r="BH515" s="128">
        <v>2.8513495120621304</v>
      </c>
      <c r="BI515" s="128">
        <v>1.94065079881184E-2</v>
      </c>
      <c r="BJ515" s="128">
        <v>0.13325272334304311</v>
      </c>
      <c r="BK515" s="128">
        <v>8.0639270183904006E-3</v>
      </c>
      <c r="BL515" s="128">
        <v>1.3122635697695006E-2</v>
      </c>
      <c r="BM515" s="128">
        <v>-2.207461795059118E-2</v>
      </c>
      <c r="BN515" s="128">
        <v>-0.18641676112707309</v>
      </c>
      <c r="BO515" s="128">
        <v>6.2825836436121801E-2</v>
      </c>
      <c r="BP515" s="128">
        <v>1.7905360114767802E-2</v>
      </c>
      <c r="BQ515" s="128" t="s">
        <v>46</v>
      </c>
      <c r="BR515" s="128" t="s">
        <v>46</v>
      </c>
      <c r="BS515" s="128">
        <v>0.10648867382274441</v>
      </c>
      <c r="BT515" s="128">
        <v>0.1705602696586753</v>
      </c>
      <c r="BU515" s="128">
        <v>0.2203712251392084</v>
      </c>
      <c r="BV515" s="177">
        <v>0.1264102821506711</v>
      </c>
      <c r="BW515" s="177">
        <v>0.4611910715651531</v>
      </c>
      <c r="BX515" s="128">
        <v>-0.1186173917754889</v>
      </c>
      <c r="BY515" s="128">
        <v>-0.4417894023832809</v>
      </c>
      <c r="BZ515" s="177">
        <v>0.8237808691751296</v>
      </c>
      <c r="CA515" s="182">
        <v>0.87462198912870692</v>
      </c>
      <c r="CB515" s="182">
        <v>-0.2671672200524059</v>
      </c>
      <c r="CC515" s="182">
        <v>0.435198205950174</v>
      </c>
      <c r="CD515" s="182">
        <v>0.3890345335301747</v>
      </c>
      <c r="CE515" s="182">
        <v>0.16282173751836421</v>
      </c>
      <c r="CF515" s="182">
        <v>0.54245095232784013</v>
      </c>
      <c r="CG515" s="179">
        <v>4.0472899</v>
      </c>
      <c r="CH515" s="169">
        <v>0.25</v>
      </c>
      <c r="CI515" s="170">
        <v>0.15</v>
      </c>
      <c r="CJ515" s="170">
        <v>4.7499999999999999E-3</v>
      </c>
      <c r="CK515" s="170" t="s">
        <v>46</v>
      </c>
      <c r="CL515" s="170">
        <v>4.7499999999999999E-3</v>
      </c>
      <c r="CM515" s="180">
        <v>199717404.44</v>
      </c>
      <c r="CN515" s="180">
        <v>187018904.70968255</v>
      </c>
      <c r="CO515" s="180">
        <v>-5989233.9700000025</v>
      </c>
      <c r="CP515" s="128" t="s">
        <v>46</v>
      </c>
      <c r="CQ515" s="128" t="s">
        <v>46</v>
      </c>
      <c r="CR515" s="128" t="s">
        <v>46</v>
      </c>
      <c r="CS515" s="128" t="s">
        <v>46</v>
      </c>
      <c r="CT515" s="126" t="s">
        <v>46</v>
      </c>
      <c r="CU515" s="126" t="s">
        <v>46</v>
      </c>
      <c r="CV515" s="126" t="s">
        <v>6324</v>
      </c>
      <c r="CW515" s="126" t="s">
        <v>46</v>
      </c>
      <c r="CX515" s="154">
        <v>25569.625694432871</v>
      </c>
    </row>
    <row r="516" spans="1:102" ht="15" customHeight="1" x14ac:dyDescent="0.35">
      <c r="A516" s="8"/>
      <c r="B516" s="129">
        <v>10500884000105</v>
      </c>
      <c r="C516" s="152" t="s">
        <v>6329</v>
      </c>
      <c r="D516" s="126">
        <v>26</v>
      </c>
      <c r="E516" s="126" t="s">
        <v>134</v>
      </c>
      <c r="F516" s="122" t="s">
        <v>3401</v>
      </c>
      <c r="G516" s="126" t="s">
        <v>6326</v>
      </c>
      <c r="H516" s="126" t="s">
        <v>3391</v>
      </c>
      <c r="I516" s="126" t="s">
        <v>3392</v>
      </c>
      <c r="J516" s="126" t="s">
        <v>3560</v>
      </c>
      <c r="K516" s="126" t="s">
        <v>3526</v>
      </c>
      <c r="L516" s="211" t="s">
        <v>3399</v>
      </c>
      <c r="M516" s="126" t="s">
        <v>114</v>
      </c>
      <c r="N516" s="126" t="s">
        <v>115</v>
      </c>
      <c r="O516" s="126" t="s">
        <v>3551</v>
      </c>
      <c r="P516" s="211" t="s">
        <v>3550</v>
      </c>
      <c r="Q516" s="127">
        <v>5000</v>
      </c>
      <c r="R516" s="126" t="s">
        <v>4350</v>
      </c>
      <c r="S516" s="213" t="s">
        <v>46</v>
      </c>
      <c r="T516" s="171">
        <v>1000</v>
      </c>
      <c r="U516" s="171">
        <v>5000</v>
      </c>
      <c r="V516" s="172" t="s">
        <v>3398</v>
      </c>
      <c r="W516" s="172" t="s">
        <v>3530</v>
      </c>
      <c r="X516" s="172" t="s">
        <v>4443</v>
      </c>
      <c r="Y516" s="172" t="s">
        <v>3534</v>
      </c>
      <c r="Z516" s="172">
        <v>29</v>
      </c>
      <c r="AA516" s="172" t="s">
        <v>46</v>
      </c>
      <c r="AB516" s="169" t="s">
        <v>46</v>
      </c>
      <c r="AC516" s="172" t="s">
        <v>6330</v>
      </c>
      <c r="AD516" s="169">
        <v>1.8500000000000003E-2</v>
      </c>
      <c r="AE516" s="169">
        <v>0.16849999999999998</v>
      </c>
      <c r="AF516" s="169">
        <v>2.2000000000000002E-2</v>
      </c>
      <c r="AG516" s="169">
        <v>0.15</v>
      </c>
      <c r="AH516" s="172" t="s">
        <v>136</v>
      </c>
      <c r="AI516" s="172" t="s">
        <v>4367</v>
      </c>
      <c r="AJ516" s="172" t="s">
        <v>3372</v>
      </c>
      <c r="AK516" s="173">
        <v>40968</v>
      </c>
      <c r="AL516" s="212" t="s">
        <v>6331</v>
      </c>
      <c r="AM516" s="128">
        <v>2.07762651713829E-2</v>
      </c>
      <c r="AN516" s="128">
        <v>0.27296443199925319</v>
      </c>
      <c r="AO516" s="128">
        <v>0.18259367964665471</v>
      </c>
      <c r="AP516" s="128">
        <v>0.1697770790549302</v>
      </c>
      <c r="AQ516" s="128">
        <v>0.16673526905996719</v>
      </c>
      <c r="AR516" s="128">
        <v>-8.1040482164494401E-2</v>
      </c>
      <c r="AS516" s="128">
        <v>0.3901746593955242</v>
      </c>
      <c r="AT516" s="128">
        <v>5.0430526329742202E-2</v>
      </c>
      <c r="AU516" s="128" t="s">
        <v>46</v>
      </c>
      <c r="AV516" s="128" t="s">
        <v>46</v>
      </c>
      <c r="AW516" s="128">
        <v>0.15296416818831199</v>
      </c>
      <c r="AX516" s="128">
        <v>1.7030697451207553</v>
      </c>
      <c r="AY516" s="128">
        <v>2.6370165492876718</v>
      </c>
      <c r="AZ516" s="128">
        <v>1.3684059422437429</v>
      </c>
      <c r="BA516" s="128">
        <v>1.4199952116121586</v>
      </c>
      <c r="BB516" s="128">
        <v>1.3671120961700158</v>
      </c>
      <c r="BC516" s="128" t="s">
        <v>46</v>
      </c>
      <c r="BD516" s="128">
        <v>2.9904309088960082</v>
      </c>
      <c r="BE516" s="128">
        <v>0.40758516026518699</v>
      </c>
      <c r="BF516" s="128" t="s">
        <v>46</v>
      </c>
      <c r="BG516" s="128" t="s">
        <v>46</v>
      </c>
      <c r="BH516" s="128">
        <v>2.4370622668413739</v>
      </c>
      <c r="BI516" s="128">
        <v>8.5769613960053007E-3</v>
      </c>
      <c r="BJ516" s="128">
        <v>0.16945183475256989</v>
      </c>
      <c r="BK516" s="128">
        <v>4.9158363407629802E-2</v>
      </c>
      <c r="BL516" s="128">
        <v>4.4852687811440362E-2</v>
      </c>
      <c r="BM516" s="128">
        <v>3.9906535368268825E-2</v>
      </c>
      <c r="BN516" s="128">
        <v>-0.18978021031873679</v>
      </c>
      <c r="BO516" s="128">
        <v>0.25970026581069899</v>
      </c>
      <c r="BP516" s="128">
        <v>-7.3299509123291903E-2</v>
      </c>
      <c r="BQ516" s="128" t="s">
        <v>46</v>
      </c>
      <c r="BR516" s="128" t="s">
        <v>46</v>
      </c>
      <c r="BS516" s="128">
        <v>8.4871347762781157E-2</v>
      </c>
      <c r="BT516" s="128">
        <v>0.14980554532765961</v>
      </c>
      <c r="BU516" s="128">
        <v>0.1891583676470229</v>
      </c>
      <c r="BV516" s="177">
        <v>0.35802410104578808</v>
      </c>
      <c r="BW516" s="177">
        <v>0.36937517531694219</v>
      </c>
      <c r="BX516" s="128">
        <v>-0.1013045234506587</v>
      </c>
      <c r="BY516" s="128">
        <v>-0.47615913334067689</v>
      </c>
      <c r="BZ516" s="177">
        <v>0.67223523179294298</v>
      </c>
      <c r="CA516" s="182">
        <v>0.93616799334309997</v>
      </c>
      <c r="CB516" s="182">
        <v>-0.29798267902867831</v>
      </c>
      <c r="CC516" s="182">
        <v>0.5204087063894004</v>
      </c>
      <c r="CD516" s="182">
        <v>0.46752128810830701</v>
      </c>
      <c r="CE516" s="182">
        <v>0.1413928961992415</v>
      </c>
      <c r="CF516" s="182">
        <v>0.40410799595610108</v>
      </c>
      <c r="CG516" s="179">
        <v>24.975745589999999</v>
      </c>
      <c r="CH516" s="169">
        <v>0.25</v>
      </c>
      <c r="CI516" s="170">
        <v>0.15</v>
      </c>
      <c r="CJ516" s="170">
        <v>4.6250000000000006E-3</v>
      </c>
      <c r="CK516" s="170">
        <v>1.650771868488333E-3</v>
      </c>
      <c r="CL516" s="170">
        <v>6.2757718684883336E-3</v>
      </c>
      <c r="CM516" s="180">
        <v>2172374654.8699999</v>
      </c>
      <c r="CN516" s="180">
        <v>2028348280.9077785</v>
      </c>
      <c r="CO516" s="180">
        <v>-76283167.209999964</v>
      </c>
      <c r="CP516" s="128" t="s">
        <v>46</v>
      </c>
      <c r="CQ516" s="128" t="s">
        <v>46</v>
      </c>
      <c r="CR516" s="128" t="s">
        <v>46</v>
      </c>
      <c r="CS516" s="128" t="s">
        <v>46</v>
      </c>
      <c r="CT516" s="126" t="s">
        <v>46</v>
      </c>
      <c r="CU516" s="126" t="s">
        <v>46</v>
      </c>
      <c r="CV516" s="126" t="s">
        <v>6332</v>
      </c>
      <c r="CW516" s="126" t="s">
        <v>46</v>
      </c>
      <c r="CX516" s="154">
        <v>25569.625694432871</v>
      </c>
    </row>
    <row r="517" spans="1:102" ht="15" customHeight="1" x14ac:dyDescent="0.35">
      <c r="A517" s="8"/>
      <c r="B517" s="129">
        <v>28911549000157</v>
      </c>
      <c r="C517" s="152" t="s">
        <v>6325</v>
      </c>
      <c r="D517" s="126">
        <v>13</v>
      </c>
      <c r="E517" s="126" t="s">
        <v>134</v>
      </c>
      <c r="F517" s="122" t="s">
        <v>3401</v>
      </c>
      <c r="G517" s="126" t="s">
        <v>6326</v>
      </c>
      <c r="H517" s="126" t="s">
        <v>3391</v>
      </c>
      <c r="I517" s="126" t="s">
        <v>3392</v>
      </c>
      <c r="J517" s="126" t="s">
        <v>3560</v>
      </c>
      <c r="K517" s="126" t="s">
        <v>3526</v>
      </c>
      <c r="L517" s="211" t="s">
        <v>3399</v>
      </c>
      <c r="M517" s="126" t="s">
        <v>112</v>
      </c>
      <c r="N517" s="126" t="s">
        <v>113</v>
      </c>
      <c r="O517" s="126" t="s">
        <v>331</v>
      </c>
      <c r="P517" s="211" t="s">
        <v>4409</v>
      </c>
      <c r="Q517" s="127">
        <v>5000</v>
      </c>
      <c r="R517" s="126" t="s">
        <v>4350</v>
      </c>
      <c r="S517" s="213" t="s">
        <v>46</v>
      </c>
      <c r="T517" s="171">
        <v>1000</v>
      </c>
      <c r="U517" s="171">
        <v>5000</v>
      </c>
      <c r="V517" s="172" t="s">
        <v>3398</v>
      </c>
      <c r="W517" s="172" t="s">
        <v>3530</v>
      </c>
      <c r="X517" s="172" t="s">
        <v>4443</v>
      </c>
      <c r="Y517" s="172" t="s">
        <v>4355</v>
      </c>
      <c r="Z517" s="172">
        <v>30</v>
      </c>
      <c r="AA517" s="172" t="s">
        <v>46</v>
      </c>
      <c r="AB517" s="169" t="s">
        <v>46</v>
      </c>
      <c r="AC517" s="172" t="s">
        <v>6327</v>
      </c>
      <c r="AD517" s="169">
        <v>1.55E-2</v>
      </c>
      <c r="AE517" s="169">
        <v>0.16549999999999998</v>
      </c>
      <c r="AF517" s="169">
        <v>1.9E-2</v>
      </c>
      <c r="AG517" s="169">
        <v>0.15</v>
      </c>
      <c r="AH517" s="172" t="s">
        <v>136</v>
      </c>
      <c r="AI517" s="172" t="s">
        <v>4367</v>
      </c>
      <c r="AJ517" s="172" t="s">
        <v>133</v>
      </c>
      <c r="AK517" s="173">
        <v>43102</v>
      </c>
      <c r="AL517" s="212" t="s">
        <v>3649</v>
      </c>
      <c r="AM517" s="128">
        <v>3.2539787313936E-3</v>
      </c>
      <c r="AN517" s="128">
        <v>0.1480645930623101</v>
      </c>
      <c r="AO517" s="128">
        <v>0.18366213693302269</v>
      </c>
      <c r="AP517" s="128">
        <v>0.14070921666776229</v>
      </c>
      <c r="AQ517" s="128">
        <v>0.16491552317702629</v>
      </c>
      <c r="AR517" s="128">
        <v>9.3850861196756299E-2</v>
      </c>
      <c r="AS517" s="128">
        <v>0.25800097056279969</v>
      </c>
      <c r="AT517" s="128">
        <v>9.2085343334891795E-2</v>
      </c>
      <c r="AU517" s="128" t="s">
        <v>46</v>
      </c>
      <c r="AV517" s="128" t="s">
        <v>46</v>
      </c>
      <c r="AW517" s="128">
        <v>0.1475115871725021</v>
      </c>
      <c r="AX517" s="128">
        <v>0.26673479005919271</v>
      </c>
      <c r="AY517" s="128">
        <v>1.4304016805747224</v>
      </c>
      <c r="AZ517" s="128">
        <v>1.3764132473297068</v>
      </c>
      <c r="BA517" s="128">
        <v>1.1611088346463354</v>
      </c>
      <c r="BB517" s="128">
        <v>1.3498677635320278</v>
      </c>
      <c r="BC517" s="128">
        <v>0.86307794574981045</v>
      </c>
      <c r="BD517" s="128">
        <v>1.9774069338369129</v>
      </c>
      <c r="BE517" s="128">
        <v>0.74424405519422854</v>
      </c>
      <c r="BF517" s="128" t="s">
        <v>46</v>
      </c>
      <c r="BG517" s="128" t="s">
        <v>46</v>
      </c>
      <c r="BH517" s="128">
        <v>2.1501161791645602</v>
      </c>
      <c r="BI517" s="128">
        <v>-8.9453250439839004E-3</v>
      </c>
      <c r="BJ517" s="128">
        <v>4.4551995815626799E-2</v>
      </c>
      <c r="BK517" s="128">
        <v>5.0226820693997698E-2</v>
      </c>
      <c r="BL517" s="128">
        <v>1.7413722215987582E-2</v>
      </c>
      <c r="BM517" s="128">
        <v>3.8090349802454959E-2</v>
      </c>
      <c r="BN517" s="128">
        <v>-1.4888866957486001E-2</v>
      </c>
      <c r="BO517" s="128">
        <v>0.12752657697797451</v>
      </c>
      <c r="BP517" s="128">
        <v>-3.1644692118142297E-2</v>
      </c>
      <c r="BQ517" s="128" t="s">
        <v>46</v>
      </c>
      <c r="BR517" s="128" t="s">
        <v>46</v>
      </c>
      <c r="BS517" s="128">
        <v>7.3839403190973485E-2</v>
      </c>
      <c r="BT517" s="128">
        <v>4.28003198752029E-2</v>
      </c>
      <c r="BU517" s="128">
        <v>7.3803157892814802E-2</v>
      </c>
      <c r="BV517" s="177">
        <v>1.0349522479786384</v>
      </c>
      <c r="BW517" s="177">
        <v>0.79332023417766007</v>
      </c>
      <c r="BX517" s="128">
        <v>-1.99434357351632E-2</v>
      </c>
      <c r="BY517" s="128">
        <v>-0.1051607869793602</v>
      </c>
      <c r="BZ517" s="177">
        <v>3.0540180830686499E-2</v>
      </c>
      <c r="CA517" s="182">
        <v>6.5640935057740393E-2</v>
      </c>
      <c r="CB517" s="182">
        <v>-0.1321676320003127</v>
      </c>
      <c r="CC517" s="182">
        <v>0.20120887040641061</v>
      </c>
      <c r="CD517" s="182">
        <v>0.1796530247308239</v>
      </c>
      <c r="CE517" s="182">
        <v>-0.11876935537853971</v>
      </c>
      <c r="CF517" s="182">
        <v>0.1104545416304097</v>
      </c>
      <c r="CG517" s="179">
        <v>2.8921466900000001</v>
      </c>
      <c r="CH517" s="169">
        <v>0.3</v>
      </c>
      <c r="CI517" s="170">
        <v>0.15</v>
      </c>
      <c r="CJ517" s="170">
        <v>4.6499999999999996E-3</v>
      </c>
      <c r="CK517" s="170">
        <v>9.9706039632229022E-4</v>
      </c>
      <c r="CL517" s="170">
        <v>5.6470603963222898E-3</v>
      </c>
      <c r="CM517" s="180">
        <v>1278982562.9400001</v>
      </c>
      <c r="CN517" s="180">
        <v>1169155973.9107935</v>
      </c>
      <c r="CO517" s="180">
        <v>14786212.370000016</v>
      </c>
      <c r="CP517" s="128" t="s">
        <v>46</v>
      </c>
      <c r="CQ517" s="128" t="s">
        <v>46</v>
      </c>
      <c r="CR517" s="128" t="s">
        <v>46</v>
      </c>
      <c r="CS517" s="128" t="s">
        <v>46</v>
      </c>
      <c r="CT517" s="126" t="s">
        <v>46</v>
      </c>
      <c r="CU517" s="126" t="s">
        <v>46</v>
      </c>
      <c r="CV517" s="126" t="s">
        <v>6328</v>
      </c>
      <c r="CW517" s="126" t="s">
        <v>46</v>
      </c>
      <c r="CX517" s="154">
        <v>25569.625694432871</v>
      </c>
    </row>
    <row r="518" spans="1:102" ht="15" customHeight="1" x14ac:dyDescent="0.35">
      <c r="A518" s="8"/>
      <c r="B518" s="129">
        <v>31844667000102</v>
      </c>
      <c r="C518" s="152" t="s">
        <v>6333</v>
      </c>
      <c r="D518" s="126">
        <v>50</v>
      </c>
      <c r="E518" s="126"/>
      <c r="F518" s="122"/>
      <c r="G518" s="126" t="s">
        <v>4425</v>
      </c>
      <c r="H518" s="126" t="s">
        <v>352</v>
      </c>
      <c r="I518" s="126" t="s">
        <v>3406</v>
      </c>
      <c r="J518" s="126" t="s">
        <v>3561</v>
      </c>
      <c r="K518" s="126" t="s">
        <v>3540</v>
      </c>
      <c r="L518" s="211" t="s">
        <v>4785</v>
      </c>
      <c r="M518" s="126" t="s">
        <v>4733</v>
      </c>
      <c r="N518" s="126" t="s">
        <v>4436</v>
      </c>
      <c r="O518" s="126" t="s">
        <v>4216</v>
      </c>
      <c r="P518" s="211" t="s">
        <v>4243</v>
      </c>
      <c r="Q518" s="127">
        <v>150000</v>
      </c>
      <c r="R518" s="126" t="s">
        <v>4361</v>
      </c>
      <c r="S518" s="213" t="s">
        <v>46</v>
      </c>
      <c r="T518" s="171">
        <v>150000</v>
      </c>
      <c r="U518" s="171">
        <v>150000</v>
      </c>
      <c r="V518" s="172" t="s">
        <v>3398</v>
      </c>
      <c r="W518" s="172" t="s">
        <v>3530</v>
      </c>
      <c r="X518" s="172" t="s">
        <v>5058</v>
      </c>
      <c r="Y518" s="172" t="s">
        <v>135</v>
      </c>
      <c r="Z518" s="172">
        <v>999</v>
      </c>
      <c r="AA518" s="172" t="s">
        <v>46</v>
      </c>
      <c r="AB518" s="169" t="s">
        <v>46</v>
      </c>
      <c r="AC518" s="172" t="s">
        <v>46</v>
      </c>
      <c r="AD518" s="169">
        <v>1.1999999999999999E-3</v>
      </c>
      <c r="AE518" s="169" t="s">
        <v>46</v>
      </c>
      <c r="AF518" s="169">
        <v>2E-3</v>
      </c>
      <c r="AG518" s="169" t="s">
        <v>46</v>
      </c>
      <c r="AH518" s="172" t="s">
        <v>46</v>
      </c>
      <c r="AI518" s="172" t="s">
        <v>46</v>
      </c>
      <c r="AJ518" s="172" t="s">
        <v>4418</v>
      </c>
      <c r="AK518" s="173">
        <v>43573</v>
      </c>
      <c r="AL518" s="212" t="s">
        <v>6334</v>
      </c>
      <c r="AM518" s="128" t="s">
        <v>46</v>
      </c>
      <c r="AN518" s="128" t="s">
        <v>46</v>
      </c>
      <c r="AO518" s="128" t="s">
        <v>46</v>
      </c>
      <c r="AP518" s="128" t="s">
        <v>46</v>
      </c>
      <c r="AQ518" s="128" t="s">
        <v>46</v>
      </c>
      <c r="AR518" s="128" t="s">
        <v>46</v>
      </c>
      <c r="AS518" s="128" t="s">
        <v>46</v>
      </c>
      <c r="AT518" s="128" t="s">
        <v>46</v>
      </c>
      <c r="AU518" s="128" t="s">
        <v>46</v>
      </c>
      <c r="AV518" s="128" t="s">
        <v>46</v>
      </c>
      <c r="AW518" s="128" t="s">
        <v>46</v>
      </c>
      <c r="AX518" s="128" t="s">
        <v>46</v>
      </c>
      <c r="AY518" s="128" t="s">
        <v>46</v>
      </c>
      <c r="AZ518" s="128" t="s">
        <v>46</v>
      </c>
      <c r="BA518" s="128" t="s">
        <v>46</v>
      </c>
      <c r="BB518" s="128" t="s">
        <v>46</v>
      </c>
      <c r="BC518" s="128" t="s">
        <v>46</v>
      </c>
      <c r="BD518" s="128" t="s">
        <v>46</v>
      </c>
      <c r="BE518" s="128" t="s">
        <v>46</v>
      </c>
      <c r="BF518" s="128" t="s">
        <v>46</v>
      </c>
      <c r="BG518" s="128" t="s">
        <v>46</v>
      </c>
      <c r="BH518" s="128" t="s">
        <v>46</v>
      </c>
      <c r="BI518" s="128" t="s">
        <v>46</v>
      </c>
      <c r="BJ518" s="128" t="s">
        <v>46</v>
      </c>
      <c r="BK518" s="128" t="s">
        <v>46</v>
      </c>
      <c r="BL518" s="128" t="s">
        <v>46</v>
      </c>
      <c r="BM518" s="128" t="s">
        <v>46</v>
      </c>
      <c r="BN518" s="128" t="s">
        <v>46</v>
      </c>
      <c r="BO518" s="128" t="s">
        <v>46</v>
      </c>
      <c r="BP518" s="128" t="s">
        <v>46</v>
      </c>
      <c r="BQ518" s="128" t="s">
        <v>46</v>
      </c>
      <c r="BR518" s="128" t="s">
        <v>46</v>
      </c>
      <c r="BS518" s="128" t="s">
        <v>46</v>
      </c>
      <c r="BT518" s="128" t="s">
        <v>46</v>
      </c>
      <c r="BU518" s="128" t="s">
        <v>46</v>
      </c>
      <c r="BV518" s="177" t="s">
        <v>46</v>
      </c>
      <c r="BW518" s="177" t="s">
        <v>46</v>
      </c>
      <c r="BX518" s="128" t="s">
        <v>46</v>
      </c>
      <c r="BY518" s="128" t="s">
        <v>46</v>
      </c>
      <c r="BZ518" s="177" t="s">
        <v>46</v>
      </c>
      <c r="CA518" s="182" t="s">
        <v>46</v>
      </c>
      <c r="CB518" s="182" t="s">
        <v>46</v>
      </c>
      <c r="CC518" s="182" t="s">
        <v>46</v>
      </c>
      <c r="CD518" s="182" t="s">
        <v>46</v>
      </c>
      <c r="CE518" s="182" t="s">
        <v>46</v>
      </c>
      <c r="CF518" s="182" t="s">
        <v>46</v>
      </c>
      <c r="CG518" s="179" t="s">
        <v>46</v>
      </c>
      <c r="CH518" s="169" t="s">
        <v>46</v>
      </c>
      <c r="CI518" s="170" t="s">
        <v>46</v>
      </c>
      <c r="CJ518" s="170" t="s">
        <v>46</v>
      </c>
      <c r="CK518" s="170" t="s">
        <v>46</v>
      </c>
      <c r="CL518" s="170" t="s">
        <v>46</v>
      </c>
      <c r="CM518" s="180" t="s">
        <v>46</v>
      </c>
      <c r="CN518" s="180" t="s">
        <v>46</v>
      </c>
      <c r="CO518" s="180" t="s">
        <v>46</v>
      </c>
      <c r="CP518" s="128" t="s">
        <v>46</v>
      </c>
      <c r="CQ518" s="128" t="s">
        <v>46</v>
      </c>
      <c r="CR518" s="128" t="s">
        <v>46</v>
      </c>
      <c r="CS518" s="128" t="s">
        <v>46</v>
      </c>
      <c r="CT518" s="126" t="s">
        <v>46</v>
      </c>
      <c r="CU518" s="126" t="s">
        <v>46</v>
      </c>
      <c r="CV518" s="126" t="s">
        <v>6335</v>
      </c>
      <c r="CW518" s="126" t="s">
        <v>46</v>
      </c>
      <c r="CX518" s="154">
        <v>25569.625694432871</v>
      </c>
    </row>
    <row r="519" spans="1:102" ht="15" customHeight="1" x14ac:dyDescent="0.35">
      <c r="A519" s="8"/>
      <c r="B519" s="129">
        <v>9543255000175</v>
      </c>
      <c r="C519" s="152" t="s">
        <v>6336</v>
      </c>
      <c r="D519" s="126">
        <v>10</v>
      </c>
      <c r="E519" s="126"/>
      <c r="F519" s="122" t="s">
        <v>3393</v>
      </c>
      <c r="G519" s="126" t="s">
        <v>620</v>
      </c>
      <c r="H519" s="126" t="s">
        <v>3557</v>
      </c>
      <c r="I519" s="126" t="s">
        <v>3558</v>
      </c>
      <c r="J519" s="126" t="s">
        <v>3559</v>
      </c>
      <c r="K519" s="126" t="s">
        <v>3540</v>
      </c>
      <c r="L519" s="211" t="s">
        <v>3399</v>
      </c>
      <c r="M519" s="126" t="s">
        <v>163</v>
      </c>
      <c r="N519" s="126" t="s">
        <v>3566</v>
      </c>
      <c r="O519" s="126" t="s">
        <v>3568</v>
      </c>
      <c r="P519" s="211" t="s">
        <v>3541</v>
      </c>
      <c r="Q519" s="127">
        <v>1000</v>
      </c>
      <c r="R519" s="126" t="s">
        <v>4361</v>
      </c>
      <c r="S519" s="213" t="s">
        <v>46</v>
      </c>
      <c r="T519" s="171">
        <v>100</v>
      </c>
      <c r="U519" s="171">
        <v>1000</v>
      </c>
      <c r="V519" s="172" t="s">
        <v>3398</v>
      </c>
      <c r="W519" s="172" t="s">
        <v>135</v>
      </c>
      <c r="X519" s="172" t="s">
        <v>135</v>
      </c>
      <c r="Y519" s="172" t="s">
        <v>3530</v>
      </c>
      <c r="Z519" s="172">
        <v>1</v>
      </c>
      <c r="AA519" s="172" t="s">
        <v>46</v>
      </c>
      <c r="AB519" s="169" t="s">
        <v>46</v>
      </c>
      <c r="AC519" s="172" t="s">
        <v>46</v>
      </c>
      <c r="AD519" s="169">
        <v>3.9000000000000003E-3</v>
      </c>
      <c r="AE519" s="169" t="s">
        <v>46</v>
      </c>
      <c r="AF519" s="169">
        <v>4.5000000000000005E-3</v>
      </c>
      <c r="AG519" s="169" t="s">
        <v>46</v>
      </c>
      <c r="AH519" s="172" t="s">
        <v>46</v>
      </c>
      <c r="AI519" s="172" t="s">
        <v>46</v>
      </c>
      <c r="AJ519" s="172" t="s">
        <v>133</v>
      </c>
      <c r="AK519" s="173">
        <v>39674</v>
      </c>
      <c r="AL519" s="212" t="s">
        <v>6337</v>
      </c>
      <c r="AM519" s="128">
        <v>1.3095487599750801E-2</v>
      </c>
      <c r="AN519" s="128">
        <v>0.10534561343998811</v>
      </c>
      <c r="AO519" s="128">
        <v>0.12941100989705021</v>
      </c>
      <c r="AP519" s="128">
        <v>0.1228893240245359</v>
      </c>
      <c r="AQ519" s="128">
        <v>0.1172421760955486</v>
      </c>
      <c r="AR519" s="128">
        <v>0.1177381131159862</v>
      </c>
      <c r="AS519" s="128">
        <v>8.9095780255109502E-2</v>
      </c>
      <c r="AT519" s="128">
        <v>0.13553714672560011</v>
      </c>
      <c r="AU519" s="128" t="s">
        <v>46</v>
      </c>
      <c r="AV519" s="128" t="s">
        <v>46</v>
      </c>
      <c r="AW519" s="128">
        <v>9.7064037442702505E-2</v>
      </c>
      <c r="AX519" s="128">
        <v>1.0734618828151568</v>
      </c>
      <c r="AY519" s="128">
        <v>1.0177081460813566</v>
      </c>
      <c r="AZ519" s="128">
        <v>0.96984077037921579</v>
      </c>
      <c r="BA519" s="128">
        <v>1.0056207213296131</v>
      </c>
      <c r="BB519" s="128">
        <v>0.91701653219756518</v>
      </c>
      <c r="BC519" s="128">
        <v>1.0827515859611132</v>
      </c>
      <c r="BD519" s="128">
        <v>0.68286027478016853</v>
      </c>
      <c r="BE519" s="128">
        <v>1.0954263952914467</v>
      </c>
      <c r="BF519" s="128" t="s">
        <v>46</v>
      </c>
      <c r="BG519" s="128" t="s">
        <v>46</v>
      </c>
      <c r="BH519" s="128">
        <v>0.99176513632641605</v>
      </c>
      <c r="BI519" s="128">
        <v>8.9618382437319996E-4</v>
      </c>
      <c r="BJ519" s="128">
        <v>1.8330161933047999E-3</v>
      </c>
      <c r="BK519" s="128">
        <v>-4.0243063419747004E-3</v>
      </c>
      <c r="BL519" s="128">
        <v>6.1206955806025753E-4</v>
      </c>
      <c r="BM519" s="128">
        <v>-9.4068942974324665E-3</v>
      </c>
      <c r="BN519" s="128">
        <v>8.9983849617438008E-3</v>
      </c>
      <c r="BO519" s="128">
        <v>-4.1378613329715597E-2</v>
      </c>
      <c r="BP519" s="128">
        <v>1.1807111272565901E-2</v>
      </c>
      <c r="BQ519" s="128" t="s">
        <v>46</v>
      </c>
      <c r="BR519" s="128" t="s">
        <v>46</v>
      </c>
      <c r="BS519" s="128">
        <v>-7.3409965052761983E-4</v>
      </c>
      <c r="BT519" s="128">
        <v>4.9960945637562001E-3</v>
      </c>
      <c r="BU519" s="128">
        <v>7.1295313046186E-3</v>
      </c>
      <c r="BV519" s="177">
        <v>-0.70986305262160687</v>
      </c>
      <c r="BW519" s="177">
        <v>-5.0719211813912597E-2</v>
      </c>
      <c r="BX519" s="128">
        <v>-2.5359615905803999E-3</v>
      </c>
      <c r="BY519" s="128">
        <v>-5.5464256856000899E-2</v>
      </c>
      <c r="BZ519" s="177">
        <v>-5.7096814320000001E-6</v>
      </c>
      <c r="CA519" s="182">
        <v>0.1686616795300471</v>
      </c>
      <c r="CB519" s="182">
        <v>-3.2535340900385498E-2</v>
      </c>
      <c r="CC519" s="182">
        <v>0.29115492704515478</v>
      </c>
      <c r="CD519" s="182">
        <v>0.2323717137155254</v>
      </c>
      <c r="CE519" s="182">
        <v>7.3445911631120298E-2</v>
      </c>
      <c r="CF519" s="182">
        <v>5.5552388810395703E-2</v>
      </c>
      <c r="CG519" s="179">
        <v>4.8638145000000002</v>
      </c>
      <c r="CH519" s="169">
        <v>0.2</v>
      </c>
      <c r="CI519" s="170" t="s">
        <v>46</v>
      </c>
      <c r="CJ519" s="170">
        <v>7.7999999999999999E-4</v>
      </c>
      <c r="CK519" s="170" t="s">
        <v>46</v>
      </c>
      <c r="CL519" s="170">
        <v>7.7999999999999999E-4</v>
      </c>
      <c r="CM519" s="180">
        <v>120198717.87</v>
      </c>
      <c r="CN519" s="180">
        <v>117637549.46293652</v>
      </c>
      <c r="CO519" s="180">
        <v>-3340669.0800000019</v>
      </c>
      <c r="CP519" s="128" t="s">
        <v>46</v>
      </c>
      <c r="CQ519" s="128" t="s">
        <v>46</v>
      </c>
      <c r="CR519" s="128" t="s">
        <v>46</v>
      </c>
      <c r="CS519" s="128" t="s">
        <v>46</v>
      </c>
      <c r="CT519" s="126" t="s">
        <v>46</v>
      </c>
      <c r="CU519" s="126" t="s">
        <v>46</v>
      </c>
      <c r="CV519" s="126" t="s">
        <v>6338</v>
      </c>
      <c r="CW519" s="126" t="s">
        <v>46</v>
      </c>
      <c r="CX519" s="154">
        <v>25569.625</v>
      </c>
    </row>
    <row r="520" spans="1:102" ht="15" customHeight="1" x14ac:dyDescent="0.35">
      <c r="A520" s="8"/>
      <c r="B520" s="129">
        <v>36436794000188</v>
      </c>
      <c r="C520" s="152" t="s">
        <v>6339</v>
      </c>
      <c r="D520" s="126">
        <v>14</v>
      </c>
      <c r="E520" s="126"/>
      <c r="F520" s="122"/>
      <c r="G520" s="126" t="s">
        <v>6340</v>
      </c>
      <c r="H520" s="126" t="s">
        <v>3390</v>
      </c>
      <c r="I520" s="126" t="s">
        <v>3384</v>
      </c>
      <c r="J520" s="126" t="s">
        <v>3559</v>
      </c>
      <c r="K520" s="126" t="s">
        <v>3526</v>
      </c>
      <c r="L520" s="211" t="s">
        <v>3399</v>
      </c>
      <c r="M520" s="126" t="s">
        <v>112</v>
      </c>
      <c r="N520" s="126" t="s">
        <v>264</v>
      </c>
      <c r="O520" s="126" t="s">
        <v>4502</v>
      </c>
      <c r="P520" s="211" t="s">
        <v>3541</v>
      </c>
      <c r="Q520" s="127">
        <v>500</v>
      </c>
      <c r="R520" s="126" t="s">
        <v>4350</v>
      </c>
      <c r="S520" s="213" t="s">
        <v>46</v>
      </c>
      <c r="T520" s="171">
        <v>100</v>
      </c>
      <c r="U520" s="171">
        <v>100</v>
      </c>
      <c r="V520" s="172" t="s">
        <v>3398</v>
      </c>
      <c r="W520" s="172" t="s">
        <v>135</v>
      </c>
      <c r="X520" s="172" t="s">
        <v>3532</v>
      </c>
      <c r="Y520" s="172" t="s">
        <v>3530</v>
      </c>
      <c r="Z520" s="172">
        <v>61</v>
      </c>
      <c r="AA520" s="172" t="s">
        <v>46</v>
      </c>
      <c r="AB520" s="169" t="s">
        <v>46</v>
      </c>
      <c r="AC520" s="172" t="s">
        <v>6341</v>
      </c>
      <c r="AD520" s="169">
        <v>8.0000000000000002E-3</v>
      </c>
      <c r="AE520" s="169">
        <v>7.8000000000000014E-2</v>
      </c>
      <c r="AF520" s="169">
        <v>9.4999999999999998E-3</v>
      </c>
      <c r="AG520" s="169">
        <v>0.2</v>
      </c>
      <c r="AH520" s="172" t="s">
        <v>136</v>
      </c>
      <c r="AI520" s="172" t="s">
        <v>4367</v>
      </c>
      <c r="AJ520" s="172" t="s">
        <v>133</v>
      </c>
      <c r="AK520" s="173">
        <v>43920</v>
      </c>
      <c r="AL520" s="212" t="s">
        <v>6342</v>
      </c>
      <c r="AM520" s="128">
        <v>7.6839845445100005E-4</v>
      </c>
      <c r="AN520" s="128">
        <v>8.7339849062019401E-2</v>
      </c>
      <c r="AO520" s="128">
        <v>5.64338802965536E-2</v>
      </c>
      <c r="AP520" s="128">
        <v>8.2680306839377299E-2</v>
      </c>
      <c r="AQ520" s="128">
        <v>8.9936014079590398E-2</v>
      </c>
      <c r="AR520" s="128">
        <v>3.1063600129454399E-2</v>
      </c>
      <c r="AS520" s="128">
        <v>9.5502456447428705E-2</v>
      </c>
      <c r="AT520" s="128">
        <v>0.19810784403841519</v>
      </c>
      <c r="AU520" s="128" t="s">
        <v>46</v>
      </c>
      <c r="AV520" s="128" t="s">
        <v>46</v>
      </c>
      <c r="AW520" s="128">
        <v>0.1050693959630177</v>
      </c>
      <c r="AX520" s="128">
        <v>6.2987074393703102E-2</v>
      </c>
      <c r="AY520" s="128">
        <v>0.84376057972806728</v>
      </c>
      <c r="AZ520" s="128">
        <v>0.42293061452683661</v>
      </c>
      <c r="BA520" s="128">
        <v>0.66376965693781997</v>
      </c>
      <c r="BB520" s="128">
        <v>0.6851350036343411</v>
      </c>
      <c r="BC520" s="128">
        <v>0.28566928257712859</v>
      </c>
      <c r="BD520" s="128">
        <v>0.73196321380363283</v>
      </c>
      <c r="BE520" s="128">
        <v>1.6011297767195225</v>
      </c>
      <c r="BF520" s="128" t="s">
        <v>46</v>
      </c>
      <c r="BG520" s="128" t="s">
        <v>46</v>
      </c>
      <c r="BH520" s="128">
        <v>1.1201676966104774</v>
      </c>
      <c r="BI520" s="128">
        <v>-1.14309053209264E-2</v>
      </c>
      <c r="BJ520" s="128">
        <v>-1.6172748184663799E-2</v>
      </c>
      <c r="BK520" s="128">
        <v>-7.7001435942471302E-2</v>
      </c>
      <c r="BL520" s="128">
        <v>-3.7242453321878477E-2</v>
      </c>
      <c r="BM520" s="128">
        <v>-3.653562331595761E-2</v>
      </c>
      <c r="BN520" s="128">
        <v>-7.7676128024787905E-2</v>
      </c>
      <c r="BO520" s="128">
        <v>-3.4971937137396401E-2</v>
      </c>
      <c r="BP520" s="128">
        <v>7.4377808585380997E-2</v>
      </c>
      <c r="BQ520" s="128" t="s">
        <v>46</v>
      </c>
      <c r="BR520" s="128" t="s">
        <v>46</v>
      </c>
      <c r="BS520" s="128">
        <v>1.0304901291072088E-2</v>
      </c>
      <c r="BT520" s="128">
        <v>2.8161553467265E-2</v>
      </c>
      <c r="BU520" s="128">
        <v>3.0408305080511799E-2</v>
      </c>
      <c r="BV520" s="177">
        <v>-2.4850750887871755</v>
      </c>
      <c r="BW520" s="177">
        <v>0.29293237982699472</v>
      </c>
      <c r="BX520" s="128">
        <v>-3.3960843157599702E-2</v>
      </c>
      <c r="BY520" s="128">
        <v>-3.7800017680935702E-2</v>
      </c>
      <c r="BZ520" s="177">
        <v>3.05172954853303E-2</v>
      </c>
      <c r="CA520" s="182">
        <v>0.31479933245129682</v>
      </c>
      <c r="CB520" s="182">
        <v>-0.25367558799819362</v>
      </c>
      <c r="CC520" s="182">
        <v>0.43170290053992089</v>
      </c>
      <c r="CD520" s="182">
        <v>0.35570762563658931</v>
      </c>
      <c r="CE520" s="182">
        <v>-0.1126819466323784</v>
      </c>
      <c r="CF520" s="182">
        <v>0.17570943591266</v>
      </c>
      <c r="CG520" s="179">
        <v>1.7289467999999999</v>
      </c>
      <c r="CH520" s="169">
        <v>0.24</v>
      </c>
      <c r="CI520" s="170">
        <v>0.15</v>
      </c>
      <c r="CJ520" s="170">
        <v>1.92E-3</v>
      </c>
      <c r="CK520" s="170" t="s">
        <v>46</v>
      </c>
      <c r="CL520" s="170">
        <v>1.92E-3</v>
      </c>
      <c r="CM520" s="180">
        <v>123648233.42</v>
      </c>
      <c r="CN520" s="180">
        <v>145487406.93031746</v>
      </c>
      <c r="CO520" s="180">
        <v>-58427855.590000011</v>
      </c>
      <c r="CP520" s="128" t="s">
        <v>46</v>
      </c>
      <c r="CQ520" s="128" t="s">
        <v>46</v>
      </c>
      <c r="CR520" s="128" t="s">
        <v>46</v>
      </c>
      <c r="CS520" s="128" t="s">
        <v>46</v>
      </c>
      <c r="CT520" s="126" t="s">
        <v>46</v>
      </c>
      <c r="CU520" s="126" t="s">
        <v>46</v>
      </c>
      <c r="CV520" s="126" t="s">
        <v>6343</v>
      </c>
      <c r="CW520" s="126" t="s">
        <v>46</v>
      </c>
      <c r="CX520" s="154">
        <v>25569.625694432871</v>
      </c>
    </row>
    <row r="521" spans="1:102" ht="15" customHeight="1" x14ac:dyDescent="0.35">
      <c r="A521" s="8"/>
      <c r="B521" s="129">
        <v>48969198000142</v>
      </c>
      <c r="C521" s="152" t="s">
        <v>6372</v>
      </c>
      <c r="D521" s="126">
        <v>12</v>
      </c>
      <c r="E521" s="126"/>
      <c r="F521" s="122"/>
      <c r="G521" s="126" t="s">
        <v>6340</v>
      </c>
      <c r="H521" s="126" t="s">
        <v>3390</v>
      </c>
      <c r="I521" s="126" t="s">
        <v>3384</v>
      </c>
      <c r="J521" s="126" t="s">
        <v>3561</v>
      </c>
      <c r="K521" s="126" t="s">
        <v>3526</v>
      </c>
      <c r="L521" s="211" t="s">
        <v>3399</v>
      </c>
      <c r="M521" s="126" t="s">
        <v>163</v>
      </c>
      <c r="N521" s="126" t="s">
        <v>3547</v>
      </c>
      <c r="O521" s="126" t="s">
        <v>315</v>
      </c>
      <c r="P521" s="211" t="s">
        <v>4252</v>
      </c>
      <c r="Q521" s="127">
        <v>500</v>
      </c>
      <c r="R521" s="126" t="s">
        <v>4350</v>
      </c>
      <c r="S521" s="213" t="s">
        <v>46</v>
      </c>
      <c r="T521" s="171">
        <v>100</v>
      </c>
      <c r="U521" s="171">
        <v>500</v>
      </c>
      <c r="V521" s="172" t="s">
        <v>3398</v>
      </c>
      <c r="W521" s="172" t="s">
        <v>135</v>
      </c>
      <c r="X521" s="172" t="s">
        <v>3531</v>
      </c>
      <c r="Y521" s="172" t="s">
        <v>3530</v>
      </c>
      <c r="Z521" s="172">
        <v>31</v>
      </c>
      <c r="AA521" s="172" t="s">
        <v>46</v>
      </c>
      <c r="AB521" s="169" t="s">
        <v>46</v>
      </c>
      <c r="AC521" s="172" t="s">
        <v>6373</v>
      </c>
      <c r="AD521" s="169">
        <v>6.9999999999999993E-3</v>
      </c>
      <c r="AE521" s="169">
        <v>4.7E-2</v>
      </c>
      <c r="AF521" s="169">
        <v>7.4999999999999997E-3</v>
      </c>
      <c r="AG521" s="169">
        <v>0.1</v>
      </c>
      <c r="AH521" s="172" t="s">
        <v>3564</v>
      </c>
      <c r="AI521" s="172" t="s">
        <v>4352</v>
      </c>
      <c r="AJ521" s="172" t="s">
        <v>133</v>
      </c>
      <c r="AK521" s="173">
        <v>44925</v>
      </c>
      <c r="AL521" s="212" t="s">
        <v>6374</v>
      </c>
      <c r="AM521" s="128">
        <v>1.0568361836024999E-2</v>
      </c>
      <c r="AN521" s="128">
        <v>0.12224063339506</v>
      </c>
      <c r="AO521" s="128">
        <v>8.8061436344252605E-2</v>
      </c>
      <c r="AP521" s="128">
        <v>0.115534132567453</v>
      </c>
      <c r="AQ521" s="128" t="s">
        <v>46</v>
      </c>
      <c r="AR521" s="128">
        <v>3.8184578256977103E-2</v>
      </c>
      <c r="AS521" s="128">
        <v>0.181786</v>
      </c>
      <c r="AT521" s="128" t="s">
        <v>46</v>
      </c>
      <c r="AU521" s="128" t="s">
        <v>46</v>
      </c>
      <c r="AV521" s="128" t="s">
        <v>46</v>
      </c>
      <c r="AW521" s="128">
        <v>0.1239020873278957</v>
      </c>
      <c r="AX521" s="128">
        <v>0.8663086050333183</v>
      </c>
      <c r="AY521" s="128">
        <v>1.1809251883009524</v>
      </c>
      <c r="AZ521" s="128">
        <v>0.6599559908600714</v>
      </c>
      <c r="BA521" s="128">
        <v>0.94215650297942599</v>
      </c>
      <c r="BB521" s="128" t="s">
        <v>46</v>
      </c>
      <c r="BC521" s="128">
        <v>0.35115572666150208</v>
      </c>
      <c r="BD521" s="128">
        <v>1.3932695527863534</v>
      </c>
      <c r="BE521" s="128" t="s">
        <v>46</v>
      </c>
      <c r="BF521" s="128" t="s">
        <v>46</v>
      </c>
      <c r="BG521" s="128" t="s">
        <v>46</v>
      </c>
      <c r="BH521" s="128">
        <v>0.98367652200850042</v>
      </c>
      <c r="BI521" s="128">
        <v>-1.6309419393525E-3</v>
      </c>
      <c r="BJ521" s="128">
        <v>1.87280361483768E-2</v>
      </c>
      <c r="BK521" s="128">
        <v>-4.53738798947722E-2</v>
      </c>
      <c r="BL521" s="128">
        <v>-6.3183865190264976E-3</v>
      </c>
      <c r="BM521" s="128" t="s">
        <v>46</v>
      </c>
      <c r="BN521" s="128">
        <v>-7.0555149897265093E-2</v>
      </c>
      <c r="BO521" s="128">
        <v>5.13116064151748E-2</v>
      </c>
      <c r="BP521" s="128" t="s">
        <v>46</v>
      </c>
      <c r="BQ521" s="128" t="s">
        <v>46</v>
      </c>
      <c r="BR521" s="128" t="s">
        <v>46</v>
      </c>
      <c r="BS521" s="128">
        <v>-1.8260672231737995E-3</v>
      </c>
      <c r="BT521" s="128">
        <v>4.7386893412779102E-2</v>
      </c>
      <c r="BU521" s="128">
        <v>3.7522374444001701E-2</v>
      </c>
      <c r="BV521" s="177">
        <v>-0.83894767235072365</v>
      </c>
      <c r="BW521" s="177">
        <v>-2.5419555077376501E-2</v>
      </c>
      <c r="BX521" s="128">
        <v>-4.3033440594746002E-2</v>
      </c>
      <c r="BY521" s="128">
        <v>-4.6344152733383603E-2</v>
      </c>
      <c r="BZ521" s="177">
        <v>9.4272623681486506E-2</v>
      </c>
      <c r="CA521" s="182">
        <v>0.48474542835249901</v>
      </c>
      <c r="CB521" s="182">
        <v>-0.2469515956798691</v>
      </c>
      <c r="CC521" s="182">
        <v>0.85084404603067598</v>
      </c>
      <c r="CD521" s="182">
        <v>0.92348325197898018</v>
      </c>
      <c r="CE521" s="182">
        <v>-8.8399987676142003E-2</v>
      </c>
      <c r="CF521" s="182">
        <v>0.3584718914209728</v>
      </c>
      <c r="CG521" s="179">
        <v>1.3768905</v>
      </c>
      <c r="CH521" s="169">
        <v>0.24</v>
      </c>
      <c r="CI521" s="170">
        <v>0.15</v>
      </c>
      <c r="CJ521" s="170">
        <v>1.6799999999999999E-3</v>
      </c>
      <c r="CK521" s="170" t="s">
        <v>46</v>
      </c>
      <c r="CL521" s="170">
        <v>1.6799999999999999E-3</v>
      </c>
      <c r="CM521" s="180">
        <v>122913074.04000001</v>
      </c>
      <c r="CN521" s="180">
        <v>130356633.6675397</v>
      </c>
      <c r="CO521" s="180">
        <v>-29810211.370000001</v>
      </c>
      <c r="CP521" s="128" t="s">
        <v>46</v>
      </c>
      <c r="CQ521" s="128" t="s">
        <v>46</v>
      </c>
      <c r="CR521" s="128" t="s">
        <v>46</v>
      </c>
      <c r="CS521" s="128" t="s">
        <v>46</v>
      </c>
      <c r="CT521" s="126" t="s">
        <v>46</v>
      </c>
      <c r="CU521" s="126" t="s">
        <v>46</v>
      </c>
      <c r="CV521" s="126" t="s">
        <v>6375</v>
      </c>
      <c r="CW521" s="126" t="s">
        <v>46</v>
      </c>
      <c r="CX521" s="154">
        <v>25569.625694432871</v>
      </c>
    </row>
    <row r="522" spans="1:102" ht="15" customHeight="1" x14ac:dyDescent="0.35">
      <c r="A522" s="8"/>
      <c r="B522" s="129">
        <v>36498670000127</v>
      </c>
      <c r="C522" s="152" t="s">
        <v>6344</v>
      </c>
      <c r="D522" s="126">
        <v>10</v>
      </c>
      <c r="E522" s="126"/>
      <c r="F522" s="122" t="s">
        <v>3393</v>
      </c>
      <c r="G522" s="126" t="s">
        <v>6340</v>
      </c>
      <c r="H522" s="126" t="s">
        <v>3390</v>
      </c>
      <c r="I522" s="126" t="s">
        <v>3384</v>
      </c>
      <c r="J522" s="126" t="s">
        <v>3561</v>
      </c>
      <c r="K522" s="126" t="s">
        <v>3526</v>
      </c>
      <c r="L522" s="211" t="s">
        <v>3399</v>
      </c>
      <c r="M522" s="126" t="s">
        <v>163</v>
      </c>
      <c r="N522" s="126" t="s">
        <v>3566</v>
      </c>
      <c r="O522" s="126" t="s">
        <v>3568</v>
      </c>
      <c r="P522" s="211" t="s">
        <v>3539</v>
      </c>
      <c r="Q522" s="127">
        <v>1000</v>
      </c>
      <c r="R522" s="126" t="s">
        <v>4361</v>
      </c>
      <c r="S522" s="213" t="s">
        <v>46</v>
      </c>
      <c r="T522" s="171">
        <v>100</v>
      </c>
      <c r="U522" s="171">
        <v>100</v>
      </c>
      <c r="V522" s="172" t="s">
        <v>3398</v>
      </c>
      <c r="W522" s="172" t="s">
        <v>135</v>
      </c>
      <c r="X522" s="172" t="s">
        <v>135</v>
      </c>
      <c r="Y522" s="172" t="s">
        <v>3530</v>
      </c>
      <c r="Z522" s="172">
        <v>1</v>
      </c>
      <c r="AA522" s="172" t="s">
        <v>46</v>
      </c>
      <c r="AB522" s="169" t="s">
        <v>46</v>
      </c>
      <c r="AC522" s="172" t="s">
        <v>46</v>
      </c>
      <c r="AD522" s="169">
        <v>2.5000000000000001E-3</v>
      </c>
      <c r="AE522" s="169" t="s">
        <v>46</v>
      </c>
      <c r="AF522" s="169">
        <v>4.0000000000000001E-3</v>
      </c>
      <c r="AG522" s="169" t="s">
        <v>46</v>
      </c>
      <c r="AH522" s="172" t="s">
        <v>46</v>
      </c>
      <c r="AI522" s="172" t="s">
        <v>46</v>
      </c>
      <c r="AJ522" s="172" t="s">
        <v>133</v>
      </c>
      <c r="AK522" s="173">
        <v>43907</v>
      </c>
      <c r="AL522" s="212" t="s">
        <v>6345</v>
      </c>
      <c r="AM522" s="128">
        <v>9.6003312792792995E-3</v>
      </c>
      <c r="AN522" s="128">
        <v>0.1067162806722599</v>
      </c>
      <c r="AO522" s="128">
        <v>0.13483015319230299</v>
      </c>
      <c r="AP522" s="128">
        <v>0.1339841958545904</v>
      </c>
      <c r="AQ522" s="128">
        <v>0.1324071062453511</v>
      </c>
      <c r="AR522" s="128">
        <v>0.1233195888054605</v>
      </c>
      <c r="AS522" s="128">
        <v>0.12637595780282049</v>
      </c>
      <c r="AT522" s="128">
        <v>0.1391561976443158</v>
      </c>
      <c r="AU522" s="128" t="s">
        <v>46</v>
      </c>
      <c r="AV522" s="128" t="s">
        <v>46</v>
      </c>
      <c r="AW522" s="128">
        <v>0.1078752080367426</v>
      </c>
      <c r="AX522" s="128">
        <v>0.78695730969960598</v>
      </c>
      <c r="AY522" s="128">
        <v>1.030949696083288</v>
      </c>
      <c r="AZ522" s="128">
        <v>1.0104532817292502</v>
      </c>
      <c r="BA522" s="128">
        <v>1.1021418109139245</v>
      </c>
      <c r="BB522" s="128">
        <v>1.050794677512439</v>
      </c>
      <c r="BC522" s="128">
        <v>1.1340803485414026</v>
      </c>
      <c r="BD522" s="128">
        <v>0.96858819827094944</v>
      </c>
      <c r="BE522" s="128">
        <v>1.1246759700245716</v>
      </c>
      <c r="BF522" s="128" t="s">
        <v>46</v>
      </c>
      <c r="BG522" s="128" t="s">
        <v>46</v>
      </c>
      <c r="BH522" s="128">
        <v>1.1640047269697202</v>
      </c>
      <c r="BI522" s="128">
        <v>-2.5989724960980998E-3</v>
      </c>
      <c r="BJ522" s="128">
        <v>3.2036834255766001E-3</v>
      </c>
      <c r="BK522" s="128">
        <v>1.3948369532780999E-3</v>
      </c>
      <c r="BL522" s="128">
        <v>1.1071192033415889E-2</v>
      </c>
      <c r="BM522" s="128">
        <v>5.6842174804094814E-3</v>
      </c>
      <c r="BN522" s="128">
        <v>1.45798606512181E-2</v>
      </c>
      <c r="BO522" s="128">
        <v>-4.0984357820046001E-3</v>
      </c>
      <c r="BP522" s="128">
        <v>1.54261621912816E-2</v>
      </c>
      <c r="BQ522" s="128" t="s">
        <v>46</v>
      </c>
      <c r="BR522" s="128" t="s">
        <v>46</v>
      </c>
      <c r="BS522" s="128">
        <v>1.3910152644068585E-2</v>
      </c>
      <c r="BT522" s="128">
        <v>2.8360103230571001E-3</v>
      </c>
      <c r="BU522" s="128">
        <v>3.3892689030429E-3</v>
      </c>
      <c r="BV522" s="177">
        <v>0.43515765047871829</v>
      </c>
      <c r="BW522" s="177">
        <v>3.3579620782859632</v>
      </c>
      <c r="BX522" s="128">
        <v>-1.6788645039387E-3</v>
      </c>
      <c r="BY522" s="128">
        <v>-2.2248355185799E-3</v>
      </c>
      <c r="BZ522" s="177">
        <v>7.2939749271239997E-4</v>
      </c>
      <c r="CA522" s="182">
        <v>0.1083592179976567</v>
      </c>
      <c r="CB522" s="182">
        <v>-0.10407027110134159</v>
      </c>
      <c r="CC522" s="182">
        <v>0.15352999166138409</v>
      </c>
      <c r="CD522" s="182">
        <v>7.5584845727888206E-2</v>
      </c>
      <c r="CE522" s="182">
        <v>-4.5667289342682597E-2</v>
      </c>
      <c r="CF522" s="182">
        <v>0.15277696896983309</v>
      </c>
      <c r="CG522" s="179">
        <v>1.7602826</v>
      </c>
      <c r="CH522" s="169">
        <v>0.27</v>
      </c>
      <c r="CI522" s="170" t="s">
        <v>46</v>
      </c>
      <c r="CJ522" s="170">
        <v>6.7500000000000004E-4</v>
      </c>
      <c r="CK522" s="170" t="s">
        <v>46</v>
      </c>
      <c r="CL522" s="170">
        <v>6.7500000000000004E-4</v>
      </c>
      <c r="CM522" s="180">
        <v>4661215340.1300001</v>
      </c>
      <c r="CN522" s="180">
        <v>4811667543.5808735</v>
      </c>
      <c r="CO522" s="180">
        <v>-752448802.61000049</v>
      </c>
      <c r="CP522" s="128" t="s">
        <v>46</v>
      </c>
      <c r="CQ522" s="128" t="s">
        <v>46</v>
      </c>
      <c r="CR522" s="128" t="s">
        <v>46</v>
      </c>
      <c r="CS522" s="128" t="s">
        <v>46</v>
      </c>
      <c r="CT522" s="126" t="s">
        <v>46</v>
      </c>
      <c r="CU522" s="126" t="s">
        <v>46</v>
      </c>
      <c r="CV522" s="126" t="s">
        <v>6346</v>
      </c>
      <c r="CW522" s="126" t="s">
        <v>46</v>
      </c>
      <c r="CX522" s="154">
        <v>25569.625694432871</v>
      </c>
    </row>
    <row r="523" spans="1:102" ht="15" customHeight="1" x14ac:dyDescent="0.35">
      <c r="A523" s="8"/>
      <c r="B523" s="129">
        <v>43917493000131</v>
      </c>
      <c r="C523" s="152" t="s">
        <v>6347</v>
      </c>
      <c r="D523" s="126">
        <v>10</v>
      </c>
      <c r="E523" s="126"/>
      <c r="F523" s="122"/>
      <c r="G523" s="126" t="s">
        <v>6340</v>
      </c>
      <c r="H523" s="126" t="s">
        <v>3390</v>
      </c>
      <c r="I523" s="126" t="s">
        <v>3384</v>
      </c>
      <c r="J523" s="126" t="s">
        <v>3561</v>
      </c>
      <c r="K523" s="126" t="s">
        <v>3526</v>
      </c>
      <c r="L523" s="211" t="s">
        <v>3399</v>
      </c>
      <c r="M523" s="126" t="s">
        <v>163</v>
      </c>
      <c r="N523" s="126" t="s">
        <v>3566</v>
      </c>
      <c r="O523" s="126" t="s">
        <v>164</v>
      </c>
      <c r="P523" s="211" t="s">
        <v>3562</v>
      </c>
      <c r="Q523" s="127">
        <v>500</v>
      </c>
      <c r="R523" s="126" t="s">
        <v>4350</v>
      </c>
      <c r="S523" s="213" t="s">
        <v>46</v>
      </c>
      <c r="T523" s="171">
        <v>100</v>
      </c>
      <c r="U523" s="171">
        <v>100</v>
      </c>
      <c r="V523" s="172" t="s">
        <v>3398</v>
      </c>
      <c r="W523" s="172" t="s">
        <v>135</v>
      </c>
      <c r="X523" s="172" t="s">
        <v>5321</v>
      </c>
      <c r="Y523" s="172" t="s">
        <v>3548</v>
      </c>
      <c r="Z523" s="172">
        <v>11</v>
      </c>
      <c r="AA523" s="172" t="s">
        <v>46</v>
      </c>
      <c r="AB523" s="169" t="s">
        <v>46</v>
      </c>
      <c r="AC523" s="172" t="s">
        <v>6348</v>
      </c>
      <c r="AD523" s="169">
        <v>5.0000000000000001E-3</v>
      </c>
      <c r="AE523" s="169">
        <v>5.5E-2</v>
      </c>
      <c r="AF523" s="169">
        <v>8.0000000000000002E-3</v>
      </c>
      <c r="AG523" s="169" t="s">
        <v>46</v>
      </c>
      <c r="AH523" s="172" t="s">
        <v>46</v>
      </c>
      <c r="AI523" s="172" t="s">
        <v>46</v>
      </c>
      <c r="AJ523" s="172" t="s">
        <v>133</v>
      </c>
      <c r="AK523" s="173">
        <v>44498</v>
      </c>
      <c r="AL523" s="212" t="s">
        <v>6349</v>
      </c>
      <c r="AM523" s="128">
        <v>4.7000902537465998E-3</v>
      </c>
      <c r="AN523" s="128">
        <v>0.1024810061292875</v>
      </c>
      <c r="AO523" s="128">
        <v>0.1279096313638044</v>
      </c>
      <c r="AP523" s="128">
        <v>0.13505684780885849</v>
      </c>
      <c r="AQ523" s="128">
        <v>0.1262582716459475</v>
      </c>
      <c r="AR523" s="128">
        <v>0.1318169620865221</v>
      </c>
      <c r="AS523" s="128">
        <v>0.1023258742480808</v>
      </c>
      <c r="AT523" s="128">
        <v>0.1495391783122714</v>
      </c>
      <c r="AU523" s="128" t="s">
        <v>46</v>
      </c>
      <c r="AV523" s="128" t="s">
        <v>46</v>
      </c>
      <c r="AW523" s="128">
        <v>0.12893317221730211</v>
      </c>
      <c r="AX523" s="128">
        <v>0.3852752862202703</v>
      </c>
      <c r="AY523" s="128">
        <v>0.99003414903272802</v>
      </c>
      <c r="AZ523" s="128">
        <v>0.95858903751296043</v>
      </c>
      <c r="BA523" s="128">
        <v>1.1115237775757922</v>
      </c>
      <c r="BB523" s="128">
        <v>0.99611748377154063</v>
      </c>
      <c r="BC523" s="128">
        <v>1.2122244953522945</v>
      </c>
      <c r="BD523" s="128">
        <v>0.7842602018422552</v>
      </c>
      <c r="BE523" s="128">
        <v>1.2085923823163698</v>
      </c>
      <c r="BF523" s="128" t="s">
        <v>46</v>
      </c>
      <c r="BG523" s="128" t="s">
        <v>46</v>
      </c>
      <c r="BH523" s="128">
        <v>1.0527232835788525</v>
      </c>
      <c r="BI523" s="128">
        <v>-7.4992135216309002E-3</v>
      </c>
      <c r="BJ523" s="128">
        <v>-1.0315911173957E-3</v>
      </c>
      <c r="BK523" s="128">
        <v>-5.5256848752204997E-3</v>
      </c>
      <c r="BL523" s="128">
        <v>1.2082692084577573E-2</v>
      </c>
      <c r="BM523" s="128">
        <v>-4.3675194004910711E-4</v>
      </c>
      <c r="BN523" s="128">
        <v>2.30772339322797E-2</v>
      </c>
      <c r="BO523" s="128">
        <v>-2.8148519336744299E-2</v>
      </c>
      <c r="BP523" s="128">
        <v>2.58091428592373E-2</v>
      </c>
      <c r="BQ523" s="128" t="s">
        <v>46</v>
      </c>
      <c r="BR523" s="128" t="s">
        <v>46</v>
      </c>
      <c r="BS523" s="128">
        <v>5.7527550991576248E-3</v>
      </c>
      <c r="BT523" s="128">
        <v>6.6004010405884004E-3</v>
      </c>
      <c r="BU523" s="128">
        <v>9.4723329324811999E-3</v>
      </c>
      <c r="BV523" s="177">
        <v>-0.73754706160726669</v>
      </c>
      <c r="BW523" s="177">
        <v>0.52057914132250882</v>
      </c>
      <c r="BX523" s="128">
        <v>-6.3271516669069997E-3</v>
      </c>
      <c r="BY523" s="128">
        <v>-1.65294294753409E-2</v>
      </c>
      <c r="BZ523" s="177">
        <v>3.4886616578413002E-3</v>
      </c>
      <c r="CA523" s="182">
        <v>0.1346910501850816</v>
      </c>
      <c r="CB523" s="182">
        <v>-0.1110513301773297</v>
      </c>
      <c r="CC523" s="182">
        <v>0.16997622292261871</v>
      </c>
      <c r="CD523" s="182">
        <v>0.1164498013233263</v>
      </c>
      <c r="CE523" s="182">
        <v>-3.7683727372556798E-2</v>
      </c>
      <c r="CF523" s="182">
        <v>0.16960920562905271</v>
      </c>
      <c r="CG523" s="179">
        <v>1.6056722999999999</v>
      </c>
      <c r="CH523" s="169">
        <v>0.25</v>
      </c>
      <c r="CI523" s="170" t="s">
        <v>46</v>
      </c>
      <c r="CJ523" s="170">
        <v>1.25E-3</v>
      </c>
      <c r="CK523" s="170" t="s">
        <v>46</v>
      </c>
      <c r="CL523" s="170">
        <v>1.25E-3</v>
      </c>
      <c r="CM523" s="180">
        <v>694519920.14999998</v>
      </c>
      <c r="CN523" s="180">
        <v>662652209.45539701</v>
      </c>
      <c r="CO523" s="180">
        <v>96934880.269999996</v>
      </c>
      <c r="CP523" s="128" t="s">
        <v>46</v>
      </c>
      <c r="CQ523" s="128" t="s">
        <v>46</v>
      </c>
      <c r="CR523" s="128" t="s">
        <v>46</v>
      </c>
      <c r="CS523" s="128" t="s">
        <v>46</v>
      </c>
      <c r="CT523" s="126" t="s">
        <v>46</v>
      </c>
      <c r="CU523" s="126" t="s">
        <v>46</v>
      </c>
      <c r="CV523" s="126" t="s">
        <v>6350</v>
      </c>
      <c r="CW523" s="126" t="s">
        <v>46</v>
      </c>
      <c r="CX523" s="154">
        <v>25569.625694432871</v>
      </c>
    </row>
    <row r="524" spans="1:102" ht="15" customHeight="1" x14ac:dyDescent="0.35">
      <c r="A524" s="8"/>
      <c r="B524" s="129">
        <v>36498149000190</v>
      </c>
      <c r="C524" s="152" t="s">
        <v>6351</v>
      </c>
      <c r="D524" s="126">
        <v>16</v>
      </c>
      <c r="E524" s="126"/>
      <c r="F524" s="122" t="s">
        <v>3401</v>
      </c>
      <c r="G524" s="126" t="s">
        <v>6352</v>
      </c>
      <c r="H524" s="126" t="s">
        <v>3390</v>
      </c>
      <c r="I524" s="126" t="s">
        <v>3384</v>
      </c>
      <c r="J524" s="126" t="s">
        <v>3559</v>
      </c>
      <c r="K524" s="126" t="s">
        <v>3526</v>
      </c>
      <c r="L524" s="211" t="s">
        <v>3400</v>
      </c>
      <c r="M524" s="126" t="s">
        <v>112</v>
      </c>
      <c r="N524" s="126" t="s">
        <v>4449</v>
      </c>
      <c r="O524" s="126" t="s">
        <v>266</v>
      </c>
      <c r="P524" s="211" t="s">
        <v>3541</v>
      </c>
      <c r="Q524" s="127">
        <v>5000</v>
      </c>
      <c r="R524" s="126" t="s">
        <v>4350</v>
      </c>
      <c r="S524" s="213" t="s">
        <v>46</v>
      </c>
      <c r="T524" s="171">
        <v>1000</v>
      </c>
      <c r="U524" s="171">
        <v>1000</v>
      </c>
      <c r="V524" s="172" t="s">
        <v>3398</v>
      </c>
      <c r="W524" s="172" t="s">
        <v>3530</v>
      </c>
      <c r="X524" s="172" t="s">
        <v>5038</v>
      </c>
      <c r="Y524" s="172" t="s">
        <v>3530</v>
      </c>
      <c r="Z524" s="172">
        <v>181</v>
      </c>
      <c r="AA524" s="172" t="s">
        <v>46</v>
      </c>
      <c r="AB524" s="169" t="s">
        <v>46</v>
      </c>
      <c r="AC524" s="172" t="s">
        <v>6353</v>
      </c>
      <c r="AD524" s="169">
        <v>1.18E-2</v>
      </c>
      <c r="AE524" s="169">
        <v>8.1800000000000012E-2</v>
      </c>
      <c r="AF524" s="169">
        <v>1.32E-2</v>
      </c>
      <c r="AG524" s="169">
        <v>0.1</v>
      </c>
      <c r="AH524" s="172" t="s">
        <v>136</v>
      </c>
      <c r="AI524" s="172" t="s">
        <v>4367</v>
      </c>
      <c r="AJ524" s="172" t="s">
        <v>133</v>
      </c>
      <c r="AK524" s="173">
        <v>43921</v>
      </c>
      <c r="AL524" s="212" t="s">
        <v>6354</v>
      </c>
      <c r="AM524" s="128">
        <v>7.0343870164256998E-3</v>
      </c>
      <c r="AN524" s="128">
        <v>0.1440824441188879</v>
      </c>
      <c r="AO524" s="128">
        <v>0.15380312357031811</v>
      </c>
      <c r="AP524" s="128">
        <v>0.1175865305504029</v>
      </c>
      <c r="AQ524" s="128">
        <v>0.11695679576636391</v>
      </c>
      <c r="AR524" s="128">
        <v>7.7417221195111602E-2</v>
      </c>
      <c r="AS524" s="128">
        <v>6.4093171059722495E-2</v>
      </c>
      <c r="AT524" s="128">
        <v>0.19936026178294991</v>
      </c>
      <c r="AU524" s="128" t="s">
        <v>46</v>
      </c>
      <c r="AV524" s="128" t="s">
        <v>46</v>
      </c>
      <c r="AW524" s="128">
        <v>0.1184522446188052</v>
      </c>
      <c r="AX524" s="128">
        <v>0.57662200613641612</v>
      </c>
      <c r="AY524" s="128">
        <v>1.3919314938598413</v>
      </c>
      <c r="AZ524" s="128">
        <v>1.1526418035747596</v>
      </c>
      <c r="BA524" s="128">
        <v>0.95982365209469045</v>
      </c>
      <c r="BB524" s="128">
        <v>0.91453353473629961</v>
      </c>
      <c r="BC524" s="128">
        <v>0.7119497400738285</v>
      </c>
      <c r="BD524" s="128">
        <v>0.49123179881310391</v>
      </c>
      <c r="BE524" s="128">
        <v>1.6112519571581609</v>
      </c>
      <c r="BF524" s="128" t="s">
        <v>46</v>
      </c>
      <c r="BG524" s="128" t="s">
        <v>46</v>
      </c>
      <c r="BH524" s="128">
        <v>1.3013467617342958</v>
      </c>
      <c r="BI524" s="128">
        <v>-5.1649167589518001E-3</v>
      </c>
      <c r="BJ524" s="128">
        <v>4.05698468722046E-2</v>
      </c>
      <c r="BK524" s="128">
        <v>2.0367807331293099E-2</v>
      </c>
      <c r="BL524" s="128">
        <v>-4.3847714050493369E-3</v>
      </c>
      <c r="BM524" s="128">
        <v>-9.6907199487253903E-3</v>
      </c>
      <c r="BN524" s="128">
        <v>-3.1322506959130698E-2</v>
      </c>
      <c r="BO524" s="128">
        <v>-6.6381222525102507E-2</v>
      </c>
      <c r="BP524" s="128">
        <v>7.5630226329915701E-2</v>
      </c>
      <c r="BQ524" s="128" t="s">
        <v>46</v>
      </c>
      <c r="BR524" s="128" t="s">
        <v>46</v>
      </c>
      <c r="BS524" s="128">
        <v>2.5141023607082591E-2</v>
      </c>
      <c r="BT524" s="128">
        <v>6.4119649457968497E-2</v>
      </c>
      <c r="BU524" s="128">
        <v>4.2720090710028802E-2</v>
      </c>
      <c r="BV524" s="177">
        <v>0.30880960665037072</v>
      </c>
      <c r="BW524" s="177">
        <v>0.50065855336523657</v>
      </c>
      <c r="BX524" s="128">
        <v>-2.1096499902643499E-2</v>
      </c>
      <c r="BY524" s="128">
        <v>-3.93610499996827E-2</v>
      </c>
      <c r="BZ524" s="177">
        <v>-2.9812999609999998E-3</v>
      </c>
      <c r="CA524" s="182">
        <v>6.5486861171846905E-2</v>
      </c>
      <c r="CB524" s="182">
        <v>-7.5247816868116001E-3</v>
      </c>
      <c r="CC524" s="182">
        <v>0.1616289820072821</v>
      </c>
      <c r="CD524" s="182">
        <v>0.19857971960566781</v>
      </c>
      <c r="CE524" s="182">
        <v>-2.47077181131896E-2</v>
      </c>
      <c r="CF524" s="182">
        <v>1.8251886989379101E-2</v>
      </c>
      <c r="CG524" s="179">
        <v>1.8468487</v>
      </c>
      <c r="CH524" s="169">
        <v>0.42</v>
      </c>
      <c r="CI524" s="170">
        <v>0.16</v>
      </c>
      <c r="CJ524" s="170">
        <v>4.9559999999999995E-3</v>
      </c>
      <c r="CK524" s="170">
        <v>2.8751964283418727E-4</v>
      </c>
      <c r="CL524" s="170">
        <v>5.2435196428341864E-3</v>
      </c>
      <c r="CM524" s="180">
        <v>172243163.44999999</v>
      </c>
      <c r="CN524" s="180">
        <v>207038668.2630952</v>
      </c>
      <c r="CO524" s="180">
        <v>-81899060.499999955</v>
      </c>
      <c r="CP524" s="128" t="s">
        <v>46</v>
      </c>
      <c r="CQ524" s="128" t="s">
        <v>46</v>
      </c>
      <c r="CR524" s="128" t="s">
        <v>46</v>
      </c>
      <c r="CS524" s="128" t="s">
        <v>46</v>
      </c>
      <c r="CT524" s="126" t="s">
        <v>46</v>
      </c>
      <c r="CU524" s="126" t="s">
        <v>46</v>
      </c>
      <c r="CV524" s="126" t="s">
        <v>6355</v>
      </c>
      <c r="CW524" s="126" t="s">
        <v>46</v>
      </c>
      <c r="CX524" s="154">
        <v>25569.625694432871</v>
      </c>
    </row>
    <row r="525" spans="1:102" ht="15" customHeight="1" x14ac:dyDescent="0.35">
      <c r="A525" s="8"/>
      <c r="B525" s="129">
        <v>43508091000183</v>
      </c>
      <c r="C525" s="152" t="s">
        <v>6356</v>
      </c>
      <c r="D525" s="126">
        <v>16</v>
      </c>
      <c r="E525" s="126"/>
      <c r="F525" s="122"/>
      <c r="G525" s="126" t="s">
        <v>6352</v>
      </c>
      <c r="H525" s="126" t="s">
        <v>3390</v>
      </c>
      <c r="I525" s="126" t="s">
        <v>3384</v>
      </c>
      <c r="J525" s="126" t="s">
        <v>3561</v>
      </c>
      <c r="K525" s="126" t="s">
        <v>3526</v>
      </c>
      <c r="L525" s="211" t="s">
        <v>3400</v>
      </c>
      <c r="M525" s="126" t="s">
        <v>112</v>
      </c>
      <c r="N525" s="126" t="s">
        <v>4449</v>
      </c>
      <c r="O525" s="126" t="s">
        <v>266</v>
      </c>
      <c r="P525" s="211" t="s">
        <v>3562</v>
      </c>
      <c r="Q525" s="127">
        <v>10000</v>
      </c>
      <c r="R525" s="126" t="s">
        <v>4350</v>
      </c>
      <c r="S525" s="213" t="s">
        <v>46</v>
      </c>
      <c r="T525" s="171">
        <v>5000</v>
      </c>
      <c r="U525" s="171">
        <v>5000</v>
      </c>
      <c r="V525" s="172" t="s">
        <v>3398</v>
      </c>
      <c r="W525" s="172" t="s">
        <v>3530</v>
      </c>
      <c r="X525" s="172" t="s">
        <v>5535</v>
      </c>
      <c r="Y525" s="172" t="s">
        <v>3530</v>
      </c>
      <c r="Z525" s="172">
        <v>361</v>
      </c>
      <c r="AA525" s="172" t="s">
        <v>46</v>
      </c>
      <c r="AB525" s="169" t="s">
        <v>46</v>
      </c>
      <c r="AC525" s="172" t="s">
        <v>6357</v>
      </c>
      <c r="AD525" s="169">
        <v>1.18E-2</v>
      </c>
      <c r="AE525" s="169">
        <v>8.1800000000000012E-2</v>
      </c>
      <c r="AF525" s="169">
        <v>1.18E-2</v>
      </c>
      <c r="AG525" s="169">
        <v>0.1</v>
      </c>
      <c r="AH525" s="172" t="s">
        <v>3380</v>
      </c>
      <c r="AI525" s="172" t="s">
        <v>3381</v>
      </c>
      <c r="AJ525" s="172" t="s">
        <v>133</v>
      </c>
      <c r="AK525" s="173">
        <v>44498</v>
      </c>
      <c r="AL525" s="212" t="s">
        <v>6358</v>
      </c>
      <c r="AM525" s="128">
        <v>7.1542453082853001E-3</v>
      </c>
      <c r="AN525" s="128">
        <v>0.14480421659777759</v>
      </c>
      <c r="AO525" s="128">
        <v>0.15481769783026039</v>
      </c>
      <c r="AP525" s="128">
        <v>0.1207189386782299</v>
      </c>
      <c r="AQ525" s="128">
        <v>0.11491972454516181</v>
      </c>
      <c r="AR525" s="128">
        <v>8.0884518996843596E-2</v>
      </c>
      <c r="AS525" s="128">
        <v>5.2917806460331202E-2</v>
      </c>
      <c r="AT525" s="128">
        <v>0.24163815237720951</v>
      </c>
      <c r="AU525" s="128" t="s">
        <v>46</v>
      </c>
      <c r="AV525" s="128" t="s">
        <v>46</v>
      </c>
      <c r="AW525" s="128">
        <v>0.1389706899603104</v>
      </c>
      <c r="AX525" s="128">
        <v>0.58644701697854951</v>
      </c>
      <c r="AY525" s="128">
        <v>1.3989042923219419</v>
      </c>
      <c r="AZ525" s="128">
        <v>1.1602452948283413</v>
      </c>
      <c r="BA525" s="128">
        <v>0.98685018920283318</v>
      </c>
      <c r="BB525" s="128">
        <v>0.89684649286386331</v>
      </c>
      <c r="BC525" s="128">
        <v>0.74383595002290837</v>
      </c>
      <c r="BD525" s="128">
        <v>0.4055800146404045</v>
      </c>
      <c r="BE525" s="128">
        <v>1.9529466025970008</v>
      </c>
      <c r="BF525" s="128" t="s">
        <v>46</v>
      </c>
      <c r="BG525" s="128" t="s">
        <v>46</v>
      </c>
      <c r="BH525" s="128">
        <v>1.1508731447987359</v>
      </c>
      <c r="BI525" s="128">
        <v>-5.0450584670921998E-3</v>
      </c>
      <c r="BJ525" s="128">
        <v>4.1291619351094301E-2</v>
      </c>
      <c r="BK525" s="128">
        <v>2.13823815912355E-2</v>
      </c>
      <c r="BL525" s="128">
        <v>-1.4332569979542686E-3</v>
      </c>
      <c r="BM525" s="128">
        <v>-1.1716513579895338E-2</v>
      </c>
      <c r="BN525" s="128">
        <v>-2.78552091573986E-2</v>
      </c>
      <c r="BO525" s="128">
        <v>-7.75565871244938E-2</v>
      </c>
      <c r="BP525" s="128">
        <v>0.1179081169241753</v>
      </c>
      <c r="BQ525" s="128" t="s">
        <v>46</v>
      </c>
      <c r="BR525" s="128" t="s">
        <v>46</v>
      </c>
      <c r="BS525" s="128">
        <v>1.6255413612205949E-2</v>
      </c>
      <c r="BT525" s="128">
        <v>6.4674049182098195E-2</v>
      </c>
      <c r="BU525" s="128">
        <v>5.1827016688557097E-2</v>
      </c>
      <c r="BV525" s="177">
        <v>0.32026702096401471</v>
      </c>
      <c r="BW525" s="177">
        <v>0.29072654470173909</v>
      </c>
      <c r="BX525" s="128">
        <v>-2.0307093562842601E-2</v>
      </c>
      <c r="BY525" s="128">
        <v>-4.10404287098027E-2</v>
      </c>
      <c r="BZ525" s="177">
        <v>-1.07096918728405E-2</v>
      </c>
      <c r="CA525" s="182">
        <v>6.2712474056424702E-2</v>
      </c>
      <c r="CB525" s="182">
        <v>-4.7082849340616996E-3</v>
      </c>
      <c r="CC525" s="182">
        <v>0.15160781101650031</v>
      </c>
      <c r="CD525" s="182">
        <v>0.1883191911756438</v>
      </c>
      <c r="CE525" s="182">
        <v>-2.21106298215362E-2</v>
      </c>
      <c r="CF525" s="182">
        <v>1.5980955725342E-2</v>
      </c>
      <c r="CG525" s="179">
        <v>1.6621417000000001</v>
      </c>
      <c r="CH525" s="169">
        <v>0.24</v>
      </c>
      <c r="CI525" s="170">
        <v>0.15</v>
      </c>
      <c r="CJ525" s="170">
        <v>2.8319999999999999E-3</v>
      </c>
      <c r="CK525" s="170">
        <v>2.8297664566585894E-4</v>
      </c>
      <c r="CL525" s="170">
        <v>3.1149766456658587E-3</v>
      </c>
      <c r="CM525" s="180">
        <v>170154409.31</v>
      </c>
      <c r="CN525" s="180">
        <v>205081572.49055561</v>
      </c>
      <c r="CO525" s="180">
        <v>-95274485.540000021</v>
      </c>
      <c r="CP525" s="128" t="s">
        <v>46</v>
      </c>
      <c r="CQ525" s="128" t="s">
        <v>46</v>
      </c>
      <c r="CR525" s="128" t="s">
        <v>46</v>
      </c>
      <c r="CS525" s="128" t="s">
        <v>46</v>
      </c>
      <c r="CT525" s="126" t="s">
        <v>46</v>
      </c>
      <c r="CU525" s="126" t="s">
        <v>46</v>
      </c>
      <c r="CV525" s="126" t="s">
        <v>6359</v>
      </c>
      <c r="CW525" s="126" t="s">
        <v>46</v>
      </c>
      <c r="CX525" s="154">
        <v>25569.625694432871</v>
      </c>
    </row>
    <row r="526" spans="1:102" ht="15" customHeight="1" x14ac:dyDescent="0.35">
      <c r="A526" s="8"/>
      <c r="B526" s="129">
        <v>42260903000151</v>
      </c>
      <c r="C526" s="152" t="s">
        <v>6360</v>
      </c>
      <c r="D526" s="126">
        <v>14</v>
      </c>
      <c r="E526" s="126"/>
      <c r="F526" s="122"/>
      <c r="G526" s="126" t="s">
        <v>6352</v>
      </c>
      <c r="H526" s="126" t="s">
        <v>3390</v>
      </c>
      <c r="I526" s="126" t="s">
        <v>3384</v>
      </c>
      <c r="J526" s="126" t="s">
        <v>3561</v>
      </c>
      <c r="K526" s="126" t="s">
        <v>3526</v>
      </c>
      <c r="L526" s="211" t="s">
        <v>3400</v>
      </c>
      <c r="M526" s="126" t="s">
        <v>4661</v>
      </c>
      <c r="N526" s="126" t="s">
        <v>4449</v>
      </c>
      <c r="O526" s="126" t="s">
        <v>266</v>
      </c>
      <c r="P526" s="211" t="s">
        <v>4214</v>
      </c>
      <c r="Q526" s="127">
        <v>501.9</v>
      </c>
      <c r="R526" s="126" t="s">
        <v>4350</v>
      </c>
      <c r="S526" s="213" t="s">
        <v>46</v>
      </c>
      <c r="T526" s="171">
        <v>501.9</v>
      </c>
      <c r="U526" s="171">
        <v>501.9</v>
      </c>
      <c r="V526" s="172" t="s">
        <v>3398</v>
      </c>
      <c r="W526" s="172" t="s">
        <v>135</v>
      </c>
      <c r="X526" s="172" t="s">
        <v>5263</v>
      </c>
      <c r="Y526" s="172" t="s">
        <v>3530</v>
      </c>
      <c r="Z526" s="172">
        <v>86</v>
      </c>
      <c r="AA526" s="172" t="s">
        <v>46</v>
      </c>
      <c r="AB526" s="169" t="s">
        <v>46</v>
      </c>
      <c r="AC526" s="172" t="s">
        <v>6361</v>
      </c>
      <c r="AD526" s="169">
        <v>8.0000000000000002E-3</v>
      </c>
      <c r="AE526" s="169">
        <v>8.0000000000000002E-3</v>
      </c>
      <c r="AF526" s="169">
        <v>8.0000000000000002E-3</v>
      </c>
      <c r="AG526" s="169" t="s">
        <v>46</v>
      </c>
      <c r="AH526" s="172" t="s">
        <v>46</v>
      </c>
      <c r="AI526" s="172" t="s">
        <v>46</v>
      </c>
      <c r="AJ526" s="172" t="s">
        <v>133</v>
      </c>
      <c r="AK526" s="173">
        <v>44407</v>
      </c>
      <c r="AL526" s="212" t="s">
        <v>6362</v>
      </c>
      <c r="AM526" s="128">
        <v>1.2507831858176799E-2</v>
      </c>
      <c r="AN526" s="128">
        <v>0.11687579539262891</v>
      </c>
      <c r="AO526" s="128">
        <v>0.15336588426253289</v>
      </c>
      <c r="AP526" s="128">
        <v>0.1436415364679775</v>
      </c>
      <c r="AQ526" s="128">
        <v>0.1503208671353681</v>
      </c>
      <c r="AR526" s="128">
        <v>0.13225837941567281</v>
      </c>
      <c r="AS526" s="128">
        <v>0.15602429001539289</v>
      </c>
      <c r="AT526" s="128">
        <v>0.15288561636118311</v>
      </c>
      <c r="AU526" s="128" t="s">
        <v>46</v>
      </c>
      <c r="AV526" s="128" t="s">
        <v>46</v>
      </c>
      <c r="AW526" s="128">
        <v>0.14420659518038409</v>
      </c>
      <c r="AX526" s="128">
        <v>1.0252906303900686</v>
      </c>
      <c r="AY526" s="128">
        <v>1.1290973128043491</v>
      </c>
      <c r="AZ526" s="128">
        <v>1.1493650150894541</v>
      </c>
      <c r="BA526" s="128">
        <v>1.1869294642128123</v>
      </c>
      <c r="BB526" s="128">
        <v>1.2135040436135589</v>
      </c>
      <c r="BC526" s="128">
        <v>1.2162838887004606</v>
      </c>
      <c r="BD526" s="128">
        <v>1.1958230709381079</v>
      </c>
      <c r="BE526" s="128">
        <v>1.2356386693125609</v>
      </c>
      <c r="BF526" s="128" t="s">
        <v>46</v>
      </c>
      <c r="BG526" s="128" t="s">
        <v>46</v>
      </c>
      <c r="BH526" s="128">
        <v>1.2573826418577192</v>
      </c>
      <c r="BI526" s="128">
        <v>3.0852808279919998E-4</v>
      </c>
      <c r="BJ526" s="128">
        <v>1.3363198145945601E-2</v>
      </c>
      <c r="BK526" s="128">
        <v>1.9930568023508E-2</v>
      </c>
      <c r="BL526" s="128">
        <v>2.0179934356697959E-2</v>
      </c>
      <c r="BM526" s="128">
        <v>2.3532429067653293E-2</v>
      </c>
      <c r="BN526" s="128">
        <v>2.35186512614304E-2</v>
      </c>
      <c r="BO526" s="128">
        <v>2.5549896430567799E-2</v>
      </c>
      <c r="BP526" s="128">
        <v>2.91555809081489E-2</v>
      </c>
      <c r="BQ526" s="128" t="s">
        <v>46</v>
      </c>
      <c r="BR526" s="128" t="s">
        <v>46</v>
      </c>
      <c r="BS526" s="128">
        <v>2.648156354230391E-2</v>
      </c>
      <c r="BT526" s="128">
        <v>1.1958507156121E-3</v>
      </c>
      <c r="BU526" s="128">
        <v>1.4036951407095999E-3</v>
      </c>
      <c r="BV526" s="177">
        <v>14.584596582236047</v>
      </c>
      <c r="BW526" s="177">
        <v>15.753006679848191</v>
      </c>
      <c r="BX526" s="128" t="s">
        <v>46</v>
      </c>
      <c r="BY526" s="128" t="s">
        <v>46</v>
      </c>
      <c r="BZ526" s="177">
        <v>3.9040975577899998E-5</v>
      </c>
      <c r="CA526" s="182">
        <v>4.3346359370400302E-2</v>
      </c>
      <c r="CB526" s="182">
        <v>-4.1462368756714999E-3</v>
      </c>
      <c r="CC526" s="182">
        <v>6.5612468040947503E-2</v>
      </c>
      <c r="CD526" s="182">
        <v>3.9005109154947197E-2</v>
      </c>
      <c r="CE526" s="182">
        <v>-1.4609209283497999E-3</v>
      </c>
      <c r="CF526" s="182">
        <v>6.1017031912479397E-2</v>
      </c>
      <c r="CG526" s="179">
        <v>1.7501370000000001</v>
      </c>
      <c r="CH526" s="169">
        <v>0.21</v>
      </c>
      <c r="CI526" s="170" t="s">
        <v>46</v>
      </c>
      <c r="CJ526" s="170">
        <v>1.6800000000000001E-3</v>
      </c>
      <c r="CK526" s="170" t="s">
        <v>46</v>
      </c>
      <c r="CL526" s="170">
        <v>1.6800000000000001E-3</v>
      </c>
      <c r="CM526" s="180">
        <v>616541364.47000003</v>
      </c>
      <c r="CN526" s="180">
        <v>549551931.17833316</v>
      </c>
      <c r="CO526" s="180">
        <v>95626934.060000002</v>
      </c>
      <c r="CP526" s="128" t="s">
        <v>46</v>
      </c>
      <c r="CQ526" s="128" t="s">
        <v>46</v>
      </c>
      <c r="CR526" s="128" t="s">
        <v>46</v>
      </c>
      <c r="CS526" s="128" t="s">
        <v>46</v>
      </c>
      <c r="CT526" s="126" t="s">
        <v>46</v>
      </c>
      <c r="CU526" s="126" t="s">
        <v>46</v>
      </c>
      <c r="CV526" s="126" t="s">
        <v>6363</v>
      </c>
      <c r="CW526" s="126" t="s">
        <v>46</v>
      </c>
      <c r="CX526" s="154">
        <v>25569.625694432871</v>
      </c>
    </row>
    <row r="527" spans="1:102" ht="15" customHeight="1" x14ac:dyDescent="0.35">
      <c r="A527" s="8"/>
      <c r="B527" s="129">
        <v>46962243000101</v>
      </c>
      <c r="C527" s="152" t="s">
        <v>6364</v>
      </c>
      <c r="D527" s="126">
        <v>21</v>
      </c>
      <c r="E527" s="126"/>
      <c r="F527" s="122"/>
      <c r="G527" s="126" t="s">
        <v>6340</v>
      </c>
      <c r="H527" s="126" t="s">
        <v>3390</v>
      </c>
      <c r="I527" s="126" t="s">
        <v>3384</v>
      </c>
      <c r="J527" s="126" t="s">
        <v>3561</v>
      </c>
      <c r="K527" s="126" t="s">
        <v>3526</v>
      </c>
      <c r="L527" s="211" t="s">
        <v>3399</v>
      </c>
      <c r="M527" s="126" t="s">
        <v>112</v>
      </c>
      <c r="N527" s="126" t="s">
        <v>113</v>
      </c>
      <c r="O527" s="126" t="s">
        <v>3551</v>
      </c>
      <c r="P527" s="211" t="s">
        <v>114</v>
      </c>
      <c r="Q527" s="127">
        <v>500</v>
      </c>
      <c r="R527" s="126" t="s">
        <v>4350</v>
      </c>
      <c r="S527" s="213" t="s">
        <v>46</v>
      </c>
      <c r="T527" s="171">
        <v>100</v>
      </c>
      <c r="U527" s="171">
        <v>100</v>
      </c>
      <c r="V527" s="172" t="s">
        <v>3398</v>
      </c>
      <c r="W527" s="172" t="s">
        <v>135</v>
      </c>
      <c r="X527" s="172" t="s">
        <v>3531</v>
      </c>
      <c r="Y527" s="172" t="s">
        <v>3534</v>
      </c>
      <c r="Z527" s="172">
        <v>32</v>
      </c>
      <c r="AA527" s="172" t="s">
        <v>134</v>
      </c>
      <c r="AB527" s="169">
        <v>0.02</v>
      </c>
      <c r="AC527" s="172" t="s">
        <v>6365</v>
      </c>
      <c r="AD527" s="169">
        <v>1.95E-2</v>
      </c>
      <c r="AE527" s="169">
        <v>6.9500000000000006E-2</v>
      </c>
      <c r="AF527" s="169">
        <v>2.0499999999999997E-2</v>
      </c>
      <c r="AG527" s="169">
        <v>0.2</v>
      </c>
      <c r="AH527" s="172" t="s">
        <v>3564</v>
      </c>
      <c r="AI527" s="172" t="s">
        <v>4352</v>
      </c>
      <c r="AJ527" s="172" t="s">
        <v>133</v>
      </c>
      <c r="AK527" s="173">
        <v>44771</v>
      </c>
      <c r="AL527" s="212" t="s">
        <v>6366</v>
      </c>
      <c r="AM527" s="128">
        <v>2.2371435204868201E-2</v>
      </c>
      <c r="AN527" s="128">
        <v>0.2073326403730868</v>
      </c>
      <c r="AO527" s="128">
        <v>0.1074386622810232</v>
      </c>
      <c r="AP527" s="128">
        <v>0.13492221897451109</v>
      </c>
      <c r="AQ527" s="128">
        <v>0.1446876621540322</v>
      </c>
      <c r="AR527" s="128">
        <v>-2.3755944005474299E-2</v>
      </c>
      <c r="AS527" s="128">
        <v>0.26401763347067048</v>
      </c>
      <c r="AT527" s="128" t="s">
        <v>46</v>
      </c>
      <c r="AU527" s="128" t="s">
        <v>46</v>
      </c>
      <c r="AV527" s="128" t="s">
        <v>46</v>
      </c>
      <c r="AW527" s="128">
        <v>0.19115123549312571</v>
      </c>
      <c r="AX527" s="128">
        <v>1.8338288493169232</v>
      </c>
      <c r="AY527" s="128">
        <v>2.0029701300894578</v>
      </c>
      <c r="AZ527" s="128">
        <v>0.80517411214109602</v>
      </c>
      <c r="BA527" s="128">
        <v>1.1103457576318403</v>
      </c>
      <c r="BB527" s="128">
        <v>1.1617870134145272</v>
      </c>
      <c r="BC527" s="128" t="s">
        <v>46</v>
      </c>
      <c r="BD527" s="128">
        <v>2.0235206787838038</v>
      </c>
      <c r="BE527" s="128" t="s">
        <v>46</v>
      </c>
      <c r="BF527" s="128" t="s">
        <v>46</v>
      </c>
      <c r="BG527" s="128" t="s">
        <v>46</v>
      </c>
      <c r="BH527" s="128">
        <v>1.6052136492171376</v>
      </c>
      <c r="BI527" s="128">
        <v>1.01721314294906E-2</v>
      </c>
      <c r="BJ527" s="128">
        <v>0.1038200431264035</v>
      </c>
      <c r="BK527" s="128">
        <v>-2.59966539580016E-2</v>
      </c>
      <c r="BL527" s="128">
        <v>1.1955735435102977E-2</v>
      </c>
      <c r="BM527" s="128">
        <v>1.7917365851461087E-2</v>
      </c>
      <c r="BN527" s="128">
        <v>-0.13249567215971669</v>
      </c>
      <c r="BO527" s="128">
        <v>0.13354323988584529</v>
      </c>
      <c r="BP527" s="128" t="s">
        <v>46</v>
      </c>
      <c r="BQ527" s="128" t="s">
        <v>46</v>
      </c>
      <c r="BR527" s="128" t="s">
        <v>46</v>
      </c>
      <c r="BS527" s="128">
        <v>6.4400800622318011E-2</v>
      </c>
      <c r="BT527" s="128">
        <v>0.1154822471205799</v>
      </c>
      <c r="BU527" s="128">
        <v>0.15857251961520219</v>
      </c>
      <c r="BV527" s="177">
        <v>-0.14329670840049</v>
      </c>
      <c r="BW527" s="177">
        <v>0.42720799414164229</v>
      </c>
      <c r="BX527" s="128">
        <v>-0.1034515275108181</v>
      </c>
      <c r="BY527" s="128">
        <v>-0.16839934146730451</v>
      </c>
      <c r="BZ527" s="177">
        <v>0.65489590048273705</v>
      </c>
      <c r="CA527" s="182">
        <v>0.72257657610943482</v>
      </c>
      <c r="CB527" s="182">
        <v>-0.26116029687171732</v>
      </c>
      <c r="CC527" s="182">
        <v>0.46210746521325802</v>
      </c>
      <c r="CD527" s="182">
        <v>0.34407865228441598</v>
      </c>
      <c r="CE527" s="182">
        <v>5.0877877013331E-3</v>
      </c>
      <c r="CF527" s="182">
        <v>0.34361992353325621</v>
      </c>
      <c r="CG527" s="179">
        <v>1.7376366000000001</v>
      </c>
      <c r="CH527" s="169">
        <v>0.24</v>
      </c>
      <c r="CI527" s="170">
        <v>0.1</v>
      </c>
      <c r="CJ527" s="170">
        <v>4.6800000000000001E-3</v>
      </c>
      <c r="CK527" s="170" t="s">
        <v>46</v>
      </c>
      <c r="CL527" s="170">
        <v>4.6800000000000001E-3</v>
      </c>
      <c r="CM527" s="180">
        <v>48196046.600000001</v>
      </c>
      <c r="CN527" s="180">
        <v>56183470.09396825</v>
      </c>
      <c r="CO527" s="180">
        <v>-13723732.079999998</v>
      </c>
      <c r="CP527" s="128" t="s">
        <v>46</v>
      </c>
      <c r="CQ527" s="128" t="s">
        <v>46</v>
      </c>
      <c r="CR527" s="128" t="s">
        <v>46</v>
      </c>
      <c r="CS527" s="128" t="s">
        <v>46</v>
      </c>
      <c r="CT527" s="126" t="s">
        <v>46</v>
      </c>
      <c r="CU527" s="126" t="s">
        <v>46</v>
      </c>
      <c r="CV527" s="126" t="s">
        <v>6367</v>
      </c>
      <c r="CW527" s="126" t="s">
        <v>46</v>
      </c>
      <c r="CX527" s="154">
        <v>25569.625694432871</v>
      </c>
    </row>
    <row r="528" spans="1:102" ht="15" customHeight="1" x14ac:dyDescent="0.35">
      <c r="A528" s="8"/>
      <c r="B528" s="129">
        <v>59987139000113</v>
      </c>
      <c r="C528" s="152" t="s">
        <v>6287</v>
      </c>
      <c r="D528" s="126">
        <v>33</v>
      </c>
      <c r="E528" s="126"/>
      <c r="F528" s="122"/>
      <c r="G528" s="126" t="s">
        <v>6288</v>
      </c>
      <c r="H528" s="126" t="s">
        <v>352</v>
      </c>
      <c r="I528" s="126" t="s">
        <v>3406</v>
      </c>
      <c r="J528" s="126" t="s">
        <v>3559</v>
      </c>
      <c r="K528" s="126" t="s">
        <v>46</v>
      </c>
      <c r="L528" s="211" t="s">
        <v>4393</v>
      </c>
      <c r="M528" s="126" t="s">
        <v>4394</v>
      </c>
      <c r="N528" s="126" t="s">
        <v>46</v>
      </c>
      <c r="O528" s="126" t="s">
        <v>4231</v>
      </c>
      <c r="P528" s="211" t="s">
        <v>4220</v>
      </c>
      <c r="Q528" s="127">
        <v>1000</v>
      </c>
      <c r="R528" s="126" t="s">
        <v>4361</v>
      </c>
      <c r="S528" s="213" t="s">
        <v>46</v>
      </c>
      <c r="T528" s="171">
        <v>0.01</v>
      </c>
      <c r="U528" s="171">
        <v>0.01</v>
      </c>
      <c r="V528" s="172" t="s">
        <v>3398</v>
      </c>
      <c r="W528" s="172" t="s">
        <v>135</v>
      </c>
      <c r="X528" s="172" t="s">
        <v>135</v>
      </c>
      <c r="Y528" s="172" t="s">
        <v>135</v>
      </c>
      <c r="Z528" s="172">
        <v>0</v>
      </c>
      <c r="AA528" s="172" t="s">
        <v>46</v>
      </c>
      <c r="AB528" s="169" t="s">
        <v>46</v>
      </c>
      <c r="AC528" s="172" t="s">
        <v>46</v>
      </c>
      <c r="AD528" s="169">
        <v>1.4999999999999999E-2</v>
      </c>
      <c r="AE528" s="169" t="s">
        <v>46</v>
      </c>
      <c r="AF528" s="169">
        <v>1.4999999999999999E-2</v>
      </c>
      <c r="AG528" s="169">
        <v>0.2</v>
      </c>
      <c r="AH528" s="172" t="s">
        <v>4806</v>
      </c>
      <c r="AI528" s="172" t="s">
        <v>4807</v>
      </c>
      <c r="AJ528" s="172" t="s">
        <v>133</v>
      </c>
      <c r="AK528" s="173">
        <v>45783</v>
      </c>
      <c r="AL528" s="212" t="s">
        <v>6289</v>
      </c>
      <c r="AM528" s="128" t="s">
        <v>46</v>
      </c>
      <c r="AN528" s="128" t="s">
        <v>46</v>
      </c>
      <c r="AO528" s="128" t="s">
        <v>46</v>
      </c>
      <c r="AP528" s="128" t="s">
        <v>46</v>
      </c>
      <c r="AQ528" s="128" t="s">
        <v>46</v>
      </c>
      <c r="AR528" s="128" t="s">
        <v>46</v>
      </c>
      <c r="AS528" s="128" t="s">
        <v>46</v>
      </c>
      <c r="AT528" s="128" t="s">
        <v>46</v>
      </c>
      <c r="AU528" s="128" t="s">
        <v>46</v>
      </c>
      <c r="AV528" s="128" t="s">
        <v>46</v>
      </c>
      <c r="AW528" s="128" t="s">
        <v>46</v>
      </c>
      <c r="AX528" s="128" t="s">
        <v>46</v>
      </c>
      <c r="AY528" s="128" t="s">
        <v>46</v>
      </c>
      <c r="AZ528" s="128" t="s">
        <v>46</v>
      </c>
      <c r="BA528" s="128" t="s">
        <v>46</v>
      </c>
      <c r="BB528" s="128" t="s">
        <v>46</v>
      </c>
      <c r="BC528" s="128" t="s">
        <v>46</v>
      </c>
      <c r="BD528" s="128" t="s">
        <v>46</v>
      </c>
      <c r="BE528" s="128" t="s">
        <v>46</v>
      </c>
      <c r="BF528" s="128" t="s">
        <v>46</v>
      </c>
      <c r="BG528" s="128" t="s">
        <v>46</v>
      </c>
      <c r="BH528" s="128" t="s">
        <v>46</v>
      </c>
      <c r="BI528" s="128" t="s">
        <v>46</v>
      </c>
      <c r="BJ528" s="128" t="s">
        <v>46</v>
      </c>
      <c r="BK528" s="128" t="s">
        <v>46</v>
      </c>
      <c r="BL528" s="128" t="s">
        <v>46</v>
      </c>
      <c r="BM528" s="128" t="s">
        <v>46</v>
      </c>
      <c r="BN528" s="128" t="s">
        <v>46</v>
      </c>
      <c r="BO528" s="128" t="s">
        <v>46</v>
      </c>
      <c r="BP528" s="128" t="s">
        <v>46</v>
      </c>
      <c r="BQ528" s="128" t="s">
        <v>46</v>
      </c>
      <c r="BR528" s="128" t="s">
        <v>46</v>
      </c>
      <c r="BS528" s="128" t="s">
        <v>46</v>
      </c>
      <c r="BT528" s="128" t="s">
        <v>46</v>
      </c>
      <c r="BU528" s="128" t="s">
        <v>46</v>
      </c>
      <c r="BV528" s="177" t="s">
        <v>46</v>
      </c>
      <c r="BW528" s="177" t="s">
        <v>46</v>
      </c>
      <c r="BX528" s="128" t="s">
        <v>46</v>
      </c>
      <c r="BY528" s="128" t="s">
        <v>46</v>
      </c>
      <c r="BZ528" s="177" t="s">
        <v>46</v>
      </c>
      <c r="CA528" s="182" t="s">
        <v>46</v>
      </c>
      <c r="CB528" s="182" t="s">
        <v>46</v>
      </c>
      <c r="CC528" s="182" t="s">
        <v>46</v>
      </c>
      <c r="CD528" s="182" t="s">
        <v>46</v>
      </c>
      <c r="CE528" s="182" t="s">
        <v>46</v>
      </c>
      <c r="CF528" s="182" t="s">
        <v>46</v>
      </c>
      <c r="CG528" s="179" t="s">
        <v>46</v>
      </c>
      <c r="CH528" s="169" t="s">
        <v>46</v>
      </c>
      <c r="CI528" s="170" t="s">
        <v>46</v>
      </c>
      <c r="CJ528" s="170" t="s">
        <v>46</v>
      </c>
      <c r="CK528" s="170" t="s">
        <v>46</v>
      </c>
      <c r="CL528" s="170" t="s">
        <v>46</v>
      </c>
      <c r="CM528" s="180" t="s">
        <v>46</v>
      </c>
      <c r="CN528" s="180" t="s">
        <v>46</v>
      </c>
      <c r="CO528" s="180" t="s">
        <v>46</v>
      </c>
      <c r="CP528" s="128" t="s">
        <v>46</v>
      </c>
      <c r="CQ528" s="128" t="s">
        <v>46</v>
      </c>
      <c r="CR528" s="128" t="s">
        <v>46</v>
      </c>
      <c r="CS528" s="128" t="s">
        <v>46</v>
      </c>
      <c r="CT528" s="126" t="s">
        <v>46</v>
      </c>
      <c r="CU528" s="126" t="s">
        <v>46</v>
      </c>
      <c r="CV528" s="126" t="s">
        <v>6290</v>
      </c>
      <c r="CW528" s="126" t="s">
        <v>46</v>
      </c>
      <c r="CX528" s="154">
        <v>25569.625694432871</v>
      </c>
    </row>
    <row r="529" spans="1:102" ht="15" customHeight="1" x14ac:dyDescent="0.35">
      <c r="A529" s="8"/>
      <c r="B529" s="129">
        <v>59987139000113</v>
      </c>
      <c r="C529" s="152" t="s">
        <v>6291</v>
      </c>
      <c r="D529" s="126">
        <v>33</v>
      </c>
      <c r="E529" s="126"/>
      <c r="F529" s="122"/>
      <c r="G529" s="126" t="s">
        <v>6288</v>
      </c>
      <c r="H529" s="126" t="s">
        <v>352</v>
      </c>
      <c r="I529" s="126" t="s">
        <v>3406</v>
      </c>
      <c r="J529" s="126" t="s">
        <v>3559</v>
      </c>
      <c r="K529" s="126" t="s">
        <v>46</v>
      </c>
      <c r="L529" s="211" t="s">
        <v>4393</v>
      </c>
      <c r="M529" s="126" t="s">
        <v>4394</v>
      </c>
      <c r="N529" s="126" t="s">
        <v>46</v>
      </c>
      <c r="O529" s="126" t="s">
        <v>4231</v>
      </c>
      <c r="P529" s="211" t="s">
        <v>4220</v>
      </c>
      <c r="Q529" s="127">
        <v>1000</v>
      </c>
      <c r="R529" s="126" t="s">
        <v>4361</v>
      </c>
      <c r="S529" s="213" t="s">
        <v>46</v>
      </c>
      <c r="T529" s="171">
        <v>0.01</v>
      </c>
      <c r="U529" s="171">
        <v>0.01</v>
      </c>
      <c r="V529" s="172" t="s">
        <v>3398</v>
      </c>
      <c r="W529" s="172" t="s">
        <v>135</v>
      </c>
      <c r="X529" s="172" t="s">
        <v>135</v>
      </c>
      <c r="Y529" s="172" t="s">
        <v>135</v>
      </c>
      <c r="Z529" s="172">
        <v>0</v>
      </c>
      <c r="AA529" s="172" t="s">
        <v>46</v>
      </c>
      <c r="AB529" s="169" t="s">
        <v>46</v>
      </c>
      <c r="AC529" s="172" t="s">
        <v>46</v>
      </c>
      <c r="AD529" s="169">
        <v>1.4999999999999999E-2</v>
      </c>
      <c r="AE529" s="169" t="s">
        <v>46</v>
      </c>
      <c r="AF529" s="169">
        <v>1.4999999999999999E-2</v>
      </c>
      <c r="AG529" s="169">
        <v>0.2</v>
      </c>
      <c r="AH529" s="172" t="s">
        <v>4806</v>
      </c>
      <c r="AI529" s="172" t="s">
        <v>4807</v>
      </c>
      <c r="AJ529" s="172" t="s">
        <v>133</v>
      </c>
      <c r="AK529" s="173">
        <v>45922</v>
      </c>
      <c r="AL529" s="212" t="s">
        <v>6292</v>
      </c>
      <c r="AM529" s="128" t="s">
        <v>46</v>
      </c>
      <c r="AN529" s="128" t="s">
        <v>46</v>
      </c>
      <c r="AO529" s="128" t="s">
        <v>46</v>
      </c>
      <c r="AP529" s="128" t="s">
        <v>46</v>
      </c>
      <c r="AQ529" s="128" t="s">
        <v>46</v>
      </c>
      <c r="AR529" s="128" t="s">
        <v>46</v>
      </c>
      <c r="AS529" s="128" t="s">
        <v>46</v>
      </c>
      <c r="AT529" s="128" t="s">
        <v>46</v>
      </c>
      <c r="AU529" s="128" t="s">
        <v>46</v>
      </c>
      <c r="AV529" s="128" t="s">
        <v>46</v>
      </c>
      <c r="AW529" s="128" t="s">
        <v>46</v>
      </c>
      <c r="AX529" s="128" t="s">
        <v>46</v>
      </c>
      <c r="AY529" s="128" t="s">
        <v>46</v>
      </c>
      <c r="AZ529" s="128" t="s">
        <v>46</v>
      </c>
      <c r="BA529" s="128" t="s">
        <v>46</v>
      </c>
      <c r="BB529" s="128" t="s">
        <v>46</v>
      </c>
      <c r="BC529" s="128" t="s">
        <v>46</v>
      </c>
      <c r="BD529" s="128" t="s">
        <v>46</v>
      </c>
      <c r="BE529" s="128" t="s">
        <v>46</v>
      </c>
      <c r="BF529" s="128" t="s">
        <v>46</v>
      </c>
      <c r="BG529" s="128" t="s">
        <v>46</v>
      </c>
      <c r="BH529" s="128" t="s">
        <v>46</v>
      </c>
      <c r="BI529" s="128" t="s">
        <v>46</v>
      </c>
      <c r="BJ529" s="128" t="s">
        <v>46</v>
      </c>
      <c r="BK529" s="128" t="s">
        <v>46</v>
      </c>
      <c r="BL529" s="128" t="s">
        <v>46</v>
      </c>
      <c r="BM529" s="128" t="s">
        <v>46</v>
      </c>
      <c r="BN529" s="128" t="s">
        <v>46</v>
      </c>
      <c r="BO529" s="128" t="s">
        <v>46</v>
      </c>
      <c r="BP529" s="128" t="s">
        <v>46</v>
      </c>
      <c r="BQ529" s="128" t="s">
        <v>46</v>
      </c>
      <c r="BR529" s="128" t="s">
        <v>46</v>
      </c>
      <c r="BS529" s="128" t="s">
        <v>46</v>
      </c>
      <c r="BT529" s="128" t="s">
        <v>46</v>
      </c>
      <c r="BU529" s="128" t="s">
        <v>46</v>
      </c>
      <c r="BV529" s="177" t="s">
        <v>46</v>
      </c>
      <c r="BW529" s="177" t="s">
        <v>46</v>
      </c>
      <c r="BX529" s="128" t="s">
        <v>46</v>
      </c>
      <c r="BY529" s="128" t="s">
        <v>46</v>
      </c>
      <c r="BZ529" s="177" t="s">
        <v>46</v>
      </c>
      <c r="CA529" s="182" t="s">
        <v>46</v>
      </c>
      <c r="CB529" s="182" t="s">
        <v>46</v>
      </c>
      <c r="CC529" s="182" t="s">
        <v>46</v>
      </c>
      <c r="CD529" s="182" t="s">
        <v>46</v>
      </c>
      <c r="CE529" s="182" t="s">
        <v>46</v>
      </c>
      <c r="CF529" s="182" t="s">
        <v>46</v>
      </c>
      <c r="CG529" s="179" t="s">
        <v>46</v>
      </c>
      <c r="CH529" s="169" t="s">
        <v>46</v>
      </c>
      <c r="CI529" s="170" t="s">
        <v>46</v>
      </c>
      <c r="CJ529" s="170" t="s">
        <v>46</v>
      </c>
      <c r="CK529" s="170" t="s">
        <v>46</v>
      </c>
      <c r="CL529" s="170" t="s">
        <v>46</v>
      </c>
      <c r="CM529" s="180" t="s">
        <v>46</v>
      </c>
      <c r="CN529" s="180" t="s">
        <v>46</v>
      </c>
      <c r="CO529" s="180" t="s">
        <v>46</v>
      </c>
      <c r="CP529" s="128" t="s">
        <v>46</v>
      </c>
      <c r="CQ529" s="128" t="s">
        <v>46</v>
      </c>
      <c r="CR529" s="128" t="s">
        <v>46</v>
      </c>
      <c r="CS529" s="128" t="s">
        <v>46</v>
      </c>
      <c r="CT529" s="126" t="s">
        <v>46</v>
      </c>
      <c r="CU529" s="126" t="s">
        <v>46</v>
      </c>
      <c r="CV529" s="126" t="s">
        <v>6290</v>
      </c>
      <c r="CW529" s="126" t="s">
        <v>46</v>
      </c>
      <c r="CX529" s="154">
        <v>25569.625694432871</v>
      </c>
    </row>
    <row r="530" spans="1:102" ht="15" customHeight="1" x14ac:dyDescent="0.35">
      <c r="A530" s="8"/>
      <c r="B530" s="129">
        <v>59987139000113</v>
      </c>
      <c r="C530" s="152" t="s">
        <v>6293</v>
      </c>
      <c r="D530" s="126">
        <v>33</v>
      </c>
      <c r="E530" s="126"/>
      <c r="F530" s="122"/>
      <c r="G530" s="126" t="s">
        <v>6288</v>
      </c>
      <c r="H530" s="126" t="s">
        <v>352</v>
      </c>
      <c r="I530" s="126" t="s">
        <v>3406</v>
      </c>
      <c r="J530" s="126" t="s">
        <v>3559</v>
      </c>
      <c r="K530" s="126" t="s">
        <v>46</v>
      </c>
      <c r="L530" s="211" t="s">
        <v>4393</v>
      </c>
      <c r="M530" s="126" t="s">
        <v>4394</v>
      </c>
      <c r="N530" s="126" t="s">
        <v>46</v>
      </c>
      <c r="O530" s="126" t="s">
        <v>4231</v>
      </c>
      <c r="P530" s="211" t="s">
        <v>4220</v>
      </c>
      <c r="Q530" s="127">
        <v>1000</v>
      </c>
      <c r="R530" s="126" t="s">
        <v>4361</v>
      </c>
      <c r="S530" s="213" t="s">
        <v>46</v>
      </c>
      <c r="T530" s="171">
        <v>0.01</v>
      </c>
      <c r="U530" s="171">
        <v>0.01</v>
      </c>
      <c r="V530" s="172" t="s">
        <v>3398</v>
      </c>
      <c r="W530" s="172" t="s">
        <v>135</v>
      </c>
      <c r="X530" s="172" t="s">
        <v>135</v>
      </c>
      <c r="Y530" s="172" t="s">
        <v>135</v>
      </c>
      <c r="Z530" s="172">
        <v>0</v>
      </c>
      <c r="AA530" s="172" t="s">
        <v>46</v>
      </c>
      <c r="AB530" s="169" t="s">
        <v>46</v>
      </c>
      <c r="AC530" s="172" t="s">
        <v>46</v>
      </c>
      <c r="AD530" s="169">
        <v>1.4999999999999999E-2</v>
      </c>
      <c r="AE530" s="169" t="s">
        <v>46</v>
      </c>
      <c r="AF530" s="169">
        <v>1.4999999999999999E-2</v>
      </c>
      <c r="AG530" s="169">
        <v>0.2</v>
      </c>
      <c r="AH530" s="172" t="s">
        <v>4806</v>
      </c>
      <c r="AI530" s="172" t="s">
        <v>4807</v>
      </c>
      <c r="AJ530" s="172" t="s">
        <v>133</v>
      </c>
      <c r="AK530" s="173">
        <v>45783</v>
      </c>
      <c r="AL530" s="212" t="s">
        <v>6294</v>
      </c>
      <c r="AM530" s="128" t="s">
        <v>46</v>
      </c>
      <c r="AN530" s="128" t="s">
        <v>46</v>
      </c>
      <c r="AO530" s="128" t="s">
        <v>46</v>
      </c>
      <c r="AP530" s="128" t="s">
        <v>46</v>
      </c>
      <c r="AQ530" s="128" t="s">
        <v>46</v>
      </c>
      <c r="AR530" s="128" t="s">
        <v>46</v>
      </c>
      <c r="AS530" s="128" t="s">
        <v>46</v>
      </c>
      <c r="AT530" s="128" t="s">
        <v>46</v>
      </c>
      <c r="AU530" s="128" t="s">
        <v>46</v>
      </c>
      <c r="AV530" s="128" t="s">
        <v>46</v>
      </c>
      <c r="AW530" s="128" t="s">
        <v>46</v>
      </c>
      <c r="AX530" s="128" t="s">
        <v>46</v>
      </c>
      <c r="AY530" s="128" t="s">
        <v>46</v>
      </c>
      <c r="AZ530" s="128" t="s">
        <v>46</v>
      </c>
      <c r="BA530" s="128" t="s">
        <v>46</v>
      </c>
      <c r="BB530" s="128" t="s">
        <v>46</v>
      </c>
      <c r="BC530" s="128" t="s">
        <v>46</v>
      </c>
      <c r="BD530" s="128" t="s">
        <v>46</v>
      </c>
      <c r="BE530" s="128" t="s">
        <v>46</v>
      </c>
      <c r="BF530" s="128" t="s">
        <v>46</v>
      </c>
      <c r="BG530" s="128" t="s">
        <v>46</v>
      </c>
      <c r="BH530" s="128" t="s">
        <v>46</v>
      </c>
      <c r="BI530" s="128" t="s">
        <v>46</v>
      </c>
      <c r="BJ530" s="128" t="s">
        <v>46</v>
      </c>
      <c r="BK530" s="128" t="s">
        <v>46</v>
      </c>
      <c r="BL530" s="128" t="s">
        <v>46</v>
      </c>
      <c r="BM530" s="128" t="s">
        <v>46</v>
      </c>
      <c r="BN530" s="128" t="s">
        <v>46</v>
      </c>
      <c r="BO530" s="128" t="s">
        <v>46</v>
      </c>
      <c r="BP530" s="128" t="s">
        <v>46</v>
      </c>
      <c r="BQ530" s="128" t="s">
        <v>46</v>
      </c>
      <c r="BR530" s="128" t="s">
        <v>46</v>
      </c>
      <c r="BS530" s="128" t="s">
        <v>46</v>
      </c>
      <c r="BT530" s="128" t="s">
        <v>46</v>
      </c>
      <c r="BU530" s="128" t="s">
        <v>46</v>
      </c>
      <c r="BV530" s="177" t="s">
        <v>46</v>
      </c>
      <c r="BW530" s="177" t="s">
        <v>46</v>
      </c>
      <c r="BX530" s="128" t="s">
        <v>46</v>
      </c>
      <c r="BY530" s="128" t="s">
        <v>46</v>
      </c>
      <c r="BZ530" s="177" t="s">
        <v>46</v>
      </c>
      <c r="CA530" s="182" t="s">
        <v>46</v>
      </c>
      <c r="CB530" s="182" t="s">
        <v>46</v>
      </c>
      <c r="CC530" s="182" t="s">
        <v>46</v>
      </c>
      <c r="CD530" s="182" t="s">
        <v>46</v>
      </c>
      <c r="CE530" s="182" t="s">
        <v>46</v>
      </c>
      <c r="CF530" s="182" t="s">
        <v>46</v>
      </c>
      <c r="CG530" s="179" t="s">
        <v>46</v>
      </c>
      <c r="CH530" s="169" t="s">
        <v>46</v>
      </c>
      <c r="CI530" s="170" t="s">
        <v>46</v>
      </c>
      <c r="CJ530" s="170" t="s">
        <v>46</v>
      </c>
      <c r="CK530" s="170" t="s">
        <v>46</v>
      </c>
      <c r="CL530" s="170" t="s">
        <v>46</v>
      </c>
      <c r="CM530" s="180" t="s">
        <v>46</v>
      </c>
      <c r="CN530" s="180" t="s">
        <v>46</v>
      </c>
      <c r="CO530" s="180" t="s">
        <v>46</v>
      </c>
      <c r="CP530" s="128" t="s">
        <v>46</v>
      </c>
      <c r="CQ530" s="128" t="s">
        <v>46</v>
      </c>
      <c r="CR530" s="128" t="s">
        <v>46</v>
      </c>
      <c r="CS530" s="128" t="s">
        <v>46</v>
      </c>
      <c r="CT530" s="126" t="s">
        <v>46</v>
      </c>
      <c r="CU530" s="126" t="s">
        <v>46</v>
      </c>
      <c r="CV530" s="126" t="s">
        <v>6290</v>
      </c>
      <c r="CW530" s="126" t="s">
        <v>46</v>
      </c>
      <c r="CX530" s="154">
        <v>25569.625694432871</v>
      </c>
    </row>
    <row r="531" spans="1:102" ht="15" customHeight="1" x14ac:dyDescent="0.35">
      <c r="A531" s="8"/>
      <c r="B531" s="129">
        <v>59987139000113</v>
      </c>
      <c r="C531" s="152" t="s">
        <v>6295</v>
      </c>
      <c r="D531" s="126">
        <v>33</v>
      </c>
      <c r="E531" s="126"/>
      <c r="F531" s="122"/>
      <c r="G531" s="126" t="s">
        <v>6288</v>
      </c>
      <c r="H531" s="126" t="s">
        <v>352</v>
      </c>
      <c r="I531" s="126" t="s">
        <v>3406</v>
      </c>
      <c r="J531" s="126" t="s">
        <v>3559</v>
      </c>
      <c r="K531" s="126" t="s">
        <v>46</v>
      </c>
      <c r="L531" s="211" t="s">
        <v>4393</v>
      </c>
      <c r="M531" s="126" t="s">
        <v>4394</v>
      </c>
      <c r="N531" s="126" t="s">
        <v>46</v>
      </c>
      <c r="O531" s="126" t="s">
        <v>4231</v>
      </c>
      <c r="P531" s="211" t="s">
        <v>4220</v>
      </c>
      <c r="Q531" s="127">
        <v>1000</v>
      </c>
      <c r="R531" s="126" t="s">
        <v>4361</v>
      </c>
      <c r="S531" s="213" t="s">
        <v>46</v>
      </c>
      <c r="T531" s="171">
        <v>0.01</v>
      </c>
      <c r="U531" s="171">
        <v>0.01</v>
      </c>
      <c r="V531" s="172" t="s">
        <v>3398</v>
      </c>
      <c r="W531" s="172" t="s">
        <v>135</v>
      </c>
      <c r="X531" s="172" t="s">
        <v>135</v>
      </c>
      <c r="Y531" s="172" t="s">
        <v>135</v>
      </c>
      <c r="Z531" s="172">
        <v>0</v>
      </c>
      <c r="AA531" s="172" t="s">
        <v>46</v>
      </c>
      <c r="AB531" s="169" t="s">
        <v>46</v>
      </c>
      <c r="AC531" s="172" t="s">
        <v>46</v>
      </c>
      <c r="AD531" s="169">
        <v>1.4999999999999999E-2</v>
      </c>
      <c r="AE531" s="169" t="s">
        <v>46</v>
      </c>
      <c r="AF531" s="169">
        <v>1.4999999999999999E-2</v>
      </c>
      <c r="AG531" s="169">
        <v>0.2</v>
      </c>
      <c r="AH531" s="172" t="s">
        <v>4806</v>
      </c>
      <c r="AI531" s="172" t="s">
        <v>4807</v>
      </c>
      <c r="AJ531" s="172" t="s">
        <v>133</v>
      </c>
      <c r="AK531" s="173">
        <v>45931</v>
      </c>
      <c r="AL531" s="212" t="s">
        <v>6296</v>
      </c>
      <c r="AM531" s="128" t="s">
        <v>46</v>
      </c>
      <c r="AN531" s="128" t="s">
        <v>46</v>
      </c>
      <c r="AO531" s="128" t="s">
        <v>46</v>
      </c>
      <c r="AP531" s="128" t="s">
        <v>46</v>
      </c>
      <c r="AQ531" s="128" t="s">
        <v>46</v>
      </c>
      <c r="AR531" s="128" t="s">
        <v>46</v>
      </c>
      <c r="AS531" s="128" t="s">
        <v>46</v>
      </c>
      <c r="AT531" s="128" t="s">
        <v>46</v>
      </c>
      <c r="AU531" s="128" t="s">
        <v>46</v>
      </c>
      <c r="AV531" s="128" t="s">
        <v>46</v>
      </c>
      <c r="AW531" s="128" t="s">
        <v>46</v>
      </c>
      <c r="AX531" s="128" t="s">
        <v>46</v>
      </c>
      <c r="AY531" s="128" t="s">
        <v>46</v>
      </c>
      <c r="AZ531" s="128" t="s">
        <v>46</v>
      </c>
      <c r="BA531" s="128" t="s">
        <v>46</v>
      </c>
      <c r="BB531" s="128" t="s">
        <v>46</v>
      </c>
      <c r="BC531" s="128" t="s">
        <v>46</v>
      </c>
      <c r="BD531" s="128" t="s">
        <v>46</v>
      </c>
      <c r="BE531" s="128" t="s">
        <v>46</v>
      </c>
      <c r="BF531" s="128" t="s">
        <v>46</v>
      </c>
      <c r="BG531" s="128" t="s">
        <v>46</v>
      </c>
      <c r="BH531" s="128" t="s">
        <v>46</v>
      </c>
      <c r="BI531" s="128" t="s">
        <v>46</v>
      </c>
      <c r="BJ531" s="128" t="s">
        <v>46</v>
      </c>
      <c r="BK531" s="128" t="s">
        <v>46</v>
      </c>
      <c r="BL531" s="128" t="s">
        <v>46</v>
      </c>
      <c r="BM531" s="128" t="s">
        <v>46</v>
      </c>
      <c r="BN531" s="128" t="s">
        <v>46</v>
      </c>
      <c r="BO531" s="128" t="s">
        <v>46</v>
      </c>
      <c r="BP531" s="128" t="s">
        <v>46</v>
      </c>
      <c r="BQ531" s="128" t="s">
        <v>46</v>
      </c>
      <c r="BR531" s="128" t="s">
        <v>46</v>
      </c>
      <c r="BS531" s="128" t="s">
        <v>46</v>
      </c>
      <c r="BT531" s="128" t="s">
        <v>46</v>
      </c>
      <c r="BU531" s="128" t="s">
        <v>46</v>
      </c>
      <c r="BV531" s="177" t="s">
        <v>46</v>
      </c>
      <c r="BW531" s="177" t="s">
        <v>46</v>
      </c>
      <c r="BX531" s="128" t="s">
        <v>46</v>
      </c>
      <c r="BY531" s="128" t="s">
        <v>46</v>
      </c>
      <c r="BZ531" s="177" t="s">
        <v>46</v>
      </c>
      <c r="CA531" s="182" t="s">
        <v>46</v>
      </c>
      <c r="CB531" s="182" t="s">
        <v>46</v>
      </c>
      <c r="CC531" s="182" t="s">
        <v>46</v>
      </c>
      <c r="CD531" s="182" t="s">
        <v>46</v>
      </c>
      <c r="CE531" s="182" t="s">
        <v>46</v>
      </c>
      <c r="CF531" s="182" t="s">
        <v>46</v>
      </c>
      <c r="CG531" s="179" t="s">
        <v>46</v>
      </c>
      <c r="CH531" s="169" t="s">
        <v>46</v>
      </c>
      <c r="CI531" s="170" t="s">
        <v>46</v>
      </c>
      <c r="CJ531" s="170" t="s">
        <v>46</v>
      </c>
      <c r="CK531" s="170" t="s">
        <v>46</v>
      </c>
      <c r="CL531" s="170" t="s">
        <v>46</v>
      </c>
      <c r="CM531" s="180" t="s">
        <v>46</v>
      </c>
      <c r="CN531" s="180" t="s">
        <v>46</v>
      </c>
      <c r="CO531" s="180" t="s">
        <v>46</v>
      </c>
      <c r="CP531" s="128" t="s">
        <v>46</v>
      </c>
      <c r="CQ531" s="128" t="s">
        <v>46</v>
      </c>
      <c r="CR531" s="128" t="s">
        <v>46</v>
      </c>
      <c r="CS531" s="128" t="s">
        <v>46</v>
      </c>
      <c r="CT531" s="126" t="s">
        <v>46</v>
      </c>
      <c r="CU531" s="126" t="s">
        <v>46</v>
      </c>
      <c r="CV531" s="126" t="s">
        <v>6290</v>
      </c>
      <c r="CW531" s="126" t="s">
        <v>46</v>
      </c>
      <c r="CX531" s="154">
        <v>25569.625694432871</v>
      </c>
    </row>
    <row r="532" spans="1:102" ht="15" customHeight="1" x14ac:dyDescent="0.35">
      <c r="A532" s="8"/>
      <c r="B532" s="129">
        <v>59987139000113</v>
      </c>
      <c r="C532" s="152" t="s">
        <v>6297</v>
      </c>
      <c r="D532" s="126">
        <v>33</v>
      </c>
      <c r="E532" s="126"/>
      <c r="F532" s="122"/>
      <c r="G532" s="126" t="s">
        <v>6288</v>
      </c>
      <c r="H532" s="126" t="s">
        <v>352</v>
      </c>
      <c r="I532" s="126" t="s">
        <v>3406</v>
      </c>
      <c r="J532" s="126" t="s">
        <v>3559</v>
      </c>
      <c r="K532" s="126" t="s">
        <v>46</v>
      </c>
      <c r="L532" s="211" t="s">
        <v>4393</v>
      </c>
      <c r="M532" s="126" t="s">
        <v>4394</v>
      </c>
      <c r="N532" s="126" t="s">
        <v>46</v>
      </c>
      <c r="O532" s="126" t="s">
        <v>4231</v>
      </c>
      <c r="P532" s="211" t="s">
        <v>4220</v>
      </c>
      <c r="Q532" s="127">
        <v>1000</v>
      </c>
      <c r="R532" s="126" t="s">
        <v>4361</v>
      </c>
      <c r="S532" s="213" t="s">
        <v>46</v>
      </c>
      <c r="T532" s="171">
        <v>0.01</v>
      </c>
      <c r="U532" s="171">
        <v>0.01</v>
      </c>
      <c r="V532" s="172" t="s">
        <v>3398</v>
      </c>
      <c r="W532" s="172" t="s">
        <v>135</v>
      </c>
      <c r="X532" s="172" t="s">
        <v>135</v>
      </c>
      <c r="Y532" s="172" t="s">
        <v>135</v>
      </c>
      <c r="Z532" s="172">
        <v>0</v>
      </c>
      <c r="AA532" s="172" t="s">
        <v>46</v>
      </c>
      <c r="AB532" s="169" t="s">
        <v>46</v>
      </c>
      <c r="AC532" s="172" t="s">
        <v>46</v>
      </c>
      <c r="AD532" s="169">
        <v>1.4999999999999999E-2</v>
      </c>
      <c r="AE532" s="169" t="s">
        <v>46</v>
      </c>
      <c r="AF532" s="169">
        <v>1.4999999999999999E-2</v>
      </c>
      <c r="AG532" s="169">
        <v>0.2</v>
      </c>
      <c r="AH532" s="172" t="s">
        <v>4806</v>
      </c>
      <c r="AI532" s="172" t="s">
        <v>4807</v>
      </c>
      <c r="AJ532" s="172" t="s">
        <v>133</v>
      </c>
      <c r="AK532" s="173">
        <v>45783</v>
      </c>
      <c r="AL532" s="212" t="s">
        <v>6298</v>
      </c>
      <c r="AM532" s="128" t="s">
        <v>46</v>
      </c>
      <c r="AN532" s="128" t="s">
        <v>46</v>
      </c>
      <c r="AO532" s="128" t="s">
        <v>46</v>
      </c>
      <c r="AP532" s="128" t="s">
        <v>46</v>
      </c>
      <c r="AQ532" s="128" t="s">
        <v>46</v>
      </c>
      <c r="AR532" s="128" t="s">
        <v>46</v>
      </c>
      <c r="AS532" s="128" t="s">
        <v>46</v>
      </c>
      <c r="AT532" s="128" t="s">
        <v>46</v>
      </c>
      <c r="AU532" s="128" t="s">
        <v>46</v>
      </c>
      <c r="AV532" s="128" t="s">
        <v>46</v>
      </c>
      <c r="AW532" s="128" t="s">
        <v>46</v>
      </c>
      <c r="AX532" s="128" t="s">
        <v>46</v>
      </c>
      <c r="AY532" s="128" t="s">
        <v>46</v>
      </c>
      <c r="AZ532" s="128" t="s">
        <v>46</v>
      </c>
      <c r="BA532" s="128" t="s">
        <v>46</v>
      </c>
      <c r="BB532" s="128" t="s">
        <v>46</v>
      </c>
      <c r="BC532" s="128" t="s">
        <v>46</v>
      </c>
      <c r="BD532" s="128" t="s">
        <v>46</v>
      </c>
      <c r="BE532" s="128" t="s">
        <v>46</v>
      </c>
      <c r="BF532" s="128" t="s">
        <v>46</v>
      </c>
      <c r="BG532" s="128" t="s">
        <v>46</v>
      </c>
      <c r="BH532" s="128" t="s">
        <v>46</v>
      </c>
      <c r="BI532" s="128" t="s">
        <v>46</v>
      </c>
      <c r="BJ532" s="128" t="s">
        <v>46</v>
      </c>
      <c r="BK532" s="128" t="s">
        <v>46</v>
      </c>
      <c r="BL532" s="128" t="s">
        <v>46</v>
      </c>
      <c r="BM532" s="128" t="s">
        <v>46</v>
      </c>
      <c r="BN532" s="128" t="s">
        <v>46</v>
      </c>
      <c r="BO532" s="128" t="s">
        <v>46</v>
      </c>
      <c r="BP532" s="128" t="s">
        <v>46</v>
      </c>
      <c r="BQ532" s="128" t="s">
        <v>46</v>
      </c>
      <c r="BR532" s="128" t="s">
        <v>46</v>
      </c>
      <c r="BS532" s="128" t="s">
        <v>46</v>
      </c>
      <c r="BT532" s="128" t="s">
        <v>46</v>
      </c>
      <c r="BU532" s="128" t="s">
        <v>46</v>
      </c>
      <c r="BV532" s="177" t="s">
        <v>46</v>
      </c>
      <c r="BW532" s="177" t="s">
        <v>46</v>
      </c>
      <c r="BX532" s="128" t="s">
        <v>46</v>
      </c>
      <c r="BY532" s="128" t="s">
        <v>46</v>
      </c>
      <c r="BZ532" s="177" t="s">
        <v>46</v>
      </c>
      <c r="CA532" s="182" t="s">
        <v>46</v>
      </c>
      <c r="CB532" s="182" t="s">
        <v>46</v>
      </c>
      <c r="CC532" s="182" t="s">
        <v>46</v>
      </c>
      <c r="CD532" s="182" t="s">
        <v>46</v>
      </c>
      <c r="CE532" s="182" t="s">
        <v>46</v>
      </c>
      <c r="CF532" s="182" t="s">
        <v>46</v>
      </c>
      <c r="CG532" s="179" t="s">
        <v>46</v>
      </c>
      <c r="CH532" s="169" t="s">
        <v>46</v>
      </c>
      <c r="CI532" s="170" t="s">
        <v>46</v>
      </c>
      <c r="CJ532" s="170" t="s">
        <v>46</v>
      </c>
      <c r="CK532" s="170" t="s">
        <v>46</v>
      </c>
      <c r="CL532" s="170" t="s">
        <v>46</v>
      </c>
      <c r="CM532" s="180" t="s">
        <v>46</v>
      </c>
      <c r="CN532" s="180" t="s">
        <v>46</v>
      </c>
      <c r="CO532" s="180" t="s">
        <v>46</v>
      </c>
      <c r="CP532" s="128" t="s">
        <v>46</v>
      </c>
      <c r="CQ532" s="128" t="s">
        <v>46</v>
      </c>
      <c r="CR532" s="128" t="s">
        <v>46</v>
      </c>
      <c r="CS532" s="128" t="s">
        <v>46</v>
      </c>
      <c r="CT532" s="126" t="s">
        <v>46</v>
      </c>
      <c r="CU532" s="126" t="s">
        <v>46</v>
      </c>
      <c r="CV532" s="126" t="s">
        <v>6290</v>
      </c>
      <c r="CW532" s="126" t="s">
        <v>46</v>
      </c>
      <c r="CX532" s="154">
        <v>25569.625694432871</v>
      </c>
    </row>
    <row r="533" spans="1:102" ht="15" customHeight="1" x14ac:dyDescent="0.35">
      <c r="A533" s="8"/>
      <c r="B533" s="129">
        <v>59987139000113</v>
      </c>
      <c r="C533" s="152" t="s">
        <v>6299</v>
      </c>
      <c r="D533" s="126">
        <v>33</v>
      </c>
      <c r="E533" s="126"/>
      <c r="F533" s="122"/>
      <c r="G533" s="126" t="s">
        <v>6288</v>
      </c>
      <c r="H533" s="126" t="s">
        <v>352</v>
      </c>
      <c r="I533" s="126" t="s">
        <v>3406</v>
      </c>
      <c r="J533" s="126" t="s">
        <v>3559</v>
      </c>
      <c r="K533" s="126" t="s">
        <v>46</v>
      </c>
      <c r="L533" s="211" t="s">
        <v>4393</v>
      </c>
      <c r="M533" s="126" t="s">
        <v>4394</v>
      </c>
      <c r="N533" s="126" t="s">
        <v>46</v>
      </c>
      <c r="O533" s="126" t="s">
        <v>4231</v>
      </c>
      <c r="P533" s="211" t="s">
        <v>4220</v>
      </c>
      <c r="Q533" s="127">
        <v>1000</v>
      </c>
      <c r="R533" s="126" t="s">
        <v>4361</v>
      </c>
      <c r="S533" s="213" t="s">
        <v>46</v>
      </c>
      <c r="T533" s="171">
        <v>0.01</v>
      </c>
      <c r="U533" s="171">
        <v>0.01</v>
      </c>
      <c r="V533" s="172" t="s">
        <v>3398</v>
      </c>
      <c r="W533" s="172" t="s">
        <v>135</v>
      </c>
      <c r="X533" s="172" t="s">
        <v>135</v>
      </c>
      <c r="Y533" s="172" t="s">
        <v>135</v>
      </c>
      <c r="Z533" s="172">
        <v>0</v>
      </c>
      <c r="AA533" s="172" t="s">
        <v>46</v>
      </c>
      <c r="AB533" s="169" t="s">
        <v>46</v>
      </c>
      <c r="AC533" s="172" t="s">
        <v>46</v>
      </c>
      <c r="AD533" s="169">
        <v>1.4999999999999999E-2</v>
      </c>
      <c r="AE533" s="169" t="s">
        <v>46</v>
      </c>
      <c r="AF533" s="169">
        <v>1.4999999999999999E-2</v>
      </c>
      <c r="AG533" s="169">
        <v>0.2</v>
      </c>
      <c r="AH533" s="172" t="s">
        <v>4806</v>
      </c>
      <c r="AI533" s="172" t="s">
        <v>4807</v>
      </c>
      <c r="AJ533" s="172" t="s">
        <v>133</v>
      </c>
      <c r="AK533" s="173">
        <v>45783</v>
      </c>
      <c r="AL533" s="212" t="s">
        <v>6300</v>
      </c>
      <c r="AM533" s="128" t="s">
        <v>46</v>
      </c>
      <c r="AN533" s="128" t="s">
        <v>46</v>
      </c>
      <c r="AO533" s="128" t="s">
        <v>46</v>
      </c>
      <c r="AP533" s="128" t="s">
        <v>46</v>
      </c>
      <c r="AQ533" s="128" t="s">
        <v>46</v>
      </c>
      <c r="AR533" s="128" t="s">
        <v>46</v>
      </c>
      <c r="AS533" s="128" t="s">
        <v>46</v>
      </c>
      <c r="AT533" s="128" t="s">
        <v>46</v>
      </c>
      <c r="AU533" s="128" t="s">
        <v>46</v>
      </c>
      <c r="AV533" s="128" t="s">
        <v>46</v>
      </c>
      <c r="AW533" s="128" t="s">
        <v>46</v>
      </c>
      <c r="AX533" s="128" t="s">
        <v>46</v>
      </c>
      <c r="AY533" s="128" t="s">
        <v>46</v>
      </c>
      <c r="AZ533" s="128" t="s">
        <v>46</v>
      </c>
      <c r="BA533" s="128" t="s">
        <v>46</v>
      </c>
      <c r="BB533" s="128" t="s">
        <v>46</v>
      </c>
      <c r="BC533" s="128" t="s">
        <v>46</v>
      </c>
      <c r="BD533" s="128" t="s">
        <v>46</v>
      </c>
      <c r="BE533" s="128" t="s">
        <v>46</v>
      </c>
      <c r="BF533" s="128" t="s">
        <v>46</v>
      </c>
      <c r="BG533" s="128" t="s">
        <v>46</v>
      </c>
      <c r="BH533" s="128" t="s">
        <v>46</v>
      </c>
      <c r="BI533" s="128" t="s">
        <v>46</v>
      </c>
      <c r="BJ533" s="128" t="s">
        <v>46</v>
      </c>
      <c r="BK533" s="128" t="s">
        <v>46</v>
      </c>
      <c r="BL533" s="128" t="s">
        <v>46</v>
      </c>
      <c r="BM533" s="128" t="s">
        <v>46</v>
      </c>
      <c r="BN533" s="128" t="s">
        <v>46</v>
      </c>
      <c r="BO533" s="128" t="s">
        <v>46</v>
      </c>
      <c r="BP533" s="128" t="s">
        <v>46</v>
      </c>
      <c r="BQ533" s="128" t="s">
        <v>46</v>
      </c>
      <c r="BR533" s="128" t="s">
        <v>46</v>
      </c>
      <c r="BS533" s="128" t="s">
        <v>46</v>
      </c>
      <c r="BT533" s="128" t="s">
        <v>46</v>
      </c>
      <c r="BU533" s="128" t="s">
        <v>46</v>
      </c>
      <c r="BV533" s="177" t="s">
        <v>46</v>
      </c>
      <c r="BW533" s="177" t="s">
        <v>46</v>
      </c>
      <c r="BX533" s="128" t="s">
        <v>46</v>
      </c>
      <c r="BY533" s="128" t="s">
        <v>46</v>
      </c>
      <c r="BZ533" s="177" t="s">
        <v>46</v>
      </c>
      <c r="CA533" s="182" t="s">
        <v>46</v>
      </c>
      <c r="CB533" s="182" t="s">
        <v>46</v>
      </c>
      <c r="CC533" s="182" t="s">
        <v>46</v>
      </c>
      <c r="CD533" s="182" t="s">
        <v>46</v>
      </c>
      <c r="CE533" s="182" t="s">
        <v>46</v>
      </c>
      <c r="CF533" s="182" t="s">
        <v>46</v>
      </c>
      <c r="CG533" s="179" t="s">
        <v>46</v>
      </c>
      <c r="CH533" s="169" t="s">
        <v>46</v>
      </c>
      <c r="CI533" s="170" t="s">
        <v>46</v>
      </c>
      <c r="CJ533" s="170" t="s">
        <v>46</v>
      </c>
      <c r="CK533" s="170" t="s">
        <v>46</v>
      </c>
      <c r="CL533" s="170" t="s">
        <v>46</v>
      </c>
      <c r="CM533" s="180" t="s">
        <v>46</v>
      </c>
      <c r="CN533" s="180" t="s">
        <v>46</v>
      </c>
      <c r="CO533" s="180" t="s">
        <v>46</v>
      </c>
      <c r="CP533" s="128" t="s">
        <v>46</v>
      </c>
      <c r="CQ533" s="128" t="s">
        <v>46</v>
      </c>
      <c r="CR533" s="128" t="s">
        <v>46</v>
      </c>
      <c r="CS533" s="128" t="s">
        <v>46</v>
      </c>
      <c r="CT533" s="126" t="s">
        <v>46</v>
      </c>
      <c r="CU533" s="126" t="s">
        <v>46</v>
      </c>
      <c r="CV533" s="126" t="s">
        <v>6290</v>
      </c>
      <c r="CW533" s="126" t="s">
        <v>46</v>
      </c>
      <c r="CX533" s="154">
        <v>25569.625694432871</v>
      </c>
    </row>
    <row r="534" spans="1:102" ht="15" customHeight="1" x14ac:dyDescent="0.35">
      <c r="A534" s="8"/>
      <c r="B534" s="129">
        <v>59987139000113</v>
      </c>
      <c r="C534" s="152" t="s">
        <v>6368</v>
      </c>
      <c r="D534" s="126">
        <v>33</v>
      </c>
      <c r="E534" s="126"/>
      <c r="F534" s="122"/>
      <c r="G534" s="126" t="s">
        <v>6288</v>
      </c>
      <c r="H534" s="126" t="s">
        <v>352</v>
      </c>
      <c r="I534" s="126" t="s">
        <v>3406</v>
      </c>
      <c r="J534" s="126" t="s">
        <v>3559</v>
      </c>
      <c r="K534" s="126" t="s">
        <v>46</v>
      </c>
      <c r="L534" s="211" t="s">
        <v>4393</v>
      </c>
      <c r="M534" s="126" t="s">
        <v>4394</v>
      </c>
      <c r="N534" s="126" t="s">
        <v>46</v>
      </c>
      <c r="O534" s="126" t="s">
        <v>4231</v>
      </c>
      <c r="P534" s="211" t="s">
        <v>4220</v>
      </c>
      <c r="Q534" s="127">
        <v>1000</v>
      </c>
      <c r="R534" s="126" t="s">
        <v>4361</v>
      </c>
      <c r="S534" s="213" t="s">
        <v>46</v>
      </c>
      <c r="T534" s="171">
        <v>0.01</v>
      </c>
      <c r="U534" s="171">
        <v>0.01</v>
      </c>
      <c r="V534" s="172" t="s">
        <v>3398</v>
      </c>
      <c r="W534" s="172" t="s">
        <v>135</v>
      </c>
      <c r="X534" s="172" t="s">
        <v>135</v>
      </c>
      <c r="Y534" s="172" t="s">
        <v>135</v>
      </c>
      <c r="Z534" s="172">
        <v>0</v>
      </c>
      <c r="AA534" s="172" t="s">
        <v>46</v>
      </c>
      <c r="AB534" s="169" t="s">
        <v>46</v>
      </c>
      <c r="AC534" s="172" t="s">
        <v>46</v>
      </c>
      <c r="AD534" s="169">
        <v>1.4999999999999999E-2</v>
      </c>
      <c r="AE534" s="169" t="s">
        <v>46</v>
      </c>
      <c r="AF534" s="169">
        <v>1.4999999999999999E-2</v>
      </c>
      <c r="AG534" s="169">
        <v>0.2</v>
      </c>
      <c r="AH534" s="172" t="s">
        <v>4806</v>
      </c>
      <c r="AI534" s="172" t="s">
        <v>4807</v>
      </c>
      <c r="AJ534" s="172" t="s">
        <v>133</v>
      </c>
      <c r="AK534" s="173">
        <v>45789</v>
      </c>
      <c r="AL534" s="212" t="s">
        <v>6369</v>
      </c>
      <c r="AM534" s="128" t="s">
        <v>46</v>
      </c>
      <c r="AN534" s="128" t="s">
        <v>46</v>
      </c>
      <c r="AO534" s="128" t="s">
        <v>46</v>
      </c>
      <c r="AP534" s="128" t="s">
        <v>46</v>
      </c>
      <c r="AQ534" s="128" t="s">
        <v>46</v>
      </c>
      <c r="AR534" s="128" t="s">
        <v>46</v>
      </c>
      <c r="AS534" s="128" t="s">
        <v>46</v>
      </c>
      <c r="AT534" s="128" t="s">
        <v>46</v>
      </c>
      <c r="AU534" s="128" t="s">
        <v>46</v>
      </c>
      <c r="AV534" s="128" t="s">
        <v>46</v>
      </c>
      <c r="AW534" s="128" t="s">
        <v>46</v>
      </c>
      <c r="AX534" s="128" t="s">
        <v>46</v>
      </c>
      <c r="AY534" s="128" t="s">
        <v>46</v>
      </c>
      <c r="AZ534" s="128" t="s">
        <v>46</v>
      </c>
      <c r="BA534" s="128" t="s">
        <v>46</v>
      </c>
      <c r="BB534" s="128" t="s">
        <v>46</v>
      </c>
      <c r="BC534" s="128" t="s">
        <v>46</v>
      </c>
      <c r="BD534" s="128" t="s">
        <v>46</v>
      </c>
      <c r="BE534" s="128" t="s">
        <v>46</v>
      </c>
      <c r="BF534" s="128" t="s">
        <v>46</v>
      </c>
      <c r="BG534" s="128" t="s">
        <v>46</v>
      </c>
      <c r="BH534" s="128" t="s">
        <v>46</v>
      </c>
      <c r="BI534" s="128" t="s">
        <v>46</v>
      </c>
      <c r="BJ534" s="128" t="s">
        <v>46</v>
      </c>
      <c r="BK534" s="128" t="s">
        <v>46</v>
      </c>
      <c r="BL534" s="128" t="s">
        <v>46</v>
      </c>
      <c r="BM534" s="128" t="s">
        <v>46</v>
      </c>
      <c r="BN534" s="128" t="s">
        <v>46</v>
      </c>
      <c r="BO534" s="128" t="s">
        <v>46</v>
      </c>
      <c r="BP534" s="128" t="s">
        <v>46</v>
      </c>
      <c r="BQ534" s="128" t="s">
        <v>46</v>
      </c>
      <c r="BR534" s="128" t="s">
        <v>46</v>
      </c>
      <c r="BS534" s="128" t="s">
        <v>46</v>
      </c>
      <c r="BT534" s="128" t="s">
        <v>46</v>
      </c>
      <c r="BU534" s="128" t="s">
        <v>46</v>
      </c>
      <c r="BV534" s="177" t="s">
        <v>46</v>
      </c>
      <c r="BW534" s="177" t="s">
        <v>46</v>
      </c>
      <c r="BX534" s="128" t="s">
        <v>46</v>
      </c>
      <c r="BY534" s="128" t="s">
        <v>46</v>
      </c>
      <c r="BZ534" s="177" t="s">
        <v>46</v>
      </c>
      <c r="CA534" s="182" t="s">
        <v>46</v>
      </c>
      <c r="CB534" s="182" t="s">
        <v>46</v>
      </c>
      <c r="CC534" s="182" t="s">
        <v>46</v>
      </c>
      <c r="CD534" s="182" t="s">
        <v>46</v>
      </c>
      <c r="CE534" s="182" t="s">
        <v>46</v>
      </c>
      <c r="CF534" s="182" t="s">
        <v>46</v>
      </c>
      <c r="CG534" s="179" t="s">
        <v>46</v>
      </c>
      <c r="CH534" s="169">
        <v>0.15</v>
      </c>
      <c r="CI534" s="170">
        <v>0.1</v>
      </c>
      <c r="CJ534" s="170">
        <v>2.2499999999999998E-3</v>
      </c>
      <c r="CK534" s="170" t="s">
        <v>46</v>
      </c>
      <c r="CL534" s="170">
        <v>2.2499999999999998E-3</v>
      </c>
      <c r="CM534" s="180" t="s">
        <v>46</v>
      </c>
      <c r="CN534" s="180" t="s">
        <v>46</v>
      </c>
      <c r="CO534" s="180" t="s">
        <v>46</v>
      </c>
      <c r="CP534" s="128" t="s">
        <v>46</v>
      </c>
      <c r="CQ534" s="128" t="s">
        <v>46</v>
      </c>
      <c r="CR534" s="128" t="s">
        <v>46</v>
      </c>
      <c r="CS534" s="128" t="s">
        <v>46</v>
      </c>
      <c r="CT534" s="126" t="s">
        <v>46</v>
      </c>
      <c r="CU534" s="126" t="s">
        <v>46</v>
      </c>
      <c r="CV534" s="126" t="s">
        <v>6290</v>
      </c>
      <c r="CW534" s="126" t="s">
        <v>46</v>
      </c>
      <c r="CX534" s="154">
        <v>25569.625694432871</v>
      </c>
    </row>
    <row r="535" spans="1:102" ht="15" customHeight="1" x14ac:dyDescent="0.35">
      <c r="A535" s="8"/>
      <c r="B535" s="129">
        <v>59987139000113</v>
      </c>
      <c r="C535" s="152" t="s">
        <v>6370</v>
      </c>
      <c r="D535" s="126">
        <v>33</v>
      </c>
      <c r="E535" s="126"/>
      <c r="F535" s="122"/>
      <c r="G535" s="126" t="s">
        <v>6288</v>
      </c>
      <c r="H535" s="126" t="s">
        <v>352</v>
      </c>
      <c r="I535" s="126" t="s">
        <v>3406</v>
      </c>
      <c r="J535" s="126" t="s">
        <v>3559</v>
      </c>
      <c r="K535" s="126" t="s">
        <v>46</v>
      </c>
      <c r="L535" s="211" t="s">
        <v>4393</v>
      </c>
      <c r="M535" s="126" t="s">
        <v>4394</v>
      </c>
      <c r="N535" s="126" t="s">
        <v>46</v>
      </c>
      <c r="O535" s="126" t="s">
        <v>4231</v>
      </c>
      <c r="P535" s="211" t="s">
        <v>4220</v>
      </c>
      <c r="Q535" s="127">
        <v>1000</v>
      </c>
      <c r="R535" s="126" t="s">
        <v>4361</v>
      </c>
      <c r="S535" s="213" t="s">
        <v>46</v>
      </c>
      <c r="T535" s="171">
        <v>0.01</v>
      </c>
      <c r="U535" s="171">
        <v>0.01</v>
      </c>
      <c r="V535" s="172" t="s">
        <v>3398</v>
      </c>
      <c r="W535" s="172" t="s">
        <v>135</v>
      </c>
      <c r="X535" s="172" t="s">
        <v>135</v>
      </c>
      <c r="Y535" s="172" t="s">
        <v>135</v>
      </c>
      <c r="Z535" s="172">
        <v>0</v>
      </c>
      <c r="AA535" s="172" t="s">
        <v>46</v>
      </c>
      <c r="AB535" s="169" t="s">
        <v>46</v>
      </c>
      <c r="AC535" s="172" t="s">
        <v>46</v>
      </c>
      <c r="AD535" s="169">
        <v>1.4999999999999999E-2</v>
      </c>
      <c r="AE535" s="169" t="s">
        <v>46</v>
      </c>
      <c r="AF535" s="169">
        <v>1.4999999999999999E-2</v>
      </c>
      <c r="AG535" s="169">
        <v>0.2</v>
      </c>
      <c r="AH535" s="172" t="s">
        <v>4806</v>
      </c>
      <c r="AI535" s="172" t="s">
        <v>4807</v>
      </c>
      <c r="AJ535" s="172" t="s">
        <v>133</v>
      </c>
      <c r="AK535" s="173">
        <v>45789</v>
      </c>
      <c r="AL535" s="212" t="s">
        <v>6371</v>
      </c>
      <c r="AM535" s="128" t="s">
        <v>46</v>
      </c>
      <c r="AN535" s="128" t="s">
        <v>46</v>
      </c>
      <c r="AO535" s="128" t="s">
        <v>46</v>
      </c>
      <c r="AP535" s="128" t="s">
        <v>46</v>
      </c>
      <c r="AQ535" s="128" t="s">
        <v>46</v>
      </c>
      <c r="AR535" s="128" t="s">
        <v>46</v>
      </c>
      <c r="AS535" s="128" t="s">
        <v>46</v>
      </c>
      <c r="AT535" s="128" t="s">
        <v>46</v>
      </c>
      <c r="AU535" s="128" t="s">
        <v>46</v>
      </c>
      <c r="AV535" s="128" t="s">
        <v>46</v>
      </c>
      <c r="AW535" s="128" t="s">
        <v>46</v>
      </c>
      <c r="AX535" s="128" t="s">
        <v>46</v>
      </c>
      <c r="AY535" s="128" t="s">
        <v>46</v>
      </c>
      <c r="AZ535" s="128" t="s">
        <v>46</v>
      </c>
      <c r="BA535" s="128" t="s">
        <v>46</v>
      </c>
      <c r="BB535" s="128" t="s">
        <v>46</v>
      </c>
      <c r="BC535" s="128" t="s">
        <v>46</v>
      </c>
      <c r="BD535" s="128" t="s">
        <v>46</v>
      </c>
      <c r="BE535" s="128" t="s">
        <v>46</v>
      </c>
      <c r="BF535" s="128" t="s">
        <v>46</v>
      </c>
      <c r="BG535" s="128" t="s">
        <v>46</v>
      </c>
      <c r="BH535" s="128" t="s">
        <v>46</v>
      </c>
      <c r="BI535" s="128" t="s">
        <v>46</v>
      </c>
      <c r="BJ535" s="128" t="s">
        <v>46</v>
      </c>
      <c r="BK535" s="128" t="s">
        <v>46</v>
      </c>
      <c r="BL535" s="128" t="s">
        <v>46</v>
      </c>
      <c r="BM535" s="128" t="s">
        <v>46</v>
      </c>
      <c r="BN535" s="128" t="s">
        <v>46</v>
      </c>
      <c r="BO535" s="128" t="s">
        <v>46</v>
      </c>
      <c r="BP535" s="128" t="s">
        <v>46</v>
      </c>
      <c r="BQ535" s="128" t="s">
        <v>46</v>
      </c>
      <c r="BR535" s="128" t="s">
        <v>46</v>
      </c>
      <c r="BS535" s="128" t="s">
        <v>46</v>
      </c>
      <c r="BT535" s="128" t="s">
        <v>46</v>
      </c>
      <c r="BU535" s="128" t="s">
        <v>46</v>
      </c>
      <c r="BV535" s="177" t="s">
        <v>46</v>
      </c>
      <c r="BW535" s="177" t="s">
        <v>46</v>
      </c>
      <c r="BX535" s="128" t="s">
        <v>46</v>
      </c>
      <c r="BY535" s="128" t="s">
        <v>46</v>
      </c>
      <c r="BZ535" s="177" t="s">
        <v>46</v>
      </c>
      <c r="CA535" s="182" t="s">
        <v>46</v>
      </c>
      <c r="CB535" s="182" t="s">
        <v>46</v>
      </c>
      <c r="CC535" s="182" t="s">
        <v>46</v>
      </c>
      <c r="CD535" s="182" t="s">
        <v>46</v>
      </c>
      <c r="CE535" s="182" t="s">
        <v>46</v>
      </c>
      <c r="CF535" s="182" t="s">
        <v>46</v>
      </c>
      <c r="CG535" s="179" t="s">
        <v>46</v>
      </c>
      <c r="CH535" s="169">
        <v>0.15</v>
      </c>
      <c r="CI535" s="170">
        <v>0.1</v>
      </c>
      <c r="CJ535" s="170">
        <v>2.2499999999999998E-3</v>
      </c>
      <c r="CK535" s="170" t="s">
        <v>46</v>
      </c>
      <c r="CL535" s="170">
        <v>2.2499999999999998E-3</v>
      </c>
      <c r="CM535" s="180" t="s">
        <v>46</v>
      </c>
      <c r="CN535" s="180" t="s">
        <v>46</v>
      </c>
      <c r="CO535" s="180" t="s">
        <v>46</v>
      </c>
      <c r="CP535" s="128" t="s">
        <v>46</v>
      </c>
      <c r="CQ535" s="128" t="s">
        <v>46</v>
      </c>
      <c r="CR535" s="128" t="s">
        <v>46</v>
      </c>
      <c r="CS535" s="128" t="s">
        <v>46</v>
      </c>
      <c r="CT535" s="126" t="s">
        <v>46</v>
      </c>
      <c r="CU535" s="126" t="s">
        <v>46</v>
      </c>
      <c r="CV535" s="126" t="s">
        <v>6290</v>
      </c>
      <c r="CW535" s="126" t="s">
        <v>46</v>
      </c>
      <c r="CX535" s="154">
        <v>25569.625694432871</v>
      </c>
    </row>
    <row r="536" spans="1:102" ht="15" customHeight="1" x14ac:dyDescent="0.35">
      <c r="A536" s="8"/>
      <c r="B536" s="129">
        <v>42405028000159</v>
      </c>
      <c r="C536" s="152" t="s">
        <v>6376</v>
      </c>
      <c r="D536" s="126">
        <v>13</v>
      </c>
      <c r="E536" s="126"/>
      <c r="F536" s="122"/>
      <c r="G536" s="126" t="s">
        <v>2332</v>
      </c>
      <c r="H536" s="126" t="s">
        <v>3391</v>
      </c>
      <c r="I536" s="126" t="s">
        <v>3392</v>
      </c>
      <c r="J536" s="126" t="s">
        <v>362</v>
      </c>
      <c r="K536" s="126" t="s">
        <v>3526</v>
      </c>
      <c r="L536" s="211" t="s">
        <v>3400</v>
      </c>
      <c r="M536" s="126" t="s">
        <v>112</v>
      </c>
      <c r="N536" s="126" t="s">
        <v>4449</v>
      </c>
      <c r="O536" s="126" t="s">
        <v>266</v>
      </c>
      <c r="P536" s="211" t="s">
        <v>3562</v>
      </c>
      <c r="Q536" s="127">
        <v>5000</v>
      </c>
      <c r="R536" s="126" t="s">
        <v>4350</v>
      </c>
      <c r="S536" s="213" t="s">
        <v>46</v>
      </c>
      <c r="T536" s="171">
        <v>1000</v>
      </c>
      <c r="U536" s="171">
        <v>5000</v>
      </c>
      <c r="V536" s="172" t="s">
        <v>3398</v>
      </c>
      <c r="W536" s="172" t="s">
        <v>135</v>
      </c>
      <c r="X536" s="172" t="s">
        <v>3563</v>
      </c>
      <c r="Y536" s="172" t="s">
        <v>3530</v>
      </c>
      <c r="Z536" s="172">
        <v>60</v>
      </c>
      <c r="AA536" s="172" t="s">
        <v>46</v>
      </c>
      <c r="AB536" s="169" t="s">
        <v>46</v>
      </c>
      <c r="AC536" s="172" t="s">
        <v>46</v>
      </c>
      <c r="AD536" s="169">
        <v>1.04E-2</v>
      </c>
      <c r="AE536" s="169" t="s">
        <v>46</v>
      </c>
      <c r="AF536" s="169">
        <v>1.24E-2</v>
      </c>
      <c r="AG536" s="169">
        <v>0.2</v>
      </c>
      <c r="AH536" s="172" t="s">
        <v>136</v>
      </c>
      <c r="AI536" s="172" t="s">
        <v>4367</v>
      </c>
      <c r="AJ536" s="172" t="s">
        <v>133</v>
      </c>
      <c r="AK536" s="173">
        <v>44560</v>
      </c>
      <c r="AL536" s="212" t="s">
        <v>6377</v>
      </c>
      <c r="AM536" s="128">
        <v>1.3980498149229E-2</v>
      </c>
      <c r="AN536" s="128">
        <v>0.11363493389199859</v>
      </c>
      <c r="AO536" s="128">
        <v>0.14305523587095781</v>
      </c>
      <c r="AP536" s="128">
        <v>0.13827222968253669</v>
      </c>
      <c r="AQ536" s="128">
        <v>0.14239293158585981</v>
      </c>
      <c r="AR536" s="128">
        <v>0.12529640014779719</v>
      </c>
      <c r="AS536" s="128">
        <v>0.14577725554140869</v>
      </c>
      <c r="AT536" s="128">
        <v>0.1454082211515825</v>
      </c>
      <c r="AU536" s="128" t="s">
        <v>46</v>
      </c>
      <c r="AV536" s="128" t="s">
        <v>46</v>
      </c>
      <c r="AW536" s="128">
        <v>0.14247355722336619</v>
      </c>
      <c r="AX536" s="128">
        <v>1.1460078711579065</v>
      </c>
      <c r="AY536" s="128">
        <v>1.0977884519812848</v>
      </c>
      <c r="AZ536" s="128">
        <v>1.0720942543779082</v>
      </c>
      <c r="BA536" s="128">
        <v>1.1397003117029731</v>
      </c>
      <c r="BB536" s="128">
        <v>1.1408650071552311</v>
      </c>
      <c r="BC536" s="128">
        <v>1.1522596412055577</v>
      </c>
      <c r="BD536" s="128">
        <v>1.1172863236695925</v>
      </c>
      <c r="BE536" s="128">
        <v>1.1752055240198898</v>
      </c>
      <c r="BF536" s="128" t="s">
        <v>46</v>
      </c>
      <c r="BG536" s="128" t="s">
        <v>46</v>
      </c>
      <c r="BH536" s="128">
        <v>1.1630042270405418</v>
      </c>
      <c r="BI536" s="128">
        <v>1.7811943738514E-3</v>
      </c>
      <c r="BJ536" s="128">
        <v>1.01223366453153E-2</v>
      </c>
      <c r="BK536" s="128">
        <v>9.6199196319328006E-3</v>
      </c>
      <c r="BL536" s="128">
        <v>1.5115092821613718E-2</v>
      </c>
      <c r="BM536" s="128">
        <v>1.5630669969884714E-2</v>
      </c>
      <c r="BN536" s="128">
        <v>1.6556671993554799E-2</v>
      </c>
      <c r="BO536" s="128">
        <v>1.5302861956583501E-2</v>
      </c>
      <c r="BP536" s="128">
        <v>2.1678185698548399E-2</v>
      </c>
      <c r="BQ536" s="128" t="s">
        <v>46</v>
      </c>
      <c r="BR536" s="128" t="s">
        <v>46</v>
      </c>
      <c r="BS536" s="128">
        <v>1.7789496189708043E-2</v>
      </c>
      <c r="BT536" s="128">
        <v>1.8594215337428999E-3</v>
      </c>
      <c r="BU536" s="128">
        <v>2.4019232379920001E-3</v>
      </c>
      <c r="BV536" s="177">
        <v>4.5483335713384614</v>
      </c>
      <c r="BW536" s="177">
        <v>6.3010943097750411</v>
      </c>
      <c r="BX536" s="128">
        <v>-1.0446978025102638E-5</v>
      </c>
      <c r="BY536" s="128">
        <v>-2.2966220961749E-3</v>
      </c>
      <c r="BZ536" s="177">
        <v>6.8541101508700004E-4</v>
      </c>
      <c r="CA536" s="182">
        <v>0.13503018662632171</v>
      </c>
      <c r="CB536" s="182">
        <v>-2.62277951403635E-2</v>
      </c>
      <c r="CC536" s="182">
        <v>0.24718126930007039</v>
      </c>
      <c r="CD536" s="182">
        <v>0.20481717173230171</v>
      </c>
      <c r="CE536" s="182">
        <v>1.05846350689983E-2</v>
      </c>
      <c r="CF536" s="182">
        <v>0.12414783786826181</v>
      </c>
      <c r="CG536" s="179">
        <v>1.6452596399999999</v>
      </c>
      <c r="CH536" s="169">
        <v>0.24</v>
      </c>
      <c r="CI536" s="170" t="s">
        <v>46</v>
      </c>
      <c r="CJ536" s="170">
        <v>2.496E-3</v>
      </c>
      <c r="CK536" s="170" t="s">
        <v>46</v>
      </c>
      <c r="CL536" s="170">
        <v>2.496E-3</v>
      </c>
      <c r="CM536" s="180">
        <v>924774878.72000003</v>
      </c>
      <c r="CN536" s="180">
        <v>835779871.07785702</v>
      </c>
      <c r="CO536" s="180">
        <v>129431613.77</v>
      </c>
      <c r="CP536" s="128" t="s">
        <v>46</v>
      </c>
      <c r="CQ536" s="128" t="s">
        <v>46</v>
      </c>
      <c r="CR536" s="128" t="s">
        <v>46</v>
      </c>
      <c r="CS536" s="128" t="s">
        <v>46</v>
      </c>
      <c r="CT536" s="126" t="s">
        <v>46</v>
      </c>
      <c r="CU536" s="126" t="s">
        <v>46</v>
      </c>
      <c r="CV536" s="126" t="s">
        <v>6378</v>
      </c>
      <c r="CW536" s="126" t="s">
        <v>46</v>
      </c>
      <c r="CX536" s="154">
        <v>25569.625694432871</v>
      </c>
    </row>
    <row r="537" spans="1:102" ht="15" customHeight="1" x14ac:dyDescent="0.35">
      <c r="A537" s="8"/>
      <c r="B537" s="129">
        <v>57271402000148</v>
      </c>
      <c r="C537" s="152" t="s">
        <v>4258</v>
      </c>
      <c r="D537" s="126">
        <v>25</v>
      </c>
      <c r="E537" s="126"/>
      <c r="F537" s="122"/>
      <c r="G537" s="126" t="s">
        <v>2332</v>
      </c>
      <c r="H537" s="126" t="s">
        <v>352</v>
      </c>
      <c r="I537" s="126" t="s">
        <v>3383</v>
      </c>
      <c r="J537" s="126" t="s">
        <v>5902</v>
      </c>
      <c r="K537" s="126" t="s">
        <v>3526</v>
      </c>
      <c r="L537" s="211" t="s">
        <v>4393</v>
      </c>
      <c r="M537" s="126" t="s">
        <v>4661</v>
      </c>
      <c r="N537" s="126" t="s">
        <v>46</v>
      </c>
      <c r="O537" s="126" t="s">
        <v>4231</v>
      </c>
      <c r="P537" s="211" t="s">
        <v>4214</v>
      </c>
      <c r="Q537" s="127">
        <v>100</v>
      </c>
      <c r="R537" s="126" t="s">
        <v>4361</v>
      </c>
      <c r="S537" s="213" t="s">
        <v>46</v>
      </c>
      <c r="T537" s="171">
        <v>0.01</v>
      </c>
      <c r="U537" s="171">
        <v>0.01</v>
      </c>
      <c r="V537" s="172" t="s">
        <v>3398</v>
      </c>
      <c r="W537" s="172" t="s">
        <v>135</v>
      </c>
      <c r="X537" s="172" t="s">
        <v>135</v>
      </c>
      <c r="Y537" s="172" t="s">
        <v>135</v>
      </c>
      <c r="Z537" s="172">
        <v>0</v>
      </c>
      <c r="AA537" s="172" t="s">
        <v>46</v>
      </c>
      <c r="AB537" s="169" t="s">
        <v>46</v>
      </c>
      <c r="AC537" s="172" t="s">
        <v>46</v>
      </c>
      <c r="AD537" s="169">
        <v>1.3600000000000001E-2</v>
      </c>
      <c r="AE537" s="169" t="s">
        <v>46</v>
      </c>
      <c r="AF537" s="169">
        <v>1.41E-2</v>
      </c>
      <c r="AG537" s="169">
        <v>0.2</v>
      </c>
      <c r="AH537" s="172" t="s">
        <v>136</v>
      </c>
      <c r="AI537" s="172" t="s">
        <v>4367</v>
      </c>
      <c r="AJ537" s="172" t="s">
        <v>133</v>
      </c>
      <c r="AK537" s="173">
        <v>45601</v>
      </c>
      <c r="AL537" s="212" t="s">
        <v>6379</v>
      </c>
      <c r="AM537" s="128" t="s">
        <v>46</v>
      </c>
      <c r="AN537" s="128" t="s">
        <v>46</v>
      </c>
      <c r="AO537" s="128" t="s">
        <v>46</v>
      </c>
      <c r="AP537" s="128" t="s">
        <v>46</v>
      </c>
      <c r="AQ537" s="128" t="s">
        <v>46</v>
      </c>
      <c r="AR537" s="128" t="s">
        <v>46</v>
      </c>
      <c r="AS537" s="128" t="s">
        <v>46</v>
      </c>
      <c r="AT537" s="128" t="s">
        <v>46</v>
      </c>
      <c r="AU537" s="128" t="s">
        <v>46</v>
      </c>
      <c r="AV537" s="128" t="s">
        <v>46</v>
      </c>
      <c r="AW537" s="128" t="s">
        <v>46</v>
      </c>
      <c r="AX537" s="128" t="s">
        <v>46</v>
      </c>
      <c r="AY537" s="128" t="s">
        <v>46</v>
      </c>
      <c r="AZ537" s="128" t="s">
        <v>46</v>
      </c>
      <c r="BA537" s="128" t="s">
        <v>46</v>
      </c>
      <c r="BB537" s="128" t="s">
        <v>46</v>
      </c>
      <c r="BC537" s="128" t="s">
        <v>46</v>
      </c>
      <c r="BD537" s="128" t="s">
        <v>46</v>
      </c>
      <c r="BE537" s="128" t="s">
        <v>46</v>
      </c>
      <c r="BF537" s="128" t="s">
        <v>46</v>
      </c>
      <c r="BG537" s="128" t="s">
        <v>46</v>
      </c>
      <c r="BH537" s="128" t="s">
        <v>46</v>
      </c>
      <c r="BI537" s="128" t="s">
        <v>46</v>
      </c>
      <c r="BJ537" s="128" t="s">
        <v>46</v>
      </c>
      <c r="BK537" s="128" t="s">
        <v>46</v>
      </c>
      <c r="BL537" s="128" t="s">
        <v>46</v>
      </c>
      <c r="BM537" s="128" t="s">
        <v>46</v>
      </c>
      <c r="BN537" s="128" t="s">
        <v>46</v>
      </c>
      <c r="BO537" s="128" t="s">
        <v>46</v>
      </c>
      <c r="BP537" s="128" t="s">
        <v>46</v>
      </c>
      <c r="BQ537" s="128" t="s">
        <v>46</v>
      </c>
      <c r="BR537" s="128" t="s">
        <v>46</v>
      </c>
      <c r="BS537" s="128" t="s">
        <v>46</v>
      </c>
      <c r="BT537" s="128" t="s">
        <v>46</v>
      </c>
      <c r="BU537" s="128" t="s">
        <v>46</v>
      </c>
      <c r="BV537" s="177" t="s">
        <v>46</v>
      </c>
      <c r="BW537" s="177" t="s">
        <v>46</v>
      </c>
      <c r="BX537" s="128" t="s">
        <v>46</v>
      </c>
      <c r="BY537" s="128" t="s">
        <v>46</v>
      </c>
      <c r="BZ537" s="177" t="s">
        <v>46</v>
      </c>
      <c r="CA537" s="182" t="s">
        <v>46</v>
      </c>
      <c r="CB537" s="182" t="s">
        <v>46</v>
      </c>
      <c r="CC537" s="182" t="s">
        <v>46</v>
      </c>
      <c r="CD537" s="182" t="s">
        <v>46</v>
      </c>
      <c r="CE537" s="182" t="s">
        <v>46</v>
      </c>
      <c r="CF537" s="182" t="s">
        <v>46</v>
      </c>
      <c r="CG537" s="179" t="s">
        <v>46</v>
      </c>
      <c r="CH537" s="169">
        <v>0.15</v>
      </c>
      <c r="CI537" s="170">
        <v>0.1</v>
      </c>
      <c r="CJ537" s="170">
        <v>2.0400000000000001E-3</v>
      </c>
      <c r="CK537" s="170" t="s">
        <v>46</v>
      </c>
      <c r="CL537" s="170">
        <v>2.0400000000000001E-3</v>
      </c>
      <c r="CM537" s="180" t="s">
        <v>46</v>
      </c>
      <c r="CN537" s="180" t="s">
        <v>46</v>
      </c>
      <c r="CO537" s="180" t="s">
        <v>46</v>
      </c>
      <c r="CP537" s="128" t="s">
        <v>46</v>
      </c>
      <c r="CQ537" s="128" t="s">
        <v>46</v>
      </c>
      <c r="CR537" s="128" t="s">
        <v>46</v>
      </c>
      <c r="CS537" s="128" t="s">
        <v>46</v>
      </c>
      <c r="CT537" s="126" t="s">
        <v>46</v>
      </c>
      <c r="CU537" s="126" t="s">
        <v>46</v>
      </c>
      <c r="CV537" s="126" t="s">
        <v>6380</v>
      </c>
      <c r="CW537" s="126" t="s">
        <v>46</v>
      </c>
      <c r="CX537" s="154">
        <v>25569.625694432871</v>
      </c>
    </row>
    <row r="538" spans="1:102" ht="15" customHeight="1" x14ac:dyDescent="0.35">
      <c r="A538" s="8"/>
      <c r="B538" s="129">
        <v>34431610000161</v>
      </c>
      <c r="C538" s="152" t="s">
        <v>6381</v>
      </c>
      <c r="D538" s="126">
        <v>13</v>
      </c>
      <c r="E538" s="126" t="s">
        <v>134</v>
      </c>
      <c r="F538" s="122"/>
      <c r="G538" s="126" t="s">
        <v>2332</v>
      </c>
      <c r="H538" s="126" t="s">
        <v>3391</v>
      </c>
      <c r="I538" s="126" t="s">
        <v>3392</v>
      </c>
      <c r="J538" s="126" t="s">
        <v>3560</v>
      </c>
      <c r="K538" s="126" t="s">
        <v>3526</v>
      </c>
      <c r="L538" s="211" t="s">
        <v>3400</v>
      </c>
      <c r="M538" s="126" t="s">
        <v>112</v>
      </c>
      <c r="N538" s="126" t="s">
        <v>264</v>
      </c>
      <c r="O538" s="126" t="s">
        <v>266</v>
      </c>
      <c r="P538" s="211" t="s">
        <v>6382</v>
      </c>
      <c r="Q538" s="127">
        <v>500</v>
      </c>
      <c r="R538" s="126" t="s">
        <v>4350</v>
      </c>
      <c r="S538" s="213" t="s">
        <v>46</v>
      </c>
      <c r="T538" s="171">
        <v>100</v>
      </c>
      <c r="U538" s="171">
        <v>100</v>
      </c>
      <c r="V538" s="172" t="s">
        <v>3398</v>
      </c>
      <c r="W538" s="172" t="s">
        <v>135</v>
      </c>
      <c r="X538" s="172" t="s">
        <v>4718</v>
      </c>
      <c r="Y538" s="172" t="s">
        <v>3530</v>
      </c>
      <c r="Z538" s="172">
        <v>180</v>
      </c>
      <c r="AA538" s="172" t="s">
        <v>46</v>
      </c>
      <c r="AB538" s="169" t="s">
        <v>46</v>
      </c>
      <c r="AC538" s="172" t="s">
        <v>6383</v>
      </c>
      <c r="AD538" s="169">
        <v>1.4499999999999999E-2</v>
      </c>
      <c r="AE538" s="169">
        <v>0.1145</v>
      </c>
      <c r="AF538" s="169">
        <v>0.03</v>
      </c>
      <c r="AG538" s="169">
        <v>0.2</v>
      </c>
      <c r="AH538" s="172" t="s">
        <v>4940</v>
      </c>
      <c r="AI538" s="172" t="s">
        <v>46</v>
      </c>
      <c r="AJ538" s="172" t="s">
        <v>133</v>
      </c>
      <c r="AK538" s="173">
        <v>43798</v>
      </c>
      <c r="AL538" s="212" t="s">
        <v>3656</v>
      </c>
      <c r="AM538" s="128">
        <v>1.47119236684765E-2</v>
      </c>
      <c r="AN538" s="128">
        <v>0.13696445560473641</v>
      </c>
      <c r="AO538" s="128">
        <v>0.17524804739330549</v>
      </c>
      <c r="AP538" s="128">
        <v>0.16359527583729111</v>
      </c>
      <c r="AQ538" s="128">
        <v>0.16055912277704881</v>
      </c>
      <c r="AR538" s="128">
        <v>0.1491026284268597</v>
      </c>
      <c r="AS538" s="128">
        <v>0.15154932443437949</v>
      </c>
      <c r="AT538" s="128">
        <v>0.14949063464225021</v>
      </c>
      <c r="AU538" s="128" t="s">
        <v>46</v>
      </c>
      <c r="AV538" s="128" t="s">
        <v>46</v>
      </c>
      <c r="AW538" s="128">
        <v>0.1187706941707273</v>
      </c>
      <c r="AX538" s="128">
        <v>1.2059642041351784</v>
      </c>
      <c r="AY538" s="128">
        <v>1.323167027471384</v>
      </c>
      <c r="AZ538" s="128">
        <v>1.3133558066395314</v>
      </c>
      <c r="BA538" s="128">
        <v>1.3643930174759162</v>
      </c>
      <c r="BB538" s="128">
        <v>1.308803876324226</v>
      </c>
      <c r="BC538" s="128">
        <v>1.3711881660708625</v>
      </c>
      <c r="BD538" s="128">
        <v>1.161525417137524</v>
      </c>
      <c r="BE538" s="128">
        <v>1.208200046940052</v>
      </c>
      <c r="BF538" s="128" t="s">
        <v>46</v>
      </c>
      <c r="BG538" s="128" t="s">
        <v>46</v>
      </c>
      <c r="BH538" s="128">
        <v>1.3645151979569317</v>
      </c>
      <c r="BI538" s="128">
        <v>2.5126198930989002E-3</v>
      </c>
      <c r="BJ538" s="128">
        <v>3.3451858358053199E-2</v>
      </c>
      <c r="BK538" s="128">
        <v>4.1812731154280601E-2</v>
      </c>
      <c r="BL538" s="128">
        <v>3.9014026788054545E-2</v>
      </c>
      <c r="BM538" s="128">
        <v>3.3743383713279895E-2</v>
      </c>
      <c r="BN538" s="128">
        <v>4.0362900272617297E-2</v>
      </c>
      <c r="BO538" s="128">
        <v>2.1074930849554301E-2</v>
      </c>
      <c r="BP538" s="128">
        <v>2.5760599189215999E-2</v>
      </c>
      <c r="BQ538" s="128" t="s">
        <v>46</v>
      </c>
      <c r="BR538" s="128" t="s">
        <v>46</v>
      </c>
      <c r="BS538" s="128">
        <v>2.9187713121860526E-2</v>
      </c>
      <c r="BT538" s="128">
        <v>7.3560040105720998E-3</v>
      </c>
      <c r="BU538" s="128">
        <v>1.2244550985124499E-2</v>
      </c>
      <c r="BV538" s="177">
        <v>4.93110346859247</v>
      </c>
      <c r="BW538" s="177">
        <v>1.9313889506722763</v>
      </c>
      <c r="BX538" s="128">
        <v>-7.1369954160560578E-4</v>
      </c>
      <c r="BY538" s="128">
        <v>-6.6112621908261504E-2</v>
      </c>
      <c r="BZ538" s="177">
        <v>1.0009219643339999E-3</v>
      </c>
      <c r="CA538" s="182">
        <v>0.1957605225306481</v>
      </c>
      <c r="CB538" s="182">
        <v>-5.2296128597590898E-2</v>
      </c>
      <c r="CC538" s="182">
        <v>9.6741703743513402E-2</v>
      </c>
      <c r="CD538" s="182">
        <v>9.4753398397452199E-2</v>
      </c>
      <c r="CE538" s="182">
        <v>9.4423605135050104E-2</v>
      </c>
      <c r="CF538" s="182">
        <v>0.157385082572048</v>
      </c>
      <c r="CG538" s="179">
        <v>1.91938667</v>
      </c>
      <c r="CH538" s="169">
        <v>0.24</v>
      </c>
      <c r="CI538" s="170">
        <v>0.15</v>
      </c>
      <c r="CJ538" s="170">
        <v>3.4799999999999996E-3</v>
      </c>
      <c r="CK538" s="170">
        <v>1.1067080023505315E-3</v>
      </c>
      <c r="CL538" s="170">
        <v>4.5867080023505313E-3</v>
      </c>
      <c r="CM538" s="180">
        <v>499020836.01999998</v>
      </c>
      <c r="CN538" s="180">
        <v>386520360.82365066</v>
      </c>
      <c r="CO538" s="180">
        <v>161366275.29000002</v>
      </c>
      <c r="CP538" s="128" t="s">
        <v>46</v>
      </c>
      <c r="CQ538" s="128" t="s">
        <v>46</v>
      </c>
      <c r="CR538" s="128" t="s">
        <v>46</v>
      </c>
      <c r="CS538" s="128" t="s">
        <v>46</v>
      </c>
      <c r="CT538" s="126" t="s">
        <v>46</v>
      </c>
      <c r="CU538" s="126" t="s">
        <v>46</v>
      </c>
      <c r="CV538" s="126" t="s">
        <v>6384</v>
      </c>
      <c r="CW538" s="126" t="s">
        <v>46</v>
      </c>
      <c r="CX538" s="154">
        <v>25569.625694432871</v>
      </c>
    </row>
    <row r="539" spans="1:102" ht="15" customHeight="1" x14ac:dyDescent="0.35">
      <c r="A539" s="8"/>
      <c r="B539" s="129">
        <v>27783868000161</v>
      </c>
      <c r="C539" s="152" t="s">
        <v>6301</v>
      </c>
      <c r="D539" s="126">
        <v>26</v>
      </c>
      <c r="E539" s="126"/>
      <c r="F539" s="122" t="s">
        <v>3394</v>
      </c>
      <c r="G539" s="126" t="s">
        <v>613</v>
      </c>
      <c r="H539" s="126" t="s">
        <v>3390</v>
      </c>
      <c r="I539" s="126" t="s">
        <v>3384</v>
      </c>
      <c r="J539" s="126" t="s">
        <v>3561</v>
      </c>
      <c r="K539" s="126" t="s">
        <v>3526</v>
      </c>
      <c r="L539" s="211" t="s">
        <v>3399</v>
      </c>
      <c r="M539" s="126" t="s">
        <v>114</v>
      </c>
      <c r="N539" s="126" t="s">
        <v>5078</v>
      </c>
      <c r="O539" s="126" t="s">
        <v>3551</v>
      </c>
      <c r="P539" s="211" t="s">
        <v>3550</v>
      </c>
      <c r="Q539" s="127">
        <v>500</v>
      </c>
      <c r="R539" s="126" t="s">
        <v>4350</v>
      </c>
      <c r="S539" s="213" t="s">
        <v>46</v>
      </c>
      <c r="T539" s="171">
        <v>500</v>
      </c>
      <c r="U539" s="171">
        <v>500</v>
      </c>
      <c r="V539" s="172" t="s">
        <v>3398</v>
      </c>
      <c r="W539" s="172" t="s">
        <v>135</v>
      </c>
      <c r="X539" s="172" t="s">
        <v>3531</v>
      </c>
      <c r="Y539" s="172" t="s">
        <v>3534</v>
      </c>
      <c r="Z539" s="172">
        <v>32</v>
      </c>
      <c r="AA539" s="172" t="s">
        <v>46</v>
      </c>
      <c r="AB539" s="169" t="s">
        <v>46</v>
      </c>
      <c r="AC539" s="172" t="s">
        <v>6302</v>
      </c>
      <c r="AD539" s="169">
        <v>1.7000000000000001E-2</v>
      </c>
      <c r="AE539" s="169">
        <v>0.317</v>
      </c>
      <c r="AF539" s="169">
        <v>0.02</v>
      </c>
      <c r="AG539" s="169">
        <v>0.2</v>
      </c>
      <c r="AH539" s="172" t="s">
        <v>4358</v>
      </c>
      <c r="AI539" s="172" t="s">
        <v>4586</v>
      </c>
      <c r="AJ539" s="172" t="s">
        <v>4513</v>
      </c>
      <c r="AK539" s="173">
        <v>43007</v>
      </c>
      <c r="AL539" s="212" t="s">
        <v>6303</v>
      </c>
      <c r="AM539" s="128">
        <v>4.2657643744539599E-2</v>
      </c>
      <c r="AN539" s="128">
        <v>0.30723841924616457</v>
      </c>
      <c r="AO539" s="128">
        <v>0.15285988718063589</v>
      </c>
      <c r="AP539" s="128">
        <v>0.1389625691013876</v>
      </c>
      <c r="AQ539" s="128">
        <v>0.1184362738839599</v>
      </c>
      <c r="AR539" s="128">
        <v>-0.1698764133123393</v>
      </c>
      <c r="AS539" s="128">
        <v>0.2773500582115897</v>
      </c>
      <c r="AT539" s="128">
        <v>0.1373974212564763</v>
      </c>
      <c r="AU539" s="128" t="s">
        <v>46</v>
      </c>
      <c r="AV539" s="128" t="s">
        <v>46</v>
      </c>
      <c r="AW539" s="128">
        <v>0.1090867431101154</v>
      </c>
      <c r="AX539" s="128">
        <v>3.4967277256131197</v>
      </c>
      <c r="AY539" s="128">
        <v>2.9681258843692002</v>
      </c>
      <c r="AZ539" s="128">
        <v>1.1455729374284649</v>
      </c>
      <c r="BA539" s="128">
        <v>1.1457601800582671</v>
      </c>
      <c r="BB539" s="128">
        <v>0.92741973727619798</v>
      </c>
      <c r="BC539" s="128" t="s">
        <v>46</v>
      </c>
      <c r="BD539" s="128">
        <v>2.125704903401421</v>
      </c>
      <c r="BE539" s="128">
        <v>1.1104613423361549</v>
      </c>
      <c r="BF539" s="128" t="s">
        <v>46</v>
      </c>
      <c r="BG539" s="128" t="s">
        <v>46</v>
      </c>
      <c r="BH539" s="128">
        <v>1.4019912987620915</v>
      </c>
      <c r="BI539" s="128">
        <v>3.0458339969162002E-2</v>
      </c>
      <c r="BJ539" s="128">
        <v>0.2037258219994813</v>
      </c>
      <c r="BK539" s="128">
        <v>1.9424570941610899E-2</v>
      </c>
      <c r="BL539" s="128">
        <v>1.5766210341357167E-2</v>
      </c>
      <c r="BM539" s="128">
        <v>-8.2192345626912466E-3</v>
      </c>
      <c r="BN539" s="128">
        <v>-0.2786161414665817</v>
      </c>
      <c r="BO539" s="128">
        <v>0.1468756646267646</v>
      </c>
      <c r="BP539" s="128">
        <v>1.36673858034421E-2</v>
      </c>
      <c r="BQ539" s="128" t="s">
        <v>46</v>
      </c>
      <c r="BR539" s="128" t="s">
        <v>46</v>
      </c>
      <c r="BS539" s="128">
        <v>2.9020289042271941E-2</v>
      </c>
      <c r="BT539" s="128">
        <v>0.17260807896513169</v>
      </c>
      <c r="BU539" s="128">
        <v>0.2407226652473323</v>
      </c>
      <c r="BV539" s="177">
        <v>0.18449297222373251</v>
      </c>
      <c r="BW539" s="177">
        <v>0.21329195042980539</v>
      </c>
      <c r="BX539" s="128">
        <v>-0.1363663117888079</v>
      </c>
      <c r="BY539" s="128">
        <v>-0.49804499535436669</v>
      </c>
      <c r="BZ539" s="177">
        <v>0.99953450572444824</v>
      </c>
      <c r="CA539" s="182">
        <v>0.94255897731491944</v>
      </c>
      <c r="CB539" s="182">
        <v>-0.3261236824415224</v>
      </c>
      <c r="CC539" s="182">
        <v>0.54348664517955136</v>
      </c>
      <c r="CD539" s="182">
        <v>0.46843754053430647</v>
      </c>
      <c r="CE539" s="182">
        <v>0.11252895644152951</v>
      </c>
      <c r="CF539" s="182">
        <v>0.44984704047623331</v>
      </c>
      <c r="CG539" s="179">
        <v>2.2809628000000002</v>
      </c>
      <c r="CH539" s="169">
        <v>0.2</v>
      </c>
      <c r="CI539" s="170">
        <v>0.15</v>
      </c>
      <c r="CJ539" s="170">
        <v>3.4000000000000002E-3</v>
      </c>
      <c r="CK539" s="170">
        <v>1.3852673067465448E-3</v>
      </c>
      <c r="CL539" s="170">
        <v>4.785267306746545E-3</v>
      </c>
      <c r="CM539" s="180">
        <v>18502667.82</v>
      </c>
      <c r="CN539" s="180">
        <v>19099879.099999998</v>
      </c>
      <c r="CO539" s="180">
        <v>-4624162.34</v>
      </c>
      <c r="CP539" s="128" t="s">
        <v>46</v>
      </c>
      <c r="CQ539" s="128" t="s">
        <v>46</v>
      </c>
      <c r="CR539" s="128" t="s">
        <v>46</v>
      </c>
      <c r="CS539" s="128" t="s">
        <v>46</v>
      </c>
      <c r="CT539" s="126" t="s">
        <v>46</v>
      </c>
      <c r="CU539" s="126" t="s">
        <v>46</v>
      </c>
      <c r="CV539" s="126" t="s">
        <v>6304</v>
      </c>
      <c r="CW539" s="126" t="s">
        <v>46</v>
      </c>
      <c r="CX539" s="154">
        <v>25569.625694432871</v>
      </c>
    </row>
    <row r="540" spans="1:102" ht="15" customHeight="1" x14ac:dyDescent="0.35">
      <c r="A540" s="8"/>
      <c r="B540" s="129">
        <v>59225536000158</v>
      </c>
      <c r="C540" s="152" t="s">
        <v>6305</v>
      </c>
      <c r="D540" s="126">
        <v>26</v>
      </c>
      <c r="E540" s="126"/>
      <c r="F540" s="122"/>
      <c r="G540" s="126" t="s">
        <v>613</v>
      </c>
      <c r="H540" s="126" t="s">
        <v>3390</v>
      </c>
      <c r="I540" s="126" t="s">
        <v>3384</v>
      </c>
      <c r="J540" s="126" t="s">
        <v>3561</v>
      </c>
      <c r="K540" s="126" t="s">
        <v>46</v>
      </c>
      <c r="L540" s="211" t="s">
        <v>3400</v>
      </c>
      <c r="M540" s="126" t="s">
        <v>114</v>
      </c>
      <c r="N540" s="126" t="s">
        <v>4426</v>
      </c>
      <c r="O540" s="126" t="s">
        <v>452</v>
      </c>
      <c r="P540" s="211" t="s">
        <v>114</v>
      </c>
      <c r="Q540" s="127">
        <v>50000</v>
      </c>
      <c r="R540" s="126" t="s">
        <v>4361</v>
      </c>
      <c r="S540" s="213" t="s">
        <v>46</v>
      </c>
      <c r="T540" s="171">
        <v>10000</v>
      </c>
      <c r="U540" s="171">
        <v>20000</v>
      </c>
      <c r="V540" s="172" t="s">
        <v>3398</v>
      </c>
      <c r="W540" s="172" t="s">
        <v>3530</v>
      </c>
      <c r="X540" s="172" t="s">
        <v>4663</v>
      </c>
      <c r="Y540" s="172" t="s">
        <v>3534</v>
      </c>
      <c r="Z540" s="172">
        <v>92</v>
      </c>
      <c r="AA540" s="172" t="s">
        <v>46</v>
      </c>
      <c r="AB540" s="169" t="s">
        <v>46</v>
      </c>
      <c r="AC540" s="172" t="s">
        <v>6306</v>
      </c>
      <c r="AD540" s="169">
        <v>1.8500000000000003E-2</v>
      </c>
      <c r="AE540" s="169">
        <v>0.16849999999999998</v>
      </c>
      <c r="AF540" s="169">
        <v>0.02</v>
      </c>
      <c r="AG540" s="169">
        <v>0.2</v>
      </c>
      <c r="AH540" s="172" t="s">
        <v>3380</v>
      </c>
      <c r="AI540" s="172" t="s">
        <v>3381</v>
      </c>
      <c r="AJ540" s="172" t="s">
        <v>5205</v>
      </c>
      <c r="AK540" s="173">
        <v>45699</v>
      </c>
      <c r="AL540" s="212" t="s">
        <v>6307</v>
      </c>
      <c r="AM540" s="128">
        <v>-0.14751845580353609</v>
      </c>
      <c r="AN540" s="128" t="s">
        <v>46</v>
      </c>
      <c r="AO540" s="128" t="s">
        <v>46</v>
      </c>
      <c r="AP540" s="128" t="s">
        <v>46</v>
      </c>
      <c r="AQ540" s="128" t="s">
        <v>46</v>
      </c>
      <c r="AR540" s="128" t="s">
        <v>46</v>
      </c>
      <c r="AS540" s="128" t="s">
        <v>46</v>
      </c>
      <c r="AT540" s="128" t="s">
        <v>46</v>
      </c>
      <c r="AU540" s="128" t="s">
        <v>46</v>
      </c>
      <c r="AV540" s="128" t="s">
        <v>46</v>
      </c>
      <c r="AW540" s="128">
        <v>-0.32785914333131472</v>
      </c>
      <c r="AX540" s="128" t="s">
        <v>46</v>
      </c>
      <c r="AY540" s="128" t="s">
        <v>46</v>
      </c>
      <c r="AZ540" s="128" t="s">
        <v>46</v>
      </c>
      <c r="BA540" s="128" t="s">
        <v>46</v>
      </c>
      <c r="BB540" s="128" t="s">
        <v>46</v>
      </c>
      <c r="BC540" s="128" t="s">
        <v>46</v>
      </c>
      <c r="BD540" s="128" t="s">
        <v>46</v>
      </c>
      <c r="BE540" s="128" t="s">
        <v>46</v>
      </c>
      <c r="BF540" s="128" t="s">
        <v>46</v>
      </c>
      <c r="BG540" s="128" t="s">
        <v>46</v>
      </c>
      <c r="BH540" s="128" t="s">
        <v>46</v>
      </c>
      <c r="BI540" s="128">
        <v>-0.15971775957891371</v>
      </c>
      <c r="BJ540" s="128" t="s">
        <v>46</v>
      </c>
      <c r="BK540" s="128" t="s">
        <v>46</v>
      </c>
      <c r="BL540" s="128" t="s">
        <v>46</v>
      </c>
      <c r="BM540" s="128" t="s">
        <v>46</v>
      </c>
      <c r="BN540" s="128" t="s">
        <v>46</v>
      </c>
      <c r="BO540" s="128" t="s">
        <v>46</v>
      </c>
      <c r="BP540" s="128" t="s">
        <v>46</v>
      </c>
      <c r="BQ540" s="128" t="s">
        <v>46</v>
      </c>
      <c r="BR540" s="128" t="s">
        <v>46</v>
      </c>
      <c r="BS540" s="128">
        <v>-0.40582647442445341</v>
      </c>
      <c r="BT540" s="128" t="s">
        <v>46</v>
      </c>
      <c r="BU540" s="128">
        <v>0.33116795787398678</v>
      </c>
      <c r="BV540" s="177" t="s">
        <v>46</v>
      </c>
      <c r="BW540" s="177">
        <v>-1.4405890839609483</v>
      </c>
      <c r="BX540" s="128" t="s">
        <v>46</v>
      </c>
      <c r="BY540" s="128">
        <v>-0.28348709686487789</v>
      </c>
      <c r="BZ540" s="177">
        <v>0.84197674900245567</v>
      </c>
      <c r="CA540" s="182" t="s">
        <v>46</v>
      </c>
      <c r="CB540" s="182" t="s">
        <v>46</v>
      </c>
      <c r="CC540" s="182" t="s">
        <v>46</v>
      </c>
      <c r="CD540" s="182" t="s">
        <v>46</v>
      </c>
      <c r="CE540" s="182" t="s">
        <v>46</v>
      </c>
      <c r="CF540" s="182" t="s">
        <v>46</v>
      </c>
      <c r="CG540" s="179">
        <v>0.77827962761799996</v>
      </c>
      <c r="CH540" s="169">
        <v>0.32</v>
      </c>
      <c r="CI540" s="170">
        <v>0.05</v>
      </c>
      <c r="CJ540" s="170">
        <v>5.9200000000000008E-3</v>
      </c>
      <c r="CK540" s="170" t="s">
        <v>46</v>
      </c>
      <c r="CL540" s="170">
        <v>5.9200000000000008E-3</v>
      </c>
      <c r="CM540" s="180">
        <v>25162035.280000001</v>
      </c>
      <c r="CN540" s="180">
        <v>16587614.742936503</v>
      </c>
      <c r="CO540" s="180">
        <v>22127719.23</v>
      </c>
      <c r="CP540" s="128" t="s">
        <v>46</v>
      </c>
      <c r="CQ540" s="128" t="s">
        <v>46</v>
      </c>
      <c r="CR540" s="128" t="s">
        <v>46</v>
      </c>
      <c r="CS540" s="128" t="s">
        <v>46</v>
      </c>
      <c r="CT540" s="126" t="s">
        <v>46</v>
      </c>
      <c r="CU540" s="126" t="s">
        <v>46</v>
      </c>
      <c r="CV540" s="126" t="s">
        <v>6308</v>
      </c>
      <c r="CW540" s="126" t="s">
        <v>46</v>
      </c>
      <c r="CX540" s="154">
        <v>25569.625694432871</v>
      </c>
    </row>
    <row r="541" spans="1:102" ht="15" customHeight="1" x14ac:dyDescent="0.35">
      <c r="A541" s="8"/>
      <c r="B541" s="129">
        <v>34706586000126</v>
      </c>
      <c r="C541" s="152" t="s">
        <v>6309</v>
      </c>
      <c r="D541" s="126">
        <v>26</v>
      </c>
      <c r="E541" s="126"/>
      <c r="F541" s="122" t="s">
        <v>3401</v>
      </c>
      <c r="G541" s="126" t="s">
        <v>613</v>
      </c>
      <c r="H541" s="126" t="s">
        <v>3390</v>
      </c>
      <c r="I541" s="126" t="s">
        <v>3384</v>
      </c>
      <c r="J541" s="126" t="s">
        <v>3559</v>
      </c>
      <c r="K541" s="126" t="s">
        <v>3526</v>
      </c>
      <c r="L541" s="211" t="s">
        <v>3400</v>
      </c>
      <c r="M541" s="126" t="s">
        <v>114</v>
      </c>
      <c r="N541" s="126" t="s">
        <v>115</v>
      </c>
      <c r="O541" s="126" t="s">
        <v>4459</v>
      </c>
      <c r="P541" s="211" t="s">
        <v>3550</v>
      </c>
      <c r="Q541" s="127">
        <v>500</v>
      </c>
      <c r="R541" s="126" t="s">
        <v>4350</v>
      </c>
      <c r="S541" s="213" t="s">
        <v>46</v>
      </c>
      <c r="T541" s="171">
        <v>100</v>
      </c>
      <c r="U541" s="171">
        <v>100</v>
      </c>
      <c r="V541" s="172" t="s">
        <v>3398</v>
      </c>
      <c r="W541" s="172" t="s">
        <v>135</v>
      </c>
      <c r="X541" s="172" t="s">
        <v>3531</v>
      </c>
      <c r="Y541" s="172" t="s">
        <v>3534</v>
      </c>
      <c r="Z541" s="172">
        <v>32</v>
      </c>
      <c r="AA541" s="172" t="s">
        <v>46</v>
      </c>
      <c r="AB541" s="169" t="s">
        <v>46</v>
      </c>
      <c r="AC541" s="172" t="s">
        <v>6310</v>
      </c>
      <c r="AD541" s="169">
        <v>1.7000000000000001E-2</v>
      </c>
      <c r="AE541" s="169">
        <v>0.317</v>
      </c>
      <c r="AF541" s="169">
        <v>0.02</v>
      </c>
      <c r="AG541" s="169">
        <v>0.2</v>
      </c>
      <c r="AH541" s="172" t="s">
        <v>4358</v>
      </c>
      <c r="AI541" s="172" t="s">
        <v>4586</v>
      </c>
      <c r="AJ541" s="172" t="s">
        <v>46</v>
      </c>
      <c r="AK541" s="173">
        <v>43791</v>
      </c>
      <c r="AL541" s="212" t="s">
        <v>3674</v>
      </c>
      <c r="AM541" s="128">
        <v>-5.0154983210286601E-2</v>
      </c>
      <c r="AN541" s="128">
        <v>0.13899377607483071</v>
      </c>
      <c r="AO541" s="128">
        <v>3.4713622609188401E-2</v>
      </c>
      <c r="AP541" s="128">
        <v>3.0228988990225998E-3</v>
      </c>
      <c r="AQ541" s="128">
        <v>5.1932194234034702E-2</v>
      </c>
      <c r="AR541" s="128">
        <v>-0.1530931626109085</v>
      </c>
      <c r="AS541" s="128">
        <v>0.1615619254793037</v>
      </c>
      <c r="AT541" s="128">
        <v>0.2245344774555269</v>
      </c>
      <c r="AU541" s="128" t="s">
        <v>46</v>
      </c>
      <c r="AV541" s="128" t="s">
        <v>46</v>
      </c>
      <c r="AW541" s="128">
        <v>6.8635651481358195E-2</v>
      </c>
      <c r="AX541" s="128" t="s">
        <v>46</v>
      </c>
      <c r="AY541" s="128">
        <v>1.3427716024127141</v>
      </c>
      <c r="AZ541" s="128">
        <v>0.2601531857353665</v>
      </c>
      <c r="BA541" s="128">
        <v>2.3340074717650299E-2</v>
      </c>
      <c r="BB541" s="128">
        <v>0.38120970191421938</v>
      </c>
      <c r="BC541" s="128" t="s">
        <v>46</v>
      </c>
      <c r="BD541" s="128">
        <v>1.2382653871027012</v>
      </c>
      <c r="BE541" s="128">
        <v>1.8147127868621389</v>
      </c>
      <c r="BF541" s="128" t="s">
        <v>46</v>
      </c>
      <c r="BG541" s="128" t="s">
        <v>46</v>
      </c>
      <c r="BH541" s="128">
        <v>0.69963093164760681</v>
      </c>
      <c r="BI541" s="128">
        <v>-6.2354286985664198E-2</v>
      </c>
      <c r="BJ541" s="128">
        <v>3.5481178828147497E-2</v>
      </c>
      <c r="BK541" s="128">
        <v>-9.8721693629836502E-2</v>
      </c>
      <c r="BL541" s="128">
        <v>-0.11198828538023275</v>
      </c>
      <c r="BM541" s="128">
        <v>-7.419078652074762E-2</v>
      </c>
      <c r="BN541" s="128">
        <v>-0.26183289076515093</v>
      </c>
      <c r="BO541" s="128">
        <v>3.10875318944785E-2</v>
      </c>
      <c r="BP541" s="128">
        <v>0.10080444200249269</v>
      </c>
      <c r="BQ541" s="128" t="s">
        <v>46</v>
      </c>
      <c r="BR541" s="128" t="s">
        <v>46</v>
      </c>
      <c r="BS541" s="128">
        <v>-2.6834470148696221E-2</v>
      </c>
      <c r="BT541" s="128">
        <v>0.2134611783507325</v>
      </c>
      <c r="BU541" s="128">
        <v>0.1959329517265225</v>
      </c>
      <c r="BV541" s="177">
        <v>-0.32064743616351182</v>
      </c>
      <c r="BW541" s="177">
        <v>-1.4709114417470699E-2</v>
      </c>
      <c r="BX541" s="128">
        <v>-0.19110895580872361</v>
      </c>
      <c r="BY541" s="128">
        <v>-0.33868363134737051</v>
      </c>
      <c r="BZ541" s="177">
        <v>0.60528791020928541</v>
      </c>
      <c r="CA541" s="182">
        <v>0.62525481632816571</v>
      </c>
      <c r="CB541" s="182">
        <v>-0.2265927463666855</v>
      </c>
      <c r="CC541" s="182">
        <v>0.36773924623931958</v>
      </c>
      <c r="CD541" s="182">
        <v>0.34258944377230771</v>
      </c>
      <c r="CE541" s="182">
        <v>0.15364277058057729</v>
      </c>
      <c r="CF541" s="182">
        <v>0.33249528514201732</v>
      </c>
      <c r="CG541" s="179">
        <v>1.4725112</v>
      </c>
      <c r="CH541" s="169">
        <v>0.2</v>
      </c>
      <c r="CI541" s="170">
        <v>0.15</v>
      </c>
      <c r="CJ541" s="170">
        <v>3.4000000000000002E-3</v>
      </c>
      <c r="CK541" s="170" t="s">
        <v>46</v>
      </c>
      <c r="CL541" s="170">
        <v>3.4000000000000002E-3</v>
      </c>
      <c r="CM541" s="180">
        <v>2373052.31</v>
      </c>
      <c r="CN541" s="180">
        <v>2404713.6448412701</v>
      </c>
      <c r="CO541" s="180">
        <v>-474739.68000000005</v>
      </c>
      <c r="CP541" s="128" t="s">
        <v>46</v>
      </c>
      <c r="CQ541" s="128" t="s">
        <v>46</v>
      </c>
      <c r="CR541" s="128" t="s">
        <v>46</v>
      </c>
      <c r="CS541" s="128" t="s">
        <v>46</v>
      </c>
      <c r="CT541" s="126" t="s">
        <v>46</v>
      </c>
      <c r="CU541" s="126" t="s">
        <v>46</v>
      </c>
      <c r="CV541" s="126" t="s">
        <v>6311</v>
      </c>
      <c r="CW541" s="126" t="s">
        <v>46</v>
      </c>
      <c r="CX541" s="154">
        <v>25569.625694432871</v>
      </c>
    </row>
    <row r="542" spans="1:102" ht="15" customHeight="1" x14ac:dyDescent="0.35">
      <c r="A542" s="8"/>
      <c r="B542" s="129">
        <v>41153236000145</v>
      </c>
      <c r="C542" s="152" t="s">
        <v>6312</v>
      </c>
      <c r="D542" s="126">
        <v>14</v>
      </c>
      <c r="E542" s="126"/>
      <c r="F542" s="122"/>
      <c r="G542" s="126" t="s">
        <v>613</v>
      </c>
      <c r="H542" s="126" t="s">
        <v>3390</v>
      </c>
      <c r="I542" s="126" t="s">
        <v>3384</v>
      </c>
      <c r="J542" s="126" t="s">
        <v>3561</v>
      </c>
      <c r="K542" s="126" t="s">
        <v>3526</v>
      </c>
      <c r="L542" s="211" t="s">
        <v>3400</v>
      </c>
      <c r="M542" s="126" t="s">
        <v>112</v>
      </c>
      <c r="N542" s="126" t="s">
        <v>113</v>
      </c>
      <c r="O542" s="126" t="s">
        <v>324</v>
      </c>
      <c r="P542" s="211" t="s">
        <v>6313</v>
      </c>
      <c r="Q542" s="127">
        <v>500</v>
      </c>
      <c r="R542" s="126" t="s">
        <v>4350</v>
      </c>
      <c r="S542" s="213" t="s">
        <v>46</v>
      </c>
      <c r="T542" s="171">
        <v>100</v>
      </c>
      <c r="U542" s="171">
        <v>100</v>
      </c>
      <c r="V542" s="172" t="s">
        <v>3398</v>
      </c>
      <c r="W542" s="172" t="s">
        <v>3530</v>
      </c>
      <c r="X542" s="172" t="s">
        <v>3531</v>
      </c>
      <c r="Y542" s="172" t="s">
        <v>3534</v>
      </c>
      <c r="Z542" s="172">
        <v>32</v>
      </c>
      <c r="AA542" s="172" t="s">
        <v>46</v>
      </c>
      <c r="AB542" s="169" t="s">
        <v>46</v>
      </c>
      <c r="AC542" s="172" t="s">
        <v>6314</v>
      </c>
      <c r="AD542" s="169">
        <v>1.7000000000000001E-2</v>
      </c>
      <c r="AE542" s="169">
        <v>0.317</v>
      </c>
      <c r="AF542" s="169">
        <v>2.06E-2</v>
      </c>
      <c r="AG542" s="169">
        <v>0.2</v>
      </c>
      <c r="AH542" s="172" t="s">
        <v>3380</v>
      </c>
      <c r="AI542" s="172" t="s">
        <v>3381</v>
      </c>
      <c r="AJ542" s="172" t="s">
        <v>133</v>
      </c>
      <c r="AK542" s="173">
        <v>44323</v>
      </c>
      <c r="AL542" s="212" t="s">
        <v>3673</v>
      </c>
      <c r="AM542" s="128">
        <v>3.7333992292182998E-3</v>
      </c>
      <c r="AN542" s="128">
        <v>0.10501599378257249</v>
      </c>
      <c r="AO542" s="128">
        <v>0.17331691716829289</v>
      </c>
      <c r="AP542" s="128">
        <v>0.118643136037029</v>
      </c>
      <c r="AQ542" s="128">
        <v>9.4551577826022803E-2</v>
      </c>
      <c r="AR542" s="128">
        <v>0.1156827596230714</v>
      </c>
      <c r="AS542" s="128">
        <v>9.84399290052409E-2</v>
      </c>
      <c r="AT542" s="128">
        <v>5.4156178038385003E-2</v>
      </c>
      <c r="AU542" s="128" t="s">
        <v>46</v>
      </c>
      <c r="AV542" s="128" t="s">
        <v>46</v>
      </c>
      <c r="AW542" s="128">
        <v>7.6908048134648396E-2</v>
      </c>
      <c r="AX542" s="128">
        <v>0.3060337948755425</v>
      </c>
      <c r="AY542" s="128">
        <v>1.0145238026663217</v>
      </c>
      <c r="AZ542" s="128">
        <v>1.298883399487939</v>
      </c>
      <c r="BA542" s="128">
        <v>0.96893163006520722</v>
      </c>
      <c r="BB542" s="128">
        <v>0.72352632919300697</v>
      </c>
      <c r="BC542" s="128">
        <v>1.0638499984015102</v>
      </c>
      <c r="BD542" s="128">
        <v>0.75447699966692905</v>
      </c>
      <c r="BE542" s="128">
        <v>0.43769629451809039</v>
      </c>
      <c r="BF542" s="128" t="s">
        <v>46</v>
      </c>
      <c r="BG542" s="128" t="s">
        <v>46</v>
      </c>
      <c r="BH542" s="128">
        <v>0.62940809021685229</v>
      </c>
      <c r="BI542" s="128">
        <v>-8.4659045461591993E-3</v>
      </c>
      <c r="BJ542" s="128">
        <v>1.5033965358891999E-3</v>
      </c>
      <c r="BK542" s="128">
        <v>3.9881600929267902E-2</v>
      </c>
      <c r="BL542" s="128">
        <v>-3.3892371867295656E-3</v>
      </c>
      <c r="BM542" s="128">
        <v>-3.1954196022000003E-2</v>
      </c>
      <c r="BN542" s="128">
        <v>6.9430314688289996E-3</v>
      </c>
      <c r="BO542" s="128">
        <v>-3.2034464579584199E-2</v>
      </c>
      <c r="BP542" s="128">
        <v>-6.9573857414649096E-2</v>
      </c>
      <c r="BQ542" s="128" t="s">
        <v>46</v>
      </c>
      <c r="BR542" s="128" t="s">
        <v>46</v>
      </c>
      <c r="BS542" s="128">
        <v>-4.0352327928446341E-2</v>
      </c>
      <c r="BT542" s="128">
        <v>0.1115245479584559</v>
      </c>
      <c r="BU542" s="128">
        <v>9.80147398464703E-2</v>
      </c>
      <c r="BV542" s="177">
        <v>0.3657545348811358</v>
      </c>
      <c r="BW542" s="177">
        <v>-0.30312858279161492</v>
      </c>
      <c r="BX542" s="128">
        <v>-7.7810262416668705E-2</v>
      </c>
      <c r="BY542" s="128">
        <v>-0.1184267083694963</v>
      </c>
      <c r="BZ542" s="177">
        <v>0.2504211563960585</v>
      </c>
      <c r="CA542" s="182">
        <v>0.42326969551401078</v>
      </c>
      <c r="CB542" s="182">
        <v>-0.21329132030038411</v>
      </c>
      <c r="CC542" s="182">
        <v>0.2863412950882856</v>
      </c>
      <c r="CD542" s="182">
        <v>0.2649424667975851</v>
      </c>
      <c r="CE542" s="182">
        <v>6.6325564588690794E-2</v>
      </c>
      <c r="CF542" s="182">
        <v>0.44616873170390609</v>
      </c>
      <c r="CG542" s="179">
        <v>1.3842942</v>
      </c>
      <c r="CH542" s="169">
        <v>0.15</v>
      </c>
      <c r="CI542" s="170">
        <v>0.13</v>
      </c>
      <c r="CJ542" s="170">
        <v>2.5500000000000002E-3</v>
      </c>
      <c r="CK542" s="170">
        <v>9.1484852227977336E-4</v>
      </c>
      <c r="CL542" s="170">
        <v>3.4648485222797737E-3</v>
      </c>
      <c r="CM542" s="180">
        <v>9381844.8200000003</v>
      </c>
      <c r="CN542" s="180">
        <v>12327112.569285721</v>
      </c>
      <c r="CO542" s="180">
        <v>-4718290.5000000009</v>
      </c>
      <c r="CP542" s="128" t="s">
        <v>46</v>
      </c>
      <c r="CQ542" s="128" t="s">
        <v>46</v>
      </c>
      <c r="CR542" s="128" t="s">
        <v>46</v>
      </c>
      <c r="CS542" s="128" t="s">
        <v>46</v>
      </c>
      <c r="CT542" s="126" t="s">
        <v>46</v>
      </c>
      <c r="CU542" s="126" t="s">
        <v>46</v>
      </c>
      <c r="CV542" s="126" t="s">
        <v>6315</v>
      </c>
      <c r="CW542" s="126" t="s">
        <v>46</v>
      </c>
      <c r="CX542" s="154">
        <v>25569.625694432871</v>
      </c>
    </row>
    <row r="543" spans="1:102" ht="15" customHeight="1" x14ac:dyDescent="0.35">
      <c r="A543" s="8"/>
      <c r="B543" s="129">
        <v>50750438000165</v>
      </c>
      <c r="C543" s="152" t="s">
        <v>6316</v>
      </c>
      <c r="D543" s="126">
        <v>16</v>
      </c>
      <c r="E543" s="126"/>
      <c r="F543" s="122"/>
      <c r="G543" s="126" t="s">
        <v>6288</v>
      </c>
      <c r="H543" s="126" t="s">
        <v>352</v>
      </c>
      <c r="I543" s="126" t="s">
        <v>3406</v>
      </c>
      <c r="J543" s="126" t="s">
        <v>3559</v>
      </c>
      <c r="K543" s="126" t="s">
        <v>3540</v>
      </c>
      <c r="L543" s="211" t="s">
        <v>3399</v>
      </c>
      <c r="M543" s="126" t="s">
        <v>4394</v>
      </c>
      <c r="N543" s="126" t="s">
        <v>4524</v>
      </c>
      <c r="O543" s="126" t="s">
        <v>4231</v>
      </c>
      <c r="P543" s="211" t="s">
        <v>4220</v>
      </c>
      <c r="Q543" s="127">
        <v>10</v>
      </c>
      <c r="R543" s="126" t="s">
        <v>4361</v>
      </c>
      <c r="S543" s="213" t="s">
        <v>46</v>
      </c>
      <c r="T543" s="171">
        <v>1000</v>
      </c>
      <c r="U543" s="171">
        <v>500</v>
      </c>
      <c r="V543" s="172" t="s">
        <v>3398</v>
      </c>
      <c r="W543" s="172" t="s">
        <v>135</v>
      </c>
      <c r="X543" s="172" t="s">
        <v>135</v>
      </c>
      <c r="Y543" s="172" t="s">
        <v>135</v>
      </c>
      <c r="Z543" s="172">
        <v>0</v>
      </c>
      <c r="AA543" s="172" t="s">
        <v>46</v>
      </c>
      <c r="AB543" s="169" t="s">
        <v>46</v>
      </c>
      <c r="AC543" s="172" t="s">
        <v>46</v>
      </c>
      <c r="AD543" s="169">
        <v>1.2500000000000001E-2</v>
      </c>
      <c r="AE543" s="169" t="s">
        <v>46</v>
      </c>
      <c r="AF543" s="169" t="s">
        <v>46</v>
      </c>
      <c r="AG543" s="169">
        <v>0.2</v>
      </c>
      <c r="AH543" s="172" t="s">
        <v>4417</v>
      </c>
      <c r="AI543" s="172" t="s">
        <v>4367</v>
      </c>
      <c r="AJ543" s="172" t="s">
        <v>133</v>
      </c>
      <c r="AK543" s="173">
        <v>45174</v>
      </c>
      <c r="AL543" s="212" t="s">
        <v>6317</v>
      </c>
      <c r="AM543" s="128" t="s">
        <v>46</v>
      </c>
      <c r="AN543" s="128" t="s">
        <v>46</v>
      </c>
      <c r="AO543" s="128" t="s">
        <v>46</v>
      </c>
      <c r="AP543" s="128" t="s">
        <v>46</v>
      </c>
      <c r="AQ543" s="128" t="s">
        <v>46</v>
      </c>
      <c r="AR543" s="128" t="s">
        <v>46</v>
      </c>
      <c r="AS543" s="128" t="s">
        <v>46</v>
      </c>
      <c r="AT543" s="128" t="s">
        <v>46</v>
      </c>
      <c r="AU543" s="128" t="s">
        <v>46</v>
      </c>
      <c r="AV543" s="128" t="s">
        <v>46</v>
      </c>
      <c r="AW543" s="128" t="s">
        <v>46</v>
      </c>
      <c r="AX543" s="128" t="s">
        <v>46</v>
      </c>
      <c r="AY543" s="128" t="s">
        <v>46</v>
      </c>
      <c r="AZ543" s="128" t="s">
        <v>46</v>
      </c>
      <c r="BA543" s="128" t="s">
        <v>46</v>
      </c>
      <c r="BB543" s="128" t="s">
        <v>46</v>
      </c>
      <c r="BC543" s="128" t="s">
        <v>46</v>
      </c>
      <c r="BD543" s="128" t="s">
        <v>46</v>
      </c>
      <c r="BE543" s="128" t="s">
        <v>46</v>
      </c>
      <c r="BF543" s="128" t="s">
        <v>46</v>
      </c>
      <c r="BG543" s="128" t="s">
        <v>46</v>
      </c>
      <c r="BH543" s="128" t="s">
        <v>46</v>
      </c>
      <c r="BI543" s="128" t="s">
        <v>46</v>
      </c>
      <c r="BJ543" s="128" t="s">
        <v>46</v>
      </c>
      <c r="BK543" s="128" t="s">
        <v>46</v>
      </c>
      <c r="BL543" s="128" t="s">
        <v>46</v>
      </c>
      <c r="BM543" s="128" t="s">
        <v>46</v>
      </c>
      <c r="BN543" s="128" t="s">
        <v>46</v>
      </c>
      <c r="BO543" s="128" t="s">
        <v>46</v>
      </c>
      <c r="BP543" s="128" t="s">
        <v>46</v>
      </c>
      <c r="BQ543" s="128" t="s">
        <v>46</v>
      </c>
      <c r="BR543" s="128" t="s">
        <v>46</v>
      </c>
      <c r="BS543" s="128" t="s">
        <v>46</v>
      </c>
      <c r="BT543" s="128" t="s">
        <v>46</v>
      </c>
      <c r="BU543" s="128" t="s">
        <v>46</v>
      </c>
      <c r="BV543" s="177" t="s">
        <v>46</v>
      </c>
      <c r="BW543" s="177" t="s">
        <v>46</v>
      </c>
      <c r="BX543" s="128" t="s">
        <v>46</v>
      </c>
      <c r="BY543" s="128" t="s">
        <v>46</v>
      </c>
      <c r="BZ543" s="177" t="s">
        <v>46</v>
      </c>
      <c r="CA543" s="182" t="s">
        <v>46</v>
      </c>
      <c r="CB543" s="182" t="s">
        <v>46</v>
      </c>
      <c r="CC543" s="182" t="s">
        <v>46</v>
      </c>
      <c r="CD543" s="182" t="s">
        <v>46</v>
      </c>
      <c r="CE543" s="182" t="s">
        <v>46</v>
      </c>
      <c r="CF543" s="182" t="s">
        <v>46</v>
      </c>
      <c r="CG543" s="179" t="s">
        <v>46</v>
      </c>
      <c r="CH543" s="169">
        <v>0.1</v>
      </c>
      <c r="CI543" s="170">
        <v>0.05</v>
      </c>
      <c r="CJ543" s="170">
        <v>1.25E-3</v>
      </c>
      <c r="CK543" s="170" t="s">
        <v>46</v>
      </c>
      <c r="CL543" s="170">
        <v>1.25E-3</v>
      </c>
      <c r="CM543" s="180" t="s">
        <v>46</v>
      </c>
      <c r="CN543" s="180" t="s">
        <v>46</v>
      </c>
      <c r="CO543" s="180" t="s">
        <v>46</v>
      </c>
      <c r="CP543" s="128" t="s">
        <v>46</v>
      </c>
      <c r="CQ543" s="128" t="s">
        <v>46</v>
      </c>
      <c r="CR543" s="128" t="s">
        <v>46</v>
      </c>
      <c r="CS543" s="128" t="s">
        <v>46</v>
      </c>
      <c r="CT543" s="126" t="s">
        <v>46</v>
      </c>
      <c r="CU543" s="126" t="s">
        <v>46</v>
      </c>
      <c r="CV543" s="126" t="s">
        <v>6318</v>
      </c>
      <c r="CW543" s="126" t="s">
        <v>46</v>
      </c>
      <c r="CX543" s="154">
        <v>25569.604861099539</v>
      </c>
    </row>
    <row r="544" spans="1:102" ht="15" customHeight="1" x14ac:dyDescent="0.35">
      <c r="A544" s="8"/>
      <c r="B544" s="129">
        <v>23960625000109</v>
      </c>
      <c r="C544" s="152" t="s">
        <v>6448</v>
      </c>
      <c r="D544" s="126">
        <v>48</v>
      </c>
      <c r="E544" s="126"/>
      <c r="F544" s="122" t="s">
        <v>3395</v>
      </c>
      <c r="G544" s="126" t="s">
        <v>628</v>
      </c>
      <c r="H544" s="126" t="s">
        <v>3390</v>
      </c>
      <c r="I544" s="126" t="s">
        <v>3384</v>
      </c>
      <c r="J544" s="126" t="s">
        <v>3560</v>
      </c>
      <c r="K544" s="126" t="s">
        <v>3526</v>
      </c>
      <c r="L544" s="211" t="s">
        <v>3399</v>
      </c>
      <c r="M544" s="126" t="s">
        <v>112</v>
      </c>
      <c r="N544" s="126" t="s">
        <v>113</v>
      </c>
      <c r="O544" s="126" t="s">
        <v>4459</v>
      </c>
      <c r="P544" s="211" t="s">
        <v>3550</v>
      </c>
      <c r="Q544" s="127">
        <v>5000</v>
      </c>
      <c r="R544" s="126" t="s">
        <v>4350</v>
      </c>
      <c r="S544" s="213" t="s">
        <v>46</v>
      </c>
      <c r="T544" s="171">
        <v>1000</v>
      </c>
      <c r="U544" s="171">
        <v>5000</v>
      </c>
      <c r="V544" s="172" t="s">
        <v>3398</v>
      </c>
      <c r="W544" s="172" t="s">
        <v>135</v>
      </c>
      <c r="X544" s="172" t="s">
        <v>4443</v>
      </c>
      <c r="Y544" s="172" t="s">
        <v>3534</v>
      </c>
      <c r="Z544" s="172">
        <v>29</v>
      </c>
      <c r="AA544" s="172" t="s">
        <v>46</v>
      </c>
      <c r="AB544" s="169" t="s">
        <v>46</v>
      </c>
      <c r="AC544" s="172" t="s">
        <v>6449</v>
      </c>
      <c r="AD544" s="169">
        <v>1.8000000000000002E-2</v>
      </c>
      <c r="AE544" s="169">
        <v>0.21800000000000003</v>
      </c>
      <c r="AF544" s="169">
        <v>2.5000000000000001E-2</v>
      </c>
      <c r="AG544" s="169">
        <v>0.2</v>
      </c>
      <c r="AH544" s="172" t="s">
        <v>136</v>
      </c>
      <c r="AI544" s="172" t="s">
        <v>4367</v>
      </c>
      <c r="AJ544" s="172" t="s">
        <v>133</v>
      </c>
      <c r="AK544" s="173">
        <v>42489</v>
      </c>
      <c r="AL544" s="212" t="s">
        <v>3665</v>
      </c>
      <c r="AM544" s="128">
        <v>4.3832792225398001E-2</v>
      </c>
      <c r="AN544" s="128">
        <v>0.2972556821187548</v>
      </c>
      <c r="AO544" s="128">
        <v>0.19657501480248049</v>
      </c>
      <c r="AP544" s="128">
        <v>0.1154678356306484</v>
      </c>
      <c r="AQ544" s="128">
        <v>-1.7282958902111002E-2</v>
      </c>
      <c r="AR544" s="128">
        <v>-0.1624939784510816</v>
      </c>
      <c r="AS544" s="128">
        <v>9.9490164395969992E-3</v>
      </c>
      <c r="AT544" s="128">
        <v>-0.13336506316448249</v>
      </c>
      <c r="AU544" s="128" t="s">
        <v>46</v>
      </c>
      <c r="AV544" s="128" t="s">
        <v>46</v>
      </c>
      <c r="AW544" s="128">
        <v>6.4178253489088594E-2</v>
      </c>
      <c r="AX544" s="128">
        <v>3.5930568688573654</v>
      </c>
      <c r="AY544" s="128">
        <v>2.8716860558561579</v>
      </c>
      <c r="AZ544" s="128">
        <v>1.4731858127450486</v>
      </c>
      <c r="BA544" s="128">
        <v>0.94158635692740245</v>
      </c>
      <c r="BB544" s="128" t="s">
        <v>46</v>
      </c>
      <c r="BC544" s="128" t="s">
        <v>46</v>
      </c>
      <c r="BD544" s="128">
        <v>7.6252635986607295E-2</v>
      </c>
      <c r="BE544" s="128" t="s">
        <v>46</v>
      </c>
      <c r="BF544" s="128" t="s">
        <v>46</v>
      </c>
      <c r="BG544" s="128" t="s">
        <v>46</v>
      </c>
      <c r="BH544" s="128">
        <v>0.62963479962156654</v>
      </c>
      <c r="BI544" s="128">
        <v>3.1633488450020397E-2</v>
      </c>
      <c r="BJ544" s="128">
        <v>0.19374308487207159</v>
      </c>
      <c r="BK544" s="128">
        <v>6.3139698563455499E-2</v>
      </c>
      <c r="BL544" s="128">
        <v>-6.380843086740362E-3</v>
      </c>
      <c r="BM544" s="128">
        <v>-0.14243200484860019</v>
      </c>
      <c r="BN544" s="128">
        <v>-0.27123370660532398</v>
      </c>
      <c r="BO544" s="128">
        <v>-0.1205253771452281</v>
      </c>
      <c r="BP544" s="128">
        <v>-0.25709509861751662</v>
      </c>
      <c r="BQ544" s="128" t="s">
        <v>46</v>
      </c>
      <c r="BR544" s="128" t="s">
        <v>46</v>
      </c>
      <c r="BS544" s="128">
        <v>-3.4259072536695467E-2</v>
      </c>
      <c r="BT544" s="128">
        <v>0.18140683121631559</v>
      </c>
      <c r="BU544" s="128">
        <v>0.235241087635018</v>
      </c>
      <c r="BV544" s="177">
        <v>0.38939762433787178</v>
      </c>
      <c r="BW544" s="177">
        <v>1.35304892405689E-2</v>
      </c>
      <c r="BX544" s="128">
        <v>-0.1198418287907955</v>
      </c>
      <c r="BY544" s="128">
        <v>-0.54733728002274429</v>
      </c>
      <c r="BZ544" s="177">
        <v>0.85193460980443814</v>
      </c>
      <c r="CA544" s="182">
        <v>0.80222747812203932</v>
      </c>
      <c r="CB544" s="182">
        <v>-0.29897657805507538</v>
      </c>
      <c r="CC544" s="182">
        <v>0.39645274268221931</v>
      </c>
      <c r="CD544" s="182">
        <v>0.30714339742073138</v>
      </c>
      <c r="CE544" s="182">
        <v>0.1521895272755921</v>
      </c>
      <c r="CF544" s="182">
        <v>0.53267855499619199</v>
      </c>
      <c r="CG544" s="179">
        <v>1.792783353458</v>
      </c>
      <c r="CH544" s="169">
        <v>0.18</v>
      </c>
      <c r="CI544" s="170">
        <v>0.1</v>
      </c>
      <c r="CJ544" s="170">
        <v>3.2400000000000007E-3</v>
      </c>
      <c r="CK544" s="170">
        <v>1.1141297197791024E-3</v>
      </c>
      <c r="CL544" s="170">
        <v>4.3541297197791026E-3</v>
      </c>
      <c r="CM544" s="180">
        <v>95365147.060000002</v>
      </c>
      <c r="CN544" s="180">
        <v>93841340.884761885</v>
      </c>
      <c r="CO544" s="180">
        <v>-14161056.369999999</v>
      </c>
      <c r="CP544" s="128" t="s">
        <v>46</v>
      </c>
      <c r="CQ544" s="128" t="s">
        <v>46</v>
      </c>
      <c r="CR544" s="128" t="s">
        <v>46</v>
      </c>
      <c r="CS544" s="128" t="s">
        <v>46</v>
      </c>
      <c r="CT544" s="126" t="s">
        <v>46</v>
      </c>
      <c r="CU544" s="126" t="s">
        <v>46</v>
      </c>
      <c r="CV544" s="126" t="s">
        <v>6450</v>
      </c>
      <c r="CW544" s="126" t="s">
        <v>46</v>
      </c>
      <c r="CX544" s="154">
        <v>25569.625694432871</v>
      </c>
    </row>
    <row r="545" spans="1:102" ht="15" customHeight="1" x14ac:dyDescent="0.35">
      <c r="A545" s="8"/>
      <c r="B545" s="129">
        <v>33796084000170</v>
      </c>
      <c r="C545" s="152" t="s">
        <v>6451</v>
      </c>
      <c r="D545" s="126">
        <v>60</v>
      </c>
      <c r="E545" s="126"/>
      <c r="F545" s="122" t="s">
        <v>3395</v>
      </c>
      <c r="G545" s="126" t="s">
        <v>628</v>
      </c>
      <c r="H545" s="126" t="s">
        <v>3390</v>
      </c>
      <c r="I545" s="126" t="s">
        <v>3384</v>
      </c>
      <c r="J545" s="126" t="s">
        <v>362</v>
      </c>
      <c r="K545" s="126" t="s">
        <v>3540</v>
      </c>
      <c r="L545" s="211" t="s">
        <v>3400</v>
      </c>
      <c r="M545" s="126" t="s">
        <v>112</v>
      </c>
      <c r="N545" s="126" t="s">
        <v>4436</v>
      </c>
      <c r="O545" s="126" t="s">
        <v>4459</v>
      </c>
      <c r="P545" s="211" t="s">
        <v>3550</v>
      </c>
      <c r="Q545" s="127">
        <v>5000</v>
      </c>
      <c r="R545" s="126" t="s">
        <v>4361</v>
      </c>
      <c r="S545" s="213" t="s">
        <v>46</v>
      </c>
      <c r="T545" s="171">
        <v>1000</v>
      </c>
      <c r="U545" s="171">
        <v>5000</v>
      </c>
      <c r="V545" s="172" t="s">
        <v>3398</v>
      </c>
      <c r="W545" s="172" t="s">
        <v>135</v>
      </c>
      <c r="X545" s="172" t="s">
        <v>4443</v>
      </c>
      <c r="Y545" s="172" t="s">
        <v>3534</v>
      </c>
      <c r="Z545" s="172">
        <v>29</v>
      </c>
      <c r="AA545" s="172" t="s">
        <v>46</v>
      </c>
      <c r="AB545" s="169" t="s">
        <v>46</v>
      </c>
      <c r="AC545" s="172" t="s">
        <v>6452</v>
      </c>
      <c r="AD545" s="169">
        <v>1.8000000000000002E-2</v>
      </c>
      <c r="AE545" s="169">
        <v>0.21800000000000003</v>
      </c>
      <c r="AF545" s="169">
        <v>2.5000000000000001E-2</v>
      </c>
      <c r="AG545" s="169">
        <v>0.2</v>
      </c>
      <c r="AH545" s="172" t="s">
        <v>46</v>
      </c>
      <c r="AI545" s="172" t="s">
        <v>46</v>
      </c>
      <c r="AJ545" s="172" t="s">
        <v>46</v>
      </c>
      <c r="AK545" s="173">
        <v>43893</v>
      </c>
      <c r="AL545" s="212" t="s">
        <v>3666</v>
      </c>
      <c r="AM545" s="128">
        <v>3.5256031413697098E-2</v>
      </c>
      <c r="AN545" s="128">
        <v>0.34920265777542592</v>
      </c>
      <c r="AO545" s="128">
        <v>0.25112905686145698</v>
      </c>
      <c r="AP545" s="128">
        <v>4.4208240777873199E-2</v>
      </c>
      <c r="AQ545" s="128">
        <v>-6.4989438711932704E-2</v>
      </c>
      <c r="AR545" s="128">
        <v>-0.28654161309992721</v>
      </c>
      <c r="AS545" s="128">
        <v>-3.8425550933820399E-2</v>
      </c>
      <c r="AT545" s="128">
        <v>-0.1880867205450425</v>
      </c>
      <c r="AU545" s="128" t="s">
        <v>46</v>
      </c>
      <c r="AV545" s="128" t="s">
        <v>46</v>
      </c>
      <c r="AW545" s="128">
        <v>-0.1006429289842557</v>
      </c>
      <c r="AX545" s="128">
        <v>2.8900035660113659</v>
      </c>
      <c r="AY545" s="128">
        <v>3.3735281218307467</v>
      </c>
      <c r="AZ545" s="128">
        <v>1.8820284160124845</v>
      </c>
      <c r="BA545" s="128">
        <v>0.34835421758887669</v>
      </c>
      <c r="BB545" s="128" t="s">
        <v>46</v>
      </c>
      <c r="BC545" s="128" t="s">
        <v>46</v>
      </c>
      <c r="BD545" s="128" t="s">
        <v>46</v>
      </c>
      <c r="BE545" s="128" t="s">
        <v>46</v>
      </c>
      <c r="BF545" s="128" t="s">
        <v>46</v>
      </c>
      <c r="BG545" s="128" t="s">
        <v>46</v>
      </c>
      <c r="BH545" s="128" t="s">
        <v>46</v>
      </c>
      <c r="BI545" s="128">
        <v>2.3056727638319501E-2</v>
      </c>
      <c r="BJ545" s="128">
        <v>0.24569006052874259</v>
      </c>
      <c r="BK545" s="128">
        <v>0.1176937406224321</v>
      </c>
      <c r="BL545" s="128">
        <v>-7.3384790207836614E-2</v>
      </c>
      <c r="BM545" s="128">
        <v>-0.18917934836443995</v>
      </c>
      <c r="BN545" s="128">
        <v>-0.39528134125416958</v>
      </c>
      <c r="BO545" s="128">
        <v>-0.16889994451864559</v>
      </c>
      <c r="BP545" s="128">
        <v>-0.31181675599807668</v>
      </c>
      <c r="BQ545" s="128" t="s">
        <v>46</v>
      </c>
      <c r="BR545" s="128" t="s">
        <v>46</v>
      </c>
      <c r="BS545" s="128">
        <v>-0.21665622573600007</v>
      </c>
      <c r="BT545" s="128">
        <v>0.2253426241097114</v>
      </c>
      <c r="BU545" s="128">
        <v>0.28273644578482221</v>
      </c>
      <c r="BV545" s="177">
        <v>0.55105602620158101</v>
      </c>
      <c r="BW545" s="177">
        <v>-0.5535115850948934</v>
      </c>
      <c r="BX545" s="128">
        <v>-0.1413989593296574</v>
      </c>
      <c r="BY545" s="128">
        <v>-0.64271994381095809</v>
      </c>
      <c r="BZ545" s="177">
        <v>0.95699163137621479</v>
      </c>
      <c r="CA545" s="182">
        <v>0.78008215516563661</v>
      </c>
      <c r="CB545" s="182">
        <v>-0.29975419383685159</v>
      </c>
      <c r="CC545" s="182">
        <v>0.40293428703079881</v>
      </c>
      <c r="CD545" s="182">
        <v>0.3158343544877365</v>
      </c>
      <c r="CE545" s="182">
        <v>0.1297656297002234</v>
      </c>
      <c r="CF545" s="182">
        <v>0.48983275692617467</v>
      </c>
      <c r="CG545" s="179">
        <v>0.55377874676100003</v>
      </c>
      <c r="CH545" s="169" t="s">
        <v>46</v>
      </c>
      <c r="CI545" s="170" t="s">
        <v>46</v>
      </c>
      <c r="CJ545" s="170" t="s">
        <v>46</v>
      </c>
      <c r="CK545" s="170" t="s">
        <v>46</v>
      </c>
      <c r="CL545" s="170" t="s">
        <v>46</v>
      </c>
      <c r="CM545" s="180">
        <v>5537787.4500000002</v>
      </c>
      <c r="CN545" s="180">
        <v>5057564.2391269868</v>
      </c>
      <c r="CO545" s="180" t="s">
        <v>46</v>
      </c>
      <c r="CP545" s="128" t="s">
        <v>46</v>
      </c>
      <c r="CQ545" s="128" t="s">
        <v>46</v>
      </c>
      <c r="CR545" s="128" t="s">
        <v>46</v>
      </c>
      <c r="CS545" s="128" t="s">
        <v>46</v>
      </c>
      <c r="CT545" s="126" t="s">
        <v>46</v>
      </c>
      <c r="CU545" s="126" t="s">
        <v>46</v>
      </c>
      <c r="CV545" s="126" t="s">
        <v>6453</v>
      </c>
      <c r="CW545" s="126" t="s">
        <v>46</v>
      </c>
      <c r="CX545" s="154">
        <v>25569.625694432871</v>
      </c>
    </row>
    <row r="546" spans="1:102" ht="15" customHeight="1" x14ac:dyDescent="0.35">
      <c r="A546" s="8"/>
      <c r="B546" s="129">
        <v>12796232000187</v>
      </c>
      <c r="C546" s="152" t="s">
        <v>6454</v>
      </c>
      <c r="D546" s="126">
        <v>2</v>
      </c>
      <c r="E546" s="126"/>
      <c r="F546" s="122" t="s">
        <v>3394</v>
      </c>
      <c r="G546" s="126" t="s">
        <v>2240</v>
      </c>
      <c r="H546" s="126" t="s">
        <v>2240</v>
      </c>
      <c r="I546" s="126" t="s">
        <v>2768</v>
      </c>
      <c r="J546" s="126" t="s">
        <v>3559</v>
      </c>
      <c r="K546" s="126" t="s">
        <v>3526</v>
      </c>
      <c r="L546" s="211" t="s">
        <v>3399</v>
      </c>
      <c r="M546" s="126" t="s">
        <v>163</v>
      </c>
      <c r="N546" s="126" t="s">
        <v>3570</v>
      </c>
      <c r="O546" s="126" t="s">
        <v>3568</v>
      </c>
      <c r="P546" s="211" t="s">
        <v>3541</v>
      </c>
      <c r="Q546" s="127">
        <v>1000</v>
      </c>
      <c r="R546" s="126" t="s">
        <v>4350</v>
      </c>
      <c r="S546" s="213" t="s">
        <v>46</v>
      </c>
      <c r="T546" s="171">
        <v>1000</v>
      </c>
      <c r="U546" s="171">
        <v>1000</v>
      </c>
      <c r="V546" s="172" t="s">
        <v>3398</v>
      </c>
      <c r="W546" s="172" t="s">
        <v>135</v>
      </c>
      <c r="X546" s="172" t="s">
        <v>3538</v>
      </c>
      <c r="Y546" s="172" t="s">
        <v>3530</v>
      </c>
      <c r="Z546" s="172">
        <v>5</v>
      </c>
      <c r="AA546" s="172" t="s">
        <v>46</v>
      </c>
      <c r="AB546" s="169" t="s">
        <v>46</v>
      </c>
      <c r="AC546" s="172" t="s">
        <v>46</v>
      </c>
      <c r="AD546" s="169">
        <v>5.0000000000000001E-3</v>
      </c>
      <c r="AE546" s="169" t="s">
        <v>46</v>
      </c>
      <c r="AF546" s="169">
        <v>6.0000000000000001E-3</v>
      </c>
      <c r="AG546" s="169" t="s">
        <v>46</v>
      </c>
      <c r="AH546" s="172" t="s">
        <v>46</v>
      </c>
      <c r="AI546" s="172" t="s">
        <v>46</v>
      </c>
      <c r="AJ546" s="172" t="s">
        <v>133</v>
      </c>
      <c r="AK546" s="173">
        <v>42390</v>
      </c>
      <c r="AL546" s="212" t="s">
        <v>6455</v>
      </c>
      <c r="AM546" s="128">
        <v>1.20785290378855E-2</v>
      </c>
      <c r="AN546" s="128">
        <v>0.1062728632466178</v>
      </c>
      <c r="AO546" s="128">
        <v>0.13363401657963031</v>
      </c>
      <c r="AP546" s="128">
        <v>0.1262106498525899</v>
      </c>
      <c r="AQ546" s="128">
        <v>0.13222325240944441</v>
      </c>
      <c r="AR546" s="128">
        <v>0.1106333374595018</v>
      </c>
      <c r="AS546" s="128">
        <v>0.13892447865908439</v>
      </c>
      <c r="AT546" s="128">
        <v>0.14398877511178651</v>
      </c>
      <c r="AU546" s="128" t="s">
        <v>46</v>
      </c>
      <c r="AV546" s="128" t="s">
        <v>46</v>
      </c>
      <c r="AW546" s="128">
        <v>9.7237683016669005E-2</v>
      </c>
      <c r="AX546" s="128">
        <v>0.99009986637632363</v>
      </c>
      <c r="AY546" s="128">
        <v>1.0266659911291431</v>
      </c>
      <c r="AZ546" s="128">
        <v>1.0014891135735722</v>
      </c>
      <c r="BA546" s="128">
        <v>1.0344154472175076</v>
      </c>
      <c r="BB546" s="128">
        <v>1.049151154120765</v>
      </c>
      <c r="BC546" s="128">
        <v>1.0174141441900011</v>
      </c>
      <c r="BD546" s="128">
        <v>1.0647643176725372</v>
      </c>
      <c r="BE546" s="128">
        <v>1.1637334021975789</v>
      </c>
      <c r="BF546" s="128" t="s">
        <v>46</v>
      </c>
      <c r="BG546" s="128" t="s">
        <v>46</v>
      </c>
      <c r="BH546" s="128">
        <v>1.0811828037416686</v>
      </c>
      <c r="BI546" s="128">
        <v>-1.20774737492E-4</v>
      </c>
      <c r="BJ546" s="128">
        <v>2.7602659999346E-3</v>
      </c>
      <c r="BK546" s="128">
        <v>1.9870034060540001E-4</v>
      </c>
      <c r="BL546" s="128">
        <v>3.7424593236823345E-3</v>
      </c>
      <c r="BM546" s="128">
        <v>5.5011564679257052E-3</v>
      </c>
      <c r="BN546" s="128">
        <v>1.8936093052595001E-3</v>
      </c>
      <c r="BO546" s="128">
        <v>8.4500850742592008E-3</v>
      </c>
      <c r="BP546" s="128">
        <v>2.0258739658752301E-2</v>
      </c>
      <c r="BQ546" s="128" t="s">
        <v>46</v>
      </c>
      <c r="BR546" s="128" t="s">
        <v>46</v>
      </c>
      <c r="BS546" s="128">
        <v>6.6988208583780295E-3</v>
      </c>
      <c r="BT546" s="128">
        <v>1.5113993527316001E-3</v>
      </c>
      <c r="BU546" s="128">
        <v>8.0724435573911995E-3</v>
      </c>
      <c r="BV546" s="177">
        <v>0.11653880075504</v>
      </c>
      <c r="BW546" s="177">
        <v>0.58715541580277131</v>
      </c>
      <c r="BX546" s="128">
        <v>-1.759986759852783E-5</v>
      </c>
      <c r="BY546" s="128">
        <v>-6.1277371123420903E-2</v>
      </c>
      <c r="BZ546" s="177">
        <v>2.5512835709522999E-3</v>
      </c>
      <c r="CA546" s="182">
        <v>0.1846272007524731</v>
      </c>
      <c r="CB546" s="182">
        <v>-0.1152724017831669</v>
      </c>
      <c r="CC546" s="182">
        <v>0.23863144519239271</v>
      </c>
      <c r="CD546" s="182">
        <v>0.14511400619897941</v>
      </c>
      <c r="CE546" s="182">
        <v>-6.4125736699651003E-3</v>
      </c>
      <c r="CF546" s="182">
        <v>0.1104209633969139</v>
      </c>
      <c r="CG546" s="179">
        <v>24.486903999999999</v>
      </c>
      <c r="CH546" s="169">
        <v>0.27</v>
      </c>
      <c r="CI546" s="170" t="s">
        <v>46</v>
      </c>
      <c r="CJ546" s="170">
        <v>1.3500000000000001E-3</v>
      </c>
      <c r="CK546" s="170" t="s">
        <v>46</v>
      </c>
      <c r="CL546" s="170">
        <v>1.3500000000000001E-3</v>
      </c>
      <c r="CM546" s="180">
        <v>10239614563.889999</v>
      </c>
      <c r="CN546" s="180">
        <v>10744918607.161196</v>
      </c>
      <c r="CO546" s="180">
        <v>-1079441550.02</v>
      </c>
      <c r="CP546" s="128" t="s">
        <v>46</v>
      </c>
      <c r="CQ546" s="128" t="s">
        <v>46</v>
      </c>
      <c r="CR546" s="128" t="s">
        <v>46</v>
      </c>
      <c r="CS546" s="128" t="s">
        <v>46</v>
      </c>
      <c r="CT546" s="126" t="s">
        <v>46</v>
      </c>
      <c r="CU546" s="126" t="s">
        <v>46</v>
      </c>
      <c r="CV546" s="126" t="s">
        <v>6456</v>
      </c>
      <c r="CW546" s="126" t="s">
        <v>46</v>
      </c>
      <c r="CX546" s="154">
        <v>25569.625</v>
      </c>
    </row>
    <row r="547" spans="1:102" ht="15" customHeight="1" x14ac:dyDescent="0.35">
      <c r="A547" s="8"/>
      <c r="B547" s="129">
        <v>18623722000168</v>
      </c>
      <c r="C547" s="152" t="s">
        <v>6460</v>
      </c>
      <c r="D547" s="126">
        <v>13</v>
      </c>
      <c r="E547" s="126"/>
      <c r="F547" s="122" t="s">
        <v>3394</v>
      </c>
      <c r="G547" s="126" t="s">
        <v>2240</v>
      </c>
      <c r="H547" s="126" t="s">
        <v>2240</v>
      </c>
      <c r="I547" s="126" t="s">
        <v>2768</v>
      </c>
      <c r="J547" s="126" t="s">
        <v>3559</v>
      </c>
      <c r="K547" s="126" t="s">
        <v>3526</v>
      </c>
      <c r="L547" s="211" t="s">
        <v>3399</v>
      </c>
      <c r="M547" s="126" t="s">
        <v>163</v>
      </c>
      <c r="N547" s="126" t="s">
        <v>3547</v>
      </c>
      <c r="O547" s="126" t="s">
        <v>315</v>
      </c>
      <c r="P547" s="211" t="s">
        <v>3573</v>
      </c>
      <c r="Q547" s="127">
        <v>25000</v>
      </c>
      <c r="R547" s="126" t="s">
        <v>4350</v>
      </c>
      <c r="S547" s="213" t="s">
        <v>46</v>
      </c>
      <c r="T547" s="171">
        <v>1000</v>
      </c>
      <c r="U547" s="171">
        <v>1000</v>
      </c>
      <c r="V547" s="172" t="s">
        <v>3398</v>
      </c>
      <c r="W547" s="172" t="s">
        <v>135</v>
      </c>
      <c r="X547" s="172" t="s">
        <v>3531</v>
      </c>
      <c r="Y547" s="172" t="s">
        <v>3530</v>
      </c>
      <c r="Z547" s="172">
        <v>31</v>
      </c>
      <c r="AA547" s="172" t="s">
        <v>46</v>
      </c>
      <c r="AB547" s="169" t="s">
        <v>46</v>
      </c>
      <c r="AC547" s="172" t="s">
        <v>46</v>
      </c>
      <c r="AD547" s="169">
        <v>8.0000000000000002E-3</v>
      </c>
      <c r="AE547" s="169" t="s">
        <v>46</v>
      </c>
      <c r="AF547" s="169">
        <v>1.2E-2</v>
      </c>
      <c r="AG547" s="169">
        <v>0.2</v>
      </c>
      <c r="AH547" s="172" t="s">
        <v>4358</v>
      </c>
      <c r="AI547" s="172" t="s">
        <v>4586</v>
      </c>
      <c r="AJ547" s="172" t="s">
        <v>4383</v>
      </c>
      <c r="AK547" s="173">
        <v>42250</v>
      </c>
      <c r="AL547" s="212" t="s">
        <v>6461</v>
      </c>
      <c r="AM547" s="128">
        <v>2.6737315207777401E-2</v>
      </c>
      <c r="AN547" s="128">
        <v>0.13097295555366451</v>
      </c>
      <c r="AO547" s="128">
        <v>9.2962752652323996E-2</v>
      </c>
      <c r="AP547" s="128">
        <v>9.1491669506744894E-2</v>
      </c>
      <c r="AQ547" s="128">
        <v>9.1063309059849606E-2</v>
      </c>
      <c r="AR547" s="128">
        <v>1.2257304817156801E-2</v>
      </c>
      <c r="AS547" s="128">
        <v>0.12514028223078341</v>
      </c>
      <c r="AT547" s="128">
        <v>7.7457723617564603E-2</v>
      </c>
      <c r="AU547" s="128" t="s">
        <v>46</v>
      </c>
      <c r="AV547" s="128" t="s">
        <v>46</v>
      </c>
      <c r="AW547" s="128">
        <v>0.10904025745876431</v>
      </c>
      <c r="AX547" s="128">
        <v>2.1917082892666864</v>
      </c>
      <c r="AY547" s="128">
        <v>1.2652851830346776</v>
      </c>
      <c r="AZ547" s="128">
        <v>0.69668776807032295</v>
      </c>
      <c r="BA547" s="128">
        <v>0.73761611600559673</v>
      </c>
      <c r="BB547" s="128">
        <v>0.69448168024730084</v>
      </c>
      <c r="BC547" s="128">
        <v>0.1127214958618471</v>
      </c>
      <c r="BD547" s="128">
        <v>0.95911756163423856</v>
      </c>
      <c r="BE547" s="128">
        <v>0.6260219948531921</v>
      </c>
      <c r="BF547" s="128" t="s">
        <v>46</v>
      </c>
      <c r="BG547" s="128" t="s">
        <v>46</v>
      </c>
      <c r="BH547" s="128">
        <v>1.2491011068935765</v>
      </c>
      <c r="BI547" s="128">
        <v>1.45380114323998E-2</v>
      </c>
      <c r="BJ547" s="128">
        <v>2.7460358306981202E-2</v>
      </c>
      <c r="BK547" s="128">
        <v>-4.0472563586700899E-2</v>
      </c>
      <c r="BL547" s="128">
        <v>-2.8953943043096175E-2</v>
      </c>
      <c r="BM547" s="128">
        <v>-3.5416824693420335E-2</v>
      </c>
      <c r="BN547" s="128">
        <v>-9.6482423337085496E-2</v>
      </c>
      <c r="BO547" s="128">
        <v>-5.3341113540417004E-3</v>
      </c>
      <c r="BP547" s="128">
        <v>-4.6272311835469503E-2</v>
      </c>
      <c r="BQ547" s="128" t="s">
        <v>46</v>
      </c>
      <c r="BR547" s="128" t="s">
        <v>46</v>
      </c>
      <c r="BS547" s="128">
        <v>1.9999426821000643E-2</v>
      </c>
      <c r="BT547" s="128">
        <v>4.6495728963299898E-2</v>
      </c>
      <c r="BU547" s="128">
        <v>5.1316899579113097E-2</v>
      </c>
      <c r="BV547" s="177">
        <v>-0.7592249510556881</v>
      </c>
      <c r="BW547" s="177">
        <v>0.29372927114165809</v>
      </c>
      <c r="BX547" s="128">
        <v>-4.2727040517060097E-2</v>
      </c>
      <c r="BY547" s="128">
        <v>-0.1287459888790789</v>
      </c>
      <c r="BZ547" s="177">
        <v>0.1177375191051221</v>
      </c>
      <c r="CA547" s="182">
        <v>0.44809928773395519</v>
      </c>
      <c r="CB547" s="182">
        <v>-0.23689595546058859</v>
      </c>
      <c r="CC547" s="182">
        <v>0.80442378717950924</v>
      </c>
      <c r="CD547" s="182">
        <v>0.95134209970047823</v>
      </c>
      <c r="CE547" s="182">
        <v>-7.3905392892674504E-2</v>
      </c>
      <c r="CF547" s="182">
        <v>0.3133473794109824</v>
      </c>
      <c r="CG547" s="179">
        <v>28.230699999999999</v>
      </c>
      <c r="CH547" s="169">
        <v>0.27</v>
      </c>
      <c r="CI547" s="170">
        <v>0.25</v>
      </c>
      <c r="CJ547" s="170">
        <v>2.16E-3</v>
      </c>
      <c r="CK547" s="170">
        <v>8.612832855343645E-5</v>
      </c>
      <c r="CL547" s="170">
        <v>2.2461283285534366E-3</v>
      </c>
      <c r="CM547" s="180">
        <v>628700674.59000003</v>
      </c>
      <c r="CN547" s="180">
        <v>618377101.69793653</v>
      </c>
      <c r="CO547" s="180">
        <v>-53225140.120000005</v>
      </c>
      <c r="CP547" s="128" t="s">
        <v>46</v>
      </c>
      <c r="CQ547" s="128" t="s">
        <v>46</v>
      </c>
      <c r="CR547" s="128" t="s">
        <v>46</v>
      </c>
      <c r="CS547" s="128" t="s">
        <v>46</v>
      </c>
      <c r="CT547" s="126" t="s">
        <v>46</v>
      </c>
      <c r="CU547" s="126" t="s">
        <v>46</v>
      </c>
      <c r="CV547" s="126" t="s">
        <v>6462</v>
      </c>
      <c r="CW547" s="126" t="s">
        <v>46</v>
      </c>
      <c r="CX547" s="154">
        <v>25569.625</v>
      </c>
    </row>
    <row r="548" spans="1:102" ht="15" customHeight="1" x14ac:dyDescent="0.35">
      <c r="A548" s="8"/>
      <c r="B548" s="129">
        <v>2536364000116</v>
      </c>
      <c r="C548" s="152" t="s">
        <v>6457</v>
      </c>
      <c r="D548" s="126">
        <v>2</v>
      </c>
      <c r="E548" s="126"/>
      <c r="F548" s="122" t="s">
        <v>3394</v>
      </c>
      <c r="G548" s="126" t="s">
        <v>2240</v>
      </c>
      <c r="H548" s="126" t="s">
        <v>2240</v>
      </c>
      <c r="I548" s="126" t="s">
        <v>2768</v>
      </c>
      <c r="J548" s="126" t="s">
        <v>3560</v>
      </c>
      <c r="K548" s="126" t="s">
        <v>3526</v>
      </c>
      <c r="L548" s="211" t="s">
        <v>3399</v>
      </c>
      <c r="M548" s="126" t="s">
        <v>163</v>
      </c>
      <c r="N548" s="126" t="s">
        <v>3570</v>
      </c>
      <c r="O548" s="126" t="s">
        <v>3568</v>
      </c>
      <c r="P548" s="211" t="s">
        <v>3541</v>
      </c>
      <c r="Q548" s="127">
        <v>1000</v>
      </c>
      <c r="R548" s="126" t="s">
        <v>4350</v>
      </c>
      <c r="S548" s="213" t="s">
        <v>46</v>
      </c>
      <c r="T548" s="171">
        <v>1000</v>
      </c>
      <c r="U548" s="171">
        <v>1000</v>
      </c>
      <c r="V548" s="172" t="s">
        <v>4780</v>
      </c>
      <c r="W548" s="172" t="s">
        <v>135</v>
      </c>
      <c r="X548" s="172" t="s">
        <v>135</v>
      </c>
      <c r="Y548" s="172" t="s">
        <v>135</v>
      </c>
      <c r="Z548" s="172">
        <v>0</v>
      </c>
      <c r="AA548" s="172" t="s">
        <v>46</v>
      </c>
      <c r="AB548" s="169" t="s">
        <v>46</v>
      </c>
      <c r="AC548" s="172" t="s">
        <v>46</v>
      </c>
      <c r="AD548" s="169">
        <v>3.0000000000000001E-3</v>
      </c>
      <c r="AE548" s="169" t="s">
        <v>46</v>
      </c>
      <c r="AF548" s="169">
        <v>5.0000000000000001E-3</v>
      </c>
      <c r="AG548" s="169" t="s">
        <v>46</v>
      </c>
      <c r="AH548" s="172" t="s">
        <v>46</v>
      </c>
      <c r="AI548" s="172" t="s">
        <v>46</v>
      </c>
      <c r="AJ548" s="172" t="s">
        <v>133</v>
      </c>
      <c r="AK548" s="173">
        <v>36131</v>
      </c>
      <c r="AL548" s="212" t="s">
        <v>6458</v>
      </c>
      <c r="AM548" s="128">
        <v>1.20631959251733E-2</v>
      </c>
      <c r="AN548" s="128">
        <v>0.1038773338110523</v>
      </c>
      <c r="AO548" s="128">
        <v>0.13285481090245521</v>
      </c>
      <c r="AP548" s="128">
        <v>0.1235988244369461</v>
      </c>
      <c r="AQ548" s="128">
        <v>0.12882575604649729</v>
      </c>
      <c r="AR548" s="128">
        <v>0.10973779045578499</v>
      </c>
      <c r="AS548" s="128">
        <v>0.13395740873064579</v>
      </c>
      <c r="AT548" s="128">
        <v>0.1372941925292086</v>
      </c>
      <c r="AU548" s="128" t="s">
        <v>46</v>
      </c>
      <c r="AV548" s="128" t="s">
        <v>46</v>
      </c>
      <c r="AW548" s="128">
        <v>0.1264497901539918</v>
      </c>
      <c r="AX548" s="128">
        <v>0.98884298213157462</v>
      </c>
      <c r="AY548" s="128">
        <v>1.0035235959107458</v>
      </c>
      <c r="AZ548" s="128">
        <v>0.99564953752176177</v>
      </c>
      <c r="BA548" s="128">
        <v>1.0117646970294472</v>
      </c>
      <c r="BB548" s="128">
        <v>1.0188758982459711</v>
      </c>
      <c r="BC548" s="128">
        <v>1.0091784513211854</v>
      </c>
      <c r="BD548" s="128">
        <v>1.0266950092667515</v>
      </c>
      <c r="BE548" s="128">
        <v>1.109627036204343</v>
      </c>
      <c r="BF548" s="128" t="s">
        <v>46</v>
      </c>
      <c r="BG548" s="128" t="s">
        <v>46</v>
      </c>
      <c r="BH548" s="128">
        <v>1.0024372211030914</v>
      </c>
      <c r="BI548" s="128">
        <v>-1.3610785020419999E-4</v>
      </c>
      <c r="BJ548" s="128">
        <v>3.6473656436899999E-4</v>
      </c>
      <c r="BK548" s="128">
        <v>-5.8050533656969999E-4</v>
      </c>
      <c r="BL548" s="128">
        <v>1.2807375745333971E-3</v>
      </c>
      <c r="BM548" s="128">
        <v>2.1187578265653428E-3</v>
      </c>
      <c r="BN548" s="128">
        <v>9.980623015426E-4</v>
      </c>
      <c r="BO548" s="128">
        <v>3.4830151458207E-3</v>
      </c>
      <c r="BP548" s="128">
        <v>1.35641570761744E-2</v>
      </c>
      <c r="BQ548" s="128" t="s">
        <v>46</v>
      </c>
      <c r="BR548" s="128" t="s">
        <v>46</v>
      </c>
      <c r="BS548" s="128">
        <v>2.7299994948259965E-4</v>
      </c>
      <c r="BT548" s="128">
        <v>1.0411646351427999E-3</v>
      </c>
      <c r="BU548" s="128">
        <v>5.5488354570420997E-3</v>
      </c>
      <c r="BV548" s="177">
        <v>-0.4921322647355853</v>
      </c>
      <c r="BW548" s="177">
        <v>1.7620081444906399E-2</v>
      </c>
      <c r="BX548" s="128" t="s">
        <v>46</v>
      </c>
      <c r="BY548" s="128">
        <v>-3.1396721503323503E-2</v>
      </c>
      <c r="BZ548" s="177">
        <v>-8.6081980025899996E-5</v>
      </c>
      <c r="CA548" s="182">
        <v>6.9323357232100993E-2</v>
      </c>
      <c r="CB548" s="182">
        <v>-0.1029860822212577</v>
      </c>
      <c r="CC548" s="182">
        <v>9.5238496148424098E-2</v>
      </c>
      <c r="CD548" s="182">
        <v>4.2584710955522E-2</v>
      </c>
      <c r="CE548" s="182">
        <v>-6.27015421978179E-2</v>
      </c>
      <c r="CF548" s="182">
        <v>9.4108227301061095E-2</v>
      </c>
      <c r="CG548" s="179">
        <v>241.25196299999999</v>
      </c>
      <c r="CH548" s="169">
        <v>0.27</v>
      </c>
      <c r="CI548" s="170" t="s">
        <v>46</v>
      </c>
      <c r="CJ548" s="170">
        <v>8.1000000000000006E-4</v>
      </c>
      <c r="CK548" s="170" t="s">
        <v>46</v>
      </c>
      <c r="CL548" s="170">
        <v>8.1000000000000006E-4</v>
      </c>
      <c r="CM548" s="180">
        <v>6224797929.8800001</v>
      </c>
      <c r="CN548" s="180">
        <v>6212200618.1499205</v>
      </c>
      <c r="CO548" s="180">
        <v>-107371017.90000001</v>
      </c>
      <c r="CP548" s="128" t="s">
        <v>46</v>
      </c>
      <c r="CQ548" s="128" t="s">
        <v>46</v>
      </c>
      <c r="CR548" s="128" t="s">
        <v>46</v>
      </c>
      <c r="CS548" s="128" t="s">
        <v>46</v>
      </c>
      <c r="CT548" s="126" t="s">
        <v>46</v>
      </c>
      <c r="CU548" s="126" t="s">
        <v>46</v>
      </c>
      <c r="CV548" s="126" t="s">
        <v>6459</v>
      </c>
      <c r="CW548" s="126" t="s">
        <v>46</v>
      </c>
      <c r="CX548" s="154">
        <v>25569.625</v>
      </c>
    </row>
    <row r="549" spans="1:102" ht="15" customHeight="1" x14ac:dyDescent="0.35">
      <c r="A549" s="8"/>
      <c r="B549" s="129">
        <v>52242738000169</v>
      </c>
      <c r="C549" s="152" t="s">
        <v>6463</v>
      </c>
      <c r="D549" s="126">
        <v>10</v>
      </c>
      <c r="E549" s="126"/>
      <c r="F549" s="122"/>
      <c r="G549" s="126" t="s">
        <v>2240</v>
      </c>
      <c r="H549" s="126" t="s">
        <v>4611</v>
      </c>
      <c r="I549" s="126" t="s">
        <v>2768</v>
      </c>
      <c r="J549" s="126" t="s">
        <v>3560</v>
      </c>
      <c r="K549" s="126" t="s">
        <v>3526</v>
      </c>
      <c r="L549" s="211" t="s">
        <v>3399</v>
      </c>
      <c r="M549" s="126" t="s">
        <v>163</v>
      </c>
      <c r="N549" s="126" t="s">
        <v>3566</v>
      </c>
      <c r="O549" s="126" t="s">
        <v>3568</v>
      </c>
      <c r="P549" s="211" t="s">
        <v>3562</v>
      </c>
      <c r="Q549" s="127">
        <v>5000</v>
      </c>
      <c r="R549" s="126" t="s">
        <v>4350</v>
      </c>
      <c r="S549" s="213" t="s">
        <v>46</v>
      </c>
      <c r="T549" s="171">
        <v>1000</v>
      </c>
      <c r="U549" s="171">
        <v>1000</v>
      </c>
      <c r="V549" s="172" t="s">
        <v>4780</v>
      </c>
      <c r="W549" s="172" t="s">
        <v>135</v>
      </c>
      <c r="X549" s="172" t="s">
        <v>135</v>
      </c>
      <c r="Y549" s="172" t="s">
        <v>135</v>
      </c>
      <c r="Z549" s="172">
        <v>0</v>
      </c>
      <c r="AA549" s="172" t="s">
        <v>46</v>
      </c>
      <c r="AB549" s="169" t="s">
        <v>46</v>
      </c>
      <c r="AC549" s="172" t="s">
        <v>6464</v>
      </c>
      <c r="AD549" s="169">
        <v>6.5000000000000006E-3</v>
      </c>
      <c r="AE549" s="169">
        <v>5.6500000000000002E-2</v>
      </c>
      <c r="AF549" s="169">
        <v>6.9999999999999993E-3</v>
      </c>
      <c r="AG549" s="169" t="s">
        <v>46</v>
      </c>
      <c r="AH549" s="172" t="s">
        <v>46</v>
      </c>
      <c r="AI549" s="172" t="s">
        <v>46</v>
      </c>
      <c r="AJ549" s="172" t="s">
        <v>133</v>
      </c>
      <c r="AK549" s="173">
        <v>45194</v>
      </c>
      <c r="AL549" s="212" t="s">
        <v>6465</v>
      </c>
      <c r="AM549" s="128">
        <v>1.18320939949598E-2</v>
      </c>
      <c r="AN549" s="128">
        <v>0.10093084517825179</v>
      </c>
      <c r="AO549" s="128">
        <v>0.13014522968417139</v>
      </c>
      <c r="AP549" s="128">
        <v>0.12049406837223819</v>
      </c>
      <c r="AQ549" s="128" t="s">
        <v>46</v>
      </c>
      <c r="AR549" s="128">
        <v>0.10739605206763091</v>
      </c>
      <c r="AS549" s="128" t="s">
        <v>46</v>
      </c>
      <c r="AT549" s="128" t="s">
        <v>46</v>
      </c>
      <c r="AU549" s="128" t="s">
        <v>46</v>
      </c>
      <c r="AV549" s="128" t="s">
        <v>46</v>
      </c>
      <c r="AW549" s="128">
        <v>0.120500707375355</v>
      </c>
      <c r="AX549" s="128">
        <v>0.96989911988593425</v>
      </c>
      <c r="AY549" s="128">
        <v>0.97505857125506323</v>
      </c>
      <c r="AZ549" s="128">
        <v>0.9753432101216748</v>
      </c>
      <c r="BA549" s="128">
        <v>0.98490747931574163</v>
      </c>
      <c r="BB549" s="128" t="s">
        <v>46</v>
      </c>
      <c r="BC549" s="128">
        <v>0.98764319067723316</v>
      </c>
      <c r="BD549" s="128" t="s">
        <v>46</v>
      </c>
      <c r="BE549" s="128" t="s">
        <v>46</v>
      </c>
      <c r="BF549" s="128" t="s">
        <v>46</v>
      </c>
      <c r="BG549" s="128" t="s">
        <v>46</v>
      </c>
      <c r="BH549" s="128">
        <v>0.98481503935805803</v>
      </c>
      <c r="BI549" s="128">
        <v>-3.6720978041769999E-4</v>
      </c>
      <c r="BJ549" s="128">
        <v>-2.5817520684314E-3</v>
      </c>
      <c r="BK549" s="128">
        <v>-3.2900865548535002E-3</v>
      </c>
      <c r="BL549" s="128">
        <v>-1.6451571133061504E-3</v>
      </c>
      <c r="BM549" s="128" t="s">
        <v>46</v>
      </c>
      <c r="BN549" s="128">
        <v>-1.3436760866113999E-3</v>
      </c>
      <c r="BO549" s="128" t="s">
        <v>46</v>
      </c>
      <c r="BP549" s="128" t="s">
        <v>46</v>
      </c>
      <c r="BQ549" s="128" t="s">
        <v>46</v>
      </c>
      <c r="BR549" s="128" t="s">
        <v>46</v>
      </c>
      <c r="BS549" s="128">
        <v>-1.6554532080346185E-3</v>
      </c>
      <c r="BT549" s="128">
        <v>9.9755106252009994E-4</v>
      </c>
      <c r="BU549" s="128">
        <v>1.1149734007831001E-3</v>
      </c>
      <c r="BV549" s="177">
        <v>-2.9154307978685376</v>
      </c>
      <c r="BW549" s="177">
        <v>-1.4048900914528371</v>
      </c>
      <c r="BX549" s="128" t="s">
        <v>46</v>
      </c>
      <c r="BY549" s="128" t="s">
        <v>46</v>
      </c>
      <c r="BZ549" s="177">
        <v>-1.0560847711390001E-4</v>
      </c>
      <c r="CA549" s="182">
        <v>8.09798489156799E-2</v>
      </c>
      <c r="CB549" s="182">
        <v>-6.4995562258626904E-2</v>
      </c>
      <c r="CC549" s="182">
        <v>8.6156013506272097E-2</v>
      </c>
      <c r="CD549" s="182">
        <v>4.57412068112154E-2</v>
      </c>
      <c r="CE549" s="182">
        <v>-1.5613868934151899E-2</v>
      </c>
      <c r="CF549" s="182">
        <v>2.0719411341694801E-2</v>
      </c>
      <c r="CG549" s="179">
        <v>125.665606</v>
      </c>
      <c r="CH549" s="169">
        <v>0.15379999999999999</v>
      </c>
      <c r="CI549" s="170">
        <v>0.17499999999999999</v>
      </c>
      <c r="CJ549" s="170">
        <v>9.9970000000000007E-4</v>
      </c>
      <c r="CK549" s="170" t="s">
        <v>46</v>
      </c>
      <c r="CL549" s="170">
        <v>9.9970000000000007E-4</v>
      </c>
      <c r="CM549" s="180">
        <v>535902214.82999998</v>
      </c>
      <c r="CN549" s="180">
        <v>464884517.22984111</v>
      </c>
      <c r="CO549" s="180">
        <v>121574035.09000003</v>
      </c>
      <c r="CP549" s="128" t="s">
        <v>46</v>
      </c>
      <c r="CQ549" s="128" t="s">
        <v>46</v>
      </c>
      <c r="CR549" s="128" t="s">
        <v>46</v>
      </c>
      <c r="CS549" s="128" t="s">
        <v>46</v>
      </c>
      <c r="CT549" s="126" t="s">
        <v>46</v>
      </c>
      <c r="CU549" s="126" t="s">
        <v>46</v>
      </c>
      <c r="CV549" s="126" t="s">
        <v>6466</v>
      </c>
      <c r="CW549" s="126" t="s">
        <v>46</v>
      </c>
      <c r="CX549" s="154">
        <v>25569.625694432871</v>
      </c>
    </row>
    <row r="550" spans="1:102" ht="15" customHeight="1" x14ac:dyDescent="0.35">
      <c r="A550" s="8"/>
      <c r="B550" s="129">
        <v>23714047000112</v>
      </c>
      <c r="C550" s="152" t="s">
        <v>6467</v>
      </c>
      <c r="D550" s="126">
        <v>10</v>
      </c>
      <c r="E550" s="126"/>
      <c r="F550" s="122" t="s">
        <v>3401</v>
      </c>
      <c r="G550" s="126" t="s">
        <v>46</v>
      </c>
      <c r="H550" s="126" t="s">
        <v>2240</v>
      </c>
      <c r="I550" s="126" t="s">
        <v>2768</v>
      </c>
      <c r="J550" s="126" t="s">
        <v>3560</v>
      </c>
      <c r="K550" s="126" t="s">
        <v>3526</v>
      </c>
      <c r="L550" s="211" t="s">
        <v>3400</v>
      </c>
      <c r="M550" s="126" t="s">
        <v>163</v>
      </c>
      <c r="N550" s="126" t="s">
        <v>3566</v>
      </c>
      <c r="O550" s="126" t="s">
        <v>164</v>
      </c>
      <c r="P550" s="211" t="s">
        <v>3541</v>
      </c>
      <c r="Q550" s="127">
        <v>1000</v>
      </c>
      <c r="R550" s="126" t="s">
        <v>4350</v>
      </c>
      <c r="S550" s="213" t="s">
        <v>46</v>
      </c>
      <c r="T550" s="171">
        <v>1000</v>
      </c>
      <c r="U550" s="171">
        <v>1000</v>
      </c>
      <c r="V550" s="172" t="s">
        <v>3398</v>
      </c>
      <c r="W550" s="172" t="s">
        <v>135</v>
      </c>
      <c r="X550" s="172" t="s">
        <v>3531</v>
      </c>
      <c r="Y550" s="172" t="s">
        <v>3530</v>
      </c>
      <c r="Z550" s="172">
        <v>31</v>
      </c>
      <c r="AA550" s="172" t="s">
        <v>46</v>
      </c>
      <c r="AB550" s="169" t="s">
        <v>46</v>
      </c>
      <c r="AC550" s="172" t="s">
        <v>46</v>
      </c>
      <c r="AD550" s="169">
        <v>2.5000000000000001E-3</v>
      </c>
      <c r="AE550" s="169" t="s">
        <v>46</v>
      </c>
      <c r="AF550" s="169">
        <v>9.0000000000000011E-3</v>
      </c>
      <c r="AG550" s="169">
        <v>0.2</v>
      </c>
      <c r="AH550" s="172" t="s">
        <v>46</v>
      </c>
      <c r="AI550" s="172" t="s">
        <v>46</v>
      </c>
      <c r="AJ550" s="172" t="s">
        <v>133</v>
      </c>
      <c r="AK550" s="173">
        <v>43342</v>
      </c>
      <c r="AL550" s="212" t="s">
        <v>6468</v>
      </c>
      <c r="AM550" s="128">
        <v>1.2195768250488501E-2</v>
      </c>
      <c r="AN550" s="128">
        <v>0.1089435852503737</v>
      </c>
      <c r="AO550" s="128">
        <v>0.13258604179507461</v>
      </c>
      <c r="AP550" s="128">
        <v>0.12862883994984409</v>
      </c>
      <c r="AQ550" s="128">
        <v>0.1343701596479816</v>
      </c>
      <c r="AR550" s="128">
        <v>0.1104495170005162</v>
      </c>
      <c r="AS550" s="128">
        <v>0.14168762417814079</v>
      </c>
      <c r="AT550" s="128">
        <v>0.15447440484794911</v>
      </c>
      <c r="AU550" s="128" t="s">
        <v>46</v>
      </c>
      <c r="AV550" s="128" t="s">
        <v>46</v>
      </c>
      <c r="AW550" s="128">
        <v>9.3701689762747398E-2</v>
      </c>
      <c r="AX550" s="128">
        <v>0.99971018633897679</v>
      </c>
      <c r="AY550" s="128">
        <v>1.0524669281628376</v>
      </c>
      <c r="AZ550" s="128">
        <v>0.99363530984234316</v>
      </c>
      <c r="BA550" s="128">
        <v>1.0554338047753573</v>
      </c>
      <c r="BB550" s="128">
        <v>1.068376280251043</v>
      </c>
      <c r="BC550" s="128">
        <v>1.0157236814483164</v>
      </c>
      <c r="BD550" s="128">
        <v>1.0859420019915682</v>
      </c>
      <c r="BE550" s="128">
        <v>1.2484794357517583</v>
      </c>
      <c r="BF550" s="128" t="s">
        <v>46</v>
      </c>
      <c r="BG550" s="128" t="s">
        <v>46</v>
      </c>
      <c r="BH550" s="128">
        <v>1.0974359647032124</v>
      </c>
      <c r="BI550" s="128">
        <v>-3.5355248889999998E-6</v>
      </c>
      <c r="BJ550" s="128">
        <v>5.4309880036903999E-3</v>
      </c>
      <c r="BK550" s="128">
        <v>-8.4927444395030004E-4</v>
      </c>
      <c r="BL550" s="128">
        <v>6.0219668562513373E-3</v>
      </c>
      <c r="BM550" s="128">
        <v>7.6389597912582818E-3</v>
      </c>
      <c r="BN550" s="128">
        <v>1.7097888462738E-3</v>
      </c>
      <c r="BO550" s="128">
        <v>1.1213230593315599E-2</v>
      </c>
      <c r="BP550" s="128">
        <v>3.07443693949149E-2</v>
      </c>
      <c r="BQ550" s="128" t="s">
        <v>46</v>
      </c>
      <c r="BR550" s="128" t="s">
        <v>46</v>
      </c>
      <c r="BS550" s="128">
        <v>7.6648693810690283E-3</v>
      </c>
      <c r="BT550" s="128">
        <v>4.2498536648257002E-3</v>
      </c>
      <c r="BU550" s="128">
        <v>1.02876412249043E-2</v>
      </c>
      <c r="BV550" s="177">
        <v>-0.17443476082435819</v>
      </c>
      <c r="BW550" s="177">
        <v>0.59028299950310947</v>
      </c>
      <c r="BX550" s="128">
        <v>-2.9108163033488999E-3</v>
      </c>
      <c r="BY550" s="128">
        <v>-6.2809726236061195E-2</v>
      </c>
      <c r="BZ550" s="177">
        <v>1.8354650685829001E-3</v>
      </c>
      <c r="CA550" s="182">
        <v>0.25659949298520868</v>
      </c>
      <c r="CB550" s="182">
        <v>-6.7944642423826099E-2</v>
      </c>
      <c r="CC550" s="182">
        <v>0.32859559107826741</v>
      </c>
      <c r="CD550" s="182">
        <v>0.2960122496016705</v>
      </c>
      <c r="CE550" s="182">
        <v>8.4687683062048602E-2</v>
      </c>
      <c r="CF550" s="182">
        <v>9.3883112231374997E-3</v>
      </c>
      <c r="CG550" s="179">
        <v>18.812791000000001</v>
      </c>
      <c r="CH550" s="169">
        <v>0.27</v>
      </c>
      <c r="CI550" s="170" t="s">
        <v>46</v>
      </c>
      <c r="CJ550" s="170">
        <v>6.7500000000000004E-4</v>
      </c>
      <c r="CK550" s="170" t="s">
        <v>46</v>
      </c>
      <c r="CL550" s="170">
        <v>6.7500000000000004E-4</v>
      </c>
      <c r="CM550" s="180">
        <v>2058265055.3499999</v>
      </c>
      <c r="CN550" s="180">
        <v>2172102417.7819843</v>
      </c>
      <c r="CO550" s="180">
        <v>-373281864.24999988</v>
      </c>
      <c r="CP550" s="128" t="s">
        <v>46</v>
      </c>
      <c r="CQ550" s="128" t="s">
        <v>46</v>
      </c>
      <c r="CR550" s="128" t="s">
        <v>46</v>
      </c>
      <c r="CS550" s="128" t="s">
        <v>46</v>
      </c>
      <c r="CT550" s="126" t="s">
        <v>46</v>
      </c>
      <c r="CU550" s="126" t="s">
        <v>46</v>
      </c>
      <c r="CV550" s="126" t="s">
        <v>6469</v>
      </c>
      <c r="CW550" s="126" t="s">
        <v>46</v>
      </c>
      <c r="CX550" s="154">
        <v>25569.625694432871</v>
      </c>
    </row>
    <row r="551" spans="1:102" ht="15" customHeight="1" x14ac:dyDescent="0.35">
      <c r="A551" s="8"/>
      <c r="B551" s="129">
        <v>30056825000199</v>
      </c>
      <c r="C551" s="152" t="s">
        <v>6470</v>
      </c>
      <c r="D551" s="126">
        <v>6</v>
      </c>
      <c r="E551" s="126"/>
      <c r="F551" s="122" t="s">
        <v>3394</v>
      </c>
      <c r="G551" s="126" t="s">
        <v>4610</v>
      </c>
      <c r="H551" s="126" t="s">
        <v>4611</v>
      </c>
      <c r="I551" s="126" t="s">
        <v>2768</v>
      </c>
      <c r="J551" s="126" t="s">
        <v>3560</v>
      </c>
      <c r="K551" s="126" t="s">
        <v>3540</v>
      </c>
      <c r="L551" s="211" t="s">
        <v>3399</v>
      </c>
      <c r="M551" s="126" t="s">
        <v>163</v>
      </c>
      <c r="N551" s="126" t="s">
        <v>4507</v>
      </c>
      <c r="O551" s="126" t="s">
        <v>164</v>
      </c>
      <c r="P551" s="211" t="s">
        <v>3562</v>
      </c>
      <c r="Q551" s="127">
        <v>1000</v>
      </c>
      <c r="R551" s="126" t="s">
        <v>4350</v>
      </c>
      <c r="S551" s="213" t="s">
        <v>46</v>
      </c>
      <c r="T551" s="171">
        <v>1000</v>
      </c>
      <c r="U551" s="171">
        <v>1000</v>
      </c>
      <c r="V551" s="172" t="s">
        <v>3398</v>
      </c>
      <c r="W551" s="172" t="s">
        <v>135</v>
      </c>
      <c r="X551" s="172" t="s">
        <v>5656</v>
      </c>
      <c r="Y551" s="172" t="s">
        <v>3530</v>
      </c>
      <c r="Z551" s="172">
        <v>16</v>
      </c>
      <c r="AA551" s="172" t="s">
        <v>46</v>
      </c>
      <c r="AB551" s="169" t="s">
        <v>46</v>
      </c>
      <c r="AC551" s="172" t="s">
        <v>46</v>
      </c>
      <c r="AD551" s="169">
        <v>6.0000000000000001E-3</v>
      </c>
      <c r="AE551" s="169" t="s">
        <v>46</v>
      </c>
      <c r="AF551" s="169">
        <v>6.0000000000000001E-3</v>
      </c>
      <c r="AG551" s="169" t="s">
        <v>46</v>
      </c>
      <c r="AH551" s="172" t="s">
        <v>46</v>
      </c>
      <c r="AI551" s="172" t="s">
        <v>46</v>
      </c>
      <c r="AJ551" s="172" t="s">
        <v>133</v>
      </c>
      <c r="AK551" s="173">
        <v>43671</v>
      </c>
      <c r="AL551" s="212" t="s">
        <v>6471</v>
      </c>
      <c r="AM551" s="128">
        <v>1.3460688704659701E-2</v>
      </c>
      <c r="AN551" s="128">
        <v>0.1085172885891547</v>
      </c>
      <c r="AO551" s="128">
        <v>0.13306196148872601</v>
      </c>
      <c r="AP551" s="128">
        <v>0.130544329981789</v>
      </c>
      <c r="AQ551" s="128">
        <v>0.13485614895238271</v>
      </c>
      <c r="AR551" s="128">
        <v>0.116255406194438</v>
      </c>
      <c r="AS551" s="128">
        <v>0.13889762582547499</v>
      </c>
      <c r="AT551" s="128">
        <v>0.1402481615707544</v>
      </c>
      <c r="AU551" s="128" t="s">
        <v>46</v>
      </c>
      <c r="AV551" s="128" t="s">
        <v>46</v>
      </c>
      <c r="AW551" s="128">
        <v>0.1009736649664774</v>
      </c>
      <c r="AX551" s="128">
        <v>1.1033981079992528</v>
      </c>
      <c r="AY551" s="128">
        <v>1.0483486210914474</v>
      </c>
      <c r="AZ551" s="128">
        <v>0.99720197949971445</v>
      </c>
      <c r="BA551" s="128">
        <v>1.0721148063483834</v>
      </c>
      <c r="BB551" s="128">
        <v>1.0727383326818178</v>
      </c>
      <c r="BC551" s="128">
        <v>1.069116211413873</v>
      </c>
      <c r="BD551" s="128">
        <v>1.0645585084491975</v>
      </c>
      <c r="BE551" s="128">
        <v>1.1335013447400999</v>
      </c>
      <c r="BF551" s="128" t="s">
        <v>46</v>
      </c>
      <c r="BG551" s="128" t="s">
        <v>46</v>
      </c>
      <c r="BH551" s="128">
        <v>1.1464765444619192</v>
      </c>
      <c r="BI551" s="128">
        <v>1.2613849292821E-3</v>
      </c>
      <c r="BJ551" s="128">
        <v>5.0046913424715003E-3</v>
      </c>
      <c r="BK551" s="128">
        <v>-3.7335475029879998E-4</v>
      </c>
      <c r="BL551" s="128">
        <v>7.8278032337930625E-3</v>
      </c>
      <c r="BM551" s="128">
        <v>8.1229349552944807E-3</v>
      </c>
      <c r="BN551" s="128">
        <v>7.5156780401956997E-3</v>
      </c>
      <c r="BO551" s="128">
        <v>8.4232322406497997E-3</v>
      </c>
      <c r="BP551" s="128">
        <v>1.65181261177203E-2</v>
      </c>
      <c r="BQ551" s="128" t="s">
        <v>46</v>
      </c>
      <c r="BR551" s="128" t="s">
        <v>46</v>
      </c>
      <c r="BS551" s="128">
        <v>1.1856403898254486E-2</v>
      </c>
      <c r="BT551" s="128">
        <v>3.1563316225049001E-3</v>
      </c>
      <c r="BU551" s="128">
        <v>6.6123772531410004E-3</v>
      </c>
      <c r="BV551" s="177">
        <v>-0.1029802932159494</v>
      </c>
      <c r="BW551" s="177">
        <v>1.4469274616294947</v>
      </c>
      <c r="BX551" s="128">
        <v>-1.0828260297039E-3</v>
      </c>
      <c r="BY551" s="128">
        <v>-3.8660114803249102E-2</v>
      </c>
      <c r="BZ551" s="177">
        <v>3.6433869052466998E-3</v>
      </c>
      <c r="CA551" s="182">
        <v>5.7820039712461101E-2</v>
      </c>
      <c r="CB551" s="182">
        <v>-0.10904083812560381</v>
      </c>
      <c r="CC551" s="182">
        <v>0.10992516455346921</v>
      </c>
      <c r="CD551" s="182">
        <v>1.6519138581289301E-2</v>
      </c>
      <c r="CE551" s="182">
        <v>6.3650104996497E-3</v>
      </c>
      <c r="CF551" s="182">
        <v>0.10208558190748609</v>
      </c>
      <c r="CG551" s="179">
        <v>180.97742600000001</v>
      </c>
      <c r="CH551" s="169">
        <v>0.33</v>
      </c>
      <c r="CI551" s="170" t="s">
        <v>46</v>
      </c>
      <c r="CJ551" s="170">
        <v>1.98E-3</v>
      </c>
      <c r="CK551" s="170" t="s">
        <v>46</v>
      </c>
      <c r="CL551" s="170">
        <v>1.98E-3</v>
      </c>
      <c r="CM551" s="180">
        <v>1265970078.54</v>
      </c>
      <c r="CN551" s="180">
        <v>910044109.25142837</v>
      </c>
      <c r="CO551" s="180">
        <v>906470797.13000023</v>
      </c>
      <c r="CP551" s="128" t="s">
        <v>46</v>
      </c>
      <c r="CQ551" s="128" t="s">
        <v>46</v>
      </c>
      <c r="CR551" s="128" t="s">
        <v>46</v>
      </c>
      <c r="CS551" s="128" t="s">
        <v>46</v>
      </c>
      <c r="CT551" s="126" t="s">
        <v>46</v>
      </c>
      <c r="CU551" s="126" t="s">
        <v>46</v>
      </c>
      <c r="CV551" s="126" t="s">
        <v>6472</v>
      </c>
      <c r="CW551" s="126" t="s">
        <v>46</v>
      </c>
      <c r="CX551" s="154">
        <v>25569.625694432871</v>
      </c>
    </row>
    <row r="552" spans="1:102" ht="15" customHeight="1" x14ac:dyDescent="0.35">
      <c r="A552" s="8"/>
      <c r="B552" s="129">
        <v>11447124000136</v>
      </c>
      <c r="C552" s="152" t="s">
        <v>6473</v>
      </c>
      <c r="D552" s="126">
        <v>3</v>
      </c>
      <c r="E552" s="126"/>
      <c r="F552" s="122" t="s">
        <v>3393</v>
      </c>
      <c r="G552" s="126" t="s">
        <v>2240</v>
      </c>
      <c r="H552" s="126" t="s">
        <v>2240</v>
      </c>
      <c r="I552" s="126" t="s">
        <v>2768</v>
      </c>
      <c r="J552" s="126" t="s">
        <v>3559</v>
      </c>
      <c r="K552" s="126" t="s">
        <v>3526</v>
      </c>
      <c r="L552" s="211" t="s">
        <v>3399</v>
      </c>
      <c r="M552" s="126" t="s">
        <v>163</v>
      </c>
      <c r="N552" s="126" t="s">
        <v>3570</v>
      </c>
      <c r="O552" s="126" t="s">
        <v>164</v>
      </c>
      <c r="P552" s="211" t="s">
        <v>3541</v>
      </c>
      <c r="Q552" s="127">
        <v>1000</v>
      </c>
      <c r="R552" s="126" t="s">
        <v>4350</v>
      </c>
      <c r="S552" s="213" t="s">
        <v>46</v>
      </c>
      <c r="T552" s="171">
        <v>1000</v>
      </c>
      <c r="U552" s="171">
        <v>1000</v>
      </c>
      <c r="V552" s="172" t="s">
        <v>3398</v>
      </c>
      <c r="W552" s="172" t="s">
        <v>135</v>
      </c>
      <c r="X552" s="172" t="s">
        <v>3531</v>
      </c>
      <c r="Y552" s="172" t="s">
        <v>3530</v>
      </c>
      <c r="Z552" s="172">
        <v>31</v>
      </c>
      <c r="AA552" s="172" t="s">
        <v>46</v>
      </c>
      <c r="AB552" s="169" t="s">
        <v>46</v>
      </c>
      <c r="AC552" s="172" t="s">
        <v>46</v>
      </c>
      <c r="AD552" s="169">
        <v>5.0000000000000001E-3</v>
      </c>
      <c r="AE552" s="169" t="s">
        <v>46</v>
      </c>
      <c r="AF552" s="169">
        <v>9.0000000000000011E-3</v>
      </c>
      <c r="AG552" s="169" t="s">
        <v>46</v>
      </c>
      <c r="AH552" s="172" t="s">
        <v>46</v>
      </c>
      <c r="AI552" s="172" t="s">
        <v>46</v>
      </c>
      <c r="AJ552" s="172" t="s">
        <v>133</v>
      </c>
      <c r="AK552" s="173">
        <v>40771</v>
      </c>
      <c r="AL552" s="212" t="s">
        <v>6474</v>
      </c>
      <c r="AM552" s="128">
        <v>1.2011077565404499E-2</v>
      </c>
      <c r="AN552" s="128">
        <v>0.10752947605561269</v>
      </c>
      <c r="AO552" s="128">
        <v>0.1341850748159685</v>
      </c>
      <c r="AP552" s="128">
        <v>0.12726353306934121</v>
      </c>
      <c r="AQ552" s="128">
        <v>0.13436788448466</v>
      </c>
      <c r="AR552" s="128">
        <v>0.1108147833005981</v>
      </c>
      <c r="AS552" s="128">
        <v>0.1420832197258341</v>
      </c>
      <c r="AT552" s="128">
        <v>0.1518325181832669</v>
      </c>
      <c r="AU552" s="128" t="s">
        <v>46</v>
      </c>
      <c r="AV552" s="128" t="s">
        <v>46</v>
      </c>
      <c r="AW552" s="128">
        <v>0.10286351351024491</v>
      </c>
      <c r="AX552" s="128">
        <v>0.98457074162273439</v>
      </c>
      <c r="AY552" s="128">
        <v>1.038805700134803</v>
      </c>
      <c r="AZ552" s="128">
        <v>1.0056188915953894</v>
      </c>
      <c r="BA552" s="128">
        <v>1.0435613271407538</v>
      </c>
      <c r="BB552" s="128">
        <v>1.0683558680504035</v>
      </c>
      <c r="BC552" s="128">
        <v>1.0190827693022404</v>
      </c>
      <c r="BD552" s="128">
        <v>1.0889739804267553</v>
      </c>
      <c r="BE552" s="128">
        <v>1.2271274119282054</v>
      </c>
      <c r="BF552" s="128" t="s">
        <v>46</v>
      </c>
      <c r="BG552" s="128" t="s">
        <v>46</v>
      </c>
      <c r="BH552" s="128">
        <v>1.1374544527189183</v>
      </c>
      <c r="BI552" s="128">
        <v>-1.88226209973E-4</v>
      </c>
      <c r="BJ552" s="128">
        <v>4.0168788089293998E-3</v>
      </c>
      <c r="BK552" s="128">
        <v>7.4975857694350003E-4</v>
      </c>
      <c r="BL552" s="128">
        <v>4.7349254235402594E-3</v>
      </c>
      <c r="BM552" s="128">
        <v>7.6366940976146935E-3</v>
      </c>
      <c r="BN552" s="128">
        <v>2.0750551463556998E-3</v>
      </c>
      <c r="BO552" s="128">
        <v>1.16088261410089E-2</v>
      </c>
      <c r="BP552" s="128">
        <v>2.8102482730232699E-2</v>
      </c>
      <c r="BQ552" s="128" t="s">
        <v>46</v>
      </c>
      <c r="BR552" s="128" t="s">
        <v>46</v>
      </c>
      <c r="BS552" s="128">
        <v>1.1399534909005471E-2</v>
      </c>
      <c r="BT552" s="128">
        <v>1.7910796519111001E-3</v>
      </c>
      <c r="BU552" s="128">
        <v>6.7280220434967003E-3</v>
      </c>
      <c r="BV552" s="177">
        <v>0.37006714974930432</v>
      </c>
      <c r="BW552" s="177">
        <v>1.0037636768618057</v>
      </c>
      <c r="BX552" s="128">
        <v>-2.216057564289331E-4</v>
      </c>
      <c r="BY552" s="128">
        <v>-6.6379633274980199E-2</v>
      </c>
      <c r="BZ552" s="177">
        <v>1.3843988517138E-3</v>
      </c>
      <c r="CA552" s="182">
        <v>0.18973186267936479</v>
      </c>
      <c r="CB552" s="182">
        <v>-0.16084648777652641</v>
      </c>
      <c r="CC552" s="182">
        <v>0.25997125557857259</v>
      </c>
      <c r="CD552" s="182">
        <v>0.15407370271616799</v>
      </c>
      <c r="CE552" s="182">
        <v>-3.00090334952741E-2</v>
      </c>
      <c r="CF552" s="182">
        <v>0.1055664028631406</v>
      </c>
      <c r="CG552" s="179">
        <v>39.674436999999998</v>
      </c>
      <c r="CH552" s="169">
        <v>0.27</v>
      </c>
      <c r="CI552" s="170" t="s">
        <v>46</v>
      </c>
      <c r="CJ552" s="170">
        <v>1.3500000000000001E-3</v>
      </c>
      <c r="CK552" s="170" t="s">
        <v>46</v>
      </c>
      <c r="CL552" s="170">
        <v>1.3500000000000001E-3</v>
      </c>
      <c r="CM552" s="180">
        <v>6494898640.2700005</v>
      </c>
      <c r="CN552" s="180">
        <v>6791867670.0792866</v>
      </c>
      <c r="CO552" s="180">
        <v>-899525503.50000036</v>
      </c>
      <c r="CP552" s="128" t="s">
        <v>46</v>
      </c>
      <c r="CQ552" s="128" t="s">
        <v>46</v>
      </c>
      <c r="CR552" s="128" t="s">
        <v>46</v>
      </c>
      <c r="CS552" s="128" t="s">
        <v>46</v>
      </c>
      <c r="CT552" s="126" t="s">
        <v>46</v>
      </c>
      <c r="CU552" s="126" t="s">
        <v>46</v>
      </c>
      <c r="CV552" s="126" t="s">
        <v>6475</v>
      </c>
      <c r="CW552" s="126" t="s">
        <v>46</v>
      </c>
      <c r="CX552" s="154">
        <v>25569.625694432871</v>
      </c>
    </row>
    <row r="553" spans="1:102" ht="15" customHeight="1" x14ac:dyDescent="0.35">
      <c r="A553" s="8"/>
      <c r="B553" s="129">
        <v>35744790000102</v>
      </c>
      <c r="C553" s="152" t="s">
        <v>6476</v>
      </c>
      <c r="D553" s="126">
        <v>26</v>
      </c>
      <c r="E553" s="126"/>
      <c r="F553" s="122"/>
      <c r="G553" s="126" t="s">
        <v>6477</v>
      </c>
      <c r="H553" s="126" t="s">
        <v>156</v>
      </c>
      <c r="I553" s="126" t="s">
        <v>2340</v>
      </c>
      <c r="J553" s="126" t="s">
        <v>3559</v>
      </c>
      <c r="K553" s="126" t="s">
        <v>3526</v>
      </c>
      <c r="L553" s="211" t="s">
        <v>3400</v>
      </c>
      <c r="M553" s="126" t="s">
        <v>112</v>
      </c>
      <c r="N553" s="126" t="s">
        <v>4436</v>
      </c>
      <c r="O553" s="126" t="s">
        <v>4542</v>
      </c>
      <c r="P553" s="211" t="s">
        <v>3562</v>
      </c>
      <c r="Q553" s="127">
        <v>1000</v>
      </c>
      <c r="R553" s="126" t="s">
        <v>4350</v>
      </c>
      <c r="S553" s="213" t="s">
        <v>46</v>
      </c>
      <c r="T553" s="171">
        <v>500</v>
      </c>
      <c r="U553" s="171">
        <v>1000</v>
      </c>
      <c r="V553" s="172" t="s">
        <v>3398</v>
      </c>
      <c r="W553" s="172" t="s">
        <v>135</v>
      </c>
      <c r="X553" s="172" t="s">
        <v>3534</v>
      </c>
      <c r="Y553" s="172" t="s">
        <v>4355</v>
      </c>
      <c r="Z553" s="172">
        <v>5</v>
      </c>
      <c r="AA553" s="172" t="s">
        <v>46</v>
      </c>
      <c r="AB553" s="169" t="s">
        <v>46</v>
      </c>
      <c r="AC553" s="172" t="s">
        <v>6478</v>
      </c>
      <c r="AD553" s="169">
        <v>7.4999999999999997E-3</v>
      </c>
      <c r="AE553" s="169">
        <v>9.7500000000000003E-2</v>
      </c>
      <c r="AF553" s="169">
        <v>8.3999999999999995E-3</v>
      </c>
      <c r="AG553" s="169" t="s">
        <v>46</v>
      </c>
      <c r="AH553" s="172" t="s">
        <v>46</v>
      </c>
      <c r="AI553" s="172" t="s">
        <v>46</v>
      </c>
      <c r="AJ553" s="172" t="s">
        <v>46</v>
      </c>
      <c r="AK553" s="173">
        <v>43922</v>
      </c>
      <c r="AL553" s="212" t="s">
        <v>6479</v>
      </c>
      <c r="AM553" s="128">
        <v>3.7480727916248298E-2</v>
      </c>
      <c r="AN553" s="128">
        <v>0.20057943618427099</v>
      </c>
      <c r="AO553" s="128">
        <v>0.38591764008912061</v>
      </c>
      <c r="AP553" s="128">
        <v>0.33945105358877581</v>
      </c>
      <c r="AQ553" s="128">
        <v>0.30901851929336988</v>
      </c>
      <c r="AR553" s="128">
        <v>0.41886286130058847</v>
      </c>
      <c r="AS553" s="128">
        <v>0.2425312315674959</v>
      </c>
      <c r="AT553" s="128">
        <v>1.7926210456823799E-2</v>
      </c>
      <c r="AU553" s="128" t="s">
        <v>46</v>
      </c>
      <c r="AV553" s="128" t="s">
        <v>46</v>
      </c>
      <c r="AW553" s="128">
        <v>0.1772937886803769</v>
      </c>
      <c r="AX553" s="128">
        <v>3.0723661453449012</v>
      </c>
      <c r="AY553" s="128">
        <v>1.9377297210142015</v>
      </c>
      <c r="AZ553" s="128">
        <v>2.8921701612923814</v>
      </c>
      <c r="BA553" s="128">
        <v>3.0611444913721177</v>
      </c>
      <c r="BB553" s="128">
        <v>2.8889034172240691</v>
      </c>
      <c r="BC553" s="128">
        <v>3.8519763513336218</v>
      </c>
      <c r="BD553" s="128">
        <v>1.858841607949834</v>
      </c>
      <c r="BE553" s="128">
        <v>0.14488164002529791</v>
      </c>
      <c r="BF553" s="128" t="s">
        <v>46</v>
      </c>
      <c r="BG553" s="128" t="s">
        <v>46</v>
      </c>
      <c r="BH553" s="128">
        <v>2.2204588905329223</v>
      </c>
      <c r="BI553" s="128">
        <v>2.5281424140870701E-2</v>
      </c>
      <c r="BJ553" s="128">
        <v>9.7066838937587704E-2</v>
      </c>
      <c r="BK553" s="128">
        <v>0.25248232385009572</v>
      </c>
      <c r="BL553" s="128">
        <v>0.20574562894777082</v>
      </c>
      <c r="BM553" s="128">
        <v>0.18252669973377422</v>
      </c>
      <c r="BN553" s="128">
        <v>0.3101231331463461</v>
      </c>
      <c r="BO553" s="128">
        <v>0.1120568379826707</v>
      </c>
      <c r="BP553" s="128">
        <v>-0.1058038249962103</v>
      </c>
      <c r="BQ553" s="128" t="s">
        <v>46</v>
      </c>
      <c r="BR553" s="128" t="s">
        <v>46</v>
      </c>
      <c r="BS553" s="128">
        <v>9.0242743760472033E-2</v>
      </c>
      <c r="BT553" s="128">
        <v>0.1006429995692139</v>
      </c>
      <c r="BU553" s="128">
        <v>9.2085597680674494E-2</v>
      </c>
      <c r="BV553" s="177">
        <v>2.0501422516814838</v>
      </c>
      <c r="BW553" s="177">
        <v>0.82516372511399549</v>
      </c>
      <c r="BX553" s="128">
        <v>-5.4025788046520598E-2</v>
      </c>
      <c r="BY553" s="128">
        <v>-0.13394435277159841</v>
      </c>
      <c r="BZ553" s="177">
        <v>5.5703566622747502E-2</v>
      </c>
      <c r="CA553" s="182">
        <v>5.9807621579660002E-3</v>
      </c>
      <c r="CB553" s="182">
        <v>8.9952118615594101E-2</v>
      </c>
      <c r="CC553" s="182">
        <v>-0.17396117958122051</v>
      </c>
      <c r="CD553" s="182">
        <v>-8.3754201258140995E-2</v>
      </c>
      <c r="CE553" s="182">
        <v>0.33137379959567692</v>
      </c>
      <c r="CF553" s="182">
        <v>8.1248026188628697E-2</v>
      </c>
      <c r="CG553" s="179">
        <v>2.4444376000000001</v>
      </c>
      <c r="CH553" s="169">
        <v>0.56000000000000005</v>
      </c>
      <c r="CI553" s="170" t="s">
        <v>46</v>
      </c>
      <c r="CJ553" s="170">
        <v>4.1999999999999997E-3</v>
      </c>
      <c r="CK553" s="170" t="s">
        <v>46</v>
      </c>
      <c r="CL553" s="170">
        <v>4.1999999999999997E-3</v>
      </c>
      <c r="CM553" s="180">
        <v>143061542.28999999</v>
      </c>
      <c r="CN553" s="180">
        <v>89907623.885079369</v>
      </c>
      <c r="CO553" s="180">
        <v>58319644.790000021</v>
      </c>
      <c r="CP553" s="128" t="s">
        <v>46</v>
      </c>
      <c r="CQ553" s="128" t="s">
        <v>46</v>
      </c>
      <c r="CR553" s="128" t="s">
        <v>46</v>
      </c>
      <c r="CS553" s="128" t="s">
        <v>46</v>
      </c>
      <c r="CT553" s="126" t="s">
        <v>46</v>
      </c>
      <c r="CU553" s="126" t="s">
        <v>46</v>
      </c>
      <c r="CV553" s="126" t="s">
        <v>6480</v>
      </c>
      <c r="CW553" s="126" t="s">
        <v>46</v>
      </c>
      <c r="CX553" s="154">
        <v>25569.625694432871</v>
      </c>
    </row>
    <row r="554" spans="1:102" ht="15" customHeight="1" x14ac:dyDescent="0.35">
      <c r="A554" s="8"/>
      <c r="B554" s="129">
        <v>31961612000174</v>
      </c>
      <c r="C554" s="152" t="s">
        <v>6481</v>
      </c>
      <c r="D554" s="126">
        <v>10</v>
      </c>
      <c r="E554" s="126"/>
      <c r="F554" s="122" t="s">
        <v>3394</v>
      </c>
      <c r="G554" s="126" t="s">
        <v>6477</v>
      </c>
      <c r="H554" s="126" t="s">
        <v>156</v>
      </c>
      <c r="I554" s="126" t="s">
        <v>2340</v>
      </c>
      <c r="J554" s="126" t="s">
        <v>3559</v>
      </c>
      <c r="K554" s="126" t="s">
        <v>3526</v>
      </c>
      <c r="L554" s="211" t="s">
        <v>3399</v>
      </c>
      <c r="M554" s="126" t="s">
        <v>163</v>
      </c>
      <c r="N554" s="126" t="s">
        <v>3566</v>
      </c>
      <c r="O554" s="126" t="s">
        <v>3568</v>
      </c>
      <c r="P554" s="211" t="s">
        <v>3541</v>
      </c>
      <c r="Q554" s="127">
        <v>500</v>
      </c>
      <c r="R554" s="126" t="s">
        <v>4350</v>
      </c>
      <c r="S554" s="213" t="s">
        <v>46</v>
      </c>
      <c r="T554" s="171">
        <v>100</v>
      </c>
      <c r="U554" s="171">
        <v>100</v>
      </c>
      <c r="V554" s="172" t="s">
        <v>3398</v>
      </c>
      <c r="W554" s="172" t="s">
        <v>135</v>
      </c>
      <c r="X554" s="172" t="s">
        <v>135</v>
      </c>
      <c r="Y554" s="172" t="s">
        <v>3530</v>
      </c>
      <c r="Z554" s="172">
        <v>1</v>
      </c>
      <c r="AA554" s="172" t="s">
        <v>46</v>
      </c>
      <c r="AB554" s="169" t="s">
        <v>46</v>
      </c>
      <c r="AC554" s="172" t="s">
        <v>46</v>
      </c>
      <c r="AD554" s="169">
        <v>6.0000000000000001E-3</v>
      </c>
      <c r="AE554" s="169" t="s">
        <v>46</v>
      </c>
      <c r="AF554" s="169">
        <v>0.01</v>
      </c>
      <c r="AG554" s="169" t="s">
        <v>46</v>
      </c>
      <c r="AH554" s="172" t="s">
        <v>46</v>
      </c>
      <c r="AI554" s="172" t="s">
        <v>46</v>
      </c>
      <c r="AJ554" s="172" t="s">
        <v>133</v>
      </c>
      <c r="AK554" s="173">
        <v>43460</v>
      </c>
      <c r="AL554" s="212" t="s">
        <v>6482</v>
      </c>
      <c r="AM554" s="128">
        <v>-2.6604920839710001E-4</v>
      </c>
      <c r="AN554" s="128">
        <v>7.7689479361451499E-2</v>
      </c>
      <c r="AO554" s="128">
        <v>0.1038435490365958</v>
      </c>
      <c r="AP554" s="128">
        <v>0.11434426655012619</v>
      </c>
      <c r="AQ554" s="128">
        <v>0.1176340436372609</v>
      </c>
      <c r="AR554" s="128">
        <v>0.1231666890379286</v>
      </c>
      <c r="AS554" s="128">
        <v>0.11017452980258691</v>
      </c>
      <c r="AT554" s="128">
        <v>0.1403436687105557</v>
      </c>
      <c r="AU554" s="128" t="s">
        <v>46</v>
      </c>
      <c r="AV554" s="128" t="s">
        <v>46</v>
      </c>
      <c r="AW554" s="128">
        <v>8.5327199913478799E-2</v>
      </c>
      <c r="AX554" s="128" t="s">
        <v>46</v>
      </c>
      <c r="AY554" s="128">
        <v>0.75053163989604033</v>
      </c>
      <c r="AZ554" s="128">
        <v>0.77823137055095049</v>
      </c>
      <c r="BA554" s="128">
        <v>0.93192894507308122</v>
      </c>
      <c r="BB554" s="128">
        <v>0.92042810614361359</v>
      </c>
      <c r="BC554" s="128">
        <v>1.1326742408553958</v>
      </c>
      <c r="BD554" s="128">
        <v>0.84441495971360292</v>
      </c>
      <c r="BE554" s="128">
        <v>1.1342732441374574</v>
      </c>
      <c r="BF554" s="128" t="s">
        <v>46</v>
      </c>
      <c r="BG554" s="128" t="s">
        <v>46</v>
      </c>
      <c r="BH554" s="128">
        <v>0.95898577251170281</v>
      </c>
      <c r="BI554" s="128">
        <v>-1.24653529837747E-2</v>
      </c>
      <c r="BJ554" s="128">
        <v>-2.58231178852317E-2</v>
      </c>
      <c r="BK554" s="128">
        <v>-2.9591767202428999E-2</v>
      </c>
      <c r="BL554" s="128">
        <v>-7.4392947869097448E-3</v>
      </c>
      <c r="BM554" s="128">
        <v>-9.0171514645606132E-3</v>
      </c>
      <c r="BN554" s="128">
        <v>1.44269608836862E-2</v>
      </c>
      <c r="BO554" s="128">
        <v>-2.0299863782238199E-2</v>
      </c>
      <c r="BP554" s="128">
        <v>1.66136332575215E-2</v>
      </c>
      <c r="BQ554" s="128" t="s">
        <v>46</v>
      </c>
      <c r="BR554" s="128" t="s">
        <v>46</v>
      </c>
      <c r="BS554" s="128">
        <v>-3.3511306290331389E-3</v>
      </c>
      <c r="BT554" s="128">
        <v>1.3406798295257601E-2</v>
      </c>
      <c r="BU554" s="128">
        <v>1.64189903965496E-2</v>
      </c>
      <c r="BV554" s="177">
        <v>-1.967446568651952</v>
      </c>
      <c r="BW554" s="177">
        <v>-0.1544818442556824</v>
      </c>
      <c r="BX554" s="128">
        <v>-1.1459959051780599E-2</v>
      </c>
      <c r="BY554" s="128">
        <v>-8.5779813272228694E-2</v>
      </c>
      <c r="BZ554" s="177">
        <v>1.2793152243913001E-3</v>
      </c>
      <c r="CA554" s="182">
        <v>2.82899919327632E-2</v>
      </c>
      <c r="CB554" s="182">
        <v>-2.96051469329764E-2</v>
      </c>
      <c r="CC554" s="182">
        <v>5.5182470021550599E-2</v>
      </c>
      <c r="CD554" s="182">
        <v>3.2624903805995001E-3</v>
      </c>
      <c r="CE554" s="182">
        <v>-8.4732663685838996E-3</v>
      </c>
      <c r="CF554" s="182">
        <v>0.10744573575655279</v>
      </c>
      <c r="CG554" s="179">
        <v>1.7368104</v>
      </c>
      <c r="CH554" s="169">
        <v>0.3</v>
      </c>
      <c r="CI554" s="170" t="s">
        <v>46</v>
      </c>
      <c r="CJ554" s="170">
        <v>1.8E-3</v>
      </c>
      <c r="CK554" s="170" t="s">
        <v>46</v>
      </c>
      <c r="CL554" s="170">
        <v>1.8E-3</v>
      </c>
      <c r="CM554" s="180">
        <v>555876927.39999998</v>
      </c>
      <c r="CN554" s="180">
        <v>763829362.98301566</v>
      </c>
      <c r="CO554" s="180">
        <v>-317861245.26000005</v>
      </c>
      <c r="CP554" s="128" t="s">
        <v>46</v>
      </c>
      <c r="CQ554" s="128" t="s">
        <v>46</v>
      </c>
      <c r="CR554" s="128" t="s">
        <v>46</v>
      </c>
      <c r="CS554" s="128" t="s">
        <v>46</v>
      </c>
      <c r="CT554" s="126" t="s">
        <v>46</v>
      </c>
      <c r="CU554" s="126" t="s">
        <v>46</v>
      </c>
      <c r="CV554" s="126" t="s">
        <v>6483</v>
      </c>
      <c r="CW554" s="126" t="s">
        <v>46</v>
      </c>
      <c r="CX554" s="154">
        <v>25569.625694432871</v>
      </c>
    </row>
    <row r="555" spans="1:102" ht="15" customHeight="1" x14ac:dyDescent="0.35">
      <c r="A555" s="8"/>
      <c r="B555" s="129">
        <v>37539419000126</v>
      </c>
      <c r="C555" s="152" t="s">
        <v>6484</v>
      </c>
      <c r="D555" s="126">
        <v>11</v>
      </c>
      <c r="E555" s="126"/>
      <c r="F555" s="122"/>
      <c r="G555" s="126" t="s">
        <v>6477</v>
      </c>
      <c r="H555" s="126" t="s">
        <v>156</v>
      </c>
      <c r="I555" s="126" t="s">
        <v>2340</v>
      </c>
      <c r="J555" s="126" t="s">
        <v>3559</v>
      </c>
      <c r="K555" s="126" t="s">
        <v>3526</v>
      </c>
      <c r="L555" s="211" t="s">
        <v>3399</v>
      </c>
      <c r="M555" s="126" t="s">
        <v>163</v>
      </c>
      <c r="N555" s="126" t="s">
        <v>3547</v>
      </c>
      <c r="O555" s="126" t="s">
        <v>164</v>
      </c>
      <c r="P555" s="211" t="s">
        <v>4409</v>
      </c>
      <c r="Q555" s="127">
        <v>500</v>
      </c>
      <c r="R555" s="126" t="s">
        <v>4350</v>
      </c>
      <c r="S555" s="213" t="s">
        <v>46</v>
      </c>
      <c r="T555" s="171">
        <v>100</v>
      </c>
      <c r="U555" s="171">
        <v>100</v>
      </c>
      <c r="V555" s="172" t="s">
        <v>3398</v>
      </c>
      <c r="W555" s="172" t="s">
        <v>135</v>
      </c>
      <c r="X555" s="172" t="s">
        <v>3531</v>
      </c>
      <c r="Y555" s="172" t="s">
        <v>3530</v>
      </c>
      <c r="Z555" s="172">
        <v>31</v>
      </c>
      <c r="AA555" s="172" t="s">
        <v>46</v>
      </c>
      <c r="AB555" s="169" t="s">
        <v>46</v>
      </c>
      <c r="AC555" s="172" t="s">
        <v>46</v>
      </c>
      <c r="AD555" s="169">
        <v>5.0000000000000001E-3</v>
      </c>
      <c r="AE555" s="169" t="s">
        <v>46</v>
      </c>
      <c r="AF555" s="169">
        <v>0.01</v>
      </c>
      <c r="AG555" s="169">
        <v>0.2</v>
      </c>
      <c r="AH555" s="172" t="s">
        <v>136</v>
      </c>
      <c r="AI555" s="172" t="s">
        <v>4367</v>
      </c>
      <c r="AJ555" s="172" t="s">
        <v>133</v>
      </c>
      <c r="AK555" s="173">
        <v>44057</v>
      </c>
      <c r="AL555" s="212" t="s">
        <v>6485</v>
      </c>
      <c r="AM555" s="128">
        <v>3.4683625780258E-3</v>
      </c>
      <c r="AN555" s="128">
        <v>7.09008759156943E-2</v>
      </c>
      <c r="AO555" s="128">
        <v>9.7400040772892105E-2</v>
      </c>
      <c r="AP555" s="128">
        <v>0.10382199283786719</v>
      </c>
      <c r="AQ555" s="128">
        <v>0.1076543076128275</v>
      </c>
      <c r="AR555" s="128">
        <v>0.13927997352342111</v>
      </c>
      <c r="AS555" s="128">
        <v>7.1950226954762206E-2</v>
      </c>
      <c r="AT555" s="128">
        <v>0.1477102433946928</v>
      </c>
      <c r="AU555" s="128" t="s">
        <v>46</v>
      </c>
      <c r="AV555" s="128" t="s">
        <v>46</v>
      </c>
      <c r="AW555" s="128">
        <v>0.1074796406982714</v>
      </c>
      <c r="AX555" s="128">
        <v>0.28430823937889022</v>
      </c>
      <c r="AY555" s="128">
        <v>0.68494925063786061</v>
      </c>
      <c r="AZ555" s="128">
        <v>0.72994199375536961</v>
      </c>
      <c r="BA555" s="128">
        <v>0.84195921965878739</v>
      </c>
      <c r="BB555" s="128">
        <v>0.8342884571390593</v>
      </c>
      <c r="BC555" s="128">
        <v>1.2808563704137537</v>
      </c>
      <c r="BD555" s="128">
        <v>0.551450939743095</v>
      </c>
      <c r="BE555" s="128">
        <v>1.1938107255352817</v>
      </c>
      <c r="BF555" s="128" t="s">
        <v>46</v>
      </c>
      <c r="BG555" s="128" t="s">
        <v>46</v>
      </c>
      <c r="BH555" s="128">
        <v>1.0791435203322053</v>
      </c>
      <c r="BI555" s="128">
        <v>-8.7309411973517E-3</v>
      </c>
      <c r="BJ555" s="128">
        <v>-3.2611721330988802E-2</v>
      </c>
      <c r="BK555" s="128">
        <v>-3.6035275466132798E-2</v>
      </c>
      <c r="BL555" s="128">
        <v>-1.7348736206508675E-2</v>
      </c>
      <c r="BM555" s="128">
        <v>-1.8939114007470503E-2</v>
      </c>
      <c r="BN555" s="128">
        <v>3.0540245369178699E-2</v>
      </c>
      <c r="BO555" s="128">
        <v>-5.8524166630062803E-2</v>
      </c>
      <c r="BP555" s="128">
        <v>2.3980207941658602E-2</v>
      </c>
      <c r="BQ555" s="128" t="s">
        <v>46</v>
      </c>
      <c r="BR555" s="128" t="s">
        <v>46</v>
      </c>
      <c r="BS555" s="128">
        <v>7.1685075837513157E-3</v>
      </c>
      <c r="BT555" s="128">
        <v>1.9722931133626002E-2</v>
      </c>
      <c r="BU555" s="128">
        <v>1.47811177229567E-2</v>
      </c>
      <c r="BV555" s="177">
        <v>-1.6289983899798328</v>
      </c>
      <c r="BW555" s="177">
        <v>0.40809094206328189</v>
      </c>
      <c r="BX555" s="128">
        <v>-1.42450125718578E-2</v>
      </c>
      <c r="BY555" s="128">
        <v>-1.9760469970711202E-2</v>
      </c>
      <c r="BZ555" s="177">
        <v>5.2660917476140005E-4</v>
      </c>
      <c r="CA555" s="182">
        <v>-1.1537609030208101E-2</v>
      </c>
      <c r="CB555" s="182">
        <v>-2.3205746395270001E-3</v>
      </c>
      <c r="CC555" s="182">
        <v>1.93814905102817E-2</v>
      </c>
      <c r="CD555" s="182">
        <v>-1.2646345774847601E-2</v>
      </c>
      <c r="CE555" s="182">
        <v>-6.7488715398896998E-3</v>
      </c>
      <c r="CF555" s="182">
        <v>3.7476898611223997E-2</v>
      </c>
      <c r="CG555" s="179">
        <v>1.6843371</v>
      </c>
      <c r="CH555" s="169">
        <v>0.3</v>
      </c>
      <c r="CI555" s="170">
        <v>0.1</v>
      </c>
      <c r="CJ555" s="170">
        <v>1.5E-3</v>
      </c>
      <c r="CK555" s="170" t="s">
        <v>46</v>
      </c>
      <c r="CL555" s="170">
        <v>1.5E-3</v>
      </c>
      <c r="CM555" s="180">
        <v>164503506.09</v>
      </c>
      <c r="CN555" s="180">
        <v>197185124.57650799</v>
      </c>
      <c r="CO555" s="180">
        <v>-56354980.889999978</v>
      </c>
      <c r="CP555" s="128" t="s">
        <v>46</v>
      </c>
      <c r="CQ555" s="128" t="s">
        <v>46</v>
      </c>
      <c r="CR555" s="128" t="s">
        <v>46</v>
      </c>
      <c r="CS555" s="128" t="s">
        <v>46</v>
      </c>
      <c r="CT555" s="126" t="s">
        <v>46</v>
      </c>
      <c r="CU555" s="126" t="s">
        <v>46</v>
      </c>
      <c r="CV555" s="126" t="s">
        <v>6486</v>
      </c>
      <c r="CW555" s="126" t="s">
        <v>46</v>
      </c>
      <c r="CX555" s="154">
        <v>25569.625694432871</v>
      </c>
    </row>
    <row r="556" spans="1:102" ht="15" customHeight="1" x14ac:dyDescent="0.35">
      <c r="A556" s="8"/>
      <c r="B556" s="129">
        <v>31403572000145</v>
      </c>
      <c r="C556" s="152" t="s">
        <v>717</v>
      </c>
      <c r="D556" s="126">
        <v>30</v>
      </c>
      <c r="E556" s="126"/>
      <c r="F556" s="122" t="s">
        <v>3393</v>
      </c>
      <c r="G556" s="126" t="s">
        <v>3411</v>
      </c>
      <c r="H556" s="126" t="s">
        <v>352</v>
      </c>
      <c r="I556" s="126" t="s">
        <v>3383</v>
      </c>
      <c r="J556" s="126" t="s">
        <v>3560</v>
      </c>
      <c r="K556" s="126" t="s">
        <v>3526</v>
      </c>
      <c r="L556" s="211" t="s">
        <v>3399</v>
      </c>
      <c r="M556" s="126" t="s">
        <v>114</v>
      </c>
      <c r="N556" s="126" t="s">
        <v>5078</v>
      </c>
      <c r="O556" s="126" t="s">
        <v>3551</v>
      </c>
      <c r="P556" s="211" t="s">
        <v>3550</v>
      </c>
      <c r="Q556" s="127">
        <v>100</v>
      </c>
      <c r="R556" s="126" t="s">
        <v>4350</v>
      </c>
      <c r="S556" s="213" t="s">
        <v>46</v>
      </c>
      <c r="T556" s="171">
        <v>100</v>
      </c>
      <c r="U556" s="171">
        <v>100</v>
      </c>
      <c r="V556" s="172" t="s">
        <v>3398</v>
      </c>
      <c r="W556" s="172" t="s">
        <v>3530</v>
      </c>
      <c r="X556" s="172" t="s">
        <v>5321</v>
      </c>
      <c r="Y556" s="172" t="s">
        <v>4355</v>
      </c>
      <c r="Z556" s="172">
        <v>13</v>
      </c>
      <c r="AA556" s="172" t="s">
        <v>46</v>
      </c>
      <c r="AB556" s="169" t="s">
        <v>46</v>
      </c>
      <c r="AC556" s="172" t="s">
        <v>6487</v>
      </c>
      <c r="AD556" s="169">
        <v>0.01</v>
      </c>
      <c r="AE556" s="169">
        <v>1.7000000000000001E-2</v>
      </c>
      <c r="AF556" s="169">
        <v>0.02</v>
      </c>
      <c r="AG556" s="169">
        <v>0.2</v>
      </c>
      <c r="AH556" s="172" t="s">
        <v>136</v>
      </c>
      <c r="AI556" s="172" t="s">
        <v>4367</v>
      </c>
      <c r="AJ556" s="172" t="s">
        <v>3372</v>
      </c>
      <c r="AK556" s="173">
        <v>43616</v>
      </c>
      <c r="AL556" s="212" t="s">
        <v>6488</v>
      </c>
      <c r="AM556" s="128">
        <v>2.9033331622514601E-2</v>
      </c>
      <c r="AN556" s="128">
        <v>0.28318569127940019</v>
      </c>
      <c r="AO556" s="128">
        <v>0.13287696508997099</v>
      </c>
      <c r="AP556" s="128">
        <v>0.1203992518660652</v>
      </c>
      <c r="AQ556" s="128">
        <v>8.1385878174618106E-2</v>
      </c>
      <c r="AR556" s="128">
        <v>-0.14959045152474601</v>
      </c>
      <c r="AS556" s="128">
        <v>0.23292729983764571</v>
      </c>
      <c r="AT556" s="128">
        <v>-9.1725936283980097E-2</v>
      </c>
      <c r="AU556" s="128" t="s">
        <v>46</v>
      </c>
      <c r="AV556" s="128" t="s">
        <v>46</v>
      </c>
      <c r="AW556" s="128">
        <v>5.5855864695298602E-2</v>
      </c>
      <c r="AX556" s="128">
        <v>2.3799170966718561</v>
      </c>
      <c r="AY556" s="128">
        <v>2.7357606592029931</v>
      </c>
      <c r="AZ556" s="128">
        <v>0.9958155669369142</v>
      </c>
      <c r="BA556" s="128">
        <v>0.98408845303857884</v>
      </c>
      <c r="BB556" s="128">
        <v>0.61487110742274154</v>
      </c>
      <c r="BC556" s="128" t="s">
        <v>46</v>
      </c>
      <c r="BD556" s="128">
        <v>1.7852338182067349</v>
      </c>
      <c r="BE556" s="128" t="s">
        <v>46</v>
      </c>
      <c r="BF556" s="128" t="s">
        <v>46</v>
      </c>
      <c r="BG556" s="128" t="s">
        <v>46</v>
      </c>
      <c r="BH556" s="128">
        <v>0.56715076244698237</v>
      </c>
      <c r="BI556" s="128">
        <v>1.6834027847137001E-2</v>
      </c>
      <c r="BJ556" s="128">
        <v>0.17967309403271689</v>
      </c>
      <c r="BK556" s="128">
        <v>-5.5835114905380002E-4</v>
      </c>
      <c r="BL556" s="128">
        <v>-1.7345040073145634E-3</v>
      </c>
      <c r="BM556" s="128">
        <v>-4.5017937027843735E-2</v>
      </c>
      <c r="BN556" s="128">
        <v>-0.25833017967898841</v>
      </c>
      <c r="BO556" s="128">
        <v>0.1024529062528205</v>
      </c>
      <c r="BP556" s="128">
        <v>-0.21545597173701431</v>
      </c>
      <c r="BQ556" s="128" t="s">
        <v>46</v>
      </c>
      <c r="BR556" s="128" t="s">
        <v>46</v>
      </c>
      <c r="BS556" s="128">
        <v>-3.8807241196012199E-2</v>
      </c>
      <c r="BT556" s="128">
        <v>0.1622143490564642</v>
      </c>
      <c r="BU556" s="128">
        <v>0.23951413486116749</v>
      </c>
      <c r="BV556" s="177">
        <v>7.7716680347155204E-2</v>
      </c>
      <c r="BW556" s="177">
        <v>-1.0897543520597399E-2</v>
      </c>
      <c r="BX556" s="128">
        <v>-0.13421306623602081</v>
      </c>
      <c r="BY556" s="128">
        <v>-0.46775311819053</v>
      </c>
      <c r="BZ556" s="177">
        <v>0.9592585846344992</v>
      </c>
      <c r="CA556" s="182">
        <v>0.94664155501298763</v>
      </c>
      <c r="CB556" s="182">
        <v>-0.3111060601353452</v>
      </c>
      <c r="CC556" s="182">
        <v>0.55595259262161667</v>
      </c>
      <c r="CD556" s="182">
        <v>0.49160949909615159</v>
      </c>
      <c r="CE556" s="182">
        <v>0.17316191986694079</v>
      </c>
      <c r="CF556" s="182">
        <v>0.44895792744742569</v>
      </c>
      <c r="CG556" s="179">
        <v>1.4096826499999999</v>
      </c>
      <c r="CH556" s="169">
        <v>0.5</v>
      </c>
      <c r="CI556" s="170">
        <v>0.1</v>
      </c>
      <c r="CJ556" s="170">
        <v>5.0000000000000001E-3</v>
      </c>
      <c r="CK556" s="170">
        <v>5.64856615937508E-4</v>
      </c>
      <c r="CL556" s="170">
        <v>5.5648566159375084E-3</v>
      </c>
      <c r="CM556" s="180">
        <v>23369104.210000001</v>
      </c>
      <c r="CN556" s="180">
        <v>21850018.368253969</v>
      </c>
      <c r="CO556" s="180">
        <v>-3765643.899999999</v>
      </c>
      <c r="CP556" s="128" t="s">
        <v>46</v>
      </c>
      <c r="CQ556" s="128" t="s">
        <v>46</v>
      </c>
      <c r="CR556" s="128" t="s">
        <v>46</v>
      </c>
      <c r="CS556" s="128" t="s">
        <v>46</v>
      </c>
      <c r="CT556" s="126" t="s">
        <v>46</v>
      </c>
      <c r="CU556" s="126" t="s">
        <v>46</v>
      </c>
      <c r="CV556" s="126" t="s">
        <v>6489</v>
      </c>
      <c r="CW556" s="126" t="s">
        <v>46</v>
      </c>
      <c r="CX556" s="154">
        <v>25569.625694432871</v>
      </c>
    </row>
    <row r="557" spans="1:102" ht="15" customHeight="1" x14ac:dyDescent="0.35">
      <c r="A557" s="8"/>
      <c r="B557" s="129">
        <v>38221605000185</v>
      </c>
      <c r="C557" s="152" t="s">
        <v>718</v>
      </c>
      <c r="D557" s="126">
        <v>26</v>
      </c>
      <c r="E557" s="126"/>
      <c r="F557" s="122"/>
      <c r="G557" s="126" t="s">
        <v>3411</v>
      </c>
      <c r="H557" s="126" t="s">
        <v>352</v>
      </c>
      <c r="I557" s="126" t="s">
        <v>3383</v>
      </c>
      <c r="J557" s="126" t="s">
        <v>362</v>
      </c>
      <c r="K557" s="126" t="s">
        <v>3526</v>
      </c>
      <c r="L557" s="211" t="s">
        <v>3400</v>
      </c>
      <c r="M557" s="126" t="s">
        <v>114</v>
      </c>
      <c r="N557" s="126" t="s">
        <v>4426</v>
      </c>
      <c r="O557" s="126" t="s">
        <v>452</v>
      </c>
      <c r="P557" s="211" t="s">
        <v>4687</v>
      </c>
      <c r="Q557" s="127">
        <v>100</v>
      </c>
      <c r="R557" s="126" t="s">
        <v>4350</v>
      </c>
      <c r="S557" s="213" t="s">
        <v>46</v>
      </c>
      <c r="T557" s="171">
        <v>100</v>
      </c>
      <c r="U557" s="171">
        <v>100</v>
      </c>
      <c r="V557" s="172" t="s">
        <v>3398</v>
      </c>
      <c r="W557" s="172" t="s">
        <v>3530</v>
      </c>
      <c r="X557" s="172" t="s">
        <v>5321</v>
      </c>
      <c r="Y557" s="172" t="s">
        <v>4427</v>
      </c>
      <c r="Z557" s="172">
        <v>15</v>
      </c>
      <c r="AA557" s="172" t="s">
        <v>46</v>
      </c>
      <c r="AB557" s="169" t="s">
        <v>46</v>
      </c>
      <c r="AC557" s="172" t="s">
        <v>6490</v>
      </c>
      <c r="AD557" s="169">
        <v>0.01</v>
      </c>
      <c r="AE557" s="169">
        <v>0.01</v>
      </c>
      <c r="AF557" s="169">
        <v>2.5000000000000001E-2</v>
      </c>
      <c r="AG557" s="169" t="s">
        <v>46</v>
      </c>
      <c r="AH557" s="172" t="s">
        <v>46</v>
      </c>
      <c r="AI557" s="172" t="s">
        <v>46</v>
      </c>
      <c r="AJ557" s="172" t="s">
        <v>133</v>
      </c>
      <c r="AK557" s="173">
        <v>44151</v>
      </c>
      <c r="AL557" s="212" t="s">
        <v>6491</v>
      </c>
      <c r="AM557" s="128">
        <v>2.3361473611615599E-2</v>
      </c>
      <c r="AN557" s="128">
        <v>0.16807327975276479</v>
      </c>
      <c r="AO557" s="128">
        <v>0.19993627862948071</v>
      </c>
      <c r="AP557" s="128">
        <v>0.24355789955103541</v>
      </c>
      <c r="AQ557" s="128">
        <v>0.22272883442422389</v>
      </c>
      <c r="AR557" s="128">
        <v>0.19923439451815961</v>
      </c>
      <c r="AS557" s="128">
        <v>0.21428676572264629</v>
      </c>
      <c r="AT557" s="128">
        <v>-0.2380103287680731</v>
      </c>
      <c r="AU557" s="128" t="s">
        <v>46</v>
      </c>
      <c r="AV557" s="128" t="s">
        <v>46</v>
      </c>
      <c r="AW557" s="128">
        <v>9.1123644834386799E-2</v>
      </c>
      <c r="AX557" s="128">
        <v>1.9149841697332921</v>
      </c>
      <c r="AY557" s="128">
        <v>1.6236987982460294</v>
      </c>
      <c r="AZ557" s="128">
        <v>1.4983760241653827</v>
      </c>
      <c r="BA557" s="128">
        <v>2.106358100436859</v>
      </c>
      <c r="BB557" s="128">
        <v>1.9244610288497881</v>
      </c>
      <c r="BC557" s="128">
        <v>1.8322134688028155</v>
      </c>
      <c r="BD557" s="128">
        <v>1.6423664432157901</v>
      </c>
      <c r="BE557" s="128" t="s">
        <v>46</v>
      </c>
      <c r="BF557" s="128" t="s">
        <v>46</v>
      </c>
      <c r="BG557" s="128" t="s">
        <v>46</v>
      </c>
      <c r="BH557" s="128">
        <v>0.83916503233213036</v>
      </c>
      <c r="BI557" s="128">
        <v>1.1162169836238E-2</v>
      </c>
      <c r="BJ557" s="128">
        <v>6.4560682506081601E-2</v>
      </c>
      <c r="BK557" s="128">
        <v>6.6500962390455706E-2</v>
      </c>
      <c r="BL557" s="128">
        <v>0.1146688882049669</v>
      </c>
      <c r="BM557" s="128">
        <v>9.5894699834495389E-2</v>
      </c>
      <c r="BN557" s="128">
        <v>9.0494666363917203E-2</v>
      </c>
      <c r="BO557" s="128">
        <v>8.3812372137821195E-2</v>
      </c>
      <c r="BP557" s="128">
        <v>-0.36174036422110728</v>
      </c>
      <c r="BQ557" s="128" t="s">
        <v>46</v>
      </c>
      <c r="BR557" s="128" t="s">
        <v>46</v>
      </c>
      <c r="BS557" s="128">
        <v>-1.5754108192906346E-2</v>
      </c>
      <c r="BT557" s="128">
        <v>0.1225032559497013</v>
      </c>
      <c r="BU557" s="128">
        <v>0.1395447427637648</v>
      </c>
      <c r="BV557" s="177">
        <v>0.52703066839499746</v>
      </c>
      <c r="BW557" s="177">
        <v>-2.4989647517346201E-2</v>
      </c>
      <c r="BX557" s="128">
        <v>-0.15443404081109979</v>
      </c>
      <c r="BY557" s="128">
        <v>-0.32359074945408561</v>
      </c>
      <c r="BZ557" s="177">
        <v>0.24816291820787351</v>
      </c>
      <c r="CA557" s="182">
        <v>0.36737076256233792</v>
      </c>
      <c r="CB557" s="182">
        <v>-0.32192863072442179</v>
      </c>
      <c r="CC557" s="182">
        <v>2.87970978118527E-2</v>
      </c>
      <c r="CD557" s="182">
        <v>2.9645836484175101E-2</v>
      </c>
      <c r="CE557" s="182">
        <v>0.4478064427008267</v>
      </c>
      <c r="CF557" s="182">
        <v>0.1995488040547474</v>
      </c>
      <c r="CG557" s="179">
        <v>1.52530992</v>
      </c>
      <c r="CH557" s="169">
        <v>0.5</v>
      </c>
      <c r="CI557" s="170" t="s">
        <v>46</v>
      </c>
      <c r="CJ557" s="170">
        <v>5.0000000000000001E-3</v>
      </c>
      <c r="CK557" s="170" t="s">
        <v>46</v>
      </c>
      <c r="CL557" s="170">
        <v>5.0000000000000001E-3</v>
      </c>
      <c r="CM557" s="180">
        <v>5435741.1799999997</v>
      </c>
      <c r="CN557" s="180">
        <v>5330578.4892857121</v>
      </c>
      <c r="CO557" s="180">
        <v>-877160.30000000016</v>
      </c>
      <c r="CP557" s="128" t="s">
        <v>46</v>
      </c>
      <c r="CQ557" s="128" t="s">
        <v>46</v>
      </c>
      <c r="CR557" s="128" t="s">
        <v>46</v>
      </c>
      <c r="CS557" s="128" t="s">
        <v>46</v>
      </c>
      <c r="CT557" s="126" t="s">
        <v>46</v>
      </c>
      <c r="CU557" s="126" t="s">
        <v>46</v>
      </c>
      <c r="CV557" s="126" t="s">
        <v>6492</v>
      </c>
      <c r="CW557" s="126" t="s">
        <v>46</v>
      </c>
      <c r="CX557" s="154">
        <v>25569.625694432871</v>
      </c>
    </row>
    <row r="558" spans="1:102" ht="15" customHeight="1" x14ac:dyDescent="0.35">
      <c r="A558" s="8"/>
      <c r="B558" s="129">
        <v>32889197000158</v>
      </c>
      <c r="C558" s="152" t="s">
        <v>6493</v>
      </c>
      <c r="D558" s="126">
        <v>13</v>
      </c>
      <c r="E558" s="126"/>
      <c r="F558" s="122" t="s">
        <v>3552</v>
      </c>
      <c r="G558" s="126" t="s">
        <v>4425</v>
      </c>
      <c r="H558" s="126" t="s">
        <v>352</v>
      </c>
      <c r="I558" s="126" t="s">
        <v>3383</v>
      </c>
      <c r="J558" s="126" t="s">
        <v>3560</v>
      </c>
      <c r="K558" s="126" t="s">
        <v>3526</v>
      </c>
      <c r="L558" s="211" t="s">
        <v>3399</v>
      </c>
      <c r="M558" s="126" t="s">
        <v>112</v>
      </c>
      <c r="N558" s="126" t="s">
        <v>113</v>
      </c>
      <c r="O558" s="126" t="s">
        <v>319</v>
      </c>
      <c r="P558" s="211" t="s">
        <v>3573</v>
      </c>
      <c r="Q558" s="127">
        <v>100</v>
      </c>
      <c r="R558" s="126" t="s">
        <v>4350</v>
      </c>
      <c r="S558" s="213" t="s">
        <v>46</v>
      </c>
      <c r="T558" s="171">
        <v>100</v>
      </c>
      <c r="U558" s="171">
        <v>100</v>
      </c>
      <c r="V558" s="172" t="s">
        <v>3398</v>
      </c>
      <c r="W558" s="172" t="s">
        <v>135</v>
      </c>
      <c r="X558" s="172" t="s">
        <v>3531</v>
      </c>
      <c r="Y558" s="172" t="s">
        <v>3534</v>
      </c>
      <c r="Z558" s="172">
        <v>32</v>
      </c>
      <c r="AA558" s="172" t="s">
        <v>46</v>
      </c>
      <c r="AB558" s="169" t="s">
        <v>46</v>
      </c>
      <c r="AC558" s="172" t="s">
        <v>46</v>
      </c>
      <c r="AD558" s="169">
        <v>4.0000000000000001E-3</v>
      </c>
      <c r="AE558" s="169" t="s">
        <v>46</v>
      </c>
      <c r="AF558" s="169">
        <v>0.01</v>
      </c>
      <c r="AG558" s="169">
        <v>0.2</v>
      </c>
      <c r="AH558" s="172" t="s">
        <v>136</v>
      </c>
      <c r="AI558" s="172" t="s">
        <v>4367</v>
      </c>
      <c r="AJ558" s="172" t="s">
        <v>133</v>
      </c>
      <c r="AK558" s="173">
        <v>43585</v>
      </c>
      <c r="AL558" s="212" t="s">
        <v>3624</v>
      </c>
      <c r="AM558" s="128">
        <v>2.0796248162078899E-2</v>
      </c>
      <c r="AN558" s="128">
        <v>0.12545171151369369</v>
      </c>
      <c r="AO558" s="128">
        <v>0.1447946880187844</v>
      </c>
      <c r="AP558" s="128">
        <v>0.14354723088505891</v>
      </c>
      <c r="AQ558" s="128">
        <v>0.13361706107556601</v>
      </c>
      <c r="AR558" s="128">
        <v>0.1214989278854339</v>
      </c>
      <c r="AS558" s="128">
        <v>0.1404272060142597</v>
      </c>
      <c r="AT558" s="128">
        <v>8.8889571314664406E-2</v>
      </c>
      <c r="AU558" s="128" t="s">
        <v>46</v>
      </c>
      <c r="AV558" s="128" t="s">
        <v>46</v>
      </c>
      <c r="AW558" s="128">
        <v>8.8871259115681195E-2</v>
      </c>
      <c r="AX558" s="128">
        <v>1.7047077886569999</v>
      </c>
      <c r="AY558" s="128">
        <v>1.2119463219991171</v>
      </c>
      <c r="AZ558" s="128">
        <v>1.0851301746788782</v>
      </c>
      <c r="BA558" s="128">
        <v>1.1860980219070434</v>
      </c>
      <c r="BB558" s="128">
        <v>1.0616241378961286</v>
      </c>
      <c r="BC558" s="128">
        <v>1.1173370574652643</v>
      </c>
      <c r="BD558" s="128">
        <v>1.0762817297400502</v>
      </c>
      <c r="BE558" s="128">
        <v>0.71841546791122868</v>
      </c>
      <c r="BF558" s="128" t="s">
        <v>46</v>
      </c>
      <c r="BG558" s="128" t="s">
        <v>46</v>
      </c>
      <c r="BH558" s="128">
        <v>0.99103559263901042</v>
      </c>
      <c r="BI558" s="128">
        <v>8.5969443867012999E-3</v>
      </c>
      <c r="BJ558" s="128">
        <v>2.1939114267010399E-2</v>
      </c>
      <c r="BK558" s="128">
        <v>1.13593717797595E-2</v>
      </c>
      <c r="BL558" s="128">
        <v>2.0090964610182338E-2</v>
      </c>
      <c r="BM558" s="128">
        <v>6.8890163793551284E-3</v>
      </c>
      <c r="BN558" s="128">
        <v>1.27591997311915E-2</v>
      </c>
      <c r="BO558" s="128">
        <v>9.9528124294345002E-3</v>
      </c>
      <c r="BP558" s="128">
        <v>-3.4840464138369699E-2</v>
      </c>
      <c r="BQ558" s="128" t="s">
        <v>46</v>
      </c>
      <c r="BR558" s="128" t="s">
        <v>46</v>
      </c>
      <c r="BS558" s="128">
        <v>-7.377285995570082E-4</v>
      </c>
      <c r="BT558" s="128">
        <v>1.26244427503864E-2</v>
      </c>
      <c r="BU558" s="128">
        <v>1.75529706975289E-2</v>
      </c>
      <c r="BV558" s="177">
        <v>0.7965746662065325</v>
      </c>
      <c r="BW558" s="177">
        <v>-2.5194288070726999E-2</v>
      </c>
      <c r="BX558" s="128">
        <v>-3.9289532017510002E-3</v>
      </c>
      <c r="BY558" s="128">
        <v>-2.61369198511874E-2</v>
      </c>
      <c r="BZ558" s="177">
        <v>1.15566109078771E-2</v>
      </c>
      <c r="CA558" s="182">
        <v>0.13391508735821361</v>
      </c>
      <c r="CB558" s="182">
        <v>-0.18629938213008931</v>
      </c>
      <c r="CC558" s="182">
        <v>0.15506361527390339</v>
      </c>
      <c r="CD558" s="182">
        <v>0.11863474254867359</v>
      </c>
      <c r="CE558" s="182">
        <v>-0.1230433814366575</v>
      </c>
      <c r="CF558" s="182">
        <v>8.9606763790843896E-2</v>
      </c>
      <c r="CG558" s="179">
        <v>1.7251461800000001</v>
      </c>
      <c r="CH558" s="169">
        <v>0.5</v>
      </c>
      <c r="CI558" s="170">
        <v>0.1</v>
      </c>
      <c r="CJ558" s="170">
        <v>2E-3</v>
      </c>
      <c r="CK558" s="170">
        <v>2.0044146528718889E-4</v>
      </c>
      <c r="CL558" s="170">
        <v>2.200441465287189E-3</v>
      </c>
      <c r="CM558" s="180">
        <v>110857911.12</v>
      </c>
      <c r="CN558" s="180">
        <v>101643512.00809522</v>
      </c>
      <c r="CO558" s="180">
        <v>2678348.0500000007</v>
      </c>
      <c r="CP558" s="128" t="s">
        <v>46</v>
      </c>
      <c r="CQ558" s="128" t="s">
        <v>46</v>
      </c>
      <c r="CR558" s="128" t="s">
        <v>46</v>
      </c>
      <c r="CS558" s="128" t="s">
        <v>46</v>
      </c>
      <c r="CT558" s="126" t="s">
        <v>46</v>
      </c>
      <c r="CU558" s="126" t="s">
        <v>46</v>
      </c>
      <c r="CV558" s="126" t="s">
        <v>6494</v>
      </c>
      <c r="CW558" s="126" t="s">
        <v>46</v>
      </c>
      <c r="CX558" s="154">
        <v>25569.625694432871</v>
      </c>
    </row>
    <row r="559" spans="1:102" ht="15" customHeight="1" x14ac:dyDescent="0.35">
      <c r="A559" s="8"/>
      <c r="B559" s="129">
        <v>24582422000180</v>
      </c>
      <c r="C559" s="152" t="s">
        <v>720</v>
      </c>
      <c r="D559" s="126">
        <v>17</v>
      </c>
      <c r="E559" s="126"/>
      <c r="F559" s="122" t="s">
        <v>3393</v>
      </c>
      <c r="G559" s="126" t="s">
        <v>3411</v>
      </c>
      <c r="H559" s="126" t="s">
        <v>352</v>
      </c>
      <c r="I559" s="126" t="s">
        <v>3383</v>
      </c>
      <c r="J559" s="126" t="s">
        <v>3559</v>
      </c>
      <c r="K559" s="126" t="s">
        <v>3526</v>
      </c>
      <c r="L559" s="211" t="s">
        <v>3399</v>
      </c>
      <c r="M559" s="126" t="s">
        <v>112</v>
      </c>
      <c r="N559" s="126" t="s">
        <v>113</v>
      </c>
      <c r="O559" s="126" t="s">
        <v>4459</v>
      </c>
      <c r="P559" s="211" t="s">
        <v>3550</v>
      </c>
      <c r="Q559" s="127">
        <v>100</v>
      </c>
      <c r="R559" s="126" t="s">
        <v>4350</v>
      </c>
      <c r="S559" s="213" t="s">
        <v>46</v>
      </c>
      <c r="T559" s="171">
        <v>100</v>
      </c>
      <c r="U559" s="171">
        <v>100</v>
      </c>
      <c r="V559" s="172" t="s">
        <v>3398</v>
      </c>
      <c r="W559" s="172" t="s">
        <v>3530</v>
      </c>
      <c r="X559" s="172" t="s">
        <v>5321</v>
      </c>
      <c r="Y559" s="172" t="s">
        <v>4355</v>
      </c>
      <c r="Z559" s="172">
        <v>13</v>
      </c>
      <c r="AA559" s="172" t="s">
        <v>46</v>
      </c>
      <c r="AB559" s="169" t="s">
        <v>46</v>
      </c>
      <c r="AC559" s="172" t="s">
        <v>6495</v>
      </c>
      <c r="AD559" s="169">
        <v>9.7999999999999997E-3</v>
      </c>
      <c r="AE559" s="169">
        <v>1.5800000000000002E-2</v>
      </c>
      <c r="AF559" s="169">
        <v>0.02</v>
      </c>
      <c r="AG559" s="169">
        <v>0.2</v>
      </c>
      <c r="AH559" s="172" t="s">
        <v>136</v>
      </c>
      <c r="AI559" s="172" t="s">
        <v>4367</v>
      </c>
      <c r="AJ559" s="172" t="s">
        <v>46</v>
      </c>
      <c r="AK559" s="173">
        <v>42607</v>
      </c>
      <c r="AL559" s="212" t="s">
        <v>6496</v>
      </c>
      <c r="AM559" s="128">
        <v>2.25412003156262E-2</v>
      </c>
      <c r="AN559" s="128">
        <v>0.26607598533936172</v>
      </c>
      <c r="AO559" s="128">
        <v>0.12001843016328891</v>
      </c>
      <c r="AP559" s="128">
        <v>0.104376473466258</v>
      </c>
      <c r="AQ559" s="128">
        <v>7.6910565327187499E-2</v>
      </c>
      <c r="AR559" s="128">
        <v>-0.13626376418556541</v>
      </c>
      <c r="AS559" s="128">
        <v>0.17698198102820961</v>
      </c>
      <c r="AT559" s="128">
        <v>5.8979400782928001E-3</v>
      </c>
      <c r="AU559" s="128" t="s">
        <v>46</v>
      </c>
      <c r="AV559" s="128" t="s">
        <v>46</v>
      </c>
      <c r="AW559" s="128">
        <v>9.3962005722552505E-2</v>
      </c>
      <c r="AX559" s="128">
        <v>1.8477448164806061</v>
      </c>
      <c r="AY559" s="128">
        <v>2.5704696086918761</v>
      </c>
      <c r="AZ559" s="128">
        <v>0.89945026209026935</v>
      </c>
      <c r="BA559" s="128">
        <v>0.84667895001143734</v>
      </c>
      <c r="BB559" s="128">
        <v>0.57853363157916105</v>
      </c>
      <c r="BC559" s="128" t="s">
        <v>46</v>
      </c>
      <c r="BD559" s="128">
        <v>1.3564499222075217</v>
      </c>
      <c r="BE559" s="128">
        <v>4.7667812077299199E-2</v>
      </c>
      <c r="BF559" s="128" t="s">
        <v>46</v>
      </c>
      <c r="BG559" s="128" t="s">
        <v>46</v>
      </c>
      <c r="BH559" s="128">
        <v>1.0793945158986664</v>
      </c>
      <c r="BI559" s="128">
        <v>1.0341896540248601E-2</v>
      </c>
      <c r="BJ559" s="128">
        <v>0.1625633880926784</v>
      </c>
      <c r="BK559" s="128">
        <v>-1.34168860757359E-2</v>
      </c>
      <c r="BL559" s="128">
        <v>-1.6826685502125516E-2</v>
      </c>
      <c r="BM559" s="128">
        <v>-4.9455341605953662E-2</v>
      </c>
      <c r="BN559" s="128">
        <v>-0.2450034923398077</v>
      </c>
      <c r="BO559" s="128">
        <v>4.6507587443384402E-2</v>
      </c>
      <c r="BP559" s="128">
        <v>-0.11783209537474131</v>
      </c>
      <c r="BQ559" s="128" t="s">
        <v>46</v>
      </c>
      <c r="BR559" s="128" t="s">
        <v>46</v>
      </c>
      <c r="BS559" s="128">
        <v>6.3578868142328826E-3</v>
      </c>
      <c r="BT559" s="128">
        <v>0.1495340973576543</v>
      </c>
      <c r="BU559" s="128">
        <v>0.17645295670287101</v>
      </c>
      <c r="BV559" s="177">
        <v>-5.1775862769007997E-3</v>
      </c>
      <c r="BW559" s="177">
        <v>0.11526473957661711</v>
      </c>
      <c r="BX559" s="128">
        <v>-0.1275169935339136</v>
      </c>
      <c r="BY559" s="128">
        <v>-0.3971044468485993</v>
      </c>
      <c r="BZ559" s="177">
        <v>0.72290081171453868</v>
      </c>
      <c r="CA559" s="182">
        <v>0.92125611349129322</v>
      </c>
      <c r="CB559" s="182">
        <v>-0.30681003384852112</v>
      </c>
      <c r="CC559" s="182">
        <v>0.57718630978592356</v>
      </c>
      <c r="CD559" s="182">
        <v>0.49721727787638609</v>
      </c>
      <c r="CE559" s="182">
        <v>0.12810116959070769</v>
      </c>
      <c r="CF559" s="182">
        <v>0.47833004732247131</v>
      </c>
      <c r="CG559" s="179">
        <v>2.2552097500000001</v>
      </c>
      <c r="CH559" s="169">
        <v>0.5</v>
      </c>
      <c r="CI559" s="170">
        <v>0.1</v>
      </c>
      <c r="CJ559" s="170">
        <v>4.8999999999999998E-3</v>
      </c>
      <c r="CK559" s="170" t="s">
        <v>46</v>
      </c>
      <c r="CL559" s="170">
        <v>4.8999999999999998E-3</v>
      </c>
      <c r="CM559" s="180">
        <v>22941575.129999999</v>
      </c>
      <c r="CN559" s="180">
        <v>23110529.166666664</v>
      </c>
      <c r="CO559" s="180">
        <v>-5999848.1599999974</v>
      </c>
      <c r="CP559" s="128" t="s">
        <v>46</v>
      </c>
      <c r="CQ559" s="128" t="s">
        <v>46</v>
      </c>
      <c r="CR559" s="128" t="s">
        <v>46</v>
      </c>
      <c r="CS559" s="128" t="s">
        <v>46</v>
      </c>
      <c r="CT559" s="126" t="s">
        <v>46</v>
      </c>
      <c r="CU559" s="126" t="s">
        <v>46</v>
      </c>
      <c r="CV559" s="126" t="s">
        <v>6497</v>
      </c>
      <c r="CW559" s="126" t="s">
        <v>46</v>
      </c>
      <c r="CX559" s="154">
        <v>25569.625694432871</v>
      </c>
    </row>
    <row r="560" spans="1:102" ht="15" customHeight="1" x14ac:dyDescent="0.35">
      <c r="A560" s="8"/>
      <c r="B560" s="129">
        <v>24582449000173</v>
      </c>
      <c r="C560" s="152" t="s">
        <v>722</v>
      </c>
      <c r="D560" s="126">
        <v>13</v>
      </c>
      <c r="E560" s="126"/>
      <c r="F560" s="122" t="s">
        <v>3393</v>
      </c>
      <c r="G560" s="126" t="s">
        <v>3411</v>
      </c>
      <c r="H560" s="126" t="s">
        <v>352</v>
      </c>
      <c r="I560" s="126" t="s">
        <v>3383</v>
      </c>
      <c r="J560" s="126" t="s">
        <v>3559</v>
      </c>
      <c r="K560" s="126" t="s">
        <v>3526</v>
      </c>
      <c r="L560" s="211" t="s">
        <v>3399</v>
      </c>
      <c r="M560" s="126" t="s">
        <v>112</v>
      </c>
      <c r="N560" s="126" t="s">
        <v>113</v>
      </c>
      <c r="O560" s="126" t="s">
        <v>4480</v>
      </c>
      <c r="P560" s="211" t="s">
        <v>3541</v>
      </c>
      <c r="Q560" s="127">
        <v>100</v>
      </c>
      <c r="R560" s="126" t="s">
        <v>4350</v>
      </c>
      <c r="S560" s="213" t="s">
        <v>46</v>
      </c>
      <c r="T560" s="171">
        <v>100</v>
      </c>
      <c r="U560" s="171">
        <v>100</v>
      </c>
      <c r="V560" s="172" t="s">
        <v>3398</v>
      </c>
      <c r="W560" s="172" t="s">
        <v>3530</v>
      </c>
      <c r="X560" s="172" t="s">
        <v>5321</v>
      </c>
      <c r="Y560" s="172" t="s">
        <v>3534</v>
      </c>
      <c r="Z560" s="172">
        <v>12</v>
      </c>
      <c r="AA560" s="172" t="s">
        <v>46</v>
      </c>
      <c r="AB560" s="169" t="s">
        <v>46</v>
      </c>
      <c r="AC560" s="172" t="s">
        <v>6498</v>
      </c>
      <c r="AD560" s="169">
        <v>7.0999999999999995E-3</v>
      </c>
      <c r="AE560" s="169">
        <v>7.0999999999999995E-3</v>
      </c>
      <c r="AF560" s="169">
        <v>0.02</v>
      </c>
      <c r="AG560" s="169">
        <v>0.2</v>
      </c>
      <c r="AH560" s="172" t="s">
        <v>136</v>
      </c>
      <c r="AI560" s="172" t="s">
        <v>4367</v>
      </c>
      <c r="AJ560" s="172" t="s">
        <v>133</v>
      </c>
      <c r="AK560" s="173">
        <v>42607</v>
      </c>
      <c r="AL560" s="212" t="s">
        <v>6499</v>
      </c>
      <c r="AM560" s="128">
        <v>1.5069969419414899E-2</v>
      </c>
      <c r="AN560" s="128">
        <v>0.1066450859368286</v>
      </c>
      <c r="AO560" s="128">
        <v>0.12550473287333561</v>
      </c>
      <c r="AP560" s="128">
        <v>9.8677317915166096E-2</v>
      </c>
      <c r="AQ560" s="128">
        <v>8.9729762058922996E-2</v>
      </c>
      <c r="AR560" s="128">
        <v>6.2397715216916602E-2</v>
      </c>
      <c r="AS560" s="128">
        <v>9.0776865052712902E-2</v>
      </c>
      <c r="AT560" s="128">
        <v>0.12326626316384991</v>
      </c>
      <c r="AU560" s="128" t="s">
        <v>46</v>
      </c>
      <c r="AV560" s="128" t="s">
        <v>46</v>
      </c>
      <c r="AW560" s="128">
        <v>8.1286377696733594E-2</v>
      </c>
      <c r="AX560" s="128">
        <v>1.2353138914231621</v>
      </c>
      <c r="AY560" s="128">
        <v>1.0302619079558044</v>
      </c>
      <c r="AZ560" s="128">
        <v>0.94056608408314402</v>
      </c>
      <c r="BA560" s="128">
        <v>0.79828084948280209</v>
      </c>
      <c r="BB560" s="128">
        <v>0.68342700874406137</v>
      </c>
      <c r="BC560" s="128">
        <v>0.57382629399632379</v>
      </c>
      <c r="BD560" s="128">
        <v>0.69574467877251589</v>
      </c>
      <c r="BE560" s="128">
        <v>0.99625174043241682</v>
      </c>
      <c r="BF560" s="128" t="s">
        <v>46</v>
      </c>
      <c r="BG560" s="128" t="s">
        <v>46</v>
      </c>
      <c r="BH560" s="128">
        <v>0.88515139692680256</v>
      </c>
      <c r="BI560" s="128">
        <v>2.8706656440373002E-3</v>
      </c>
      <c r="BJ560" s="128">
        <v>3.1324886901453E-3</v>
      </c>
      <c r="BK560" s="128">
        <v>-7.9305833656892998E-3</v>
      </c>
      <c r="BL560" s="128">
        <v>-2.2191787163170162E-2</v>
      </c>
      <c r="BM560" s="128">
        <v>-3.6740309666013826E-2</v>
      </c>
      <c r="BN560" s="128">
        <v>-4.6342012937325698E-2</v>
      </c>
      <c r="BO560" s="128">
        <v>-3.96975285321121E-2</v>
      </c>
      <c r="BP560" s="128">
        <v>-4.6377228918420001E-4</v>
      </c>
      <c r="BQ560" s="128" t="s">
        <v>46</v>
      </c>
      <c r="BR560" s="128" t="s">
        <v>46</v>
      </c>
      <c r="BS560" s="128">
        <v>-9.6598323994390167E-3</v>
      </c>
      <c r="BT560" s="128">
        <v>1.9017932847922098E-2</v>
      </c>
      <c r="BU560" s="128">
        <v>3.1517037874835702E-2</v>
      </c>
      <c r="BV560" s="177">
        <v>-0.35994005210092078</v>
      </c>
      <c r="BW560" s="177">
        <v>-0.2076804838684142</v>
      </c>
      <c r="BX560" s="128">
        <v>-5.5278212472673997E-3</v>
      </c>
      <c r="BY560" s="128">
        <v>-0.10393216585779951</v>
      </c>
      <c r="BZ560" s="177">
        <v>9.8227036047849298E-2</v>
      </c>
      <c r="CA560" s="182">
        <v>0.30212499631404671</v>
      </c>
      <c r="CB560" s="182">
        <v>-0.29859030834999861</v>
      </c>
      <c r="CC560" s="182">
        <v>0.36181149195698181</v>
      </c>
      <c r="CD560" s="182">
        <v>0.32907816138996321</v>
      </c>
      <c r="CE560" s="182">
        <v>-0.1168418991013182</v>
      </c>
      <c r="CF560" s="182">
        <v>0.86511034220487781</v>
      </c>
      <c r="CG560" s="179">
        <v>2.0293276900000001</v>
      </c>
      <c r="CH560" s="169">
        <v>0.5</v>
      </c>
      <c r="CI560" s="170">
        <v>0.1</v>
      </c>
      <c r="CJ560" s="170">
        <v>3.5499999999999998E-3</v>
      </c>
      <c r="CK560" s="170" t="s">
        <v>46</v>
      </c>
      <c r="CL560" s="170">
        <v>3.5499999999999998E-3</v>
      </c>
      <c r="CM560" s="180">
        <v>58268684.469999999</v>
      </c>
      <c r="CN560" s="180">
        <v>51642559.904285729</v>
      </c>
      <c r="CO560" s="180">
        <v>2409497.169999999</v>
      </c>
      <c r="CP560" s="128" t="s">
        <v>46</v>
      </c>
      <c r="CQ560" s="128" t="s">
        <v>46</v>
      </c>
      <c r="CR560" s="128" t="s">
        <v>46</v>
      </c>
      <c r="CS560" s="128" t="s">
        <v>46</v>
      </c>
      <c r="CT560" s="126" t="s">
        <v>46</v>
      </c>
      <c r="CU560" s="126" t="s">
        <v>46</v>
      </c>
      <c r="CV560" s="126" t="s">
        <v>6500</v>
      </c>
      <c r="CW560" s="126" t="s">
        <v>46</v>
      </c>
      <c r="CX560" s="154">
        <v>25569.625694432871</v>
      </c>
    </row>
    <row r="561" spans="1:102" ht="15" customHeight="1" x14ac:dyDescent="0.35">
      <c r="A561" s="8"/>
      <c r="B561" s="129">
        <v>35939801000100</v>
      </c>
      <c r="C561" s="152" t="s">
        <v>6501</v>
      </c>
      <c r="D561" s="126">
        <v>26</v>
      </c>
      <c r="E561" s="126"/>
      <c r="F561" s="122"/>
      <c r="G561" s="126" t="s">
        <v>3411</v>
      </c>
      <c r="H561" s="126" t="s">
        <v>352</v>
      </c>
      <c r="I561" s="126" t="s">
        <v>3383</v>
      </c>
      <c r="J561" s="126" t="s">
        <v>362</v>
      </c>
      <c r="K561" s="126" t="s">
        <v>3526</v>
      </c>
      <c r="L561" s="211" t="s">
        <v>3400</v>
      </c>
      <c r="M561" s="126" t="s">
        <v>112</v>
      </c>
      <c r="N561" s="126" t="s">
        <v>4436</v>
      </c>
      <c r="O561" s="126" t="s">
        <v>4542</v>
      </c>
      <c r="P561" s="211" t="s">
        <v>3539</v>
      </c>
      <c r="Q561" s="127">
        <v>100</v>
      </c>
      <c r="R561" s="126" t="s">
        <v>4350</v>
      </c>
      <c r="S561" s="213" t="s">
        <v>46</v>
      </c>
      <c r="T561" s="171">
        <v>100</v>
      </c>
      <c r="U561" s="171">
        <v>100</v>
      </c>
      <c r="V561" s="172" t="s">
        <v>3398</v>
      </c>
      <c r="W561" s="172" t="s">
        <v>3530</v>
      </c>
      <c r="X561" s="172" t="s">
        <v>5321</v>
      </c>
      <c r="Y561" s="172" t="s">
        <v>4427</v>
      </c>
      <c r="Z561" s="172">
        <v>15</v>
      </c>
      <c r="AA561" s="172" t="s">
        <v>46</v>
      </c>
      <c r="AB561" s="169" t="s">
        <v>46</v>
      </c>
      <c r="AC561" s="172" t="s">
        <v>46</v>
      </c>
      <c r="AD561" s="169">
        <v>7.3000000000000001E-3</v>
      </c>
      <c r="AE561" s="169" t="s">
        <v>46</v>
      </c>
      <c r="AF561" s="169">
        <v>2.5000000000000001E-2</v>
      </c>
      <c r="AG561" s="169" t="s">
        <v>46</v>
      </c>
      <c r="AH561" s="172" t="s">
        <v>46</v>
      </c>
      <c r="AI561" s="172" t="s">
        <v>46</v>
      </c>
      <c r="AJ561" s="172" t="s">
        <v>133</v>
      </c>
      <c r="AK561" s="173">
        <v>43980</v>
      </c>
      <c r="AL561" s="212" t="s">
        <v>3623</v>
      </c>
      <c r="AM561" s="128">
        <v>1.6708861321012899E-2</v>
      </c>
      <c r="AN561" s="128">
        <v>0.1041598564649175</v>
      </c>
      <c r="AO561" s="128">
        <v>0.12673930239742029</v>
      </c>
      <c r="AP561" s="128">
        <v>0.12148471470336369</v>
      </c>
      <c r="AQ561" s="128">
        <v>0.1057849556576429</v>
      </c>
      <c r="AR561" s="128">
        <v>0.1147125953258432</v>
      </c>
      <c r="AS561" s="128">
        <v>6.4621955953287194E-2</v>
      </c>
      <c r="AT561" s="128">
        <v>-2.7700082920204998E-3</v>
      </c>
      <c r="AU561" s="128" t="s">
        <v>46</v>
      </c>
      <c r="AV561" s="128" t="s">
        <v>46</v>
      </c>
      <c r="AW561" s="128">
        <v>8.8024569367359501E-2</v>
      </c>
      <c r="AX561" s="128">
        <v>1.3696569598289008</v>
      </c>
      <c r="AY561" s="128">
        <v>1.0062529511909719</v>
      </c>
      <c r="AZ561" s="128">
        <v>0.94981827877104241</v>
      </c>
      <c r="BA561" s="128">
        <v>0.99346884089028398</v>
      </c>
      <c r="BB561" s="128">
        <v>0.8183247062522494</v>
      </c>
      <c r="BC561" s="128">
        <v>1.0549281046861605</v>
      </c>
      <c r="BD561" s="128">
        <v>0.49528458556333232</v>
      </c>
      <c r="BE561" s="128" t="s">
        <v>46</v>
      </c>
      <c r="BF561" s="128" t="s">
        <v>46</v>
      </c>
      <c r="BG561" s="128" t="s">
        <v>46</v>
      </c>
      <c r="BH561" s="128">
        <v>0.88355408172304239</v>
      </c>
      <c r="BI561" s="128">
        <v>4.5095575456352999E-3</v>
      </c>
      <c r="BJ561" s="128">
        <v>6.4725921823419999E-4</v>
      </c>
      <c r="BK561" s="128">
        <v>-6.6960138416045003E-3</v>
      </c>
      <c r="BL561" s="128">
        <v>-7.1163143715302635E-4</v>
      </c>
      <c r="BM561" s="128">
        <v>-2.079678817931141E-2</v>
      </c>
      <c r="BN561" s="128">
        <v>5.9728671716008002E-3</v>
      </c>
      <c r="BO561" s="128">
        <v>-6.5852437631537905E-2</v>
      </c>
      <c r="BP561" s="128">
        <v>-0.12650004374505469</v>
      </c>
      <c r="BQ561" s="128" t="s">
        <v>46</v>
      </c>
      <c r="BR561" s="128" t="s">
        <v>46</v>
      </c>
      <c r="BS561" s="128">
        <v>-1.0549945492742352E-2</v>
      </c>
      <c r="BT561" s="128">
        <v>3.2988458637977801E-2</v>
      </c>
      <c r="BU561" s="128">
        <v>4.0859055775885597E-2</v>
      </c>
      <c r="BV561" s="177">
        <v>-0.16328091000623751</v>
      </c>
      <c r="BW561" s="177">
        <v>-0.1938524970043746</v>
      </c>
      <c r="BX561" s="128">
        <v>-3.0710151823784299E-2</v>
      </c>
      <c r="BY561" s="128">
        <v>-7.5499047296015503E-2</v>
      </c>
      <c r="BZ561" s="177">
        <v>3.52405335316004E-2</v>
      </c>
      <c r="CA561" s="182">
        <v>0.2891324990244924</v>
      </c>
      <c r="CB561" s="182">
        <v>-0.12673114420909709</v>
      </c>
      <c r="CC561" s="182">
        <v>-5.89447043599872E-2</v>
      </c>
      <c r="CD561" s="182">
        <v>1.6122397161154999E-2</v>
      </c>
      <c r="CE561" s="182">
        <v>0.56552893617229938</v>
      </c>
      <c r="CF561" s="182">
        <v>0.34673207819945617</v>
      </c>
      <c r="CG561" s="179">
        <v>1.5676930099999999</v>
      </c>
      <c r="CH561" s="169">
        <v>0.5</v>
      </c>
      <c r="CI561" s="170" t="s">
        <v>46</v>
      </c>
      <c r="CJ561" s="170">
        <v>3.65E-3</v>
      </c>
      <c r="CK561" s="170" t="s">
        <v>46</v>
      </c>
      <c r="CL561" s="170">
        <v>3.65E-3</v>
      </c>
      <c r="CM561" s="180">
        <v>44680454.009999998</v>
      </c>
      <c r="CN561" s="180">
        <v>49119885.628174603</v>
      </c>
      <c r="CO561" s="180">
        <v>-24749491.380000003</v>
      </c>
      <c r="CP561" s="128" t="s">
        <v>46</v>
      </c>
      <c r="CQ561" s="128" t="s">
        <v>46</v>
      </c>
      <c r="CR561" s="128" t="s">
        <v>46</v>
      </c>
      <c r="CS561" s="128" t="s">
        <v>46</v>
      </c>
      <c r="CT561" s="126" t="s">
        <v>46</v>
      </c>
      <c r="CU561" s="126" t="s">
        <v>46</v>
      </c>
      <c r="CV561" s="126" t="s">
        <v>6502</v>
      </c>
      <c r="CW561" s="126" t="s">
        <v>46</v>
      </c>
      <c r="CX561" s="154">
        <v>25569.625694432871</v>
      </c>
    </row>
    <row r="562" spans="1:102" ht="15" customHeight="1" x14ac:dyDescent="0.35">
      <c r="A562" s="8"/>
      <c r="B562" s="129">
        <v>30518346000147</v>
      </c>
      <c r="C562" s="152" t="s">
        <v>723</v>
      </c>
      <c r="D562" s="126">
        <v>13</v>
      </c>
      <c r="E562" s="126" t="s">
        <v>134</v>
      </c>
      <c r="F562" s="122" t="s">
        <v>3394</v>
      </c>
      <c r="G562" s="126" t="s">
        <v>3411</v>
      </c>
      <c r="H562" s="126" t="s">
        <v>352</v>
      </c>
      <c r="I562" s="126" t="s">
        <v>3383</v>
      </c>
      <c r="J562" s="126" t="s">
        <v>3561</v>
      </c>
      <c r="K562" s="126" t="s">
        <v>3526</v>
      </c>
      <c r="L562" s="211" t="s">
        <v>3400</v>
      </c>
      <c r="M562" s="126" t="s">
        <v>112</v>
      </c>
      <c r="N562" s="126" t="s">
        <v>113</v>
      </c>
      <c r="O562" s="126" t="s">
        <v>4480</v>
      </c>
      <c r="P562" s="211" t="s">
        <v>3541</v>
      </c>
      <c r="Q562" s="127">
        <v>100</v>
      </c>
      <c r="R562" s="126" t="s">
        <v>4350</v>
      </c>
      <c r="S562" s="213" t="s">
        <v>46</v>
      </c>
      <c r="T562" s="171">
        <v>100</v>
      </c>
      <c r="U562" s="171">
        <v>100</v>
      </c>
      <c r="V562" s="172" t="s">
        <v>3398</v>
      </c>
      <c r="W562" s="172" t="s">
        <v>3530</v>
      </c>
      <c r="X562" s="172" t="s">
        <v>3531</v>
      </c>
      <c r="Y562" s="172" t="s">
        <v>3534</v>
      </c>
      <c r="Z562" s="172">
        <v>32</v>
      </c>
      <c r="AA562" s="172" t="s">
        <v>46</v>
      </c>
      <c r="AB562" s="169" t="s">
        <v>46</v>
      </c>
      <c r="AC562" s="172" t="s">
        <v>6503</v>
      </c>
      <c r="AD562" s="169">
        <v>8.5000000000000006E-3</v>
      </c>
      <c r="AE562" s="169">
        <v>1.55E-2</v>
      </c>
      <c r="AF562" s="169">
        <v>2.5000000000000001E-2</v>
      </c>
      <c r="AG562" s="169">
        <v>0.2</v>
      </c>
      <c r="AH562" s="172" t="s">
        <v>136</v>
      </c>
      <c r="AI562" s="172" t="s">
        <v>4367</v>
      </c>
      <c r="AJ562" s="172" t="s">
        <v>133</v>
      </c>
      <c r="AK562" s="173">
        <v>43360</v>
      </c>
      <c r="AL562" s="212" t="s">
        <v>6504</v>
      </c>
      <c r="AM562" s="128">
        <v>1.4088880532238701E-2</v>
      </c>
      <c r="AN562" s="128">
        <v>0.13042533612588639</v>
      </c>
      <c r="AO562" s="128">
        <v>0.15185216100425819</v>
      </c>
      <c r="AP562" s="128">
        <v>0.11260737383979701</v>
      </c>
      <c r="AQ562" s="128">
        <v>9.1916983056680598E-2</v>
      </c>
      <c r="AR562" s="128">
        <v>5.1046031342960999E-2</v>
      </c>
      <c r="AS562" s="128">
        <v>8.8668485542641104E-2</v>
      </c>
      <c r="AT562" s="128">
        <v>0.13209350234320369</v>
      </c>
      <c r="AU562" s="128" t="s">
        <v>46</v>
      </c>
      <c r="AV562" s="128" t="s">
        <v>46</v>
      </c>
      <c r="AW562" s="128">
        <v>8.4757184264693697E-2</v>
      </c>
      <c r="AX562" s="128">
        <v>1.1548921800500622</v>
      </c>
      <c r="AY562" s="128">
        <v>1.2599948179743461</v>
      </c>
      <c r="AZ562" s="128">
        <v>1.1380207675473479</v>
      </c>
      <c r="BA562" s="128">
        <v>0.91701898488064038</v>
      </c>
      <c r="BB562" s="128">
        <v>0.70157256208245677</v>
      </c>
      <c r="BC562" s="128">
        <v>0.4694331336800342</v>
      </c>
      <c r="BD562" s="128">
        <v>0.67958534319605968</v>
      </c>
      <c r="BE562" s="128">
        <v>1.067594475824297</v>
      </c>
      <c r="BF562" s="128" t="s">
        <v>46</v>
      </c>
      <c r="BG562" s="128" t="s">
        <v>46</v>
      </c>
      <c r="BH562" s="128">
        <v>0.96356330316734062</v>
      </c>
      <c r="BI562" s="128">
        <v>1.8895767568611001E-3</v>
      </c>
      <c r="BJ562" s="128">
        <v>2.6912738879203198E-2</v>
      </c>
      <c r="BK562" s="128">
        <v>1.8416844765233299E-2</v>
      </c>
      <c r="BL562" s="128">
        <v>-9.0754030450075351E-3</v>
      </c>
      <c r="BM562" s="128">
        <v>-3.4569516287584534E-2</v>
      </c>
      <c r="BN562" s="128">
        <v>-5.7693696811281302E-2</v>
      </c>
      <c r="BO562" s="128">
        <v>-4.1805908042183898E-2</v>
      </c>
      <c r="BP562" s="128">
        <v>8.3634668901695006E-3</v>
      </c>
      <c r="BQ562" s="128" t="s">
        <v>46</v>
      </c>
      <c r="BR562" s="128" t="s">
        <v>46</v>
      </c>
      <c r="BS562" s="128">
        <v>-2.9459233740699586E-3</v>
      </c>
      <c r="BT562" s="128">
        <v>3.2736836410155797E-2</v>
      </c>
      <c r="BU562" s="128">
        <v>5.5684594397722102E-2</v>
      </c>
      <c r="BV562" s="177">
        <v>0.50888790995194677</v>
      </c>
      <c r="BW562" s="177">
        <v>-1.3882120561156499E-2</v>
      </c>
      <c r="BX562" s="128">
        <v>-9.8536836039830999E-3</v>
      </c>
      <c r="BY562" s="128">
        <v>-0.1449889319335429</v>
      </c>
      <c r="BZ562" s="177">
        <v>0.18711411598438649</v>
      </c>
      <c r="CA562" s="182">
        <v>0.31987085842352198</v>
      </c>
      <c r="CB562" s="182">
        <v>-0.24229570779335169</v>
      </c>
      <c r="CC562" s="182">
        <v>0.34882098284141999</v>
      </c>
      <c r="CD562" s="182">
        <v>0.3175154715387507</v>
      </c>
      <c r="CE562" s="182">
        <v>-0.2045911125203867</v>
      </c>
      <c r="CF562" s="182">
        <v>0.87441205322300741</v>
      </c>
      <c r="CG562" s="179">
        <v>1.7690836599999999</v>
      </c>
      <c r="CH562" s="169">
        <v>0.5</v>
      </c>
      <c r="CI562" s="170">
        <v>0.1</v>
      </c>
      <c r="CJ562" s="170">
        <v>4.2500000000000003E-3</v>
      </c>
      <c r="CK562" s="170">
        <v>3.249739001665253E-4</v>
      </c>
      <c r="CL562" s="170">
        <v>4.5749739001665259E-3</v>
      </c>
      <c r="CM562" s="180">
        <v>25661283.960000001</v>
      </c>
      <c r="CN562" s="180">
        <v>24752973.280952383</v>
      </c>
      <c r="CO562" s="180">
        <v>-3281055.5799999991</v>
      </c>
      <c r="CP562" s="128" t="s">
        <v>46</v>
      </c>
      <c r="CQ562" s="128" t="s">
        <v>46</v>
      </c>
      <c r="CR562" s="128" t="s">
        <v>46</v>
      </c>
      <c r="CS562" s="128" t="s">
        <v>46</v>
      </c>
      <c r="CT562" s="126" t="s">
        <v>46</v>
      </c>
      <c r="CU562" s="126" t="s">
        <v>46</v>
      </c>
      <c r="CV562" s="126" t="s">
        <v>6505</v>
      </c>
      <c r="CW562" s="126" t="s">
        <v>46</v>
      </c>
      <c r="CX562" s="154">
        <v>25569.625694432871</v>
      </c>
    </row>
    <row r="563" spans="1:102" ht="15" customHeight="1" x14ac:dyDescent="0.35">
      <c r="A563" s="8"/>
      <c r="B563" s="129">
        <v>39726030000115</v>
      </c>
      <c r="C563" s="152" t="s">
        <v>6506</v>
      </c>
      <c r="D563" s="126">
        <v>26</v>
      </c>
      <c r="E563" s="126"/>
      <c r="F563" s="122"/>
      <c r="G563" s="126" t="s">
        <v>3411</v>
      </c>
      <c r="H563" s="126" t="s">
        <v>352</v>
      </c>
      <c r="I563" s="126" t="s">
        <v>3383</v>
      </c>
      <c r="J563" s="126" t="s">
        <v>362</v>
      </c>
      <c r="K563" s="126" t="s">
        <v>3526</v>
      </c>
      <c r="L563" s="211" t="s">
        <v>3400</v>
      </c>
      <c r="M563" s="126" t="s">
        <v>112</v>
      </c>
      <c r="N563" s="126" t="s">
        <v>4436</v>
      </c>
      <c r="O563" s="126" t="s">
        <v>406</v>
      </c>
      <c r="P563" s="211" t="s">
        <v>3562</v>
      </c>
      <c r="Q563" s="127">
        <v>100</v>
      </c>
      <c r="R563" s="126" t="s">
        <v>4350</v>
      </c>
      <c r="S563" s="213" t="s">
        <v>46</v>
      </c>
      <c r="T563" s="171">
        <v>100</v>
      </c>
      <c r="U563" s="171">
        <v>100</v>
      </c>
      <c r="V563" s="172" t="s">
        <v>3398</v>
      </c>
      <c r="W563" s="172" t="s">
        <v>3530</v>
      </c>
      <c r="X563" s="172" t="s">
        <v>5321</v>
      </c>
      <c r="Y563" s="172" t="s">
        <v>4427</v>
      </c>
      <c r="Z563" s="172">
        <v>15</v>
      </c>
      <c r="AA563" s="172" t="s">
        <v>46</v>
      </c>
      <c r="AB563" s="169" t="s">
        <v>46</v>
      </c>
      <c r="AC563" s="172" t="s">
        <v>6507</v>
      </c>
      <c r="AD563" s="169">
        <v>5.0000000000000001E-3</v>
      </c>
      <c r="AE563" s="169">
        <v>0.49399999999999999</v>
      </c>
      <c r="AF563" s="169" t="s">
        <v>46</v>
      </c>
      <c r="AG563" s="169" t="s">
        <v>46</v>
      </c>
      <c r="AH563" s="172" t="s">
        <v>46</v>
      </c>
      <c r="AI563" s="172" t="s">
        <v>46</v>
      </c>
      <c r="AJ563" s="172" t="s">
        <v>46</v>
      </c>
      <c r="AK563" s="173">
        <v>44365</v>
      </c>
      <c r="AL563" s="212" t="s">
        <v>6508</v>
      </c>
      <c r="AM563" s="128">
        <v>1.0034454194880599E-2</v>
      </c>
      <c r="AN563" s="128">
        <v>0.1033162351302496</v>
      </c>
      <c r="AO563" s="128">
        <v>0.11228179695788749</v>
      </c>
      <c r="AP563" s="128">
        <v>0.12931804433379979</v>
      </c>
      <c r="AQ563" s="128">
        <v>0.12518551513240769</v>
      </c>
      <c r="AR563" s="128">
        <v>8.9376502795088797E-2</v>
      </c>
      <c r="AS563" s="128">
        <v>0.1396166392222371</v>
      </c>
      <c r="AT563" s="128">
        <v>-8.7316960231235002E-3</v>
      </c>
      <c r="AU563" s="128" t="s">
        <v>46</v>
      </c>
      <c r="AV563" s="128" t="s">
        <v>46</v>
      </c>
      <c r="AW563" s="128">
        <v>7.8365025552434797E-2</v>
      </c>
      <c r="AX563" s="128">
        <v>0.8225431860409681</v>
      </c>
      <c r="AY563" s="128">
        <v>0.99810301237089405</v>
      </c>
      <c r="AZ563" s="128">
        <v>0.84146986062336937</v>
      </c>
      <c r="BA563" s="128">
        <v>1.061432467688465</v>
      </c>
      <c r="BB563" s="128">
        <v>0.98663915098958355</v>
      </c>
      <c r="BC563" s="128">
        <v>0.82193053368969504</v>
      </c>
      <c r="BD563" s="128">
        <v>1.0700692709598096</v>
      </c>
      <c r="BE563" s="128" t="s">
        <v>46</v>
      </c>
      <c r="BF563" s="128" t="s">
        <v>46</v>
      </c>
      <c r="BG563" s="128" t="s">
        <v>46</v>
      </c>
      <c r="BH563" s="128">
        <v>0.62961062861882766</v>
      </c>
      <c r="BI563" s="128">
        <v>-2.1648495804967999E-3</v>
      </c>
      <c r="BJ563" s="128">
        <v>-1.963621164335E-4</v>
      </c>
      <c r="BK563" s="128">
        <v>-2.1153519281137401E-2</v>
      </c>
      <c r="BL563" s="128">
        <v>6.6716969674693871E-3</v>
      </c>
      <c r="BM563" s="128">
        <v>-1.5043601900011083E-3</v>
      </c>
      <c r="BN563" s="128">
        <v>-1.93632253591535E-2</v>
      </c>
      <c r="BO563" s="128">
        <v>9.1422456374118995E-3</v>
      </c>
      <c r="BP563" s="128">
        <v>-0.1324617314761577</v>
      </c>
      <c r="BQ563" s="128" t="s">
        <v>46</v>
      </c>
      <c r="BR563" s="128" t="s">
        <v>46</v>
      </c>
      <c r="BS563" s="128">
        <v>-4.0997981189921595E-2</v>
      </c>
      <c r="BT563" s="128">
        <v>2.7497667323746498E-2</v>
      </c>
      <c r="BU563" s="128">
        <v>3.0694961011671702E-2</v>
      </c>
      <c r="BV563" s="177">
        <v>-0.67175330443763492</v>
      </c>
      <c r="BW563" s="177">
        <v>-1.1305942248837011</v>
      </c>
      <c r="BX563" s="128">
        <v>-2.5454859849909198E-2</v>
      </c>
      <c r="BY563" s="128">
        <v>-6.3757710562736797E-2</v>
      </c>
      <c r="BZ563" s="177">
        <v>3.5816129017498602E-2</v>
      </c>
      <c r="CA563" s="182">
        <v>-2.2123294017177001E-2</v>
      </c>
      <c r="CB563" s="182">
        <v>-0.39242024107659201</v>
      </c>
      <c r="CC563" s="182">
        <v>-8.0836695445474199E-2</v>
      </c>
      <c r="CD563" s="182">
        <v>-6.7934849628325397E-2</v>
      </c>
      <c r="CE563" s="182">
        <v>-0.21463488561610519</v>
      </c>
      <c r="CF563" s="182">
        <v>0.1042578338491028</v>
      </c>
      <c r="CG563" s="179">
        <v>1.3804947599999999</v>
      </c>
      <c r="CH563" s="169">
        <v>0.5</v>
      </c>
      <c r="CI563" s="170" t="s">
        <v>46</v>
      </c>
      <c r="CJ563" s="170">
        <v>2.5000000000000001E-3</v>
      </c>
      <c r="CK563" s="170" t="s">
        <v>46</v>
      </c>
      <c r="CL563" s="170">
        <v>2.5000000000000001E-3</v>
      </c>
      <c r="CM563" s="180">
        <v>2284231.11</v>
      </c>
      <c r="CN563" s="180">
        <v>2467976.7095238101</v>
      </c>
      <c r="CO563" s="180">
        <v>-562403.77</v>
      </c>
      <c r="CP563" s="128" t="s">
        <v>46</v>
      </c>
      <c r="CQ563" s="128" t="s">
        <v>46</v>
      </c>
      <c r="CR563" s="128" t="s">
        <v>46</v>
      </c>
      <c r="CS563" s="128" t="s">
        <v>46</v>
      </c>
      <c r="CT563" s="126" t="s">
        <v>46</v>
      </c>
      <c r="CU563" s="126" t="s">
        <v>46</v>
      </c>
      <c r="CV563" s="126" t="s">
        <v>6509</v>
      </c>
      <c r="CW563" s="126" t="s">
        <v>46</v>
      </c>
      <c r="CX563" s="154">
        <v>25569.625694432871</v>
      </c>
    </row>
    <row r="564" spans="1:102" ht="15" customHeight="1" x14ac:dyDescent="0.35">
      <c r="A564" s="8"/>
      <c r="B564" s="129">
        <v>34957512000162</v>
      </c>
      <c r="C564" s="152" t="s">
        <v>6510</v>
      </c>
      <c r="D564" s="126">
        <v>13</v>
      </c>
      <c r="E564" s="126" t="s">
        <v>134</v>
      </c>
      <c r="F564" s="122" t="s">
        <v>3393</v>
      </c>
      <c r="G564" s="126" t="s">
        <v>3411</v>
      </c>
      <c r="H564" s="126" t="s">
        <v>352</v>
      </c>
      <c r="I564" s="126" t="s">
        <v>3383</v>
      </c>
      <c r="J564" s="126" t="s">
        <v>3559</v>
      </c>
      <c r="K564" s="126" t="s">
        <v>3526</v>
      </c>
      <c r="L564" s="211" t="s">
        <v>3400</v>
      </c>
      <c r="M564" s="126" t="s">
        <v>112</v>
      </c>
      <c r="N564" s="126" t="s">
        <v>4449</v>
      </c>
      <c r="O564" s="126" t="s">
        <v>266</v>
      </c>
      <c r="P564" s="211" t="s">
        <v>3541</v>
      </c>
      <c r="Q564" s="127">
        <v>100</v>
      </c>
      <c r="R564" s="126" t="s">
        <v>4350</v>
      </c>
      <c r="S564" s="213" t="s">
        <v>46</v>
      </c>
      <c r="T564" s="171">
        <v>100</v>
      </c>
      <c r="U564" s="171">
        <v>100</v>
      </c>
      <c r="V564" s="172" t="s">
        <v>3398</v>
      </c>
      <c r="W564" s="172" t="s">
        <v>3530</v>
      </c>
      <c r="X564" s="172" t="s">
        <v>4663</v>
      </c>
      <c r="Y564" s="172" t="s">
        <v>4355</v>
      </c>
      <c r="Z564" s="172">
        <v>93</v>
      </c>
      <c r="AA564" s="172" t="s">
        <v>46</v>
      </c>
      <c r="AB564" s="169" t="s">
        <v>46</v>
      </c>
      <c r="AC564" s="172" t="s">
        <v>46</v>
      </c>
      <c r="AD564" s="169">
        <v>4.7999999999999996E-3</v>
      </c>
      <c r="AE564" s="169" t="s">
        <v>46</v>
      </c>
      <c r="AF564" s="169">
        <v>0.02</v>
      </c>
      <c r="AG564" s="169">
        <v>0.2</v>
      </c>
      <c r="AH564" s="172" t="s">
        <v>136</v>
      </c>
      <c r="AI564" s="172" t="s">
        <v>4367</v>
      </c>
      <c r="AJ564" s="172" t="s">
        <v>133</v>
      </c>
      <c r="AK564" s="173">
        <v>43769</v>
      </c>
      <c r="AL564" s="212" t="s">
        <v>3621</v>
      </c>
      <c r="AM564" s="128">
        <v>1.25664714374902E-2</v>
      </c>
      <c r="AN564" s="128">
        <v>0.11478888762385719</v>
      </c>
      <c r="AO564" s="128">
        <v>0.14620995051116131</v>
      </c>
      <c r="AP564" s="128">
        <v>0.1308364162196986</v>
      </c>
      <c r="AQ564" s="128">
        <v>0.1363283961440582</v>
      </c>
      <c r="AR564" s="128">
        <v>0.1147721527732261</v>
      </c>
      <c r="AS564" s="128">
        <v>0.13736759942793059</v>
      </c>
      <c r="AT564" s="128">
        <v>0.14175685306922589</v>
      </c>
      <c r="AU564" s="128" t="s">
        <v>46</v>
      </c>
      <c r="AV564" s="128" t="s">
        <v>46</v>
      </c>
      <c r="AW564" s="128">
        <v>0.10792285769605239</v>
      </c>
      <c r="AX564" s="128">
        <v>1.0300974275969514</v>
      </c>
      <c r="AY564" s="128">
        <v>1.1089364065544711</v>
      </c>
      <c r="AZ564" s="128">
        <v>1.0957365308690321</v>
      </c>
      <c r="BA564" s="128">
        <v>1.0746609182707647</v>
      </c>
      <c r="BB564" s="128">
        <v>1.0859754734474192</v>
      </c>
      <c r="BC564" s="128">
        <v>1.0554758111076668</v>
      </c>
      <c r="BD564" s="128">
        <v>1.0528318672630887</v>
      </c>
      <c r="BE564" s="128">
        <v>1.1456947583518184</v>
      </c>
      <c r="BF564" s="128" t="s">
        <v>46</v>
      </c>
      <c r="BG564" s="128" t="s">
        <v>46</v>
      </c>
      <c r="BH564" s="128">
        <v>1.2182178371725394</v>
      </c>
      <c r="BI564" s="128">
        <v>3.6716766211259999E-4</v>
      </c>
      <c r="BJ564" s="128">
        <v>1.1276290377173899E-2</v>
      </c>
      <c r="BK564" s="128">
        <v>1.27746342721364E-2</v>
      </c>
      <c r="BL564" s="128">
        <v>8.1031842201024773E-3</v>
      </c>
      <c r="BM564" s="128">
        <v>9.5891853854066511E-3</v>
      </c>
      <c r="BN564" s="128">
        <v>6.0324246189837E-3</v>
      </c>
      <c r="BO564" s="128">
        <v>6.8932058431054001E-3</v>
      </c>
      <c r="BP564" s="128">
        <v>1.8026817616191699E-2</v>
      </c>
      <c r="BQ564" s="128" t="s">
        <v>46</v>
      </c>
      <c r="BR564" s="128" t="s">
        <v>46</v>
      </c>
      <c r="BS564" s="128">
        <v>1.7758819014483063E-2</v>
      </c>
      <c r="BT564" s="128">
        <v>3.2886453514756001E-3</v>
      </c>
      <c r="BU564" s="128">
        <v>5.1907066500975997E-3</v>
      </c>
      <c r="BV564" s="177">
        <v>3.4112843939545763</v>
      </c>
      <c r="BW564" s="177">
        <v>2.7722897511969458</v>
      </c>
      <c r="BX564" s="128">
        <v>-4.642589540249098E-4</v>
      </c>
      <c r="BY564" s="128">
        <v>-4.6161801975267E-3</v>
      </c>
      <c r="BZ564" s="177">
        <v>2.3268364991286998E-3</v>
      </c>
      <c r="CA564" s="182">
        <v>0.13082666881140559</v>
      </c>
      <c r="CB564" s="182">
        <v>-9.5770345586844996E-2</v>
      </c>
      <c r="CC564" s="182">
        <v>0.18863470893684031</v>
      </c>
      <c r="CD564" s="182">
        <v>0.1765282534194178</v>
      </c>
      <c r="CE564" s="182">
        <v>-2.25765148565443E-2</v>
      </c>
      <c r="CF564" s="182">
        <v>2.5388127492847801E-2</v>
      </c>
      <c r="CG564" s="179">
        <v>182.85701761999999</v>
      </c>
      <c r="CH564" s="169">
        <v>0.5</v>
      </c>
      <c r="CI564" s="170">
        <v>0.1</v>
      </c>
      <c r="CJ564" s="170">
        <v>2.3999999999999998E-3</v>
      </c>
      <c r="CK564" s="170">
        <v>2.2541443854998014E-4</v>
      </c>
      <c r="CL564" s="170">
        <v>2.6254144385499797E-3</v>
      </c>
      <c r="CM564" s="180">
        <v>225643430.44</v>
      </c>
      <c r="CN564" s="180">
        <v>228029963.83555549</v>
      </c>
      <c r="CO564" s="180">
        <v>-36175724.470000006</v>
      </c>
      <c r="CP564" s="128" t="s">
        <v>46</v>
      </c>
      <c r="CQ564" s="128" t="s">
        <v>46</v>
      </c>
      <c r="CR564" s="128" t="s">
        <v>46</v>
      </c>
      <c r="CS564" s="128" t="s">
        <v>46</v>
      </c>
      <c r="CT564" s="126" t="s">
        <v>46</v>
      </c>
      <c r="CU564" s="126" t="s">
        <v>46</v>
      </c>
      <c r="CV564" s="126" t="s">
        <v>6511</v>
      </c>
      <c r="CW564" s="126" t="s">
        <v>46</v>
      </c>
      <c r="CX564" s="154">
        <v>25569.625694432871</v>
      </c>
    </row>
    <row r="565" spans="1:102" ht="15" customHeight="1" x14ac:dyDescent="0.35">
      <c r="A565" s="8"/>
      <c r="B565" s="129">
        <v>24572219000123</v>
      </c>
      <c r="C565" s="152" t="s">
        <v>6512</v>
      </c>
      <c r="D565" s="126">
        <v>11</v>
      </c>
      <c r="E565" s="126" t="s">
        <v>134</v>
      </c>
      <c r="F565" s="122" t="s">
        <v>3393</v>
      </c>
      <c r="G565" s="126" t="s">
        <v>3411</v>
      </c>
      <c r="H565" s="126" t="s">
        <v>352</v>
      </c>
      <c r="I565" s="126" t="s">
        <v>3383</v>
      </c>
      <c r="J565" s="126" t="s">
        <v>3561</v>
      </c>
      <c r="K565" s="126" t="s">
        <v>3526</v>
      </c>
      <c r="L565" s="211" t="s">
        <v>3399</v>
      </c>
      <c r="M565" s="126" t="s">
        <v>163</v>
      </c>
      <c r="N565" s="126" t="s">
        <v>3547</v>
      </c>
      <c r="O565" s="126" t="s">
        <v>164</v>
      </c>
      <c r="P565" s="211" t="s">
        <v>3541</v>
      </c>
      <c r="Q565" s="127">
        <v>100</v>
      </c>
      <c r="R565" s="126" t="s">
        <v>4350</v>
      </c>
      <c r="S565" s="213" t="s">
        <v>46</v>
      </c>
      <c r="T565" s="171">
        <v>100</v>
      </c>
      <c r="U565" s="171">
        <v>100</v>
      </c>
      <c r="V565" s="172" t="s">
        <v>3398</v>
      </c>
      <c r="W565" s="172" t="s">
        <v>3530</v>
      </c>
      <c r="X565" s="172" t="s">
        <v>5321</v>
      </c>
      <c r="Y565" s="172" t="s">
        <v>3534</v>
      </c>
      <c r="Z565" s="172">
        <v>12</v>
      </c>
      <c r="AA565" s="172" t="s">
        <v>46</v>
      </c>
      <c r="AB565" s="169" t="s">
        <v>46</v>
      </c>
      <c r="AC565" s="172" t="s">
        <v>6513</v>
      </c>
      <c r="AD565" s="169">
        <v>3.0999999999999999E-3</v>
      </c>
      <c r="AE565" s="169">
        <v>3.0999999999999999E-3</v>
      </c>
      <c r="AF565" s="169">
        <v>1.3000000000000001E-2</v>
      </c>
      <c r="AG565" s="169">
        <v>0.2</v>
      </c>
      <c r="AH565" s="172" t="s">
        <v>136</v>
      </c>
      <c r="AI565" s="172" t="s">
        <v>4367</v>
      </c>
      <c r="AJ565" s="172" t="s">
        <v>133</v>
      </c>
      <c r="AK565" s="173">
        <v>42607</v>
      </c>
      <c r="AL565" s="212" t="s">
        <v>3622</v>
      </c>
      <c r="AM565" s="128">
        <v>1.2272625773568101E-2</v>
      </c>
      <c r="AN565" s="128">
        <v>0.10804325394805619</v>
      </c>
      <c r="AO565" s="128">
        <v>0.13681703275945711</v>
      </c>
      <c r="AP565" s="128">
        <v>0.1321325139038744</v>
      </c>
      <c r="AQ565" s="128">
        <v>0.1298503365432333</v>
      </c>
      <c r="AR565" s="128">
        <v>0.1209329160220538</v>
      </c>
      <c r="AS565" s="128">
        <v>0.1201289381499812</v>
      </c>
      <c r="AT565" s="128">
        <v>0.1382804121984211</v>
      </c>
      <c r="AU565" s="128" t="s">
        <v>46</v>
      </c>
      <c r="AV565" s="128" t="s">
        <v>46</v>
      </c>
      <c r="AW565" s="128">
        <v>9.2445852826845698E-2</v>
      </c>
      <c r="AX565" s="128">
        <v>1.0060103428474774</v>
      </c>
      <c r="AY565" s="128">
        <v>1.0437691336309132</v>
      </c>
      <c r="AZ565" s="128">
        <v>1.025343489383084</v>
      </c>
      <c r="BA565" s="128">
        <v>1.0859669195751025</v>
      </c>
      <c r="BB565" s="128">
        <v>1.0279868252641593</v>
      </c>
      <c r="BC565" s="128">
        <v>1.1121318590250284</v>
      </c>
      <c r="BD565" s="128">
        <v>0.92070892111011804</v>
      </c>
      <c r="BE565" s="128">
        <v>1.1175977739932841</v>
      </c>
      <c r="BF565" s="128" t="s">
        <v>46</v>
      </c>
      <c r="BG565" s="128" t="s">
        <v>46</v>
      </c>
      <c r="BH565" s="128">
        <v>1.0551907179840612</v>
      </c>
      <c r="BI565" s="128">
        <v>7.3321998190499995E-5</v>
      </c>
      <c r="BJ565" s="128">
        <v>4.5306567013729E-3</v>
      </c>
      <c r="BK565" s="128">
        <v>3.3817165204321001E-3</v>
      </c>
      <c r="BL565" s="128">
        <v>9.3252035784865406E-3</v>
      </c>
      <c r="BM565" s="128">
        <v>3.1386958366881323E-3</v>
      </c>
      <c r="BN565" s="128">
        <v>1.21931878678114E-2</v>
      </c>
      <c r="BO565" s="128">
        <v>-1.03454554348438E-2</v>
      </c>
      <c r="BP565" s="128">
        <v>1.45503767453869E-2</v>
      </c>
      <c r="BQ565" s="128" t="s">
        <v>46</v>
      </c>
      <c r="BR565" s="128" t="s">
        <v>46</v>
      </c>
      <c r="BS565" s="128">
        <v>4.4457915701983097E-3</v>
      </c>
      <c r="BT565" s="128">
        <v>2.2171538375264001E-3</v>
      </c>
      <c r="BU565" s="128">
        <v>6.2756433931305004E-3</v>
      </c>
      <c r="BV565" s="177">
        <v>1.3452933928949431</v>
      </c>
      <c r="BW565" s="177">
        <v>0.51742520513880386</v>
      </c>
      <c r="BX565" s="128">
        <v>-2.0763640443344225E-4</v>
      </c>
      <c r="BY565" s="128">
        <v>-4.5933511770563401E-2</v>
      </c>
      <c r="BZ565" s="177">
        <v>2.5527842237369998E-4</v>
      </c>
      <c r="CA565" s="182">
        <v>0.1403546803910177</v>
      </c>
      <c r="CB565" s="182">
        <v>-6.3295525462412197E-2</v>
      </c>
      <c r="CC565" s="182">
        <v>0.15768107669835471</v>
      </c>
      <c r="CD565" s="182">
        <v>4.3653041063612799E-2</v>
      </c>
      <c r="CE565" s="182">
        <v>2.6254591877328499E-2</v>
      </c>
      <c r="CF565" s="182">
        <v>1.94673258579127E-2</v>
      </c>
      <c r="CG565" s="179">
        <v>2.2270635599999999</v>
      </c>
      <c r="CH565" s="169">
        <v>0.5</v>
      </c>
      <c r="CI565" s="170">
        <v>0.1</v>
      </c>
      <c r="CJ565" s="170">
        <v>1.5499999999999999E-3</v>
      </c>
      <c r="CK565" s="170">
        <v>5.9671980782352033E-5</v>
      </c>
      <c r="CL565" s="170">
        <v>1.6096719807823521E-3</v>
      </c>
      <c r="CM565" s="180">
        <v>485491102.12</v>
      </c>
      <c r="CN565" s="180">
        <v>486235344.62277812</v>
      </c>
      <c r="CO565" s="180">
        <v>-91013285.570000023</v>
      </c>
      <c r="CP565" s="128" t="s">
        <v>46</v>
      </c>
      <c r="CQ565" s="128" t="s">
        <v>46</v>
      </c>
      <c r="CR565" s="128" t="s">
        <v>46</v>
      </c>
      <c r="CS565" s="128" t="s">
        <v>46</v>
      </c>
      <c r="CT565" s="126" t="s">
        <v>46</v>
      </c>
      <c r="CU565" s="126" t="s">
        <v>46</v>
      </c>
      <c r="CV565" s="126" t="s">
        <v>6514</v>
      </c>
      <c r="CW565" s="126" t="s">
        <v>46</v>
      </c>
      <c r="CX565" s="154">
        <v>25569.625694432871</v>
      </c>
    </row>
    <row r="566" spans="1:102" ht="15" customHeight="1" x14ac:dyDescent="0.35">
      <c r="A566" s="8"/>
      <c r="B566" s="129">
        <v>45089490000182</v>
      </c>
      <c r="C566" s="152" t="s">
        <v>6515</v>
      </c>
      <c r="D566" s="126">
        <v>26</v>
      </c>
      <c r="E566" s="126"/>
      <c r="F566" s="122"/>
      <c r="G566" s="126" t="s">
        <v>3411</v>
      </c>
      <c r="H566" s="126" t="s">
        <v>352</v>
      </c>
      <c r="I566" s="126" t="s">
        <v>3383</v>
      </c>
      <c r="J566" s="126" t="s">
        <v>3559</v>
      </c>
      <c r="K566" s="126" t="s">
        <v>3526</v>
      </c>
      <c r="L566" s="211" t="s">
        <v>3399</v>
      </c>
      <c r="M566" s="126" t="s">
        <v>114</v>
      </c>
      <c r="N566" s="126" t="s">
        <v>115</v>
      </c>
      <c r="O566" s="126" t="s">
        <v>4459</v>
      </c>
      <c r="P566" s="211" t="s">
        <v>3537</v>
      </c>
      <c r="Q566" s="127">
        <v>100</v>
      </c>
      <c r="R566" s="126" t="s">
        <v>4350</v>
      </c>
      <c r="S566" s="213" t="s">
        <v>46</v>
      </c>
      <c r="T566" s="171">
        <v>100</v>
      </c>
      <c r="U566" s="171">
        <v>100</v>
      </c>
      <c r="V566" s="172" t="s">
        <v>3398</v>
      </c>
      <c r="W566" s="172" t="s">
        <v>3530</v>
      </c>
      <c r="X566" s="172" t="s">
        <v>3531</v>
      </c>
      <c r="Y566" s="172" t="s">
        <v>4355</v>
      </c>
      <c r="Z566" s="172">
        <v>33</v>
      </c>
      <c r="AA566" s="172" t="s">
        <v>46</v>
      </c>
      <c r="AB566" s="169" t="s">
        <v>46</v>
      </c>
      <c r="AC566" s="172" t="s">
        <v>46</v>
      </c>
      <c r="AD566" s="169">
        <v>0.01</v>
      </c>
      <c r="AE566" s="169" t="s">
        <v>46</v>
      </c>
      <c r="AF566" s="169">
        <v>0.03</v>
      </c>
      <c r="AG566" s="169">
        <v>0.1</v>
      </c>
      <c r="AH566" s="172" t="s">
        <v>3564</v>
      </c>
      <c r="AI566" s="172" t="s">
        <v>4352</v>
      </c>
      <c r="AJ566" s="172" t="s">
        <v>3372</v>
      </c>
      <c r="AK566" s="173">
        <v>44742</v>
      </c>
      <c r="AL566" s="212" t="s">
        <v>6516</v>
      </c>
      <c r="AM566" s="128">
        <v>2.4883188981547202E-2</v>
      </c>
      <c r="AN566" s="128">
        <v>0.29379150967844558</v>
      </c>
      <c r="AO566" s="128">
        <v>0.13953173375084699</v>
      </c>
      <c r="AP566" s="128">
        <v>0.1102866098883605</v>
      </c>
      <c r="AQ566" s="128">
        <v>8.5053195113351299E-2</v>
      </c>
      <c r="AR566" s="128">
        <v>-0.1543428795453082</v>
      </c>
      <c r="AS566" s="128">
        <v>0.21586188958254521</v>
      </c>
      <c r="AT566" s="128" t="s">
        <v>46</v>
      </c>
      <c r="AU566" s="128" t="s">
        <v>46</v>
      </c>
      <c r="AV566" s="128" t="s">
        <v>46</v>
      </c>
      <c r="AW566" s="128">
        <v>0.1099378098516095</v>
      </c>
      <c r="AX566" s="128">
        <v>2.0397220562512888</v>
      </c>
      <c r="AY566" s="128">
        <v>2.8382198639872231</v>
      </c>
      <c r="AZ566" s="128">
        <v>1.0456881857341389</v>
      </c>
      <c r="BA566" s="128">
        <v>0.89713321425574633</v>
      </c>
      <c r="BB566" s="128">
        <v>0.64487311817294168</v>
      </c>
      <c r="BC566" s="128" t="s">
        <v>46</v>
      </c>
      <c r="BD566" s="128">
        <v>1.6544387266472118</v>
      </c>
      <c r="BE566" s="128" t="s">
        <v>46</v>
      </c>
      <c r="BF566" s="128" t="s">
        <v>46</v>
      </c>
      <c r="BG566" s="128" t="s">
        <v>46</v>
      </c>
      <c r="BH566" s="128">
        <v>0.84774571033333002</v>
      </c>
      <c r="BI566" s="128">
        <v>1.2683885206169599E-2</v>
      </c>
      <c r="BJ566" s="128">
        <v>0.19027891243176229</v>
      </c>
      <c r="BK566" s="128">
        <v>6.0964175118221001E-3</v>
      </c>
      <c r="BL566" s="128">
        <v>-1.1261272408932821E-2</v>
      </c>
      <c r="BM566" s="128">
        <v>-4.1380445423380596E-2</v>
      </c>
      <c r="BN566" s="128">
        <v>-0.26308260769955061</v>
      </c>
      <c r="BO566" s="128">
        <v>8.5387495997720095E-2</v>
      </c>
      <c r="BP566" s="128" t="s">
        <v>46</v>
      </c>
      <c r="BQ566" s="128" t="s">
        <v>46</v>
      </c>
      <c r="BR566" s="128" t="s">
        <v>46</v>
      </c>
      <c r="BS566" s="128">
        <v>-1.7478115466823319E-2</v>
      </c>
      <c r="BT566" s="128">
        <v>0.15826175341484069</v>
      </c>
      <c r="BU566" s="128">
        <v>0.16262390001922761</v>
      </c>
      <c r="BV566" s="177">
        <v>0.1127246153609668</v>
      </c>
      <c r="BW566" s="177">
        <v>-1.4189346160975599E-2</v>
      </c>
      <c r="BX566" s="128">
        <v>-0.138071960603357</v>
      </c>
      <c r="BY566" s="128">
        <v>-0.17998106986443169</v>
      </c>
      <c r="BZ566" s="177">
        <v>0.89638058023970824</v>
      </c>
      <c r="CA566" s="182">
        <v>0.92965882682928958</v>
      </c>
      <c r="CB566" s="182">
        <v>-0.32191624945446068</v>
      </c>
      <c r="CC566" s="182">
        <v>0.57211629530824182</v>
      </c>
      <c r="CD566" s="182">
        <v>0.49777124440917758</v>
      </c>
      <c r="CE566" s="182">
        <v>0.1007726780741464</v>
      </c>
      <c r="CF566" s="182">
        <v>0.43520948070737708</v>
      </c>
      <c r="CG566" s="179">
        <v>1.4023650700000001</v>
      </c>
      <c r="CH566" s="169">
        <v>0.5</v>
      </c>
      <c r="CI566" s="170">
        <v>0.1</v>
      </c>
      <c r="CJ566" s="170">
        <v>5.0000000000000001E-3</v>
      </c>
      <c r="CK566" s="170">
        <v>3.4282955520934969E-4</v>
      </c>
      <c r="CL566" s="170">
        <v>5.3428295552093502E-3</v>
      </c>
      <c r="CM566" s="180">
        <v>1937353.42</v>
      </c>
      <c r="CN566" s="180">
        <v>1969536.6745238083</v>
      </c>
      <c r="CO566" s="180">
        <v>-445764.96</v>
      </c>
      <c r="CP566" s="128" t="s">
        <v>46</v>
      </c>
      <c r="CQ566" s="128" t="s">
        <v>46</v>
      </c>
      <c r="CR566" s="128" t="s">
        <v>46</v>
      </c>
      <c r="CS566" s="128" t="s">
        <v>46</v>
      </c>
      <c r="CT566" s="126" t="s">
        <v>46</v>
      </c>
      <c r="CU566" s="126" t="s">
        <v>46</v>
      </c>
      <c r="CV566" s="126" t="s">
        <v>6517</v>
      </c>
      <c r="CW566" s="126" t="s">
        <v>46</v>
      </c>
      <c r="CX566" s="154">
        <v>25569.625694432871</v>
      </c>
    </row>
    <row r="567" spans="1:102" ht="15" customHeight="1" x14ac:dyDescent="0.35">
      <c r="A567" s="8"/>
      <c r="B567" s="129">
        <v>37887412000103</v>
      </c>
      <c r="C567" s="152" t="s">
        <v>6518</v>
      </c>
      <c r="D567" s="126">
        <v>26</v>
      </c>
      <c r="E567" s="126"/>
      <c r="F567" s="122"/>
      <c r="G567" s="126" t="s">
        <v>6519</v>
      </c>
      <c r="H567" s="126" t="s">
        <v>3390</v>
      </c>
      <c r="I567" s="126" t="s">
        <v>3384</v>
      </c>
      <c r="J567" s="126" t="s">
        <v>362</v>
      </c>
      <c r="K567" s="126" t="s">
        <v>3526</v>
      </c>
      <c r="L567" s="211" t="s">
        <v>3400</v>
      </c>
      <c r="M567" s="126" t="s">
        <v>114</v>
      </c>
      <c r="N567" s="126" t="s">
        <v>115</v>
      </c>
      <c r="O567" s="126" t="s">
        <v>3551</v>
      </c>
      <c r="P567" s="211" t="s">
        <v>4616</v>
      </c>
      <c r="Q567" s="127">
        <v>20000</v>
      </c>
      <c r="R567" s="126" t="s">
        <v>4350</v>
      </c>
      <c r="S567" s="213" t="s">
        <v>46</v>
      </c>
      <c r="T567" s="171">
        <v>5000</v>
      </c>
      <c r="U567" s="171">
        <v>5000</v>
      </c>
      <c r="V567" s="172" t="s">
        <v>3398</v>
      </c>
      <c r="W567" s="172" t="s">
        <v>135</v>
      </c>
      <c r="X567" s="172" t="s">
        <v>3531</v>
      </c>
      <c r="Y567" s="172" t="s">
        <v>3534</v>
      </c>
      <c r="Z567" s="172">
        <v>32</v>
      </c>
      <c r="AA567" s="172" t="s">
        <v>134</v>
      </c>
      <c r="AB567" s="169">
        <v>0.15</v>
      </c>
      <c r="AC567" s="172" t="s">
        <v>6520</v>
      </c>
      <c r="AD567" s="169">
        <v>1.95E-2</v>
      </c>
      <c r="AE567" s="169">
        <v>6.9500000000000006E-2</v>
      </c>
      <c r="AF567" s="169">
        <v>2.5000000000000001E-2</v>
      </c>
      <c r="AG567" s="169">
        <v>0.2</v>
      </c>
      <c r="AH567" s="172" t="s">
        <v>3380</v>
      </c>
      <c r="AI567" s="172" t="s">
        <v>3381</v>
      </c>
      <c r="AJ567" s="172" t="s">
        <v>46</v>
      </c>
      <c r="AK567" s="173">
        <v>44315</v>
      </c>
      <c r="AL567" s="212" t="s">
        <v>6521</v>
      </c>
      <c r="AM567" s="128">
        <v>4.7628993244261203E-2</v>
      </c>
      <c r="AN567" s="128">
        <v>0.42723215312339158</v>
      </c>
      <c r="AO567" s="128">
        <v>0.1654596433821868</v>
      </c>
      <c r="AP567" s="128">
        <v>0.1244197172632972</v>
      </c>
      <c r="AQ567" s="128">
        <v>9.9679043311654697E-2</v>
      </c>
      <c r="AR567" s="128">
        <v>-0.2028225416608416</v>
      </c>
      <c r="AS567" s="128">
        <v>0.16650130243125291</v>
      </c>
      <c r="AT567" s="128">
        <v>8.0699519521351994E-3</v>
      </c>
      <c r="AU567" s="128" t="s">
        <v>46</v>
      </c>
      <c r="AV567" s="128" t="s">
        <v>46</v>
      </c>
      <c r="AW567" s="128">
        <v>1.8690161427288701E-2</v>
      </c>
      <c r="AX567" s="128">
        <v>3.9042386451916258</v>
      </c>
      <c r="AY567" s="128">
        <v>4.1273445405417153</v>
      </c>
      <c r="AZ567" s="128">
        <v>1.2399988851961516</v>
      </c>
      <c r="BA567" s="128">
        <v>1.0188781269080185</v>
      </c>
      <c r="BB567" s="128">
        <v>0.76655685198197598</v>
      </c>
      <c r="BC567" s="128" t="s">
        <v>46</v>
      </c>
      <c r="BD567" s="128">
        <v>1.2761224471451991</v>
      </c>
      <c r="BE567" s="128">
        <v>6.5222255231620299E-2</v>
      </c>
      <c r="BF567" s="128" t="s">
        <v>46</v>
      </c>
      <c r="BG567" s="128" t="s">
        <v>46</v>
      </c>
      <c r="BH567" s="128">
        <v>0.1393043698143008</v>
      </c>
      <c r="BI567" s="128">
        <v>3.5429689468883599E-2</v>
      </c>
      <c r="BJ567" s="128">
        <v>0.32371955587670831</v>
      </c>
      <c r="BK567" s="128">
        <v>3.2024327143161897E-2</v>
      </c>
      <c r="BL567" s="128">
        <v>2.0544175993431057E-3</v>
      </c>
      <c r="BM567" s="128">
        <v>-2.6862647678909557E-2</v>
      </c>
      <c r="BN567" s="128">
        <v>-0.311562269815084</v>
      </c>
      <c r="BO567" s="128">
        <v>3.6026908846427702E-2</v>
      </c>
      <c r="BP567" s="128">
        <v>-0.1156600835008989</v>
      </c>
      <c r="BQ567" s="128" t="s">
        <v>46</v>
      </c>
      <c r="BR567" s="128" t="s">
        <v>46</v>
      </c>
      <c r="BS567" s="128">
        <v>-0.10181707013222341</v>
      </c>
      <c r="BT567" s="128">
        <v>0.20295268397684771</v>
      </c>
      <c r="BU567" s="128">
        <v>0.18377231325015619</v>
      </c>
      <c r="BV567" s="177">
        <v>0.2384714867792079</v>
      </c>
      <c r="BW567" s="177">
        <v>-0.39559806936288938</v>
      </c>
      <c r="BX567" s="128">
        <v>-0.1966127232861534</v>
      </c>
      <c r="BY567" s="128">
        <v>-0.30567703475278563</v>
      </c>
      <c r="BZ567" s="177">
        <v>0.88020368469735966</v>
      </c>
      <c r="CA567" s="182">
        <v>0.87580266805573592</v>
      </c>
      <c r="CB567" s="182">
        <v>-0.30504924739425437</v>
      </c>
      <c r="CC567" s="182">
        <v>0.59579125922888776</v>
      </c>
      <c r="CD567" s="182">
        <v>0.4973771095383816</v>
      </c>
      <c r="CE567" s="182">
        <v>0.10503009304697961</v>
      </c>
      <c r="CF567" s="182">
        <v>0.42691443225991832</v>
      </c>
      <c r="CG567" s="179">
        <v>5.0767775200000003</v>
      </c>
      <c r="CH567" s="169">
        <v>0.2</v>
      </c>
      <c r="CI567" s="170">
        <v>0.2</v>
      </c>
      <c r="CJ567" s="170">
        <v>3.9000000000000003E-3</v>
      </c>
      <c r="CK567" s="170" t="s">
        <v>46</v>
      </c>
      <c r="CL567" s="170">
        <v>3.9000000000000003E-3</v>
      </c>
      <c r="CM567" s="180">
        <v>20651144.82</v>
      </c>
      <c r="CN567" s="180">
        <v>36891312.969365068</v>
      </c>
      <c r="CO567" s="180">
        <v>-22412515.340000004</v>
      </c>
      <c r="CP567" s="128" t="s">
        <v>46</v>
      </c>
      <c r="CQ567" s="128" t="s">
        <v>46</v>
      </c>
      <c r="CR567" s="128" t="s">
        <v>46</v>
      </c>
      <c r="CS567" s="128" t="s">
        <v>46</v>
      </c>
      <c r="CT567" s="126" t="s">
        <v>46</v>
      </c>
      <c r="CU567" s="126" t="s">
        <v>46</v>
      </c>
      <c r="CV567" s="126" t="s">
        <v>6522</v>
      </c>
      <c r="CW567" s="126" t="s">
        <v>46</v>
      </c>
      <c r="CX567" s="154">
        <v>25569.625694432871</v>
      </c>
    </row>
    <row r="568" spans="1:102" ht="15" customHeight="1" x14ac:dyDescent="0.35">
      <c r="A568" s="8"/>
      <c r="B568" s="129">
        <v>8912569000135</v>
      </c>
      <c r="C568" s="152" t="s">
        <v>6523</v>
      </c>
      <c r="D568" s="126">
        <v>26</v>
      </c>
      <c r="E568" s="126"/>
      <c r="F568" s="122" t="s">
        <v>3394</v>
      </c>
      <c r="G568" s="126" t="s">
        <v>6519</v>
      </c>
      <c r="H568" s="126" t="s">
        <v>3391</v>
      </c>
      <c r="I568" s="126" t="s">
        <v>3392</v>
      </c>
      <c r="J568" s="126" t="s">
        <v>3560</v>
      </c>
      <c r="K568" s="126" t="s">
        <v>3526</v>
      </c>
      <c r="L568" s="211" t="s">
        <v>3399</v>
      </c>
      <c r="M568" s="126" t="s">
        <v>114</v>
      </c>
      <c r="N568" s="126" t="s">
        <v>5078</v>
      </c>
      <c r="O568" s="126" t="s">
        <v>3551</v>
      </c>
      <c r="P568" s="211" t="s">
        <v>3550</v>
      </c>
      <c r="Q568" s="127">
        <v>20000</v>
      </c>
      <c r="R568" s="126" t="s">
        <v>4361</v>
      </c>
      <c r="S568" s="213" t="s">
        <v>46</v>
      </c>
      <c r="T568" s="171">
        <v>5000</v>
      </c>
      <c r="U568" s="171">
        <v>5000</v>
      </c>
      <c r="V568" s="172" t="s">
        <v>3398</v>
      </c>
      <c r="W568" s="172" t="s">
        <v>135</v>
      </c>
      <c r="X568" s="172" t="s">
        <v>3530</v>
      </c>
      <c r="Y568" s="172" t="s">
        <v>3534</v>
      </c>
      <c r="Z568" s="172">
        <v>3</v>
      </c>
      <c r="AA568" s="172" t="s">
        <v>46</v>
      </c>
      <c r="AB568" s="169" t="s">
        <v>46</v>
      </c>
      <c r="AC568" s="172" t="s">
        <v>6524</v>
      </c>
      <c r="AD568" s="169">
        <v>1.9400000000000001E-2</v>
      </c>
      <c r="AE568" s="169">
        <v>7.4399999999999994E-2</v>
      </c>
      <c r="AF568" s="169">
        <v>2.2000000000000002E-2</v>
      </c>
      <c r="AG568" s="169" t="s">
        <v>46</v>
      </c>
      <c r="AH568" s="172" t="s">
        <v>46</v>
      </c>
      <c r="AI568" s="172" t="s">
        <v>46</v>
      </c>
      <c r="AJ568" s="172" t="s">
        <v>3372</v>
      </c>
      <c r="AK568" s="173">
        <v>39286</v>
      </c>
      <c r="AL568" s="212" t="s">
        <v>6525</v>
      </c>
      <c r="AM568" s="128">
        <v>4.3391445364012501E-2</v>
      </c>
      <c r="AN568" s="128">
        <v>0.30401516872689949</v>
      </c>
      <c r="AO568" s="128">
        <v>0.1218298299555344</v>
      </c>
      <c r="AP568" s="128">
        <v>0.11432953113074749</v>
      </c>
      <c r="AQ568" s="128">
        <v>9.8874500566007606E-2</v>
      </c>
      <c r="AR568" s="128">
        <v>-0.17337161619518521</v>
      </c>
      <c r="AS568" s="128">
        <v>0.2160611282475895</v>
      </c>
      <c r="AT568" s="128">
        <v>0.11104846121501399</v>
      </c>
      <c r="AU568" s="128" t="s">
        <v>46</v>
      </c>
      <c r="AV568" s="128" t="s">
        <v>46</v>
      </c>
      <c r="AW568" s="128">
        <v>8.6239876184042094E-2</v>
      </c>
      <c r="AX568" s="128">
        <v>3.5568788320192044</v>
      </c>
      <c r="AY568" s="128">
        <v>2.9369871572480584</v>
      </c>
      <c r="AZ568" s="128">
        <v>0.91302537730939715</v>
      </c>
      <c r="BA568" s="128">
        <v>0.93180235439880799</v>
      </c>
      <c r="BB568" s="128">
        <v>0.75977838039636758</v>
      </c>
      <c r="BC568" s="128" t="s">
        <v>46</v>
      </c>
      <c r="BD568" s="128">
        <v>1.6559657593435906</v>
      </c>
      <c r="BE568" s="128">
        <v>0.89750609711225782</v>
      </c>
      <c r="BF568" s="128" t="s">
        <v>46</v>
      </c>
      <c r="BG568" s="128" t="s">
        <v>46</v>
      </c>
      <c r="BH568" s="128">
        <v>0.77565036871370285</v>
      </c>
      <c r="BI568" s="128">
        <v>3.1192141588634901E-2</v>
      </c>
      <c r="BJ568" s="128">
        <v>0.20050257148021619</v>
      </c>
      <c r="BK568" s="128">
        <v>-1.1605486283490399E-2</v>
      </c>
      <c r="BL568" s="128">
        <v>-7.4531757932779774E-3</v>
      </c>
      <c r="BM568" s="128">
        <v>-2.7661693322272085E-2</v>
      </c>
      <c r="BN568" s="128">
        <v>-0.28211134434942758</v>
      </c>
      <c r="BO568" s="128">
        <v>8.5586734662764299E-2</v>
      </c>
      <c r="BP568" s="128">
        <v>-1.2681574238020099E-2</v>
      </c>
      <c r="BQ568" s="128" t="s">
        <v>46</v>
      </c>
      <c r="BR568" s="128" t="s">
        <v>46</v>
      </c>
      <c r="BS568" s="128">
        <v>-2.244819980107926E-2</v>
      </c>
      <c r="BT568" s="128">
        <v>0.17377027315651611</v>
      </c>
      <c r="BU568" s="128">
        <v>0.24144017653666039</v>
      </c>
      <c r="BV568" s="177">
        <v>2.7243438362106E-2</v>
      </c>
      <c r="BW568" s="177">
        <v>7.4942691181184504E-2</v>
      </c>
      <c r="BX568" s="128">
        <v>-0.15305529597539691</v>
      </c>
      <c r="BY568" s="128">
        <v>-0.60203460096821626</v>
      </c>
      <c r="BZ568" s="177">
        <v>0.88601250907232232</v>
      </c>
      <c r="CA568" s="182">
        <v>0.96090133101666519</v>
      </c>
      <c r="CB568" s="182">
        <v>-0.31453505537472098</v>
      </c>
      <c r="CC568" s="182">
        <v>0.53948007501395734</v>
      </c>
      <c r="CD568" s="182">
        <v>0.46543609128715391</v>
      </c>
      <c r="CE568" s="182">
        <v>0.16343470443195651</v>
      </c>
      <c r="CF568" s="182">
        <v>0.42273909923669312</v>
      </c>
      <c r="CG568" s="179">
        <v>4.4809274700000001</v>
      </c>
      <c r="CH568" s="169">
        <v>0.2</v>
      </c>
      <c r="CI568" s="170" t="s">
        <v>46</v>
      </c>
      <c r="CJ568" s="170">
        <v>3.8800000000000002E-3</v>
      </c>
      <c r="CK568" s="170" t="s">
        <v>46</v>
      </c>
      <c r="CL568" s="170">
        <v>3.8800000000000002E-3</v>
      </c>
      <c r="CM568" s="180">
        <v>26672808.34</v>
      </c>
      <c r="CN568" s="180">
        <v>26551862.226428561</v>
      </c>
      <c r="CO568" s="180">
        <v>-5168959.0099999988</v>
      </c>
      <c r="CP568" s="128" t="s">
        <v>46</v>
      </c>
      <c r="CQ568" s="128" t="s">
        <v>46</v>
      </c>
      <c r="CR568" s="128" t="s">
        <v>46</v>
      </c>
      <c r="CS568" s="128" t="s">
        <v>46</v>
      </c>
      <c r="CT568" s="126" t="s">
        <v>46</v>
      </c>
      <c r="CU568" s="126" t="s">
        <v>46</v>
      </c>
      <c r="CV568" s="126" t="s">
        <v>6526</v>
      </c>
      <c r="CW568" s="126" t="s">
        <v>46</v>
      </c>
      <c r="CX568" s="154">
        <v>25569.625694432871</v>
      </c>
    </row>
    <row r="569" spans="1:102" ht="15" customHeight="1" x14ac:dyDescent="0.35">
      <c r="A569" s="8"/>
      <c r="B569" s="129">
        <v>33497084000170</v>
      </c>
      <c r="C569" s="152" t="s">
        <v>6530</v>
      </c>
      <c r="D569" s="126">
        <v>26</v>
      </c>
      <c r="E569" s="126" t="s">
        <v>134</v>
      </c>
      <c r="F569" s="122" t="s">
        <v>3401</v>
      </c>
      <c r="G569" s="126" t="s">
        <v>6519</v>
      </c>
      <c r="H569" s="126" t="s">
        <v>3390</v>
      </c>
      <c r="I569" s="126" t="s">
        <v>3384</v>
      </c>
      <c r="J569" s="126" t="s">
        <v>3561</v>
      </c>
      <c r="K569" s="126" t="s">
        <v>3526</v>
      </c>
      <c r="L569" s="211" t="s">
        <v>3400</v>
      </c>
      <c r="M569" s="126" t="s">
        <v>114</v>
      </c>
      <c r="N569" s="126" t="s">
        <v>115</v>
      </c>
      <c r="O569" s="126" t="s">
        <v>4459</v>
      </c>
      <c r="P569" s="211" t="s">
        <v>3550</v>
      </c>
      <c r="Q569" s="127">
        <v>5000</v>
      </c>
      <c r="R569" s="126" t="s">
        <v>4350</v>
      </c>
      <c r="S569" s="213" t="s">
        <v>46</v>
      </c>
      <c r="T569" s="171">
        <v>5000</v>
      </c>
      <c r="U569" s="171">
        <v>5000</v>
      </c>
      <c r="V569" s="172" t="s">
        <v>3398</v>
      </c>
      <c r="W569" s="172" t="s">
        <v>135</v>
      </c>
      <c r="X569" s="172" t="s">
        <v>4663</v>
      </c>
      <c r="Y569" s="172" t="s">
        <v>3534</v>
      </c>
      <c r="Z569" s="172">
        <v>92</v>
      </c>
      <c r="AA569" s="172" t="s">
        <v>134</v>
      </c>
      <c r="AB569" s="169">
        <v>0.15</v>
      </c>
      <c r="AC569" s="172" t="s">
        <v>6531</v>
      </c>
      <c r="AD569" s="169">
        <v>1.95E-2</v>
      </c>
      <c r="AE569" s="169">
        <v>7.4499999999999997E-2</v>
      </c>
      <c r="AF569" s="169" t="s">
        <v>46</v>
      </c>
      <c r="AG569" s="169">
        <v>0.2</v>
      </c>
      <c r="AH569" s="172" t="s">
        <v>136</v>
      </c>
      <c r="AI569" s="172" t="s">
        <v>4367</v>
      </c>
      <c r="AJ569" s="172" t="s">
        <v>133</v>
      </c>
      <c r="AK569" s="173">
        <v>43644</v>
      </c>
      <c r="AL569" s="212" t="s">
        <v>6532</v>
      </c>
      <c r="AM569" s="128">
        <v>5.1175569989083403E-2</v>
      </c>
      <c r="AN569" s="128">
        <v>0.38401344305104579</v>
      </c>
      <c r="AO569" s="128">
        <v>0.1675020432734062</v>
      </c>
      <c r="AP569" s="128">
        <v>0.117660058403604</v>
      </c>
      <c r="AQ569" s="128">
        <v>0.1116756243448402</v>
      </c>
      <c r="AR569" s="128">
        <v>-0.16642484253473369</v>
      </c>
      <c r="AS569" s="128">
        <v>0.1743715158503536</v>
      </c>
      <c r="AT569" s="128">
        <v>0.1167463823488004</v>
      </c>
      <c r="AU569" s="128" t="s">
        <v>46</v>
      </c>
      <c r="AV569" s="128" t="s">
        <v>46</v>
      </c>
      <c r="AW569" s="128">
        <v>0.13640002691708039</v>
      </c>
      <c r="AX569" s="128">
        <v>4.1949582477299598</v>
      </c>
      <c r="AY569" s="128">
        <v>3.7098232801162792</v>
      </c>
      <c r="AZ569" s="128">
        <v>1.255305177029423</v>
      </c>
      <c r="BA569" s="128">
        <v>0.96045718624777676</v>
      </c>
      <c r="BB569" s="128">
        <v>0.86881245177852817</v>
      </c>
      <c r="BC569" s="128" t="s">
        <v>46</v>
      </c>
      <c r="BD569" s="128">
        <v>1.3364424318016828</v>
      </c>
      <c r="BE569" s="128">
        <v>0.94355733368487837</v>
      </c>
      <c r="BF569" s="128" t="s">
        <v>46</v>
      </c>
      <c r="BG569" s="128" t="s">
        <v>46</v>
      </c>
      <c r="BH569" s="128">
        <v>1.7099089886533732</v>
      </c>
      <c r="BI569" s="128">
        <v>3.8976266213705799E-2</v>
      </c>
      <c r="BJ569" s="128">
        <v>0.28050084580436252</v>
      </c>
      <c r="BK569" s="128">
        <v>3.4066727034381197E-2</v>
      </c>
      <c r="BL569" s="128">
        <v>-4.3154951825614685E-3</v>
      </c>
      <c r="BM569" s="128">
        <v>-1.4941998491023178E-2</v>
      </c>
      <c r="BN569" s="128">
        <v>-0.2751645706889761</v>
      </c>
      <c r="BO569" s="128">
        <v>4.3897122265528402E-2</v>
      </c>
      <c r="BP569" s="128">
        <v>-6.9836531042337001E-3</v>
      </c>
      <c r="BQ569" s="128" t="s">
        <v>46</v>
      </c>
      <c r="BR569" s="128" t="s">
        <v>46</v>
      </c>
      <c r="BS569" s="128">
        <v>5.2446044700203753E-2</v>
      </c>
      <c r="BT569" s="128">
        <v>0.1699771622655519</v>
      </c>
      <c r="BU569" s="128">
        <v>0.17891294529465421</v>
      </c>
      <c r="BV569" s="177">
        <v>0.258958875767413</v>
      </c>
      <c r="BW569" s="177">
        <v>0.3220774994953986</v>
      </c>
      <c r="BX569" s="128">
        <v>-0.17026500948984799</v>
      </c>
      <c r="BY569" s="128">
        <v>-0.2504565224671515</v>
      </c>
      <c r="BZ569" s="177">
        <v>0.58561714733448034</v>
      </c>
      <c r="CA569" s="182">
        <v>0.81273391811516316</v>
      </c>
      <c r="CB569" s="182">
        <v>-0.31558553477033008</v>
      </c>
      <c r="CC569" s="182">
        <v>0.60051206817134128</v>
      </c>
      <c r="CD569" s="182">
        <v>0.51541916315621095</v>
      </c>
      <c r="CE569" s="182">
        <v>8.4587489330744101E-2</v>
      </c>
      <c r="CF569" s="182">
        <v>0.4244757214613708</v>
      </c>
      <c r="CG569" s="179">
        <v>2.22141396</v>
      </c>
      <c r="CH569" s="169">
        <v>0.18</v>
      </c>
      <c r="CI569" s="170">
        <v>0.15</v>
      </c>
      <c r="CJ569" s="170">
        <v>3.5099999999999997E-3</v>
      </c>
      <c r="CK569" s="170">
        <v>9.0168516578666754E-4</v>
      </c>
      <c r="CL569" s="170">
        <v>4.4116851657866676E-3</v>
      </c>
      <c r="CM569" s="180">
        <v>165059451.53999999</v>
      </c>
      <c r="CN569" s="180">
        <v>140999006.39293653</v>
      </c>
      <c r="CO569" s="180">
        <v>-3158707.3799999878</v>
      </c>
      <c r="CP569" s="128" t="s">
        <v>46</v>
      </c>
      <c r="CQ569" s="128" t="s">
        <v>46</v>
      </c>
      <c r="CR569" s="128" t="s">
        <v>46</v>
      </c>
      <c r="CS569" s="128" t="s">
        <v>46</v>
      </c>
      <c r="CT569" s="126" t="s">
        <v>46</v>
      </c>
      <c r="CU569" s="126" t="s">
        <v>46</v>
      </c>
      <c r="CV569" s="126" t="s">
        <v>6533</v>
      </c>
      <c r="CW569" s="126" t="s">
        <v>46</v>
      </c>
      <c r="CX569" s="154">
        <v>25569.625694432871</v>
      </c>
    </row>
    <row r="570" spans="1:102" ht="15" customHeight="1" x14ac:dyDescent="0.35">
      <c r="A570" s="8"/>
      <c r="B570" s="129">
        <v>36326889000149</v>
      </c>
      <c r="C570" s="152" t="s">
        <v>6534</v>
      </c>
      <c r="D570" s="126">
        <v>13</v>
      </c>
      <c r="E570" s="126"/>
      <c r="F570" s="122"/>
      <c r="G570" s="126" t="s">
        <v>6519</v>
      </c>
      <c r="H570" s="126" t="s">
        <v>3390</v>
      </c>
      <c r="I570" s="126" t="s">
        <v>3384</v>
      </c>
      <c r="J570" s="126" t="s">
        <v>362</v>
      </c>
      <c r="K570" s="126" t="s">
        <v>3526</v>
      </c>
      <c r="L570" s="211" t="s">
        <v>3399</v>
      </c>
      <c r="M570" s="126" t="s">
        <v>112</v>
      </c>
      <c r="N570" s="126" t="s">
        <v>113</v>
      </c>
      <c r="O570" s="126" t="s">
        <v>331</v>
      </c>
      <c r="P570" s="211" t="s">
        <v>4409</v>
      </c>
      <c r="Q570" s="127">
        <v>50000</v>
      </c>
      <c r="R570" s="126" t="s">
        <v>4361</v>
      </c>
      <c r="S570" s="213" t="s">
        <v>46</v>
      </c>
      <c r="T570" s="171">
        <v>5000</v>
      </c>
      <c r="U570" s="171">
        <v>5000</v>
      </c>
      <c r="V570" s="172" t="s">
        <v>3398</v>
      </c>
      <c r="W570" s="172" t="s">
        <v>135</v>
      </c>
      <c r="X570" s="172" t="s">
        <v>4663</v>
      </c>
      <c r="Y570" s="172" t="s">
        <v>3530</v>
      </c>
      <c r="Z570" s="172">
        <v>91</v>
      </c>
      <c r="AA570" s="172" t="s">
        <v>134</v>
      </c>
      <c r="AB570" s="169">
        <v>0.1</v>
      </c>
      <c r="AC570" s="172" t="s">
        <v>6535</v>
      </c>
      <c r="AD570" s="169">
        <v>1.95E-2</v>
      </c>
      <c r="AE570" s="169">
        <v>7.4499999999999997E-2</v>
      </c>
      <c r="AF570" s="169">
        <v>2.5000000000000001E-2</v>
      </c>
      <c r="AG570" s="169">
        <v>0.25</v>
      </c>
      <c r="AH570" s="172" t="s">
        <v>3380</v>
      </c>
      <c r="AI570" s="172" t="s">
        <v>3381</v>
      </c>
      <c r="AJ570" s="172" t="s">
        <v>133</v>
      </c>
      <c r="AK570" s="173">
        <v>44286</v>
      </c>
      <c r="AL570" s="212" t="s">
        <v>6536</v>
      </c>
      <c r="AM570" s="128">
        <v>3.1517865221215503E-2</v>
      </c>
      <c r="AN570" s="128">
        <v>0.1605886423081242</v>
      </c>
      <c r="AO570" s="128">
        <v>0.14492268137113901</v>
      </c>
      <c r="AP570" s="128">
        <v>0.11248030337822459</v>
      </c>
      <c r="AQ570" s="128">
        <v>0.12585348558119899</v>
      </c>
      <c r="AR570" s="128">
        <v>4.5286418945241498E-2</v>
      </c>
      <c r="AS570" s="128">
        <v>0.1339970724842045</v>
      </c>
      <c r="AT570" s="128">
        <v>0.155219445311161</v>
      </c>
      <c r="AU570" s="128" t="s">
        <v>46</v>
      </c>
      <c r="AV570" s="128" t="s">
        <v>46</v>
      </c>
      <c r="AW570" s="128">
        <v>0.12092702096833639</v>
      </c>
      <c r="AX570" s="128">
        <v>2.5835790141425545</v>
      </c>
      <c r="AY570" s="128">
        <v>1.5513922612280868</v>
      </c>
      <c r="AZ570" s="128">
        <v>1.0860893911439204</v>
      </c>
      <c r="BA570" s="128">
        <v>0.91592909042989323</v>
      </c>
      <c r="BB570" s="128">
        <v>0.99253887702240862</v>
      </c>
      <c r="BC570" s="128">
        <v>0.416466177669718</v>
      </c>
      <c r="BD570" s="128">
        <v>1.0269990057251288</v>
      </c>
      <c r="BE570" s="128">
        <v>1.254500936194104</v>
      </c>
      <c r="BF570" s="128" t="s">
        <v>46</v>
      </c>
      <c r="BG570" s="128" t="s">
        <v>46</v>
      </c>
      <c r="BH570" s="128">
        <v>1.0894217029740791</v>
      </c>
      <c r="BI570" s="128">
        <v>1.9318561445837899E-2</v>
      </c>
      <c r="BJ570" s="128">
        <v>5.70760450614409E-2</v>
      </c>
      <c r="BK570" s="128">
        <v>1.14873651321141E-2</v>
      </c>
      <c r="BL570" s="128">
        <v>-9.1950943570369148E-3</v>
      </c>
      <c r="BM570" s="128">
        <v>-8.3960545911987428E-4</v>
      </c>
      <c r="BN570" s="128">
        <v>-6.3453309209000802E-2</v>
      </c>
      <c r="BO570" s="128">
        <v>3.5226788993794E-3</v>
      </c>
      <c r="BP570" s="128">
        <v>3.1489409858126802E-2</v>
      </c>
      <c r="BQ570" s="128" t="s">
        <v>46</v>
      </c>
      <c r="BR570" s="128" t="s">
        <v>46</v>
      </c>
      <c r="BS570" s="128">
        <v>8.9342021325460319E-3</v>
      </c>
      <c r="BT570" s="128">
        <v>4.4089083637911801E-2</v>
      </c>
      <c r="BU570" s="128">
        <v>3.2512494731037601E-2</v>
      </c>
      <c r="BV570" s="177">
        <v>0.25076672391943511</v>
      </c>
      <c r="BW570" s="177">
        <v>0.2455481300786769</v>
      </c>
      <c r="BX570" s="128">
        <v>-2.8979336816848798E-2</v>
      </c>
      <c r="BY570" s="128">
        <v>-2.8979336816848798E-2</v>
      </c>
      <c r="BZ570" s="177">
        <v>1.02644111166947E-2</v>
      </c>
      <c r="CA570" s="182">
        <v>0.23046563573100101</v>
      </c>
      <c r="CB570" s="182">
        <v>-0.22719890564034331</v>
      </c>
      <c r="CC570" s="182">
        <v>0.2595509063855761</v>
      </c>
      <c r="CD570" s="182">
        <v>0.18000332760112281</v>
      </c>
      <c r="CE570" s="182">
        <v>-5.4139432144723401E-2</v>
      </c>
      <c r="CF570" s="182">
        <v>0.2304265845834238</v>
      </c>
      <c r="CG570" s="179">
        <v>3.6163361799999998</v>
      </c>
      <c r="CH570" s="169">
        <v>0.2</v>
      </c>
      <c r="CI570" s="170">
        <v>0.15</v>
      </c>
      <c r="CJ570" s="170">
        <v>3.9000000000000003E-3</v>
      </c>
      <c r="CK570" s="170">
        <v>3.8006244051376757E-4</v>
      </c>
      <c r="CL570" s="170">
        <v>4.2800624405137681E-3</v>
      </c>
      <c r="CM570" s="180">
        <v>15764921.800000001</v>
      </c>
      <c r="CN570" s="180">
        <v>15273722.104761912</v>
      </c>
      <c r="CO570" s="180">
        <v>-1567295.1700000002</v>
      </c>
      <c r="CP570" s="128" t="s">
        <v>46</v>
      </c>
      <c r="CQ570" s="128" t="s">
        <v>46</v>
      </c>
      <c r="CR570" s="128" t="s">
        <v>46</v>
      </c>
      <c r="CS570" s="128" t="s">
        <v>46</v>
      </c>
      <c r="CT570" s="126" t="s">
        <v>46</v>
      </c>
      <c r="CU570" s="126" t="s">
        <v>46</v>
      </c>
      <c r="CV570" s="126" t="s">
        <v>6537</v>
      </c>
      <c r="CW570" s="126" t="s">
        <v>46</v>
      </c>
      <c r="CX570" s="154">
        <v>25569.625694432871</v>
      </c>
    </row>
    <row r="571" spans="1:102" ht="15" customHeight="1" x14ac:dyDescent="0.35">
      <c r="A571" s="8"/>
      <c r="B571" s="129">
        <v>7279819000189</v>
      </c>
      <c r="C571" s="152" t="s">
        <v>6527</v>
      </c>
      <c r="D571" s="126">
        <v>13</v>
      </c>
      <c r="E571" s="126"/>
      <c r="F571" s="122" t="s">
        <v>3401</v>
      </c>
      <c r="G571" s="126" t="s">
        <v>6519</v>
      </c>
      <c r="H571" s="126" t="s">
        <v>3390</v>
      </c>
      <c r="I571" s="126" t="s">
        <v>3384</v>
      </c>
      <c r="J571" s="126" t="s">
        <v>362</v>
      </c>
      <c r="K571" s="126" t="s">
        <v>3526</v>
      </c>
      <c r="L571" s="211" t="s">
        <v>3399</v>
      </c>
      <c r="M571" s="126" t="s">
        <v>112</v>
      </c>
      <c r="N571" s="126" t="s">
        <v>113</v>
      </c>
      <c r="O571" s="126" t="s">
        <v>331</v>
      </c>
      <c r="P571" s="211" t="s">
        <v>3541</v>
      </c>
      <c r="Q571" s="127">
        <v>50000</v>
      </c>
      <c r="R571" s="126" t="s">
        <v>4361</v>
      </c>
      <c r="S571" s="213" t="s">
        <v>46</v>
      </c>
      <c r="T571" s="171">
        <v>5000</v>
      </c>
      <c r="U571" s="171">
        <v>5000</v>
      </c>
      <c r="V571" s="172" t="s">
        <v>3398</v>
      </c>
      <c r="W571" s="172" t="s">
        <v>135</v>
      </c>
      <c r="X571" s="172" t="s">
        <v>3545</v>
      </c>
      <c r="Y571" s="172" t="s">
        <v>3530</v>
      </c>
      <c r="Z571" s="172">
        <v>16</v>
      </c>
      <c r="AA571" s="172" t="s">
        <v>46</v>
      </c>
      <c r="AB571" s="169" t="s">
        <v>46</v>
      </c>
      <c r="AC571" s="172" t="s">
        <v>46</v>
      </c>
      <c r="AD571" s="169">
        <v>0.02</v>
      </c>
      <c r="AE571" s="169" t="s">
        <v>46</v>
      </c>
      <c r="AF571" s="169">
        <v>2.2000000000000002E-2</v>
      </c>
      <c r="AG571" s="169">
        <v>0.25</v>
      </c>
      <c r="AH571" s="172" t="s">
        <v>136</v>
      </c>
      <c r="AI571" s="172" t="s">
        <v>4367</v>
      </c>
      <c r="AJ571" s="172" t="s">
        <v>133</v>
      </c>
      <c r="AK571" s="173">
        <v>38468</v>
      </c>
      <c r="AL571" s="212" t="s">
        <v>6528</v>
      </c>
      <c r="AM571" s="128">
        <v>3.15717049742954E-2</v>
      </c>
      <c r="AN571" s="128">
        <v>0.14966559093531681</v>
      </c>
      <c r="AO571" s="128">
        <v>0.1547464499095276</v>
      </c>
      <c r="AP571" s="128">
        <v>0.11875326356723991</v>
      </c>
      <c r="AQ571" s="128">
        <v>0.1242893699524649</v>
      </c>
      <c r="AR571" s="128">
        <v>6.6312071900139699E-2</v>
      </c>
      <c r="AS571" s="128">
        <v>0.12164011297711071</v>
      </c>
      <c r="AT571" s="128">
        <v>0.13177158950423501</v>
      </c>
      <c r="AU571" s="128" t="s">
        <v>46</v>
      </c>
      <c r="AV571" s="128" t="s">
        <v>46</v>
      </c>
      <c r="AW571" s="128">
        <v>0.1244816077134451</v>
      </c>
      <c r="AX571" s="128">
        <v>2.5879923605163442</v>
      </c>
      <c r="AY571" s="128">
        <v>1.4458683765672049</v>
      </c>
      <c r="AZ571" s="128">
        <v>1.1597113438269051</v>
      </c>
      <c r="BA571" s="128">
        <v>0.96988142869732075</v>
      </c>
      <c r="BB571" s="128">
        <v>0.978735109032422</v>
      </c>
      <c r="BC571" s="128">
        <v>0.60982377853730796</v>
      </c>
      <c r="BD571" s="128">
        <v>0.93229107746746498</v>
      </c>
      <c r="BE571" s="128">
        <v>1.0649927402166901</v>
      </c>
      <c r="BF571" s="128" t="s">
        <v>46</v>
      </c>
      <c r="BG571" s="128" t="s">
        <v>46</v>
      </c>
      <c r="BH571" s="128">
        <v>1.4980116614526986</v>
      </c>
      <c r="BI571" s="128">
        <v>1.93724011989178E-2</v>
      </c>
      <c r="BJ571" s="128">
        <v>4.6152993688633501E-2</v>
      </c>
      <c r="BK571" s="128">
        <v>2.1311133670502701E-2</v>
      </c>
      <c r="BL571" s="128">
        <v>-3.285471849822863E-3</v>
      </c>
      <c r="BM571" s="128">
        <v>-2.3961389351034867E-3</v>
      </c>
      <c r="BN571" s="128">
        <v>-4.2427656254102601E-2</v>
      </c>
      <c r="BO571" s="128">
        <v>-8.8342806077143995E-3</v>
      </c>
      <c r="BP571" s="128">
        <v>8.0415540512007999E-3</v>
      </c>
      <c r="BQ571" s="128" t="s">
        <v>46</v>
      </c>
      <c r="BR571" s="128" t="s">
        <v>46</v>
      </c>
      <c r="BS571" s="128">
        <v>3.8208659139483903E-2</v>
      </c>
      <c r="BT571" s="128">
        <v>3.4761242826634502E-2</v>
      </c>
      <c r="BU571" s="128">
        <v>2.3677023003714201E-2</v>
      </c>
      <c r="BV571" s="177">
        <v>0.55344334516738825</v>
      </c>
      <c r="BW571" s="177">
        <v>0.75767986495664319</v>
      </c>
      <c r="BX571" s="128">
        <v>-1.3735668793614399E-2</v>
      </c>
      <c r="BY571" s="128">
        <v>-1.8171045416905E-2</v>
      </c>
      <c r="BZ571" s="177">
        <v>-5.6147934166643002E-3</v>
      </c>
      <c r="CA571" s="182">
        <v>0.17995016576448669</v>
      </c>
      <c r="CB571" s="182">
        <v>-0.18732792840314449</v>
      </c>
      <c r="CC571" s="182">
        <v>0.17352732902718271</v>
      </c>
      <c r="CD571" s="182">
        <v>0.12077666466250241</v>
      </c>
      <c r="CE571" s="182">
        <v>-3.4667606529192402E-2</v>
      </c>
      <c r="CF571" s="182">
        <v>0.2116371425233731</v>
      </c>
      <c r="CG571" s="179">
        <v>10.900504290000001</v>
      </c>
      <c r="CH571" s="169" t="s">
        <v>46</v>
      </c>
      <c r="CI571" s="170" t="s">
        <v>46</v>
      </c>
      <c r="CJ571" s="170" t="s">
        <v>46</v>
      </c>
      <c r="CK571" s="170" t="s">
        <v>46</v>
      </c>
      <c r="CL571" s="170" t="s">
        <v>46</v>
      </c>
      <c r="CM571" s="180">
        <v>44167660.789999999</v>
      </c>
      <c r="CN571" s="180">
        <v>45036136.370158739</v>
      </c>
      <c r="CO571" s="180">
        <v>-12504864.4</v>
      </c>
      <c r="CP571" s="128" t="s">
        <v>46</v>
      </c>
      <c r="CQ571" s="128" t="s">
        <v>46</v>
      </c>
      <c r="CR571" s="128" t="s">
        <v>46</v>
      </c>
      <c r="CS571" s="128" t="s">
        <v>46</v>
      </c>
      <c r="CT571" s="126" t="s">
        <v>46</v>
      </c>
      <c r="CU571" s="126" t="s">
        <v>46</v>
      </c>
      <c r="CV571" s="126" t="s">
        <v>6529</v>
      </c>
      <c r="CW571" s="126" t="s">
        <v>46</v>
      </c>
      <c r="CX571" s="154">
        <v>25569.625694432871</v>
      </c>
    </row>
    <row r="572" spans="1:102" ht="15" customHeight="1" x14ac:dyDescent="0.35">
      <c r="A572" s="8"/>
      <c r="B572" s="129">
        <v>38029012000111</v>
      </c>
      <c r="C572" s="152" t="s">
        <v>6538</v>
      </c>
      <c r="D572" s="126">
        <v>26</v>
      </c>
      <c r="E572" s="126"/>
      <c r="F572" s="122"/>
      <c r="G572" s="126" t="s">
        <v>6539</v>
      </c>
      <c r="H572" s="126" t="s">
        <v>3390</v>
      </c>
      <c r="I572" s="126" t="s">
        <v>3384</v>
      </c>
      <c r="J572" s="126" t="s">
        <v>3559</v>
      </c>
      <c r="K572" s="126" t="s">
        <v>3526</v>
      </c>
      <c r="L572" s="211" t="s">
        <v>3399</v>
      </c>
      <c r="M572" s="126" t="s">
        <v>114</v>
      </c>
      <c r="N572" s="126" t="s">
        <v>115</v>
      </c>
      <c r="O572" s="126" t="s">
        <v>3551</v>
      </c>
      <c r="P572" s="211" t="s">
        <v>5179</v>
      </c>
      <c r="Q572" s="127">
        <v>500</v>
      </c>
      <c r="R572" s="126" t="s">
        <v>4350</v>
      </c>
      <c r="S572" s="213" t="s">
        <v>46</v>
      </c>
      <c r="T572" s="171">
        <v>100</v>
      </c>
      <c r="U572" s="171">
        <v>500</v>
      </c>
      <c r="V572" s="172" t="s">
        <v>3398</v>
      </c>
      <c r="W572" s="172" t="s">
        <v>135</v>
      </c>
      <c r="X572" s="172" t="s">
        <v>3531</v>
      </c>
      <c r="Y572" s="172" t="s">
        <v>3534</v>
      </c>
      <c r="Z572" s="172">
        <v>32</v>
      </c>
      <c r="AA572" s="172" t="s">
        <v>134</v>
      </c>
      <c r="AB572" s="169">
        <v>0.1</v>
      </c>
      <c r="AC572" s="172" t="s">
        <v>6540</v>
      </c>
      <c r="AD572" s="169">
        <v>1.8500000000000003E-2</v>
      </c>
      <c r="AE572" s="169">
        <v>0.16849999999999998</v>
      </c>
      <c r="AF572" s="169">
        <v>2.3E-2</v>
      </c>
      <c r="AG572" s="169">
        <v>0.2</v>
      </c>
      <c r="AH572" s="172" t="s">
        <v>46</v>
      </c>
      <c r="AI572" s="172" t="s">
        <v>46</v>
      </c>
      <c r="AJ572" s="172" t="s">
        <v>3372</v>
      </c>
      <c r="AK572" s="173">
        <v>44069</v>
      </c>
      <c r="AL572" s="212" t="s">
        <v>6541</v>
      </c>
      <c r="AM572" s="128">
        <v>5.2562262861404099E-2</v>
      </c>
      <c r="AN572" s="128">
        <v>3.7696079096010297E-2</v>
      </c>
      <c r="AO572" s="128">
        <v>3.98005181726988E-2</v>
      </c>
      <c r="AP572" s="128">
        <v>-1.7925982842644E-2</v>
      </c>
      <c r="AQ572" s="128">
        <v>5.9529088133042996E-3</v>
      </c>
      <c r="AR572" s="128">
        <v>-0.15332896344381419</v>
      </c>
      <c r="AS572" s="128">
        <v>0.33688452753413078</v>
      </c>
      <c r="AT572" s="128">
        <v>-0.1512867796838486</v>
      </c>
      <c r="AU572" s="128" t="s">
        <v>46</v>
      </c>
      <c r="AV572" s="128" t="s">
        <v>46</v>
      </c>
      <c r="AW572" s="128">
        <v>3.8647597640222499E-2</v>
      </c>
      <c r="AX572" s="128">
        <v>4.3086280847840683</v>
      </c>
      <c r="AY572" s="128">
        <v>0.36416900066931912</v>
      </c>
      <c r="AZ572" s="128">
        <v>0.2982757435925244</v>
      </c>
      <c r="BA572" s="128" t="s">
        <v>46</v>
      </c>
      <c r="BB572" s="128">
        <v>4.1752310652767299E-2</v>
      </c>
      <c r="BC572" s="128" t="s">
        <v>46</v>
      </c>
      <c r="BD572" s="128">
        <v>2.5819972661157644</v>
      </c>
      <c r="BE572" s="128" t="s">
        <v>46</v>
      </c>
      <c r="BF572" s="128" t="s">
        <v>46</v>
      </c>
      <c r="BG572" s="128" t="s">
        <v>46</v>
      </c>
      <c r="BH572" s="128">
        <v>0.3351752504226258</v>
      </c>
      <c r="BI572" s="128">
        <v>4.0362959086026599E-2</v>
      </c>
      <c r="BJ572" s="128">
        <v>-6.5816518150672895E-2</v>
      </c>
      <c r="BK572" s="128">
        <v>-9.3634798066326103E-2</v>
      </c>
      <c r="BL572" s="128">
        <v>-0.13158751009297165</v>
      </c>
      <c r="BM572" s="128">
        <v>-0.11957519908907699</v>
      </c>
      <c r="BN572" s="128">
        <v>-0.26206869159805651</v>
      </c>
      <c r="BO572" s="128">
        <v>0.2064101339493056</v>
      </c>
      <c r="BP572" s="128">
        <v>-0.27501681513688281</v>
      </c>
      <c r="BQ572" s="128" t="s">
        <v>46</v>
      </c>
      <c r="BR572" s="128" t="s">
        <v>46</v>
      </c>
      <c r="BS572" s="128">
        <v>-6.8732768893270735E-2</v>
      </c>
      <c r="BT572" s="128">
        <v>0.16818101011271541</v>
      </c>
      <c r="BU572" s="128">
        <v>0.21224086343452461</v>
      </c>
      <c r="BV572" s="177">
        <v>-0.4291287684065585</v>
      </c>
      <c r="BW572" s="177">
        <v>-0.17068258249209239</v>
      </c>
      <c r="BX572" s="128">
        <v>-0.19717255992078009</v>
      </c>
      <c r="BY572" s="128">
        <v>-0.318869762324481</v>
      </c>
      <c r="BZ572" s="177">
        <v>0.98275399513504003</v>
      </c>
      <c r="CA572" s="182">
        <v>0.86776843483922517</v>
      </c>
      <c r="CB572" s="182">
        <v>-0.19461818621303681</v>
      </c>
      <c r="CC572" s="182">
        <v>0.3286772888764416</v>
      </c>
      <c r="CD572" s="182">
        <v>0.27171634225434371</v>
      </c>
      <c r="CE572" s="182">
        <v>0.29622518445298368</v>
      </c>
      <c r="CF572" s="182">
        <v>0.47818881390972728</v>
      </c>
      <c r="CG572" s="179">
        <v>121.22236599999999</v>
      </c>
      <c r="CH572" s="169">
        <v>0.3</v>
      </c>
      <c r="CI572" s="170">
        <v>0.15</v>
      </c>
      <c r="CJ572" s="170">
        <v>5.5500000000000002E-3</v>
      </c>
      <c r="CK572" s="170" t="s">
        <v>46</v>
      </c>
      <c r="CL572" s="170">
        <v>5.5500000000000002E-3</v>
      </c>
      <c r="CM572" s="180">
        <v>8336870.7300000004</v>
      </c>
      <c r="CN572" s="180">
        <v>9222647.1779365093</v>
      </c>
      <c r="CO572" s="180">
        <v>-2353221.81</v>
      </c>
      <c r="CP572" s="128" t="s">
        <v>46</v>
      </c>
      <c r="CQ572" s="128" t="s">
        <v>46</v>
      </c>
      <c r="CR572" s="128" t="s">
        <v>46</v>
      </c>
      <c r="CS572" s="128" t="s">
        <v>46</v>
      </c>
      <c r="CT572" s="126" t="s">
        <v>46</v>
      </c>
      <c r="CU572" s="126" t="s">
        <v>46</v>
      </c>
      <c r="CV572" s="126" t="s">
        <v>6542</v>
      </c>
      <c r="CW572" s="126" t="s">
        <v>46</v>
      </c>
      <c r="CX572" s="154">
        <v>25569.625694432871</v>
      </c>
    </row>
    <row r="573" spans="1:102" ht="15" customHeight="1" x14ac:dyDescent="0.35">
      <c r="A573" s="8"/>
      <c r="B573" s="129">
        <v>18772290000157</v>
      </c>
      <c r="C573" s="152" t="s">
        <v>6543</v>
      </c>
      <c r="D573" s="126">
        <v>13</v>
      </c>
      <c r="E573" s="126"/>
      <c r="F573" s="122" t="s">
        <v>3394</v>
      </c>
      <c r="G573" s="126" t="s">
        <v>6539</v>
      </c>
      <c r="H573" s="126" t="s">
        <v>3390</v>
      </c>
      <c r="I573" s="126" t="s">
        <v>3384</v>
      </c>
      <c r="J573" s="126" t="s">
        <v>3561</v>
      </c>
      <c r="K573" s="126" t="s">
        <v>3526</v>
      </c>
      <c r="L573" s="211" t="s">
        <v>3399</v>
      </c>
      <c r="M573" s="126" t="s">
        <v>112</v>
      </c>
      <c r="N573" s="126" t="s">
        <v>4442</v>
      </c>
      <c r="O573" s="126" t="s">
        <v>331</v>
      </c>
      <c r="P573" s="211" t="s">
        <v>3541</v>
      </c>
      <c r="Q573" s="127">
        <v>10000</v>
      </c>
      <c r="R573" s="126" t="s">
        <v>4350</v>
      </c>
      <c r="S573" s="213" t="s">
        <v>46</v>
      </c>
      <c r="T573" s="171">
        <v>5000</v>
      </c>
      <c r="U573" s="171">
        <v>10000</v>
      </c>
      <c r="V573" s="172" t="s">
        <v>3398</v>
      </c>
      <c r="W573" s="172" t="s">
        <v>135</v>
      </c>
      <c r="X573" s="172" t="s">
        <v>5101</v>
      </c>
      <c r="Y573" s="172" t="s">
        <v>3530</v>
      </c>
      <c r="Z573" s="172">
        <v>15</v>
      </c>
      <c r="AA573" s="172" t="s">
        <v>46</v>
      </c>
      <c r="AB573" s="169" t="s">
        <v>46</v>
      </c>
      <c r="AC573" s="172" t="s">
        <v>6544</v>
      </c>
      <c r="AD573" s="169">
        <v>1.8500000000000003E-2</v>
      </c>
      <c r="AE573" s="169">
        <v>0.16849999999999998</v>
      </c>
      <c r="AF573" s="169">
        <v>2.3E-2</v>
      </c>
      <c r="AG573" s="169">
        <v>0.2</v>
      </c>
      <c r="AH573" s="172" t="s">
        <v>136</v>
      </c>
      <c r="AI573" s="172" t="s">
        <v>4367</v>
      </c>
      <c r="AJ573" s="172" t="s">
        <v>133</v>
      </c>
      <c r="AK573" s="173">
        <v>41577</v>
      </c>
      <c r="AL573" s="212" t="s">
        <v>6545</v>
      </c>
      <c r="AM573" s="128">
        <v>3.88774851820166E-2</v>
      </c>
      <c r="AN573" s="128">
        <v>0.13166030303801249</v>
      </c>
      <c r="AO573" s="128">
        <v>0.14927583061777949</v>
      </c>
      <c r="AP573" s="128">
        <v>8.4274873572367001E-2</v>
      </c>
      <c r="AQ573" s="128">
        <v>9.8920672278996299E-2</v>
      </c>
      <c r="AR573" s="128">
        <v>5.4377811717355997E-3</v>
      </c>
      <c r="AS573" s="128">
        <v>0.1182983302407003</v>
      </c>
      <c r="AT573" s="128">
        <v>0.15342239858296611</v>
      </c>
      <c r="AU573" s="128" t="s">
        <v>46</v>
      </c>
      <c r="AV573" s="128" t="s">
        <v>46</v>
      </c>
      <c r="AW573" s="128">
        <v>0.10754591723478719</v>
      </c>
      <c r="AX573" s="128">
        <v>3.1868609797622067</v>
      </c>
      <c r="AY573" s="128">
        <v>1.271925413331576</v>
      </c>
      <c r="AZ573" s="128">
        <v>1.1187130575714992</v>
      </c>
      <c r="BA573" s="128">
        <v>0.67708907754256531</v>
      </c>
      <c r="BB573" s="128">
        <v>0.76016712015537924</v>
      </c>
      <c r="BC573" s="128">
        <v>5.00073088652788E-2</v>
      </c>
      <c r="BD573" s="128">
        <v>0.90667852128234805</v>
      </c>
      <c r="BE573" s="128">
        <v>1.2399770033299851</v>
      </c>
      <c r="BF573" s="128" t="s">
        <v>46</v>
      </c>
      <c r="BG573" s="128" t="s">
        <v>46</v>
      </c>
      <c r="BH573" s="128">
        <v>1.1791515511875461</v>
      </c>
      <c r="BI573" s="128">
        <v>2.6678181406638999E-2</v>
      </c>
      <c r="BJ573" s="128">
        <v>2.8147705791329299E-2</v>
      </c>
      <c r="BK573" s="128">
        <v>1.58405143787545E-2</v>
      </c>
      <c r="BL573" s="128">
        <v>-3.5742797022877082E-2</v>
      </c>
      <c r="BM573" s="128">
        <v>-2.7615838471654053E-2</v>
      </c>
      <c r="BN573" s="128">
        <v>-0.10330194698250671</v>
      </c>
      <c r="BO573" s="128">
        <v>-1.21760633441247E-2</v>
      </c>
      <c r="BP573" s="128">
        <v>2.9692363129931901E-2</v>
      </c>
      <c r="BQ573" s="128" t="s">
        <v>46</v>
      </c>
      <c r="BR573" s="128" t="s">
        <v>46</v>
      </c>
      <c r="BS573" s="128">
        <v>1.4974007775210518E-2</v>
      </c>
      <c r="BT573" s="128">
        <v>3.1119481676360101E-2</v>
      </c>
      <c r="BU573" s="128">
        <v>3.4790232280103098E-2</v>
      </c>
      <c r="BV573" s="177">
        <v>0.4617000785412198</v>
      </c>
      <c r="BW573" s="177">
        <v>0.290765926029599</v>
      </c>
      <c r="BX573" s="128">
        <v>-1.33453162035334E-2</v>
      </c>
      <c r="BY573" s="128">
        <v>-5.3104212459569998E-2</v>
      </c>
      <c r="BZ573" s="177">
        <v>2.3022500103048099E-2</v>
      </c>
      <c r="CA573" s="182">
        <v>8.20309016135507E-2</v>
      </c>
      <c r="CB573" s="182">
        <v>-0.1355311160703209</v>
      </c>
      <c r="CC573" s="182">
        <v>2.7877183160962899E-2</v>
      </c>
      <c r="CD573" s="182">
        <v>-1.6035879570630001E-2</v>
      </c>
      <c r="CE573" s="182">
        <v>-7.9930359912798003E-3</v>
      </c>
      <c r="CF573" s="182">
        <v>0.32309522599515628</v>
      </c>
      <c r="CG573" s="179">
        <v>336.14883485000001</v>
      </c>
      <c r="CH573" s="169">
        <v>0.21</v>
      </c>
      <c r="CI573" s="170">
        <v>0.1</v>
      </c>
      <c r="CJ573" s="170">
        <v>3.8850000000000009E-3</v>
      </c>
      <c r="CK573" s="170">
        <v>2.7951333705247719E-4</v>
      </c>
      <c r="CL573" s="170">
        <v>4.1645133370524778E-3</v>
      </c>
      <c r="CM573" s="180">
        <v>109720587.83</v>
      </c>
      <c r="CN573" s="180">
        <v>138218840.06380954</v>
      </c>
      <c r="CO573" s="180">
        <v>-113129961.60000002</v>
      </c>
      <c r="CP573" s="128" t="s">
        <v>46</v>
      </c>
      <c r="CQ573" s="128" t="s">
        <v>46</v>
      </c>
      <c r="CR573" s="128" t="s">
        <v>46</v>
      </c>
      <c r="CS573" s="128" t="s">
        <v>46</v>
      </c>
      <c r="CT573" s="126" t="s">
        <v>46</v>
      </c>
      <c r="CU573" s="126" t="s">
        <v>46</v>
      </c>
      <c r="CV573" s="126" t="s">
        <v>6546</v>
      </c>
      <c r="CW573" s="126" t="s">
        <v>46</v>
      </c>
      <c r="CX573" s="154">
        <v>25569.625694432871</v>
      </c>
    </row>
    <row r="574" spans="1:102" ht="15" customHeight="1" x14ac:dyDescent="0.35">
      <c r="A574" s="8"/>
      <c r="B574" s="129">
        <v>34583819000140</v>
      </c>
      <c r="C574" s="152" t="s">
        <v>6547</v>
      </c>
      <c r="D574" s="126">
        <v>13</v>
      </c>
      <c r="E574" s="126"/>
      <c r="F574" s="122" t="s">
        <v>3393</v>
      </c>
      <c r="G574" s="126" t="s">
        <v>642</v>
      </c>
      <c r="H574" s="126" t="s">
        <v>3390</v>
      </c>
      <c r="I574" s="126" t="s">
        <v>3384</v>
      </c>
      <c r="J574" s="126" t="s">
        <v>3559</v>
      </c>
      <c r="K574" s="126" t="s">
        <v>3526</v>
      </c>
      <c r="L574" s="211" t="s">
        <v>3400</v>
      </c>
      <c r="M574" s="126" t="s">
        <v>4661</v>
      </c>
      <c r="N574" s="126" t="s">
        <v>4474</v>
      </c>
      <c r="O574" s="126" t="s">
        <v>266</v>
      </c>
      <c r="P574" s="211" t="s">
        <v>4214</v>
      </c>
      <c r="Q574" s="127">
        <v>501.9</v>
      </c>
      <c r="R574" s="126" t="s">
        <v>4361</v>
      </c>
      <c r="S574" s="213" t="s">
        <v>46</v>
      </c>
      <c r="T574" s="171">
        <v>100</v>
      </c>
      <c r="U574" s="171">
        <v>100</v>
      </c>
      <c r="V574" s="172" t="s">
        <v>3398</v>
      </c>
      <c r="W574" s="172" t="s">
        <v>135</v>
      </c>
      <c r="X574" s="172" t="s">
        <v>3563</v>
      </c>
      <c r="Y574" s="172" t="s">
        <v>3530</v>
      </c>
      <c r="Z574" s="172">
        <v>60</v>
      </c>
      <c r="AA574" s="172" t="s">
        <v>46</v>
      </c>
      <c r="AB574" s="169" t="s">
        <v>46</v>
      </c>
      <c r="AC574" s="172" t="s">
        <v>6548</v>
      </c>
      <c r="AD574" s="169">
        <v>4.0999999999999995E-3</v>
      </c>
      <c r="AE574" s="169">
        <v>0.40410000000000001</v>
      </c>
      <c r="AF574" s="169">
        <v>4.0999999999999995E-3</v>
      </c>
      <c r="AG574" s="169">
        <v>0.2</v>
      </c>
      <c r="AH574" s="172" t="s">
        <v>136</v>
      </c>
      <c r="AI574" s="172" t="s">
        <v>4367</v>
      </c>
      <c r="AJ574" s="172" t="s">
        <v>133</v>
      </c>
      <c r="AK574" s="173">
        <v>43742</v>
      </c>
      <c r="AL574" s="212" t="s">
        <v>6549</v>
      </c>
      <c r="AM574" s="128">
        <v>1.3844438984595701E-2</v>
      </c>
      <c r="AN574" s="128">
        <v>0.12005919826188829</v>
      </c>
      <c r="AO574" s="128">
        <v>0.15708400751559859</v>
      </c>
      <c r="AP574" s="128">
        <v>0.15049101898162109</v>
      </c>
      <c r="AQ574" s="128">
        <v>0.15269205062382671</v>
      </c>
      <c r="AR574" s="128">
        <v>0.14339161634941111</v>
      </c>
      <c r="AS574" s="128">
        <v>0.149831687151984</v>
      </c>
      <c r="AT574" s="128">
        <v>0.1496760260138256</v>
      </c>
      <c r="AU574" s="128" t="s">
        <v>46</v>
      </c>
      <c r="AV574" s="128" t="s">
        <v>46</v>
      </c>
      <c r="AW574" s="128">
        <v>0.114331236138641</v>
      </c>
      <c r="AX574" s="128">
        <v>1.1348548441377952</v>
      </c>
      <c r="AY574" s="128">
        <v>1.1598510853299575</v>
      </c>
      <c r="AZ574" s="128">
        <v>1.177229626632063</v>
      </c>
      <c r="BA574" s="128">
        <v>1.2475010542836638</v>
      </c>
      <c r="BB574" s="128">
        <v>1.2354253588208255</v>
      </c>
      <c r="BC574" s="128">
        <v>1.3186681517726124</v>
      </c>
      <c r="BD574" s="128">
        <v>1.1483608625057462</v>
      </c>
      <c r="BE574" s="128">
        <v>1.2096984007625229</v>
      </c>
      <c r="BF574" s="128" t="s">
        <v>46</v>
      </c>
      <c r="BG574" s="128" t="s">
        <v>46</v>
      </c>
      <c r="BH574" s="128">
        <v>1.32041179985007</v>
      </c>
      <c r="BI574" s="128">
        <v>1.6451352092180999E-3</v>
      </c>
      <c r="BJ574" s="128">
        <v>1.6546601015205099E-2</v>
      </c>
      <c r="BK574" s="128">
        <v>2.36486912765736E-2</v>
      </c>
      <c r="BL574" s="128">
        <v>2.6642987875587387E-2</v>
      </c>
      <c r="BM574" s="128">
        <v>2.5896642865089969E-2</v>
      </c>
      <c r="BN574" s="128">
        <v>3.4651888195168699E-2</v>
      </c>
      <c r="BO574" s="128">
        <v>1.93572935671588E-2</v>
      </c>
      <c r="BP574" s="128">
        <v>2.5945990560791499E-2</v>
      </c>
      <c r="BQ574" s="128" t="s">
        <v>46</v>
      </c>
      <c r="BR574" s="128" t="s">
        <v>46</v>
      </c>
      <c r="BS574" s="128">
        <v>2.5532848901420824E-2</v>
      </c>
      <c r="BT574" s="128">
        <v>2.8537310015808001E-3</v>
      </c>
      <c r="BU574" s="128">
        <v>4.8388274450112002E-3</v>
      </c>
      <c r="BV574" s="177">
        <v>7.2412969623013348</v>
      </c>
      <c r="BW574" s="177">
        <v>4.2539402799509256</v>
      </c>
      <c r="BX574" s="128">
        <v>-6.0294228482027368E-4</v>
      </c>
      <c r="BY574" s="128">
        <v>-4.0626466137877E-3</v>
      </c>
      <c r="BZ574" s="177">
        <v>3.1402735380680003E-4</v>
      </c>
      <c r="CA574" s="182">
        <v>4.2076486088641002E-3</v>
      </c>
      <c r="CB574" s="182">
        <v>-5.1143249426598598E-2</v>
      </c>
      <c r="CC574" s="182">
        <v>0.13116237500091449</v>
      </c>
      <c r="CD574" s="182">
        <v>8.1669901167237893E-2</v>
      </c>
      <c r="CE574" s="182">
        <v>2.9973188807024E-3</v>
      </c>
      <c r="CF574" s="182">
        <v>1.27958727454279E-2</v>
      </c>
      <c r="CG574" s="179">
        <v>1.9064270000000001</v>
      </c>
      <c r="CH574" s="169">
        <v>0.48</v>
      </c>
      <c r="CI574" s="170">
        <v>0.25</v>
      </c>
      <c r="CJ574" s="170">
        <v>1.9679999999999997E-3</v>
      </c>
      <c r="CK574" s="170">
        <v>1.0432307401116337E-3</v>
      </c>
      <c r="CL574" s="170">
        <v>3.0112307401116336E-3</v>
      </c>
      <c r="CM574" s="180">
        <v>2056103316.55</v>
      </c>
      <c r="CN574" s="180">
        <v>2009481569.5588889</v>
      </c>
      <c r="CO574" s="180">
        <v>36195910.340000004</v>
      </c>
      <c r="CP574" s="128" t="s">
        <v>46</v>
      </c>
      <c r="CQ574" s="128" t="s">
        <v>46</v>
      </c>
      <c r="CR574" s="128" t="s">
        <v>46</v>
      </c>
      <c r="CS574" s="128" t="s">
        <v>46</v>
      </c>
      <c r="CT574" s="126" t="s">
        <v>46</v>
      </c>
      <c r="CU574" s="126" t="s">
        <v>46</v>
      </c>
      <c r="CV574" s="126" t="s">
        <v>6550</v>
      </c>
      <c r="CW574" s="126" t="s">
        <v>46</v>
      </c>
      <c r="CX574" s="154">
        <v>25569.625694432871</v>
      </c>
    </row>
    <row r="575" spans="1:102" ht="15" customHeight="1" x14ac:dyDescent="0.35">
      <c r="A575" s="8"/>
      <c r="B575" s="129">
        <v>34780531000166</v>
      </c>
      <c r="C575" s="152" t="s">
        <v>6551</v>
      </c>
      <c r="D575" s="126">
        <v>13</v>
      </c>
      <c r="E575" s="126"/>
      <c r="F575" s="122" t="s">
        <v>3394</v>
      </c>
      <c r="G575" s="126" t="s">
        <v>642</v>
      </c>
      <c r="H575" s="126" t="s">
        <v>3390</v>
      </c>
      <c r="I575" s="126" t="s">
        <v>3384</v>
      </c>
      <c r="J575" s="126" t="s">
        <v>3559</v>
      </c>
      <c r="K575" s="126" t="s">
        <v>3526</v>
      </c>
      <c r="L575" s="211" t="s">
        <v>3400</v>
      </c>
      <c r="M575" s="126" t="s">
        <v>4661</v>
      </c>
      <c r="N575" s="126" t="s">
        <v>4474</v>
      </c>
      <c r="O575" s="126" t="s">
        <v>266</v>
      </c>
      <c r="P575" s="211" t="s">
        <v>4214</v>
      </c>
      <c r="Q575" s="127">
        <v>10038</v>
      </c>
      <c r="R575" s="126" t="s">
        <v>4361</v>
      </c>
      <c r="S575" s="213" t="s">
        <v>46</v>
      </c>
      <c r="T575" s="171">
        <v>1000</v>
      </c>
      <c r="U575" s="171">
        <v>1000</v>
      </c>
      <c r="V575" s="172" t="s">
        <v>3398</v>
      </c>
      <c r="W575" s="172" t="s">
        <v>135</v>
      </c>
      <c r="X575" s="172" t="s">
        <v>4450</v>
      </c>
      <c r="Y575" s="172" t="s">
        <v>3530</v>
      </c>
      <c r="Z575" s="172">
        <v>45</v>
      </c>
      <c r="AA575" s="172" t="s">
        <v>46</v>
      </c>
      <c r="AB575" s="169" t="s">
        <v>46</v>
      </c>
      <c r="AC575" s="172" t="s">
        <v>6552</v>
      </c>
      <c r="AD575" s="169">
        <v>0.01</v>
      </c>
      <c r="AE575" s="169">
        <v>9.9999999999999992E-2</v>
      </c>
      <c r="AF575" s="169">
        <v>0.01</v>
      </c>
      <c r="AG575" s="169">
        <v>0.2</v>
      </c>
      <c r="AH575" s="172" t="s">
        <v>136</v>
      </c>
      <c r="AI575" s="172" t="s">
        <v>4367</v>
      </c>
      <c r="AJ575" s="172" t="s">
        <v>133</v>
      </c>
      <c r="AK575" s="173">
        <v>43735</v>
      </c>
      <c r="AL575" s="212" t="s">
        <v>6553</v>
      </c>
      <c r="AM575" s="128">
        <v>1.32871731673538E-2</v>
      </c>
      <c r="AN575" s="128">
        <v>0.1161431465156148</v>
      </c>
      <c r="AO575" s="128">
        <v>0.1529979837423085</v>
      </c>
      <c r="AP575" s="128">
        <v>0.1420790155147493</v>
      </c>
      <c r="AQ575" s="128">
        <v>0.14593832028988049</v>
      </c>
      <c r="AR575" s="128">
        <v>0.13088452823849619</v>
      </c>
      <c r="AS575" s="128">
        <v>0.14663241749985029</v>
      </c>
      <c r="AT575" s="128">
        <v>0.14917712236533839</v>
      </c>
      <c r="AU575" s="128" t="s">
        <v>46</v>
      </c>
      <c r="AV575" s="128" t="s">
        <v>46</v>
      </c>
      <c r="AW575" s="128">
        <v>0.11258678483599931</v>
      </c>
      <c r="AX575" s="128">
        <v>1.0891747112791752</v>
      </c>
      <c r="AY575" s="128">
        <v>1.1220194411587552</v>
      </c>
      <c r="AZ575" s="128">
        <v>1.1466078700502398</v>
      </c>
      <c r="BA575" s="128">
        <v>1.1731623888921741</v>
      </c>
      <c r="BB575" s="128">
        <v>1.1732251575339026</v>
      </c>
      <c r="BC575" s="128">
        <v>1.2036495810697865</v>
      </c>
      <c r="BD575" s="128">
        <v>1.1238405749287532</v>
      </c>
      <c r="BE575" s="128">
        <v>1.2056662056155598</v>
      </c>
      <c r="BF575" s="128" t="s">
        <v>46</v>
      </c>
      <c r="BG575" s="128" t="s">
        <v>46</v>
      </c>
      <c r="BH575" s="128">
        <v>1.2976030370262843</v>
      </c>
      <c r="BI575" s="128">
        <v>1.0878693919762E-3</v>
      </c>
      <c r="BJ575" s="128">
        <v>1.26305492689315E-2</v>
      </c>
      <c r="BK575" s="128">
        <v>1.9562667503283601E-2</v>
      </c>
      <c r="BL575" s="128">
        <v>1.8705875328701493E-2</v>
      </c>
      <c r="BM575" s="128">
        <v>1.9163802627520043E-2</v>
      </c>
      <c r="BN575" s="128">
        <v>2.2144800084253902E-2</v>
      </c>
      <c r="BO575" s="128">
        <v>1.6158023915025101E-2</v>
      </c>
      <c r="BP575" s="128">
        <v>2.5447086912304202E-2</v>
      </c>
      <c r="BQ575" s="128" t="s">
        <v>46</v>
      </c>
      <c r="BR575" s="128" t="s">
        <v>46</v>
      </c>
      <c r="BS575" s="128">
        <v>2.3760041787828534E-2</v>
      </c>
      <c r="BT575" s="128">
        <v>1.1314566341126E-3</v>
      </c>
      <c r="BU575" s="128">
        <v>2.6417145938376998E-3</v>
      </c>
      <c r="BV575" s="177">
        <v>15.132452909367681</v>
      </c>
      <c r="BW575" s="177">
        <v>7.2484020060036363</v>
      </c>
      <c r="BX575" s="128" t="s">
        <v>46</v>
      </c>
      <c r="BY575" s="128" t="s">
        <v>46</v>
      </c>
      <c r="BZ575" s="177">
        <v>-3.1847809586000002E-6</v>
      </c>
      <c r="CA575" s="182">
        <v>-5.5793780756145002E-3</v>
      </c>
      <c r="CB575" s="182">
        <v>-5.0358177420051699E-2</v>
      </c>
      <c r="CC575" s="182">
        <v>5.5896336763129099E-2</v>
      </c>
      <c r="CD575" s="182">
        <v>1.53699799230565E-2</v>
      </c>
      <c r="CE575" s="182">
        <v>8.0012483179381002E-3</v>
      </c>
      <c r="CF575" s="182">
        <v>1.41274821675285E-2</v>
      </c>
      <c r="CG575" s="179">
        <v>1.8935114</v>
      </c>
      <c r="CH575" s="169">
        <v>0.252</v>
      </c>
      <c r="CI575" s="170">
        <v>0.17499999999999999</v>
      </c>
      <c r="CJ575" s="170">
        <v>2.5200000000000001E-3</v>
      </c>
      <c r="CK575" s="170">
        <v>6.0408684360295116E-4</v>
      </c>
      <c r="CL575" s="170">
        <v>3.1240868436029513E-3</v>
      </c>
      <c r="CM575" s="180">
        <v>864826754.09000003</v>
      </c>
      <c r="CN575" s="180">
        <v>799101796.33452392</v>
      </c>
      <c r="CO575" s="180">
        <v>86224499.310000047</v>
      </c>
      <c r="CP575" s="128" t="s">
        <v>46</v>
      </c>
      <c r="CQ575" s="128" t="s">
        <v>46</v>
      </c>
      <c r="CR575" s="128" t="s">
        <v>46</v>
      </c>
      <c r="CS575" s="128" t="s">
        <v>46</v>
      </c>
      <c r="CT575" s="126" t="s">
        <v>46</v>
      </c>
      <c r="CU575" s="126" t="s">
        <v>46</v>
      </c>
      <c r="CV575" s="126" t="s">
        <v>6554</v>
      </c>
      <c r="CW575" s="126" t="s">
        <v>46</v>
      </c>
      <c r="CX575" s="154">
        <v>25569.625694432871</v>
      </c>
    </row>
    <row r="576" spans="1:102" ht="15" customHeight="1" x14ac:dyDescent="0.35">
      <c r="A576" s="8"/>
      <c r="B576" s="129">
        <v>55318040000178</v>
      </c>
      <c r="C576" s="152" t="s">
        <v>6555</v>
      </c>
      <c r="D576" s="126">
        <v>13</v>
      </c>
      <c r="E576" s="126"/>
      <c r="F576" s="122"/>
      <c r="G576" s="126" t="s">
        <v>642</v>
      </c>
      <c r="H576" s="126" t="s">
        <v>3390</v>
      </c>
      <c r="I576" s="126" t="s">
        <v>3384</v>
      </c>
      <c r="J576" s="126" t="s">
        <v>3561</v>
      </c>
      <c r="K576" s="126" t="s">
        <v>3526</v>
      </c>
      <c r="L576" s="211" t="s">
        <v>4393</v>
      </c>
      <c r="M576" s="126" t="s">
        <v>4661</v>
      </c>
      <c r="N576" s="126" t="s">
        <v>6556</v>
      </c>
      <c r="O576" s="126" t="s">
        <v>266</v>
      </c>
      <c r="P576" s="211" t="s">
        <v>4214</v>
      </c>
      <c r="Q576" s="127">
        <v>501.9</v>
      </c>
      <c r="R576" s="126" t="s">
        <v>4350</v>
      </c>
      <c r="S576" s="213" t="s">
        <v>46</v>
      </c>
      <c r="T576" s="171">
        <v>500</v>
      </c>
      <c r="U576" s="171">
        <v>500</v>
      </c>
      <c r="V576" s="172" t="s">
        <v>3398</v>
      </c>
      <c r="W576" s="172" t="s">
        <v>135</v>
      </c>
      <c r="X576" s="172" t="s">
        <v>3563</v>
      </c>
      <c r="Y576" s="172" t="s">
        <v>3530</v>
      </c>
      <c r="Z576" s="172">
        <v>60</v>
      </c>
      <c r="AA576" s="172" t="s">
        <v>46</v>
      </c>
      <c r="AB576" s="169" t="s">
        <v>46</v>
      </c>
      <c r="AC576" s="172" t="s">
        <v>46</v>
      </c>
      <c r="AD576" s="169">
        <v>1.3100000000000001E-2</v>
      </c>
      <c r="AE576" s="169" t="s">
        <v>46</v>
      </c>
      <c r="AF576" s="169">
        <v>1.3100000000000001E-2</v>
      </c>
      <c r="AG576" s="169">
        <v>0.2</v>
      </c>
      <c r="AH576" s="172" t="s">
        <v>3380</v>
      </c>
      <c r="AI576" s="172" t="s">
        <v>3381</v>
      </c>
      <c r="AJ576" s="172" t="s">
        <v>133</v>
      </c>
      <c r="AK576" s="173">
        <v>45449</v>
      </c>
      <c r="AL576" s="212" t="s">
        <v>6557</v>
      </c>
      <c r="AM576" s="128">
        <v>1.3059252581446501E-2</v>
      </c>
      <c r="AN576" s="128">
        <v>0.114882139365932</v>
      </c>
      <c r="AO576" s="128">
        <v>0.1510949338177518</v>
      </c>
      <c r="AP576" s="128" t="s">
        <v>46</v>
      </c>
      <c r="AQ576" s="128" t="s">
        <v>46</v>
      </c>
      <c r="AR576" s="128" t="s">
        <v>46</v>
      </c>
      <c r="AS576" s="128" t="s">
        <v>46</v>
      </c>
      <c r="AT576" s="128" t="s">
        <v>46</v>
      </c>
      <c r="AU576" s="128" t="s">
        <v>46</v>
      </c>
      <c r="AV576" s="128" t="s">
        <v>46</v>
      </c>
      <c r="AW576" s="128">
        <v>0.1430111956979101</v>
      </c>
      <c r="AX576" s="128">
        <v>1.0704916298424063</v>
      </c>
      <c r="AY576" s="128">
        <v>1.1098372799221119</v>
      </c>
      <c r="AZ576" s="128">
        <v>1.1323459041914581</v>
      </c>
      <c r="BA576" s="128" t="s">
        <v>46</v>
      </c>
      <c r="BB576" s="128" t="s">
        <v>46</v>
      </c>
      <c r="BC576" s="128" t="s">
        <v>46</v>
      </c>
      <c r="BD576" s="128" t="s">
        <v>46</v>
      </c>
      <c r="BE576" s="128" t="s">
        <v>46</v>
      </c>
      <c r="BF576" s="128" t="s">
        <v>46</v>
      </c>
      <c r="BG576" s="128" t="s">
        <v>46</v>
      </c>
      <c r="BH576" s="128">
        <v>1.1355877165788637</v>
      </c>
      <c r="BI576" s="128">
        <v>8.5994880606890002E-4</v>
      </c>
      <c r="BJ576" s="128">
        <v>1.1369542119248699E-2</v>
      </c>
      <c r="BK576" s="128">
        <v>1.7659617578726899E-2</v>
      </c>
      <c r="BL576" s="128" t="s">
        <v>46</v>
      </c>
      <c r="BM576" s="128" t="s">
        <v>46</v>
      </c>
      <c r="BN576" s="128" t="s">
        <v>46</v>
      </c>
      <c r="BO576" s="128" t="s">
        <v>46</v>
      </c>
      <c r="BP576" s="128" t="s">
        <v>46</v>
      </c>
      <c r="BQ576" s="128" t="s">
        <v>46</v>
      </c>
      <c r="BR576" s="128" t="s">
        <v>46</v>
      </c>
      <c r="BS576" s="128">
        <v>1.5165476275405432E-2</v>
      </c>
      <c r="BT576" s="128">
        <v>7.6487527471099997E-4</v>
      </c>
      <c r="BU576" s="128">
        <v>1.5087215395748999E-3</v>
      </c>
      <c r="BV576" s="177">
        <v>20.22362865808492</v>
      </c>
      <c r="BW576" s="177">
        <v>9.7969066717418833</v>
      </c>
      <c r="BX576" s="128" t="s">
        <v>46</v>
      </c>
      <c r="BY576" s="128">
        <v>-7.507627414051754E-4</v>
      </c>
      <c r="BZ576" s="177">
        <v>-2.7699898628499999E-5</v>
      </c>
      <c r="CA576" s="182">
        <v>2.87108679533171E-2</v>
      </c>
      <c r="CB576" s="182">
        <v>-8.9574667197362207E-2</v>
      </c>
      <c r="CC576" s="182">
        <v>8.6963702293412201E-2</v>
      </c>
      <c r="CD576" s="182">
        <v>4.8241256117568798E-2</v>
      </c>
      <c r="CE576" s="182">
        <v>1.5673507308468001E-2</v>
      </c>
      <c r="CF576" s="182">
        <v>7.1335605746408695E-2</v>
      </c>
      <c r="CG576" s="179">
        <v>1.1931898999999999</v>
      </c>
      <c r="CH576" s="169">
        <v>0.27479999999999999</v>
      </c>
      <c r="CI576" s="170" t="s">
        <v>46</v>
      </c>
      <c r="CJ576" s="170">
        <v>3.5998800000000002E-3</v>
      </c>
      <c r="CK576" s="170" t="s">
        <v>46</v>
      </c>
      <c r="CL576" s="170">
        <v>3.5998800000000002E-3</v>
      </c>
      <c r="CM576" s="180">
        <v>587087867.66999996</v>
      </c>
      <c r="CN576" s="180">
        <v>461684676.89047623</v>
      </c>
      <c r="CO576" s="180">
        <v>156929652.16</v>
      </c>
      <c r="CP576" s="128" t="s">
        <v>46</v>
      </c>
      <c r="CQ576" s="128" t="s">
        <v>46</v>
      </c>
      <c r="CR576" s="128" t="s">
        <v>46</v>
      </c>
      <c r="CS576" s="128" t="s">
        <v>46</v>
      </c>
      <c r="CT576" s="126" t="s">
        <v>46</v>
      </c>
      <c r="CU576" s="126" t="s">
        <v>46</v>
      </c>
      <c r="CV576" s="126" t="s">
        <v>6558</v>
      </c>
      <c r="CW576" s="126" t="s">
        <v>46</v>
      </c>
      <c r="CX576" s="154">
        <v>25569.625694432871</v>
      </c>
    </row>
    <row r="577" spans="1:102" ht="15" customHeight="1" x14ac:dyDescent="0.35">
      <c r="A577" s="8"/>
      <c r="B577" s="129">
        <v>58525584000107</v>
      </c>
      <c r="C577" s="152" t="s">
        <v>4242</v>
      </c>
      <c r="D577" s="126">
        <v>15</v>
      </c>
      <c r="E577" s="126"/>
      <c r="F577" s="122"/>
      <c r="G577" s="126" t="s">
        <v>642</v>
      </c>
      <c r="H577" s="126" t="s">
        <v>352</v>
      </c>
      <c r="I577" s="126" t="s">
        <v>3406</v>
      </c>
      <c r="J577" s="126" t="s">
        <v>3561</v>
      </c>
      <c r="K577" s="126" t="s">
        <v>46</v>
      </c>
      <c r="L577" s="211" t="s">
        <v>4393</v>
      </c>
      <c r="M577" s="126" t="s">
        <v>4661</v>
      </c>
      <c r="N577" s="126" t="s">
        <v>46</v>
      </c>
      <c r="O577" s="126" t="s">
        <v>4231</v>
      </c>
      <c r="P577" s="211" t="s">
        <v>4243</v>
      </c>
      <c r="Q577" s="127">
        <v>100</v>
      </c>
      <c r="R577" s="126" t="s">
        <v>4361</v>
      </c>
      <c r="S577" s="213" t="s">
        <v>46</v>
      </c>
      <c r="T577" s="171">
        <v>1000</v>
      </c>
      <c r="U577" s="171">
        <v>1000</v>
      </c>
      <c r="V577" s="172" t="s">
        <v>3398</v>
      </c>
      <c r="W577" s="172" t="s">
        <v>135</v>
      </c>
      <c r="X577" s="172" t="s">
        <v>135</v>
      </c>
      <c r="Y577" s="172" t="s">
        <v>135</v>
      </c>
      <c r="Z577" s="172">
        <v>0</v>
      </c>
      <c r="AA577" s="172" t="s">
        <v>46</v>
      </c>
      <c r="AB577" s="169" t="s">
        <v>46</v>
      </c>
      <c r="AC577" s="172" t="s">
        <v>46</v>
      </c>
      <c r="AD577" s="169">
        <v>1.3100000000000001E-2</v>
      </c>
      <c r="AE577" s="169" t="s">
        <v>46</v>
      </c>
      <c r="AF577" s="169">
        <v>1.32E-2</v>
      </c>
      <c r="AG577" s="169" t="s">
        <v>46</v>
      </c>
      <c r="AH577" s="172" t="s">
        <v>46</v>
      </c>
      <c r="AI577" s="172" t="s">
        <v>46</v>
      </c>
      <c r="AJ577" s="172" t="s">
        <v>46</v>
      </c>
      <c r="AK577" s="173">
        <v>45723</v>
      </c>
      <c r="AL577" s="212" t="s">
        <v>6559</v>
      </c>
      <c r="AM577" s="128" t="s">
        <v>46</v>
      </c>
      <c r="AN577" s="128" t="s">
        <v>46</v>
      </c>
      <c r="AO577" s="128" t="s">
        <v>46</v>
      </c>
      <c r="AP577" s="128" t="s">
        <v>46</v>
      </c>
      <c r="AQ577" s="128" t="s">
        <v>46</v>
      </c>
      <c r="AR577" s="128" t="s">
        <v>46</v>
      </c>
      <c r="AS577" s="128" t="s">
        <v>46</v>
      </c>
      <c r="AT577" s="128" t="s">
        <v>46</v>
      </c>
      <c r="AU577" s="128" t="s">
        <v>46</v>
      </c>
      <c r="AV577" s="128" t="s">
        <v>46</v>
      </c>
      <c r="AW577" s="128" t="s">
        <v>46</v>
      </c>
      <c r="AX577" s="128" t="s">
        <v>46</v>
      </c>
      <c r="AY577" s="128" t="s">
        <v>46</v>
      </c>
      <c r="AZ577" s="128" t="s">
        <v>46</v>
      </c>
      <c r="BA577" s="128" t="s">
        <v>46</v>
      </c>
      <c r="BB577" s="128" t="s">
        <v>46</v>
      </c>
      <c r="BC577" s="128" t="s">
        <v>46</v>
      </c>
      <c r="BD577" s="128" t="s">
        <v>46</v>
      </c>
      <c r="BE577" s="128" t="s">
        <v>46</v>
      </c>
      <c r="BF577" s="128" t="s">
        <v>46</v>
      </c>
      <c r="BG577" s="128" t="s">
        <v>46</v>
      </c>
      <c r="BH577" s="128" t="s">
        <v>46</v>
      </c>
      <c r="BI577" s="128" t="s">
        <v>46</v>
      </c>
      <c r="BJ577" s="128" t="s">
        <v>46</v>
      </c>
      <c r="BK577" s="128" t="s">
        <v>46</v>
      </c>
      <c r="BL577" s="128" t="s">
        <v>46</v>
      </c>
      <c r="BM577" s="128" t="s">
        <v>46</v>
      </c>
      <c r="BN577" s="128" t="s">
        <v>46</v>
      </c>
      <c r="BO577" s="128" t="s">
        <v>46</v>
      </c>
      <c r="BP577" s="128" t="s">
        <v>46</v>
      </c>
      <c r="BQ577" s="128" t="s">
        <v>46</v>
      </c>
      <c r="BR577" s="128" t="s">
        <v>46</v>
      </c>
      <c r="BS577" s="128" t="s">
        <v>46</v>
      </c>
      <c r="BT577" s="128" t="s">
        <v>46</v>
      </c>
      <c r="BU577" s="128" t="s">
        <v>46</v>
      </c>
      <c r="BV577" s="177" t="s">
        <v>46</v>
      </c>
      <c r="BW577" s="177" t="s">
        <v>46</v>
      </c>
      <c r="BX577" s="128" t="s">
        <v>46</v>
      </c>
      <c r="BY577" s="128" t="s">
        <v>46</v>
      </c>
      <c r="BZ577" s="177" t="s">
        <v>46</v>
      </c>
      <c r="CA577" s="182" t="s">
        <v>46</v>
      </c>
      <c r="CB577" s="182" t="s">
        <v>46</v>
      </c>
      <c r="CC577" s="182" t="s">
        <v>46</v>
      </c>
      <c r="CD577" s="182" t="s">
        <v>46</v>
      </c>
      <c r="CE577" s="182" t="s">
        <v>46</v>
      </c>
      <c r="CF577" s="182" t="s">
        <v>46</v>
      </c>
      <c r="CG577" s="179" t="s">
        <v>46</v>
      </c>
      <c r="CH577" s="169" t="s">
        <v>46</v>
      </c>
      <c r="CI577" s="170" t="s">
        <v>46</v>
      </c>
      <c r="CJ577" s="170" t="s">
        <v>46</v>
      </c>
      <c r="CK577" s="170" t="s">
        <v>46</v>
      </c>
      <c r="CL577" s="170" t="s">
        <v>46</v>
      </c>
      <c r="CM577" s="180" t="s">
        <v>46</v>
      </c>
      <c r="CN577" s="180" t="s">
        <v>46</v>
      </c>
      <c r="CO577" s="180" t="s">
        <v>46</v>
      </c>
      <c r="CP577" s="128" t="s">
        <v>46</v>
      </c>
      <c r="CQ577" s="128" t="s">
        <v>46</v>
      </c>
      <c r="CR577" s="128" t="s">
        <v>46</v>
      </c>
      <c r="CS577" s="128" t="s">
        <v>46</v>
      </c>
      <c r="CT577" s="126" t="s">
        <v>46</v>
      </c>
      <c r="CU577" s="126" t="s">
        <v>46</v>
      </c>
      <c r="CV577" s="126" t="s">
        <v>46</v>
      </c>
      <c r="CW577" s="126" t="s">
        <v>46</v>
      </c>
      <c r="CX577" s="154">
        <v>25569.625694432871</v>
      </c>
    </row>
    <row r="578" spans="1:102" ht="15" customHeight="1" x14ac:dyDescent="0.35">
      <c r="A578" s="8"/>
      <c r="B578" s="129">
        <v>36352361000144</v>
      </c>
      <c r="C578" s="152" t="s">
        <v>6560</v>
      </c>
      <c r="D578" s="126">
        <v>11</v>
      </c>
      <c r="E578" s="126"/>
      <c r="F578" s="122"/>
      <c r="G578" s="126" t="s">
        <v>4287</v>
      </c>
      <c r="H578" s="126" t="s">
        <v>3391</v>
      </c>
      <c r="I578" s="126" t="s">
        <v>3392</v>
      </c>
      <c r="J578" s="126" t="s">
        <v>362</v>
      </c>
      <c r="K578" s="126" t="s">
        <v>3526</v>
      </c>
      <c r="L578" s="211" t="s">
        <v>3399</v>
      </c>
      <c r="M578" s="126" t="s">
        <v>163</v>
      </c>
      <c r="N578" s="126" t="s">
        <v>3547</v>
      </c>
      <c r="O578" s="126" t="s">
        <v>319</v>
      </c>
      <c r="P578" s="211" t="s">
        <v>6561</v>
      </c>
      <c r="Q578" s="127">
        <v>1000</v>
      </c>
      <c r="R578" s="126" t="s">
        <v>4361</v>
      </c>
      <c r="S578" s="213" t="s">
        <v>46</v>
      </c>
      <c r="T578" s="171">
        <v>100</v>
      </c>
      <c r="U578" s="171">
        <v>500</v>
      </c>
      <c r="V578" s="172" t="s">
        <v>3398</v>
      </c>
      <c r="W578" s="172" t="s">
        <v>3530</v>
      </c>
      <c r="X578" s="172" t="s">
        <v>5452</v>
      </c>
      <c r="Y578" s="172" t="s">
        <v>3530</v>
      </c>
      <c r="Z578" s="172">
        <v>46</v>
      </c>
      <c r="AA578" s="172" t="s">
        <v>46</v>
      </c>
      <c r="AB578" s="169" t="s">
        <v>46</v>
      </c>
      <c r="AC578" s="172" t="s">
        <v>6562</v>
      </c>
      <c r="AD578" s="169">
        <v>8.0000000000000002E-3</v>
      </c>
      <c r="AE578" s="169">
        <v>8.0000000000000002E-3</v>
      </c>
      <c r="AF578" s="169">
        <v>8.5000000000000006E-3</v>
      </c>
      <c r="AG578" s="169" t="s">
        <v>46</v>
      </c>
      <c r="AH578" s="172" t="s">
        <v>46</v>
      </c>
      <c r="AI578" s="172" t="s">
        <v>46</v>
      </c>
      <c r="AJ578" s="172" t="s">
        <v>133</v>
      </c>
      <c r="AK578" s="173">
        <v>44641</v>
      </c>
      <c r="AL578" s="212" t="s">
        <v>3664</v>
      </c>
      <c r="AM578" s="128">
        <v>2.1284836772420698E-2</v>
      </c>
      <c r="AN578" s="128">
        <v>0.12820924833730249</v>
      </c>
      <c r="AO578" s="128">
        <v>0.14949412336092369</v>
      </c>
      <c r="AP578" s="128">
        <v>0.14709133041887251</v>
      </c>
      <c r="AQ578" s="128">
        <v>0.14631786599766511</v>
      </c>
      <c r="AR578" s="128">
        <v>0.13065417810442209</v>
      </c>
      <c r="AS578" s="128">
        <v>0.1598889398330805</v>
      </c>
      <c r="AT578" s="128" t="s">
        <v>46</v>
      </c>
      <c r="AU578" s="128" t="s">
        <v>46</v>
      </c>
      <c r="AV578" s="128" t="s">
        <v>46</v>
      </c>
      <c r="AW578" s="128">
        <v>0.14643183461332479</v>
      </c>
      <c r="AX578" s="128">
        <v>1.7447583209937705</v>
      </c>
      <c r="AY578" s="128">
        <v>1.2385859474838998</v>
      </c>
      <c r="AZ578" s="128">
        <v>1.120349001857442</v>
      </c>
      <c r="BA578" s="128">
        <v>1.217391597123459</v>
      </c>
      <c r="BB578" s="128">
        <v>1.1767013109769398</v>
      </c>
      <c r="BC578" s="128">
        <v>1.2015312188301144</v>
      </c>
      <c r="BD578" s="128">
        <v>1.2254430577531836</v>
      </c>
      <c r="BE578" s="128" t="s">
        <v>46</v>
      </c>
      <c r="BF578" s="128" t="s">
        <v>46</v>
      </c>
      <c r="BG578" s="128" t="s">
        <v>46</v>
      </c>
      <c r="BH578" s="128">
        <v>1.1814942600735698</v>
      </c>
      <c r="BI578" s="128">
        <v>9.0855329970430995E-3</v>
      </c>
      <c r="BJ578" s="128">
        <v>2.46966510906192E-2</v>
      </c>
      <c r="BK578" s="128">
        <v>1.6058807121898701E-2</v>
      </c>
      <c r="BL578" s="128">
        <v>2.3434825454627051E-2</v>
      </c>
      <c r="BM578" s="128">
        <v>1.9542089178373079E-2</v>
      </c>
      <c r="BN578" s="128">
        <v>2.1914449950179701E-2</v>
      </c>
      <c r="BO578" s="128">
        <v>2.9414546248255301E-2</v>
      </c>
      <c r="BP578" s="128" t="s">
        <v>46</v>
      </c>
      <c r="BQ578" s="128" t="s">
        <v>46</v>
      </c>
      <c r="BR578" s="128" t="s">
        <v>46</v>
      </c>
      <c r="BS578" s="128">
        <v>2.0013566704273122E-2</v>
      </c>
      <c r="BT578" s="128">
        <v>1.34902690118095E-2</v>
      </c>
      <c r="BU578" s="128">
        <v>1.47788874845011E-2</v>
      </c>
      <c r="BV578" s="177">
        <v>1.05012133368996</v>
      </c>
      <c r="BW578" s="177">
        <v>1.1699371453447771</v>
      </c>
      <c r="BX578" s="128">
        <v>-2.8414676843355E-3</v>
      </c>
      <c r="BY578" s="128">
        <v>-1.24827146368016E-2</v>
      </c>
      <c r="BZ578" s="177">
        <v>1.8748331709398498E-2</v>
      </c>
      <c r="CA578" s="182">
        <v>0.2783702198314455</v>
      </c>
      <c r="CB578" s="182">
        <v>-0.2703742068917705</v>
      </c>
      <c r="CC578" s="182">
        <v>0.38498999022611979</v>
      </c>
      <c r="CD578" s="182">
        <v>0.29954899868054091</v>
      </c>
      <c r="CE578" s="182">
        <v>-0.1336430946042716</v>
      </c>
      <c r="CF578" s="182">
        <v>0.1680138598511276</v>
      </c>
      <c r="CG578" s="179">
        <v>1.617694</v>
      </c>
      <c r="CH578" s="169">
        <v>0.27</v>
      </c>
      <c r="CI578" s="170" t="s">
        <v>46</v>
      </c>
      <c r="CJ578" s="170">
        <v>2.16E-3</v>
      </c>
      <c r="CK578" s="170" t="s">
        <v>46</v>
      </c>
      <c r="CL578" s="170">
        <v>2.16E-3</v>
      </c>
      <c r="CM578" s="180">
        <v>485366027.77999997</v>
      </c>
      <c r="CN578" s="180">
        <v>357922724.77119046</v>
      </c>
      <c r="CO578" s="180">
        <v>125486287.8</v>
      </c>
      <c r="CP578" s="128" t="s">
        <v>46</v>
      </c>
      <c r="CQ578" s="128" t="s">
        <v>46</v>
      </c>
      <c r="CR578" s="128" t="s">
        <v>46</v>
      </c>
      <c r="CS578" s="128" t="s">
        <v>46</v>
      </c>
      <c r="CT578" s="126" t="s">
        <v>46</v>
      </c>
      <c r="CU578" s="126" t="s">
        <v>46</v>
      </c>
      <c r="CV578" s="126" t="s">
        <v>6563</v>
      </c>
      <c r="CW578" s="126" t="s">
        <v>46</v>
      </c>
      <c r="CX578" s="154">
        <v>25569.625694432871</v>
      </c>
    </row>
    <row r="579" spans="1:102" ht="15" customHeight="1" x14ac:dyDescent="0.35">
      <c r="A579" s="8"/>
      <c r="B579" s="129">
        <v>26759909000111</v>
      </c>
      <c r="C579" s="152" t="s">
        <v>6564</v>
      </c>
      <c r="D579" s="126">
        <v>11</v>
      </c>
      <c r="E579" s="126"/>
      <c r="F579" s="122" t="s">
        <v>3552</v>
      </c>
      <c r="G579" s="126" t="s">
        <v>4287</v>
      </c>
      <c r="H579" s="126" t="s">
        <v>3391</v>
      </c>
      <c r="I579" s="126" t="s">
        <v>3392</v>
      </c>
      <c r="J579" s="126" t="s">
        <v>3560</v>
      </c>
      <c r="K579" s="126" t="s">
        <v>3526</v>
      </c>
      <c r="L579" s="211" t="s">
        <v>3399</v>
      </c>
      <c r="M579" s="126" t="s">
        <v>163</v>
      </c>
      <c r="N579" s="126" t="s">
        <v>3547</v>
      </c>
      <c r="O579" s="126" t="s">
        <v>319</v>
      </c>
      <c r="P579" s="211" t="s">
        <v>3573</v>
      </c>
      <c r="Q579" s="127">
        <v>1000</v>
      </c>
      <c r="R579" s="126" t="s">
        <v>4361</v>
      </c>
      <c r="S579" s="213" t="s">
        <v>46</v>
      </c>
      <c r="T579" s="171">
        <v>100</v>
      </c>
      <c r="U579" s="171">
        <v>100</v>
      </c>
      <c r="V579" s="172" t="s">
        <v>3398</v>
      </c>
      <c r="W579" s="172" t="s">
        <v>3530</v>
      </c>
      <c r="X579" s="172" t="s">
        <v>3531</v>
      </c>
      <c r="Y579" s="172" t="s">
        <v>3530</v>
      </c>
      <c r="Z579" s="172">
        <v>31</v>
      </c>
      <c r="AA579" s="172" t="s">
        <v>134</v>
      </c>
      <c r="AB579" s="169">
        <v>0.05</v>
      </c>
      <c r="AC579" s="172" t="s">
        <v>6565</v>
      </c>
      <c r="AD579" s="169">
        <v>8.0000000000000002E-3</v>
      </c>
      <c r="AE579" s="169">
        <v>8.0000000000000002E-3</v>
      </c>
      <c r="AF579" s="169">
        <v>8.5000000000000006E-3</v>
      </c>
      <c r="AG579" s="169" t="s">
        <v>46</v>
      </c>
      <c r="AH579" s="172" t="s">
        <v>46</v>
      </c>
      <c r="AI579" s="172" t="s">
        <v>46</v>
      </c>
      <c r="AJ579" s="172" t="s">
        <v>133</v>
      </c>
      <c r="AK579" s="173">
        <v>42916</v>
      </c>
      <c r="AL579" s="212" t="s">
        <v>6566</v>
      </c>
      <c r="AM579" s="128">
        <v>2.1505955555233401E-2</v>
      </c>
      <c r="AN579" s="128">
        <v>0.128591100813749</v>
      </c>
      <c r="AO579" s="128">
        <v>0.14991518334486439</v>
      </c>
      <c r="AP579" s="128">
        <v>0.14683945022096931</v>
      </c>
      <c r="AQ579" s="128">
        <v>0.14652799623638429</v>
      </c>
      <c r="AR579" s="128">
        <v>0.1301477687827719</v>
      </c>
      <c r="AS579" s="128">
        <v>0.1605195771848664</v>
      </c>
      <c r="AT579" s="128">
        <v>0.1137323229010109</v>
      </c>
      <c r="AU579" s="128" t="s">
        <v>46</v>
      </c>
      <c r="AV579" s="128" t="s">
        <v>46</v>
      </c>
      <c r="AW579" s="128">
        <v>0.1003209617807969</v>
      </c>
      <c r="AX579" s="128">
        <v>1.7628838457683085</v>
      </c>
      <c r="AY579" s="128">
        <v>1.2422748944005395</v>
      </c>
      <c r="AZ579" s="128">
        <v>1.1235045381562916</v>
      </c>
      <c r="BA579" s="128">
        <v>1.2151643570084747</v>
      </c>
      <c r="BB579" s="128">
        <v>1.1786268255882748</v>
      </c>
      <c r="BC579" s="128">
        <v>1.1968741415112163</v>
      </c>
      <c r="BD579" s="128">
        <v>1.2302764762842759</v>
      </c>
      <c r="BE579" s="128">
        <v>0.91919736775782179</v>
      </c>
      <c r="BF579" s="128" t="s">
        <v>46</v>
      </c>
      <c r="BG579" s="128" t="s">
        <v>46</v>
      </c>
      <c r="BH579" s="128">
        <v>1.2476355318492258</v>
      </c>
      <c r="BI579" s="128">
        <v>9.3066517798558995E-3</v>
      </c>
      <c r="BJ579" s="128">
        <v>2.5078503567065698E-2</v>
      </c>
      <c r="BK579" s="128">
        <v>1.6479867105839398E-2</v>
      </c>
      <c r="BL579" s="128">
        <v>2.319715680864487E-2</v>
      </c>
      <c r="BM579" s="128">
        <v>1.9751526686878851E-2</v>
      </c>
      <c r="BN579" s="128">
        <v>2.1408040628529499E-2</v>
      </c>
      <c r="BO579" s="128">
        <v>3.00451836000412E-2</v>
      </c>
      <c r="BP579" s="128">
        <v>-9.9977125520230997E-3</v>
      </c>
      <c r="BQ579" s="128" t="s">
        <v>46</v>
      </c>
      <c r="BR579" s="128" t="s">
        <v>46</v>
      </c>
      <c r="BS579" s="128">
        <v>1.8430145812281751E-2</v>
      </c>
      <c r="BT579" s="128">
        <v>1.34846575697558E-2</v>
      </c>
      <c r="BU579" s="128">
        <v>1.21627375721629E-2</v>
      </c>
      <c r="BV579" s="177">
        <v>1.077727020371666</v>
      </c>
      <c r="BW579" s="177">
        <v>1.1497837571174234</v>
      </c>
      <c r="BX579" s="128">
        <v>-2.8341142629790999E-3</v>
      </c>
      <c r="BY579" s="128">
        <v>-1.92106729758467E-2</v>
      </c>
      <c r="BZ579" s="177">
        <v>-3.4939675835500003E-5</v>
      </c>
      <c r="CA579" s="182">
        <v>0.2782641686011379</v>
      </c>
      <c r="CB579" s="182">
        <v>-0.27021284227449133</v>
      </c>
      <c r="CC579" s="182">
        <v>0.38474084158197119</v>
      </c>
      <c r="CD579" s="182">
        <v>0.29939483968393898</v>
      </c>
      <c r="CE579" s="182">
        <v>-0.13341224224117071</v>
      </c>
      <c r="CF579" s="182">
        <v>0.16801019261497879</v>
      </c>
      <c r="CG579" s="179">
        <v>2.19390018</v>
      </c>
      <c r="CH579" s="169">
        <v>0.27</v>
      </c>
      <c r="CI579" s="170" t="s">
        <v>46</v>
      </c>
      <c r="CJ579" s="170">
        <v>2.16E-3</v>
      </c>
      <c r="CK579" s="170" t="s">
        <v>46</v>
      </c>
      <c r="CL579" s="170">
        <v>2.16E-3</v>
      </c>
      <c r="CM579" s="180">
        <v>1188355479.8</v>
      </c>
      <c r="CN579" s="180">
        <v>644961702.79071403</v>
      </c>
      <c r="CO579" s="180">
        <v>616441099.6500001</v>
      </c>
      <c r="CP579" s="128" t="s">
        <v>46</v>
      </c>
      <c r="CQ579" s="128" t="s">
        <v>46</v>
      </c>
      <c r="CR579" s="128" t="s">
        <v>46</v>
      </c>
      <c r="CS579" s="128" t="s">
        <v>46</v>
      </c>
      <c r="CT579" s="126" t="s">
        <v>46</v>
      </c>
      <c r="CU579" s="126" t="s">
        <v>46</v>
      </c>
      <c r="CV579" s="126" t="s">
        <v>6567</v>
      </c>
      <c r="CW579" s="126" t="s">
        <v>46</v>
      </c>
      <c r="CX579" s="154">
        <v>25569.625694432871</v>
      </c>
    </row>
    <row r="580" spans="1:102" ht="15" customHeight="1" x14ac:dyDescent="0.35">
      <c r="A580" s="8"/>
      <c r="B580" s="129">
        <v>39959025000152</v>
      </c>
      <c r="C580" s="152" t="s">
        <v>6568</v>
      </c>
      <c r="D580" s="126">
        <v>11</v>
      </c>
      <c r="E580" s="126"/>
      <c r="F580" s="122"/>
      <c r="G580" s="126" t="s">
        <v>4287</v>
      </c>
      <c r="H580" s="126" t="s">
        <v>3391</v>
      </c>
      <c r="I580" s="126" t="s">
        <v>3392</v>
      </c>
      <c r="J580" s="126" t="s">
        <v>362</v>
      </c>
      <c r="K580" s="126" t="s">
        <v>3526</v>
      </c>
      <c r="L580" s="211" t="s">
        <v>3399</v>
      </c>
      <c r="M580" s="126" t="s">
        <v>163</v>
      </c>
      <c r="N580" s="126" t="s">
        <v>3547</v>
      </c>
      <c r="O580" s="126" t="s">
        <v>315</v>
      </c>
      <c r="P580" s="211" t="s">
        <v>5471</v>
      </c>
      <c r="Q580" s="127">
        <v>1000</v>
      </c>
      <c r="R580" s="126" t="s">
        <v>4350</v>
      </c>
      <c r="S580" s="213" t="s">
        <v>46</v>
      </c>
      <c r="T580" s="171">
        <v>100</v>
      </c>
      <c r="U580" s="171">
        <v>500</v>
      </c>
      <c r="V580" s="172" t="s">
        <v>3398</v>
      </c>
      <c r="W580" s="172" t="s">
        <v>3530</v>
      </c>
      <c r="X580" s="172" t="s">
        <v>3531</v>
      </c>
      <c r="Y580" s="172" t="s">
        <v>3534</v>
      </c>
      <c r="Z580" s="172">
        <v>32</v>
      </c>
      <c r="AA580" s="172" t="s">
        <v>46</v>
      </c>
      <c r="AB580" s="169" t="s">
        <v>46</v>
      </c>
      <c r="AC580" s="172" t="s">
        <v>6569</v>
      </c>
      <c r="AD580" s="169">
        <v>8.0000000000000002E-3</v>
      </c>
      <c r="AE580" s="169">
        <v>8.0000000000000002E-3</v>
      </c>
      <c r="AF580" s="169">
        <v>8.5000000000000006E-3</v>
      </c>
      <c r="AG580" s="169" t="s">
        <v>46</v>
      </c>
      <c r="AH580" s="172" t="s">
        <v>46</v>
      </c>
      <c r="AI580" s="172" t="s">
        <v>46</v>
      </c>
      <c r="AJ580" s="172" t="s">
        <v>4383</v>
      </c>
      <c r="AK580" s="173">
        <v>44225</v>
      </c>
      <c r="AL580" s="212" t="s">
        <v>6570</v>
      </c>
      <c r="AM580" s="128">
        <v>1.51988806980591E-2</v>
      </c>
      <c r="AN580" s="128">
        <v>0.1072211334919401</v>
      </c>
      <c r="AO580" s="128">
        <v>0.11038312013777379</v>
      </c>
      <c r="AP580" s="128">
        <v>0.11886357184900451</v>
      </c>
      <c r="AQ580" s="128">
        <v>0.1227778247323532</v>
      </c>
      <c r="AR580" s="128">
        <v>9.4466810647452396E-2</v>
      </c>
      <c r="AS580" s="128">
        <v>0.1472339537623901</v>
      </c>
      <c r="AT580" s="128">
        <v>0.1007238489727337</v>
      </c>
      <c r="AU580" s="128" t="s">
        <v>46</v>
      </c>
      <c r="AV580" s="128" t="s">
        <v>46</v>
      </c>
      <c r="AW580" s="128">
        <v>0.1190100616182725</v>
      </c>
      <c r="AX580" s="128">
        <v>1.245880992711714</v>
      </c>
      <c r="AY580" s="128">
        <v>1.0358269074866222</v>
      </c>
      <c r="AZ580" s="128">
        <v>0.82724066798060192</v>
      </c>
      <c r="BA580" s="128">
        <v>0.97083287995830403</v>
      </c>
      <c r="BB580" s="128">
        <v>0.96543173284703121</v>
      </c>
      <c r="BC580" s="128">
        <v>0.86874238377215318</v>
      </c>
      <c r="BD580" s="128">
        <v>1.1284509528428588</v>
      </c>
      <c r="BE580" s="128">
        <v>0.81406142497200562</v>
      </c>
      <c r="BF580" s="128" t="s">
        <v>46</v>
      </c>
      <c r="BG580" s="128" t="s">
        <v>46</v>
      </c>
      <c r="BH580" s="128">
        <v>1.1077675427316991</v>
      </c>
      <c r="BI580" s="128">
        <v>2.9995769226815999E-3</v>
      </c>
      <c r="BJ580" s="128">
        <v>3.7085362452569E-3</v>
      </c>
      <c r="BK580" s="128">
        <v>-2.3052196101251001E-2</v>
      </c>
      <c r="BL580" s="128">
        <v>-3.1815356129264449E-3</v>
      </c>
      <c r="BM580" s="128">
        <v>-3.9001832103451317E-3</v>
      </c>
      <c r="BN580" s="128">
        <v>-1.42729175067899E-2</v>
      </c>
      <c r="BO580" s="128">
        <v>1.67595601775649E-2</v>
      </c>
      <c r="BP580" s="128">
        <v>-2.3006186480300301E-2</v>
      </c>
      <c r="BQ580" s="128" t="s">
        <v>46</v>
      </c>
      <c r="BR580" s="128" t="s">
        <v>46</v>
      </c>
      <c r="BS580" s="128">
        <v>1.0454561491400005E-2</v>
      </c>
      <c r="BT580" s="128">
        <v>2.9692506375705901E-2</v>
      </c>
      <c r="BU580" s="128">
        <v>2.6309982412020101E-2</v>
      </c>
      <c r="BV580" s="177">
        <v>-0.67758148791539641</v>
      </c>
      <c r="BW580" s="177">
        <v>0.3435564241785718</v>
      </c>
      <c r="BX580" s="128">
        <v>-1.7541178313783799E-2</v>
      </c>
      <c r="BY580" s="128">
        <v>-2.3789583995356099E-2</v>
      </c>
      <c r="BZ580" s="177">
        <v>5.9727567410331597E-2</v>
      </c>
      <c r="CA580" s="182">
        <v>0.47030246023147498</v>
      </c>
      <c r="CB580" s="182">
        <v>-0.23136270925439109</v>
      </c>
      <c r="CC580" s="182">
        <v>0.77869633800436588</v>
      </c>
      <c r="CD580" s="182">
        <v>0.80522698801480885</v>
      </c>
      <c r="CE580" s="182">
        <v>-0.1076861727278933</v>
      </c>
      <c r="CF580" s="182">
        <v>0.4120736255464959</v>
      </c>
      <c r="CG580" s="179">
        <v>1.6870067399999999</v>
      </c>
      <c r="CH580" s="169">
        <v>0.27</v>
      </c>
      <c r="CI580" s="170" t="s">
        <v>46</v>
      </c>
      <c r="CJ580" s="170">
        <v>2.16E-3</v>
      </c>
      <c r="CK580" s="170" t="s">
        <v>46</v>
      </c>
      <c r="CL580" s="170">
        <v>2.16E-3</v>
      </c>
      <c r="CM580" s="180">
        <v>1393746843.52</v>
      </c>
      <c r="CN580" s="180">
        <v>1315379545.6070635</v>
      </c>
      <c r="CO580" s="180">
        <v>89450906.709999993</v>
      </c>
      <c r="CP580" s="128" t="s">
        <v>46</v>
      </c>
      <c r="CQ580" s="128" t="s">
        <v>46</v>
      </c>
      <c r="CR580" s="128" t="s">
        <v>46</v>
      </c>
      <c r="CS580" s="128" t="s">
        <v>46</v>
      </c>
      <c r="CT580" s="126" t="s">
        <v>46</v>
      </c>
      <c r="CU580" s="126" t="s">
        <v>46</v>
      </c>
      <c r="CV580" s="126" t="s">
        <v>6571</v>
      </c>
      <c r="CW580" s="126" t="s">
        <v>46</v>
      </c>
      <c r="CX580" s="154">
        <v>25569.625694432871</v>
      </c>
    </row>
    <row r="581" spans="1:102" ht="15" customHeight="1" x14ac:dyDescent="0.35">
      <c r="A581" s="8"/>
      <c r="B581" s="129">
        <v>36352376000102</v>
      </c>
      <c r="C581" s="152" t="s">
        <v>6572</v>
      </c>
      <c r="D581" s="126">
        <v>10</v>
      </c>
      <c r="E581" s="126"/>
      <c r="F581" s="122"/>
      <c r="G581" s="126" t="s">
        <v>4287</v>
      </c>
      <c r="H581" s="126" t="s">
        <v>3391</v>
      </c>
      <c r="I581" s="126" t="s">
        <v>3392</v>
      </c>
      <c r="J581" s="126" t="s">
        <v>362</v>
      </c>
      <c r="K581" s="126" t="s">
        <v>3526</v>
      </c>
      <c r="L581" s="211" t="s">
        <v>3400</v>
      </c>
      <c r="M581" s="126" t="s">
        <v>163</v>
      </c>
      <c r="N581" s="126" t="s">
        <v>4767</v>
      </c>
      <c r="O581" s="126" t="s">
        <v>164</v>
      </c>
      <c r="P581" s="211" t="s">
        <v>3562</v>
      </c>
      <c r="Q581" s="127">
        <v>500</v>
      </c>
      <c r="R581" s="126" t="s">
        <v>4350</v>
      </c>
      <c r="S581" s="213" t="s">
        <v>46</v>
      </c>
      <c r="T581" s="171">
        <v>100</v>
      </c>
      <c r="U581" s="171">
        <v>500</v>
      </c>
      <c r="V581" s="172" t="s">
        <v>3398</v>
      </c>
      <c r="W581" s="172" t="s">
        <v>135</v>
      </c>
      <c r="X581" s="172" t="s">
        <v>3532</v>
      </c>
      <c r="Y581" s="172" t="s">
        <v>3530</v>
      </c>
      <c r="Z581" s="172">
        <v>61</v>
      </c>
      <c r="AA581" s="172" t="s">
        <v>46</v>
      </c>
      <c r="AB581" s="169" t="s">
        <v>46</v>
      </c>
      <c r="AC581" s="172" t="s">
        <v>6573</v>
      </c>
      <c r="AD581" s="169">
        <v>3.4999999999999996E-3</v>
      </c>
      <c r="AE581" s="169">
        <v>0.45350000000000001</v>
      </c>
      <c r="AF581" s="169">
        <v>3.4999999999999996E-3</v>
      </c>
      <c r="AG581" s="169">
        <v>0.2</v>
      </c>
      <c r="AH581" s="172" t="s">
        <v>4367</v>
      </c>
      <c r="AI581" s="172" t="s">
        <v>5455</v>
      </c>
      <c r="AJ581" s="172" t="s">
        <v>133</v>
      </c>
      <c r="AK581" s="173">
        <v>44655</v>
      </c>
      <c r="AL581" s="212" t="s">
        <v>6574</v>
      </c>
      <c r="AM581" s="128">
        <v>9.0568305365050002E-3</v>
      </c>
      <c r="AN581" s="128">
        <v>0.10487052070625449</v>
      </c>
      <c r="AO581" s="128">
        <v>0.13059043058448311</v>
      </c>
      <c r="AP581" s="128">
        <v>0.1356415962569068</v>
      </c>
      <c r="AQ581" s="128">
        <v>0.1332509837552768</v>
      </c>
      <c r="AR581" s="128">
        <v>0.13148689982753889</v>
      </c>
      <c r="AS581" s="128">
        <v>0.12196564559162131</v>
      </c>
      <c r="AT581" s="128" t="s">
        <v>46</v>
      </c>
      <c r="AU581" s="128" t="s">
        <v>46</v>
      </c>
      <c r="AV581" s="128" t="s">
        <v>46</v>
      </c>
      <c r="AW581" s="128">
        <v>0.13563751432214399</v>
      </c>
      <c r="AX581" s="128">
        <v>0.74240552602558285</v>
      </c>
      <c r="AY581" s="128">
        <v>1.0131184367477053</v>
      </c>
      <c r="AZ581" s="128">
        <v>0.97867966491385483</v>
      </c>
      <c r="BA581" s="128">
        <v>1.1166420246346012</v>
      </c>
      <c r="BB581" s="128">
        <v>1.0583451950125713</v>
      </c>
      <c r="BC581" s="128">
        <v>1.2091891533978336</v>
      </c>
      <c r="BD581" s="128">
        <v>0.93478606982241319</v>
      </c>
      <c r="BE581" s="128" t="s">
        <v>46</v>
      </c>
      <c r="BF581" s="128" t="s">
        <v>46</v>
      </c>
      <c r="BG581" s="128" t="s">
        <v>46</v>
      </c>
      <c r="BH581" s="128">
        <v>1.0788003131519437</v>
      </c>
      <c r="BI581" s="128">
        <v>-3.1424732388725001E-3</v>
      </c>
      <c r="BJ581" s="128">
        <v>1.3579234595713001E-3</v>
      </c>
      <c r="BK581" s="128">
        <v>-2.8448856545417E-3</v>
      </c>
      <c r="BL581" s="128">
        <v>1.2634127084415026E-2</v>
      </c>
      <c r="BM581" s="128">
        <v>6.5244877176913185E-3</v>
      </c>
      <c r="BN581" s="128">
        <v>2.2747171673296498E-2</v>
      </c>
      <c r="BO581" s="128">
        <v>-8.5087479932037004E-3</v>
      </c>
      <c r="BP581" s="128" t="s">
        <v>46</v>
      </c>
      <c r="BQ581" s="128" t="s">
        <v>46</v>
      </c>
      <c r="BR581" s="128" t="s">
        <v>46</v>
      </c>
      <c r="BS581" s="128">
        <v>8.8010092916546157E-3</v>
      </c>
      <c r="BT581" s="128">
        <v>5.3725071439481003E-3</v>
      </c>
      <c r="BU581" s="128">
        <v>7.987105726967E-3</v>
      </c>
      <c r="BV581" s="177">
        <v>-0.46539942463631989</v>
      </c>
      <c r="BW581" s="177">
        <v>0.95682906945584945</v>
      </c>
      <c r="BX581" s="128">
        <v>-2.4220940247121001E-3</v>
      </c>
      <c r="BY581" s="128">
        <v>-1.7468967219596301E-2</v>
      </c>
      <c r="BZ581" s="177">
        <v>2.2171450121714E-3</v>
      </c>
      <c r="CA581" s="182">
        <v>-2.2714360043895E-3</v>
      </c>
      <c r="CB581" s="182">
        <v>2.6264724184111899E-2</v>
      </c>
      <c r="CC581" s="182">
        <v>4.36117272874871E-2</v>
      </c>
      <c r="CD581" s="182">
        <v>2.7337920182679699E-2</v>
      </c>
      <c r="CE581" s="182">
        <v>5.7256010532809E-3</v>
      </c>
      <c r="CF581" s="182">
        <v>-1.5694157651050999E-3</v>
      </c>
      <c r="CG581" s="179">
        <v>1.5568365900000001</v>
      </c>
      <c r="CH581" s="169">
        <v>0.5484</v>
      </c>
      <c r="CI581" s="170">
        <v>7.4999999999999997E-2</v>
      </c>
      <c r="CJ581" s="170">
        <v>1.9193999999999999E-3</v>
      </c>
      <c r="CK581" s="170" t="s">
        <v>46</v>
      </c>
      <c r="CL581" s="170">
        <v>1.9193999999999999E-3</v>
      </c>
      <c r="CM581" s="180">
        <v>236780122.74000001</v>
      </c>
      <c r="CN581" s="180">
        <v>231111649.80079359</v>
      </c>
      <c r="CO581" s="180">
        <v>2024592.7700000009</v>
      </c>
      <c r="CP581" s="128" t="s">
        <v>46</v>
      </c>
      <c r="CQ581" s="128" t="s">
        <v>46</v>
      </c>
      <c r="CR581" s="128" t="s">
        <v>46</v>
      </c>
      <c r="CS581" s="128" t="s">
        <v>46</v>
      </c>
      <c r="CT581" s="126" t="s">
        <v>46</v>
      </c>
      <c r="CU581" s="126" t="s">
        <v>46</v>
      </c>
      <c r="CV581" s="126" t="s">
        <v>6575</v>
      </c>
      <c r="CW581" s="126" t="s">
        <v>46</v>
      </c>
      <c r="CX581" s="154">
        <v>25569.625694432871</v>
      </c>
    </row>
    <row r="582" spans="1:102" ht="15" customHeight="1" x14ac:dyDescent="0.35">
      <c r="A582" s="8"/>
      <c r="B582" s="129">
        <v>32757330000112</v>
      </c>
      <c r="C582" s="152" t="s">
        <v>6576</v>
      </c>
      <c r="D582" s="126">
        <v>10</v>
      </c>
      <c r="E582" s="126"/>
      <c r="F582" s="122" t="s">
        <v>3393</v>
      </c>
      <c r="G582" s="126" t="s">
        <v>4287</v>
      </c>
      <c r="H582" s="126" t="s">
        <v>3391</v>
      </c>
      <c r="I582" s="126" t="s">
        <v>3392</v>
      </c>
      <c r="J582" s="126" t="s">
        <v>3560</v>
      </c>
      <c r="K582" s="126" t="s">
        <v>3526</v>
      </c>
      <c r="L582" s="211" t="s">
        <v>3400</v>
      </c>
      <c r="M582" s="126" t="s">
        <v>163</v>
      </c>
      <c r="N582" s="126" t="s">
        <v>4767</v>
      </c>
      <c r="O582" s="126" t="s">
        <v>164</v>
      </c>
      <c r="P582" s="211" t="s">
        <v>3541</v>
      </c>
      <c r="Q582" s="127">
        <v>500</v>
      </c>
      <c r="R582" s="126" t="s">
        <v>4361</v>
      </c>
      <c r="S582" s="213" t="s">
        <v>46</v>
      </c>
      <c r="T582" s="171">
        <v>100</v>
      </c>
      <c r="U582" s="171">
        <v>100</v>
      </c>
      <c r="V582" s="172" t="s">
        <v>3398</v>
      </c>
      <c r="W582" s="172" t="s">
        <v>135</v>
      </c>
      <c r="X582" s="172" t="s">
        <v>3531</v>
      </c>
      <c r="Y582" s="172" t="s">
        <v>3530</v>
      </c>
      <c r="Z582" s="172">
        <v>31</v>
      </c>
      <c r="AA582" s="172" t="s">
        <v>134</v>
      </c>
      <c r="AB582" s="169">
        <v>0.05</v>
      </c>
      <c r="AC582" s="172" t="s">
        <v>6577</v>
      </c>
      <c r="AD582" s="169">
        <v>3.4999999999999996E-3</v>
      </c>
      <c r="AE582" s="169">
        <v>0.45350000000000001</v>
      </c>
      <c r="AF582" s="169">
        <v>8.5000000000000006E-3</v>
      </c>
      <c r="AG582" s="169">
        <v>0.2</v>
      </c>
      <c r="AH582" s="172" t="s">
        <v>4367</v>
      </c>
      <c r="AI582" s="172" t="s">
        <v>5455</v>
      </c>
      <c r="AJ582" s="172" t="s">
        <v>133</v>
      </c>
      <c r="AK582" s="173">
        <v>43585</v>
      </c>
      <c r="AL582" s="212" t="s">
        <v>6578</v>
      </c>
      <c r="AM582" s="128">
        <v>9.0753719647527001E-3</v>
      </c>
      <c r="AN582" s="128">
        <v>0.10484950775083771</v>
      </c>
      <c r="AO582" s="128">
        <v>0.1305787940383491</v>
      </c>
      <c r="AP582" s="128">
        <v>0.13635441248812619</v>
      </c>
      <c r="AQ582" s="128">
        <v>0.13456767524659319</v>
      </c>
      <c r="AR582" s="128">
        <v>0.13250148076237189</v>
      </c>
      <c r="AS582" s="128">
        <v>0.1248871862079539</v>
      </c>
      <c r="AT582" s="128">
        <v>0.14423488517439281</v>
      </c>
      <c r="AU582" s="128" t="s">
        <v>46</v>
      </c>
      <c r="AV582" s="128" t="s">
        <v>46</v>
      </c>
      <c r="AW582" s="128">
        <v>0.1030717783438381</v>
      </c>
      <c r="AX582" s="128">
        <v>0.74392540196186907</v>
      </c>
      <c r="AY582" s="128">
        <v>1.0129154377313951</v>
      </c>
      <c r="AZ582" s="128">
        <v>0.9785924575203252</v>
      </c>
      <c r="BA582" s="128">
        <v>1.1228848020377749</v>
      </c>
      <c r="BB582" s="128">
        <v>1.0701486533020874</v>
      </c>
      <c r="BC582" s="128">
        <v>1.2185195145460042</v>
      </c>
      <c r="BD582" s="128">
        <v>0.9571777478832364</v>
      </c>
      <c r="BE582" s="128">
        <v>1.1657224912793465</v>
      </c>
      <c r="BF582" s="128" t="s">
        <v>46</v>
      </c>
      <c r="BG582" s="128" t="s">
        <v>46</v>
      </c>
      <c r="BH582" s="128">
        <v>1.1950443404848383</v>
      </c>
      <c r="BI582" s="128">
        <v>-3.1239318106247999E-3</v>
      </c>
      <c r="BJ582" s="128">
        <v>1.3369105041545E-3</v>
      </c>
      <c r="BK582" s="128">
        <v>-2.8565222006756998E-3</v>
      </c>
      <c r="BL582" s="128">
        <v>1.3306355768065048E-2</v>
      </c>
      <c r="BM582" s="128">
        <v>7.8356547287055101E-3</v>
      </c>
      <c r="BN582" s="128">
        <v>2.3761752608129499E-2</v>
      </c>
      <c r="BO582" s="128">
        <v>-5.5872073768712003E-3</v>
      </c>
      <c r="BP582" s="128">
        <v>2.05048497213586E-2</v>
      </c>
      <c r="BQ582" s="128" t="s">
        <v>46</v>
      </c>
      <c r="BR582" s="128" t="s">
        <v>46</v>
      </c>
      <c r="BS582" s="128">
        <v>1.548672475295465E-2</v>
      </c>
      <c r="BT582" s="128">
        <v>5.3711676396381997E-3</v>
      </c>
      <c r="BU582" s="128">
        <v>8.8601595331002005E-3</v>
      </c>
      <c r="BV582" s="177">
        <v>-0.46743403596674532</v>
      </c>
      <c r="BW582" s="177">
        <v>1.4001008293950219</v>
      </c>
      <c r="BX582" s="128">
        <v>-2.4009558406706002E-3</v>
      </c>
      <c r="BY582" s="128">
        <v>-4.8559989900822297E-2</v>
      </c>
      <c r="BZ582" s="177">
        <v>-1.9432426709180999E-3</v>
      </c>
      <c r="CA582" s="182">
        <v>-2.0977758186516999E-3</v>
      </c>
      <c r="CB582" s="182">
        <v>2.6470253698613999E-2</v>
      </c>
      <c r="CC582" s="182">
        <v>4.3479137157043601E-2</v>
      </c>
      <c r="CD582" s="182">
        <v>2.7701268194232902E-2</v>
      </c>
      <c r="CE582" s="182">
        <v>5.5157126596500003E-3</v>
      </c>
      <c r="CF582" s="182">
        <v>-1.3563000882499E-3</v>
      </c>
      <c r="CG582" s="179">
        <v>1.8744205</v>
      </c>
      <c r="CH582" s="169">
        <v>0.56000000000000005</v>
      </c>
      <c r="CI582" s="170">
        <v>7.0000000000000007E-2</v>
      </c>
      <c r="CJ582" s="170">
        <v>1.9599999999999999E-3</v>
      </c>
      <c r="CK582" s="170" t="s">
        <v>46</v>
      </c>
      <c r="CL582" s="170">
        <v>1.9599999999999999E-3</v>
      </c>
      <c r="CM582" s="180">
        <v>181082785.06</v>
      </c>
      <c r="CN582" s="180">
        <v>195681307.62579367</v>
      </c>
      <c r="CO582" s="180">
        <v>-35610707.850000009</v>
      </c>
      <c r="CP582" s="128" t="s">
        <v>46</v>
      </c>
      <c r="CQ582" s="128" t="s">
        <v>46</v>
      </c>
      <c r="CR582" s="128" t="s">
        <v>46</v>
      </c>
      <c r="CS582" s="128" t="s">
        <v>46</v>
      </c>
      <c r="CT582" s="126" t="s">
        <v>46</v>
      </c>
      <c r="CU582" s="126" t="s">
        <v>46</v>
      </c>
      <c r="CV582" s="126" t="s">
        <v>6579</v>
      </c>
      <c r="CW582" s="126" t="s">
        <v>46</v>
      </c>
      <c r="CX582" s="154">
        <v>25569.625694432871</v>
      </c>
    </row>
    <row r="583" spans="1:102" ht="15" customHeight="1" x14ac:dyDescent="0.35">
      <c r="A583" s="8"/>
      <c r="B583" s="129">
        <v>56992930000123</v>
      </c>
      <c r="C583" s="152" t="s">
        <v>4288</v>
      </c>
      <c r="D583" s="126">
        <v>50</v>
      </c>
      <c r="E583" s="126"/>
      <c r="F583" s="122"/>
      <c r="G583" s="126" t="s">
        <v>4287</v>
      </c>
      <c r="H583" s="126" t="s">
        <v>352</v>
      </c>
      <c r="I583" s="126" t="s">
        <v>3406</v>
      </c>
      <c r="J583" s="126" t="s">
        <v>3561</v>
      </c>
      <c r="K583" s="126" t="s">
        <v>3526</v>
      </c>
      <c r="L583" s="211" t="s">
        <v>3400</v>
      </c>
      <c r="M583" s="126" t="s">
        <v>163</v>
      </c>
      <c r="N583" s="126" t="s">
        <v>3547</v>
      </c>
      <c r="O583" s="126" t="s">
        <v>4231</v>
      </c>
      <c r="P583" s="211" t="s">
        <v>4289</v>
      </c>
      <c r="Q583" s="127">
        <v>1000</v>
      </c>
      <c r="R583" s="126" t="s">
        <v>4361</v>
      </c>
      <c r="S583" s="213" t="s">
        <v>46</v>
      </c>
      <c r="T583" s="171">
        <v>0.01</v>
      </c>
      <c r="U583" s="171">
        <v>0.01</v>
      </c>
      <c r="V583" s="172" t="s">
        <v>3398</v>
      </c>
      <c r="W583" s="172" t="s">
        <v>135</v>
      </c>
      <c r="X583" s="172" t="s">
        <v>135</v>
      </c>
      <c r="Y583" s="172" t="s">
        <v>135</v>
      </c>
      <c r="Z583" s="172">
        <v>0</v>
      </c>
      <c r="AA583" s="172" t="s">
        <v>46</v>
      </c>
      <c r="AB583" s="169" t="s">
        <v>46</v>
      </c>
      <c r="AC583" s="172" t="s">
        <v>46</v>
      </c>
      <c r="AD583" s="169">
        <v>7.8000000000000005E-3</v>
      </c>
      <c r="AE583" s="169" t="s">
        <v>46</v>
      </c>
      <c r="AF583" s="169">
        <v>8.8000000000000005E-3</v>
      </c>
      <c r="AG583" s="169">
        <v>0.2</v>
      </c>
      <c r="AH583" s="172" t="s">
        <v>5299</v>
      </c>
      <c r="AI583" s="172" t="s">
        <v>4643</v>
      </c>
      <c r="AJ583" s="172" t="s">
        <v>133</v>
      </c>
      <c r="AK583" s="173">
        <v>45567</v>
      </c>
      <c r="AL583" s="212" t="s">
        <v>6583</v>
      </c>
      <c r="AM583" s="128">
        <v>2.1258490896568999E-3</v>
      </c>
      <c r="AN583" s="128">
        <v>5.6281191418882298E-2</v>
      </c>
      <c r="AO583" s="128" t="s">
        <v>46</v>
      </c>
      <c r="AP583" s="128" t="s">
        <v>46</v>
      </c>
      <c r="AQ583" s="128" t="s">
        <v>46</v>
      </c>
      <c r="AR583" s="128" t="s">
        <v>46</v>
      </c>
      <c r="AS583" s="128" t="s">
        <v>46</v>
      </c>
      <c r="AT583" s="128" t="s">
        <v>46</v>
      </c>
      <c r="AU583" s="128" t="s">
        <v>46</v>
      </c>
      <c r="AV583" s="128" t="s">
        <v>46</v>
      </c>
      <c r="AW583" s="128">
        <v>-4.3123145339725298E-2</v>
      </c>
      <c r="AX583" s="128">
        <v>0.17425986997287979</v>
      </c>
      <c r="AY583" s="128">
        <v>0.54371345049682518</v>
      </c>
      <c r="AZ583" s="128" t="s">
        <v>46</v>
      </c>
      <c r="BA583" s="128" t="s">
        <v>46</v>
      </c>
      <c r="BB583" s="128" t="s">
        <v>46</v>
      </c>
      <c r="BC583" s="128" t="s">
        <v>46</v>
      </c>
      <c r="BD583" s="128" t="s">
        <v>46</v>
      </c>
      <c r="BE583" s="128" t="s">
        <v>46</v>
      </c>
      <c r="BF583" s="128" t="s">
        <v>46</v>
      </c>
      <c r="BG583" s="128" t="s">
        <v>46</v>
      </c>
      <c r="BH583" s="128" t="s">
        <v>46</v>
      </c>
      <c r="BI583" s="128">
        <v>-1.0073454685720599E-2</v>
      </c>
      <c r="BJ583" s="128">
        <v>-4.7231405827800901E-2</v>
      </c>
      <c r="BK583" s="128" t="s">
        <v>46</v>
      </c>
      <c r="BL583" s="128" t="s">
        <v>46</v>
      </c>
      <c r="BM583" s="128" t="s">
        <v>46</v>
      </c>
      <c r="BN583" s="128" t="s">
        <v>46</v>
      </c>
      <c r="BO583" s="128" t="s">
        <v>46</v>
      </c>
      <c r="BP583" s="128" t="s">
        <v>46</v>
      </c>
      <c r="BQ583" s="128" t="s">
        <v>46</v>
      </c>
      <c r="BR583" s="128" t="s">
        <v>46</v>
      </c>
      <c r="BS583" s="128">
        <v>-0.15591560659818904</v>
      </c>
      <c r="BT583" s="128" t="s">
        <v>46</v>
      </c>
      <c r="BU583" s="128">
        <v>7.2223356894715304E-2</v>
      </c>
      <c r="BV583" s="177" t="s">
        <v>46</v>
      </c>
      <c r="BW583" s="177">
        <v>-2.3129847492440243</v>
      </c>
      <c r="BX583" s="128" t="s">
        <v>46</v>
      </c>
      <c r="BY583" s="128">
        <v>-9.5276880952508303E-2</v>
      </c>
      <c r="BZ583" s="177">
        <v>0.19695909236175149</v>
      </c>
      <c r="CA583" s="182" t="s">
        <v>46</v>
      </c>
      <c r="CB583" s="182" t="s">
        <v>46</v>
      </c>
      <c r="CC583" s="182" t="s">
        <v>46</v>
      </c>
      <c r="CD583" s="182" t="s">
        <v>46</v>
      </c>
      <c r="CE583" s="182" t="s">
        <v>46</v>
      </c>
      <c r="CF583" s="182" t="s">
        <v>46</v>
      </c>
      <c r="CG583" s="179">
        <v>95.737912550000004</v>
      </c>
      <c r="CH583" s="169">
        <v>0.15</v>
      </c>
      <c r="CI583" s="170">
        <v>0.1</v>
      </c>
      <c r="CJ583" s="170">
        <v>1.17E-3</v>
      </c>
      <c r="CK583" s="170" t="s">
        <v>46</v>
      </c>
      <c r="CL583" s="170">
        <v>1.17E-3</v>
      </c>
      <c r="CM583" s="180">
        <v>191475825.11000001</v>
      </c>
      <c r="CN583" s="180">
        <v>190170162.89595237</v>
      </c>
      <c r="CO583" s="180">
        <v>-6000000</v>
      </c>
      <c r="CP583" s="128" t="s">
        <v>46</v>
      </c>
      <c r="CQ583" s="128" t="s">
        <v>46</v>
      </c>
      <c r="CR583" s="128" t="s">
        <v>46</v>
      </c>
      <c r="CS583" s="128" t="s">
        <v>46</v>
      </c>
      <c r="CT583" s="126" t="s">
        <v>46</v>
      </c>
      <c r="CU583" s="126" t="s">
        <v>46</v>
      </c>
      <c r="CV583" s="126" t="s">
        <v>6584</v>
      </c>
      <c r="CW583" s="126" t="s">
        <v>46</v>
      </c>
      <c r="CX583" s="154">
        <v>25569.625694432871</v>
      </c>
    </row>
    <row r="584" spans="1:102" ht="15" customHeight="1" x14ac:dyDescent="0.35">
      <c r="A584" s="8"/>
      <c r="B584" s="129">
        <v>12923387000137</v>
      </c>
      <c r="C584" s="152" t="s">
        <v>6580</v>
      </c>
      <c r="D584" s="126">
        <v>2</v>
      </c>
      <c r="E584" s="126"/>
      <c r="F584" s="122" t="s">
        <v>3393</v>
      </c>
      <c r="G584" s="126" t="s">
        <v>4287</v>
      </c>
      <c r="H584" s="126" t="s">
        <v>3391</v>
      </c>
      <c r="I584" s="126" t="s">
        <v>3392</v>
      </c>
      <c r="J584" s="126" t="s">
        <v>3560</v>
      </c>
      <c r="K584" s="126" t="s">
        <v>3526</v>
      </c>
      <c r="L584" s="211" t="s">
        <v>3399</v>
      </c>
      <c r="M584" s="126" t="s">
        <v>163</v>
      </c>
      <c r="N584" s="126" t="s">
        <v>3570</v>
      </c>
      <c r="O584" s="126" t="s">
        <v>3568</v>
      </c>
      <c r="P584" s="211" t="s">
        <v>3541</v>
      </c>
      <c r="Q584" s="127">
        <v>500</v>
      </c>
      <c r="R584" s="126" t="s">
        <v>4350</v>
      </c>
      <c r="S584" s="213" t="s">
        <v>46</v>
      </c>
      <c r="T584" s="171">
        <v>100</v>
      </c>
      <c r="U584" s="171">
        <v>100</v>
      </c>
      <c r="V584" s="172" t="s">
        <v>4780</v>
      </c>
      <c r="W584" s="172" t="s">
        <v>135</v>
      </c>
      <c r="X584" s="172" t="s">
        <v>135</v>
      </c>
      <c r="Y584" s="172" t="s">
        <v>135</v>
      </c>
      <c r="Z584" s="172">
        <v>0</v>
      </c>
      <c r="AA584" s="172" t="s">
        <v>46</v>
      </c>
      <c r="AB584" s="169" t="s">
        <v>46</v>
      </c>
      <c r="AC584" s="172" t="s">
        <v>46</v>
      </c>
      <c r="AD584" s="169">
        <v>3.0000000000000001E-3</v>
      </c>
      <c r="AE584" s="169" t="s">
        <v>46</v>
      </c>
      <c r="AF584" s="169">
        <v>3.0999999999999999E-3</v>
      </c>
      <c r="AG584" s="169" t="s">
        <v>46</v>
      </c>
      <c r="AH584" s="172" t="s">
        <v>46</v>
      </c>
      <c r="AI584" s="172" t="s">
        <v>46</v>
      </c>
      <c r="AJ584" s="172" t="s">
        <v>133</v>
      </c>
      <c r="AK584" s="173">
        <v>41768</v>
      </c>
      <c r="AL584" s="212" t="s">
        <v>6581</v>
      </c>
      <c r="AM584" s="128">
        <v>1.17659617447014E-2</v>
      </c>
      <c r="AN584" s="128">
        <v>9.9443630461602595E-2</v>
      </c>
      <c r="AO584" s="128">
        <v>0.1291096724199611</v>
      </c>
      <c r="AP584" s="128">
        <v>0.1176618629472701</v>
      </c>
      <c r="AQ584" s="128">
        <v>0.1221910205757856</v>
      </c>
      <c r="AR584" s="128">
        <v>0.10537099038164791</v>
      </c>
      <c r="AS584" s="128">
        <v>0.12543503972603931</v>
      </c>
      <c r="AT584" s="128">
        <v>0.1227354919093073</v>
      </c>
      <c r="AU584" s="128" t="s">
        <v>46</v>
      </c>
      <c r="AV584" s="128" t="s">
        <v>46</v>
      </c>
      <c r="AW584" s="128">
        <v>9.4157684559555005E-2</v>
      </c>
      <c r="AX584" s="128">
        <v>0.96447813427264883</v>
      </c>
      <c r="AY584" s="128">
        <v>0.96069109564139565</v>
      </c>
      <c r="AZ584" s="128">
        <v>0.96758246661389735</v>
      </c>
      <c r="BA584" s="128">
        <v>0.96047273516594756</v>
      </c>
      <c r="BB584" s="128">
        <v>0.96027680760350798</v>
      </c>
      <c r="BC584" s="128">
        <v>0.96902017478086755</v>
      </c>
      <c r="BD584" s="128">
        <v>0.96137668303850277</v>
      </c>
      <c r="BE584" s="128">
        <v>0.99196198772524924</v>
      </c>
      <c r="BF584" s="128" t="s">
        <v>46</v>
      </c>
      <c r="BG584" s="128" t="s">
        <v>46</v>
      </c>
      <c r="BH584" s="128">
        <v>0.96057746706334357</v>
      </c>
      <c r="BI584" s="128">
        <v>-4.3334203067609998E-4</v>
      </c>
      <c r="BJ584" s="128">
        <v>-4.0689667850805997E-3</v>
      </c>
      <c r="BK584" s="128">
        <v>-4.3256438190637002E-3</v>
      </c>
      <c r="BL584" s="128">
        <v>-4.3137949804448183E-3</v>
      </c>
      <c r="BM584" s="128">
        <v>-4.4840292645182966E-3</v>
      </c>
      <c r="BN584" s="128">
        <v>-3.3687377725942999E-3</v>
      </c>
      <c r="BO584" s="128">
        <v>-5.0393538587858002E-3</v>
      </c>
      <c r="BP584" s="128">
        <v>-9.9454354372679999E-4</v>
      </c>
      <c r="BQ584" s="128" t="s">
        <v>46</v>
      </c>
      <c r="BR584" s="128" t="s">
        <v>46</v>
      </c>
      <c r="BS584" s="128">
        <v>-3.5193047421210322E-3</v>
      </c>
      <c r="BT584" s="128">
        <v>1.1454454469551E-3</v>
      </c>
      <c r="BU584" s="128">
        <v>2.3290846423364999E-3</v>
      </c>
      <c r="BV584" s="177">
        <v>-3.3395754918954337</v>
      </c>
      <c r="BW584" s="177">
        <v>-0.86642021368444333</v>
      </c>
      <c r="BX584" s="128" t="s">
        <v>46</v>
      </c>
      <c r="BY584" s="128">
        <v>-2.6360596680816998E-3</v>
      </c>
      <c r="BZ584" s="177">
        <v>-5.3575691897E-6</v>
      </c>
      <c r="CA584" s="182">
        <v>3.8478248252068102E-2</v>
      </c>
      <c r="CB584" s="182">
        <v>-4.6537767002720901E-2</v>
      </c>
      <c r="CC584" s="182">
        <v>0.1014085522325618</v>
      </c>
      <c r="CD584" s="182">
        <v>6.62914332715E-2</v>
      </c>
      <c r="CE584" s="182">
        <v>4.1866873869780899E-2</v>
      </c>
      <c r="CF584" s="182">
        <v>2.8521489481836599E-2</v>
      </c>
      <c r="CG584" s="179">
        <v>3.7546356200000002</v>
      </c>
      <c r="CH584" s="169">
        <v>0.25</v>
      </c>
      <c r="CI584" s="170" t="s">
        <v>46</v>
      </c>
      <c r="CJ584" s="170">
        <v>7.5000000000000002E-4</v>
      </c>
      <c r="CK584" s="170" t="s">
        <v>46</v>
      </c>
      <c r="CL584" s="170">
        <v>7.5000000000000002E-4</v>
      </c>
      <c r="CM584" s="180">
        <v>142327443.91999999</v>
      </c>
      <c r="CN584" s="180">
        <v>132413501.94666667</v>
      </c>
      <c r="CO584" s="180">
        <v>20111280.26000002</v>
      </c>
      <c r="CP584" s="128" t="s">
        <v>46</v>
      </c>
      <c r="CQ584" s="128" t="s">
        <v>46</v>
      </c>
      <c r="CR584" s="128" t="s">
        <v>46</v>
      </c>
      <c r="CS584" s="128" t="s">
        <v>46</v>
      </c>
      <c r="CT584" s="126" t="s">
        <v>46</v>
      </c>
      <c r="CU584" s="126" t="s">
        <v>46</v>
      </c>
      <c r="CV584" s="126" t="s">
        <v>6582</v>
      </c>
      <c r="CW584" s="126" t="s">
        <v>46</v>
      </c>
      <c r="CX584" s="154">
        <v>25569.625694432871</v>
      </c>
    </row>
    <row r="585" spans="1:102" ht="15" customHeight="1" x14ac:dyDescent="0.35">
      <c r="A585" s="8"/>
      <c r="B585" s="129">
        <v>54426679000104</v>
      </c>
      <c r="C585" s="152" t="s">
        <v>6585</v>
      </c>
      <c r="D585" s="126">
        <v>11</v>
      </c>
      <c r="E585" s="126"/>
      <c r="F585" s="122"/>
      <c r="G585" s="126" t="s">
        <v>4287</v>
      </c>
      <c r="H585" s="126" t="s">
        <v>3391</v>
      </c>
      <c r="I585" s="126" t="s">
        <v>3392</v>
      </c>
      <c r="J585" s="126" t="s">
        <v>362</v>
      </c>
      <c r="K585" s="126" t="s">
        <v>46</v>
      </c>
      <c r="L585" s="211" t="s">
        <v>3399</v>
      </c>
      <c r="M585" s="126" t="s">
        <v>163</v>
      </c>
      <c r="N585" s="126" t="s">
        <v>3547</v>
      </c>
      <c r="O585" s="126" t="s">
        <v>319</v>
      </c>
      <c r="P585" s="211" t="s">
        <v>4252</v>
      </c>
      <c r="Q585" s="127">
        <v>1000</v>
      </c>
      <c r="R585" s="126" t="s">
        <v>4361</v>
      </c>
      <c r="S585" s="213" t="s">
        <v>46</v>
      </c>
      <c r="T585" s="171">
        <v>500</v>
      </c>
      <c r="U585" s="171">
        <v>500</v>
      </c>
      <c r="V585" s="172" t="s">
        <v>3398</v>
      </c>
      <c r="W585" s="172" t="s">
        <v>3548</v>
      </c>
      <c r="X585" s="172" t="s">
        <v>4663</v>
      </c>
      <c r="Y585" s="172" t="s">
        <v>3530</v>
      </c>
      <c r="Z585" s="172">
        <v>91</v>
      </c>
      <c r="AA585" s="172" t="s">
        <v>46</v>
      </c>
      <c r="AB585" s="169" t="s">
        <v>46</v>
      </c>
      <c r="AC585" s="172" t="s">
        <v>46</v>
      </c>
      <c r="AD585" s="169">
        <v>0.01</v>
      </c>
      <c r="AE585" s="169" t="s">
        <v>46</v>
      </c>
      <c r="AF585" s="169">
        <v>1.1000000000000001E-2</v>
      </c>
      <c r="AG585" s="169" t="s">
        <v>46</v>
      </c>
      <c r="AH585" s="172" t="s">
        <v>46</v>
      </c>
      <c r="AI585" s="172" t="s">
        <v>46</v>
      </c>
      <c r="AJ585" s="172" t="s">
        <v>133</v>
      </c>
      <c r="AK585" s="173">
        <v>45383</v>
      </c>
      <c r="AL585" s="212" t="s">
        <v>6586</v>
      </c>
      <c r="AM585" s="128">
        <v>1.8204198422163202E-2</v>
      </c>
      <c r="AN585" s="128">
        <v>0.12344422886690019</v>
      </c>
      <c r="AO585" s="128">
        <v>0.14323934688773571</v>
      </c>
      <c r="AP585" s="128" t="s">
        <v>46</v>
      </c>
      <c r="AQ585" s="128" t="s">
        <v>46</v>
      </c>
      <c r="AR585" s="128" t="s">
        <v>46</v>
      </c>
      <c r="AS585" s="128" t="s">
        <v>46</v>
      </c>
      <c r="AT585" s="128" t="s">
        <v>46</v>
      </c>
      <c r="AU585" s="128" t="s">
        <v>46</v>
      </c>
      <c r="AV585" s="128" t="s">
        <v>46</v>
      </c>
      <c r="AW585" s="128">
        <v>0.13199003721785901</v>
      </c>
      <c r="AX585" s="128">
        <v>1.4922325697721881</v>
      </c>
      <c r="AY585" s="128">
        <v>1.1925527148422082</v>
      </c>
      <c r="AZ585" s="128">
        <v>1.0734740316510265</v>
      </c>
      <c r="BA585" s="128" t="s">
        <v>46</v>
      </c>
      <c r="BB585" s="128" t="s">
        <v>46</v>
      </c>
      <c r="BC585" s="128" t="s">
        <v>46</v>
      </c>
      <c r="BD585" s="128" t="s">
        <v>46</v>
      </c>
      <c r="BE585" s="128" t="s">
        <v>46</v>
      </c>
      <c r="BF585" s="128" t="s">
        <v>46</v>
      </c>
      <c r="BG585" s="128" t="s">
        <v>46</v>
      </c>
      <c r="BH585" s="128">
        <v>1.0690356084335833</v>
      </c>
      <c r="BI585" s="128">
        <v>6.0048946467856001E-3</v>
      </c>
      <c r="BJ585" s="128">
        <v>1.99316316202169E-2</v>
      </c>
      <c r="BK585" s="128">
        <v>9.8040306487108004E-3</v>
      </c>
      <c r="BL585" s="128" t="s">
        <v>46</v>
      </c>
      <c r="BM585" s="128" t="s">
        <v>46</v>
      </c>
      <c r="BN585" s="128" t="s">
        <v>46</v>
      </c>
      <c r="BO585" s="128" t="s">
        <v>46</v>
      </c>
      <c r="BP585" s="128" t="s">
        <v>46</v>
      </c>
      <c r="BQ585" s="128" t="s">
        <v>46</v>
      </c>
      <c r="BR585" s="128" t="s">
        <v>46</v>
      </c>
      <c r="BS585" s="128">
        <v>7.5868592477590369E-3</v>
      </c>
      <c r="BT585" s="128">
        <v>1.25697766356176E-2</v>
      </c>
      <c r="BU585" s="128">
        <v>1.24517538278972E-2</v>
      </c>
      <c r="BV585" s="177">
        <v>0.69176528129364423</v>
      </c>
      <c r="BW585" s="177">
        <v>0.59627690397093613</v>
      </c>
      <c r="BX585" s="128">
        <v>-2.8303353430103998E-3</v>
      </c>
      <c r="BY585" s="128">
        <v>-2.8303353430103998E-3</v>
      </c>
      <c r="BZ585" s="177">
        <v>2.5450184311560001E-2</v>
      </c>
      <c r="CA585" s="182">
        <v>0.3002713888182531</v>
      </c>
      <c r="CB585" s="182">
        <v>-0.29324972179961462</v>
      </c>
      <c r="CC585" s="182">
        <v>0.43533412029957091</v>
      </c>
      <c r="CD585" s="182">
        <v>0.3420798529909907</v>
      </c>
      <c r="CE585" s="182">
        <v>-0.14438356660198781</v>
      </c>
      <c r="CF585" s="182">
        <v>0.18086675297100849</v>
      </c>
      <c r="CG585" s="179">
        <v>1.2049737</v>
      </c>
      <c r="CH585" s="169">
        <v>0.27</v>
      </c>
      <c r="CI585" s="170" t="s">
        <v>46</v>
      </c>
      <c r="CJ585" s="170">
        <v>2.7000000000000001E-3</v>
      </c>
      <c r="CK585" s="170" t="s">
        <v>46</v>
      </c>
      <c r="CL585" s="170">
        <v>2.7000000000000001E-3</v>
      </c>
      <c r="CM585" s="180">
        <v>67600465.109999999</v>
      </c>
      <c r="CN585" s="180">
        <v>26778041.891904756</v>
      </c>
      <c r="CO585" s="180">
        <v>43150443.389999993</v>
      </c>
      <c r="CP585" s="128" t="s">
        <v>46</v>
      </c>
      <c r="CQ585" s="128" t="s">
        <v>46</v>
      </c>
      <c r="CR585" s="128" t="s">
        <v>46</v>
      </c>
      <c r="CS585" s="128" t="s">
        <v>46</v>
      </c>
      <c r="CT585" s="126" t="s">
        <v>46</v>
      </c>
      <c r="CU585" s="126" t="s">
        <v>46</v>
      </c>
      <c r="CV585" s="126" t="s">
        <v>6587</v>
      </c>
      <c r="CW585" s="126" t="s">
        <v>46</v>
      </c>
      <c r="CX585" s="154">
        <v>25569.625694432871</v>
      </c>
    </row>
    <row r="586" spans="1:102" ht="15" customHeight="1" x14ac:dyDescent="0.35">
      <c r="A586" s="8"/>
      <c r="B586" s="129">
        <v>32846811000102</v>
      </c>
      <c r="C586" s="152" t="s">
        <v>6588</v>
      </c>
      <c r="D586" s="126">
        <v>6</v>
      </c>
      <c r="E586" s="126"/>
      <c r="F586" s="122" t="s">
        <v>3393</v>
      </c>
      <c r="G586" s="126" t="s">
        <v>4287</v>
      </c>
      <c r="H586" s="126" t="s">
        <v>3391</v>
      </c>
      <c r="I586" s="126" t="s">
        <v>3392</v>
      </c>
      <c r="J586" s="126" t="s">
        <v>3560</v>
      </c>
      <c r="K586" s="126" t="s">
        <v>46</v>
      </c>
      <c r="L586" s="211" t="s">
        <v>3399</v>
      </c>
      <c r="M586" s="126" t="s">
        <v>163</v>
      </c>
      <c r="N586" s="126" t="s">
        <v>4507</v>
      </c>
      <c r="O586" s="126" t="s">
        <v>164</v>
      </c>
      <c r="P586" s="211" t="s">
        <v>3541</v>
      </c>
      <c r="Q586" s="127">
        <v>500</v>
      </c>
      <c r="R586" s="126" t="s">
        <v>4361</v>
      </c>
      <c r="S586" s="213" t="s">
        <v>46</v>
      </c>
      <c r="T586" s="171">
        <v>100</v>
      </c>
      <c r="U586" s="171">
        <v>100</v>
      </c>
      <c r="V586" s="172" t="s">
        <v>3398</v>
      </c>
      <c r="W586" s="172" t="s">
        <v>135</v>
      </c>
      <c r="X586" s="172" t="s">
        <v>3531</v>
      </c>
      <c r="Y586" s="172" t="s">
        <v>3530</v>
      </c>
      <c r="Z586" s="172">
        <v>31</v>
      </c>
      <c r="AA586" s="172" t="s">
        <v>134</v>
      </c>
      <c r="AB586" s="169">
        <v>0.03</v>
      </c>
      <c r="AC586" s="172" t="s">
        <v>6589</v>
      </c>
      <c r="AD586" s="169">
        <v>3.0000000000000001E-3</v>
      </c>
      <c r="AE586" s="169">
        <v>0.40300000000000002</v>
      </c>
      <c r="AF586" s="169">
        <v>7.4999999999999997E-3</v>
      </c>
      <c r="AG586" s="169">
        <v>0.2</v>
      </c>
      <c r="AH586" s="172" t="s">
        <v>4367</v>
      </c>
      <c r="AI586" s="172" t="s">
        <v>5455</v>
      </c>
      <c r="AJ586" s="172" t="s">
        <v>133</v>
      </c>
      <c r="AK586" s="173">
        <v>43579</v>
      </c>
      <c r="AL586" s="212" t="s">
        <v>6590</v>
      </c>
      <c r="AM586" s="128">
        <v>9.2795713763227008E-3</v>
      </c>
      <c r="AN586" s="128">
        <v>0.10474234243253019</v>
      </c>
      <c r="AO586" s="128">
        <v>0.13101969621123599</v>
      </c>
      <c r="AP586" s="128">
        <v>0.13310740238110469</v>
      </c>
      <c r="AQ586" s="128">
        <v>0.1307566254241066</v>
      </c>
      <c r="AR586" s="128">
        <v>0.12587610409172911</v>
      </c>
      <c r="AS586" s="128">
        <v>0.1217780562541253</v>
      </c>
      <c r="AT586" s="128">
        <v>0.1384999169912928</v>
      </c>
      <c r="AU586" s="128" t="s">
        <v>46</v>
      </c>
      <c r="AV586" s="128" t="s">
        <v>46</v>
      </c>
      <c r="AW586" s="128">
        <v>9.5122529576996601E-2</v>
      </c>
      <c r="AX586" s="128">
        <v>0.76066401388021165</v>
      </c>
      <c r="AY586" s="128">
        <v>1.0118801500354233</v>
      </c>
      <c r="AZ586" s="128">
        <v>0.98189669649778621</v>
      </c>
      <c r="BA586" s="128">
        <v>1.0944795121591615</v>
      </c>
      <c r="BB586" s="128">
        <v>1.0360596465789786</v>
      </c>
      <c r="BC586" s="128">
        <v>1.1575907557280221</v>
      </c>
      <c r="BD586" s="128">
        <v>0.93334832152298042</v>
      </c>
      <c r="BE586" s="128">
        <v>1.1193718363061895</v>
      </c>
      <c r="BF586" s="128" t="s">
        <v>46</v>
      </c>
      <c r="BG586" s="128" t="s">
        <v>46</v>
      </c>
      <c r="BH586" s="128">
        <v>1.0800968240803559</v>
      </c>
      <c r="BI586" s="128">
        <v>-2.9197323990548E-3</v>
      </c>
      <c r="BJ586" s="128">
        <v>1.2297451858468999E-3</v>
      </c>
      <c r="BK586" s="128">
        <v>-2.4156200277888999E-3</v>
      </c>
      <c r="BL586" s="128">
        <v>1.0244425297128545E-2</v>
      </c>
      <c r="BM586" s="128">
        <v>4.0409427034804324E-3</v>
      </c>
      <c r="BN586" s="128">
        <v>1.7136375937486702E-2</v>
      </c>
      <c r="BO586" s="128">
        <v>-8.6963373306997993E-3</v>
      </c>
      <c r="BP586" s="128">
        <v>1.4769881538258599E-2</v>
      </c>
      <c r="BQ586" s="128" t="s">
        <v>46</v>
      </c>
      <c r="BR586" s="128" t="s">
        <v>46</v>
      </c>
      <c r="BS586" s="128">
        <v>6.483055689898487E-3</v>
      </c>
      <c r="BT586" s="128">
        <v>4.0136504934172998E-3</v>
      </c>
      <c r="BU586" s="128">
        <v>8.6597391429396008E-3</v>
      </c>
      <c r="BV586" s="177">
        <v>-0.52992108823399509</v>
      </c>
      <c r="BW586" s="177">
        <v>0.60356394600932994</v>
      </c>
      <c r="BX586" s="128">
        <v>-2.1841838711725002E-3</v>
      </c>
      <c r="BY586" s="128">
        <v>-5.36161788039278E-2</v>
      </c>
      <c r="BZ586" s="177">
        <v>-7.4414066247910002E-4</v>
      </c>
      <c r="CA586" s="182">
        <v>4.64528135527899E-2</v>
      </c>
      <c r="CB586" s="182">
        <v>2.11899616374032E-2</v>
      </c>
      <c r="CC586" s="182">
        <v>0.13050563007082461</v>
      </c>
      <c r="CD586" s="182">
        <v>8.93452219999743E-2</v>
      </c>
      <c r="CE586" s="182">
        <v>4.7843419253352001E-3</v>
      </c>
      <c r="CF586" s="182">
        <v>3.0249644945418999E-2</v>
      </c>
      <c r="CG586" s="179">
        <v>1.7921554500000001</v>
      </c>
      <c r="CH586" s="169">
        <v>0.56000000000000005</v>
      </c>
      <c r="CI586" s="170">
        <v>0.15</v>
      </c>
      <c r="CJ586" s="170">
        <v>1.6800000000000001E-3</v>
      </c>
      <c r="CK586" s="170" t="s">
        <v>46</v>
      </c>
      <c r="CL586" s="170">
        <v>1.6800000000000001E-3</v>
      </c>
      <c r="CM586" s="180">
        <v>737814772.49000001</v>
      </c>
      <c r="CN586" s="180">
        <v>781364646.10484123</v>
      </c>
      <c r="CO586" s="180">
        <v>-122599648.73999998</v>
      </c>
      <c r="CP586" s="128" t="s">
        <v>46</v>
      </c>
      <c r="CQ586" s="128" t="s">
        <v>46</v>
      </c>
      <c r="CR586" s="128" t="s">
        <v>46</v>
      </c>
      <c r="CS586" s="128" t="s">
        <v>46</v>
      </c>
      <c r="CT586" s="126" t="s">
        <v>46</v>
      </c>
      <c r="CU586" s="126" t="s">
        <v>46</v>
      </c>
      <c r="CV586" s="126" t="s">
        <v>6591</v>
      </c>
      <c r="CW586" s="126" t="s">
        <v>46</v>
      </c>
      <c r="CX586" s="154">
        <v>25569.625694432871</v>
      </c>
    </row>
    <row r="587" spans="1:102" ht="15" customHeight="1" x14ac:dyDescent="0.35">
      <c r="A587" s="8"/>
      <c r="B587" s="129">
        <v>14188162000100</v>
      </c>
      <c r="C587" s="152" t="s">
        <v>6592</v>
      </c>
      <c r="D587" s="126">
        <v>6</v>
      </c>
      <c r="E587" s="126"/>
      <c r="F587" s="122" t="s">
        <v>3394</v>
      </c>
      <c r="G587" s="126" t="s">
        <v>4287</v>
      </c>
      <c r="H587" s="126" t="s">
        <v>3391</v>
      </c>
      <c r="I587" s="126" t="s">
        <v>3392</v>
      </c>
      <c r="J587" s="126" t="s">
        <v>362</v>
      </c>
      <c r="K587" s="126" t="s">
        <v>46</v>
      </c>
      <c r="L587" s="211" t="s">
        <v>3399</v>
      </c>
      <c r="M587" s="126" t="s">
        <v>163</v>
      </c>
      <c r="N587" s="126" t="s">
        <v>4507</v>
      </c>
      <c r="O587" s="126" t="s">
        <v>164</v>
      </c>
      <c r="P587" s="211" t="s">
        <v>3541</v>
      </c>
      <c r="Q587" s="127">
        <v>1000</v>
      </c>
      <c r="R587" s="126" t="s">
        <v>4361</v>
      </c>
      <c r="S587" s="213" t="s">
        <v>46</v>
      </c>
      <c r="T587" s="171">
        <v>100</v>
      </c>
      <c r="U587" s="171">
        <v>100</v>
      </c>
      <c r="V587" s="172" t="s">
        <v>3398</v>
      </c>
      <c r="W587" s="172" t="s">
        <v>135</v>
      </c>
      <c r="X587" s="172" t="s">
        <v>3531</v>
      </c>
      <c r="Y587" s="172" t="s">
        <v>3530</v>
      </c>
      <c r="Z587" s="172">
        <v>31</v>
      </c>
      <c r="AA587" s="172" t="s">
        <v>46</v>
      </c>
      <c r="AB587" s="169" t="s">
        <v>46</v>
      </c>
      <c r="AC587" s="172" t="s">
        <v>6593</v>
      </c>
      <c r="AD587" s="169">
        <v>3.0000000000000001E-3</v>
      </c>
      <c r="AE587" s="169">
        <v>0.40300000000000002</v>
      </c>
      <c r="AF587" s="169">
        <v>7.4999999999999997E-3</v>
      </c>
      <c r="AG587" s="169">
        <v>0.2</v>
      </c>
      <c r="AH587" s="172" t="s">
        <v>4367</v>
      </c>
      <c r="AI587" s="172" t="s">
        <v>5455</v>
      </c>
      <c r="AJ587" s="172" t="s">
        <v>133</v>
      </c>
      <c r="AK587" s="173">
        <v>40946</v>
      </c>
      <c r="AL587" s="212" t="s">
        <v>6594</v>
      </c>
      <c r="AM587" s="128">
        <v>9.2881394213677002E-3</v>
      </c>
      <c r="AN587" s="128">
        <v>0.1047257518123003</v>
      </c>
      <c r="AO587" s="128">
        <v>0.1311350255196497</v>
      </c>
      <c r="AP587" s="128">
        <v>0.13355196718341819</v>
      </c>
      <c r="AQ587" s="128">
        <v>0.1312954574179814</v>
      </c>
      <c r="AR587" s="128">
        <v>0.1265306427862829</v>
      </c>
      <c r="AS587" s="128">
        <v>0.12270717224182801</v>
      </c>
      <c r="AT587" s="128">
        <v>0.13890804071465079</v>
      </c>
      <c r="AU587" s="128" t="s">
        <v>46</v>
      </c>
      <c r="AV587" s="128" t="s">
        <v>46</v>
      </c>
      <c r="AW587" s="128">
        <v>0.1030099562678807</v>
      </c>
      <c r="AX587" s="128">
        <v>0.76136635273517994</v>
      </c>
      <c r="AY587" s="128">
        <v>1.0117198736954305</v>
      </c>
      <c r="AZ587" s="128">
        <v>0.98276100522552323</v>
      </c>
      <c r="BA587" s="128">
        <v>1.0983638235674078</v>
      </c>
      <c r="BB587" s="128">
        <v>1.0408654624408926</v>
      </c>
      <c r="BC587" s="128">
        <v>1.1636100708915229</v>
      </c>
      <c r="BD587" s="128">
        <v>0.94046938154230675</v>
      </c>
      <c r="BE587" s="128">
        <v>1.1226703379340577</v>
      </c>
      <c r="BF587" s="128" t="s">
        <v>46</v>
      </c>
      <c r="BG587" s="128" t="s">
        <v>46</v>
      </c>
      <c r="BH587" s="128">
        <v>1.1502787190649415</v>
      </c>
      <c r="BI587" s="128">
        <v>-2.9111643540098001E-3</v>
      </c>
      <c r="BJ587" s="128">
        <v>1.2131545656171E-3</v>
      </c>
      <c r="BK587" s="128">
        <v>-2.3002907193752E-3</v>
      </c>
      <c r="BL587" s="128">
        <v>1.066362022123557E-2</v>
      </c>
      <c r="BM587" s="128">
        <v>4.5774001614218296E-3</v>
      </c>
      <c r="BN587" s="128">
        <v>1.7790914632040501E-2</v>
      </c>
      <c r="BO587" s="128">
        <v>-7.7672213429970998E-3</v>
      </c>
      <c r="BP587" s="128">
        <v>1.51780052616166E-2</v>
      </c>
      <c r="BQ587" s="128" t="s">
        <v>46</v>
      </c>
      <c r="BR587" s="128" t="s">
        <v>46</v>
      </c>
      <c r="BS587" s="128">
        <v>1.2351666925229265E-2</v>
      </c>
      <c r="BT587" s="128">
        <v>3.9830232948023002E-3</v>
      </c>
      <c r="BU587" s="128">
        <v>6.1967325773479003E-3</v>
      </c>
      <c r="BV587" s="177">
        <v>-0.50841431739981469</v>
      </c>
      <c r="BW587" s="177">
        <v>1.2037047098576581</v>
      </c>
      <c r="BX587" s="128">
        <v>-2.1809493954375999E-3</v>
      </c>
      <c r="BY587" s="128">
        <v>-5.3822798207029197E-2</v>
      </c>
      <c r="BZ587" s="177">
        <v>-4.1047230154660002E-4</v>
      </c>
      <c r="CA587" s="182">
        <v>4.4029940880718099E-2</v>
      </c>
      <c r="CB587" s="182">
        <v>2.5031381515012201E-2</v>
      </c>
      <c r="CC587" s="182">
        <v>0.12566454269460459</v>
      </c>
      <c r="CD587" s="182">
        <v>9.1027137475070505E-2</v>
      </c>
      <c r="CE587" s="182">
        <v>6.3405150605525002E-3</v>
      </c>
      <c r="CF587" s="182">
        <v>2.9363844695968401E-2</v>
      </c>
      <c r="CG587" s="179">
        <v>3.7920802899999999</v>
      </c>
      <c r="CH587" s="169">
        <v>0.56000000000000005</v>
      </c>
      <c r="CI587" s="170">
        <v>0.15</v>
      </c>
      <c r="CJ587" s="170">
        <v>1.6800000000000001E-3</v>
      </c>
      <c r="CK587" s="170" t="s">
        <v>46</v>
      </c>
      <c r="CL587" s="170">
        <v>1.6800000000000001E-3</v>
      </c>
      <c r="CM587" s="180">
        <v>1883792472.9300001</v>
      </c>
      <c r="CN587" s="180">
        <v>1879373201.4033329</v>
      </c>
      <c r="CO587" s="180">
        <v>-55665474.160000011</v>
      </c>
      <c r="CP587" s="128" t="s">
        <v>46</v>
      </c>
      <c r="CQ587" s="128" t="s">
        <v>46</v>
      </c>
      <c r="CR587" s="128" t="s">
        <v>46</v>
      </c>
      <c r="CS587" s="128" t="s">
        <v>46</v>
      </c>
      <c r="CT587" s="126" t="s">
        <v>46</v>
      </c>
      <c r="CU587" s="126" t="s">
        <v>46</v>
      </c>
      <c r="CV587" s="126" t="s">
        <v>6595</v>
      </c>
      <c r="CW587" s="126" t="s">
        <v>46</v>
      </c>
      <c r="CX587" s="154">
        <v>25569.625694432871</v>
      </c>
    </row>
    <row r="588" spans="1:102" ht="15" customHeight="1" x14ac:dyDescent="0.35">
      <c r="A588" s="8"/>
      <c r="B588" s="129">
        <v>38026926000129</v>
      </c>
      <c r="C588" s="152" t="s">
        <v>6596</v>
      </c>
      <c r="D588" s="126">
        <v>10</v>
      </c>
      <c r="E588" s="126"/>
      <c r="F588" s="122"/>
      <c r="G588" s="126" t="s">
        <v>4287</v>
      </c>
      <c r="H588" s="126" t="s">
        <v>3391</v>
      </c>
      <c r="I588" s="126" t="s">
        <v>3392</v>
      </c>
      <c r="J588" s="126" t="s">
        <v>362</v>
      </c>
      <c r="K588" s="126" t="s">
        <v>3526</v>
      </c>
      <c r="L588" s="211" t="s">
        <v>3399</v>
      </c>
      <c r="M588" s="126" t="s">
        <v>163</v>
      </c>
      <c r="N588" s="126" t="s">
        <v>3566</v>
      </c>
      <c r="O588" s="126" t="s">
        <v>4227</v>
      </c>
      <c r="P588" s="211" t="s">
        <v>4409</v>
      </c>
      <c r="Q588" s="127">
        <v>1000</v>
      </c>
      <c r="R588" s="126" t="s">
        <v>4350</v>
      </c>
      <c r="S588" s="213" t="s">
        <v>46</v>
      </c>
      <c r="T588" s="171">
        <v>100</v>
      </c>
      <c r="U588" s="171">
        <v>100</v>
      </c>
      <c r="V588" s="172" t="s">
        <v>3398</v>
      </c>
      <c r="W588" s="172" t="s">
        <v>135</v>
      </c>
      <c r="X588" s="172" t="s">
        <v>3531</v>
      </c>
      <c r="Y588" s="172" t="s">
        <v>3530</v>
      </c>
      <c r="Z588" s="172">
        <v>31</v>
      </c>
      <c r="AA588" s="172" t="s">
        <v>46</v>
      </c>
      <c r="AB588" s="169" t="s">
        <v>46</v>
      </c>
      <c r="AC588" s="172" t="s">
        <v>6597</v>
      </c>
      <c r="AD588" s="169">
        <v>3.0000000000000001E-3</v>
      </c>
      <c r="AE588" s="169">
        <v>0.40300000000000002</v>
      </c>
      <c r="AF588" s="169">
        <v>7.4999999999999997E-3</v>
      </c>
      <c r="AG588" s="169">
        <v>0.2</v>
      </c>
      <c r="AH588" s="172" t="s">
        <v>4367</v>
      </c>
      <c r="AI588" s="172" t="s">
        <v>5455</v>
      </c>
      <c r="AJ588" s="172" t="s">
        <v>4383</v>
      </c>
      <c r="AK588" s="173">
        <v>44104</v>
      </c>
      <c r="AL588" s="212" t="s">
        <v>6598</v>
      </c>
      <c r="AM588" s="128">
        <v>3.8463438946492001E-3</v>
      </c>
      <c r="AN588" s="128">
        <v>8.3598371860449605E-2</v>
      </c>
      <c r="AO588" s="128">
        <v>8.7175982725005804E-2</v>
      </c>
      <c r="AP588" s="128">
        <v>9.8838485646285598E-2</v>
      </c>
      <c r="AQ588" s="128">
        <v>0.1005906464725918</v>
      </c>
      <c r="AR588" s="128">
        <v>7.5036300544877296E-2</v>
      </c>
      <c r="AS588" s="128">
        <v>0.1108737768705563</v>
      </c>
      <c r="AT588" s="128">
        <v>0.1094284901267954</v>
      </c>
      <c r="AU588" s="128" t="s">
        <v>46</v>
      </c>
      <c r="AV588" s="128" t="s">
        <v>46</v>
      </c>
      <c r="AW588" s="128">
        <v>9.9231800337277604E-2</v>
      </c>
      <c r="AX588" s="128">
        <v>0.31529208268528142</v>
      </c>
      <c r="AY588" s="128">
        <v>0.80761544086488712</v>
      </c>
      <c r="AZ588" s="128">
        <v>0.65332016427229811</v>
      </c>
      <c r="BA588" s="128">
        <v>0.79964606999357235</v>
      </c>
      <c r="BB588" s="128">
        <v>0.7742493292719127</v>
      </c>
      <c r="BC588" s="128">
        <v>0.69005414873248272</v>
      </c>
      <c r="BD588" s="128">
        <v>0.84977422637702549</v>
      </c>
      <c r="BE588" s="128">
        <v>0.88441330939675233</v>
      </c>
      <c r="BF588" s="128" t="s">
        <v>46</v>
      </c>
      <c r="BG588" s="128" t="s">
        <v>46</v>
      </c>
      <c r="BH588" s="128">
        <v>0.9549970782051852</v>
      </c>
      <c r="BI588" s="128">
        <v>-8.3529598807282994E-3</v>
      </c>
      <c r="BJ588" s="128">
        <v>-1.9914225386233601E-2</v>
      </c>
      <c r="BK588" s="128">
        <v>-4.6259333514019098E-2</v>
      </c>
      <c r="BL588" s="128">
        <v>-2.2040088403094016E-2</v>
      </c>
      <c r="BM588" s="128">
        <v>-2.5957211078328046E-2</v>
      </c>
      <c r="BN588" s="128">
        <v>-3.3703427609364997E-2</v>
      </c>
      <c r="BO588" s="128">
        <v>-1.9600616714268802E-2</v>
      </c>
      <c r="BP588" s="128">
        <v>-1.43015453262387E-2</v>
      </c>
      <c r="BQ588" s="128" t="s">
        <v>46</v>
      </c>
      <c r="BR588" s="128" t="s">
        <v>46</v>
      </c>
      <c r="BS588" s="128">
        <v>-4.2360070389185767E-3</v>
      </c>
      <c r="BT588" s="128">
        <v>2.3255269302823199E-2</v>
      </c>
      <c r="BU588" s="128">
        <v>2.40243645365717E-2</v>
      </c>
      <c r="BV588" s="177">
        <v>-1.7810176623854377</v>
      </c>
      <c r="BW588" s="177">
        <v>-0.1348660071194831</v>
      </c>
      <c r="BX588" s="128">
        <v>-1.9577196009873701E-2</v>
      </c>
      <c r="BY588" s="128">
        <v>-2.3106177759620601E-2</v>
      </c>
      <c r="BZ588" s="177">
        <v>5.35871014805488E-2</v>
      </c>
      <c r="CA588" s="182">
        <v>0.40351156319175518</v>
      </c>
      <c r="CB588" s="182">
        <v>-0.1343096316902615</v>
      </c>
      <c r="CC588" s="182">
        <v>0.75866865756573709</v>
      </c>
      <c r="CD588" s="182">
        <v>0.82849895453346301</v>
      </c>
      <c r="CE588" s="182">
        <v>-4.2878865165645E-2</v>
      </c>
      <c r="CF588" s="182">
        <v>0.34129584108034661</v>
      </c>
      <c r="CG588" s="179">
        <v>1.60188434</v>
      </c>
      <c r="CH588" s="169">
        <v>0.56000000000000005</v>
      </c>
      <c r="CI588" s="170">
        <v>0.15</v>
      </c>
      <c r="CJ588" s="170">
        <v>1.6800000000000001E-3</v>
      </c>
      <c r="CK588" s="170" t="s">
        <v>46</v>
      </c>
      <c r="CL588" s="170">
        <v>1.6800000000000001E-3</v>
      </c>
      <c r="CM588" s="180">
        <v>454687787.64999998</v>
      </c>
      <c r="CN588" s="180">
        <v>487918920.17793655</v>
      </c>
      <c r="CO588" s="180">
        <v>-88516042.980000004</v>
      </c>
      <c r="CP588" s="128" t="s">
        <v>46</v>
      </c>
      <c r="CQ588" s="128" t="s">
        <v>46</v>
      </c>
      <c r="CR588" s="128" t="s">
        <v>46</v>
      </c>
      <c r="CS588" s="128" t="s">
        <v>46</v>
      </c>
      <c r="CT588" s="126" t="s">
        <v>46</v>
      </c>
      <c r="CU588" s="126" t="s">
        <v>46</v>
      </c>
      <c r="CV588" s="126" t="s">
        <v>6599</v>
      </c>
      <c r="CW588" s="126" t="s">
        <v>46</v>
      </c>
      <c r="CX588" s="154">
        <v>25569.625694432871</v>
      </c>
    </row>
    <row r="589" spans="1:102" ht="15" customHeight="1" x14ac:dyDescent="0.35">
      <c r="A589" s="8"/>
      <c r="B589" s="129">
        <v>52019407000164</v>
      </c>
      <c r="C589" s="152" t="s">
        <v>6385</v>
      </c>
      <c r="D589" s="126">
        <v>40</v>
      </c>
      <c r="E589" s="126"/>
      <c r="F589" s="122"/>
      <c r="G589" s="126" t="s">
        <v>4223</v>
      </c>
      <c r="H589" s="126" t="s">
        <v>352</v>
      </c>
      <c r="I589" s="126" t="s">
        <v>3406</v>
      </c>
      <c r="J589" s="126" t="s">
        <v>3559</v>
      </c>
      <c r="K589" s="126" t="s">
        <v>46</v>
      </c>
      <c r="L589" s="211" t="s">
        <v>3400</v>
      </c>
      <c r="M589" s="126" t="s">
        <v>4733</v>
      </c>
      <c r="N589" s="126" t="s">
        <v>4533</v>
      </c>
      <c r="O589" s="126" t="s">
        <v>4480</v>
      </c>
      <c r="P589" s="211" t="s">
        <v>4779</v>
      </c>
      <c r="Q589" s="127">
        <v>1</v>
      </c>
      <c r="R589" s="126" t="s">
        <v>4361</v>
      </c>
      <c r="S589" s="213" t="s">
        <v>46</v>
      </c>
      <c r="T589" s="171">
        <v>1</v>
      </c>
      <c r="U589" s="171">
        <v>1</v>
      </c>
      <c r="V589" s="172" t="s">
        <v>3398</v>
      </c>
      <c r="W589" s="172" t="s">
        <v>135</v>
      </c>
      <c r="X589" s="172" t="s">
        <v>135</v>
      </c>
      <c r="Y589" s="172" t="s">
        <v>135</v>
      </c>
      <c r="Z589" s="172">
        <v>0</v>
      </c>
      <c r="AA589" s="172" t="s">
        <v>46</v>
      </c>
      <c r="AB589" s="169" t="s">
        <v>46</v>
      </c>
      <c r="AC589" s="172" t="s">
        <v>46</v>
      </c>
      <c r="AD589" s="169">
        <v>1E-4</v>
      </c>
      <c r="AE589" s="169" t="s">
        <v>46</v>
      </c>
      <c r="AF589" s="169">
        <v>1E-4</v>
      </c>
      <c r="AG589" s="169">
        <v>0.1</v>
      </c>
      <c r="AH589" s="172" t="s">
        <v>3542</v>
      </c>
      <c r="AI589" s="172" t="s">
        <v>136</v>
      </c>
      <c r="AJ589" s="172" t="s">
        <v>3372</v>
      </c>
      <c r="AK589" s="173">
        <v>36526</v>
      </c>
      <c r="AL589" s="212" t="s">
        <v>6386</v>
      </c>
      <c r="AM589" s="128">
        <v>-2.9194705250360002E-4</v>
      </c>
      <c r="AN589" s="128">
        <v>-2.2430427826736999E-3</v>
      </c>
      <c r="AO589" s="128">
        <v>0.21835952731420219</v>
      </c>
      <c r="AP589" s="128" t="s">
        <v>46</v>
      </c>
      <c r="AQ589" s="128" t="s">
        <v>46</v>
      </c>
      <c r="AR589" s="128">
        <v>0.22780449635770411</v>
      </c>
      <c r="AS589" s="128" t="s">
        <v>46</v>
      </c>
      <c r="AT589" s="128" t="s">
        <v>46</v>
      </c>
      <c r="AU589" s="128" t="s">
        <v>46</v>
      </c>
      <c r="AV589" s="128" t="s">
        <v>46</v>
      </c>
      <c r="AW589" s="128">
        <v>0.1150782708546951</v>
      </c>
      <c r="AX589" s="128" t="s">
        <v>46</v>
      </c>
      <c r="AY589" s="128" t="s">
        <v>46</v>
      </c>
      <c r="AZ589" s="128">
        <v>1.6364447844006391</v>
      </c>
      <c r="BA589" s="128" t="s">
        <v>46</v>
      </c>
      <c r="BB589" s="128" t="s">
        <v>46</v>
      </c>
      <c r="BC589" s="128">
        <v>2.094951865564477</v>
      </c>
      <c r="BD589" s="128" t="s">
        <v>46</v>
      </c>
      <c r="BE589" s="128" t="s">
        <v>46</v>
      </c>
      <c r="BF589" s="128" t="s">
        <v>46</v>
      </c>
      <c r="BG589" s="128" t="s">
        <v>46</v>
      </c>
      <c r="BH589" s="128">
        <v>0.9404113502495316</v>
      </c>
      <c r="BI589" s="128">
        <v>-1.24912508278812E-2</v>
      </c>
      <c r="BJ589" s="128">
        <v>-0.105755640029357</v>
      </c>
      <c r="BK589" s="128">
        <v>8.4924211075177294E-2</v>
      </c>
      <c r="BL589" s="128" t="s">
        <v>46</v>
      </c>
      <c r="BM589" s="128" t="s">
        <v>46</v>
      </c>
      <c r="BN589" s="128">
        <v>0.11906476820346169</v>
      </c>
      <c r="BO589" s="128" t="s">
        <v>46</v>
      </c>
      <c r="BP589" s="128" t="s">
        <v>46</v>
      </c>
      <c r="BQ589" s="128" t="s">
        <v>46</v>
      </c>
      <c r="BR589" s="128" t="s">
        <v>46</v>
      </c>
      <c r="BS589" s="128">
        <v>-6.4968509767779903E-3</v>
      </c>
      <c r="BT589" s="128">
        <v>0.29359088218335971</v>
      </c>
      <c r="BU589" s="128">
        <v>0.21879904338784509</v>
      </c>
      <c r="BV589" s="177">
        <v>0.36951403796434462</v>
      </c>
      <c r="BW589" s="177">
        <v>6.3831300637584798E-2</v>
      </c>
      <c r="BX589" s="128">
        <v>-5.4387207017510902E-2</v>
      </c>
      <c r="BY589" s="128">
        <v>-5.4387207017510902E-2</v>
      </c>
      <c r="BZ589" s="177">
        <v>1.76422802998107E-2</v>
      </c>
      <c r="CA589" s="182">
        <v>3.9574192182102001E-3</v>
      </c>
      <c r="CB589" s="182">
        <v>-2.4112571558525999E-3</v>
      </c>
      <c r="CC589" s="182">
        <v>8.0083269005348998E-3</v>
      </c>
      <c r="CD589" s="182">
        <v>8.9800712080136003E-3</v>
      </c>
      <c r="CE589" s="182">
        <v>-1.8783963350554999E-2</v>
      </c>
      <c r="CF589" s="182">
        <v>2.6855859287905199E-2</v>
      </c>
      <c r="CG589" s="179">
        <v>1218.27348289</v>
      </c>
      <c r="CH589" s="169" t="s">
        <v>46</v>
      </c>
      <c r="CI589" s="170" t="s">
        <v>46</v>
      </c>
      <c r="CJ589" s="170" t="s">
        <v>46</v>
      </c>
      <c r="CK589" s="170" t="s">
        <v>46</v>
      </c>
      <c r="CL589" s="170" t="s">
        <v>46</v>
      </c>
      <c r="CM589" s="180">
        <v>517766230.23000002</v>
      </c>
      <c r="CN589" s="180">
        <v>518209220.7075389</v>
      </c>
      <c r="CO589" s="180" t="s">
        <v>46</v>
      </c>
      <c r="CP589" s="128" t="s">
        <v>46</v>
      </c>
      <c r="CQ589" s="128" t="s">
        <v>46</v>
      </c>
      <c r="CR589" s="128" t="s">
        <v>46</v>
      </c>
      <c r="CS589" s="128" t="s">
        <v>46</v>
      </c>
      <c r="CT589" s="126" t="s">
        <v>46</v>
      </c>
      <c r="CU589" s="126" t="s">
        <v>46</v>
      </c>
      <c r="CV589" s="126" t="s">
        <v>6387</v>
      </c>
      <c r="CW589" s="126" t="s">
        <v>46</v>
      </c>
      <c r="CX589" s="154">
        <v>25569.709027766203</v>
      </c>
    </row>
    <row r="590" spans="1:102" ht="15" customHeight="1" x14ac:dyDescent="0.35">
      <c r="A590" s="8"/>
      <c r="B590" s="129">
        <v>51931205000121</v>
      </c>
      <c r="C590" s="152" t="s">
        <v>6600</v>
      </c>
      <c r="D590" s="126">
        <v>50</v>
      </c>
      <c r="E590" s="126"/>
      <c r="F590" s="122"/>
      <c r="G590" s="126" t="s">
        <v>711</v>
      </c>
      <c r="H590" s="126" t="s">
        <v>352</v>
      </c>
      <c r="I590" s="126" t="s">
        <v>3406</v>
      </c>
      <c r="J590" s="126" t="s">
        <v>362</v>
      </c>
      <c r="K590" s="126" t="s">
        <v>3526</v>
      </c>
      <c r="L590" s="211" t="s">
        <v>3400</v>
      </c>
      <c r="M590" s="126" t="s">
        <v>4733</v>
      </c>
      <c r="N590" s="126" t="s">
        <v>4533</v>
      </c>
      <c r="O590" s="126" t="s">
        <v>4216</v>
      </c>
      <c r="P590" s="211" t="s">
        <v>4243</v>
      </c>
      <c r="Q590" s="127">
        <v>10000</v>
      </c>
      <c r="R590" s="126" t="s">
        <v>4361</v>
      </c>
      <c r="S590" s="213" t="s">
        <v>46</v>
      </c>
      <c r="T590" s="171">
        <v>1000</v>
      </c>
      <c r="U590" s="171">
        <v>1000</v>
      </c>
      <c r="V590" s="172" t="s">
        <v>3398</v>
      </c>
      <c r="W590" s="172" t="s">
        <v>135</v>
      </c>
      <c r="X590" s="172" t="s">
        <v>46</v>
      </c>
      <c r="Y590" s="172" t="s">
        <v>46</v>
      </c>
      <c r="Z590" s="172" t="s">
        <v>46</v>
      </c>
      <c r="AA590" s="172" t="s">
        <v>46</v>
      </c>
      <c r="AB590" s="169" t="s">
        <v>46</v>
      </c>
      <c r="AC590" s="172" t="s">
        <v>46</v>
      </c>
      <c r="AD590" s="169">
        <v>0.02</v>
      </c>
      <c r="AE590" s="169" t="s">
        <v>46</v>
      </c>
      <c r="AF590" s="169">
        <v>2.1000000000000001E-2</v>
      </c>
      <c r="AG590" s="169">
        <v>0.2</v>
      </c>
      <c r="AH590" s="172" t="s">
        <v>3564</v>
      </c>
      <c r="AI590" s="172" t="s">
        <v>4352</v>
      </c>
      <c r="AJ590" s="172" t="s">
        <v>46</v>
      </c>
      <c r="AK590" s="173">
        <v>45223</v>
      </c>
      <c r="AL590" s="212" t="s">
        <v>6601</v>
      </c>
      <c r="AM590" s="128" t="s">
        <v>46</v>
      </c>
      <c r="AN590" s="128" t="s">
        <v>46</v>
      </c>
      <c r="AO590" s="128" t="s">
        <v>46</v>
      </c>
      <c r="AP590" s="128" t="s">
        <v>46</v>
      </c>
      <c r="AQ590" s="128" t="s">
        <v>46</v>
      </c>
      <c r="AR590" s="128" t="s">
        <v>46</v>
      </c>
      <c r="AS590" s="128" t="s">
        <v>46</v>
      </c>
      <c r="AT590" s="128" t="s">
        <v>46</v>
      </c>
      <c r="AU590" s="128" t="s">
        <v>46</v>
      </c>
      <c r="AV590" s="128" t="s">
        <v>46</v>
      </c>
      <c r="AW590" s="128" t="s">
        <v>46</v>
      </c>
      <c r="AX590" s="128" t="s">
        <v>46</v>
      </c>
      <c r="AY590" s="128" t="s">
        <v>46</v>
      </c>
      <c r="AZ590" s="128" t="s">
        <v>46</v>
      </c>
      <c r="BA590" s="128" t="s">
        <v>46</v>
      </c>
      <c r="BB590" s="128" t="s">
        <v>46</v>
      </c>
      <c r="BC590" s="128" t="s">
        <v>46</v>
      </c>
      <c r="BD590" s="128" t="s">
        <v>46</v>
      </c>
      <c r="BE590" s="128" t="s">
        <v>46</v>
      </c>
      <c r="BF590" s="128" t="s">
        <v>46</v>
      </c>
      <c r="BG590" s="128" t="s">
        <v>46</v>
      </c>
      <c r="BH590" s="128" t="s">
        <v>46</v>
      </c>
      <c r="BI590" s="128" t="s">
        <v>46</v>
      </c>
      <c r="BJ590" s="128" t="s">
        <v>46</v>
      </c>
      <c r="BK590" s="128" t="s">
        <v>46</v>
      </c>
      <c r="BL590" s="128" t="s">
        <v>46</v>
      </c>
      <c r="BM590" s="128" t="s">
        <v>46</v>
      </c>
      <c r="BN590" s="128" t="s">
        <v>46</v>
      </c>
      <c r="BO590" s="128" t="s">
        <v>46</v>
      </c>
      <c r="BP590" s="128" t="s">
        <v>46</v>
      </c>
      <c r="BQ590" s="128" t="s">
        <v>46</v>
      </c>
      <c r="BR590" s="128" t="s">
        <v>46</v>
      </c>
      <c r="BS590" s="128" t="s">
        <v>46</v>
      </c>
      <c r="BT590" s="128" t="s">
        <v>46</v>
      </c>
      <c r="BU590" s="128">
        <v>1.7942760107224E-3</v>
      </c>
      <c r="BV590" s="177" t="s">
        <v>46</v>
      </c>
      <c r="BW590" s="177">
        <v>-89.381836559330367</v>
      </c>
      <c r="BX590" s="128" t="s">
        <v>46</v>
      </c>
      <c r="BY590" s="128">
        <v>-9.8915520621766003E-3</v>
      </c>
      <c r="BZ590" s="177">
        <v>1.4187393847414E-3</v>
      </c>
      <c r="CA590" s="182" t="s">
        <v>46</v>
      </c>
      <c r="CB590" s="182" t="s">
        <v>46</v>
      </c>
      <c r="CC590" s="182" t="s">
        <v>46</v>
      </c>
      <c r="CD590" s="182" t="s">
        <v>46</v>
      </c>
      <c r="CE590" s="182" t="s">
        <v>46</v>
      </c>
      <c r="CF590" s="182" t="s">
        <v>46</v>
      </c>
      <c r="CG590" s="179">
        <v>1119.4137353199999</v>
      </c>
      <c r="CH590" s="169">
        <v>0.18</v>
      </c>
      <c r="CI590" s="170">
        <v>0.1</v>
      </c>
      <c r="CJ590" s="170">
        <v>3.5999999999999999E-3</v>
      </c>
      <c r="CK590" s="170" t="s">
        <v>46</v>
      </c>
      <c r="CL590" s="170">
        <v>3.5999999999999999E-3</v>
      </c>
      <c r="CM590" s="180">
        <v>440770277.73000002</v>
      </c>
      <c r="CN590" s="180" t="s">
        <v>46</v>
      </c>
      <c r="CO590" s="180">
        <v>4080041.1</v>
      </c>
      <c r="CP590" s="128" t="s">
        <v>46</v>
      </c>
      <c r="CQ590" s="128" t="s">
        <v>46</v>
      </c>
      <c r="CR590" s="128" t="s">
        <v>46</v>
      </c>
      <c r="CS590" s="128" t="s">
        <v>46</v>
      </c>
      <c r="CT590" s="126" t="s">
        <v>46</v>
      </c>
      <c r="CU590" s="126" t="s">
        <v>46</v>
      </c>
      <c r="CV590" s="126" t="s">
        <v>6602</v>
      </c>
      <c r="CW590" s="126" t="s">
        <v>46</v>
      </c>
      <c r="CX590" s="154">
        <v>25569.604861099539</v>
      </c>
    </row>
    <row r="591" spans="1:102" ht="15" customHeight="1" x14ac:dyDescent="0.35">
      <c r="A591" s="8"/>
      <c r="B591" s="129">
        <v>51931205000121</v>
      </c>
      <c r="C591" s="152" t="s">
        <v>6603</v>
      </c>
      <c r="D591" s="126">
        <v>50</v>
      </c>
      <c r="E591" s="126"/>
      <c r="F591" s="122"/>
      <c r="G591" s="126" t="s">
        <v>711</v>
      </c>
      <c r="H591" s="126" t="s">
        <v>352</v>
      </c>
      <c r="I591" s="126" t="s">
        <v>3406</v>
      </c>
      <c r="J591" s="126" t="s">
        <v>362</v>
      </c>
      <c r="K591" s="126" t="s">
        <v>3540</v>
      </c>
      <c r="L591" s="211" t="s">
        <v>3400</v>
      </c>
      <c r="M591" s="126" t="s">
        <v>4733</v>
      </c>
      <c r="N591" s="126" t="s">
        <v>4533</v>
      </c>
      <c r="O591" s="126" t="s">
        <v>4216</v>
      </c>
      <c r="P591" s="211" t="s">
        <v>4243</v>
      </c>
      <c r="Q591" s="127">
        <v>1000000</v>
      </c>
      <c r="R591" s="126" t="s">
        <v>4361</v>
      </c>
      <c r="S591" s="213" t="s">
        <v>46</v>
      </c>
      <c r="T591" s="171">
        <v>1000</v>
      </c>
      <c r="U591" s="171">
        <v>1000</v>
      </c>
      <c r="V591" s="172" t="s">
        <v>3398</v>
      </c>
      <c r="W591" s="172" t="s">
        <v>135</v>
      </c>
      <c r="X591" s="172" t="s">
        <v>46</v>
      </c>
      <c r="Y591" s="172" t="s">
        <v>46</v>
      </c>
      <c r="Z591" s="172" t="s">
        <v>46</v>
      </c>
      <c r="AA591" s="172" t="s">
        <v>46</v>
      </c>
      <c r="AB591" s="169" t="s">
        <v>46</v>
      </c>
      <c r="AC591" s="172" t="s">
        <v>46</v>
      </c>
      <c r="AD591" s="169">
        <v>0.02</v>
      </c>
      <c r="AE591" s="169" t="s">
        <v>46</v>
      </c>
      <c r="AF591" s="169">
        <v>2.1000000000000001E-2</v>
      </c>
      <c r="AG591" s="169">
        <v>0.2</v>
      </c>
      <c r="AH591" s="172" t="s">
        <v>3564</v>
      </c>
      <c r="AI591" s="172" t="s">
        <v>4352</v>
      </c>
      <c r="AJ591" s="172" t="s">
        <v>46</v>
      </c>
      <c r="AK591" s="173">
        <v>45205</v>
      </c>
      <c r="AL591" s="212" t="s">
        <v>6604</v>
      </c>
      <c r="AM591" s="128" t="s">
        <v>46</v>
      </c>
      <c r="AN591" s="128" t="s">
        <v>46</v>
      </c>
      <c r="AO591" s="128" t="s">
        <v>46</v>
      </c>
      <c r="AP591" s="128" t="s">
        <v>46</v>
      </c>
      <c r="AQ591" s="128" t="s">
        <v>46</v>
      </c>
      <c r="AR591" s="128" t="s">
        <v>46</v>
      </c>
      <c r="AS591" s="128" t="s">
        <v>46</v>
      </c>
      <c r="AT591" s="128" t="s">
        <v>46</v>
      </c>
      <c r="AU591" s="128" t="s">
        <v>46</v>
      </c>
      <c r="AV591" s="128" t="s">
        <v>46</v>
      </c>
      <c r="AW591" s="128" t="s">
        <v>46</v>
      </c>
      <c r="AX591" s="128" t="s">
        <v>46</v>
      </c>
      <c r="AY591" s="128" t="s">
        <v>46</v>
      </c>
      <c r="AZ591" s="128" t="s">
        <v>46</v>
      </c>
      <c r="BA591" s="128" t="s">
        <v>46</v>
      </c>
      <c r="BB591" s="128" t="s">
        <v>46</v>
      </c>
      <c r="BC591" s="128" t="s">
        <v>46</v>
      </c>
      <c r="BD591" s="128" t="s">
        <v>46</v>
      </c>
      <c r="BE591" s="128" t="s">
        <v>46</v>
      </c>
      <c r="BF591" s="128" t="s">
        <v>46</v>
      </c>
      <c r="BG591" s="128" t="s">
        <v>46</v>
      </c>
      <c r="BH591" s="128" t="s">
        <v>46</v>
      </c>
      <c r="BI591" s="128" t="s">
        <v>46</v>
      </c>
      <c r="BJ591" s="128" t="s">
        <v>46</v>
      </c>
      <c r="BK591" s="128" t="s">
        <v>46</v>
      </c>
      <c r="BL591" s="128" t="s">
        <v>46</v>
      </c>
      <c r="BM591" s="128" t="s">
        <v>46</v>
      </c>
      <c r="BN591" s="128" t="s">
        <v>46</v>
      </c>
      <c r="BO591" s="128" t="s">
        <v>46</v>
      </c>
      <c r="BP591" s="128" t="s">
        <v>46</v>
      </c>
      <c r="BQ591" s="128" t="s">
        <v>46</v>
      </c>
      <c r="BR591" s="128" t="s">
        <v>46</v>
      </c>
      <c r="BS591" s="128" t="s">
        <v>46</v>
      </c>
      <c r="BT591" s="128" t="s">
        <v>46</v>
      </c>
      <c r="BU591" s="128">
        <v>1.7942760107224E-3</v>
      </c>
      <c r="BV591" s="177" t="s">
        <v>46</v>
      </c>
      <c r="BW591" s="177">
        <v>-89.381836559330367</v>
      </c>
      <c r="BX591" s="128" t="s">
        <v>46</v>
      </c>
      <c r="BY591" s="128">
        <v>-9.8915520621766003E-3</v>
      </c>
      <c r="BZ591" s="177">
        <v>1.4187393847414E-3</v>
      </c>
      <c r="CA591" s="182" t="s">
        <v>46</v>
      </c>
      <c r="CB591" s="182" t="s">
        <v>46</v>
      </c>
      <c r="CC591" s="182" t="s">
        <v>46</v>
      </c>
      <c r="CD591" s="182" t="s">
        <v>46</v>
      </c>
      <c r="CE591" s="182" t="s">
        <v>46</v>
      </c>
      <c r="CF591" s="182" t="s">
        <v>46</v>
      </c>
      <c r="CG591" s="179">
        <v>1119.4137353199999</v>
      </c>
      <c r="CH591" s="169">
        <v>0.18</v>
      </c>
      <c r="CI591" s="170">
        <v>0.1</v>
      </c>
      <c r="CJ591" s="170">
        <v>3.5999999999999999E-3</v>
      </c>
      <c r="CK591" s="170" t="s">
        <v>46</v>
      </c>
      <c r="CL591" s="170">
        <v>3.5999999999999999E-3</v>
      </c>
      <c r="CM591" s="180">
        <v>440770277.73000002</v>
      </c>
      <c r="CN591" s="180" t="s">
        <v>46</v>
      </c>
      <c r="CO591" s="180">
        <v>4080041.1</v>
      </c>
      <c r="CP591" s="128" t="s">
        <v>46</v>
      </c>
      <c r="CQ591" s="128" t="s">
        <v>46</v>
      </c>
      <c r="CR591" s="128" t="s">
        <v>46</v>
      </c>
      <c r="CS591" s="128" t="s">
        <v>46</v>
      </c>
      <c r="CT591" s="126" t="s">
        <v>46</v>
      </c>
      <c r="CU591" s="126" t="s">
        <v>46</v>
      </c>
      <c r="CV591" s="126" t="s">
        <v>6602</v>
      </c>
      <c r="CW591" s="126" t="s">
        <v>46</v>
      </c>
      <c r="CX591" s="154">
        <v>25569.604861099539</v>
      </c>
    </row>
    <row r="592" spans="1:102" ht="15" customHeight="1" x14ac:dyDescent="0.35">
      <c r="A592" s="8"/>
      <c r="B592" s="129">
        <v>58290688000171</v>
      </c>
      <c r="C592" s="152" t="s">
        <v>4240</v>
      </c>
      <c r="D592" s="126">
        <v>50</v>
      </c>
      <c r="E592" s="126"/>
      <c r="F592" s="122"/>
      <c r="G592" s="126" t="s">
        <v>4239</v>
      </c>
      <c r="H592" s="126" t="s">
        <v>3390</v>
      </c>
      <c r="I592" s="126" t="s">
        <v>3384</v>
      </c>
      <c r="J592" s="126" t="s">
        <v>3561</v>
      </c>
      <c r="K592" s="126" t="s">
        <v>3526</v>
      </c>
      <c r="L592" s="211" t="s">
        <v>3399</v>
      </c>
      <c r="M592" s="126" t="s">
        <v>4394</v>
      </c>
      <c r="N592" s="126" t="s">
        <v>46</v>
      </c>
      <c r="O592" s="126" t="s">
        <v>4216</v>
      </c>
      <c r="P592" s="211" t="s">
        <v>4220</v>
      </c>
      <c r="Q592" s="127">
        <v>100</v>
      </c>
      <c r="R592" s="126" t="s">
        <v>4361</v>
      </c>
      <c r="S592" s="213" t="s">
        <v>46</v>
      </c>
      <c r="T592" s="171">
        <v>1000</v>
      </c>
      <c r="U592" s="171">
        <v>1000</v>
      </c>
      <c r="V592" s="172" t="s">
        <v>3398</v>
      </c>
      <c r="W592" s="172" t="s">
        <v>135</v>
      </c>
      <c r="X592" s="172" t="s">
        <v>135</v>
      </c>
      <c r="Y592" s="172" t="s">
        <v>135</v>
      </c>
      <c r="Z592" s="172">
        <v>0</v>
      </c>
      <c r="AA592" s="172" t="s">
        <v>46</v>
      </c>
      <c r="AB592" s="169" t="s">
        <v>46</v>
      </c>
      <c r="AC592" s="172" t="s">
        <v>46</v>
      </c>
      <c r="AD592" s="169">
        <v>9.0000000000000011E-3</v>
      </c>
      <c r="AE592" s="169" t="s">
        <v>46</v>
      </c>
      <c r="AF592" s="169">
        <v>9.1000000000000004E-3</v>
      </c>
      <c r="AG592" s="169">
        <v>0.2</v>
      </c>
      <c r="AH592" s="172" t="s">
        <v>3380</v>
      </c>
      <c r="AI592" s="172" t="s">
        <v>3381</v>
      </c>
      <c r="AJ592" s="172" t="s">
        <v>133</v>
      </c>
      <c r="AK592" s="173">
        <v>45693</v>
      </c>
      <c r="AL592" s="212" t="s">
        <v>6388</v>
      </c>
      <c r="AM592" s="128" t="s">
        <v>46</v>
      </c>
      <c r="AN592" s="128" t="s">
        <v>46</v>
      </c>
      <c r="AO592" s="128" t="s">
        <v>46</v>
      </c>
      <c r="AP592" s="128" t="s">
        <v>46</v>
      </c>
      <c r="AQ592" s="128" t="s">
        <v>46</v>
      </c>
      <c r="AR592" s="128" t="s">
        <v>46</v>
      </c>
      <c r="AS592" s="128" t="s">
        <v>46</v>
      </c>
      <c r="AT592" s="128" t="s">
        <v>46</v>
      </c>
      <c r="AU592" s="128" t="s">
        <v>46</v>
      </c>
      <c r="AV592" s="128" t="s">
        <v>46</v>
      </c>
      <c r="AW592" s="128" t="s">
        <v>46</v>
      </c>
      <c r="AX592" s="128" t="s">
        <v>46</v>
      </c>
      <c r="AY592" s="128" t="s">
        <v>46</v>
      </c>
      <c r="AZ592" s="128" t="s">
        <v>46</v>
      </c>
      <c r="BA592" s="128" t="s">
        <v>46</v>
      </c>
      <c r="BB592" s="128" t="s">
        <v>46</v>
      </c>
      <c r="BC592" s="128" t="s">
        <v>46</v>
      </c>
      <c r="BD592" s="128" t="s">
        <v>46</v>
      </c>
      <c r="BE592" s="128" t="s">
        <v>46</v>
      </c>
      <c r="BF592" s="128" t="s">
        <v>46</v>
      </c>
      <c r="BG592" s="128" t="s">
        <v>46</v>
      </c>
      <c r="BH592" s="128" t="s">
        <v>46</v>
      </c>
      <c r="BI592" s="128" t="s">
        <v>46</v>
      </c>
      <c r="BJ592" s="128" t="s">
        <v>46</v>
      </c>
      <c r="BK592" s="128" t="s">
        <v>46</v>
      </c>
      <c r="BL592" s="128" t="s">
        <v>46</v>
      </c>
      <c r="BM592" s="128" t="s">
        <v>46</v>
      </c>
      <c r="BN592" s="128" t="s">
        <v>46</v>
      </c>
      <c r="BO592" s="128" t="s">
        <v>46</v>
      </c>
      <c r="BP592" s="128" t="s">
        <v>46</v>
      </c>
      <c r="BQ592" s="128" t="s">
        <v>46</v>
      </c>
      <c r="BR592" s="128" t="s">
        <v>46</v>
      </c>
      <c r="BS592" s="128" t="s">
        <v>46</v>
      </c>
      <c r="BT592" s="128" t="s">
        <v>46</v>
      </c>
      <c r="BU592" s="128" t="s">
        <v>46</v>
      </c>
      <c r="BV592" s="177" t="s">
        <v>46</v>
      </c>
      <c r="BW592" s="177" t="s">
        <v>46</v>
      </c>
      <c r="BX592" s="128" t="s">
        <v>46</v>
      </c>
      <c r="BY592" s="128" t="s">
        <v>46</v>
      </c>
      <c r="BZ592" s="177" t="s">
        <v>46</v>
      </c>
      <c r="CA592" s="182" t="s">
        <v>46</v>
      </c>
      <c r="CB592" s="182" t="s">
        <v>46</v>
      </c>
      <c r="CC592" s="182" t="s">
        <v>46</v>
      </c>
      <c r="CD592" s="182" t="s">
        <v>46</v>
      </c>
      <c r="CE592" s="182" t="s">
        <v>46</v>
      </c>
      <c r="CF592" s="182" t="s">
        <v>46</v>
      </c>
      <c r="CG592" s="179" t="s">
        <v>46</v>
      </c>
      <c r="CH592" s="169">
        <v>0.15</v>
      </c>
      <c r="CI592" s="170">
        <v>0.1</v>
      </c>
      <c r="CJ592" s="170">
        <v>1.3500000000000001E-3</v>
      </c>
      <c r="CK592" s="170" t="s">
        <v>46</v>
      </c>
      <c r="CL592" s="170">
        <v>1.3500000000000001E-3</v>
      </c>
      <c r="CM592" s="180" t="s">
        <v>46</v>
      </c>
      <c r="CN592" s="180" t="s">
        <v>46</v>
      </c>
      <c r="CO592" s="180" t="s">
        <v>46</v>
      </c>
      <c r="CP592" s="128" t="s">
        <v>46</v>
      </c>
      <c r="CQ592" s="128" t="s">
        <v>46</v>
      </c>
      <c r="CR592" s="128" t="s">
        <v>46</v>
      </c>
      <c r="CS592" s="128" t="s">
        <v>46</v>
      </c>
      <c r="CT592" s="126" t="s">
        <v>46</v>
      </c>
      <c r="CU592" s="126" t="s">
        <v>46</v>
      </c>
      <c r="CV592" s="126" t="s">
        <v>6389</v>
      </c>
      <c r="CW592" s="126" t="s">
        <v>46</v>
      </c>
      <c r="CX592" s="154">
        <v>25569.625694432871</v>
      </c>
    </row>
    <row r="593" spans="1:102" ht="15" customHeight="1" x14ac:dyDescent="0.35">
      <c r="A593" s="8"/>
      <c r="B593" s="129">
        <v>42902399000146</v>
      </c>
      <c r="C593" s="152" t="s">
        <v>6390</v>
      </c>
      <c r="D593" s="126">
        <v>27</v>
      </c>
      <c r="E593" s="126"/>
      <c r="F593" s="122"/>
      <c r="G593" s="126" t="s">
        <v>623</v>
      </c>
      <c r="H593" s="126" t="s">
        <v>156</v>
      </c>
      <c r="I593" s="126" t="s">
        <v>2340</v>
      </c>
      <c r="J593" s="126" t="s">
        <v>3561</v>
      </c>
      <c r="K593" s="126" t="s">
        <v>3526</v>
      </c>
      <c r="L593" s="211" t="s">
        <v>3400</v>
      </c>
      <c r="M593" s="126" t="s">
        <v>114</v>
      </c>
      <c r="N593" s="126" t="s">
        <v>115</v>
      </c>
      <c r="O593" s="126" t="s">
        <v>4480</v>
      </c>
      <c r="P593" s="211" t="s">
        <v>114</v>
      </c>
      <c r="Q593" s="127">
        <v>5000</v>
      </c>
      <c r="R593" s="126" t="s">
        <v>4350</v>
      </c>
      <c r="S593" s="213" t="s">
        <v>46</v>
      </c>
      <c r="T593" s="171">
        <v>5000</v>
      </c>
      <c r="U593" s="171">
        <v>5000</v>
      </c>
      <c r="V593" s="172" t="s">
        <v>3398</v>
      </c>
      <c r="W593" s="172" t="s">
        <v>3530</v>
      </c>
      <c r="X593" s="172" t="s">
        <v>3531</v>
      </c>
      <c r="Y593" s="172" t="s">
        <v>3534</v>
      </c>
      <c r="Z593" s="172">
        <v>32</v>
      </c>
      <c r="AA593" s="172" t="s">
        <v>46</v>
      </c>
      <c r="AB593" s="169" t="s">
        <v>46</v>
      </c>
      <c r="AC593" s="172" t="s">
        <v>6391</v>
      </c>
      <c r="AD593" s="169">
        <v>6.9999999999999993E-3</v>
      </c>
      <c r="AE593" s="169">
        <v>1.3069999999999999</v>
      </c>
      <c r="AF593" s="169">
        <v>0.02</v>
      </c>
      <c r="AG593" s="169">
        <v>0.2</v>
      </c>
      <c r="AH593" s="172" t="s">
        <v>6392</v>
      </c>
      <c r="AI593" s="172" t="s">
        <v>6393</v>
      </c>
      <c r="AJ593" s="172" t="s">
        <v>46</v>
      </c>
      <c r="AK593" s="173">
        <v>44816</v>
      </c>
      <c r="AL593" s="212" t="s">
        <v>6394</v>
      </c>
      <c r="AM593" s="128">
        <v>2.3272289665617601E-2</v>
      </c>
      <c r="AN593" s="128">
        <v>0.4094090841305269</v>
      </c>
      <c r="AO593" s="128">
        <v>0.40765488243585829</v>
      </c>
      <c r="AP593" s="128">
        <v>0.26121605353931932</v>
      </c>
      <c r="AQ593" s="128">
        <v>0.22059316566303019</v>
      </c>
      <c r="AR593" s="128">
        <v>1.2959555533619899E-2</v>
      </c>
      <c r="AS593" s="128">
        <v>0.23009141106466191</v>
      </c>
      <c r="AT593" s="128" t="s">
        <v>46</v>
      </c>
      <c r="AU593" s="128" t="s">
        <v>46</v>
      </c>
      <c r="AV593" s="128" t="s">
        <v>46</v>
      </c>
      <c r="AW593" s="128">
        <v>0.21572469050150661</v>
      </c>
      <c r="AX593" s="128">
        <v>1.9076735930282509</v>
      </c>
      <c r="AY593" s="128">
        <v>3.9551619321738651</v>
      </c>
      <c r="AZ593" s="128">
        <v>3.0550748776704606</v>
      </c>
      <c r="BA593" s="128">
        <v>2.2768510968465256</v>
      </c>
      <c r="BB593" s="128">
        <v>1.9022379636686133</v>
      </c>
      <c r="BC593" s="128">
        <v>0.1191795837050226</v>
      </c>
      <c r="BD593" s="128">
        <v>1.7634986049203047</v>
      </c>
      <c r="BE593" s="128" t="s">
        <v>46</v>
      </c>
      <c r="BF593" s="128" t="s">
        <v>46</v>
      </c>
      <c r="BG593" s="128" t="s">
        <v>46</v>
      </c>
      <c r="BH593" s="128">
        <v>1.8530095481200648</v>
      </c>
      <c r="BI593" s="128">
        <v>1.107298589024E-2</v>
      </c>
      <c r="BJ593" s="128">
        <v>0.30589648688384358</v>
      </c>
      <c r="BK593" s="128">
        <v>0.27421956619683341</v>
      </c>
      <c r="BL593" s="128">
        <v>0.1314126004999101</v>
      </c>
      <c r="BM593" s="128">
        <v>9.3755704745901225E-2</v>
      </c>
      <c r="BN593" s="128">
        <v>-9.5780172620622397E-2</v>
      </c>
      <c r="BO593" s="128">
        <v>9.96170174798367E-2</v>
      </c>
      <c r="BP593" s="128" t="s">
        <v>46</v>
      </c>
      <c r="BQ593" s="128" t="s">
        <v>46</v>
      </c>
      <c r="BR593" s="128" t="s">
        <v>46</v>
      </c>
      <c r="BS593" s="128">
        <v>8.8950633352326225E-2</v>
      </c>
      <c r="BT593" s="128">
        <v>0.1069986318625419</v>
      </c>
      <c r="BU593" s="128">
        <v>0.114263146271604</v>
      </c>
      <c r="BV593" s="177">
        <v>2.0801012369610081</v>
      </c>
      <c r="BW593" s="177">
        <v>0.72202873949970103</v>
      </c>
      <c r="BX593" s="128">
        <v>-4.2388336960881901E-2</v>
      </c>
      <c r="BY593" s="128">
        <v>-9.8018813260513593E-2</v>
      </c>
      <c r="BZ593" s="177">
        <v>0.56231206564690606</v>
      </c>
      <c r="CA593" s="182">
        <v>0.77435780633605134</v>
      </c>
      <c r="CB593" s="182">
        <v>-0.30747022920811129</v>
      </c>
      <c r="CC593" s="182">
        <v>0.52367546040999746</v>
      </c>
      <c r="CD593" s="182">
        <v>0.46310867857511778</v>
      </c>
      <c r="CE593" s="182">
        <v>-5.8737021543751001E-3</v>
      </c>
      <c r="CF593" s="182">
        <v>0.5024302841589755</v>
      </c>
      <c r="CG593" s="179">
        <v>1.8108070999999999</v>
      </c>
      <c r="CH593" s="169">
        <v>0.41</v>
      </c>
      <c r="CI593" s="170" t="s">
        <v>46</v>
      </c>
      <c r="CJ593" s="170">
        <v>2.8699999999999997E-3</v>
      </c>
      <c r="CK593" s="170" t="s">
        <v>46</v>
      </c>
      <c r="CL593" s="170">
        <v>2.8699999999999997E-3</v>
      </c>
      <c r="CM593" s="180">
        <v>1088359717.4100001</v>
      </c>
      <c r="CN593" s="180">
        <v>917377637.37301576</v>
      </c>
      <c r="CO593" s="180">
        <v>166247124.44000006</v>
      </c>
      <c r="CP593" s="128" t="s">
        <v>46</v>
      </c>
      <c r="CQ593" s="128" t="s">
        <v>46</v>
      </c>
      <c r="CR593" s="128" t="s">
        <v>46</v>
      </c>
      <c r="CS593" s="128" t="s">
        <v>46</v>
      </c>
      <c r="CT593" s="126" t="s">
        <v>46</v>
      </c>
      <c r="CU593" s="126" t="s">
        <v>46</v>
      </c>
      <c r="CV593" s="126" t="s">
        <v>6395</v>
      </c>
      <c r="CW593" s="126" t="s">
        <v>46</v>
      </c>
      <c r="CX593" s="154">
        <v>25569.625694432871</v>
      </c>
    </row>
    <row r="594" spans="1:102" ht="15" customHeight="1" x14ac:dyDescent="0.35">
      <c r="A594" s="8"/>
      <c r="B594" s="129">
        <v>24215286000190</v>
      </c>
      <c r="C594" s="152" t="s">
        <v>3596</v>
      </c>
      <c r="D594" s="126">
        <v>27</v>
      </c>
      <c r="E594" s="126"/>
      <c r="F594" s="122" t="s">
        <v>3394</v>
      </c>
      <c r="G594" s="126" t="s">
        <v>623</v>
      </c>
      <c r="H594" s="126" t="s">
        <v>156</v>
      </c>
      <c r="I594" s="126" t="s">
        <v>2340</v>
      </c>
      <c r="J594" s="126" t="s">
        <v>3559</v>
      </c>
      <c r="K594" s="126" t="s">
        <v>3526</v>
      </c>
      <c r="L594" s="211" t="s">
        <v>3400</v>
      </c>
      <c r="M594" s="126" t="s">
        <v>114</v>
      </c>
      <c r="N594" s="126" t="s">
        <v>115</v>
      </c>
      <c r="O594" s="126" t="s">
        <v>4459</v>
      </c>
      <c r="P594" s="211" t="s">
        <v>3550</v>
      </c>
      <c r="Q594" s="127">
        <v>50000</v>
      </c>
      <c r="R594" s="126" t="s">
        <v>4361</v>
      </c>
      <c r="S594" s="213" t="s">
        <v>46</v>
      </c>
      <c r="T594" s="171">
        <v>10000</v>
      </c>
      <c r="U594" s="171">
        <v>50000</v>
      </c>
      <c r="V594" s="172" t="s">
        <v>3398</v>
      </c>
      <c r="W594" s="172" t="s">
        <v>3530</v>
      </c>
      <c r="X594" s="172" t="s">
        <v>3531</v>
      </c>
      <c r="Y594" s="172" t="s">
        <v>3534</v>
      </c>
      <c r="Z594" s="172">
        <v>32</v>
      </c>
      <c r="AA594" s="172" t="s">
        <v>46</v>
      </c>
      <c r="AB594" s="169" t="s">
        <v>46</v>
      </c>
      <c r="AC594" s="172" t="s">
        <v>6396</v>
      </c>
      <c r="AD594" s="169">
        <v>6.9999999999999993E-3</v>
      </c>
      <c r="AE594" s="169">
        <v>1.3069999999999999</v>
      </c>
      <c r="AF594" s="169">
        <v>0.02</v>
      </c>
      <c r="AG594" s="169">
        <v>0.2</v>
      </c>
      <c r="AH594" s="172" t="s">
        <v>46</v>
      </c>
      <c r="AI594" s="172" t="s">
        <v>46</v>
      </c>
      <c r="AJ594" s="172" t="s">
        <v>46</v>
      </c>
      <c r="AK594" s="173">
        <v>42633</v>
      </c>
      <c r="AL594" s="212" t="s">
        <v>3651</v>
      </c>
      <c r="AM594" s="128">
        <v>2.3040107108442499E-2</v>
      </c>
      <c r="AN594" s="128">
        <v>0.41215790504985539</v>
      </c>
      <c r="AO594" s="128">
        <v>0.41020795565490098</v>
      </c>
      <c r="AP594" s="128">
        <v>0.26829145290307821</v>
      </c>
      <c r="AQ594" s="128">
        <v>0.23359004196347419</v>
      </c>
      <c r="AR594" s="128">
        <v>1.31636058227573E-2</v>
      </c>
      <c r="AS594" s="128">
        <v>0.26312035061333172</v>
      </c>
      <c r="AT594" s="128">
        <v>0.2007990840428886</v>
      </c>
      <c r="AU594" s="128" t="s">
        <v>46</v>
      </c>
      <c r="AV594" s="128" t="s">
        <v>46</v>
      </c>
      <c r="AW594" s="128">
        <v>0.16059727949922489</v>
      </c>
      <c r="AX594" s="128">
        <v>1.8886411497470377</v>
      </c>
      <c r="AY594" s="128">
        <v>3.981717356271453</v>
      </c>
      <c r="AZ594" s="128">
        <v>3.0742082922042058</v>
      </c>
      <c r="BA594" s="128">
        <v>2.3458400628836458</v>
      </c>
      <c r="BB594" s="128">
        <v>2.038685453077095</v>
      </c>
      <c r="BC594" s="128">
        <v>0.1210560854454717</v>
      </c>
      <c r="BD594" s="128">
        <v>2.0166435986711035</v>
      </c>
      <c r="BE594" s="128">
        <v>1.6228806797611282</v>
      </c>
      <c r="BF594" s="128" t="s">
        <v>46</v>
      </c>
      <c r="BG594" s="128" t="s">
        <v>46</v>
      </c>
      <c r="BH594" s="128">
        <v>2.4603400876707502</v>
      </c>
      <c r="BI594" s="128">
        <v>1.08408033330649E-2</v>
      </c>
      <c r="BJ594" s="128">
        <v>0.30864530780317212</v>
      </c>
      <c r="BK594" s="128">
        <v>0.27677263941587599</v>
      </c>
      <c r="BL594" s="128">
        <v>0.1381251798793135</v>
      </c>
      <c r="BM594" s="128">
        <v>0.10677691992044158</v>
      </c>
      <c r="BN594" s="128">
        <v>-9.5576122331485006E-2</v>
      </c>
      <c r="BO594" s="128">
        <v>0.13264595702850651</v>
      </c>
      <c r="BP594" s="128">
        <v>7.7069048589854403E-2</v>
      </c>
      <c r="BQ594" s="128" t="s">
        <v>46</v>
      </c>
      <c r="BR594" s="128" t="s">
        <v>46</v>
      </c>
      <c r="BS594" s="128">
        <v>8.9481972427604584E-2</v>
      </c>
      <c r="BT594" s="128">
        <v>0.10920466396699929</v>
      </c>
      <c r="BU594" s="128">
        <v>0.14572393013267301</v>
      </c>
      <c r="BV594" s="177">
        <v>2.0568654897513179</v>
      </c>
      <c r="BW594" s="177">
        <v>0.51349568076834506</v>
      </c>
      <c r="BX594" s="128">
        <v>-4.3613690866254599E-2</v>
      </c>
      <c r="BY594" s="128">
        <v>-0.3247423107271849</v>
      </c>
      <c r="BZ594" s="177">
        <v>0.55461404745574827</v>
      </c>
      <c r="CA594" s="182">
        <v>0.77495082205900789</v>
      </c>
      <c r="CB594" s="182">
        <v>-0.30755469794360718</v>
      </c>
      <c r="CC594" s="182">
        <v>0.52439200107001793</v>
      </c>
      <c r="CD594" s="182">
        <v>0.46460698513164572</v>
      </c>
      <c r="CE594" s="182">
        <v>-5.0501807349707002E-3</v>
      </c>
      <c r="CF594" s="182">
        <v>0.50203681645082321</v>
      </c>
      <c r="CG594" s="179">
        <v>3.8138527</v>
      </c>
      <c r="CH594" s="169">
        <v>0.41</v>
      </c>
      <c r="CI594" s="170" t="s">
        <v>46</v>
      </c>
      <c r="CJ594" s="170">
        <v>2.8699999999999997E-3</v>
      </c>
      <c r="CK594" s="170" t="s">
        <v>46</v>
      </c>
      <c r="CL594" s="170">
        <v>2.8699999999999997E-3</v>
      </c>
      <c r="CM594" s="180">
        <v>171162348.46000001</v>
      </c>
      <c r="CN594" s="180">
        <v>159262350.33674598</v>
      </c>
      <c r="CO594" s="180">
        <v>-8257864.3400000008</v>
      </c>
      <c r="CP594" s="128" t="s">
        <v>46</v>
      </c>
      <c r="CQ594" s="128" t="s">
        <v>46</v>
      </c>
      <c r="CR594" s="128" t="s">
        <v>46</v>
      </c>
      <c r="CS594" s="128" t="s">
        <v>46</v>
      </c>
      <c r="CT594" s="126" t="s">
        <v>46</v>
      </c>
      <c r="CU594" s="126" t="s">
        <v>46</v>
      </c>
      <c r="CV594" s="126" t="s">
        <v>6397</v>
      </c>
      <c r="CW594" s="126" t="s">
        <v>46</v>
      </c>
      <c r="CX594" s="154">
        <v>25569.625</v>
      </c>
    </row>
    <row r="595" spans="1:102" ht="15" customHeight="1" x14ac:dyDescent="0.35">
      <c r="A595" s="8"/>
      <c r="B595" s="129">
        <v>16617768000149</v>
      </c>
      <c r="C595" s="152" t="s">
        <v>3597</v>
      </c>
      <c r="D595" s="126">
        <v>27</v>
      </c>
      <c r="E595" s="126"/>
      <c r="F595" s="122" t="s">
        <v>3394</v>
      </c>
      <c r="G595" s="126" t="s">
        <v>623</v>
      </c>
      <c r="H595" s="126" t="s">
        <v>156</v>
      </c>
      <c r="I595" s="126" t="s">
        <v>2340</v>
      </c>
      <c r="J595" s="126" t="s">
        <v>3559</v>
      </c>
      <c r="K595" s="126" t="s">
        <v>3540</v>
      </c>
      <c r="L595" s="211" t="s">
        <v>3400</v>
      </c>
      <c r="M595" s="126" t="s">
        <v>114</v>
      </c>
      <c r="N595" s="126" t="s">
        <v>115</v>
      </c>
      <c r="O595" s="126" t="s">
        <v>4459</v>
      </c>
      <c r="P595" s="211" t="s">
        <v>3550</v>
      </c>
      <c r="Q595" s="127">
        <v>50000</v>
      </c>
      <c r="R595" s="126" t="s">
        <v>4361</v>
      </c>
      <c r="S595" s="213" t="s">
        <v>46</v>
      </c>
      <c r="T595" s="171">
        <v>10000</v>
      </c>
      <c r="U595" s="171">
        <v>50000</v>
      </c>
      <c r="V595" s="172" t="s">
        <v>3398</v>
      </c>
      <c r="W595" s="172" t="s">
        <v>3530</v>
      </c>
      <c r="X595" s="172" t="s">
        <v>3531</v>
      </c>
      <c r="Y595" s="172" t="s">
        <v>3534</v>
      </c>
      <c r="Z595" s="172">
        <v>32</v>
      </c>
      <c r="AA595" s="172" t="s">
        <v>46</v>
      </c>
      <c r="AB595" s="169" t="s">
        <v>46</v>
      </c>
      <c r="AC595" s="172" t="s">
        <v>6398</v>
      </c>
      <c r="AD595" s="169">
        <v>6.9999999999999993E-3</v>
      </c>
      <c r="AE595" s="169">
        <v>1.3069999999999999</v>
      </c>
      <c r="AF595" s="169">
        <v>0.02</v>
      </c>
      <c r="AG595" s="169">
        <v>0.2</v>
      </c>
      <c r="AH595" s="172" t="s">
        <v>5375</v>
      </c>
      <c r="AI595" s="172" t="s">
        <v>4893</v>
      </c>
      <c r="AJ595" s="172" t="s">
        <v>46</v>
      </c>
      <c r="AK595" s="173">
        <v>41166</v>
      </c>
      <c r="AL595" s="212" t="s">
        <v>6399</v>
      </c>
      <c r="AM595" s="128">
        <v>2.3034559109090101E-2</v>
      </c>
      <c r="AN595" s="128">
        <v>0.41251708056209968</v>
      </c>
      <c r="AO595" s="128">
        <v>0.41057665899623158</v>
      </c>
      <c r="AP595" s="128">
        <v>0.26969537005363858</v>
      </c>
      <c r="AQ595" s="128">
        <v>0.23518568317280231</v>
      </c>
      <c r="AR595" s="128">
        <v>1.3240122307904801E-2</v>
      </c>
      <c r="AS595" s="128">
        <v>0.26716391323812538</v>
      </c>
      <c r="AT595" s="128">
        <v>0.20254222023181159</v>
      </c>
      <c r="AU595" s="128" t="s">
        <v>46</v>
      </c>
      <c r="AV595" s="128" t="s">
        <v>46</v>
      </c>
      <c r="AW595" s="128">
        <v>0.16361493520862641</v>
      </c>
      <c r="AX595" s="128">
        <v>1.8881863697485617</v>
      </c>
      <c r="AY595" s="128">
        <v>3.9851872287487935</v>
      </c>
      <c r="AZ595" s="128">
        <v>3.0769714537998225</v>
      </c>
      <c r="BA595" s="128">
        <v>2.359574901086432</v>
      </c>
      <c r="BB595" s="128">
        <v>2.0556369136793462</v>
      </c>
      <c r="BC595" s="128">
        <v>0.12175975177282319</v>
      </c>
      <c r="BD595" s="128">
        <v>2.0476348339142456</v>
      </c>
      <c r="BE595" s="128">
        <v>1.6369689016107432</v>
      </c>
      <c r="BF595" s="128" t="s">
        <v>46</v>
      </c>
      <c r="BG595" s="128" t="s">
        <v>46</v>
      </c>
      <c r="BH595" s="128">
        <v>2.726696285447797</v>
      </c>
      <c r="BI595" s="128">
        <v>1.0835255333712501E-2</v>
      </c>
      <c r="BJ595" s="128">
        <v>0.30900448331541641</v>
      </c>
      <c r="BK595" s="128">
        <v>0.2771413427572067</v>
      </c>
      <c r="BL595" s="128">
        <v>0.13945734681172706</v>
      </c>
      <c r="BM595" s="128">
        <v>0.108376217812439</v>
      </c>
      <c r="BN595" s="128">
        <v>-9.5499605846337501E-2</v>
      </c>
      <c r="BO595" s="128">
        <v>0.1366895196533002</v>
      </c>
      <c r="BP595" s="128">
        <v>7.8812184778777494E-2</v>
      </c>
      <c r="BQ595" s="128" t="s">
        <v>46</v>
      </c>
      <c r="BR595" s="128" t="s">
        <v>46</v>
      </c>
      <c r="BS595" s="128">
        <v>9.7744941392281959E-2</v>
      </c>
      <c r="BT595" s="128">
        <v>0.10921150212538989</v>
      </c>
      <c r="BU595" s="128">
        <v>0.13085797118744741</v>
      </c>
      <c r="BV595" s="177">
        <v>2.059140449854989</v>
      </c>
      <c r="BW595" s="177">
        <v>0.52911073800398978</v>
      </c>
      <c r="BX595" s="128">
        <v>-4.3638208209038701E-2</v>
      </c>
      <c r="BY595" s="128">
        <v>-0.32483473955774461</v>
      </c>
      <c r="BZ595" s="177">
        <v>0.46425740425773959</v>
      </c>
      <c r="CA595" s="182">
        <v>0.77494321789959286</v>
      </c>
      <c r="CB595" s="182">
        <v>-0.30770229126483339</v>
      </c>
      <c r="CC595" s="182">
        <v>0.52445816113966159</v>
      </c>
      <c r="CD595" s="182">
        <v>0.46472872383172042</v>
      </c>
      <c r="CE595" s="182">
        <v>-5.1143686975626997E-3</v>
      </c>
      <c r="CF595" s="182">
        <v>0.50215356668176481</v>
      </c>
      <c r="CG595" s="179">
        <v>7.1411221999999999</v>
      </c>
      <c r="CH595" s="169">
        <v>0.41</v>
      </c>
      <c r="CI595" s="170" t="s">
        <v>46</v>
      </c>
      <c r="CJ595" s="170">
        <v>2.8699999999999997E-3</v>
      </c>
      <c r="CK595" s="170" t="s">
        <v>46</v>
      </c>
      <c r="CL595" s="170">
        <v>2.8699999999999997E-3</v>
      </c>
      <c r="CM595" s="180">
        <v>192658470.61000001</v>
      </c>
      <c r="CN595" s="180">
        <v>181165665.66817468</v>
      </c>
      <c r="CO595" s="180">
        <v>-13076141.41</v>
      </c>
      <c r="CP595" s="128" t="s">
        <v>46</v>
      </c>
      <c r="CQ595" s="128" t="s">
        <v>46</v>
      </c>
      <c r="CR595" s="128" t="s">
        <v>46</v>
      </c>
      <c r="CS595" s="128" t="s">
        <v>46</v>
      </c>
      <c r="CT595" s="126" t="s">
        <v>46</v>
      </c>
      <c r="CU595" s="126" t="s">
        <v>46</v>
      </c>
      <c r="CV595" s="126" t="s">
        <v>6400</v>
      </c>
      <c r="CW595" s="126" t="s">
        <v>46</v>
      </c>
      <c r="CX595" s="154">
        <v>25569.625694432871</v>
      </c>
    </row>
    <row r="596" spans="1:102" ht="15" customHeight="1" x14ac:dyDescent="0.35">
      <c r="A596" s="8"/>
      <c r="B596" s="129">
        <v>12831360000114</v>
      </c>
      <c r="C596" s="152" t="s">
        <v>6401</v>
      </c>
      <c r="D596" s="126">
        <v>14</v>
      </c>
      <c r="E596" s="126"/>
      <c r="F596" s="122" t="s">
        <v>3394</v>
      </c>
      <c r="G596" s="126" t="s">
        <v>623</v>
      </c>
      <c r="H596" s="126" t="s">
        <v>156</v>
      </c>
      <c r="I596" s="126" t="s">
        <v>2340</v>
      </c>
      <c r="J596" s="126" t="s">
        <v>3559</v>
      </c>
      <c r="K596" s="126" t="s">
        <v>3540</v>
      </c>
      <c r="L596" s="211" t="s">
        <v>3400</v>
      </c>
      <c r="M596" s="126" t="s">
        <v>112</v>
      </c>
      <c r="N596" s="126" t="s">
        <v>264</v>
      </c>
      <c r="O596" s="126" t="s">
        <v>157</v>
      </c>
      <c r="P596" s="211" t="s">
        <v>3541</v>
      </c>
      <c r="Q596" s="127">
        <v>50000</v>
      </c>
      <c r="R596" s="126" t="s">
        <v>4361</v>
      </c>
      <c r="S596" s="213" t="s">
        <v>46</v>
      </c>
      <c r="T596" s="171">
        <v>10000</v>
      </c>
      <c r="U596" s="171">
        <v>50000</v>
      </c>
      <c r="V596" s="172" t="s">
        <v>3398</v>
      </c>
      <c r="W596" s="172" t="s">
        <v>3530</v>
      </c>
      <c r="X596" s="172" t="s">
        <v>3531</v>
      </c>
      <c r="Y596" s="172" t="s">
        <v>3530</v>
      </c>
      <c r="Z596" s="172">
        <v>31</v>
      </c>
      <c r="AA596" s="172" t="s">
        <v>46</v>
      </c>
      <c r="AB596" s="169" t="s">
        <v>46</v>
      </c>
      <c r="AC596" s="172" t="s">
        <v>6402</v>
      </c>
      <c r="AD596" s="169">
        <v>6.9999999999999993E-3</v>
      </c>
      <c r="AE596" s="169">
        <v>1.3069999999999999</v>
      </c>
      <c r="AF596" s="169">
        <v>0.02</v>
      </c>
      <c r="AG596" s="169">
        <v>0.2</v>
      </c>
      <c r="AH596" s="172" t="s">
        <v>46</v>
      </c>
      <c r="AI596" s="172" t="s">
        <v>46</v>
      </c>
      <c r="AJ596" s="172" t="s">
        <v>133</v>
      </c>
      <c r="AK596" s="173">
        <v>40513</v>
      </c>
      <c r="AL596" s="212" t="s">
        <v>6403</v>
      </c>
      <c r="AM596" s="128">
        <v>1.5469062555230499E-2</v>
      </c>
      <c r="AN596" s="128">
        <v>7.0009923041319505E-2</v>
      </c>
      <c r="AO596" s="128">
        <v>0.1363508860261792</v>
      </c>
      <c r="AP596" s="128">
        <v>0.1135202784479605</v>
      </c>
      <c r="AQ596" s="128">
        <v>4.4109224240220103E-2</v>
      </c>
      <c r="AR596" s="128">
        <v>0.1531029402255657</v>
      </c>
      <c r="AS596" s="128">
        <v>-1.4872689235438601E-2</v>
      </c>
      <c r="AT596" s="128">
        <v>0.21730024107630891</v>
      </c>
      <c r="AU596" s="128" t="s">
        <v>46</v>
      </c>
      <c r="AV596" s="128" t="s">
        <v>46</v>
      </c>
      <c r="AW596" s="128">
        <v>0.1204394429966002</v>
      </c>
      <c r="AX596" s="128">
        <v>1.2680283104723089</v>
      </c>
      <c r="AY596" s="128">
        <v>0.67634205790892599</v>
      </c>
      <c r="AZ596" s="128">
        <v>1.0218500609084002</v>
      </c>
      <c r="BA596" s="128">
        <v>0.92485270712561762</v>
      </c>
      <c r="BB596" s="128">
        <v>0.32130209869424559</v>
      </c>
      <c r="BC596" s="128">
        <v>1.4079761171408862</v>
      </c>
      <c r="BD596" s="128" t="s">
        <v>46</v>
      </c>
      <c r="BE596" s="128">
        <v>1.7562448784619678</v>
      </c>
      <c r="BF596" s="128" t="s">
        <v>46</v>
      </c>
      <c r="BG596" s="128" t="s">
        <v>46</v>
      </c>
      <c r="BH596" s="128">
        <v>1.5078251061263692</v>
      </c>
      <c r="BI596" s="128">
        <v>3.2697587798528999E-3</v>
      </c>
      <c r="BJ596" s="128">
        <v>-3.3502674205363597E-2</v>
      </c>
      <c r="BK596" s="128">
        <v>2.9155697871542999E-3</v>
      </c>
      <c r="BL596" s="128">
        <v>-8.2154887793022269E-3</v>
      </c>
      <c r="BM596" s="128">
        <v>-8.1926410160615748E-2</v>
      </c>
      <c r="BN596" s="128">
        <v>4.4363212071323301E-2</v>
      </c>
      <c r="BO596" s="128">
        <v>-0.14534708282026371</v>
      </c>
      <c r="BP596" s="128">
        <v>9.3570205623274699E-2</v>
      </c>
      <c r="BQ596" s="128" t="s">
        <v>46</v>
      </c>
      <c r="BR596" s="128" t="s">
        <v>46</v>
      </c>
      <c r="BS596" s="128">
        <v>3.7562798351467475E-2</v>
      </c>
      <c r="BT596" s="128">
        <v>5.1578571021001503E-2</v>
      </c>
      <c r="BU596" s="128">
        <v>5.24120854737683E-2</v>
      </c>
      <c r="BV596" s="177">
        <v>7.5507289147886097E-2</v>
      </c>
      <c r="BW596" s="177">
        <v>0.43972457117280639</v>
      </c>
      <c r="BX596" s="128">
        <v>-2.0755740582391401E-2</v>
      </c>
      <c r="BY596" s="128">
        <v>-0.1120930515243132</v>
      </c>
      <c r="BZ596" s="177">
        <v>-1.8470012845732801E-2</v>
      </c>
      <c r="CA596" s="182">
        <v>-0.30101384318518631</v>
      </c>
      <c r="CB596" s="182">
        <v>4.2868675854925001E-2</v>
      </c>
      <c r="CC596" s="182">
        <v>-0.23046257368859829</v>
      </c>
      <c r="CD596" s="182">
        <v>-0.22501745293440231</v>
      </c>
      <c r="CE596" s="182">
        <v>-0.2656259316418359</v>
      </c>
      <c r="CF596" s="182">
        <v>0.46435008680945927</v>
      </c>
      <c r="CG596" s="179">
        <v>5.3733187999999998</v>
      </c>
      <c r="CH596" s="169">
        <v>0.41</v>
      </c>
      <c r="CI596" s="170" t="s">
        <v>46</v>
      </c>
      <c r="CJ596" s="170">
        <v>2.8699999999999997E-3</v>
      </c>
      <c r="CK596" s="170" t="s">
        <v>46</v>
      </c>
      <c r="CL596" s="170">
        <v>2.8699999999999997E-3</v>
      </c>
      <c r="CM596" s="180">
        <v>122448458.64</v>
      </c>
      <c r="CN596" s="180">
        <v>148011392.04952386</v>
      </c>
      <c r="CO596" s="180">
        <v>-62395804.940000005</v>
      </c>
      <c r="CP596" s="128" t="s">
        <v>46</v>
      </c>
      <c r="CQ596" s="128" t="s">
        <v>46</v>
      </c>
      <c r="CR596" s="128" t="s">
        <v>46</v>
      </c>
      <c r="CS596" s="128" t="s">
        <v>46</v>
      </c>
      <c r="CT596" s="126" t="s">
        <v>46</v>
      </c>
      <c r="CU596" s="126" t="s">
        <v>46</v>
      </c>
      <c r="CV596" s="126" t="s">
        <v>6404</v>
      </c>
      <c r="CW596" s="126" t="s">
        <v>46</v>
      </c>
      <c r="CX596" s="154">
        <v>25569.625694432871</v>
      </c>
    </row>
    <row r="597" spans="1:102" ht="15" customHeight="1" x14ac:dyDescent="0.35">
      <c r="A597" s="8"/>
      <c r="B597" s="129">
        <v>24193691000155</v>
      </c>
      <c r="C597" s="152" t="s">
        <v>3598</v>
      </c>
      <c r="D597" s="126">
        <v>14</v>
      </c>
      <c r="E597" s="126" t="s">
        <v>134</v>
      </c>
      <c r="F597" s="122"/>
      <c r="G597" s="126" t="s">
        <v>623</v>
      </c>
      <c r="H597" s="126" t="s">
        <v>156</v>
      </c>
      <c r="I597" s="126" t="s">
        <v>2340</v>
      </c>
      <c r="J597" s="126" t="s">
        <v>3559</v>
      </c>
      <c r="K597" s="126" t="s">
        <v>3526</v>
      </c>
      <c r="L597" s="211" t="s">
        <v>3400</v>
      </c>
      <c r="M597" s="126" t="s">
        <v>112</v>
      </c>
      <c r="N597" s="126" t="s">
        <v>264</v>
      </c>
      <c r="O597" s="126" t="s">
        <v>157</v>
      </c>
      <c r="P597" s="211" t="s">
        <v>3541</v>
      </c>
      <c r="Q597" s="127">
        <v>5000</v>
      </c>
      <c r="R597" s="126" t="s">
        <v>4350</v>
      </c>
      <c r="S597" s="213" t="s">
        <v>46</v>
      </c>
      <c r="T597" s="171">
        <v>5000</v>
      </c>
      <c r="U597" s="171">
        <v>5000</v>
      </c>
      <c r="V597" s="172" t="s">
        <v>3398</v>
      </c>
      <c r="W597" s="172" t="s">
        <v>3530</v>
      </c>
      <c r="X597" s="172" t="s">
        <v>3531</v>
      </c>
      <c r="Y597" s="172" t="s">
        <v>3530</v>
      </c>
      <c r="Z597" s="172">
        <v>31</v>
      </c>
      <c r="AA597" s="172" t="s">
        <v>46</v>
      </c>
      <c r="AB597" s="169" t="s">
        <v>46</v>
      </c>
      <c r="AC597" s="172" t="s">
        <v>6405</v>
      </c>
      <c r="AD597" s="169">
        <v>6.9999999999999993E-3</v>
      </c>
      <c r="AE597" s="169">
        <v>1.3069999999999999</v>
      </c>
      <c r="AF597" s="169">
        <v>0.02</v>
      </c>
      <c r="AG597" s="169">
        <v>0.2</v>
      </c>
      <c r="AH597" s="172" t="s">
        <v>46</v>
      </c>
      <c r="AI597" s="172" t="s">
        <v>46</v>
      </c>
      <c r="AJ597" s="172" t="s">
        <v>133</v>
      </c>
      <c r="AK597" s="173">
        <v>42545</v>
      </c>
      <c r="AL597" s="212" t="s">
        <v>3650</v>
      </c>
      <c r="AM597" s="128">
        <v>1.54844804503748E-2</v>
      </c>
      <c r="AN597" s="128">
        <v>7.0156038478083896E-2</v>
      </c>
      <c r="AO597" s="128">
        <v>0.1359549353491234</v>
      </c>
      <c r="AP597" s="128">
        <v>0.1133016730902032</v>
      </c>
      <c r="AQ597" s="128">
        <v>4.3431295742972102E-2</v>
      </c>
      <c r="AR597" s="128">
        <v>0.15244291056891021</v>
      </c>
      <c r="AS597" s="128">
        <v>-1.4854880784555101E-2</v>
      </c>
      <c r="AT597" s="128">
        <v>0.21483087207701551</v>
      </c>
      <c r="AU597" s="128" t="s">
        <v>46</v>
      </c>
      <c r="AV597" s="128" t="s">
        <v>46</v>
      </c>
      <c r="AW597" s="128">
        <v>0.1078729848345503</v>
      </c>
      <c r="AX597" s="128">
        <v>1.2692921444933525</v>
      </c>
      <c r="AY597" s="128">
        <v>0.67775362945336459</v>
      </c>
      <c r="AZ597" s="128">
        <v>1.018882700480771</v>
      </c>
      <c r="BA597" s="128">
        <v>0.9229762484657128</v>
      </c>
      <c r="BB597" s="128">
        <v>0.3161526317229823</v>
      </c>
      <c r="BC597" s="128">
        <v>1.4019063056022807</v>
      </c>
      <c r="BD597" s="128" t="s">
        <v>46</v>
      </c>
      <c r="BE597" s="128">
        <v>1.7362871617260769</v>
      </c>
      <c r="BF597" s="128" t="s">
        <v>46</v>
      </c>
      <c r="BG597" s="128" t="s">
        <v>46</v>
      </c>
      <c r="BH597" s="128">
        <v>1.2974068996969239</v>
      </c>
      <c r="BI597" s="128">
        <v>3.2851766749972E-3</v>
      </c>
      <c r="BJ597" s="128">
        <v>-3.3356558768599297E-2</v>
      </c>
      <c r="BK597" s="128">
        <v>2.5196191100983999E-3</v>
      </c>
      <c r="BL597" s="128">
        <v>-8.4214087118790193E-3</v>
      </c>
      <c r="BM597" s="128">
        <v>-8.2596509538108709E-2</v>
      </c>
      <c r="BN597" s="128">
        <v>4.37031824146678E-2</v>
      </c>
      <c r="BO597" s="128">
        <v>-0.1453292743693802</v>
      </c>
      <c r="BP597" s="128">
        <v>9.1100836623981302E-2</v>
      </c>
      <c r="BQ597" s="128" t="s">
        <v>46</v>
      </c>
      <c r="BR597" s="128" t="s">
        <v>46</v>
      </c>
      <c r="BS597" s="128">
        <v>2.2829736861559979E-2</v>
      </c>
      <c r="BT597" s="128">
        <v>5.1172736136679199E-2</v>
      </c>
      <c r="BU597" s="128">
        <v>5.3672218399588398E-2</v>
      </c>
      <c r="BV597" s="177">
        <v>6.8887571389415495E-2</v>
      </c>
      <c r="BW597" s="177">
        <v>0.33176125407944901</v>
      </c>
      <c r="BX597" s="128">
        <v>-2.0624040164826499E-2</v>
      </c>
      <c r="BY597" s="128">
        <v>-0.1134827376492568</v>
      </c>
      <c r="BZ597" s="177">
        <v>1.7487759711671599E-2</v>
      </c>
      <c r="CA597" s="182">
        <v>-0.29947514718872281</v>
      </c>
      <c r="CB597" s="182">
        <v>4.0540045356754498E-2</v>
      </c>
      <c r="CC597" s="182">
        <v>-0.22731794781825509</v>
      </c>
      <c r="CD597" s="182">
        <v>-0.2220641053424415</v>
      </c>
      <c r="CE597" s="182">
        <v>-0.26817314640370438</v>
      </c>
      <c r="CF597" s="182">
        <v>0.46589043651265738</v>
      </c>
      <c r="CG597" s="179">
        <v>2.5742427999999999</v>
      </c>
      <c r="CH597" s="169">
        <v>0.41</v>
      </c>
      <c r="CI597" s="170" t="s">
        <v>46</v>
      </c>
      <c r="CJ597" s="170">
        <v>2.8699999999999997E-3</v>
      </c>
      <c r="CK597" s="170" t="s">
        <v>46</v>
      </c>
      <c r="CL597" s="170">
        <v>2.8699999999999997E-3</v>
      </c>
      <c r="CM597" s="180">
        <v>639006492.73000002</v>
      </c>
      <c r="CN597" s="180">
        <v>728236299.2526983</v>
      </c>
      <c r="CO597" s="180">
        <v>-229239011.99999991</v>
      </c>
      <c r="CP597" s="128" t="s">
        <v>46</v>
      </c>
      <c r="CQ597" s="128" t="s">
        <v>46</v>
      </c>
      <c r="CR597" s="128" t="s">
        <v>46</v>
      </c>
      <c r="CS597" s="128" t="s">
        <v>46</v>
      </c>
      <c r="CT597" s="126" t="s">
        <v>46</v>
      </c>
      <c r="CU597" s="126" t="s">
        <v>46</v>
      </c>
      <c r="CV597" s="126" t="s">
        <v>6406</v>
      </c>
      <c r="CW597" s="126" t="s">
        <v>46</v>
      </c>
      <c r="CX597" s="154">
        <v>25569.625694432871</v>
      </c>
    </row>
    <row r="598" spans="1:102" ht="15" customHeight="1" x14ac:dyDescent="0.35">
      <c r="A598" s="8"/>
      <c r="B598" s="129">
        <v>15334585000153</v>
      </c>
      <c r="C598" s="152" t="s">
        <v>3599</v>
      </c>
      <c r="D598" s="126">
        <v>27</v>
      </c>
      <c r="E598" s="126" t="s">
        <v>134</v>
      </c>
      <c r="F598" s="122" t="s">
        <v>3401</v>
      </c>
      <c r="G598" s="126" t="s">
        <v>623</v>
      </c>
      <c r="H598" s="126" t="s">
        <v>156</v>
      </c>
      <c r="I598" s="126" t="s">
        <v>2340</v>
      </c>
      <c r="J598" s="126" t="s">
        <v>3559</v>
      </c>
      <c r="K598" s="126" t="s">
        <v>3526</v>
      </c>
      <c r="L598" s="211" t="s">
        <v>3399</v>
      </c>
      <c r="M598" s="126" t="s">
        <v>114</v>
      </c>
      <c r="N598" s="126" t="s">
        <v>115</v>
      </c>
      <c r="O598" s="126" t="s">
        <v>3551</v>
      </c>
      <c r="P598" s="211" t="s">
        <v>3550</v>
      </c>
      <c r="Q598" s="127">
        <v>5000</v>
      </c>
      <c r="R598" s="126" t="s">
        <v>4350</v>
      </c>
      <c r="S598" s="213" t="s">
        <v>46</v>
      </c>
      <c r="T598" s="171">
        <v>5000</v>
      </c>
      <c r="U598" s="171">
        <v>5000</v>
      </c>
      <c r="V598" s="172" t="s">
        <v>3398</v>
      </c>
      <c r="W598" s="172" t="s">
        <v>3530</v>
      </c>
      <c r="X598" s="172" t="s">
        <v>3531</v>
      </c>
      <c r="Y598" s="172" t="s">
        <v>3534</v>
      </c>
      <c r="Z598" s="172">
        <v>32</v>
      </c>
      <c r="AA598" s="172" t="s">
        <v>46</v>
      </c>
      <c r="AB598" s="169" t="s">
        <v>46</v>
      </c>
      <c r="AC598" s="172" t="s">
        <v>6407</v>
      </c>
      <c r="AD598" s="169">
        <v>6.9999999999999993E-3</v>
      </c>
      <c r="AE598" s="169">
        <v>1.3069999999999999</v>
      </c>
      <c r="AF598" s="169">
        <v>0.02</v>
      </c>
      <c r="AG598" s="169">
        <v>0.2</v>
      </c>
      <c r="AH598" s="172" t="s">
        <v>46</v>
      </c>
      <c r="AI598" s="172" t="s">
        <v>46</v>
      </c>
      <c r="AJ598" s="172" t="s">
        <v>4513</v>
      </c>
      <c r="AK598" s="173">
        <v>41096</v>
      </c>
      <c r="AL598" s="212" t="s">
        <v>6408</v>
      </c>
      <c r="AM598" s="128">
        <v>3.6841659861958698E-2</v>
      </c>
      <c r="AN598" s="128">
        <v>0.42088690766869558</v>
      </c>
      <c r="AO598" s="128">
        <v>0.33060571308274378</v>
      </c>
      <c r="AP598" s="128">
        <v>0.2327680204720661</v>
      </c>
      <c r="AQ598" s="128">
        <v>0.19425853295034359</v>
      </c>
      <c r="AR598" s="128">
        <v>-9.3885743838254099E-2</v>
      </c>
      <c r="AS598" s="128">
        <v>0.33205520542451578</v>
      </c>
      <c r="AT598" s="128">
        <v>5.6844530771874097E-2</v>
      </c>
      <c r="AU598" s="128" t="s">
        <v>46</v>
      </c>
      <c r="AV598" s="128" t="s">
        <v>46</v>
      </c>
      <c r="AW598" s="128">
        <v>0.13913473016945321</v>
      </c>
      <c r="AX598" s="128">
        <v>3.0199805284231016</v>
      </c>
      <c r="AY598" s="128">
        <v>4.0660452820604078</v>
      </c>
      <c r="AZ598" s="128">
        <v>2.4776477652327378</v>
      </c>
      <c r="BA598" s="128">
        <v>2.0033628764432572</v>
      </c>
      <c r="BB598" s="128">
        <v>1.6345468498949391</v>
      </c>
      <c r="BC598" s="128" t="s">
        <v>46</v>
      </c>
      <c r="BD598" s="128">
        <v>2.5449837037076337</v>
      </c>
      <c r="BE598" s="128">
        <v>0.45942386231232701</v>
      </c>
      <c r="BF598" s="128" t="s">
        <v>46</v>
      </c>
      <c r="BG598" s="128" t="s">
        <v>46</v>
      </c>
      <c r="BH598" s="128">
        <v>1.9820635930809571</v>
      </c>
      <c r="BI598" s="128">
        <v>2.4642356086581101E-2</v>
      </c>
      <c r="BJ598" s="128">
        <v>0.31737431042201231</v>
      </c>
      <c r="BK598" s="128">
        <v>0.19717039684371879</v>
      </c>
      <c r="BL598" s="128">
        <v>0.1044441498872144</v>
      </c>
      <c r="BM598" s="128">
        <v>6.7402546659761864E-2</v>
      </c>
      <c r="BN598" s="128">
        <v>-0.20262547199249639</v>
      </c>
      <c r="BO598" s="128">
        <v>0.20158081183969059</v>
      </c>
      <c r="BP598" s="128">
        <v>-6.6885504681160002E-2</v>
      </c>
      <c r="BQ598" s="128" t="s">
        <v>46</v>
      </c>
      <c r="BR598" s="128" t="s">
        <v>46</v>
      </c>
      <c r="BS598" s="128">
        <v>6.441601972567268E-2</v>
      </c>
      <c r="BT598" s="128">
        <v>0.1615384050251317</v>
      </c>
      <c r="BU598" s="128">
        <v>0.1973099723717178</v>
      </c>
      <c r="BV598" s="177">
        <v>1.073929007964505</v>
      </c>
      <c r="BW598" s="177">
        <v>0.30006483885227653</v>
      </c>
      <c r="BX598" s="128">
        <v>-8.8733003910846195E-2</v>
      </c>
      <c r="BY598" s="128">
        <v>-0.43631823003970949</v>
      </c>
      <c r="BZ598" s="177">
        <v>0.79536535325029778</v>
      </c>
      <c r="CA598" s="182">
        <v>0.92419051670579144</v>
      </c>
      <c r="CB598" s="182">
        <v>-0.32189954040227908</v>
      </c>
      <c r="CC598" s="182">
        <v>0.54258653304130766</v>
      </c>
      <c r="CD598" s="182">
        <v>0.47539153713488908</v>
      </c>
      <c r="CE598" s="182">
        <v>8.6863938520433101E-2</v>
      </c>
      <c r="CF598" s="182">
        <v>0.50182379092404139</v>
      </c>
      <c r="CG598" s="179">
        <v>5.5722155999999998</v>
      </c>
      <c r="CH598" s="169">
        <v>0.41</v>
      </c>
      <c r="CI598" s="170" t="s">
        <v>46</v>
      </c>
      <c r="CJ598" s="170">
        <v>2.8699999999999997E-3</v>
      </c>
      <c r="CK598" s="170" t="s">
        <v>46</v>
      </c>
      <c r="CL598" s="170">
        <v>2.8699999999999997E-3</v>
      </c>
      <c r="CM598" s="180">
        <v>162082967.09999999</v>
      </c>
      <c r="CN598" s="180">
        <v>134343204.6516667</v>
      </c>
      <c r="CO598" s="180">
        <v>12048433.82</v>
      </c>
      <c r="CP598" s="128" t="s">
        <v>46</v>
      </c>
      <c r="CQ598" s="128" t="s">
        <v>46</v>
      </c>
      <c r="CR598" s="128" t="s">
        <v>46</v>
      </c>
      <c r="CS598" s="128" t="s">
        <v>46</v>
      </c>
      <c r="CT598" s="126" t="s">
        <v>46</v>
      </c>
      <c r="CU598" s="126" t="s">
        <v>46</v>
      </c>
      <c r="CV598" s="126" t="s">
        <v>6409</v>
      </c>
      <c r="CW598" s="126" t="s">
        <v>46</v>
      </c>
      <c r="CX598" s="154">
        <v>25569.625</v>
      </c>
    </row>
    <row r="599" spans="1:102" ht="15" customHeight="1" x14ac:dyDescent="0.35">
      <c r="A599" s="8"/>
      <c r="B599" s="129">
        <v>46300253000181</v>
      </c>
      <c r="C599" s="152" t="s">
        <v>6410</v>
      </c>
      <c r="D599" s="126">
        <v>50</v>
      </c>
      <c r="E599" s="126"/>
      <c r="F599" s="122"/>
      <c r="G599" s="126" t="s">
        <v>623</v>
      </c>
      <c r="H599" s="126" t="s">
        <v>3390</v>
      </c>
      <c r="I599" s="126" t="s">
        <v>3384</v>
      </c>
      <c r="J599" s="126" t="s">
        <v>362</v>
      </c>
      <c r="K599" s="126" t="s">
        <v>3526</v>
      </c>
      <c r="L599" s="211" t="s">
        <v>3400</v>
      </c>
      <c r="M599" s="126" t="s">
        <v>4733</v>
      </c>
      <c r="N599" s="126" t="s">
        <v>46</v>
      </c>
      <c r="O599" s="126" t="s">
        <v>4216</v>
      </c>
      <c r="P599" s="211" t="s">
        <v>6411</v>
      </c>
      <c r="Q599" s="127">
        <v>25000</v>
      </c>
      <c r="R599" s="126" t="s">
        <v>4361</v>
      </c>
      <c r="S599" s="213" t="s">
        <v>46</v>
      </c>
      <c r="T599" s="171">
        <v>0.01</v>
      </c>
      <c r="U599" s="171">
        <v>0.01</v>
      </c>
      <c r="V599" s="172" t="s">
        <v>3398</v>
      </c>
      <c r="W599" s="172" t="s">
        <v>135</v>
      </c>
      <c r="X599" s="172" t="s">
        <v>135</v>
      </c>
      <c r="Y599" s="172" t="s">
        <v>135</v>
      </c>
      <c r="Z599" s="172">
        <v>0</v>
      </c>
      <c r="AA599" s="172" t="s">
        <v>46</v>
      </c>
      <c r="AB599" s="169" t="s">
        <v>46</v>
      </c>
      <c r="AC599" s="172" t="s">
        <v>46</v>
      </c>
      <c r="AD599" s="169">
        <v>0.02</v>
      </c>
      <c r="AE599" s="169" t="s">
        <v>46</v>
      </c>
      <c r="AF599" s="169" t="s">
        <v>46</v>
      </c>
      <c r="AG599" s="169">
        <v>0.2</v>
      </c>
      <c r="AH599" s="172" t="s">
        <v>136</v>
      </c>
      <c r="AI599" s="172" t="s">
        <v>4367</v>
      </c>
      <c r="AJ599" s="172" t="s">
        <v>46</v>
      </c>
      <c r="AK599" s="173">
        <v>44806</v>
      </c>
      <c r="AL599" s="212" t="s">
        <v>6412</v>
      </c>
      <c r="AM599" s="128" t="s">
        <v>46</v>
      </c>
      <c r="AN599" s="128" t="s">
        <v>46</v>
      </c>
      <c r="AO599" s="128" t="s">
        <v>46</v>
      </c>
      <c r="AP599" s="128" t="s">
        <v>46</v>
      </c>
      <c r="AQ599" s="128" t="s">
        <v>46</v>
      </c>
      <c r="AR599" s="128" t="s">
        <v>46</v>
      </c>
      <c r="AS599" s="128" t="s">
        <v>46</v>
      </c>
      <c r="AT599" s="128" t="s">
        <v>46</v>
      </c>
      <c r="AU599" s="128" t="s">
        <v>46</v>
      </c>
      <c r="AV599" s="128" t="s">
        <v>46</v>
      </c>
      <c r="AW599" s="128" t="s">
        <v>46</v>
      </c>
      <c r="AX599" s="128" t="s">
        <v>46</v>
      </c>
      <c r="AY599" s="128" t="s">
        <v>46</v>
      </c>
      <c r="AZ599" s="128" t="s">
        <v>46</v>
      </c>
      <c r="BA599" s="128" t="s">
        <v>46</v>
      </c>
      <c r="BB599" s="128" t="s">
        <v>46</v>
      </c>
      <c r="BC599" s="128" t="s">
        <v>46</v>
      </c>
      <c r="BD599" s="128" t="s">
        <v>46</v>
      </c>
      <c r="BE599" s="128" t="s">
        <v>46</v>
      </c>
      <c r="BF599" s="128" t="s">
        <v>46</v>
      </c>
      <c r="BG599" s="128" t="s">
        <v>46</v>
      </c>
      <c r="BH599" s="128" t="s">
        <v>46</v>
      </c>
      <c r="BI599" s="128" t="s">
        <v>46</v>
      </c>
      <c r="BJ599" s="128" t="s">
        <v>46</v>
      </c>
      <c r="BK599" s="128" t="s">
        <v>46</v>
      </c>
      <c r="BL599" s="128" t="s">
        <v>46</v>
      </c>
      <c r="BM599" s="128" t="s">
        <v>46</v>
      </c>
      <c r="BN599" s="128" t="s">
        <v>46</v>
      </c>
      <c r="BO599" s="128" t="s">
        <v>46</v>
      </c>
      <c r="BP599" s="128" t="s">
        <v>46</v>
      </c>
      <c r="BQ599" s="128" t="s">
        <v>46</v>
      </c>
      <c r="BR599" s="128" t="s">
        <v>46</v>
      </c>
      <c r="BS599" s="128" t="s">
        <v>46</v>
      </c>
      <c r="BT599" s="128">
        <v>9.8456320719666507E-2</v>
      </c>
      <c r="BU599" s="128">
        <v>0.4571613078399927</v>
      </c>
      <c r="BV599" s="177">
        <v>-0.64555951164957093</v>
      </c>
      <c r="BW599" s="177">
        <v>-1.6614852634405802E-2</v>
      </c>
      <c r="BX599" s="128">
        <v>-3.2448427247716301E-2</v>
      </c>
      <c r="BY599" s="128">
        <v>-0.46587313800000008</v>
      </c>
      <c r="BZ599" s="177">
        <v>-0.1039521968479004</v>
      </c>
      <c r="CA599" s="182">
        <v>-5.4670047206999997E-5</v>
      </c>
      <c r="CB599" s="182">
        <v>2.9621418269037002E-3</v>
      </c>
      <c r="CC599" s="182">
        <v>-3.5251380291145E-3</v>
      </c>
      <c r="CD599" s="182">
        <v>-3.5943996310992001E-3</v>
      </c>
      <c r="CE599" s="182">
        <v>-2.4728870802641901E-2</v>
      </c>
      <c r="CF599" s="182">
        <v>5.7590656620354003E-3</v>
      </c>
      <c r="CG599" s="179">
        <v>1008.8269402</v>
      </c>
      <c r="CH599" s="169">
        <v>0.1</v>
      </c>
      <c r="CI599" s="170">
        <v>0.05</v>
      </c>
      <c r="CJ599" s="170">
        <v>2E-3</v>
      </c>
      <c r="CK599" s="170" t="s">
        <v>46</v>
      </c>
      <c r="CL599" s="170">
        <v>2E-3</v>
      </c>
      <c r="CM599" s="180">
        <v>42654409.340000004</v>
      </c>
      <c r="CN599" s="180">
        <v>42879698.261190467</v>
      </c>
      <c r="CO599" s="180" t="s">
        <v>46</v>
      </c>
      <c r="CP599" s="128" t="s">
        <v>46</v>
      </c>
      <c r="CQ599" s="128" t="s">
        <v>46</v>
      </c>
      <c r="CR599" s="128" t="s">
        <v>46</v>
      </c>
      <c r="CS599" s="128" t="s">
        <v>46</v>
      </c>
      <c r="CT599" s="126" t="s">
        <v>46</v>
      </c>
      <c r="CU599" s="126" t="s">
        <v>46</v>
      </c>
      <c r="CV599" s="126" t="s">
        <v>6413</v>
      </c>
      <c r="CW599" s="126" t="s">
        <v>46</v>
      </c>
      <c r="CX599" s="154">
        <v>25569.604861099539</v>
      </c>
    </row>
    <row r="600" spans="1:102" ht="15" customHeight="1" x14ac:dyDescent="0.35">
      <c r="A600" s="8"/>
      <c r="B600" s="129">
        <v>41342497000103</v>
      </c>
      <c r="C600" s="152" t="s">
        <v>6414</v>
      </c>
      <c r="D600" s="126">
        <v>27</v>
      </c>
      <c r="E600" s="126"/>
      <c r="F600" s="122"/>
      <c r="G600" s="126" t="s">
        <v>623</v>
      </c>
      <c r="H600" s="126" t="s">
        <v>156</v>
      </c>
      <c r="I600" s="126" t="s">
        <v>2340</v>
      </c>
      <c r="J600" s="126" t="s">
        <v>3561</v>
      </c>
      <c r="K600" s="126" t="s">
        <v>3526</v>
      </c>
      <c r="L600" s="211" t="s">
        <v>4785</v>
      </c>
      <c r="M600" s="126" t="s">
        <v>112</v>
      </c>
      <c r="N600" s="126" t="s">
        <v>4436</v>
      </c>
      <c r="O600" s="126" t="s">
        <v>157</v>
      </c>
      <c r="P600" s="211" t="s">
        <v>3571</v>
      </c>
      <c r="Q600" s="127">
        <v>200000</v>
      </c>
      <c r="R600" s="126" t="s">
        <v>4361</v>
      </c>
      <c r="S600" s="213" t="s">
        <v>46</v>
      </c>
      <c r="T600" s="171">
        <v>200000</v>
      </c>
      <c r="U600" s="171">
        <v>200000</v>
      </c>
      <c r="V600" s="172" t="s">
        <v>3398</v>
      </c>
      <c r="W600" s="172" t="s">
        <v>3530</v>
      </c>
      <c r="X600" s="172" t="s">
        <v>5038</v>
      </c>
      <c r="Y600" s="172" t="s">
        <v>3530</v>
      </c>
      <c r="Z600" s="172">
        <v>181</v>
      </c>
      <c r="AA600" s="172" t="s">
        <v>46</v>
      </c>
      <c r="AB600" s="169" t="s">
        <v>46</v>
      </c>
      <c r="AC600" s="172" t="s">
        <v>6415</v>
      </c>
      <c r="AD600" s="169">
        <v>1E-3</v>
      </c>
      <c r="AE600" s="169">
        <v>1.9009999999999998</v>
      </c>
      <c r="AF600" s="169">
        <v>0.02</v>
      </c>
      <c r="AG600" s="169" t="s">
        <v>46</v>
      </c>
      <c r="AH600" s="172" t="s">
        <v>46</v>
      </c>
      <c r="AI600" s="172" t="s">
        <v>46</v>
      </c>
      <c r="AJ600" s="172" t="s">
        <v>133</v>
      </c>
      <c r="AK600" s="173">
        <v>44315</v>
      </c>
      <c r="AL600" s="212" t="s">
        <v>6416</v>
      </c>
      <c r="AM600" s="128">
        <v>2.01592451304668E-2</v>
      </c>
      <c r="AN600" s="128">
        <v>5.1719539334938502E-2</v>
      </c>
      <c r="AO600" s="128">
        <v>0.20197925544115741</v>
      </c>
      <c r="AP600" s="128">
        <v>0.13106264289707931</v>
      </c>
      <c r="AQ600" s="128">
        <v>1.65191726205558E-2</v>
      </c>
      <c r="AR600" s="128">
        <v>0.21988039216613231</v>
      </c>
      <c r="AS600" s="128">
        <v>-0.12914924385465329</v>
      </c>
      <c r="AT600" s="128">
        <v>0.31773092251369239</v>
      </c>
      <c r="AU600" s="128" t="s">
        <v>46</v>
      </c>
      <c r="AV600" s="128" t="s">
        <v>46</v>
      </c>
      <c r="AW600" s="128">
        <v>0.103916719034576</v>
      </c>
      <c r="AX600" s="128">
        <v>1.6524914455491446</v>
      </c>
      <c r="AY600" s="128">
        <v>0.49964488101563642</v>
      </c>
      <c r="AZ600" s="128">
        <v>1.5136866395950874</v>
      </c>
      <c r="BA600" s="128">
        <v>1.0766333852535934</v>
      </c>
      <c r="BB600" s="128">
        <v>0.11708769609269939</v>
      </c>
      <c r="BC600" s="128">
        <v>2.0220796566112611</v>
      </c>
      <c r="BD600" s="128" t="s">
        <v>46</v>
      </c>
      <c r="BE600" s="128">
        <v>2.567936890588685</v>
      </c>
      <c r="BF600" s="128" t="s">
        <v>46</v>
      </c>
      <c r="BG600" s="128" t="s">
        <v>46</v>
      </c>
      <c r="BH600" s="128">
        <v>0.89420706372041803</v>
      </c>
      <c r="BI600" s="128">
        <v>7.9599413550891993E-3</v>
      </c>
      <c r="BJ600" s="128">
        <v>-5.1793057911744697E-2</v>
      </c>
      <c r="BK600" s="128">
        <v>6.8543939202132503E-2</v>
      </c>
      <c r="BL600" s="128">
        <v>8.3164751488551403E-3</v>
      </c>
      <c r="BM600" s="128">
        <v>-0.10916340527641111</v>
      </c>
      <c r="BN600" s="128">
        <v>0.11114066401188991</v>
      </c>
      <c r="BO600" s="128">
        <v>-0.25962363743947842</v>
      </c>
      <c r="BP600" s="128">
        <v>0.19400088706065821</v>
      </c>
      <c r="BQ600" s="128" t="s">
        <v>46</v>
      </c>
      <c r="BR600" s="128" t="s">
        <v>46</v>
      </c>
      <c r="BS600" s="128">
        <v>-1.101432009250769E-2</v>
      </c>
      <c r="BT600" s="128">
        <v>9.8618060545978603E-2</v>
      </c>
      <c r="BU600" s="128">
        <v>0.14644393193013969</v>
      </c>
      <c r="BV600" s="177">
        <v>0.64443771652792925</v>
      </c>
      <c r="BW600" s="177">
        <v>8.6228893369971991E-3</v>
      </c>
      <c r="BX600" s="128">
        <v>-3.6071575781900303E-2</v>
      </c>
      <c r="BY600" s="128">
        <v>-0.2713849139216909</v>
      </c>
      <c r="BZ600" s="177">
        <v>-4.363362182936E-4</v>
      </c>
      <c r="CA600" s="182">
        <v>-4.0448997096505901E-2</v>
      </c>
      <c r="CB600" s="182">
        <v>-0.11946078868728249</v>
      </c>
      <c r="CC600" s="182">
        <v>7.4292231675648301E-2</v>
      </c>
      <c r="CD600" s="182">
        <v>4.4333276119854E-2</v>
      </c>
      <c r="CE600" s="182">
        <v>-0.30626633348481069</v>
      </c>
      <c r="CF600" s="182">
        <v>0.30598098359155518</v>
      </c>
      <c r="CG600" s="179">
        <v>1.5469097999999999</v>
      </c>
      <c r="CH600" s="169" t="s">
        <v>46</v>
      </c>
      <c r="CI600" s="170" t="s">
        <v>46</v>
      </c>
      <c r="CJ600" s="170" t="s">
        <v>46</v>
      </c>
      <c r="CK600" s="170" t="s">
        <v>46</v>
      </c>
      <c r="CL600" s="170" t="s">
        <v>46</v>
      </c>
      <c r="CM600" s="180">
        <v>123557185.3</v>
      </c>
      <c r="CN600" s="180">
        <v>116597437.81261902</v>
      </c>
      <c r="CO600" s="180">
        <v>7957500</v>
      </c>
      <c r="CP600" s="128" t="s">
        <v>46</v>
      </c>
      <c r="CQ600" s="128" t="s">
        <v>46</v>
      </c>
      <c r="CR600" s="128" t="s">
        <v>46</v>
      </c>
      <c r="CS600" s="128" t="s">
        <v>46</v>
      </c>
      <c r="CT600" s="126" t="s">
        <v>46</v>
      </c>
      <c r="CU600" s="126" t="s">
        <v>46</v>
      </c>
      <c r="CV600" s="126" t="s">
        <v>6417</v>
      </c>
      <c r="CW600" s="126" t="s">
        <v>46</v>
      </c>
      <c r="CX600" s="154">
        <v>25569.625694432871</v>
      </c>
    </row>
    <row r="601" spans="1:102" ht="15" customHeight="1" x14ac:dyDescent="0.35">
      <c r="A601" s="8"/>
      <c r="B601" s="129">
        <v>12809201000113</v>
      </c>
      <c r="C601" s="152" t="s">
        <v>6418</v>
      </c>
      <c r="D601" s="126">
        <v>27</v>
      </c>
      <c r="E601" s="126"/>
      <c r="F601" s="122"/>
      <c r="G601" s="126" t="s">
        <v>623</v>
      </c>
      <c r="H601" s="126" t="s">
        <v>156</v>
      </c>
      <c r="I601" s="126" t="s">
        <v>2340</v>
      </c>
      <c r="J601" s="126" t="s">
        <v>3559</v>
      </c>
      <c r="K601" s="126" t="s">
        <v>3540</v>
      </c>
      <c r="L601" s="211" t="s">
        <v>4785</v>
      </c>
      <c r="M601" s="126" t="s">
        <v>112</v>
      </c>
      <c r="N601" s="126" t="s">
        <v>4436</v>
      </c>
      <c r="O601" s="126" t="s">
        <v>4480</v>
      </c>
      <c r="P601" s="211" t="s">
        <v>3562</v>
      </c>
      <c r="Q601" s="127">
        <v>100000</v>
      </c>
      <c r="R601" s="126" t="s">
        <v>4350</v>
      </c>
      <c r="S601" s="213" t="s">
        <v>46</v>
      </c>
      <c r="T601" s="171">
        <v>100000</v>
      </c>
      <c r="U601" s="171">
        <v>100000</v>
      </c>
      <c r="V601" s="172" t="s">
        <v>3398</v>
      </c>
      <c r="W601" s="172" t="s">
        <v>3530</v>
      </c>
      <c r="X601" s="172" t="s">
        <v>4663</v>
      </c>
      <c r="Y601" s="172" t="s">
        <v>3530</v>
      </c>
      <c r="Z601" s="172">
        <v>91</v>
      </c>
      <c r="AA601" s="172" t="s">
        <v>46</v>
      </c>
      <c r="AB601" s="169" t="s">
        <v>46</v>
      </c>
      <c r="AC601" s="172" t="s">
        <v>6419</v>
      </c>
      <c r="AD601" s="169">
        <v>1E-3</v>
      </c>
      <c r="AE601" s="169">
        <v>1.9009999999999998</v>
      </c>
      <c r="AF601" s="169">
        <v>0.02</v>
      </c>
      <c r="AG601" s="169">
        <v>0.2</v>
      </c>
      <c r="AH601" s="172" t="s">
        <v>5375</v>
      </c>
      <c r="AI601" s="172" t="s">
        <v>4893</v>
      </c>
      <c r="AJ601" s="172" t="s">
        <v>133</v>
      </c>
      <c r="AK601" s="173">
        <v>40513</v>
      </c>
      <c r="AL601" s="212" t="s">
        <v>6420</v>
      </c>
      <c r="AM601" s="128">
        <v>2.01695728446484E-2</v>
      </c>
      <c r="AN601" s="128">
        <v>5.1636739285312303E-2</v>
      </c>
      <c r="AO601" s="128">
        <v>0.2020145008975022</v>
      </c>
      <c r="AP601" s="128">
        <v>0.13118601948657321</v>
      </c>
      <c r="AQ601" s="128">
        <v>1.66420592327432E-2</v>
      </c>
      <c r="AR601" s="128">
        <v>0.22019323729776971</v>
      </c>
      <c r="AS601" s="128">
        <v>-0.1291780910857678</v>
      </c>
      <c r="AT601" s="128">
        <v>0.31878996020107858</v>
      </c>
      <c r="AU601" s="128" t="s">
        <v>46</v>
      </c>
      <c r="AV601" s="128" t="s">
        <v>46</v>
      </c>
      <c r="AW601" s="128">
        <v>0.16149133638896229</v>
      </c>
      <c r="AX601" s="128">
        <v>1.65333802781087</v>
      </c>
      <c r="AY601" s="128">
        <v>0.49884497789438709</v>
      </c>
      <c r="AZ601" s="128">
        <v>1.5139507784852873</v>
      </c>
      <c r="BA601" s="128">
        <v>1.0777092701387752</v>
      </c>
      <c r="BB601" s="128">
        <v>0.1179731312361471</v>
      </c>
      <c r="BC601" s="128">
        <v>2.0249566651981659</v>
      </c>
      <c r="BD601" s="128" t="s">
        <v>46</v>
      </c>
      <c r="BE601" s="128">
        <v>2.5764961517535965</v>
      </c>
      <c r="BF601" s="128" t="s">
        <v>46</v>
      </c>
      <c r="BG601" s="128" t="s">
        <v>46</v>
      </c>
      <c r="BH601" s="128">
        <v>2.8091184343978619</v>
      </c>
      <c r="BI601" s="128">
        <v>7.9702690692707995E-3</v>
      </c>
      <c r="BJ601" s="128">
        <v>-5.1875857961370897E-2</v>
      </c>
      <c r="BK601" s="128">
        <v>6.8579184658477302E-2</v>
      </c>
      <c r="BL601" s="128">
        <v>8.4327980381759815E-3</v>
      </c>
      <c r="BM601" s="128">
        <v>-0.10904225105435883</v>
      </c>
      <c r="BN601" s="128">
        <v>0.11145350914352729</v>
      </c>
      <c r="BO601" s="128">
        <v>-0.25965248467059299</v>
      </c>
      <c r="BP601" s="128">
        <v>0.1950599247480444</v>
      </c>
      <c r="BQ601" s="128" t="s">
        <v>46</v>
      </c>
      <c r="BR601" s="128" t="s">
        <v>46</v>
      </c>
      <c r="BS601" s="128">
        <v>9.8349152598200096E-2</v>
      </c>
      <c r="BT601" s="128">
        <v>0.10702917258620449</v>
      </c>
      <c r="BU601" s="128">
        <v>0.12652622485105339</v>
      </c>
      <c r="BV601" s="177">
        <v>0.60222855652322915</v>
      </c>
      <c r="BW601" s="177">
        <v>0.51774083177868657</v>
      </c>
      <c r="BX601" s="128">
        <v>-4.5256791144403001E-2</v>
      </c>
      <c r="BY601" s="128">
        <v>-0.27146227446848292</v>
      </c>
      <c r="BZ601" s="177">
        <v>-3.9954408964492996E-3</v>
      </c>
      <c r="CA601" s="182">
        <v>-0.22995201696144829</v>
      </c>
      <c r="CB601" s="182">
        <v>-3.43777496576416E-2</v>
      </c>
      <c r="CC601" s="182">
        <v>-0.1815615622998453</v>
      </c>
      <c r="CD601" s="182">
        <v>-0.1666069874938014</v>
      </c>
      <c r="CE601" s="182">
        <v>-0.30825996553831991</v>
      </c>
      <c r="CF601" s="182">
        <v>0.34571755539230098</v>
      </c>
      <c r="CG601" s="179">
        <v>9.1476097000000003</v>
      </c>
      <c r="CH601" s="169" t="s">
        <v>46</v>
      </c>
      <c r="CI601" s="170" t="s">
        <v>46</v>
      </c>
      <c r="CJ601" s="170" t="s">
        <v>46</v>
      </c>
      <c r="CK601" s="170" t="s">
        <v>46</v>
      </c>
      <c r="CL601" s="170" t="s">
        <v>46</v>
      </c>
      <c r="CM601" s="180">
        <v>2040342334.3900001</v>
      </c>
      <c r="CN601" s="180">
        <v>1505778192.2277772</v>
      </c>
      <c r="CO601" s="180">
        <v>743988383.95000029</v>
      </c>
      <c r="CP601" s="128" t="s">
        <v>46</v>
      </c>
      <c r="CQ601" s="128" t="s">
        <v>46</v>
      </c>
      <c r="CR601" s="128" t="s">
        <v>46</v>
      </c>
      <c r="CS601" s="128" t="s">
        <v>46</v>
      </c>
      <c r="CT601" s="126" t="s">
        <v>46</v>
      </c>
      <c r="CU601" s="126" t="s">
        <v>46</v>
      </c>
      <c r="CV601" s="126" t="s">
        <v>6421</v>
      </c>
      <c r="CW601" s="126" t="s">
        <v>46</v>
      </c>
      <c r="CX601" s="154">
        <v>25569.625694432871</v>
      </c>
    </row>
    <row r="602" spans="1:102" ht="15" customHeight="1" x14ac:dyDescent="0.35">
      <c r="A602" s="8"/>
      <c r="B602" s="129">
        <v>35648999000164</v>
      </c>
      <c r="C602" s="152" t="s">
        <v>6426</v>
      </c>
      <c r="D602" s="126">
        <v>12</v>
      </c>
      <c r="E602" s="126"/>
      <c r="F602" s="122"/>
      <c r="G602" s="126" t="s">
        <v>623</v>
      </c>
      <c r="H602" s="126" t="s">
        <v>156</v>
      </c>
      <c r="I602" s="126" t="s">
        <v>2340</v>
      </c>
      <c r="J602" s="126" t="s">
        <v>3559</v>
      </c>
      <c r="K602" s="126" t="s">
        <v>3526</v>
      </c>
      <c r="L602" s="211" t="s">
        <v>3399</v>
      </c>
      <c r="M602" s="126" t="s">
        <v>163</v>
      </c>
      <c r="N602" s="126" t="s">
        <v>3547</v>
      </c>
      <c r="O602" s="126" t="s">
        <v>164</v>
      </c>
      <c r="P602" s="211" t="s">
        <v>3541</v>
      </c>
      <c r="Q602" s="127">
        <v>1000</v>
      </c>
      <c r="R602" s="126" t="s">
        <v>4350</v>
      </c>
      <c r="S602" s="213" t="s">
        <v>46</v>
      </c>
      <c r="T602" s="171">
        <v>500</v>
      </c>
      <c r="U602" s="171">
        <v>1000</v>
      </c>
      <c r="V602" s="172" t="s">
        <v>3398</v>
      </c>
      <c r="W602" s="172" t="s">
        <v>135</v>
      </c>
      <c r="X602" s="172" t="s">
        <v>5452</v>
      </c>
      <c r="Y602" s="172" t="s">
        <v>3530</v>
      </c>
      <c r="Z602" s="172">
        <v>46</v>
      </c>
      <c r="AA602" s="172" t="s">
        <v>46</v>
      </c>
      <c r="AB602" s="169" t="s">
        <v>46</v>
      </c>
      <c r="AC602" s="172" t="s">
        <v>6427</v>
      </c>
      <c r="AD602" s="169">
        <v>6.0000000000000001E-3</v>
      </c>
      <c r="AE602" s="169">
        <v>6.0000000000000001E-3</v>
      </c>
      <c r="AF602" s="169">
        <v>6.0000000000000001E-3</v>
      </c>
      <c r="AG602" s="169">
        <v>0.2</v>
      </c>
      <c r="AH602" s="172" t="s">
        <v>46</v>
      </c>
      <c r="AI602" s="172" t="s">
        <v>46</v>
      </c>
      <c r="AJ602" s="172" t="s">
        <v>133</v>
      </c>
      <c r="AK602" s="173">
        <v>43830</v>
      </c>
      <c r="AL602" s="212" t="s">
        <v>6428</v>
      </c>
      <c r="AM602" s="128">
        <v>8.6864498403693008E-3</v>
      </c>
      <c r="AN602" s="128">
        <v>0.1098313656967688</v>
      </c>
      <c r="AO602" s="128">
        <v>0.1351703360022842</v>
      </c>
      <c r="AP602" s="128">
        <v>0.1403045935078954</v>
      </c>
      <c r="AQ602" s="128">
        <v>0.1356559593106354</v>
      </c>
      <c r="AR602" s="128">
        <v>0.13119528686572379</v>
      </c>
      <c r="AS602" s="128">
        <v>0.1240714522363246</v>
      </c>
      <c r="AT602" s="128">
        <v>0.1404846612164769</v>
      </c>
      <c r="AU602" s="128" t="s">
        <v>46</v>
      </c>
      <c r="AV602" s="128" t="s">
        <v>46</v>
      </c>
      <c r="AW602" s="128">
        <v>0.10640746870338801</v>
      </c>
      <c r="AX602" s="128">
        <v>0.71204471995374252</v>
      </c>
      <c r="AY602" s="128">
        <v>1.0610434731439229</v>
      </c>
      <c r="AZ602" s="128">
        <v>1.013002702823826</v>
      </c>
      <c r="BA602" s="128">
        <v>1.1575511179875098</v>
      </c>
      <c r="BB602" s="128">
        <v>1.0799252596246285</v>
      </c>
      <c r="BC602" s="128">
        <v>1.2065074015968591</v>
      </c>
      <c r="BD602" s="128">
        <v>0.95092568608615324</v>
      </c>
      <c r="BE602" s="128">
        <v>1.135412761356579</v>
      </c>
      <c r="BF602" s="128" t="s">
        <v>46</v>
      </c>
      <c r="BG602" s="128" t="s">
        <v>46</v>
      </c>
      <c r="BH602" s="128">
        <v>1.1749660965003652</v>
      </c>
      <c r="BI602" s="128">
        <v>-3.5128539350082E-3</v>
      </c>
      <c r="BJ602" s="128">
        <v>6.3187684500855996E-3</v>
      </c>
      <c r="BK602" s="128">
        <v>1.7350197632592E-3</v>
      </c>
      <c r="BL602" s="128">
        <v>1.703205169123323E-2</v>
      </c>
      <c r="BM602" s="128">
        <v>8.9194679867030668E-3</v>
      </c>
      <c r="BN602" s="128">
        <v>2.2455558711481399E-2</v>
      </c>
      <c r="BO602" s="128">
        <v>-6.4029413485004998E-3</v>
      </c>
      <c r="BP602" s="128">
        <v>1.67546257634427E-2</v>
      </c>
      <c r="BQ602" s="128" t="s">
        <v>46</v>
      </c>
      <c r="BR602" s="128" t="s">
        <v>46</v>
      </c>
      <c r="BS602" s="128">
        <v>1.4529486125739011E-2</v>
      </c>
      <c r="BT602" s="128">
        <v>5.2819766322139E-3</v>
      </c>
      <c r="BU602" s="128">
        <v>1.0314901854207E-2</v>
      </c>
      <c r="BV602" s="177">
        <v>0.2922918752938099</v>
      </c>
      <c r="BW602" s="177">
        <v>1.1513637212962666</v>
      </c>
      <c r="BX602" s="128">
        <v>-4.3796552676547001E-3</v>
      </c>
      <c r="BY602" s="128">
        <v>-6.1653026636971898E-2</v>
      </c>
      <c r="BZ602" s="177">
        <v>-3.770040432801E-3</v>
      </c>
      <c r="CA602" s="182">
        <v>5.8060864689271498E-2</v>
      </c>
      <c r="CB602" s="182">
        <v>-3.2360196239679201E-2</v>
      </c>
      <c r="CC602" s="182">
        <v>0.144870703932902</v>
      </c>
      <c r="CD602" s="182">
        <v>8.4502376277330996E-2</v>
      </c>
      <c r="CE602" s="182">
        <v>-5.5454270420399097E-2</v>
      </c>
      <c r="CF602" s="182">
        <v>9.6644627865827698E-2</v>
      </c>
      <c r="CG602" s="179">
        <v>1.7842932</v>
      </c>
      <c r="CH602" s="169">
        <v>0.21</v>
      </c>
      <c r="CI602" s="170" t="s">
        <v>46</v>
      </c>
      <c r="CJ602" s="170">
        <v>1.2600000000000001E-3</v>
      </c>
      <c r="CK602" s="170" t="s">
        <v>46</v>
      </c>
      <c r="CL602" s="170">
        <v>1.2600000000000001E-3</v>
      </c>
      <c r="CM602" s="180">
        <v>1533594871.8</v>
      </c>
      <c r="CN602" s="180">
        <v>1339654017.9206357</v>
      </c>
      <c r="CO602" s="180">
        <v>316836256.07000005</v>
      </c>
      <c r="CP602" s="128" t="s">
        <v>46</v>
      </c>
      <c r="CQ602" s="128" t="s">
        <v>46</v>
      </c>
      <c r="CR602" s="128" t="s">
        <v>46</v>
      </c>
      <c r="CS602" s="128" t="s">
        <v>46</v>
      </c>
      <c r="CT602" s="126" t="s">
        <v>46</v>
      </c>
      <c r="CU602" s="126" t="s">
        <v>46</v>
      </c>
      <c r="CV602" s="126" t="s">
        <v>6429</v>
      </c>
      <c r="CW602" s="126" t="s">
        <v>46</v>
      </c>
      <c r="CX602" s="154">
        <v>25569.625</v>
      </c>
    </row>
    <row r="603" spans="1:102" ht="15" customHeight="1" x14ac:dyDescent="0.35">
      <c r="A603" s="8"/>
      <c r="B603" s="129">
        <v>53077797000191</v>
      </c>
      <c r="C603" s="152" t="s">
        <v>6422</v>
      </c>
      <c r="D603" s="126">
        <v>12</v>
      </c>
      <c r="E603" s="126"/>
      <c r="F603" s="122"/>
      <c r="G603" s="126" t="s">
        <v>6423</v>
      </c>
      <c r="H603" s="126" t="s">
        <v>156</v>
      </c>
      <c r="I603" s="126" t="s">
        <v>2340</v>
      </c>
      <c r="J603" s="126" t="s">
        <v>3561</v>
      </c>
      <c r="K603" s="126" t="s">
        <v>46</v>
      </c>
      <c r="L603" s="211" t="s">
        <v>3399</v>
      </c>
      <c r="M603" s="126" t="s">
        <v>163</v>
      </c>
      <c r="N603" s="126" t="s">
        <v>3547</v>
      </c>
      <c r="O603" s="126" t="s">
        <v>4480</v>
      </c>
      <c r="P603" s="211" t="s">
        <v>4779</v>
      </c>
      <c r="Q603" s="127">
        <v>1</v>
      </c>
      <c r="R603" s="126" t="s">
        <v>4361</v>
      </c>
      <c r="S603" s="213" t="s">
        <v>46</v>
      </c>
      <c r="T603" s="171">
        <v>1</v>
      </c>
      <c r="U603" s="171">
        <v>1</v>
      </c>
      <c r="V603" s="172" t="s">
        <v>3398</v>
      </c>
      <c r="W603" s="172" t="s">
        <v>135</v>
      </c>
      <c r="X603" s="172" t="s">
        <v>135</v>
      </c>
      <c r="Y603" s="172" t="s">
        <v>135</v>
      </c>
      <c r="Z603" s="172">
        <v>0</v>
      </c>
      <c r="AA603" s="172" t="s">
        <v>46</v>
      </c>
      <c r="AB603" s="169" t="s">
        <v>46</v>
      </c>
      <c r="AC603" s="172" t="s">
        <v>46</v>
      </c>
      <c r="AD603" s="169">
        <v>1E-4</v>
      </c>
      <c r="AE603" s="169" t="s">
        <v>46</v>
      </c>
      <c r="AF603" s="169">
        <v>1E-4</v>
      </c>
      <c r="AG603" s="169">
        <v>0.1</v>
      </c>
      <c r="AH603" s="172" t="s">
        <v>3542</v>
      </c>
      <c r="AI603" s="172" t="s">
        <v>136</v>
      </c>
      <c r="AJ603" s="172" t="s">
        <v>3372</v>
      </c>
      <c r="AK603" s="173">
        <v>36526</v>
      </c>
      <c r="AL603" s="212" t="s">
        <v>6424</v>
      </c>
      <c r="AM603" s="128">
        <v>2.8523222023588399E-2</v>
      </c>
      <c r="AN603" s="128">
        <v>0.14432457746730179</v>
      </c>
      <c r="AO603" s="128">
        <v>0.17477778858344761</v>
      </c>
      <c r="AP603" s="128" t="s">
        <v>46</v>
      </c>
      <c r="AQ603" s="128" t="s">
        <v>46</v>
      </c>
      <c r="AR603" s="128">
        <v>0.14140166967796</v>
      </c>
      <c r="AS603" s="128" t="s">
        <v>46</v>
      </c>
      <c r="AT603" s="128" t="s">
        <v>46</v>
      </c>
      <c r="AU603" s="128" t="s">
        <v>46</v>
      </c>
      <c r="AV603" s="128" t="s">
        <v>46</v>
      </c>
      <c r="AW603" s="128">
        <v>0.16474122721932891</v>
      </c>
      <c r="AX603" s="128">
        <v>2.3381024482034949</v>
      </c>
      <c r="AY603" s="128">
        <v>1.3942706617954781</v>
      </c>
      <c r="AZ603" s="128">
        <v>1.3098315611615534</v>
      </c>
      <c r="BA603" s="128" t="s">
        <v>46</v>
      </c>
      <c r="BB603" s="128" t="s">
        <v>46</v>
      </c>
      <c r="BC603" s="128">
        <v>1.3003680630632828</v>
      </c>
      <c r="BD603" s="128" t="s">
        <v>46</v>
      </c>
      <c r="BE603" s="128" t="s">
        <v>46</v>
      </c>
      <c r="BF603" s="128" t="s">
        <v>46</v>
      </c>
      <c r="BG603" s="128" t="s">
        <v>46</v>
      </c>
      <c r="BH603" s="128">
        <v>1.3692934517223985</v>
      </c>
      <c r="BI603" s="128">
        <v>1.6323918248210799E-2</v>
      </c>
      <c r="BJ603" s="128">
        <v>4.0811980220618597E-2</v>
      </c>
      <c r="BK603" s="128">
        <v>4.13424723444226E-2</v>
      </c>
      <c r="BL603" s="128" t="s">
        <v>46</v>
      </c>
      <c r="BM603" s="128" t="s">
        <v>46</v>
      </c>
      <c r="BN603" s="128">
        <v>3.2661941523717701E-2</v>
      </c>
      <c r="BO603" s="128" t="s">
        <v>46</v>
      </c>
      <c r="BP603" s="128" t="s">
        <v>46</v>
      </c>
      <c r="BQ603" s="128" t="s">
        <v>46</v>
      </c>
      <c r="BR603" s="128" t="s">
        <v>46</v>
      </c>
      <c r="BS603" s="128">
        <v>3.9658723023640929E-2</v>
      </c>
      <c r="BT603" s="128">
        <v>1.539580864521E-2</v>
      </c>
      <c r="BU603" s="128">
        <v>1.25959792799108E-2</v>
      </c>
      <c r="BV603" s="177">
        <v>2.3359528380434376</v>
      </c>
      <c r="BW603" s="177">
        <v>2.9661626446841445</v>
      </c>
      <c r="BX603" s="128">
        <v>-8.7520018330330008E-3</v>
      </c>
      <c r="BY603" s="128">
        <v>-8.7520018330330008E-3</v>
      </c>
      <c r="BZ603" s="177">
        <v>-3.6174095703858998E-3</v>
      </c>
      <c r="CA603" s="182">
        <v>-6.0819190287300297E-2</v>
      </c>
      <c r="CB603" s="182">
        <v>-8.0016307547084303E-2</v>
      </c>
      <c r="CC603" s="182">
        <v>-0.19220525612655151</v>
      </c>
      <c r="CD603" s="182">
        <v>-0.2415881238519047</v>
      </c>
      <c r="CE603" s="182">
        <v>-9.2765256084133399E-2</v>
      </c>
      <c r="CF603" s="182">
        <v>2.6609646010870001E-3</v>
      </c>
      <c r="CG603" s="179">
        <v>1.3082476999999999</v>
      </c>
      <c r="CH603" s="169" t="s">
        <v>46</v>
      </c>
      <c r="CI603" s="170" t="s">
        <v>46</v>
      </c>
      <c r="CJ603" s="170" t="s">
        <v>46</v>
      </c>
      <c r="CK603" s="170" t="s">
        <v>46</v>
      </c>
      <c r="CL603" s="170" t="s">
        <v>46</v>
      </c>
      <c r="CM603" s="180">
        <v>605687660.51999998</v>
      </c>
      <c r="CN603" s="180">
        <v>586501054.50166714</v>
      </c>
      <c r="CO603" s="180">
        <v>-32668539.309999991</v>
      </c>
      <c r="CP603" s="128" t="s">
        <v>46</v>
      </c>
      <c r="CQ603" s="128" t="s">
        <v>46</v>
      </c>
      <c r="CR603" s="128" t="s">
        <v>46</v>
      </c>
      <c r="CS603" s="128" t="s">
        <v>46</v>
      </c>
      <c r="CT603" s="126" t="s">
        <v>46</v>
      </c>
      <c r="CU603" s="126" t="s">
        <v>46</v>
      </c>
      <c r="CV603" s="126" t="s">
        <v>6425</v>
      </c>
      <c r="CW603" s="126" t="s">
        <v>46</v>
      </c>
      <c r="CX603" s="154">
        <v>25569.709027766203</v>
      </c>
    </row>
    <row r="604" spans="1:102" ht="15" customHeight="1" x14ac:dyDescent="0.35">
      <c r="A604" s="8"/>
      <c r="B604" s="129">
        <v>53110230000170</v>
      </c>
      <c r="C604" s="152" t="s">
        <v>6430</v>
      </c>
      <c r="D604" s="126">
        <v>12</v>
      </c>
      <c r="E604" s="126"/>
      <c r="F604" s="122"/>
      <c r="G604" s="126" t="s">
        <v>623</v>
      </c>
      <c r="H604" s="126" t="s">
        <v>156</v>
      </c>
      <c r="I604" s="126" t="s">
        <v>2340</v>
      </c>
      <c r="J604" s="126" t="s">
        <v>3560</v>
      </c>
      <c r="K604" s="126" t="s">
        <v>3526</v>
      </c>
      <c r="L604" s="211" t="s">
        <v>3399</v>
      </c>
      <c r="M604" s="126" t="s">
        <v>163</v>
      </c>
      <c r="N604" s="126" t="s">
        <v>3547</v>
      </c>
      <c r="O604" s="126" t="s">
        <v>319</v>
      </c>
      <c r="P604" s="211" t="s">
        <v>3573</v>
      </c>
      <c r="Q604" s="127">
        <v>1000</v>
      </c>
      <c r="R604" s="126" t="s">
        <v>4361</v>
      </c>
      <c r="S604" s="213" t="s">
        <v>46</v>
      </c>
      <c r="T604" s="171">
        <v>500</v>
      </c>
      <c r="U604" s="171">
        <v>1000</v>
      </c>
      <c r="V604" s="172" t="s">
        <v>3398</v>
      </c>
      <c r="W604" s="172" t="s">
        <v>135</v>
      </c>
      <c r="X604" s="172" t="s">
        <v>3531</v>
      </c>
      <c r="Y604" s="172" t="s">
        <v>3530</v>
      </c>
      <c r="Z604" s="172">
        <v>31</v>
      </c>
      <c r="AA604" s="172" t="s">
        <v>46</v>
      </c>
      <c r="AB604" s="169" t="s">
        <v>46</v>
      </c>
      <c r="AC604" s="172" t="s">
        <v>6431</v>
      </c>
      <c r="AD604" s="169">
        <v>3.0000000000000001E-3</v>
      </c>
      <c r="AE604" s="169">
        <v>0.60299999999999998</v>
      </c>
      <c r="AF604" s="169">
        <v>9.0000000000000011E-3</v>
      </c>
      <c r="AG604" s="169" t="s">
        <v>46</v>
      </c>
      <c r="AH604" s="172" t="s">
        <v>46</v>
      </c>
      <c r="AI604" s="172" t="s">
        <v>46</v>
      </c>
      <c r="AJ604" s="172" t="s">
        <v>133</v>
      </c>
      <c r="AK604" s="173">
        <v>45408</v>
      </c>
      <c r="AL604" s="212" t="s">
        <v>6432</v>
      </c>
      <c r="AM604" s="128">
        <v>2.8214843803328001E-2</v>
      </c>
      <c r="AN604" s="128">
        <v>0.1413510917237164</v>
      </c>
      <c r="AO604" s="128">
        <v>0.17078829010289051</v>
      </c>
      <c r="AP604" s="128" t="s">
        <v>46</v>
      </c>
      <c r="AQ604" s="128" t="s">
        <v>46</v>
      </c>
      <c r="AR604" s="128" t="s">
        <v>46</v>
      </c>
      <c r="AS604" s="128" t="s">
        <v>46</v>
      </c>
      <c r="AT604" s="128" t="s">
        <v>46</v>
      </c>
      <c r="AU604" s="128" t="s">
        <v>46</v>
      </c>
      <c r="AV604" s="128" t="s">
        <v>46</v>
      </c>
      <c r="AW604" s="128">
        <v>0.1607872436311712</v>
      </c>
      <c r="AX604" s="128">
        <v>2.3128241023291314</v>
      </c>
      <c r="AY604" s="128">
        <v>1.3655448272335331</v>
      </c>
      <c r="AZ604" s="128">
        <v>1.2799331909773766</v>
      </c>
      <c r="BA604" s="128" t="s">
        <v>46</v>
      </c>
      <c r="BB604" s="128" t="s">
        <v>46</v>
      </c>
      <c r="BC604" s="128" t="s">
        <v>46</v>
      </c>
      <c r="BD604" s="128" t="s">
        <v>46</v>
      </c>
      <c r="BE604" s="128" t="s">
        <v>46</v>
      </c>
      <c r="BF604" s="128" t="s">
        <v>46</v>
      </c>
      <c r="BG604" s="128" t="s">
        <v>46</v>
      </c>
      <c r="BH604" s="128">
        <v>1.2975554470214283</v>
      </c>
      <c r="BI604" s="128">
        <v>1.6015540027950401E-2</v>
      </c>
      <c r="BJ604" s="128">
        <v>3.7838494477033101E-2</v>
      </c>
      <c r="BK604" s="128">
        <v>3.7352973863865602E-2</v>
      </c>
      <c r="BL604" s="128" t="s">
        <v>46</v>
      </c>
      <c r="BM604" s="128" t="s">
        <v>46</v>
      </c>
      <c r="BN604" s="128" t="s">
        <v>46</v>
      </c>
      <c r="BO604" s="128" t="s">
        <v>46</v>
      </c>
      <c r="BP604" s="128" t="s">
        <v>46</v>
      </c>
      <c r="BQ604" s="128" t="s">
        <v>46</v>
      </c>
      <c r="BR604" s="128" t="s">
        <v>46</v>
      </c>
      <c r="BS604" s="128">
        <v>3.2806500461566301E-2</v>
      </c>
      <c r="BT604" s="128">
        <v>1.5390240730831801E-2</v>
      </c>
      <c r="BU604" s="128">
        <v>1.3341160447678E-2</v>
      </c>
      <c r="BV604" s="177">
        <v>2.1156204179088687</v>
      </c>
      <c r="BW604" s="177">
        <v>2.3700811546265825</v>
      </c>
      <c r="BX604" s="128">
        <v>-8.7704819217835003E-3</v>
      </c>
      <c r="BY604" s="128">
        <v>-8.7704819217835003E-3</v>
      </c>
      <c r="BZ604" s="177">
        <v>-4.2134466282704999E-3</v>
      </c>
      <c r="CA604" s="182">
        <v>-6.0594362864372101E-2</v>
      </c>
      <c r="CB604" s="182">
        <v>-7.9790715276825699E-2</v>
      </c>
      <c r="CC604" s="182">
        <v>-0.19203739579040749</v>
      </c>
      <c r="CD604" s="182">
        <v>-0.24156284133256409</v>
      </c>
      <c r="CE604" s="182">
        <v>-9.2504286733600005E-2</v>
      </c>
      <c r="CF604" s="182">
        <v>2.6523523869498001E-3</v>
      </c>
      <c r="CG604" s="179">
        <v>1.2351875000000001</v>
      </c>
      <c r="CH604" s="169">
        <v>0.6</v>
      </c>
      <c r="CI604" s="170" t="s">
        <v>46</v>
      </c>
      <c r="CJ604" s="170">
        <v>1.8E-3</v>
      </c>
      <c r="CK604" s="170" t="s">
        <v>46</v>
      </c>
      <c r="CL604" s="170">
        <v>1.8E-3</v>
      </c>
      <c r="CM604" s="180">
        <v>80514919.560000002</v>
      </c>
      <c r="CN604" s="180">
        <v>79618590.768650785</v>
      </c>
      <c r="CO604" s="180">
        <v>-7645047.29</v>
      </c>
      <c r="CP604" s="128" t="s">
        <v>46</v>
      </c>
      <c r="CQ604" s="128" t="s">
        <v>46</v>
      </c>
      <c r="CR604" s="128" t="s">
        <v>46</v>
      </c>
      <c r="CS604" s="128" t="s">
        <v>46</v>
      </c>
      <c r="CT604" s="126" t="s">
        <v>46</v>
      </c>
      <c r="CU604" s="126" t="s">
        <v>46</v>
      </c>
      <c r="CV604" s="126" t="s">
        <v>6433</v>
      </c>
      <c r="CW604" s="126" t="s">
        <v>46</v>
      </c>
      <c r="CX604" s="154">
        <v>25569.625694432871</v>
      </c>
    </row>
    <row r="605" spans="1:102" ht="15" customHeight="1" x14ac:dyDescent="0.35">
      <c r="A605" s="8"/>
      <c r="B605" s="129">
        <v>57660316000127</v>
      </c>
      <c r="C605" s="152" t="s">
        <v>6434</v>
      </c>
      <c r="D605" s="126">
        <v>12</v>
      </c>
      <c r="E605" s="126"/>
      <c r="F605" s="122"/>
      <c r="G605" s="126" t="s">
        <v>623</v>
      </c>
      <c r="H605" s="126" t="s">
        <v>156</v>
      </c>
      <c r="I605" s="126" t="s">
        <v>2340</v>
      </c>
      <c r="J605" s="126" t="s">
        <v>3559</v>
      </c>
      <c r="K605" s="126" t="s">
        <v>3526</v>
      </c>
      <c r="L605" s="211" t="s">
        <v>3399</v>
      </c>
      <c r="M605" s="126" t="s">
        <v>163</v>
      </c>
      <c r="N605" s="126" t="s">
        <v>3547</v>
      </c>
      <c r="O605" s="126" t="s">
        <v>319</v>
      </c>
      <c r="P605" s="211" t="s">
        <v>4252</v>
      </c>
      <c r="Q605" s="127">
        <v>1000</v>
      </c>
      <c r="R605" s="126" t="s">
        <v>4350</v>
      </c>
      <c r="S605" s="213" t="s">
        <v>46</v>
      </c>
      <c r="T605" s="171">
        <v>500</v>
      </c>
      <c r="U605" s="171">
        <v>1000</v>
      </c>
      <c r="V605" s="172" t="s">
        <v>3398</v>
      </c>
      <c r="W605" s="172" t="s">
        <v>135</v>
      </c>
      <c r="X605" s="172" t="s">
        <v>5452</v>
      </c>
      <c r="Y605" s="172" t="s">
        <v>3530</v>
      </c>
      <c r="Z605" s="172">
        <v>46</v>
      </c>
      <c r="AA605" s="172" t="s">
        <v>46</v>
      </c>
      <c r="AB605" s="169" t="s">
        <v>46</v>
      </c>
      <c r="AC605" s="172" t="s">
        <v>6435</v>
      </c>
      <c r="AD605" s="169">
        <v>3.0000000000000001E-3</v>
      </c>
      <c r="AE605" s="169">
        <v>0.60299999999999998</v>
      </c>
      <c r="AF605" s="169">
        <v>9.0000000000000011E-3</v>
      </c>
      <c r="AG605" s="169" t="s">
        <v>46</v>
      </c>
      <c r="AH605" s="172" t="s">
        <v>46</v>
      </c>
      <c r="AI605" s="172" t="s">
        <v>46</v>
      </c>
      <c r="AJ605" s="172" t="s">
        <v>133</v>
      </c>
      <c r="AK605" s="173">
        <v>45593</v>
      </c>
      <c r="AL605" s="212" t="s">
        <v>6436</v>
      </c>
      <c r="AM605" s="128">
        <v>2.3130727918170901E-2</v>
      </c>
      <c r="AN605" s="128">
        <v>0.13253065208407211</v>
      </c>
      <c r="AO605" s="128" t="s">
        <v>46</v>
      </c>
      <c r="AP605" s="128" t="s">
        <v>46</v>
      </c>
      <c r="AQ605" s="128" t="s">
        <v>46</v>
      </c>
      <c r="AR605" s="128" t="s">
        <v>46</v>
      </c>
      <c r="AS605" s="128" t="s">
        <v>46</v>
      </c>
      <c r="AT605" s="128" t="s">
        <v>46</v>
      </c>
      <c r="AU605" s="128" t="s">
        <v>46</v>
      </c>
      <c r="AV605" s="128" t="s">
        <v>46</v>
      </c>
      <c r="AW605" s="128">
        <v>0.1560981855266094</v>
      </c>
      <c r="AX605" s="128">
        <v>1.8960695088892487</v>
      </c>
      <c r="AY605" s="128">
        <v>1.2803335594819949</v>
      </c>
      <c r="AZ605" s="128" t="s">
        <v>46</v>
      </c>
      <c r="BA605" s="128" t="s">
        <v>46</v>
      </c>
      <c r="BB605" s="128" t="s">
        <v>46</v>
      </c>
      <c r="BC605" s="128" t="s">
        <v>46</v>
      </c>
      <c r="BD605" s="128" t="s">
        <v>46</v>
      </c>
      <c r="BE605" s="128" t="s">
        <v>46</v>
      </c>
      <c r="BF605" s="128" t="s">
        <v>46</v>
      </c>
      <c r="BG605" s="128" t="s">
        <v>46</v>
      </c>
      <c r="BH605" s="128">
        <v>1.1476088853666515</v>
      </c>
      <c r="BI605" s="128">
        <v>1.09314241427933E-2</v>
      </c>
      <c r="BJ605" s="128">
        <v>2.9018054837388799E-2</v>
      </c>
      <c r="BK605" s="128" t="s">
        <v>46</v>
      </c>
      <c r="BL605" s="128" t="s">
        <v>46</v>
      </c>
      <c r="BM605" s="128" t="s">
        <v>46</v>
      </c>
      <c r="BN605" s="128" t="s">
        <v>46</v>
      </c>
      <c r="BO605" s="128" t="s">
        <v>46</v>
      </c>
      <c r="BP605" s="128" t="s">
        <v>46</v>
      </c>
      <c r="BQ605" s="128" t="s">
        <v>46</v>
      </c>
      <c r="BR605" s="128" t="s">
        <v>46</v>
      </c>
      <c r="BS605" s="128">
        <v>1.7673816218203298E-2</v>
      </c>
      <c r="BT605" s="128" t="s">
        <v>46</v>
      </c>
      <c r="BU605" s="128">
        <v>7.8688314269092004E-3</v>
      </c>
      <c r="BV605" s="177" t="s">
        <v>46</v>
      </c>
      <c r="BW605" s="177">
        <v>2.2431719866193518</v>
      </c>
      <c r="BX605" s="128" t="s">
        <v>46</v>
      </c>
      <c r="BY605" s="128">
        <v>-6.1146795798833996E-3</v>
      </c>
      <c r="BZ605" s="177">
        <v>2.8138201971497998E-3</v>
      </c>
      <c r="CA605" s="182" t="s">
        <v>46</v>
      </c>
      <c r="CB605" s="182" t="s">
        <v>46</v>
      </c>
      <c r="CC605" s="182" t="s">
        <v>46</v>
      </c>
      <c r="CD605" s="182" t="s">
        <v>46</v>
      </c>
      <c r="CE605" s="182" t="s">
        <v>46</v>
      </c>
      <c r="CF605" s="182" t="s">
        <v>46</v>
      </c>
      <c r="CG605" s="179">
        <v>1.1422079000000001</v>
      </c>
      <c r="CH605" s="169">
        <v>0.6</v>
      </c>
      <c r="CI605" s="170" t="s">
        <v>46</v>
      </c>
      <c r="CJ605" s="170">
        <v>1.8E-3</v>
      </c>
      <c r="CK605" s="170" t="s">
        <v>46</v>
      </c>
      <c r="CL605" s="170">
        <v>1.8E-3</v>
      </c>
      <c r="CM605" s="180">
        <v>404769588.20999998</v>
      </c>
      <c r="CN605" s="180">
        <v>219070072.92047623</v>
      </c>
      <c r="CO605" s="180">
        <v>271777150.42000008</v>
      </c>
      <c r="CP605" s="128" t="s">
        <v>46</v>
      </c>
      <c r="CQ605" s="128" t="s">
        <v>46</v>
      </c>
      <c r="CR605" s="128" t="s">
        <v>46</v>
      </c>
      <c r="CS605" s="128" t="s">
        <v>46</v>
      </c>
      <c r="CT605" s="126" t="s">
        <v>46</v>
      </c>
      <c r="CU605" s="126" t="s">
        <v>46</v>
      </c>
      <c r="CV605" s="126" t="s">
        <v>6437</v>
      </c>
      <c r="CW605" s="126" t="s">
        <v>46</v>
      </c>
      <c r="CX605" s="154">
        <v>25569.625694432871</v>
      </c>
    </row>
    <row r="606" spans="1:102" ht="15" customHeight="1" x14ac:dyDescent="0.35">
      <c r="A606" s="8"/>
      <c r="B606" s="129">
        <v>37069872000116</v>
      </c>
      <c r="C606" s="152" t="s">
        <v>6438</v>
      </c>
      <c r="D606" s="126">
        <v>14</v>
      </c>
      <c r="E606" s="126"/>
      <c r="F606" s="122"/>
      <c r="G606" s="126" t="s">
        <v>623</v>
      </c>
      <c r="H606" s="126" t="s">
        <v>156</v>
      </c>
      <c r="I606" s="126" t="s">
        <v>2340</v>
      </c>
      <c r="J606" s="126" t="s">
        <v>3561</v>
      </c>
      <c r="K606" s="126" t="s">
        <v>3526</v>
      </c>
      <c r="L606" s="211" t="s">
        <v>3400</v>
      </c>
      <c r="M606" s="126" t="s">
        <v>112</v>
      </c>
      <c r="N606" s="126" t="s">
        <v>4474</v>
      </c>
      <c r="O606" s="126" t="s">
        <v>4502</v>
      </c>
      <c r="P606" s="211" t="s">
        <v>3562</v>
      </c>
      <c r="Q606" s="127">
        <v>1000</v>
      </c>
      <c r="R606" s="126" t="s">
        <v>4350</v>
      </c>
      <c r="S606" s="213" t="s">
        <v>46</v>
      </c>
      <c r="T606" s="171">
        <v>500</v>
      </c>
      <c r="U606" s="171">
        <v>1000</v>
      </c>
      <c r="V606" s="172" t="s">
        <v>3398</v>
      </c>
      <c r="W606" s="172" t="s">
        <v>135</v>
      </c>
      <c r="X606" s="172" t="s">
        <v>5452</v>
      </c>
      <c r="Y606" s="172" t="s">
        <v>3530</v>
      </c>
      <c r="Z606" s="172">
        <v>46</v>
      </c>
      <c r="AA606" s="172" t="s">
        <v>46</v>
      </c>
      <c r="AB606" s="169" t="s">
        <v>46</v>
      </c>
      <c r="AC606" s="172" t="s">
        <v>6439</v>
      </c>
      <c r="AD606" s="169">
        <v>2.8000000000000004E-3</v>
      </c>
      <c r="AE606" s="169">
        <v>0.52280000000000004</v>
      </c>
      <c r="AF606" s="169">
        <v>8.0000000000000002E-3</v>
      </c>
      <c r="AG606" s="169">
        <v>0.2</v>
      </c>
      <c r="AH606" s="172" t="s">
        <v>5375</v>
      </c>
      <c r="AI606" s="172" t="s">
        <v>4893</v>
      </c>
      <c r="AJ606" s="172" t="s">
        <v>133</v>
      </c>
      <c r="AK606" s="173">
        <v>44441</v>
      </c>
      <c r="AL606" s="212" t="s">
        <v>6440</v>
      </c>
      <c r="AM606" s="128">
        <v>8.2365593963721999E-3</v>
      </c>
      <c r="AN606" s="128">
        <v>0.11252077812509539</v>
      </c>
      <c r="AO606" s="128">
        <v>0.1367805364262413</v>
      </c>
      <c r="AP606" s="128">
        <v>0.1604518986776024</v>
      </c>
      <c r="AQ606" s="128">
        <v>0.14541109009425529</v>
      </c>
      <c r="AR606" s="128">
        <v>0.1642047829793937</v>
      </c>
      <c r="AS606" s="128">
        <v>0.1028725083190693</v>
      </c>
      <c r="AT606" s="128">
        <v>0.1154142767487791</v>
      </c>
      <c r="AU606" s="128" t="s">
        <v>46</v>
      </c>
      <c r="AV606" s="128" t="s">
        <v>46</v>
      </c>
      <c r="AW606" s="128">
        <v>0.12805223371763791</v>
      </c>
      <c r="AX606" s="128">
        <v>0.67516634949253973</v>
      </c>
      <c r="AY606" s="128">
        <v>1.087024972013257</v>
      </c>
      <c r="AZ606" s="128">
        <v>1.0250699760865709</v>
      </c>
      <c r="BA606" s="128">
        <v>1.3362329210349615</v>
      </c>
      <c r="BB606" s="128">
        <v>1.1684002225360619</v>
      </c>
      <c r="BC606" s="128">
        <v>1.5100716708292368</v>
      </c>
      <c r="BD606" s="128">
        <v>0.78844979074142219</v>
      </c>
      <c r="BE606" s="128">
        <v>0.93279110707592439</v>
      </c>
      <c r="BF606" s="128" t="s">
        <v>46</v>
      </c>
      <c r="BG606" s="128" t="s">
        <v>46</v>
      </c>
      <c r="BH606" s="128">
        <v>1.0707844031784317</v>
      </c>
      <c r="BI606" s="128">
        <v>-3.9627443790053E-3</v>
      </c>
      <c r="BJ606" s="128">
        <v>9.0081808784120993E-3</v>
      </c>
      <c r="BK606" s="128">
        <v>3.3452201872163001E-3</v>
      </c>
      <c r="BL606" s="128">
        <v>3.6045805948868193E-2</v>
      </c>
      <c r="BM606" s="128">
        <v>1.863833847043006E-2</v>
      </c>
      <c r="BN606" s="128">
        <v>5.5465054825151398E-2</v>
      </c>
      <c r="BO606" s="128">
        <v>-2.7601885265755799E-2</v>
      </c>
      <c r="BP606" s="128">
        <v>-8.3157587042549993E-3</v>
      </c>
      <c r="BQ606" s="128" t="s">
        <v>46</v>
      </c>
      <c r="BR606" s="128" t="s">
        <v>46</v>
      </c>
      <c r="BS606" s="128">
        <v>7.5607473615724174E-3</v>
      </c>
      <c r="BT606" s="128">
        <v>2.3185290371042999E-2</v>
      </c>
      <c r="BU606" s="128">
        <v>2.5508416664114499E-2</v>
      </c>
      <c r="BV606" s="177">
        <v>0.13870674854761569</v>
      </c>
      <c r="BW606" s="177">
        <v>0.26299289611040561</v>
      </c>
      <c r="BX606" s="128">
        <v>-1.53854913126134E-2</v>
      </c>
      <c r="BY606" s="128">
        <v>-2.82997277593523E-2</v>
      </c>
      <c r="BZ606" s="177">
        <v>1.8304946656311102E-2</v>
      </c>
      <c r="CA606" s="182">
        <v>-0.1709265016190252</v>
      </c>
      <c r="CB606" s="182">
        <v>-0.11217361752875719</v>
      </c>
      <c r="CC606" s="182">
        <v>-0.32630470955755631</v>
      </c>
      <c r="CD606" s="182">
        <v>-0.2786969313436653</v>
      </c>
      <c r="CE606" s="182">
        <v>-0.2047011366297645</v>
      </c>
      <c r="CF606" s="182">
        <v>-5.0671721230788003E-2</v>
      </c>
      <c r="CG606" s="179">
        <v>1.6309163</v>
      </c>
      <c r="CH606" s="169">
        <v>0.6</v>
      </c>
      <c r="CI606" s="170" t="s">
        <v>46</v>
      </c>
      <c r="CJ606" s="170">
        <v>1.6800000000000003E-3</v>
      </c>
      <c r="CK606" s="170" t="s">
        <v>46</v>
      </c>
      <c r="CL606" s="170">
        <v>1.6800000000000003E-3</v>
      </c>
      <c r="CM606" s="180">
        <v>34999090.060000002</v>
      </c>
      <c r="CN606" s="180">
        <v>41104289.222698405</v>
      </c>
      <c r="CO606" s="180">
        <v>-19289551.57</v>
      </c>
      <c r="CP606" s="128" t="s">
        <v>46</v>
      </c>
      <c r="CQ606" s="128" t="s">
        <v>46</v>
      </c>
      <c r="CR606" s="128" t="s">
        <v>46</v>
      </c>
      <c r="CS606" s="128" t="s">
        <v>46</v>
      </c>
      <c r="CT606" s="126" t="s">
        <v>46</v>
      </c>
      <c r="CU606" s="126" t="s">
        <v>46</v>
      </c>
      <c r="CV606" s="126" t="s">
        <v>6441</v>
      </c>
      <c r="CW606" s="126" t="s">
        <v>46</v>
      </c>
      <c r="CX606" s="154">
        <v>25569.625694432871</v>
      </c>
    </row>
    <row r="607" spans="1:102" ht="15" customHeight="1" x14ac:dyDescent="0.35">
      <c r="A607" s="8"/>
      <c r="B607" s="129">
        <v>38377471000196</v>
      </c>
      <c r="C607" s="152" t="s">
        <v>6605</v>
      </c>
      <c r="D607" s="126">
        <v>26</v>
      </c>
      <c r="E607" s="126"/>
      <c r="F607" s="122"/>
      <c r="G607" s="126" t="s">
        <v>6606</v>
      </c>
      <c r="H607" s="126" t="s">
        <v>3390</v>
      </c>
      <c r="I607" s="126" t="s">
        <v>3384</v>
      </c>
      <c r="J607" s="126" t="s">
        <v>3561</v>
      </c>
      <c r="K607" s="126" t="s">
        <v>3540</v>
      </c>
      <c r="L607" s="211" t="s">
        <v>3400</v>
      </c>
      <c r="M607" s="126" t="s">
        <v>114</v>
      </c>
      <c r="N607" s="126" t="s">
        <v>115</v>
      </c>
      <c r="O607" s="126" t="s">
        <v>4459</v>
      </c>
      <c r="P607" s="211" t="s">
        <v>4616</v>
      </c>
      <c r="Q607" s="127">
        <v>50000</v>
      </c>
      <c r="R607" s="126" t="s">
        <v>4361</v>
      </c>
      <c r="S607" s="213" t="s">
        <v>46</v>
      </c>
      <c r="T607" s="171">
        <v>5000</v>
      </c>
      <c r="U607" s="171">
        <v>50000</v>
      </c>
      <c r="V607" s="172" t="s">
        <v>3398</v>
      </c>
      <c r="W607" s="172" t="s">
        <v>3530</v>
      </c>
      <c r="X607" s="172" t="s">
        <v>3532</v>
      </c>
      <c r="Y607" s="172" t="s">
        <v>3534</v>
      </c>
      <c r="Z607" s="172">
        <v>62</v>
      </c>
      <c r="AA607" s="172" t="s">
        <v>46</v>
      </c>
      <c r="AB607" s="169" t="s">
        <v>46</v>
      </c>
      <c r="AC607" s="172" t="s">
        <v>6607</v>
      </c>
      <c r="AD607" s="169">
        <v>1.8000000000000002E-2</v>
      </c>
      <c r="AE607" s="169">
        <v>0.21800000000000003</v>
      </c>
      <c r="AF607" s="169">
        <v>2.3E-2</v>
      </c>
      <c r="AG607" s="169">
        <v>0.2</v>
      </c>
      <c r="AH607" s="172" t="s">
        <v>4940</v>
      </c>
      <c r="AI607" s="172" t="s">
        <v>46</v>
      </c>
      <c r="AJ607" s="172" t="s">
        <v>46</v>
      </c>
      <c r="AK607" s="173">
        <v>44173</v>
      </c>
      <c r="AL607" s="212" t="s">
        <v>6608</v>
      </c>
      <c r="AM607" s="128">
        <v>2.3303393569401101E-2</v>
      </c>
      <c r="AN607" s="128">
        <v>0.3692801791290507</v>
      </c>
      <c r="AO607" s="128">
        <v>0.12003583079954321</v>
      </c>
      <c r="AP607" s="128">
        <v>0.10588159328609591</v>
      </c>
      <c r="AQ607" s="128">
        <v>0.14792947851093699</v>
      </c>
      <c r="AR607" s="128">
        <v>-0.20528629345070329</v>
      </c>
      <c r="AS607" s="128">
        <v>0.4009401581655565</v>
      </c>
      <c r="AT607" s="128">
        <v>0.10320955212079851</v>
      </c>
      <c r="AU607" s="128" t="s">
        <v>46</v>
      </c>
      <c r="AV607" s="128" t="s">
        <v>46</v>
      </c>
      <c r="AW607" s="128">
        <v>9.2510375503077794E-2</v>
      </c>
      <c r="AX607" s="128">
        <v>1.9102232388405185</v>
      </c>
      <c r="AY607" s="128">
        <v>3.5674902277740226</v>
      </c>
      <c r="AZ607" s="128">
        <v>0.8995806671190486</v>
      </c>
      <c r="BA607" s="128">
        <v>0.85950245556756399</v>
      </c>
      <c r="BB607" s="128">
        <v>1.1914872775806684</v>
      </c>
      <c r="BC607" s="128" t="s">
        <v>46</v>
      </c>
      <c r="BD607" s="128">
        <v>3.072941342355378</v>
      </c>
      <c r="BE607" s="128">
        <v>0.83415115612712409</v>
      </c>
      <c r="BF607" s="128" t="s">
        <v>46</v>
      </c>
      <c r="BG607" s="128" t="s">
        <v>46</v>
      </c>
      <c r="BH607" s="128">
        <v>0.84238059989963188</v>
      </c>
      <c r="BI607" s="128">
        <v>1.1104089794023501E-2</v>
      </c>
      <c r="BJ607" s="128">
        <v>0.26576758188236749</v>
      </c>
      <c r="BK607" s="128">
        <v>-1.33994854394816E-2</v>
      </c>
      <c r="BL607" s="128">
        <v>-1.5409519014691453E-2</v>
      </c>
      <c r="BM607" s="128">
        <v>2.1148468529424758E-2</v>
      </c>
      <c r="BN607" s="128">
        <v>-0.31402602160494569</v>
      </c>
      <c r="BO607" s="128">
        <v>0.27046576458073129</v>
      </c>
      <c r="BP607" s="128">
        <v>-2.0520483332235599E-2</v>
      </c>
      <c r="BQ607" s="128" t="s">
        <v>46</v>
      </c>
      <c r="BR607" s="128" t="s">
        <v>46</v>
      </c>
      <c r="BS607" s="128">
        <v>-1.5596930843806422E-2</v>
      </c>
      <c r="BT607" s="128">
        <v>0.1950640226802397</v>
      </c>
      <c r="BU607" s="128">
        <v>0.17790958612102981</v>
      </c>
      <c r="BV607" s="177">
        <v>3.5973762915177898E-2</v>
      </c>
      <c r="BW607" s="177">
        <v>1.5285303197705701E-2</v>
      </c>
      <c r="BX607" s="128">
        <v>-0.1989927506509919</v>
      </c>
      <c r="BY607" s="128">
        <v>-0.25909374434779719</v>
      </c>
      <c r="BZ607" s="177">
        <v>0.8141465989859501</v>
      </c>
      <c r="CA607" s="182">
        <v>0.88741420467829757</v>
      </c>
      <c r="CB607" s="182">
        <v>-0.31173960970862552</v>
      </c>
      <c r="CC607" s="182">
        <v>0.57007312469388927</v>
      </c>
      <c r="CD607" s="182">
        <v>0.48914250107767088</v>
      </c>
      <c r="CE607" s="182">
        <v>8.5258498835610499E-2</v>
      </c>
      <c r="CF607" s="182">
        <v>0.4203638260517924</v>
      </c>
      <c r="CG607" s="179">
        <v>152.55847987000001</v>
      </c>
      <c r="CH607" s="169" t="s">
        <v>46</v>
      </c>
      <c r="CI607" s="170" t="s">
        <v>46</v>
      </c>
      <c r="CJ607" s="170" t="s">
        <v>46</v>
      </c>
      <c r="CK607" s="170" t="s">
        <v>46</v>
      </c>
      <c r="CL607" s="170" t="s">
        <v>46</v>
      </c>
      <c r="CM607" s="180">
        <v>131463331.84999999</v>
      </c>
      <c r="CN607" s="180">
        <v>127619886.80214292</v>
      </c>
      <c r="CO607" s="180">
        <v>-13598652.230000002</v>
      </c>
      <c r="CP607" s="128" t="s">
        <v>46</v>
      </c>
      <c r="CQ607" s="128" t="s">
        <v>46</v>
      </c>
      <c r="CR607" s="128" t="s">
        <v>46</v>
      </c>
      <c r="CS607" s="128" t="s">
        <v>46</v>
      </c>
      <c r="CT607" s="126" t="s">
        <v>46</v>
      </c>
      <c r="CU607" s="126" t="s">
        <v>46</v>
      </c>
      <c r="CV607" s="126" t="s">
        <v>6609</v>
      </c>
      <c r="CW607" s="126" t="s">
        <v>46</v>
      </c>
      <c r="CX607" s="154">
        <v>25569.625694432871</v>
      </c>
    </row>
    <row r="608" spans="1:102" ht="15" customHeight="1" x14ac:dyDescent="0.35">
      <c r="A608" s="8"/>
      <c r="B608" s="129">
        <v>30282418000108</v>
      </c>
      <c r="C608" s="152" t="s">
        <v>725</v>
      </c>
      <c r="D608" s="126">
        <v>50</v>
      </c>
      <c r="E608" s="126"/>
      <c r="F608" s="122"/>
      <c r="G608" s="126" t="s">
        <v>711</v>
      </c>
      <c r="H608" s="126" t="s">
        <v>3412</v>
      </c>
      <c r="I608" s="126" t="s">
        <v>3412</v>
      </c>
      <c r="J608" s="126" t="s">
        <v>4660</v>
      </c>
      <c r="K608" s="126" t="s">
        <v>3540</v>
      </c>
      <c r="L608" s="211" t="s">
        <v>4785</v>
      </c>
      <c r="M608" s="126" t="s">
        <v>112</v>
      </c>
      <c r="N608" s="126" t="s">
        <v>113</v>
      </c>
      <c r="O608" s="126" t="s">
        <v>4216</v>
      </c>
      <c r="P608" s="211" t="s">
        <v>3541</v>
      </c>
      <c r="Q608" s="127">
        <v>200000</v>
      </c>
      <c r="R608" s="126" t="s">
        <v>4361</v>
      </c>
      <c r="S608" s="213" t="s">
        <v>46</v>
      </c>
      <c r="T608" s="171">
        <v>200000</v>
      </c>
      <c r="U608" s="171">
        <v>100</v>
      </c>
      <c r="V608" s="172" t="s">
        <v>3398</v>
      </c>
      <c r="W608" s="172" t="s">
        <v>135</v>
      </c>
      <c r="X608" s="172" t="s">
        <v>5058</v>
      </c>
      <c r="Y608" s="172" t="s">
        <v>135</v>
      </c>
      <c r="Z608" s="172">
        <v>999</v>
      </c>
      <c r="AA608" s="172" t="s">
        <v>46</v>
      </c>
      <c r="AB608" s="169" t="s">
        <v>46</v>
      </c>
      <c r="AC608" s="172" t="s">
        <v>6610</v>
      </c>
      <c r="AD608" s="169" t="s">
        <v>46</v>
      </c>
      <c r="AE608" s="169" t="s">
        <v>46</v>
      </c>
      <c r="AF608" s="169" t="s">
        <v>46</v>
      </c>
      <c r="AG608" s="169" t="s">
        <v>46</v>
      </c>
      <c r="AH608" s="172" t="s">
        <v>46</v>
      </c>
      <c r="AI608" s="172" t="s">
        <v>46</v>
      </c>
      <c r="AJ608" s="172" t="s">
        <v>4418</v>
      </c>
      <c r="AK608" s="173">
        <v>43326</v>
      </c>
      <c r="AL608" s="212" t="s">
        <v>6611</v>
      </c>
      <c r="AM608" s="128" t="s">
        <v>46</v>
      </c>
      <c r="AN608" s="128" t="s">
        <v>46</v>
      </c>
      <c r="AO608" s="128" t="s">
        <v>46</v>
      </c>
      <c r="AP608" s="128" t="s">
        <v>46</v>
      </c>
      <c r="AQ608" s="128" t="s">
        <v>46</v>
      </c>
      <c r="AR608" s="128" t="s">
        <v>46</v>
      </c>
      <c r="AS608" s="128" t="s">
        <v>46</v>
      </c>
      <c r="AT608" s="128" t="s">
        <v>46</v>
      </c>
      <c r="AU608" s="128" t="s">
        <v>46</v>
      </c>
      <c r="AV608" s="128" t="s">
        <v>46</v>
      </c>
      <c r="AW608" s="128" t="s">
        <v>46</v>
      </c>
      <c r="AX608" s="128" t="s">
        <v>46</v>
      </c>
      <c r="AY608" s="128" t="s">
        <v>46</v>
      </c>
      <c r="AZ608" s="128" t="s">
        <v>46</v>
      </c>
      <c r="BA608" s="128" t="s">
        <v>46</v>
      </c>
      <c r="BB608" s="128" t="s">
        <v>46</v>
      </c>
      <c r="BC608" s="128" t="s">
        <v>46</v>
      </c>
      <c r="BD608" s="128" t="s">
        <v>46</v>
      </c>
      <c r="BE608" s="128" t="s">
        <v>46</v>
      </c>
      <c r="BF608" s="128" t="s">
        <v>46</v>
      </c>
      <c r="BG608" s="128" t="s">
        <v>46</v>
      </c>
      <c r="BH608" s="128" t="s">
        <v>46</v>
      </c>
      <c r="BI608" s="128" t="s">
        <v>46</v>
      </c>
      <c r="BJ608" s="128" t="s">
        <v>46</v>
      </c>
      <c r="BK608" s="128" t="s">
        <v>46</v>
      </c>
      <c r="BL608" s="128" t="s">
        <v>46</v>
      </c>
      <c r="BM608" s="128" t="s">
        <v>46</v>
      </c>
      <c r="BN608" s="128" t="s">
        <v>46</v>
      </c>
      <c r="BO608" s="128" t="s">
        <v>46</v>
      </c>
      <c r="BP608" s="128" t="s">
        <v>46</v>
      </c>
      <c r="BQ608" s="128" t="s">
        <v>46</v>
      </c>
      <c r="BR608" s="128" t="s">
        <v>46</v>
      </c>
      <c r="BS608" s="128" t="s">
        <v>46</v>
      </c>
      <c r="BT608" s="128">
        <v>0.57697601498987672</v>
      </c>
      <c r="BU608" s="128">
        <v>0.50227802585892012</v>
      </c>
      <c r="BV608" s="177">
        <v>-1.096245319110601</v>
      </c>
      <c r="BW608" s="177">
        <v>-0.71093489818038136</v>
      </c>
      <c r="BX608" s="128">
        <v>-0.50215535476171214</v>
      </c>
      <c r="BY608" s="128">
        <v>-0.98569165817852644</v>
      </c>
      <c r="BZ608" s="177">
        <v>5.4659195375397996E-3</v>
      </c>
      <c r="CA608" s="182">
        <v>8.7189651745012295E-2</v>
      </c>
      <c r="CB608" s="182">
        <v>-1.63896141950623E-2</v>
      </c>
      <c r="CC608" s="182">
        <v>6.8987556809122594E-2</v>
      </c>
      <c r="CD608" s="182">
        <v>7.4760356166741398E-2</v>
      </c>
      <c r="CE608" s="182">
        <v>3.16992893932369E-2</v>
      </c>
      <c r="CF608" s="182">
        <v>0.1369612920706281</v>
      </c>
      <c r="CG608" s="179">
        <v>4.7260547500000003</v>
      </c>
      <c r="CH608" s="169">
        <v>1</v>
      </c>
      <c r="CI608" s="170" t="s">
        <v>46</v>
      </c>
      <c r="CJ608" s="170" t="s">
        <v>46</v>
      </c>
      <c r="CK608" s="170" t="s">
        <v>46</v>
      </c>
      <c r="CL608" s="170" t="s">
        <v>46</v>
      </c>
      <c r="CM608" s="180">
        <v>4079530.08</v>
      </c>
      <c r="CN608" s="180">
        <v>5966667.3769047661</v>
      </c>
      <c r="CO608" s="180" t="s">
        <v>46</v>
      </c>
      <c r="CP608" s="128" t="s">
        <v>46</v>
      </c>
      <c r="CQ608" s="128" t="s">
        <v>46</v>
      </c>
      <c r="CR608" s="128" t="s">
        <v>46</v>
      </c>
      <c r="CS608" s="128" t="s">
        <v>46</v>
      </c>
      <c r="CT608" s="126" t="s">
        <v>46</v>
      </c>
      <c r="CU608" s="126" t="s">
        <v>46</v>
      </c>
      <c r="CV608" s="126" t="s">
        <v>6612</v>
      </c>
      <c r="CW608" s="126" t="s">
        <v>46</v>
      </c>
      <c r="CX608" s="154">
        <v>25569.625694432871</v>
      </c>
    </row>
    <row r="609" spans="1:102" ht="15" customHeight="1" x14ac:dyDescent="0.35">
      <c r="A609" s="8"/>
      <c r="B609" s="129">
        <v>12282747000169</v>
      </c>
      <c r="C609" s="152" t="s">
        <v>6442</v>
      </c>
      <c r="D609" s="126">
        <v>29</v>
      </c>
      <c r="E609" s="126"/>
      <c r="F609" s="122" t="s">
        <v>3394</v>
      </c>
      <c r="G609" s="126" t="s">
        <v>626</v>
      </c>
      <c r="H609" s="126" t="s">
        <v>3391</v>
      </c>
      <c r="I609" s="126" t="s">
        <v>3392</v>
      </c>
      <c r="J609" s="126" t="s">
        <v>3560</v>
      </c>
      <c r="K609" s="126" t="s">
        <v>3526</v>
      </c>
      <c r="L609" s="211" t="s">
        <v>3400</v>
      </c>
      <c r="M609" s="126" t="s">
        <v>114</v>
      </c>
      <c r="N609" s="126" t="s">
        <v>4919</v>
      </c>
      <c r="O609" s="126" t="s">
        <v>4459</v>
      </c>
      <c r="P609" s="211" t="s">
        <v>4616</v>
      </c>
      <c r="Q609" s="127">
        <v>1000</v>
      </c>
      <c r="R609" s="126" t="s">
        <v>4350</v>
      </c>
      <c r="S609" s="213" t="s">
        <v>46</v>
      </c>
      <c r="T609" s="171">
        <v>500</v>
      </c>
      <c r="U609" s="171">
        <v>1000</v>
      </c>
      <c r="V609" s="172" t="s">
        <v>3398</v>
      </c>
      <c r="W609" s="172" t="s">
        <v>3530</v>
      </c>
      <c r="X609" s="172" t="s">
        <v>3531</v>
      </c>
      <c r="Y609" s="172" t="s">
        <v>3534</v>
      </c>
      <c r="Z609" s="172">
        <v>32</v>
      </c>
      <c r="AA609" s="172" t="s">
        <v>46</v>
      </c>
      <c r="AB609" s="169" t="s">
        <v>46</v>
      </c>
      <c r="AC609" s="172" t="s">
        <v>6443</v>
      </c>
      <c r="AD609" s="169">
        <v>0.02</v>
      </c>
      <c r="AE609" s="169">
        <v>0.02</v>
      </c>
      <c r="AF609" s="169" t="s">
        <v>46</v>
      </c>
      <c r="AG609" s="169">
        <v>0.2</v>
      </c>
      <c r="AH609" s="172" t="s">
        <v>46</v>
      </c>
      <c r="AI609" s="172" t="s">
        <v>46</v>
      </c>
      <c r="AJ609" s="172" t="s">
        <v>46</v>
      </c>
      <c r="AK609" s="173">
        <v>40451</v>
      </c>
      <c r="AL609" s="212" t="s">
        <v>6444</v>
      </c>
      <c r="AM609" s="128">
        <v>4.2381478914386803E-2</v>
      </c>
      <c r="AN609" s="128">
        <v>0.23289484838839411</v>
      </c>
      <c r="AO609" s="128">
        <v>0.20127683587642689</v>
      </c>
      <c r="AP609" s="128">
        <v>0.16872509446199821</v>
      </c>
      <c r="AQ609" s="128">
        <v>0.1086921272899459</v>
      </c>
      <c r="AR609" s="128">
        <v>1.6514837900129999E-3</v>
      </c>
      <c r="AS609" s="128">
        <v>0.13160253921023821</v>
      </c>
      <c r="AT609" s="128">
        <v>-0.14765493526733009</v>
      </c>
      <c r="AU609" s="128" t="s">
        <v>46</v>
      </c>
      <c r="AV609" s="128" t="s">
        <v>46</v>
      </c>
      <c r="AW609" s="128">
        <v>9.5565276598730695E-2</v>
      </c>
      <c r="AX609" s="128">
        <v>3.474089972243112</v>
      </c>
      <c r="AY609" s="128">
        <v>2.2499179286688848</v>
      </c>
      <c r="AZ609" s="128">
        <v>1.5084225192367842</v>
      </c>
      <c r="BA609" s="128">
        <v>1.4105123401787101</v>
      </c>
      <c r="BB609" s="128">
        <v>0.84317444604624647</v>
      </c>
      <c r="BC609" s="128">
        <v>1.5187492354868199E-2</v>
      </c>
      <c r="BD609" s="128">
        <v>1.0086464906593311</v>
      </c>
      <c r="BE609" s="128" t="s">
        <v>46</v>
      </c>
      <c r="BF609" s="128" t="s">
        <v>46</v>
      </c>
      <c r="BG609" s="128" t="s">
        <v>46</v>
      </c>
      <c r="BH609" s="128">
        <v>0.98248669409951439</v>
      </c>
      <c r="BI609" s="128">
        <v>3.0182175139009199E-2</v>
      </c>
      <c r="BJ609" s="128">
        <v>0.12938225114171081</v>
      </c>
      <c r="BK609" s="128">
        <v>6.7841519637401995E-2</v>
      </c>
      <c r="BL609" s="128">
        <v>4.3858973866223616E-2</v>
      </c>
      <c r="BM609" s="128">
        <v>-1.7907660117650992E-2</v>
      </c>
      <c r="BN609" s="128">
        <v>-0.1070882443642293</v>
      </c>
      <c r="BO609" s="128">
        <v>1.1281456254129999E-3</v>
      </c>
      <c r="BP609" s="128">
        <v>-0.27138497072036422</v>
      </c>
      <c r="BQ609" s="128" t="s">
        <v>46</v>
      </c>
      <c r="BR609" s="128" t="s">
        <v>46</v>
      </c>
      <c r="BS609" s="128">
        <v>-1.5524890896068122E-3</v>
      </c>
      <c r="BT609" s="128">
        <v>0.13234174814706051</v>
      </c>
      <c r="BU609" s="128">
        <v>0.15500674829649169</v>
      </c>
      <c r="BV609" s="177">
        <v>0.50529539446441296</v>
      </c>
      <c r="BW609" s="177">
        <v>7.2245962360583602E-2</v>
      </c>
      <c r="BX609" s="128">
        <v>-6.4650671383876299E-2</v>
      </c>
      <c r="BY609" s="128">
        <v>-0.37538549897947521</v>
      </c>
      <c r="BZ609" s="177">
        <v>0.56587976741662938</v>
      </c>
      <c r="CA609" s="182">
        <v>0.7838811726882603</v>
      </c>
      <c r="CB609" s="182">
        <v>-0.17747115847143699</v>
      </c>
      <c r="CC609" s="182">
        <v>0.38399693308094818</v>
      </c>
      <c r="CD609" s="182">
        <v>0.34782836643437709</v>
      </c>
      <c r="CE609" s="182">
        <v>0.45248105598312288</v>
      </c>
      <c r="CF609" s="182">
        <v>0.4695901525891899</v>
      </c>
      <c r="CG609" s="179">
        <v>391.31730594999999</v>
      </c>
      <c r="CH609" s="169">
        <v>0.3</v>
      </c>
      <c r="CI609" s="170">
        <v>0.15</v>
      </c>
      <c r="CJ609" s="170">
        <v>6.0000000000000001E-3</v>
      </c>
      <c r="CK609" s="170" t="s">
        <v>46</v>
      </c>
      <c r="CL609" s="170">
        <v>6.0000000000000001E-3</v>
      </c>
      <c r="CM609" s="180">
        <v>178317646.24000001</v>
      </c>
      <c r="CN609" s="180">
        <v>162075977.38000005</v>
      </c>
      <c r="CO609" s="180">
        <v>1781144.4000000004</v>
      </c>
      <c r="CP609" s="128" t="s">
        <v>46</v>
      </c>
      <c r="CQ609" s="128" t="s">
        <v>46</v>
      </c>
      <c r="CR609" s="128" t="s">
        <v>46</v>
      </c>
      <c r="CS609" s="128" t="s">
        <v>46</v>
      </c>
      <c r="CT609" s="126" t="s">
        <v>46</v>
      </c>
      <c r="CU609" s="126" t="s">
        <v>46</v>
      </c>
      <c r="CV609" s="126" t="s">
        <v>6445</v>
      </c>
      <c r="CW609" s="126" t="s">
        <v>46</v>
      </c>
      <c r="CX609" s="154">
        <v>25569.625694432871</v>
      </c>
    </row>
    <row r="610" spans="1:102" ht="15" customHeight="1" x14ac:dyDescent="0.35">
      <c r="A610" s="8"/>
      <c r="B610" s="129">
        <v>17164804000129</v>
      </c>
      <c r="C610" s="152" t="s">
        <v>6446</v>
      </c>
      <c r="D610" s="126">
        <v>32</v>
      </c>
      <c r="E610" s="126"/>
      <c r="F610" s="122" t="s">
        <v>3393</v>
      </c>
      <c r="G610" s="126" t="s">
        <v>626</v>
      </c>
      <c r="H610" s="126" t="s">
        <v>3391</v>
      </c>
      <c r="I610" s="126" t="s">
        <v>3392</v>
      </c>
      <c r="J610" s="126" t="s">
        <v>362</v>
      </c>
      <c r="K610" s="126" t="s">
        <v>3540</v>
      </c>
      <c r="L610" s="211" t="s">
        <v>3399</v>
      </c>
      <c r="M610" s="126" t="s">
        <v>114</v>
      </c>
      <c r="N610" s="126" t="s">
        <v>4919</v>
      </c>
      <c r="O610" s="126" t="s">
        <v>3551</v>
      </c>
      <c r="P610" s="211" t="s">
        <v>3550</v>
      </c>
      <c r="Q610" s="127">
        <v>10000</v>
      </c>
      <c r="R610" s="126" t="s">
        <v>4350</v>
      </c>
      <c r="S610" s="213" t="s">
        <v>46</v>
      </c>
      <c r="T610" s="171">
        <v>5000</v>
      </c>
      <c r="U610" s="171">
        <v>5000</v>
      </c>
      <c r="V610" s="172" t="s">
        <v>3398</v>
      </c>
      <c r="W610" s="172" t="s">
        <v>3530</v>
      </c>
      <c r="X610" s="172" t="s">
        <v>3531</v>
      </c>
      <c r="Y610" s="172" t="s">
        <v>3534</v>
      </c>
      <c r="Z610" s="172">
        <v>32</v>
      </c>
      <c r="AA610" s="172" t="s">
        <v>46</v>
      </c>
      <c r="AB610" s="169" t="s">
        <v>46</v>
      </c>
      <c r="AC610" s="172" t="s">
        <v>46</v>
      </c>
      <c r="AD610" s="169">
        <v>0.02</v>
      </c>
      <c r="AE610" s="169" t="s">
        <v>46</v>
      </c>
      <c r="AF610" s="169">
        <v>2.2499999999999999E-2</v>
      </c>
      <c r="AG610" s="169">
        <v>0.2</v>
      </c>
      <c r="AH610" s="172" t="s">
        <v>136</v>
      </c>
      <c r="AI610" s="172" t="s">
        <v>4367</v>
      </c>
      <c r="AJ610" s="172" t="s">
        <v>3372</v>
      </c>
      <c r="AK610" s="173">
        <v>41269</v>
      </c>
      <c r="AL610" s="212" t="s">
        <v>3654</v>
      </c>
      <c r="AM610" s="128">
        <v>4.3683297314226703E-2</v>
      </c>
      <c r="AN610" s="128">
        <v>0.218466960410512</v>
      </c>
      <c r="AO610" s="128">
        <v>0.17971976270817411</v>
      </c>
      <c r="AP610" s="128">
        <v>0.13820061067901651</v>
      </c>
      <c r="AQ610" s="128">
        <v>0.1033274662867282</v>
      </c>
      <c r="AR610" s="128">
        <v>-5.8449447104721997E-2</v>
      </c>
      <c r="AS610" s="128">
        <v>0.18593293957803489</v>
      </c>
      <c r="AT610" s="128">
        <v>-0.1075235198835523</v>
      </c>
      <c r="AU610" s="128" t="s">
        <v>46</v>
      </c>
      <c r="AV610" s="128" t="s">
        <v>46</v>
      </c>
      <c r="AW610" s="128">
        <v>7.6794784844102806E-2</v>
      </c>
      <c r="AX610" s="128">
        <v>3.5808024882858231</v>
      </c>
      <c r="AY610" s="128">
        <v>2.1105350094721165</v>
      </c>
      <c r="AZ610" s="128">
        <v>1.3468680389398493</v>
      </c>
      <c r="BA610" s="128">
        <v>1.1390718432929867</v>
      </c>
      <c r="BB610" s="128">
        <v>0.79742038812251903</v>
      </c>
      <c r="BC610" s="128" t="s">
        <v>46</v>
      </c>
      <c r="BD610" s="128">
        <v>1.4250531040571923</v>
      </c>
      <c r="BE610" s="128" t="s">
        <v>46</v>
      </c>
      <c r="BF610" s="128" t="s">
        <v>46</v>
      </c>
      <c r="BG610" s="128" t="s">
        <v>46</v>
      </c>
      <c r="BH610" s="128">
        <v>0.7108576016654512</v>
      </c>
      <c r="BI610" s="128">
        <v>3.1483993538849099E-2</v>
      </c>
      <c r="BJ610" s="128">
        <v>0.1149543631638287</v>
      </c>
      <c r="BK610" s="128">
        <v>4.6284446469149199E-2</v>
      </c>
      <c r="BL610" s="128">
        <v>1.5047544172410943E-2</v>
      </c>
      <c r="BM610" s="128">
        <v>-2.3238509993872891E-2</v>
      </c>
      <c r="BN610" s="128">
        <v>-0.16718917525896429</v>
      </c>
      <c r="BO610" s="128">
        <v>5.54585459932097E-2</v>
      </c>
      <c r="BP610" s="128">
        <v>-0.23125355533658651</v>
      </c>
      <c r="BQ610" s="128" t="s">
        <v>46</v>
      </c>
      <c r="BR610" s="128" t="s">
        <v>46</v>
      </c>
      <c r="BS610" s="128">
        <v>-2.819089823089127E-2</v>
      </c>
      <c r="BT610" s="128">
        <v>0.13738755698047939</v>
      </c>
      <c r="BU610" s="128">
        <v>0.19881373461973259</v>
      </c>
      <c r="BV610" s="177">
        <v>0.3597437967305892</v>
      </c>
      <c r="BW610" s="177">
        <v>1.2694253682330601E-2</v>
      </c>
      <c r="BX610" s="128">
        <v>-8.1463476107043895E-2</v>
      </c>
      <c r="BY610" s="128">
        <v>-0.44082334861276179</v>
      </c>
      <c r="BZ610" s="177">
        <v>0.75207400014976999</v>
      </c>
      <c r="CA610" s="182">
        <v>0.80770056132250923</v>
      </c>
      <c r="CB610" s="182">
        <v>-0.17768477572018501</v>
      </c>
      <c r="CC610" s="182">
        <v>0.38470632534003513</v>
      </c>
      <c r="CD610" s="182">
        <v>0.34229669115411682</v>
      </c>
      <c r="CE610" s="182">
        <v>0.46391401222093709</v>
      </c>
      <c r="CF610" s="182">
        <v>0.44812766267060938</v>
      </c>
      <c r="CG610" s="179">
        <v>256.25652715000001</v>
      </c>
      <c r="CH610" s="169">
        <v>0.3</v>
      </c>
      <c r="CI610" s="170">
        <v>0.15</v>
      </c>
      <c r="CJ610" s="170">
        <v>6.0000000000000001E-3</v>
      </c>
      <c r="CK610" s="170">
        <v>2.1227748220055023E-3</v>
      </c>
      <c r="CL610" s="170">
        <v>8.1227748220055029E-3</v>
      </c>
      <c r="CM610" s="180">
        <v>80046325.829999998</v>
      </c>
      <c r="CN610" s="180">
        <v>73217272.913968265</v>
      </c>
      <c r="CO610" s="180">
        <v>18765.54</v>
      </c>
      <c r="CP610" s="128" t="s">
        <v>46</v>
      </c>
      <c r="CQ610" s="128" t="s">
        <v>46</v>
      </c>
      <c r="CR610" s="128" t="s">
        <v>46</v>
      </c>
      <c r="CS610" s="128" t="s">
        <v>46</v>
      </c>
      <c r="CT610" s="126" t="s">
        <v>46</v>
      </c>
      <c r="CU610" s="126" t="s">
        <v>46</v>
      </c>
      <c r="CV610" s="126" t="s">
        <v>6447</v>
      </c>
      <c r="CW610" s="126" t="s">
        <v>46</v>
      </c>
      <c r="CX610" s="154">
        <v>25569.625694432871</v>
      </c>
    </row>
    <row r="611" spans="1:102" ht="15" customHeight="1" x14ac:dyDescent="0.35">
      <c r="A611" s="8"/>
      <c r="B611" s="129">
        <v>17301119000105</v>
      </c>
      <c r="C611" s="152" t="s">
        <v>6613</v>
      </c>
      <c r="D611" s="126">
        <v>30</v>
      </c>
      <c r="E611" s="126"/>
      <c r="F611" s="122" t="s">
        <v>3394</v>
      </c>
      <c r="G611" s="126" t="s">
        <v>651</v>
      </c>
      <c r="H611" s="126" t="s">
        <v>3391</v>
      </c>
      <c r="I611" s="126" t="s">
        <v>3392</v>
      </c>
      <c r="J611" s="126" t="s">
        <v>362</v>
      </c>
      <c r="K611" s="126" t="s">
        <v>3526</v>
      </c>
      <c r="L611" s="211" t="s">
        <v>3400</v>
      </c>
      <c r="M611" s="126" t="s">
        <v>114</v>
      </c>
      <c r="N611" s="126" t="s">
        <v>115</v>
      </c>
      <c r="O611" s="126" t="s">
        <v>3551</v>
      </c>
      <c r="P611" s="211" t="s">
        <v>3550</v>
      </c>
      <c r="Q611" s="127">
        <v>5000</v>
      </c>
      <c r="R611" s="126" t="s">
        <v>4350</v>
      </c>
      <c r="S611" s="213" t="s">
        <v>46</v>
      </c>
      <c r="T611" s="171">
        <v>5000</v>
      </c>
      <c r="U611" s="171">
        <v>5000</v>
      </c>
      <c r="V611" s="172" t="s">
        <v>3398</v>
      </c>
      <c r="W611" s="172" t="s">
        <v>135</v>
      </c>
      <c r="X611" s="172" t="s">
        <v>3531</v>
      </c>
      <c r="Y611" s="172" t="s">
        <v>3534</v>
      </c>
      <c r="Z611" s="172">
        <v>32</v>
      </c>
      <c r="AA611" s="172" t="s">
        <v>46</v>
      </c>
      <c r="AB611" s="169" t="s">
        <v>46</v>
      </c>
      <c r="AC611" s="172" t="s">
        <v>6614</v>
      </c>
      <c r="AD611" s="169">
        <v>1.8500000000000003E-2</v>
      </c>
      <c r="AE611" s="169">
        <v>0.16849999999999998</v>
      </c>
      <c r="AF611" s="169">
        <v>0.02</v>
      </c>
      <c r="AG611" s="169">
        <v>0.2</v>
      </c>
      <c r="AH611" s="172" t="s">
        <v>136</v>
      </c>
      <c r="AI611" s="172" t="s">
        <v>4367</v>
      </c>
      <c r="AJ611" s="172" t="s">
        <v>5467</v>
      </c>
      <c r="AK611" s="173">
        <v>41338</v>
      </c>
      <c r="AL611" s="212" t="s">
        <v>6615</v>
      </c>
      <c r="AM611" s="128">
        <v>4.9993325774164203E-2</v>
      </c>
      <c r="AN611" s="128">
        <v>0.37259798096164171</v>
      </c>
      <c r="AO611" s="128">
        <v>0.14898784975122401</v>
      </c>
      <c r="AP611" s="128">
        <v>0.1192476779926412</v>
      </c>
      <c r="AQ611" s="128">
        <v>6.95546880220414E-2</v>
      </c>
      <c r="AR611" s="128">
        <v>-0.21658412986077791</v>
      </c>
      <c r="AS611" s="128">
        <v>0.22913079500280739</v>
      </c>
      <c r="AT611" s="128">
        <v>-1.50492278739945E-2</v>
      </c>
      <c r="AU611" s="128" t="s">
        <v>46</v>
      </c>
      <c r="AV611" s="128" t="s">
        <v>46</v>
      </c>
      <c r="AW611" s="128">
        <v>9.3906098204423694E-2</v>
      </c>
      <c r="AX611" s="128">
        <v>4.0980474537463421</v>
      </c>
      <c r="AY611" s="128">
        <v>3.5995423829787101</v>
      </c>
      <c r="AZ611" s="128">
        <v>1.116554851823033</v>
      </c>
      <c r="BA611" s="128">
        <v>0.97414667488823037</v>
      </c>
      <c r="BB611" s="128">
        <v>0.51946016660615779</v>
      </c>
      <c r="BC611" s="128" t="s">
        <v>46</v>
      </c>
      <c r="BD611" s="128">
        <v>1.7561361176501111</v>
      </c>
      <c r="BE611" s="128" t="s">
        <v>46</v>
      </c>
      <c r="BF611" s="128" t="s">
        <v>46</v>
      </c>
      <c r="BG611" s="128" t="s">
        <v>46</v>
      </c>
      <c r="BH611" s="128">
        <v>0.9636183076536522</v>
      </c>
      <c r="BI611" s="128">
        <v>3.7794021998786599E-2</v>
      </c>
      <c r="BJ611" s="128">
        <v>0.26908538371495849</v>
      </c>
      <c r="BK611" s="128">
        <v>1.5552533512199001E-2</v>
      </c>
      <c r="BL611" s="128">
        <v>-2.8196130516354723E-3</v>
      </c>
      <c r="BM611" s="128">
        <v>-5.6745255117496729E-2</v>
      </c>
      <c r="BN611" s="128">
        <v>-0.32532385801502028</v>
      </c>
      <c r="BO611" s="128">
        <v>9.8656401417982195E-2</v>
      </c>
      <c r="BP611" s="128">
        <v>-0.1387792633270287</v>
      </c>
      <c r="BQ611" s="128" t="s">
        <v>46</v>
      </c>
      <c r="BR611" s="128" t="s">
        <v>46</v>
      </c>
      <c r="BS611" s="128">
        <v>-3.230623099943486E-3</v>
      </c>
      <c r="BT611" s="128">
        <v>0.18326636548220859</v>
      </c>
      <c r="BU611" s="128">
        <v>0.21212130803350879</v>
      </c>
      <c r="BV611" s="177">
        <v>0.16564608305137901</v>
      </c>
      <c r="BW611" s="177">
        <v>9.7752534100297495E-2</v>
      </c>
      <c r="BX611" s="128">
        <v>-0.17037659315111781</v>
      </c>
      <c r="BY611" s="128">
        <v>-0.4744851748133237</v>
      </c>
      <c r="BZ611" s="177">
        <v>0.78684164668858991</v>
      </c>
      <c r="CA611" s="182">
        <v>0.88551812947106534</v>
      </c>
      <c r="CB611" s="182">
        <v>-0.32355096171540387</v>
      </c>
      <c r="CC611" s="182">
        <v>0.57188384623978494</v>
      </c>
      <c r="CD611" s="182">
        <v>0.48825621778775852</v>
      </c>
      <c r="CE611" s="182">
        <v>9.2062833679174894E-2</v>
      </c>
      <c r="CF611" s="182">
        <v>0.4798274557971825</v>
      </c>
      <c r="CG611" s="179">
        <v>3.08065232</v>
      </c>
      <c r="CH611" s="169">
        <v>0.25</v>
      </c>
      <c r="CI611" s="170">
        <v>0.15</v>
      </c>
      <c r="CJ611" s="170">
        <v>4.6250000000000006E-3</v>
      </c>
      <c r="CK611" s="170">
        <v>1.048142518673727E-3</v>
      </c>
      <c r="CL611" s="170">
        <v>5.673142518673728E-3</v>
      </c>
      <c r="CM611" s="180">
        <v>73265870</v>
      </c>
      <c r="CN611" s="180">
        <v>65057520.04999996</v>
      </c>
      <c r="CO611" s="180">
        <v>2704605.64</v>
      </c>
      <c r="CP611" s="128" t="s">
        <v>46</v>
      </c>
      <c r="CQ611" s="128" t="s">
        <v>46</v>
      </c>
      <c r="CR611" s="128" t="s">
        <v>46</v>
      </c>
      <c r="CS611" s="128" t="s">
        <v>46</v>
      </c>
      <c r="CT611" s="126" t="s">
        <v>46</v>
      </c>
      <c r="CU611" s="126" t="s">
        <v>46</v>
      </c>
      <c r="CV611" s="126" t="s">
        <v>6616</v>
      </c>
      <c r="CW611" s="126" t="s">
        <v>46</v>
      </c>
      <c r="CX611" s="154">
        <v>25569.625694432871</v>
      </c>
    </row>
    <row r="612" spans="1:102" ht="15" customHeight="1" x14ac:dyDescent="0.35">
      <c r="A612" s="8"/>
      <c r="B612" s="129">
        <v>11225767000135</v>
      </c>
      <c r="C612" s="152" t="s">
        <v>6617</v>
      </c>
      <c r="D612" s="126">
        <v>34</v>
      </c>
      <c r="E612" s="126"/>
      <c r="F612" s="122" t="s">
        <v>3393</v>
      </c>
      <c r="G612" s="126" t="s">
        <v>651</v>
      </c>
      <c r="H612" s="126" t="s">
        <v>3557</v>
      </c>
      <c r="I612" s="126" t="s">
        <v>3558</v>
      </c>
      <c r="J612" s="126" t="s">
        <v>3560</v>
      </c>
      <c r="K612" s="126" t="s">
        <v>3540</v>
      </c>
      <c r="L612" s="211" t="s">
        <v>3399</v>
      </c>
      <c r="M612" s="126" t="s">
        <v>114</v>
      </c>
      <c r="N612" s="126" t="s">
        <v>115</v>
      </c>
      <c r="O612" s="126" t="s">
        <v>3551</v>
      </c>
      <c r="P612" s="211" t="s">
        <v>3550</v>
      </c>
      <c r="Q612" s="127">
        <v>5000</v>
      </c>
      <c r="R612" s="126" t="s">
        <v>4350</v>
      </c>
      <c r="S612" s="213" t="s">
        <v>46</v>
      </c>
      <c r="T612" s="171">
        <v>5000</v>
      </c>
      <c r="U612" s="171">
        <v>5000</v>
      </c>
      <c r="V612" s="172" t="s">
        <v>3398</v>
      </c>
      <c r="W612" s="172" t="s">
        <v>135</v>
      </c>
      <c r="X612" s="172" t="s">
        <v>5101</v>
      </c>
      <c r="Y612" s="172" t="s">
        <v>3534</v>
      </c>
      <c r="Z612" s="172">
        <v>16</v>
      </c>
      <c r="AA612" s="172" t="s">
        <v>46</v>
      </c>
      <c r="AB612" s="169" t="s">
        <v>46</v>
      </c>
      <c r="AC612" s="172" t="s">
        <v>6618</v>
      </c>
      <c r="AD612" s="169">
        <v>1.8500000000000003E-2</v>
      </c>
      <c r="AE612" s="169">
        <v>0.16849999999999998</v>
      </c>
      <c r="AF612" s="169">
        <v>2.5000000000000001E-2</v>
      </c>
      <c r="AG612" s="169">
        <v>0.2</v>
      </c>
      <c r="AH612" s="172" t="s">
        <v>46</v>
      </c>
      <c r="AI612" s="172" t="s">
        <v>46</v>
      </c>
      <c r="AJ612" s="172" t="s">
        <v>3372</v>
      </c>
      <c r="AK612" s="173">
        <v>40142</v>
      </c>
      <c r="AL612" s="212" t="s">
        <v>6619</v>
      </c>
      <c r="AM612" s="128">
        <v>4.69843065160944E-2</v>
      </c>
      <c r="AN612" s="128">
        <v>0.36374368951562291</v>
      </c>
      <c r="AO612" s="128">
        <v>0.13757359143725259</v>
      </c>
      <c r="AP612" s="128">
        <v>0.1152804797398481</v>
      </c>
      <c r="AQ612" s="128">
        <v>5.8457128271270899E-2</v>
      </c>
      <c r="AR612" s="128">
        <v>-0.22077432298833671</v>
      </c>
      <c r="AS612" s="128">
        <v>0.23546533707660311</v>
      </c>
      <c r="AT612" s="128">
        <v>-6.8754380711795807E-2</v>
      </c>
      <c r="AU612" s="128" t="s">
        <v>46</v>
      </c>
      <c r="AV612" s="128" t="s">
        <v>46</v>
      </c>
      <c r="AW612" s="128">
        <v>9.0867864497246195E-2</v>
      </c>
      <c r="AX612" s="128">
        <v>3.851392454946895</v>
      </c>
      <c r="AY612" s="128">
        <v>3.514004084437925</v>
      </c>
      <c r="AZ612" s="128">
        <v>1.0310133427556374</v>
      </c>
      <c r="BA612" s="128">
        <v>0.93997530094607185</v>
      </c>
      <c r="BB612" s="128">
        <v>0.43186340665898909</v>
      </c>
      <c r="BC612" s="128" t="s">
        <v>46</v>
      </c>
      <c r="BD612" s="128">
        <v>1.8046861963264871</v>
      </c>
      <c r="BE612" s="128" t="s">
        <v>46</v>
      </c>
      <c r="BF612" s="128" t="s">
        <v>46</v>
      </c>
      <c r="BG612" s="128" t="s">
        <v>46</v>
      </c>
      <c r="BH612" s="128">
        <v>0.89990843561544942</v>
      </c>
      <c r="BI612" s="128">
        <v>3.4785002740716803E-2</v>
      </c>
      <c r="BJ612" s="128">
        <v>0.2602310922689397</v>
      </c>
      <c r="BK612" s="128">
        <v>4.1382751982277002E-3</v>
      </c>
      <c r="BL612" s="128">
        <v>-6.5573448919454824E-3</v>
      </c>
      <c r="BM612" s="128">
        <v>-6.7734535567151255E-2</v>
      </c>
      <c r="BN612" s="128">
        <v>-0.32951405114257909</v>
      </c>
      <c r="BO612" s="128">
        <v>0.1049909434917779</v>
      </c>
      <c r="BP612" s="128">
        <v>-0.19248441616483</v>
      </c>
      <c r="BQ612" s="128" t="s">
        <v>46</v>
      </c>
      <c r="BR612" s="128" t="s">
        <v>46</v>
      </c>
      <c r="BS612" s="128">
        <v>-9.1797782292311059E-3</v>
      </c>
      <c r="BT612" s="128">
        <v>0.185805468298751</v>
      </c>
      <c r="BU612" s="128">
        <v>0.204063956797947</v>
      </c>
      <c r="BV612" s="177">
        <v>0.11215389948576029</v>
      </c>
      <c r="BW612" s="177">
        <v>7.8244530071327104E-2</v>
      </c>
      <c r="BX612" s="128">
        <v>-0.1735707806135891</v>
      </c>
      <c r="BY612" s="128">
        <v>-0.4794193219452802</v>
      </c>
      <c r="BZ612" s="177">
        <v>0.7768056841195019</v>
      </c>
      <c r="CA612" s="182">
        <v>0.89132993361895441</v>
      </c>
      <c r="CB612" s="182">
        <v>-0.32414673132186139</v>
      </c>
      <c r="CC612" s="182">
        <v>0.57540830222884853</v>
      </c>
      <c r="CD612" s="182">
        <v>0.49132185188735611</v>
      </c>
      <c r="CE612" s="182">
        <v>9.0622060857988004E-2</v>
      </c>
      <c r="CF612" s="182">
        <v>0.4749633654820104</v>
      </c>
      <c r="CG612" s="179">
        <v>3.9496636999999999</v>
      </c>
      <c r="CH612" s="169">
        <v>0.17</v>
      </c>
      <c r="CI612" s="170" t="s">
        <v>46</v>
      </c>
      <c r="CJ612" s="170">
        <v>3.1450000000000007E-3</v>
      </c>
      <c r="CK612" s="170" t="s">
        <v>46</v>
      </c>
      <c r="CL612" s="170">
        <v>3.1450000000000007E-3</v>
      </c>
      <c r="CM612" s="180">
        <v>22342960.789999999</v>
      </c>
      <c r="CN612" s="180">
        <v>24870386.863015879</v>
      </c>
      <c r="CO612" s="180">
        <v>-9140107.8800000008</v>
      </c>
      <c r="CP612" s="128" t="s">
        <v>46</v>
      </c>
      <c r="CQ612" s="128" t="s">
        <v>46</v>
      </c>
      <c r="CR612" s="128" t="s">
        <v>46</v>
      </c>
      <c r="CS612" s="128" t="s">
        <v>46</v>
      </c>
      <c r="CT612" s="126" t="s">
        <v>46</v>
      </c>
      <c r="CU612" s="126" t="s">
        <v>46</v>
      </c>
      <c r="CV612" s="126" t="s">
        <v>6620</v>
      </c>
      <c r="CW612" s="126" t="s">
        <v>46</v>
      </c>
      <c r="CX612" s="154">
        <v>25569.625</v>
      </c>
    </row>
    <row r="613" spans="1:102" ht="15" customHeight="1" x14ac:dyDescent="0.35">
      <c r="A613" s="8"/>
      <c r="B613" s="129">
        <v>44157044000103</v>
      </c>
      <c r="C613" s="152" t="s">
        <v>6621</v>
      </c>
      <c r="D613" s="126">
        <v>31</v>
      </c>
      <c r="E613" s="126"/>
      <c r="F613" s="122"/>
      <c r="G613" s="126" t="s">
        <v>651</v>
      </c>
      <c r="H613" s="126" t="s">
        <v>3391</v>
      </c>
      <c r="I613" s="126" t="s">
        <v>3392</v>
      </c>
      <c r="J613" s="126" t="s">
        <v>362</v>
      </c>
      <c r="K613" s="126" t="s">
        <v>3526</v>
      </c>
      <c r="L613" s="211" t="s">
        <v>3399</v>
      </c>
      <c r="M613" s="126" t="s">
        <v>112</v>
      </c>
      <c r="N613" s="126" t="s">
        <v>113</v>
      </c>
      <c r="O613" s="126" t="s">
        <v>4459</v>
      </c>
      <c r="P613" s="211" t="s">
        <v>114</v>
      </c>
      <c r="Q613" s="127">
        <v>1000</v>
      </c>
      <c r="R613" s="126" t="s">
        <v>4361</v>
      </c>
      <c r="S613" s="213" t="s">
        <v>46</v>
      </c>
      <c r="T613" s="171">
        <v>1000</v>
      </c>
      <c r="U613" s="171">
        <v>1000</v>
      </c>
      <c r="V613" s="172" t="s">
        <v>3398</v>
      </c>
      <c r="W613" s="172" t="s">
        <v>135</v>
      </c>
      <c r="X613" s="172" t="s">
        <v>3531</v>
      </c>
      <c r="Y613" s="172" t="s">
        <v>3534</v>
      </c>
      <c r="Z613" s="172">
        <v>32</v>
      </c>
      <c r="AA613" s="172" t="s">
        <v>46</v>
      </c>
      <c r="AB613" s="169" t="s">
        <v>46</v>
      </c>
      <c r="AC613" s="172" t="s">
        <v>6622</v>
      </c>
      <c r="AD613" s="169">
        <v>1.8500000000000003E-2</v>
      </c>
      <c r="AE613" s="169">
        <v>0.16849999999999998</v>
      </c>
      <c r="AF613" s="169">
        <v>0.02</v>
      </c>
      <c r="AG613" s="169">
        <v>0.2</v>
      </c>
      <c r="AH613" s="172" t="s">
        <v>3564</v>
      </c>
      <c r="AI613" s="172" t="s">
        <v>4352</v>
      </c>
      <c r="AJ613" s="172" t="s">
        <v>5205</v>
      </c>
      <c r="AK613" s="173">
        <v>44651</v>
      </c>
      <c r="AL613" s="212" t="s">
        <v>6623</v>
      </c>
      <c r="AM613" s="128">
        <v>4.3084620662408001E-2</v>
      </c>
      <c r="AN613" s="128">
        <v>0.31635447898566049</v>
      </c>
      <c r="AO613" s="128">
        <v>0.1306747941843022</v>
      </c>
      <c r="AP613" s="128">
        <v>4.9177523679466003E-3</v>
      </c>
      <c r="AQ613" s="128">
        <v>4.0857971295791197E-2</v>
      </c>
      <c r="AR613" s="128">
        <v>-0.3451095790111951</v>
      </c>
      <c r="AS613" s="128">
        <v>0.1994901612446324</v>
      </c>
      <c r="AT613" s="128" t="s">
        <v>46</v>
      </c>
      <c r="AU613" s="128" t="s">
        <v>46</v>
      </c>
      <c r="AV613" s="128" t="s">
        <v>46</v>
      </c>
      <c r="AW613" s="128">
        <v>0.1526807997132508</v>
      </c>
      <c r="AX613" s="128">
        <v>3.5317278310068549</v>
      </c>
      <c r="AY613" s="128">
        <v>3.0561930373725321</v>
      </c>
      <c r="AZ613" s="128">
        <v>0.97931190832734505</v>
      </c>
      <c r="BA613" s="128">
        <v>3.8006328938923799E-2</v>
      </c>
      <c r="BB613" s="128">
        <v>0.29666678445338329</v>
      </c>
      <c r="BC613" s="128" t="s">
        <v>46</v>
      </c>
      <c r="BD613" s="128">
        <v>1.5289602485482194</v>
      </c>
      <c r="BE613" s="128" t="s">
        <v>46</v>
      </c>
      <c r="BF613" s="128" t="s">
        <v>46</v>
      </c>
      <c r="BG613" s="128" t="s">
        <v>46</v>
      </c>
      <c r="BH613" s="128">
        <v>1.239684102721087</v>
      </c>
      <c r="BI613" s="128">
        <v>3.08853168870304E-2</v>
      </c>
      <c r="BJ613" s="128">
        <v>0.2128418817389772</v>
      </c>
      <c r="BK613" s="128">
        <v>-2.7605220547226002E-3</v>
      </c>
      <c r="BL613" s="128">
        <v>-0.11021427855354071</v>
      </c>
      <c r="BM613" s="128">
        <v>-8.5139735212593992E-2</v>
      </c>
      <c r="BN613" s="128">
        <v>-0.45384930716543748</v>
      </c>
      <c r="BO613" s="128">
        <v>6.9015767659807298E-2</v>
      </c>
      <c r="BP613" s="128" t="s">
        <v>46</v>
      </c>
      <c r="BQ613" s="128" t="s">
        <v>46</v>
      </c>
      <c r="BR613" s="128" t="s">
        <v>46</v>
      </c>
      <c r="BS613" s="128">
        <v>2.6282736959275299E-2</v>
      </c>
      <c r="BT613" s="128">
        <v>0.1502228094825708</v>
      </c>
      <c r="BU613" s="128">
        <v>0.25668810414144949</v>
      </c>
      <c r="BV613" s="177">
        <v>5.85644455099966E-2</v>
      </c>
      <c r="BW613" s="177">
        <v>0.21573417845450879</v>
      </c>
      <c r="BX613" s="128">
        <v>-0.14576601901931141</v>
      </c>
      <c r="BY613" s="128">
        <v>-0.35688323880662109</v>
      </c>
      <c r="BZ613" s="177">
        <v>1.0824764700249909</v>
      </c>
      <c r="CA613" s="182">
        <v>0.8690665524031943</v>
      </c>
      <c r="CB613" s="182">
        <v>-0.33778738460637131</v>
      </c>
      <c r="CC613" s="182">
        <v>0.58108073258347015</v>
      </c>
      <c r="CD613" s="182">
        <v>0.51065852362306074</v>
      </c>
      <c r="CE613" s="182">
        <v>7.4043430336017194E-2</v>
      </c>
      <c r="CF613" s="182">
        <v>0.50200343417829307</v>
      </c>
      <c r="CG613" s="179">
        <v>1.6415233899999999</v>
      </c>
      <c r="CH613" s="169">
        <v>0.24</v>
      </c>
      <c r="CI613" s="170">
        <v>0.15</v>
      </c>
      <c r="CJ613" s="170">
        <v>4.4400000000000004E-3</v>
      </c>
      <c r="CK613" s="170" t="s">
        <v>46</v>
      </c>
      <c r="CL613" s="170">
        <v>4.4400000000000004E-3</v>
      </c>
      <c r="CM613" s="180">
        <v>19417133.710000001</v>
      </c>
      <c r="CN613" s="180">
        <v>18285580.24492063</v>
      </c>
      <c r="CO613" s="180">
        <v>-1625056.3199999996</v>
      </c>
      <c r="CP613" s="128" t="s">
        <v>46</v>
      </c>
      <c r="CQ613" s="128" t="s">
        <v>46</v>
      </c>
      <c r="CR613" s="128" t="s">
        <v>46</v>
      </c>
      <c r="CS613" s="128" t="s">
        <v>46</v>
      </c>
      <c r="CT613" s="126" t="s">
        <v>46</v>
      </c>
      <c r="CU613" s="126" t="s">
        <v>46</v>
      </c>
      <c r="CV613" s="126" t="s">
        <v>6624</v>
      </c>
      <c r="CW613" s="126" t="s">
        <v>46</v>
      </c>
      <c r="CX613" s="154">
        <v>25569.625694432871</v>
      </c>
    </row>
    <row r="614" spans="1:102" ht="15" customHeight="1" x14ac:dyDescent="0.35">
      <c r="A614" s="8"/>
      <c r="B614" s="129">
        <v>17797493000135</v>
      </c>
      <c r="C614" s="152" t="s">
        <v>6625</v>
      </c>
      <c r="D614" s="126">
        <v>13</v>
      </c>
      <c r="E614" s="126"/>
      <c r="F614" s="122" t="s">
        <v>3552</v>
      </c>
      <c r="G614" s="126" t="s">
        <v>2875</v>
      </c>
      <c r="H614" s="126" t="s">
        <v>2875</v>
      </c>
      <c r="I614" s="126" t="s">
        <v>3558</v>
      </c>
      <c r="J614" s="126" t="s">
        <v>3561</v>
      </c>
      <c r="K614" s="126" t="s">
        <v>3526</v>
      </c>
      <c r="L614" s="211" t="s">
        <v>3399</v>
      </c>
      <c r="M614" s="126" t="s">
        <v>112</v>
      </c>
      <c r="N614" s="126" t="s">
        <v>113</v>
      </c>
      <c r="O614" s="126" t="s">
        <v>157</v>
      </c>
      <c r="P614" s="211" t="s">
        <v>3541</v>
      </c>
      <c r="Q614" s="127">
        <v>1000</v>
      </c>
      <c r="R614" s="126" t="s">
        <v>4350</v>
      </c>
      <c r="S614" s="213" t="s">
        <v>46</v>
      </c>
      <c r="T614" s="171">
        <v>1000</v>
      </c>
      <c r="U614" s="171">
        <v>1000</v>
      </c>
      <c r="V614" s="172" t="s">
        <v>3398</v>
      </c>
      <c r="W614" s="172" t="s">
        <v>135</v>
      </c>
      <c r="X614" s="172" t="s">
        <v>3531</v>
      </c>
      <c r="Y614" s="172" t="s">
        <v>3530</v>
      </c>
      <c r="Z614" s="172">
        <v>31</v>
      </c>
      <c r="AA614" s="172" t="s">
        <v>46</v>
      </c>
      <c r="AB614" s="169" t="s">
        <v>46</v>
      </c>
      <c r="AC614" s="172" t="s">
        <v>46</v>
      </c>
      <c r="AD614" s="169">
        <v>0.02</v>
      </c>
      <c r="AE614" s="169" t="s">
        <v>46</v>
      </c>
      <c r="AF614" s="169">
        <v>0.02</v>
      </c>
      <c r="AG614" s="169">
        <v>0.2</v>
      </c>
      <c r="AH614" s="172" t="s">
        <v>136</v>
      </c>
      <c r="AI614" s="172" t="s">
        <v>4367</v>
      </c>
      <c r="AJ614" s="172" t="s">
        <v>133</v>
      </c>
      <c r="AK614" s="173">
        <v>43318</v>
      </c>
      <c r="AL614" s="212" t="s">
        <v>6626</v>
      </c>
      <c r="AM614" s="128">
        <v>1.47808228198376E-2</v>
      </c>
      <c r="AN614" s="128">
        <v>0.15339570986660719</v>
      </c>
      <c r="AO614" s="128">
        <v>0.1784974165199435</v>
      </c>
      <c r="AP614" s="128">
        <v>0.13585293926268791</v>
      </c>
      <c r="AQ614" s="128">
        <v>0.1225895364131606</v>
      </c>
      <c r="AR614" s="128">
        <v>8.9769583995127994E-2</v>
      </c>
      <c r="AS614" s="128">
        <v>8.5213232470288294E-2</v>
      </c>
      <c r="AT614" s="128">
        <v>0.1522779920578021</v>
      </c>
      <c r="AU614" s="128" t="s">
        <v>46</v>
      </c>
      <c r="AV614" s="128" t="s">
        <v>46</v>
      </c>
      <c r="AW614" s="128">
        <v>8.0012770869468397E-2</v>
      </c>
      <c r="AX614" s="128">
        <v>1.2116119978642077</v>
      </c>
      <c r="AY614" s="128">
        <v>1.481903787043874</v>
      </c>
      <c r="AZ614" s="128">
        <v>1.3377074492048129</v>
      </c>
      <c r="BA614" s="128">
        <v>1.1184925382358415</v>
      </c>
      <c r="BB614" s="128">
        <v>0.96377708059863076</v>
      </c>
      <c r="BC614" s="128">
        <v>0.82554541489927158</v>
      </c>
      <c r="BD614" s="128">
        <v>0.65310311187527204</v>
      </c>
      <c r="BE614" s="128">
        <v>1.2307277816598077</v>
      </c>
      <c r="BF614" s="128" t="s">
        <v>46</v>
      </c>
      <c r="BG614" s="128" t="s">
        <v>46</v>
      </c>
      <c r="BH614" s="128">
        <v>0.90107822798256565</v>
      </c>
      <c r="BI614" s="128">
        <v>2.5815190444599999E-3</v>
      </c>
      <c r="BJ614" s="128">
        <v>4.9883112619923897E-2</v>
      </c>
      <c r="BK614" s="128">
        <v>4.5062100280918602E-2</v>
      </c>
      <c r="BL614" s="128">
        <v>1.2833433761915369E-2</v>
      </c>
      <c r="BM614" s="128">
        <v>-4.0875251755797537E-3</v>
      </c>
      <c r="BN614" s="128">
        <v>-1.8970144159114299E-2</v>
      </c>
      <c r="BO614" s="128">
        <v>-4.5261161114536798E-2</v>
      </c>
      <c r="BP614" s="128">
        <v>2.8547956604767898E-2</v>
      </c>
      <c r="BQ614" s="128" t="s">
        <v>46</v>
      </c>
      <c r="BR614" s="128" t="s">
        <v>46</v>
      </c>
      <c r="BS614" s="128">
        <v>-8.0675544752668582E-3</v>
      </c>
      <c r="BT614" s="128">
        <v>1.4363568574239E-2</v>
      </c>
      <c r="BU614" s="128">
        <v>4.1995024043267298E-2</v>
      </c>
      <c r="BV614" s="177">
        <v>2.722987190896919</v>
      </c>
      <c r="BW614" s="177">
        <v>-0.1304733466013559</v>
      </c>
      <c r="BX614" s="128">
        <v>-8.1379803009741999E-3</v>
      </c>
      <c r="BY614" s="128">
        <v>-9.09969205047651E-2</v>
      </c>
      <c r="BZ614" s="177">
        <v>8.4815168754796194E-2</v>
      </c>
      <c r="CA614" s="182">
        <v>0.30180068853962527</v>
      </c>
      <c r="CB614" s="182">
        <v>-0.17976775445941781</v>
      </c>
      <c r="CC614" s="182">
        <v>0.58982620643136874</v>
      </c>
      <c r="CD614" s="182">
        <v>0.55025476245061344</v>
      </c>
      <c r="CE614" s="182">
        <v>1.4378606017563401E-2</v>
      </c>
      <c r="CF614" s="182">
        <v>0.1481879291413602</v>
      </c>
      <c r="CG614" s="179">
        <v>17.308011499999999</v>
      </c>
      <c r="CH614" s="169">
        <v>0.3</v>
      </c>
      <c r="CI614" s="170">
        <v>0.25</v>
      </c>
      <c r="CJ614" s="170">
        <v>6.0000000000000001E-3</v>
      </c>
      <c r="CK614" s="170">
        <v>1.9878549589598337E-3</v>
      </c>
      <c r="CL614" s="170">
        <v>7.9878549589598342E-3</v>
      </c>
      <c r="CM614" s="180">
        <v>28904437.93</v>
      </c>
      <c r="CN614" s="180">
        <v>15614492.825158732</v>
      </c>
      <c r="CO614" s="180">
        <v>16715364.109999999</v>
      </c>
      <c r="CP614" s="128" t="s">
        <v>46</v>
      </c>
      <c r="CQ614" s="128" t="s">
        <v>46</v>
      </c>
      <c r="CR614" s="128" t="s">
        <v>46</v>
      </c>
      <c r="CS614" s="128" t="s">
        <v>46</v>
      </c>
      <c r="CT614" s="126" t="s">
        <v>46</v>
      </c>
      <c r="CU614" s="126" t="s">
        <v>46</v>
      </c>
      <c r="CV614" s="126" t="s">
        <v>6627</v>
      </c>
      <c r="CW614" s="126" t="s">
        <v>46</v>
      </c>
      <c r="CX614" s="154">
        <v>25569.625694432871</v>
      </c>
    </row>
    <row r="615" spans="1:102" ht="15" customHeight="1" x14ac:dyDescent="0.35">
      <c r="A615" s="8"/>
      <c r="B615" s="129">
        <v>7381653000107</v>
      </c>
      <c r="C615" s="152" t="s">
        <v>6628</v>
      </c>
      <c r="D615" s="126">
        <v>10</v>
      </c>
      <c r="E615" s="126"/>
      <c r="F615" s="122" t="s">
        <v>3393</v>
      </c>
      <c r="G615" s="126" t="s">
        <v>2875</v>
      </c>
      <c r="H615" s="126" t="s">
        <v>3557</v>
      </c>
      <c r="I615" s="126" t="s">
        <v>3558</v>
      </c>
      <c r="J615" s="126" t="s">
        <v>3559</v>
      </c>
      <c r="K615" s="126" t="s">
        <v>3526</v>
      </c>
      <c r="L615" s="211" t="s">
        <v>3399</v>
      </c>
      <c r="M615" s="126" t="s">
        <v>163</v>
      </c>
      <c r="N615" s="126" t="s">
        <v>3566</v>
      </c>
      <c r="O615" s="126" t="s">
        <v>4508</v>
      </c>
      <c r="P615" s="211" t="s">
        <v>3541</v>
      </c>
      <c r="Q615" s="127">
        <v>1000</v>
      </c>
      <c r="R615" s="126" t="s">
        <v>4350</v>
      </c>
      <c r="S615" s="213" t="s">
        <v>46</v>
      </c>
      <c r="T615" s="171">
        <v>1000</v>
      </c>
      <c r="U615" s="171">
        <v>1000</v>
      </c>
      <c r="V615" s="172" t="s">
        <v>3398</v>
      </c>
      <c r="W615" s="172" t="s">
        <v>135</v>
      </c>
      <c r="X615" s="172" t="s">
        <v>135</v>
      </c>
      <c r="Y615" s="172" t="s">
        <v>3530</v>
      </c>
      <c r="Z615" s="172">
        <v>1</v>
      </c>
      <c r="AA615" s="172" t="s">
        <v>46</v>
      </c>
      <c r="AB615" s="169" t="s">
        <v>46</v>
      </c>
      <c r="AC615" s="172" t="s">
        <v>46</v>
      </c>
      <c r="AD615" s="169">
        <v>5.0000000000000001E-3</v>
      </c>
      <c r="AE615" s="169" t="s">
        <v>46</v>
      </c>
      <c r="AF615" s="169">
        <v>5.0000000000000001E-3</v>
      </c>
      <c r="AG615" s="169">
        <v>0.2</v>
      </c>
      <c r="AH615" s="172" t="s">
        <v>136</v>
      </c>
      <c r="AI615" s="172" t="s">
        <v>4367</v>
      </c>
      <c r="AJ615" s="172" t="s">
        <v>133</v>
      </c>
      <c r="AK615" s="173">
        <v>38497</v>
      </c>
      <c r="AL615" s="212" t="s">
        <v>6629</v>
      </c>
      <c r="AM615" s="128">
        <v>1.1894853245925501E-2</v>
      </c>
      <c r="AN615" s="128">
        <v>0.1058342927823845</v>
      </c>
      <c r="AO615" s="128">
        <v>0.13303365794363839</v>
      </c>
      <c r="AP615" s="128">
        <v>0.1143370633656835</v>
      </c>
      <c r="AQ615" s="128">
        <v>0.1196154181068327</v>
      </c>
      <c r="AR615" s="128">
        <v>9.2509073097462702E-2</v>
      </c>
      <c r="AS615" s="128">
        <v>0.12576751086160029</v>
      </c>
      <c r="AT615" s="128">
        <v>0.12359498888935409</v>
      </c>
      <c r="AU615" s="128" t="s">
        <v>46</v>
      </c>
      <c r="AV615" s="128" t="s">
        <v>46</v>
      </c>
      <c r="AW615" s="128">
        <v>0.10032972787008181</v>
      </c>
      <c r="AX615" s="128">
        <v>0.97504361436867115</v>
      </c>
      <c r="AY615" s="128">
        <v>1.0224291110208392</v>
      </c>
      <c r="AZ615" s="128">
        <v>0.99698986515183863</v>
      </c>
      <c r="BA615" s="128">
        <v>0.93186706294853117</v>
      </c>
      <c r="BB615" s="128">
        <v>0.93771448568281157</v>
      </c>
      <c r="BC615" s="128">
        <v>0.85073849886991415</v>
      </c>
      <c r="BD615" s="128">
        <v>0.96392485457183019</v>
      </c>
      <c r="BE615" s="128">
        <v>0.99890853855181116</v>
      </c>
      <c r="BF615" s="128" t="s">
        <v>46</v>
      </c>
      <c r="BG615" s="128" t="s">
        <v>46</v>
      </c>
      <c r="BH615" s="128">
        <v>0.92144890028249304</v>
      </c>
      <c r="BI615" s="128">
        <v>-3.0445052945199998E-4</v>
      </c>
      <c r="BJ615" s="128">
        <v>2.3216955357011999E-3</v>
      </c>
      <c r="BK615" s="128">
        <v>-4.0165829538649998E-4</v>
      </c>
      <c r="BL615" s="128">
        <v>-7.4460803059422931E-3</v>
      </c>
      <c r="BM615" s="128">
        <v>-7.0463417428623387E-3</v>
      </c>
      <c r="BN615" s="128">
        <v>-1.6230655056779598E-2</v>
      </c>
      <c r="BO615" s="128">
        <v>-4.7068827232248003E-3</v>
      </c>
      <c r="BP615" s="128">
        <v>-1.3504656368E-4</v>
      </c>
      <c r="BQ615" s="128" t="s">
        <v>46</v>
      </c>
      <c r="BR615" s="128" t="s">
        <v>46</v>
      </c>
      <c r="BS615" s="128">
        <v>-7.7130312196902473E-3</v>
      </c>
      <c r="BT615" s="128">
        <v>3.613155802967E-3</v>
      </c>
      <c r="BU615" s="128">
        <v>1.42811402532101E-2</v>
      </c>
      <c r="BV615" s="177">
        <v>-9.6451203078131195E-2</v>
      </c>
      <c r="BW615" s="177">
        <v>-0.23688274643940729</v>
      </c>
      <c r="BX615" s="128">
        <v>-1.018858286264E-3</v>
      </c>
      <c r="BY615" s="128">
        <v>-3.33891612215068E-2</v>
      </c>
      <c r="BZ615" s="177">
        <v>1.14207828228428E-2</v>
      </c>
      <c r="CA615" s="182">
        <v>0.3065454738583101</v>
      </c>
      <c r="CB615" s="182">
        <v>-0.18628530516049829</v>
      </c>
      <c r="CC615" s="182">
        <v>0.67744610656549109</v>
      </c>
      <c r="CD615" s="182">
        <v>0.61592263262724378</v>
      </c>
      <c r="CE615" s="182">
        <v>-4.8191474861868401E-2</v>
      </c>
      <c r="CF615" s="182">
        <v>0.13447735727296409</v>
      </c>
      <c r="CG615" s="179">
        <v>69.080374599999999</v>
      </c>
      <c r="CH615" s="169">
        <v>0.36</v>
      </c>
      <c r="CI615" s="170">
        <v>0.25</v>
      </c>
      <c r="CJ615" s="170">
        <v>1.8E-3</v>
      </c>
      <c r="CK615" s="170" t="s">
        <v>46</v>
      </c>
      <c r="CL615" s="170">
        <v>1.8E-3</v>
      </c>
      <c r="CM615" s="180">
        <v>58175270.270000003</v>
      </c>
      <c r="CN615" s="180">
        <v>55091969.574920632</v>
      </c>
      <c r="CO615" s="180">
        <v>-1358561.9900000007</v>
      </c>
      <c r="CP615" s="128" t="s">
        <v>46</v>
      </c>
      <c r="CQ615" s="128" t="s">
        <v>46</v>
      </c>
      <c r="CR615" s="128" t="s">
        <v>46</v>
      </c>
      <c r="CS615" s="128" t="s">
        <v>46</v>
      </c>
      <c r="CT615" s="126" t="s">
        <v>46</v>
      </c>
      <c r="CU615" s="126" t="s">
        <v>46</v>
      </c>
      <c r="CV615" s="126" t="s">
        <v>6630</v>
      </c>
      <c r="CW615" s="126" t="s">
        <v>46</v>
      </c>
      <c r="CX615" s="154">
        <v>25569.625694432871</v>
      </c>
    </row>
    <row r="616" spans="1:102" ht="15" customHeight="1" x14ac:dyDescent="0.35">
      <c r="A616" s="8"/>
      <c r="B616" s="129">
        <v>13823084000105</v>
      </c>
      <c r="C616" s="152" t="s">
        <v>6631</v>
      </c>
      <c r="D616" s="126">
        <v>11</v>
      </c>
      <c r="E616" s="126" t="s">
        <v>134</v>
      </c>
      <c r="F616" s="122" t="s">
        <v>3394</v>
      </c>
      <c r="G616" s="126" t="s">
        <v>2875</v>
      </c>
      <c r="H616" s="126" t="s">
        <v>2875</v>
      </c>
      <c r="I616" s="126" t="s">
        <v>3558</v>
      </c>
      <c r="J616" s="126" t="s">
        <v>3561</v>
      </c>
      <c r="K616" s="126" t="s">
        <v>3526</v>
      </c>
      <c r="L616" s="211" t="s">
        <v>3399</v>
      </c>
      <c r="M616" s="126" t="s">
        <v>163</v>
      </c>
      <c r="N616" s="126" t="s">
        <v>3547</v>
      </c>
      <c r="O616" s="126" t="s">
        <v>164</v>
      </c>
      <c r="P616" s="211" t="s">
        <v>3541</v>
      </c>
      <c r="Q616" s="127">
        <v>1000</v>
      </c>
      <c r="R616" s="126" t="s">
        <v>4350</v>
      </c>
      <c r="S616" s="213" t="s">
        <v>46</v>
      </c>
      <c r="T616" s="171">
        <v>1000</v>
      </c>
      <c r="U616" s="171">
        <v>1000</v>
      </c>
      <c r="V616" s="172" t="s">
        <v>3398</v>
      </c>
      <c r="W616" s="172" t="s">
        <v>135</v>
      </c>
      <c r="X616" s="172" t="s">
        <v>4475</v>
      </c>
      <c r="Y616" s="172" t="s">
        <v>3530</v>
      </c>
      <c r="Z616" s="172">
        <v>30</v>
      </c>
      <c r="AA616" s="172" t="s">
        <v>46</v>
      </c>
      <c r="AB616" s="169" t="s">
        <v>46</v>
      </c>
      <c r="AC616" s="172" t="s">
        <v>46</v>
      </c>
      <c r="AD616" s="169">
        <v>6.0000000000000001E-3</v>
      </c>
      <c r="AE616" s="169" t="s">
        <v>46</v>
      </c>
      <c r="AF616" s="169">
        <v>6.0000000000000001E-3</v>
      </c>
      <c r="AG616" s="169">
        <v>0.2</v>
      </c>
      <c r="AH616" s="172" t="s">
        <v>136</v>
      </c>
      <c r="AI616" s="172" t="s">
        <v>4367</v>
      </c>
      <c r="AJ616" s="172" t="s">
        <v>133</v>
      </c>
      <c r="AK616" s="173">
        <v>40994</v>
      </c>
      <c r="AL616" s="212" t="s">
        <v>6632</v>
      </c>
      <c r="AM616" s="128">
        <v>1.3151354070313599E-2</v>
      </c>
      <c r="AN616" s="128">
        <v>0.1165843157210191</v>
      </c>
      <c r="AO616" s="128">
        <v>0.14346676463393779</v>
      </c>
      <c r="AP616" s="128">
        <v>0.13987058141187389</v>
      </c>
      <c r="AQ616" s="128">
        <v>0.14188280938143391</v>
      </c>
      <c r="AR616" s="128">
        <v>0.12566616359971511</v>
      </c>
      <c r="AS616" s="128">
        <v>0.14088842574235039</v>
      </c>
      <c r="AT616" s="128">
        <v>0.14027868968151749</v>
      </c>
      <c r="AU616" s="128" t="s">
        <v>46</v>
      </c>
      <c r="AV616" s="128" t="s">
        <v>46</v>
      </c>
      <c r="AW616" s="128">
        <v>0.1025828802092096</v>
      </c>
      <c r="AX616" s="128">
        <v>1.0780413630536545</v>
      </c>
      <c r="AY616" s="128">
        <v>1.1262814268217456</v>
      </c>
      <c r="AZ616" s="128">
        <v>1.0751783611539796</v>
      </c>
      <c r="BA616" s="128">
        <v>1.1537363972352133</v>
      </c>
      <c r="BB616" s="128">
        <v>1.1362254147006885</v>
      </c>
      <c r="BC616" s="128">
        <v>1.1556600860861397</v>
      </c>
      <c r="BD616" s="128">
        <v>1.0798166741488229</v>
      </c>
      <c r="BE616" s="128">
        <v>1.1337480763493759</v>
      </c>
      <c r="BF616" s="128" t="s">
        <v>46</v>
      </c>
      <c r="BG616" s="128" t="s">
        <v>46</v>
      </c>
      <c r="BH616" s="128">
        <v>1.1422940158004371</v>
      </c>
      <c r="BI616" s="128">
        <v>9.5205029493599996E-4</v>
      </c>
      <c r="BJ616" s="128">
        <v>1.3071718474335799E-2</v>
      </c>
      <c r="BK616" s="128">
        <v>1.00314483949128E-2</v>
      </c>
      <c r="BL616" s="128">
        <v>1.6622667951239123E-2</v>
      </c>
      <c r="BM616" s="128">
        <v>1.5122384930090771E-2</v>
      </c>
      <c r="BN616" s="128">
        <v>1.69264354454727E-2</v>
      </c>
      <c r="BO616" s="128">
        <v>1.04140321575252E-2</v>
      </c>
      <c r="BP616" s="128">
        <v>1.6548654228483301E-2</v>
      </c>
      <c r="BQ616" s="128" t="s">
        <v>46</v>
      </c>
      <c r="BR616" s="128" t="s">
        <v>46</v>
      </c>
      <c r="BS616" s="128">
        <v>1.1725601161153287E-2</v>
      </c>
      <c r="BT616" s="128">
        <v>3.337826994149E-3</v>
      </c>
      <c r="BU616" s="128">
        <v>6.0954004738059996E-3</v>
      </c>
      <c r="BV616" s="177">
        <v>2.6428102208871707</v>
      </c>
      <c r="BW616" s="177">
        <v>1.1670856677667591</v>
      </c>
      <c r="BX616" s="128">
        <v>-7.8668661676895013E-4</v>
      </c>
      <c r="BY616" s="128">
        <v>-4.8229052907283097E-2</v>
      </c>
      <c r="BZ616" s="177">
        <v>2.9651555921995001E-3</v>
      </c>
      <c r="CA616" s="182">
        <v>0.1024272303358362</v>
      </c>
      <c r="CB616" s="182">
        <v>-6.2876116794234202E-2</v>
      </c>
      <c r="CC616" s="182">
        <v>0.1953145865396646</v>
      </c>
      <c r="CD616" s="182">
        <v>9.9711930292929504E-2</v>
      </c>
      <c r="CE616" s="182">
        <v>-3.9531636623082601E-2</v>
      </c>
      <c r="CF616" s="182">
        <v>5.42300544509201E-2</v>
      </c>
      <c r="CG616" s="179">
        <v>37.2567886</v>
      </c>
      <c r="CH616" s="169">
        <v>0.4</v>
      </c>
      <c r="CI616" s="170">
        <v>0.25</v>
      </c>
      <c r="CJ616" s="170">
        <v>2.3999999999999998E-3</v>
      </c>
      <c r="CK616" s="170">
        <v>4.4252407928313531E-4</v>
      </c>
      <c r="CL616" s="170">
        <v>2.8425240792831351E-3</v>
      </c>
      <c r="CM616" s="180">
        <v>2284161995.8000002</v>
      </c>
      <c r="CN616" s="180">
        <v>2117371097.4238884</v>
      </c>
      <c r="CO616" s="180">
        <v>-70308081.399999887</v>
      </c>
      <c r="CP616" s="128" t="s">
        <v>46</v>
      </c>
      <c r="CQ616" s="128" t="s">
        <v>46</v>
      </c>
      <c r="CR616" s="128" t="s">
        <v>46</v>
      </c>
      <c r="CS616" s="128" t="s">
        <v>46</v>
      </c>
      <c r="CT616" s="126" t="s">
        <v>46</v>
      </c>
      <c r="CU616" s="126" t="s">
        <v>46</v>
      </c>
      <c r="CV616" s="126" t="s">
        <v>6633</v>
      </c>
      <c r="CW616" s="126" t="s">
        <v>46</v>
      </c>
      <c r="CX616" s="154">
        <v>25569.625694432871</v>
      </c>
    </row>
    <row r="617" spans="1:102" ht="15" customHeight="1" x14ac:dyDescent="0.35">
      <c r="A617" s="8"/>
      <c r="B617" s="129">
        <v>33701828000126</v>
      </c>
      <c r="C617" s="152" t="s">
        <v>6634</v>
      </c>
      <c r="D617" s="126">
        <v>11</v>
      </c>
      <c r="E617" s="126"/>
      <c r="F617" s="122"/>
      <c r="G617" s="126" t="s">
        <v>2875</v>
      </c>
      <c r="H617" s="126" t="s">
        <v>2875</v>
      </c>
      <c r="I617" s="126" t="s">
        <v>3558</v>
      </c>
      <c r="J617" s="126" t="s">
        <v>3561</v>
      </c>
      <c r="K617" s="126" t="s">
        <v>3526</v>
      </c>
      <c r="L617" s="211" t="s">
        <v>3400</v>
      </c>
      <c r="M617" s="126" t="s">
        <v>163</v>
      </c>
      <c r="N617" s="126" t="s">
        <v>3547</v>
      </c>
      <c r="O617" s="126" t="s">
        <v>164</v>
      </c>
      <c r="P617" s="211" t="s">
        <v>3571</v>
      </c>
      <c r="Q617" s="127">
        <v>1000</v>
      </c>
      <c r="R617" s="126" t="s">
        <v>4350</v>
      </c>
      <c r="S617" s="213" t="s">
        <v>46</v>
      </c>
      <c r="T617" s="171">
        <v>1000</v>
      </c>
      <c r="U617" s="171">
        <v>1000</v>
      </c>
      <c r="V617" s="172" t="s">
        <v>3398</v>
      </c>
      <c r="W617" s="172" t="s">
        <v>135</v>
      </c>
      <c r="X617" s="172" t="s">
        <v>5452</v>
      </c>
      <c r="Y617" s="172" t="s">
        <v>3530</v>
      </c>
      <c r="Z617" s="172">
        <v>46</v>
      </c>
      <c r="AA617" s="172" t="s">
        <v>46</v>
      </c>
      <c r="AB617" s="169" t="s">
        <v>46</v>
      </c>
      <c r="AC617" s="172" t="s">
        <v>46</v>
      </c>
      <c r="AD617" s="169">
        <v>6.0000000000000001E-3</v>
      </c>
      <c r="AE617" s="169" t="s">
        <v>46</v>
      </c>
      <c r="AF617" s="169">
        <v>6.0000000000000001E-3</v>
      </c>
      <c r="AG617" s="169">
        <v>0.2</v>
      </c>
      <c r="AH617" s="172" t="s">
        <v>46</v>
      </c>
      <c r="AI617" s="172" t="s">
        <v>46</v>
      </c>
      <c r="AJ617" s="172" t="s">
        <v>133</v>
      </c>
      <c r="AK617" s="173">
        <v>44172</v>
      </c>
      <c r="AL617" s="212" t="s">
        <v>3609</v>
      </c>
      <c r="AM617" s="128">
        <v>1.3276451074873E-2</v>
      </c>
      <c r="AN617" s="128">
        <v>0.112243845778726</v>
      </c>
      <c r="AO617" s="128">
        <v>0.1400729548339332</v>
      </c>
      <c r="AP617" s="128">
        <v>0.13982539532823199</v>
      </c>
      <c r="AQ617" s="128">
        <v>0.14338665075593979</v>
      </c>
      <c r="AR617" s="128">
        <v>0.1304763615690947</v>
      </c>
      <c r="AS617" s="128">
        <v>0.142300967780772</v>
      </c>
      <c r="AT617" s="128">
        <v>0.14743670207924531</v>
      </c>
      <c r="AU617" s="128" t="s">
        <v>46</v>
      </c>
      <c r="AV617" s="128" t="s">
        <v>46</v>
      </c>
      <c r="AW617" s="128">
        <v>0.12702381522268899</v>
      </c>
      <c r="AX617" s="128">
        <v>1.0882958010824797</v>
      </c>
      <c r="AY617" s="128">
        <v>1.0843496227926259</v>
      </c>
      <c r="AZ617" s="128">
        <v>1.0497442414946443</v>
      </c>
      <c r="BA617" s="128">
        <v>1.1533393205936588</v>
      </c>
      <c r="BB617" s="128">
        <v>1.1499148479015648</v>
      </c>
      <c r="BC617" s="128">
        <v>1.1998959697969809</v>
      </c>
      <c r="BD617" s="128">
        <v>1.090642875364338</v>
      </c>
      <c r="BE617" s="128">
        <v>1.1915999339967034</v>
      </c>
      <c r="BF617" s="128" t="s">
        <v>46</v>
      </c>
      <c r="BG617" s="128" t="s">
        <v>46</v>
      </c>
      <c r="BH617" s="128">
        <v>1.2404007847599865</v>
      </c>
      <c r="BI617" s="128">
        <v>1.0771472994953999E-3</v>
      </c>
      <c r="BJ617" s="128">
        <v>8.7312485320427003E-3</v>
      </c>
      <c r="BK617" s="128">
        <v>6.6376385949082004E-3</v>
      </c>
      <c r="BL617" s="128">
        <v>1.6580046499401924E-2</v>
      </c>
      <c r="BM617" s="128">
        <v>1.6620863705412159E-2</v>
      </c>
      <c r="BN617" s="128">
        <v>2.17366334148523E-2</v>
      </c>
      <c r="BO617" s="128">
        <v>1.18265741959469E-2</v>
      </c>
      <c r="BP617" s="128">
        <v>2.3706666626211102E-2</v>
      </c>
      <c r="BQ617" s="128" t="s">
        <v>46</v>
      </c>
      <c r="BR617" s="128" t="s">
        <v>46</v>
      </c>
      <c r="BS617" s="128">
        <v>2.233148713510702E-2</v>
      </c>
      <c r="BT617" s="128">
        <v>2.0038135082404E-3</v>
      </c>
      <c r="BU617" s="128">
        <v>3.7249548981449E-3</v>
      </c>
      <c r="BV617" s="177">
        <v>2.9162999359832096</v>
      </c>
      <c r="BW617" s="177">
        <v>4.9502275115813728</v>
      </c>
      <c r="BX617" s="128">
        <v>-4.1324690908484119E-4</v>
      </c>
      <c r="BY617" s="128">
        <v>-1.1777652330139999E-3</v>
      </c>
      <c r="BZ617" s="177">
        <v>-4.2046446977899999E-4</v>
      </c>
      <c r="CA617" s="182">
        <v>0.1734008687349832</v>
      </c>
      <c r="CB617" s="182">
        <v>-0.10453682227701409</v>
      </c>
      <c r="CC617" s="182">
        <v>0.2171698285877901</v>
      </c>
      <c r="CD617" s="182">
        <v>0.1276962594801363</v>
      </c>
      <c r="CE617" s="182">
        <v>-7.1426290571301398E-2</v>
      </c>
      <c r="CF617" s="182">
        <v>6.2156833933856397E-2</v>
      </c>
      <c r="CG617" s="179">
        <v>17.7482361</v>
      </c>
      <c r="CH617" s="169">
        <v>0.27</v>
      </c>
      <c r="CI617" s="170">
        <v>0.15</v>
      </c>
      <c r="CJ617" s="170">
        <v>1.6200000000000001E-3</v>
      </c>
      <c r="CK617" s="170">
        <v>1.7568638897543122E-4</v>
      </c>
      <c r="CL617" s="170">
        <v>1.7956863889754314E-3</v>
      </c>
      <c r="CM617" s="180">
        <v>998566467.59000003</v>
      </c>
      <c r="CN617" s="180">
        <v>944173591.27992058</v>
      </c>
      <c r="CO617" s="180">
        <v>47990067.540000014</v>
      </c>
      <c r="CP617" s="128" t="s">
        <v>46</v>
      </c>
      <c r="CQ617" s="128" t="s">
        <v>46</v>
      </c>
      <c r="CR617" s="128" t="s">
        <v>46</v>
      </c>
      <c r="CS617" s="128" t="s">
        <v>46</v>
      </c>
      <c r="CT617" s="126" t="s">
        <v>46</v>
      </c>
      <c r="CU617" s="126" t="s">
        <v>46</v>
      </c>
      <c r="CV617" s="126" t="s">
        <v>6635</v>
      </c>
      <c r="CW617" s="126" t="s">
        <v>46</v>
      </c>
      <c r="CX617" s="154">
        <v>25569.625694432871</v>
      </c>
    </row>
    <row r="618" spans="1:102" ht="15" customHeight="1" x14ac:dyDescent="0.35">
      <c r="A618" s="8"/>
      <c r="B618" s="129">
        <v>11458144000102</v>
      </c>
      <c r="C618" s="152" t="s">
        <v>658</v>
      </c>
      <c r="D618" s="126">
        <v>28</v>
      </c>
      <c r="E618" s="126"/>
      <c r="F618" s="122" t="s">
        <v>3395</v>
      </c>
      <c r="G618" s="126" t="s">
        <v>2875</v>
      </c>
      <c r="H618" s="126" t="s">
        <v>3557</v>
      </c>
      <c r="I618" s="126" t="s">
        <v>3558</v>
      </c>
      <c r="J618" s="126" t="s">
        <v>3561</v>
      </c>
      <c r="K618" s="126" t="s">
        <v>3526</v>
      </c>
      <c r="L618" s="211" t="s">
        <v>3399</v>
      </c>
      <c r="M618" s="126" t="s">
        <v>114</v>
      </c>
      <c r="N618" s="126" t="s">
        <v>4919</v>
      </c>
      <c r="O618" s="126" t="s">
        <v>3551</v>
      </c>
      <c r="P618" s="211" t="s">
        <v>3550</v>
      </c>
      <c r="Q618" s="127">
        <v>2500</v>
      </c>
      <c r="R618" s="126" t="s">
        <v>4350</v>
      </c>
      <c r="S618" s="213" t="s">
        <v>46</v>
      </c>
      <c r="T618" s="171">
        <v>2500</v>
      </c>
      <c r="U618" s="171">
        <v>2500</v>
      </c>
      <c r="V618" s="172" t="s">
        <v>3398</v>
      </c>
      <c r="W618" s="172" t="s">
        <v>3530</v>
      </c>
      <c r="X618" s="172" t="s">
        <v>3530</v>
      </c>
      <c r="Y618" s="172" t="s">
        <v>3534</v>
      </c>
      <c r="Z618" s="172">
        <v>3</v>
      </c>
      <c r="AA618" s="172" t="s">
        <v>46</v>
      </c>
      <c r="AB618" s="169" t="s">
        <v>46</v>
      </c>
      <c r="AC618" s="172" t="s">
        <v>46</v>
      </c>
      <c r="AD618" s="169">
        <v>1.4999999999999999E-2</v>
      </c>
      <c r="AE618" s="169" t="s">
        <v>46</v>
      </c>
      <c r="AF618" s="169">
        <v>1.4999999999999999E-2</v>
      </c>
      <c r="AG618" s="169">
        <v>0.2</v>
      </c>
      <c r="AH618" s="172" t="s">
        <v>136</v>
      </c>
      <c r="AI618" s="172" t="s">
        <v>4367</v>
      </c>
      <c r="AJ618" s="172" t="s">
        <v>3372</v>
      </c>
      <c r="AK618" s="173">
        <v>40168</v>
      </c>
      <c r="AL618" s="212" t="s">
        <v>6636</v>
      </c>
      <c r="AM618" s="128">
        <v>3.0437655358800601E-2</v>
      </c>
      <c r="AN618" s="128">
        <v>0.2179725720458007</v>
      </c>
      <c r="AO618" s="128">
        <v>9.8909463704774006E-2</v>
      </c>
      <c r="AP618" s="128">
        <v>0.1157183380258661</v>
      </c>
      <c r="AQ618" s="128">
        <v>8.4987562383858906E-2</v>
      </c>
      <c r="AR618" s="128">
        <v>-0.11790415151496191</v>
      </c>
      <c r="AS618" s="128">
        <v>0.1869444552338288</v>
      </c>
      <c r="AT618" s="128">
        <v>-3.06742399237389E-2</v>
      </c>
      <c r="AU618" s="128" t="s">
        <v>46</v>
      </c>
      <c r="AV618" s="128" t="s">
        <v>46</v>
      </c>
      <c r="AW618" s="128">
        <v>4.2512993993113E-2</v>
      </c>
      <c r="AX618" s="128">
        <v>2.495032168986095</v>
      </c>
      <c r="AY618" s="128">
        <v>2.1057588916095429</v>
      </c>
      <c r="AZ618" s="128">
        <v>0.74125401349966347</v>
      </c>
      <c r="BA618" s="128">
        <v>0.94374082666454284</v>
      </c>
      <c r="BB618" s="128">
        <v>0.64433439607432608</v>
      </c>
      <c r="BC618" s="128" t="s">
        <v>46</v>
      </c>
      <c r="BD618" s="128">
        <v>1.4328057030768331</v>
      </c>
      <c r="BE618" s="128" t="s">
        <v>46</v>
      </c>
      <c r="BF618" s="128" t="s">
        <v>46</v>
      </c>
      <c r="BG618" s="128" t="s">
        <v>46</v>
      </c>
      <c r="BH618" s="128">
        <v>0.2898627994027097</v>
      </c>
      <c r="BI618" s="128">
        <v>1.8238351583423001E-2</v>
      </c>
      <c r="BJ618" s="128">
        <v>0.1144599747991175</v>
      </c>
      <c r="BK618" s="128">
        <v>-3.4525852534250799E-2</v>
      </c>
      <c r="BL618" s="128">
        <v>-6.144850367112209E-3</v>
      </c>
      <c r="BM618" s="128">
        <v>-4.1445554121704142E-2</v>
      </c>
      <c r="BN618" s="128">
        <v>-0.2266438796692043</v>
      </c>
      <c r="BO618" s="128">
        <v>5.64700616490037E-2</v>
      </c>
      <c r="BP618" s="128">
        <v>-0.15440427537677309</v>
      </c>
      <c r="BQ618" s="128" t="s">
        <v>46</v>
      </c>
      <c r="BR618" s="128" t="s">
        <v>46</v>
      </c>
      <c r="BS618" s="128">
        <v>-9.0831098843969338E-2</v>
      </c>
      <c r="BT618" s="128">
        <v>0.15089824352265849</v>
      </c>
      <c r="BU618" s="128">
        <v>0.21640495205940929</v>
      </c>
      <c r="BV618" s="177">
        <v>-0.12999233751057149</v>
      </c>
      <c r="BW618" s="177">
        <v>-0.12430439647982471</v>
      </c>
      <c r="BX618" s="128">
        <v>-0.1158541610151928</v>
      </c>
      <c r="BY618" s="128">
        <v>-0.54045925721165644</v>
      </c>
      <c r="BZ618" s="177">
        <v>0.8629709496327802</v>
      </c>
      <c r="CA618" s="182">
        <v>0.99249741969280536</v>
      </c>
      <c r="CB618" s="182">
        <v>-0.30729511137264509</v>
      </c>
      <c r="CC618" s="182">
        <v>0.51419691476893503</v>
      </c>
      <c r="CD618" s="182">
        <v>0.45309508559279799</v>
      </c>
      <c r="CE618" s="182">
        <v>0.15529031118266889</v>
      </c>
      <c r="CF618" s="182">
        <v>0.4437706259570291</v>
      </c>
      <c r="CG618" s="179">
        <v>18.710404400000002</v>
      </c>
      <c r="CH618" s="169">
        <v>0.315</v>
      </c>
      <c r="CI618" s="170">
        <v>0.2</v>
      </c>
      <c r="CJ618" s="170">
        <v>4.725E-3</v>
      </c>
      <c r="CK618" s="170" t="s">
        <v>46</v>
      </c>
      <c r="CL618" s="170">
        <v>4.725E-3</v>
      </c>
      <c r="CM618" s="180">
        <v>20982008.899999999</v>
      </c>
      <c r="CN618" s="180">
        <v>31199773.709682543</v>
      </c>
      <c r="CO618" s="180">
        <v>-20671624.93</v>
      </c>
      <c r="CP618" s="128" t="s">
        <v>46</v>
      </c>
      <c r="CQ618" s="128" t="s">
        <v>46</v>
      </c>
      <c r="CR618" s="128" t="s">
        <v>46</v>
      </c>
      <c r="CS618" s="128" t="s">
        <v>46</v>
      </c>
      <c r="CT618" s="126" t="s">
        <v>46</v>
      </c>
      <c r="CU618" s="126" t="s">
        <v>46</v>
      </c>
      <c r="CV618" s="126" t="s">
        <v>6637</v>
      </c>
      <c r="CW618" s="126" t="s">
        <v>46</v>
      </c>
      <c r="CX618" s="154">
        <v>25569.625</v>
      </c>
    </row>
    <row r="619" spans="1:102" ht="15" customHeight="1" x14ac:dyDescent="0.35">
      <c r="A619" s="8"/>
      <c r="B619" s="129">
        <v>12839769000187</v>
      </c>
      <c r="C619" s="152" t="s">
        <v>659</v>
      </c>
      <c r="D619" s="126">
        <v>13</v>
      </c>
      <c r="E619" s="126"/>
      <c r="F619" s="122" t="s">
        <v>3552</v>
      </c>
      <c r="G619" s="126" t="s">
        <v>2875</v>
      </c>
      <c r="H619" s="126" t="s">
        <v>3557</v>
      </c>
      <c r="I619" s="126" t="s">
        <v>3558</v>
      </c>
      <c r="J619" s="126" t="s">
        <v>3559</v>
      </c>
      <c r="K619" s="126" t="s">
        <v>3526</v>
      </c>
      <c r="L619" s="211" t="s">
        <v>3399</v>
      </c>
      <c r="M619" s="126" t="s">
        <v>112</v>
      </c>
      <c r="N619" s="126" t="s">
        <v>264</v>
      </c>
      <c r="O619" s="126" t="s">
        <v>370</v>
      </c>
      <c r="P619" s="211" t="s">
        <v>3541</v>
      </c>
      <c r="Q619" s="127">
        <v>5000</v>
      </c>
      <c r="R619" s="126" t="s">
        <v>4350</v>
      </c>
      <c r="S619" s="213" t="s">
        <v>46</v>
      </c>
      <c r="T619" s="171">
        <v>2500</v>
      </c>
      <c r="U619" s="171">
        <v>2500</v>
      </c>
      <c r="V619" s="172" t="s">
        <v>3398</v>
      </c>
      <c r="W619" s="172" t="s">
        <v>135</v>
      </c>
      <c r="X619" s="172" t="s">
        <v>135</v>
      </c>
      <c r="Y619" s="172" t="s">
        <v>3530</v>
      </c>
      <c r="Z619" s="172">
        <v>1</v>
      </c>
      <c r="AA619" s="172" t="s">
        <v>46</v>
      </c>
      <c r="AB619" s="169" t="s">
        <v>46</v>
      </c>
      <c r="AC619" s="172" t="s">
        <v>46</v>
      </c>
      <c r="AD619" s="169">
        <v>0.01</v>
      </c>
      <c r="AE619" s="169" t="s">
        <v>46</v>
      </c>
      <c r="AF619" s="169">
        <v>0.01</v>
      </c>
      <c r="AG619" s="169">
        <v>0.2</v>
      </c>
      <c r="AH619" s="172" t="s">
        <v>136</v>
      </c>
      <c r="AI619" s="172" t="s">
        <v>4367</v>
      </c>
      <c r="AJ619" s="172" t="s">
        <v>133</v>
      </c>
      <c r="AK619" s="173">
        <v>40597</v>
      </c>
      <c r="AL619" s="212" t="s">
        <v>6638</v>
      </c>
      <c r="AM619" s="128">
        <v>1.1621515610266499E-2</v>
      </c>
      <c r="AN619" s="128">
        <v>0.1008679851475171</v>
      </c>
      <c r="AO619" s="128">
        <v>0.124237704103802</v>
      </c>
      <c r="AP619" s="128">
        <v>0.11477575077517629</v>
      </c>
      <c r="AQ619" s="128">
        <v>0.1138449343164691</v>
      </c>
      <c r="AR619" s="128">
        <v>9.7528674875974705E-2</v>
      </c>
      <c r="AS619" s="128">
        <v>0.1040920235382736</v>
      </c>
      <c r="AT619" s="128">
        <v>0.1279581312653528</v>
      </c>
      <c r="AU619" s="128" t="s">
        <v>46</v>
      </c>
      <c r="AV619" s="128" t="s">
        <v>46</v>
      </c>
      <c r="AW619" s="128">
        <v>9.1968093796969505E-2</v>
      </c>
      <c r="AX619" s="128">
        <v>0.95263761147769921</v>
      </c>
      <c r="AY619" s="128">
        <v>0.97445130187523277</v>
      </c>
      <c r="AZ619" s="128">
        <v>0.93107063111577582</v>
      </c>
      <c r="BA619" s="128">
        <v>0.93563652976024037</v>
      </c>
      <c r="BB619" s="128">
        <v>0.8875405429309966</v>
      </c>
      <c r="BC619" s="128">
        <v>0.89690011674146097</v>
      </c>
      <c r="BD619" s="128">
        <v>0.79779656895358864</v>
      </c>
      <c r="BE619" s="128">
        <v>1.0341719437551082</v>
      </c>
      <c r="BF619" s="128" t="s">
        <v>46</v>
      </c>
      <c r="BG619" s="128" t="s">
        <v>46</v>
      </c>
      <c r="BH619" s="128">
        <v>0.9252950823518884</v>
      </c>
      <c r="BI619" s="128">
        <v>-5.7778816511100005E-4</v>
      </c>
      <c r="BJ619" s="128">
        <v>-2.6446120991661E-3</v>
      </c>
      <c r="BK619" s="128">
        <v>-9.1976121352228008E-3</v>
      </c>
      <c r="BL619" s="128">
        <v>-7.0328248785311853E-3</v>
      </c>
      <c r="BM619" s="128">
        <v>-1.2785225863748528E-2</v>
      </c>
      <c r="BN619" s="128">
        <v>-1.12110532782676E-2</v>
      </c>
      <c r="BO619" s="128">
        <v>-2.6382370046551501E-2</v>
      </c>
      <c r="BP619" s="128">
        <v>4.2280958123185998E-3</v>
      </c>
      <c r="BQ619" s="128" t="s">
        <v>46</v>
      </c>
      <c r="BR619" s="128" t="s">
        <v>46</v>
      </c>
      <c r="BS619" s="128">
        <v>-6.753875530387865E-3</v>
      </c>
      <c r="BT619" s="128">
        <v>4.3722461237432004E-3</v>
      </c>
      <c r="BU619" s="128">
        <v>2.71170735741561E-2</v>
      </c>
      <c r="BV619" s="177">
        <v>-1.8623601461204031</v>
      </c>
      <c r="BW619" s="177">
        <v>-0.13018458952433309</v>
      </c>
      <c r="BX619" s="128">
        <v>-1.4943155377549E-3</v>
      </c>
      <c r="BY619" s="128">
        <v>-4.6557602324506897E-2</v>
      </c>
      <c r="BZ619" s="177">
        <v>3.32561906521869E-2</v>
      </c>
      <c r="CA619" s="182">
        <v>0.31304645054964858</v>
      </c>
      <c r="CB619" s="182">
        <v>-0.1813137105354857</v>
      </c>
      <c r="CC619" s="182">
        <v>0.65817682384559106</v>
      </c>
      <c r="CD619" s="182">
        <v>0.58988452537256097</v>
      </c>
      <c r="CE619" s="182">
        <v>-4.35088705087638E-2</v>
      </c>
      <c r="CF619" s="182">
        <v>0.1386159557580432</v>
      </c>
      <c r="CG619" s="179">
        <v>35.963651499999997</v>
      </c>
      <c r="CH619" s="169">
        <v>0.315</v>
      </c>
      <c r="CI619" s="170">
        <v>0.2</v>
      </c>
      <c r="CJ619" s="170">
        <v>3.15E-3</v>
      </c>
      <c r="CK619" s="170" t="s">
        <v>46</v>
      </c>
      <c r="CL619" s="170">
        <v>3.15E-3</v>
      </c>
      <c r="CM619" s="180">
        <v>9233393.4800000004</v>
      </c>
      <c r="CN619" s="180">
        <v>9661325.5897618979</v>
      </c>
      <c r="CO619" s="180">
        <v>-1865101.3299999996</v>
      </c>
      <c r="CP619" s="128" t="s">
        <v>46</v>
      </c>
      <c r="CQ619" s="128" t="s">
        <v>46</v>
      </c>
      <c r="CR619" s="128" t="s">
        <v>46</v>
      </c>
      <c r="CS619" s="128" t="s">
        <v>46</v>
      </c>
      <c r="CT619" s="126" t="s">
        <v>46</v>
      </c>
      <c r="CU619" s="126" t="s">
        <v>46</v>
      </c>
      <c r="CV619" s="126" t="s">
        <v>6639</v>
      </c>
      <c r="CW619" s="126" t="s">
        <v>46</v>
      </c>
      <c r="CX619" s="154">
        <v>25569.625</v>
      </c>
    </row>
    <row r="620" spans="1:102" ht="15" customHeight="1" x14ac:dyDescent="0.35">
      <c r="A620" s="8"/>
      <c r="B620" s="129">
        <v>4899128000190</v>
      </c>
      <c r="C620" s="152" t="s">
        <v>6640</v>
      </c>
      <c r="D620" s="126">
        <v>10</v>
      </c>
      <c r="E620" s="126"/>
      <c r="F620" s="122" t="s">
        <v>3393</v>
      </c>
      <c r="G620" s="126" t="s">
        <v>2875</v>
      </c>
      <c r="H620" s="126" t="s">
        <v>2875</v>
      </c>
      <c r="I620" s="126" t="s">
        <v>3558</v>
      </c>
      <c r="J620" s="126" t="s">
        <v>3561</v>
      </c>
      <c r="K620" s="126" t="s">
        <v>3526</v>
      </c>
      <c r="L620" s="211" t="s">
        <v>3399</v>
      </c>
      <c r="M620" s="126" t="s">
        <v>163</v>
      </c>
      <c r="N620" s="126" t="s">
        <v>3566</v>
      </c>
      <c r="O620" s="126" t="s">
        <v>3568</v>
      </c>
      <c r="P620" s="211" t="s">
        <v>3541</v>
      </c>
      <c r="Q620" s="127">
        <v>1000</v>
      </c>
      <c r="R620" s="126" t="s">
        <v>4361</v>
      </c>
      <c r="S620" s="213" t="s">
        <v>46</v>
      </c>
      <c r="T620" s="171">
        <v>1000</v>
      </c>
      <c r="U620" s="171">
        <v>1000</v>
      </c>
      <c r="V620" s="172" t="s">
        <v>4780</v>
      </c>
      <c r="W620" s="172" t="s">
        <v>135</v>
      </c>
      <c r="X620" s="172" t="s">
        <v>3530</v>
      </c>
      <c r="Y620" s="172" t="s">
        <v>135</v>
      </c>
      <c r="Z620" s="172">
        <v>1</v>
      </c>
      <c r="AA620" s="172" t="s">
        <v>46</v>
      </c>
      <c r="AB620" s="169" t="s">
        <v>46</v>
      </c>
      <c r="AC620" s="172" t="s">
        <v>46</v>
      </c>
      <c r="AD620" s="169">
        <v>3.0000000000000001E-3</v>
      </c>
      <c r="AE620" s="169" t="s">
        <v>46</v>
      </c>
      <c r="AF620" s="169">
        <v>3.0000000000000001E-3</v>
      </c>
      <c r="AG620" s="169" t="s">
        <v>46</v>
      </c>
      <c r="AH620" s="172" t="s">
        <v>46</v>
      </c>
      <c r="AI620" s="172" t="s">
        <v>46</v>
      </c>
      <c r="AJ620" s="172" t="s">
        <v>133</v>
      </c>
      <c r="AK620" s="173">
        <v>37428</v>
      </c>
      <c r="AL620" s="212" t="s">
        <v>6641</v>
      </c>
      <c r="AM620" s="128">
        <v>1.0994403746143799E-2</v>
      </c>
      <c r="AN620" s="128">
        <v>0.1056043302679132</v>
      </c>
      <c r="AO620" s="128">
        <v>0.13436858888781941</v>
      </c>
      <c r="AP620" s="128">
        <v>0.13279509581587301</v>
      </c>
      <c r="AQ620" s="128">
        <v>0.1349834531649563</v>
      </c>
      <c r="AR620" s="128">
        <v>0.1242559418648827</v>
      </c>
      <c r="AS620" s="128">
        <v>0.13394788425636481</v>
      </c>
      <c r="AT620" s="128">
        <v>0.1370637943880999</v>
      </c>
      <c r="AU620" s="128" t="s">
        <v>46</v>
      </c>
      <c r="AV620" s="128" t="s">
        <v>46</v>
      </c>
      <c r="AW620" s="128">
        <v>0.116986432656627</v>
      </c>
      <c r="AX620" s="128">
        <v>0.90123206607366435</v>
      </c>
      <c r="AY620" s="128">
        <v>1.0202075213729316</v>
      </c>
      <c r="AZ620" s="128">
        <v>1.0069941952033352</v>
      </c>
      <c r="BA620" s="128">
        <v>1.0917516963782936</v>
      </c>
      <c r="BB620" s="128">
        <v>1.0738815838572855</v>
      </c>
      <c r="BC620" s="128">
        <v>1.1426913049537086</v>
      </c>
      <c r="BD620" s="128">
        <v>1.0266220104658426</v>
      </c>
      <c r="BE620" s="128">
        <v>1.107764932631309</v>
      </c>
      <c r="BF620" s="128" t="s">
        <v>46</v>
      </c>
      <c r="BG620" s="128" t="s">
        <v>46</v>
      </c>
      <c r="BH620" s="128">
        <v>1.0620432195238196</v>
      </c>
      <c r="BI620" s="128">
        <v>-1.2049000292336999E-3</v>
      </c>
      <c r="BJ620" s="128">
        <v>2.0917330212300001E-3</v>
      </c>
      <c r="BK620" s="128">
        <v>9.3327264879449997E-4</v>
      </c>
      <c r="BL620" s="128">
        <v>9.9499466982333473E-3</v>
      </c>
      <c r="BM620" s="128">
        <v>8.249714408912201E-3</v>
      </c>
      <c r="BN620" s="128">
        <v>1.5516213710640299E-2</v>
      </c>
      <c r="BO620" s="128">
        <v>3.4734906715396001E-3</v>
      </c>
      <c r="BP620" s="128">
        <v>1.33337589350657E-2</v>
      </c>
      <c r="BQ620" s="128" t="s">
        <v>46</v>
      </c>
      <c r="BR620" s="128" t="s">
        <v>46</v>
      </c>
      <c r="BS620" s="128">
        <v>6.1560919262722003E-3</v>
      </c>
      <c r="BT620" s="128">
        <v>2.4382993411271002E-3</v>
      </c>
      <c r="BU620" s="128">
        <v>5.3328098343371003E-3</v>
      </c>
      <c r="BV620" s="177">
        <v>0.33878163871817019</v>
      </c>
      <c r="BW620" s="177">
        <v>0.4562722189992981</v>
      </c>
      <c r="BX620" s="128">
        <v>-4.297937424330156E-4</v>
      </c>
      <c r="BY620" s="128">
        <v>-5.2362043363043898E-2</v>
      </c>
      <c r="BZ620" s="177">
        <v>-1.2205771309940999E-3</v>
      </c>
      <c r="CA620" s="182">
        <v>8.7372258066220607E-2</v>
      </c>
      <c r="CB620" s="182">
        <v>-0.1000942987741392</v>
      </c>
      <c r="CC620" s="182">
        <v>7.0456802619900297E-2</v>
      </c>
      <c r="CD620" s="182">
        <v>7.2737042055834603E-2</v>
      </c>
      <c r="CE620" s="182">
        <v>-4.3453086849781199E-2</v>
      </c>
      <c r="CF620" s="182">
        <v>9.9209772542669605E-2</v>
      </c>
      <c r="CG620" s="179">
        <v>124.72389769999999</v>
      </c>
      <c r="CH620" s="169">
        <v>0.36</v>
      </c>
      <c r="CI620" s="170" t="s">
        <v>46</v>
      </c>
      <c r="CJ620" s="170">
        <v>1.08E-3</v>
      </c>
      <c r="CK620" s="170" t="s">
        <v>46</v>
      </c>
      <c r="CL620" s="170">
        <v>1.08E-3</v>
      </c>
      <c r="CM620" s="180">
        <v>5021041635.1300001</v>
      </c>
      <c r="CN620" s="180">
        <v>5350008452.3076992</v>
      </c>
      <c r="CO620" s="180">
        <v>-1046929372.6</v>
      </c>
      <c r="CP620" s="128" t="s">
        <v>46</v>
      </c>
      <c r="CQ620" s="128" t="s">
        <v>46</v>
      </c>
      <c r="CR620" s="128" t="s">
        <v>46</v>
      </c>
      <c r="CS620" s="128" t="s">
        <v>46</v>
      </c>
      <c r="CT620" s="126" t="s">
        <v>46</v>
      </c>
      <c r="CU620" s="126" t="s">
        <v>46</v>
      </c>
      <c r="CV620" s="126" t="s">
        <v>6642</v>
      </c>
      <c r="CW620" s="126" t="s">
        <v>46</v>
      </c>
      <c r="CX620" s="154">
        <v>25569.625694432871</v>
      </c>
    </row>
    <row r="621" spans="1:102" ht="15" customHeight="1" x14ac:dyDescent="0.35">
      <c r="A621" s="8"/>
      <c r="B621" s="129">
        <v>55763285000104</v>
      </c>
      <c r="C621" s="152" t="s">
        <v>6662</v>
      </c>
      <c r="D621" s="126">
        <v>11</v>
      </c>
      <c r="E621" s="126"/>
      <c r="F621" s="122"/>
      <c r="G621" s="126" t="s">
        <v>2875</v>
      </c>
      <c r="H621" s="126" t="s">
        <v>2875</v>
      </c>
      <c r="I621" s="126" t="s">
        <v>3558</v>
      </c>
      <c r="J621" s="126" t="s">
        <v>3561</v>
      </c>
      <c r="K621" s="126" t="s">
        <v>3526</v>
      </c>
      <c r="L621" s="211" t="s">
        <v>3399</v>
      </c>
      <c r="M621" s="126" t="s">
        <v>163</v>
      </c>
      <c r="N621" s="126" t="s">
        <v>3547</v>
      </c>
      <c r="O621" s="126" t="s">
        <v>3568</v>
      </c>
      <c r="P621" s="211" t="s">
        <v>3562</v>
      </c>
      <c r="Q621" s="127">
        <v>1000</v>
      </c>
      <c r="R621" s="126" t="s">
        <v>4350</v>
      </c>
      <c r="S621" s="213" t="s">
        <v>46</v>
      </c>
      <c r="T621" s="171">
        <v>1000</v>
      </c>
      <c r="U621" s="171">
        <v>1000</v>
      </c>
      <c r="V621" s="172" t="s">
        <v>3398</v>
      </c>
      <c r="W621" s="172" t="s">
        <v>135</v>
      </c>
      <c r="X621" s="172" t="s">
        <v>135</v>
      </c>
      <c r="Y621" s="172" t="s">
        <v>3530</v>
      </c>
      <c r="Z621" s="172">
        <v>1</v>
      </c>
      <c r="AA621" s="172" t="s">
        <v>46</v>
      </c>
      <c r="AB621" s="169" t="s">
        <v>46</v>
      </c>
      <c r="AC621" s="172" t="s">
        <v>46</v>
      </c>
      <c r="AD621" s="169">
        <v>4.0000000000000001E-3</v>
      </c>
      <c r="AE621" s="169" t="s">
        <v>46</v>
      </c>
      <c r="AF621" s="169">
        <v>4.0000000000000001E-3</v>
      </c>
      <c r="AG621" s="169">
        <v>0.1</v>
      </c>
      <c r="AH621" s="172" t="s">
        <v>5764</v>
      </c>
      <c r="AI621" s="172" t="s">
        <v>4417</v>
      </c>
      <c r="AJ621" s="172" t="s">
        <v>133</v>
      </c>
      <c r="AK621" s="173">
        <v>45483</v>
      </c>
      <c r="AL621" s="212" t="s">
        <v>6663</v>
      </c>
      <c r="AM621" s="128">
        <v>1.2244436198899301E-2</v>
      </c>
      <c r="AN621" s="128">
        <v>0.1056809251888715</v>
      </c>
      <c r="AO621" s="128">
        <v>0.13469518222912441</v>
      </c>
      <c r="AP621" s="128" t="s">
        <v>46</v>
      </c>
      <c r="AQ621" s="128" t="s">
        <v>46</v>
      </c>
      <c r="AR621" s="128" t="s">
        <v>46</v>
      </c>
      <c r="AS621" s="128" t="s">
        <v>46</v>
      </c>
      <c r="AT621" s="128" t="s">
        <v>46</v>
      </c>
      <c r="AU621" s="128" t="s">
        <v>46</v>
      </c>
      <c r="AV621" s="128" t="s">
        <v>46</v>
      </c>
      <c r="AW621" s="128">
        <v>0.1399136872247923</v>
      </c>
      <c r="AX621" s="128">
        <v>1.0036995901038934</v>
      </c>
      <c r="AY621" s="128">
        <v>1.0209474788563255</v>
      </c>
      <c r="AZ621" s="128">
        <v>1.0094417731797682</v>
      </c>
      <c r="BA621" s="128" t="s">
        <v>46</v>
      </c>
      <c r="BB621" s="128" t="s">
        <v>46</v>
      </c>
      <c r="BC621" s="128" t="s">
        <v>46</v>
      </c>
      <c r="BD621" s="128" t="s">
        <v>46</v>
      </c>
      <c r="BE621" s="128" t="s">
        <v>46</v>
      </c>
      <c r="BF621" s="128" t="s">
        <v>46</v>
      </c>
      <c r="BG621" s="128" t="s">
        <v>46</v>
      </c>
      <c r="BH621" s="128">
        <v>1.094465154163025</v>
      </c>
      <c r="BI621" s="128">
        <v>4.5132423521699998E-5</v>
      </c>
      <c r="BJ621" s="128">
        <v>2.1683279421882001E-3</v>
      </c>
      <c r="BK621" s="128">
        <v>1.2598659900995E-3</v>
      </c>
      <c r="BL621" s="128" t="s">
        <v>46</v>
      </c>
      <c r="BM621" s="128" t="s">
        <v>46</v>
      </c>
      <c r="BN621" s="128" t="s">
        <v>46</v>
      </c>
      <c r="BO621" s="128" t="s">
        <v>46</v>
      </c>
      <c r="BP621" s="128" t="s">
        <v>46</v>
      </c>
      <c r="BQ621" s="128" t="s">
        <v>46</v>
      </c>
      <c r="BR621" s="128" t="s">
        <v>46</v>
      </c>
      <c r="BS621" s="128">
        <v>1.0707383819336558E-2</v>
      </c>
      <c r="BT621" s="128">
        <v>1.2195800267757999E-3</v>
      </c>
      <c r="BU621" s="128">
        <v>3.4049875753557998E-3</v>
      </c>
      <c r="BV621" s="177">
        <v>0.9116612458383444</v>
      </c>
      <c r="BW621" s="177">
        <v>3.0895528728423467</v>
      </c>
      <c r="BX621" s="128" t="s">
        <v>46</v>
      </c>
      <c r="BY621" s="128" t="s">
        <v>46</v>
      </c>
      <c r="BZ621" s="177">
        <v>-5.4017950567849995E-4</v>
      </c>
      <c r="CA621" s="182">
        <v>0.1078712936661879</v>
      </c>
      <c r="CB621" s="182">
        <v>-5.7854711759813902E-2</v>
      </c>
      <c r="CC621" s="182">
        <v>0.16708041163512621</v>
      </c>
      <c r="CD621" s="182">
        <v>9.0027259378168203E-2</v>
      </c>
      <c r="CE621" s="182">
        <v>-4.8696870674724099E-2</v>
      </c>
      <c r="CF621" s="182">
        <v>5.57993703705379E-2</v>
      </c>
      <c r="CG621" s="179">
        <v>11.7418321</v>
      </c>
      <c r="CH621" s="169">
        <v>0.3</v>
      </c>
      <c r="CI621" s="170">
        <v>0.15</v>
      </c>
      <c r="CJ621" s="170">
        <v>1.1999999999999999E-3</v>
      </c>
      <c r="CK621" s="170">
        <v>1.6673196591586724E-5</v>
      </c>
      <c r="CL621" s="170">
        <v>1.2166731965915867E-3</v>
      </c>
      <c r="CM621" s="180">
        <v>493290072.43000001</v>
      </c>
      <c r="CN621" s="180">
        <v>452319875.87230176</v>
      </c>
      <c r="CO621" s="180">
        <v>16264169.539999962</v>
      </c>
      <c r="CP621" s="128" t="s">
        <v>46</v>
      </c>
      <c r="CQ621" s="128" t="s">
        <v>46</v>
      </c>
      <c r="CR621" s="128" t="s">
        <v>46</v>
      </c>
      <c r="CS621" s="128" t="s">
        <v>46</v>
      </c>
      <c r="CT621" s="126" t="s">
        <v>46</v>
      </c>
      <c r="CU621" s="126" t="s">
        <v>46</v>
      </c>
      <c r="CV621" s="126" t="s">
        <v>6664</v>
      </c>
      <c r="CW621" s="126" t="s">
        <v>46</v>
      </c>
      <c r="CX621" s="154">
        <v>25569.625694432871</v>
      </c>
    </row>
    <row r="622" spans="1:102" ht="15" customHeight="1" x14ac:dyDescent="0.35">
      <c r="A622" s="8"/>
      <c r="B622" s="129">
        <v>4839017000198</v>
      </c>
      <c r="C622" s="152" t="s">
        <v>6643</v>
      </c>
      <c r="D622" s="126">
        <v>2</v>
      </c>
      <c r="E622" s="126"/>
      <c r="F622" s="122" t="s">
        <v>3393</v>
      </c>
      <c r="G622" s="126" t="s">
        <v>2875</v>
      </c>
      <c r="H622" s="126" t="s">
        <v>2875</v>
      </c>
      <c r="I622" s="126" t="s">
        <v>3558</v>
      </c>
      <c r="J622" s="126" t="s">
        <v>3561</v>
      </c>
      <c r="K622" s="126" t="s">
        <v>3540</v>
      </c>
      <c r="L622" s="211" t="s">
        <v>3399</v>
      </c>
      <c r="M622" s="126" t="s">
        <v>163</v>
      </c>
      <c r="N622" s="126" t="s">
        <v>6644</v>
      </c>
      <c r="O622" s="126" t="s">
        <v>630</v>
      </c>
      <c r="P622" s="211" t="s">
        <v>3541</v>
      </c>
      <c r="Q622" s="127">
        <v>1000</v>
      </c>
      <c r="R622" s="126" t="s">
        <v>4350</v>
      </c>
      <c r="S622" s="213" t="s">
        <v>46</v>
      </c>
      <c r="T622" s="171">
        <v>1000</v>
      </c>
      <c r="U622" s="171">
        <v>1000</v>
      </c>
      <c r="V622" s="172" t="s">
        <v>4780</v>
      </c>
      <c r="W622" s="172" t="s">
        <v>135</v>
      </c>
      <c r="X622" s="172" t="s">
        <v>135</v>
      </c>
      <c r="Y622" s="172" t="s">
        <v>135</v>
      </c>
      <c r="Z622" s="172">
        <v>0</v>
      </c>
      <c r="AA622" s="172" t="s">
        <v>46</v>
      </c>
      <c r="AB622" s="169" t="s">
        <v>46</v>
      </c>
      <c r="AC622" s="172" t="s">
        <v>46</v>
      </c>
      <c r="AD622" s="169">
        <v>1.5E-3</v>
      </c>
      <c r="AE622" s="169" t="s">
        <v>46</v>
      </c>
      <c r="AF622" s="169">
        <v>1.5E-3</v>
      </c>
      <c r="AG622" s="169" t="s">
        <v>46</v>
      </c>
      <c r="AH622" s="172" t="s">
        <v>46</v>
      </c>
      <c r="AI622" s="172" t="s">
        <v>46</v>
      </c>
      <c r="AJ622" s="172" t="s">
        <v>133</v>
      </c>
      <c r="AK622" s="173">
        <v>37293</v>
      </c>
      <c r="AL622" s="212" t="s">
        <v>6645</v>
      </c>
      <c r="AM622" s="128">
        <v>1.21225570208292E-2</v>
      </c>
      <c r="AN622" s="128">
        <v>0.1038304493865192</v>
      </c>
      <c r="AO622" s="128">
        <v>0.1334080392053322</v>
      </c>
      <c r="AP622" s="128">
        <v>0.1221597319362857</v>
      </c>
      <c r="AQ622" s="128">
        <v>0.12634984447996619</v>
      </c>
      <c r="AR622" s="128">
        <v>0.108707181503872</v>
      </c>
      <c r="AS622" s="128">
        <v>0.129489393302087</v>
      </c>
      <c r="AT622" s="128">
        <v>0.1239729251321746</v>
      </c>
      <c r="AU622" s="128" t="s">
        <v>46</v>
      </c>
      <c r="AV622" s="128" t="s">
        <v>46</v>
      </c>
      <c r="AW622" s="128">
        <v>0.113297312116295</v>
      </c>
      <c r="AX622" s="128">
        <v>0.99370892339747396</v>
      </c>
      <c r="AY622" s="128">
        <v>1.0030706614295306</v>
      </c>
      <c r="AZ622" s="128">
        <v>0.99979557860346524</v>
      </c>
      <c r="BA622" s="128">
        <v>0.99930680741612421</v>
      </c>
      <c r="BB622" s="128">
        <v>0.99692741191044798</v>
      </c>
      <c r="BC622" s="128">
        <v>0.99970069218561797</v>
      </c>
      <c r="BD622" s="128">
        <v>0.992450623791574</v>
      </c>
      <c r="BE622" s="128">
        <v>1.001963061582025</v>
      </c>
      <c r="BF622" s="128" t="s">
        <v>46</v>
      </c>
      <c r="BG622" s="128" t="s">
        <v>46</v>
      </c>
      <c r="BH622" s="128">
        <v>0.94299136355192603</v>
      </c>
      <c r="BI622" s="128">
        <v>-7.6746754548299995E-5</v>
      </c>
      <c r="BJ622" s="128">
        <v>3.178521398359E-4</v>
      </c>
      <c r="BK622" s="128">
        <v>-2.72770336926E-5</v>
      </c>
      <c r="BL622" s="128">
        <v>-7.550846793458188E-5</v>
      </c>
      <c r="BM622" s="128">
        <v>-3.4561460677418054E-4</v>
      </c>
      <c r="BN622" s="128">
        <v>-3.2546650370299997E-5</v>
      </c>
      <c r="BO622" s="128">
        <v>-9.8500028273800009E-4</v>
      </c>
      <c r="BP622" s="128">
        <v>2.4288967914039999E-4</v>
      </c>
      <c r="BQ622" s="128" t="s">
        <v>46</v>
      </c>
      <c r="BR622" s="128" t="s">
        <v>46</v>
      </c>
      <c r="BS622" s="128">
        <v>-6.1147349448726906E-3</v>
      </c>
      <c r="BT622" s="128">
        <v>1.1421544495357999E-3</v>
      </c>
      <c r="BU622" s="128">
        <v>2.8529370728899001E-3</v>
      </c>
      <c r="BV622" s="177">
        <v>-2.0845808850404501E-2</v>
      </c>
      <c r="BW622" s="177">
        <v>-0.81104775391977391</v>
      </c>
      <c r="BX622" s="128" t="s">
        <v>46</v>
      </c>
      <c r="BY622" s="128">
        <v>-5.82922873006E-3</v>
      </c>
      <c r="BZ622" s="177">
        <v>-5.3605032672799998E-5</v>
      </c>
      <c r="CA622" s="182">
        <v>5.4538580195817699E-2</v>
      </c>
      <c r="CB622" s="182">
        <v>-6.1661955045088999E-2</v>
      </c>
      <c r="CC622" s="182">
        <v>0.1045105566228272</v>
      </c>
      <c r="CD622" s="182">
        <v>6.1520363472795499E-2</v>
      </c>
      <c r="CE622" s="182">
        <v>-2.9467030148012899E-2</v>
      </c>
      <c r="CF622" s="182">
        <v>2.9739796348475199E-2</v>
      </c>
      <c r="CG622" s="179">
        <v>127.11620929999999</v>
      </c>
      <c r="CH622" s="169">
        <v>0.39</v>
      </c>
      <c r="CI622" s="170" t="s">
        <v>46</v>
      </c>
      <c r="CJ622" s="170">
        <v>5.8500000000000002E-4</v>
      </c>
      <c r="CK622" s="170" t="s">
        <v>46</v>
      </c>
      <c r="CL622" s="170">
        <v>5.8500000000000002E-4</v>
      </c>
      <c r="CM622" s="180">
        <v>2189012663.9200001</v>
      </c>
      <c r="CN622" s="180">
        <v>2285407573.8313489</v>
      </c>
      <c r="CO622" s="180">
        <v>-235385580.19999996</v>
      </c>
      <c r="CP622" s="128" t="s">
        <v>46</v>
      </c>
      <c r="CQ622" s="128" t="s">
        <v>46</v>
      </c>
      <c r="CR622" s="128" t="s">
        <v>46</v>
      </c>
      <c r="CS622" s="128" t="s">
        <v>46</v>
      </c>
      <c r="CT622" s="126" t="s">
        <v>46</v>
      </c>
      <c r="CU622" s="126" t="s">
        <v>46</v>
      </c>
      <c r="CV622" s="126" t="s">
        <v>6646</v>
      </c>
      <c r="CW622" s="126" t="s">
        <v>46</v>
      </c>
      <c r="CX622" s="154">
        <v>25569.625694432871</v>
      </c>
    </row>
    <row r="623" spans="1:102" ht="15" customHeight="1" x14ac:dyDescent="0.35">
      <c r="A623" s="8"/>
      <c r="B623" s="129">
        <v>9326708000101</v>
      </c>
      <c r="C623" s="152" t="s">
        <v>6649</v>
      </c>
      <c r="D623" s="126">
        <v>10</v>
      </c>
      <c r="E623" s="126"/>
      <c r="F623" s="122" t="s">
        <v>3394</v>
      </c>
      <c r="G623" s="126" t="s">
        <v>2875</v>
      </c>
      <c r="H623" s="126" t="s">
        <v>3557</v>
      </c>
      <c r="I623" s="126" t="s">
        <v>3558</v>
      </c>
      <c r="J623" s="126" t="s">
        <v>3559</v>
      </c>
      <c r="K623" s="126" t="s">
        <v>3526</v>
      </c>
      <c r="L623" s="211" t="s">
        <v>3399</v>
      </c>
      <c r="M623" s="126" t="s">
        <v>163</v>
      </c>
      <c r="N623" s="126" t="s">
        <v>5588</v>
      </c>
      <c r="O623" s="126" t="s">
        <v>4227</v>
      </c>
      <c r="P623" s="211" t="s">
        <v>3541</v>
      </c>
      <c r="Q623" s="127">
        <v>5000</v>
      </c>
      <c r="R623" s="126" t="s">
        <v>4361</v>
      </c>
      <c r="S623" s="213" t="s">
        <v>46</v>
      </c>
      <c r="T623" s="171">
        <v>2500</v>
      </c>
      <c r="U623" s="171">
        <v>2500</v>
      </c>
      <c r="V623" s="172" t="s">
        <v>3398</v>
      </c>
      <c r="W623" s="172" t="s">
        <v>135</v>
      </c>
      <c r="X623" s="172" t="s">
        <v>3530</v>
      </c>
      <c r="Y623" s="172" t="s">
        <v>3530</v>
      </c>
      <c r="Z623" s="172">
        <v>2</v>
      </c>
      <c r="AA623" s="172" t="s">
        <v>46</v>
      </c>
      <c r="AB623" s="169" t="s">
        <v>46</v>
      </c>
      <c r="AC623" s="172" t="s">
        <v>46</v>
      </c>
      <c r="AD623" s="169">
        <v>4.0000000000000001E-3</v>
      </c>
      <c r="AE623" s="169" t="s">
        <v>46</v>
      </c>
      <c r="AF623" s="169">
        <v>4.0000000000000001E-3</v>
      </c>
      <c r="AG623" s="169">
        <v>0.2</v>
      </c>
      <c r="AH623" s="172" t="s">
        <v>136</v>
      </c>
      <c r="AI623" s="172" t="s">
        <v>4367</v>
      </c>
      <c r="AJ623" s="172" t="s">
        <v>618</v>
      </c>
      <c r="AK623" s="173">
        <v>39640</v>
      </c>
      <c r="AL623" s="212" t="s">
        <v>6650</v>
      </c>
      <c r="AM623" s="128">
        <v>4.9322537092281998E-3</v>
      </c>
      <c r="AN623" s="128">
        <v>9.3946419370508599E-2</v>
      </c>
      <c r="AO623" s="128">
        <v>5.3409556951990698E-2</v>
      </c>
      <c r="AP623" s="128">
        <v>5.4746614032586703E-2</v>
      </c>
      <c r="AQ623" s="128">
        <v>6.4112933163551697E-2</v>
      </c>
      <c r="AR623" s="128">
        <v>-3.6386345943561202E-2</v>
      </c>
      <c r="AS623" s="128">
        <v>0.1333411281694474</v>
      </c>
      <c r="AT623" s="128">
        <v>6.90625107878413E-2</v>
      </c>
      <c r="AU623" s="128" t="s">
        <v>46</v>
      </c>
      <c r="AV623" s="128" t="s">
        <v>46</v>
      </c>
      <c r="AW623" s="128">
        <v>0.1093036965703009</v>
      </c>
      <c r="AX623" s="128">
        <v>0.40430616369954009</v>
      </c>
      <c r="AY623" s="128">
        <v>0.90758440875193902</v>
      </c>
      <c r="AZ623" s="128">
        <v>0.40026552533002091</v>
      </c>
      <c r="BA623" s="128">
        <v>0.4336189394396574</v>
      </c>
      <c r="BB623" s="128">
        <v>0.47627824226195109</v>
      </c>
      <c r="BC623" s="128" t="s">
        <v>46</v>
      </c>
      <c r="BD623" s="128">
        <v>1.0219716260475169</v>
      </c>
      <c r="BE623" s="128">
        <v>0.55817094479097817</v>
      </c>
      <c r="BF623" s="128" t="s">
        <v>46</v>
      </c>
      <c r="BG623" s="128" t="s">
        <v>46</v>
      </c>
      <c r="BH623" s="128">
        <v>1.2493547700879639</v>
      </c>
      <c r="BI623" s="128">
        <v>-7.2670500661493002E-3</v>
      </c>
      <c r="BJ623" s="128">
        <v>-9.5661778761746002E-3</v>
      </c>
      <c r="BK623" s="128">
        <v>-8.0025759287034107E-2</v>
      </c>
      <c r="BL623" s="128">
        <v>-6.3492285844903518E-2</v>
      </c>
      <c r="BM623" s="128">
        <v>-6.2135244943107404E-2</v>
      </c>
      <c r="BN623" s="128">
        <v>-0.14512607409780359</v>
      </c>
      <c r="BO623" s="128">
        <v>2.8667345846222002E-3</v>
      </c>
      <c r="BP623" s="128">
        <v>-5.4667524665192799E-2</v>
      </c>
      <c r="BQ623" s="128" t="s">
        <v>46</v>
      </c>
      <c r="BR623" s="128" t="s">
        <v>46</v>
      </c>
      <c r="BS623" s="128">
        <v>2.0060522049436758E-2</v>
      </c>
      <c r="BT623" s="128">
        <v>5.0928104949282703E-2</v>
      </c>
      <c r="BU623" s="128">
        <v>7.0468453193668498E-2</v>
      </c>
      <c r="BV623" s="177">
        <v>-1.4128899292732939</v>
      </c>
      <c r="BW623" s="177">
        <v>0.18536305723271981</v>
      </c>
      <c r="BX623" s="128">
        <v>-4.7201610910826898E-2</v>
      </c>
      <c r="BY623" s="128">
        <v>-0.14713351254051721</v>
      </c>
      <c r="BZ623" s="177">
        <v>0.1121993723659622</v>
      </c>
      <c r="CA623" s="182">
        <v>0.4450269909274075</v>
      </c>
      <c r="CB623" s="182">
        <v>-0.2165672168062204</v>
      </c>
      <c r="CC623" s="182">
        <v>0.81292660864758148</v>
      </c>
      <c r="CD623" s="182">
        <v>0.99910408564108</v>
      </c>
      <c r="CE623" s="182">
        <v>-7.1662540706520797E-2</v>
      </c>
      <c r="CF623" s="182">
        <v>0.31617854486750779</v>
      </c>
      <c r="CG623" s="179">
        <v>59.366986599999997</v>
      </c>
      <c r="CH623" s="169">
        <v>0.315</v>
      </c>
      <c r="CI623" s="170">
        <v>0.2</v>
      </c>
      <c r="CJ623" s="170">
        <v>1.2600000000000001E-3</v>
      </c>
      <c r="CK623" s="170" t="s">
        <v>46</v>
      </c>
      <c r="CL623" s="170">
        <v>1.2600000000000001E-3</v>
      </c>
      <c r="CM623" s="180">
        <v>48817213.810000002</v>
      </c>
      <c r="CN623" s="180">
        <v>54311800.800634921</v>
      </c>
      <c r="CO623" s="180">
        <v>-16513358.099999992</v>
      </c>
      <c r="CP623" s="128" t="s">
        <v>46</v>
      </c>
      <c r="CQ623" s="128" t="s">
        <v>46</v>
      </c>
      <c r="CR623" s="128" t="s">
        <v>46</v>
      </c>
      <c r="CS623" s="128" t="s">
        <v>46</v>
      </c>
      <c r="CT623" s="126" t="s">
        <v>46</v>
      </c>
      <c r="CU623" s="126" t="s">
        <v>46</v>
      </c>
      <c r="CV623" s="126" t="s">
        <v>6651</v>
      </c>
      <c r="CW623" s="126" t="s">
        <v>46</v>
      </c>
      <c r="CX623" s="154">
        <v>25569.625</v>
      </c>
    </row>
    <row r="624" spans="1:102" ht="15" customHeight="1" x14ac:dyDescent="0.35">
      <c r="A624" s="8"/>
      <c r="B624" s="129">
        <v>22759995000101</v>
      </c>
      <c r="C624" s="152" t="s">
        <v>6647</v>
      </c>
      <c r="D624" s="126">
        <v>11</v>
      </c>
      <c r="E624" s="126"/>
      <c r="F624" s="122" t="s">
        <v>3393</v>
      </c>
      <c r="G624" s="126" t="s">
        <v>2875</v>
      </c>
      <c r="H624" s="126" t="s">
        <v>2875</v>
      </c>
      <c r="I624" s="126" t="s">
        <v>3558</v>
      </c>
      <c r="J624" s="126" t="s">
        <v>3561</v>
      </c>
      <c r="K624" s="126" t="s">
        <v>3526</v>
      </c>
      <c r="L624" s="211" t="s">
        <v>3399</v>
      </c>
      <c r="M624" s="126" t="s">
        <v>163</v>
      </c>
      <c r="N624" s="126" t="s">
        <v>3547</v>
      </c>
      <c r="O624" s="126" t="s">
        <v>315</v>
      </c>
      <c r="P624" s="211" t="s">
        <v>3573</v>
      </c>
      <c r="Q624" s="127">
        <v>1000</v>
      </c>
      <c r="R624" s="126" t="s">
        <v>4350</v>
      </c>
      <c r="S624" s="213" t="s">
        <v>46</v>
      </c>
      <c r="T624" s="171">
        <v>1000</v>
      </c>
      <c r="U624" s="171">
        <v>1000</v>
      </c>
      <c r="V624" s="172" t="s">
        <v>3398</v>
      </c>
      <c r="W624" s="172" t="s">
        <v>135</v>
      </c>
      <c r="X624" s="172" t="s">
        <v>5452</v>
      </c>
      <c r="Y624" s="172" t="s">
        <v>3530</v>
      </c>
      <c r="Z624" s="172">
        <v>46</v>
      </c>
      <c r="AA624" s="172" t="s">
        <v>46</v>
      </c>
      <c r="AB624" s="169" t="s">
        <v>46</v>
      </c>
      <c r="AC624" s="172" t="s">
        <v>46</v>
      </c>
      <c r="AD624" s="169">
        <v>8.0000000000000002E-3</v>
      </c>
      <c r="AE624" s="169" t="s">
        <v>46</v>
      </c>
      <c r="AF624" s="169">
        <v>8.0000000000000002E-3</v>
      </c>
      <c r="AG624" s="169" t="s">
        <v>46</v>
      </c>
      <c r="AH624" s="172" t="s">
        <v>136</v>
      </c>
      <c r="AI624" s="172" t="s">
        <v>4367</v>
      </c>
      <c r="AJ624" s="172" t="s">
        <v>4383</v>
      </c>
      <c r="AK624" s="173">
        <v>42865</v>
      </c>
      <c r="AL624" s="212" t="s">
        <v>3610</v>
      </c>
      <c r="AM624" s="128">
        <v>1.7306798639183399E-2</v>
      </c>
      <c r="AN624" s="128">
        <v>0.1165368267370019</v>
      </c>
      <c r="AO624" s="128">
        <v>0.1066607897217568</v>
      </c>
      <c r="AP624" s="128">
        <v>0.1032811245940277</v>
      </c>
      <c r="AQ624" s="128">
        <v>0.1015102344683351</v>
      </c>
      <c r="AR624" s="128">
        <v>5.24625504511919E-2</v>
      </c>
      <c r="AS624" s="128">
        <v>0.13444331387050501</v>
      </c>
      <c r="AT624" s="128">
        <v>6.1220416198350197E-2</v>
      </c>
      <c r="AU624" s="128" t="s">
        <v>46</v>
      </c>
      <c r="AV624" s="128" t="s">
        <v>46</v>
      </c>
      <c r="AW624" s="128">
        <v>9.4918865158518606E-2</v>
      </c>
      <c r="AX624" s="128">
        <v>1.4186710125306163</v>
      </c>
      <c r="AY624" s="128">
        <v>1.1258226518969503</v>
      </c>
      <c r="AZ624" s="128">
        <v>0.79934452683196389</v>
      </c>
      <c r="BA624" s="128">
        <v>0.83735764139586488</v>
      </c>
      <c r="BB624" s="128">
        <v>0.78202210761828006</v>
      </c>
      <c r="BC624" s="128">
        <v>0.48245982716432961</v>
      </c>
      <c r="BD624" s="128">
        <v>1.0304191510428409</v>
      </c>
      <c r="BE624" s="128">
        <v>0.49479025827636258</v>
      </c>
      <c r="BF624" s="128" t="s">
        <v>46</v>
      </c>
      <c r="BG624" s="128" t="s">
        <v>46</v>
      </c>
      <c r="BH624" s="128">
        <v>1.1513927744284214</v>
      </c>
      <c r="BI624" s="128">
        <v>5.1074948638058998E-3</v>
      </c>
      <c r="BJ624" s="128">
        <v>1.30242294903186E-2</v>
      </c>
      <c r="BK624" s="128">
        <v>-2.6774526517267999E-2</v>
      </c>
      <c r="BL624" s="128">
        <v>-1.7857956008843323E-2</v>
      </c>
      <c r="BM624" s="128">
        <v>-2.5043777019328028E-2</v>
      </c>
      <c r="BN624" s="128">
        <v>-5.62771777030504E-2</v>
      </c>
      <c r="BO624" s="128">
        <v>3.9689202856798E-3</v>
      </c>
      <c r="BP624" s="128">
        <v>-6.2509619254683901E-2</v>
      </c>
      <c r="BQ624" s="128" t="s">
        <v>46</v>
      </c>
      <c r="BR624" s="128" t="s">
        <v>46</v>
      </c>
      <c r="BS624" s="128">
        <v>1.1530045845281611E-2</v>
      </c>
      <c r="BT624" s="128">
        <v>3.1339502012199101E-2</v>
      </c>
      <c r="BU624" s="128">
        <v>3.7520797358988202E-2</v>
      </c>
      <c r="BV624" s="177">
        <v>-0.74756189883161739</v>
      </c>
      <c r="BW624" s="177">
        <v>0.24977042343797581</v>
      </c>
      <c r="BX624" s="128">
        <v>-2.7881105658971901E-2</v>
      </c>
      <c r="BY624" s="128">
        <v>-8.0748873448182906E-2</v>
      </c>
      <c r="BZ624" s="177">
        <v>9.1635093472093296E-2</v>
      </c>
      <c r="CA624" s="182">
        <v>0.47222953008834101</v>
      </c>
      <c r="CB624" s="182">
        <v>-0.2355235546220284</v>
      </c>
      <c r="CC624" s="182">
        <v>0.85168771613198435</v>
      </c>
      <c r="CD624" s="182">
        <v>0.90794987941662797</v>
      </c>
      <c r="CE624" s="182">
        <v>-8.8808560091470604E-2</v>
      </c>
      <c r="CF624" s="182">
        <v>0.3600253251531455</v>
      </c>
      <c r="CG624" s="179">
        <v>21.344046800000001</v>
      </c>
      <c r="CH624" s="169">
        <v>0.36</v>
      </c>
      <c r="CI624" s="170" t="s">
        <v>46</v>
      </c>
      <c r="CJ624" s="170">
        <v>2.8800000000000002E-3</v>
      </c>
      <c r="CK624" s="170" t="s">
        <v>46</v>
      </c>
      <c r="CL624" s="170">
        <v>2.8800000000000002E-3</v>
      </c>
      <c r="CM624" s="180">
        <v>45030397.560000002</v>
      </c>
      <c r="CN624" s="180">
        <v>42222078.001190498</v>
      </c>
      <c r="CO624" s="180">
        <v>1509295.5100000002</v>
      </c>
      <c r="CP624" s="128" t="s">
        <v>46</v>
      </c>
      <c r="CQ624" s="128" t="s">
        <v>46</v>
      </c>
      <c r="CR624" s="128" t="s">
        <v>46</v>
      </c>
      <c r="CS624" s="128" t="s">
        <v>46</v>
      </c>
      <c r="CT624" s="126" t="s">
        <v>46</v>
      </c>
      <c r="CU624" s="126" t="s">
        <v>46</v>
      </c>
      <c r="CV624" s="126" t="s">
        <v>6648</v>
      </c>
      <c r="CW624" s="126" t="s">
        <v>46</v>
      </c>
      <c r="CX624" s="154">
        <v>25569.625694432871</v>
      </c>
    </row>
    <row r="625" spans="1:102" ht="15" customHeight="1" x14ac:dyDescent="0.35">
      <c r="A625" s="8"/>
      <c r="B625" s="129">
        <v>24325096000126</v>
      </c>
      <c r="C625" s="152" t="s">
        <v>6652</v>
      </c>
      <c r="D625" s="126">
        <v>3</v>
      </c>
      <c r="E625" s="126"/>
      <c r="F625" s="122" t="s">
        <v>3393</v>
      </c>
      <c r="G625" s="126" t="s">
        <v>2875</v>
      </c>
      <c r="H625" s="126" t="s">
        <v>2875</v>
      </c>
      <c r="I625" s="126" t="s">
        <v>3558</v>
      </c>
      <c r="J625" s="126" t="s">
        <v>3561</v>
      </c>
      <c r="K625" s="126" t="s">
        <v>3526</v>
      </c>
      <c r="L625" s="211" t="s">
        <v>3399</v>
      </c>
      <c r="M625" s="126" t="s">
        <v>163</v>
      </c>
      <c r="N625" s="126" t="s">
        <v>3570</v>
      </c>
      <c r="O625" s="126" t="s">
        <v>3568</v>
      </c>
      <c r="P625" s="211" t="s">
        <v>3562</v>
      </c>
      <c r="Q625" s="127">
        <v>1000</v>
      </c>
      <c r="R625" s="126" t="s">
        <v>4361</v>
      </c>
      <c r="S625" s="213" t="s">
        <v>46</v>
      </c>
      <c r="T625" s="171">
        <v>1000</v>
      </c>
      <c r="U625" s="171">
        <v>1000</v>
      </c>
      <c r="V625" s="172" t="s">
        <v>3398</v>
      </c>
      <c r="W625" s="172" t="s">
        <v>135</v>
      </c>
      <c r="X625" s="172" t="s">
        <v>135</v>
      </c>
      <c r="Y625" s="172" t="s">
        <v>3530</v>
      </c>
      <c r="Z625" s="172">
        <v>1</v>
      </c>
      <c r="AA625" s="172" t="s">
        <v>46</v>
      </c>
      <c r="AB625" s="169" t="s">
        <v>46</v>
      </c>
      <c r="AC625" s="172" t="s">
        <v>46</v>
      </c>
      <c r="AD625" s="169">
        <v>2E-3</v>
      </c>
      <c r="AE625" s="169" t="s">
        <v>46</v>
      </c>
      <c r="AF625" s="169">
        <v>2E-3</v>
      </c>
      <c r="AG625" s="169" t="s">
        <v>46</v>
      </c>
      <c r="AH625" s="172" t="s">
        <v>46</v>
      </c>
      <c r="AI625" s="172" t="s">
        <v>46</v>
      </c>
      <c r="AJ625" s="172" t="s">
        <v>133</v>
      </c>
      <c r="AK625" s="173">
        <v>42513</v>
      </c>
      <c r="AL625" s="212" t="s">
        <v>6653</v>
      </c>
      <c r="AM625" s="128">
        <v>1.2348407278564399E-2</v>
      </c>
      <c r="AN625" s="128">
        <v>0.10481188022474169</v>
      </c>
      <c r="AO625" s="128">
        <v>0.13533177318012751</v>
      </c>
      <c r="AP625" s="128">
        <v>0.12827617777887429</v>
      </c>
      <c r="AQ625" s="128">
        <v>0.1346345917919396</v>
      </c>
      <c r="AR625" s="128">
        <v>0.1162715622493011</v>
      </c>
      <c r="AS625" s="128">
        <v>0.14151524037566979</v>
      </c>
      <c r="AT625" s="128">
        <v>0.1377975802554543</v>
      </c>
      <c r="AU625" s="128" t="s">
        <v>46</v>
      </c>
      <c r="AV625" s="128" t="s">
        <v>46</v>
      </c>
      <c r="AW625" s="128">
        <v>9.4872508295899396E-2</v>
      </c>
      <c r="AX625" s="128">
        <v>1.0122222961188825</v>
      </c>
      <c r="AY625" s="128">
        <v>1.0125519309979454</v>
      </c>
      <c r="AZ625" s="128">
        <v>1.0142125562748732</v>
      </c>
      <c r="BA625" s="128">
        <v>1.0523657376011275</v>
      </c>
      <c r="BB625" s="128">
        <v>1.070749257651411</v>
      </c>
      <c r="BC625" s="128">
        <v>1.0692647868714109</v>
      </c>
      <c r="BD625" s="128">
        <v>1.0846207940691961</v>
      </c>
      <c r="BE625" s="128">
        <v>1.1136954721698105</v>
      </c>
      <c r="BF625" s="128" t="s">
        <v>46</v>
      </c>
      <c r="BG625" s="128" t="s">
        <v>46</v>
      </c>
      <c r="BH625" s="128">
        <v>1.0705097597790012</v>
      </c>
      <c r="BI625" s="128">
        <v>1.4910350318679999E-4</v>
      </c>
      <c r="BJ625" s="128">
        <v>1.2992829780584E-3</v>
      </c>
      <c r="BK625" s="128">
        <v>1.8964569411026001E-3</v>
      </c>
      <c r="BL625" s="128">
        <v>5.6895122717051105E-3</v>
      </c>
      <c r="BM625" s="128">
        <v>7.9022938857851166E-3</v>
      </c>
      <c r="BN625" s="128">
        <v>7.5318340950586999E-3</v>
      </c>
      <c r="BO625" s="128">
        <v>1.10408467908447E-2</v>
      </c>
      <c r="BP625" s="128">
        <v>1.40675448024201E-2</v>
      </c>
      <c r="BQ625" s="128" t="s">
        <v>46</v>
      </c>
      <c r="BR625" s="128" t="s">
        <v>46</v>
      </c>
      <c r="BS625" s="128">
        <v>5.7401231791742724E-3</v>
      </c>
      <c r="BT625" s="128">
        <v>9.1886643637020002E-4</v>
      </c>
      <c r="BU625" s="128">
        <v>1.0268095306255399E-2</v>
      </c>
      <c r="BV625" s="177">
        <v>1.8203647768690696</v>
      </c>
      <c r="BW625" s="177">
        <v>0.4050636293000604</v>
      </c>
      <c r="BX625" s="128" t="s">
        <v>46</v>
      </c>
      <c r="BY625" s="128">
        <v>-4.5788063351565898E-2</v>
      </c>
      <c r="BZ625" s="177">
        <v>1.5949134557537001E-3</v>
      </c>
      <c r="CA625" s="182">
        <v>7.2116610742236603E-2</v>
      </c>
      <c r="CB625" s="182">
        <v>-0.1230185213961472</v>
      </c>
      <c r="CC625" s="182">
        <v>0.1143885167410197</v>
      </c>
      <c r="CD625" s="182">
        <v>7.85904034052676E-2</v>
      </c>
      <c r="CE625" s="182">
        <v>-5.7017640168169501E-2</v>
      </c>
      <c r="CF625" s="182">
        <v>5.97291169570053E-2</v>
      </c>
      <c r="CG625" s="179">
        <v>23.276867200000002</v>
      </c>
      <c r="CH625" s="169">
        <v>0.3</v>
      </c>
      <c r="CI625" s="170" t="s">
        <v>46</v>
      </c>
      <c r="CJ625" s="170">
        <v>5.9999999999999995E-4</v>
      </c>
      <c r="CK625" s="170" t="s">
        <v>46</v>
      </c>
      <c r="CL625" s="170">
        <v>5.9999999999999995E-4</v>
      </c>
      <c r="CM625" s="180">
        <v>2003847385.26</v>
      </c>
      <c r="CN625" s="180">
        <v>2224839876.1911912</v>
      </c>
      <c r="CO625" s="180">
        <v>-627712038.10999978</v>
      </c>
      <c r="CP625" s="128" t="s">
        <v>46</v>
      </c>
      <c r="CQ625" s="128" t="s">
        <v>46</v>
      </c>
      <c r="CR625" s="128" t="s">
        <v>46</v>
      </c>
      <c r="CS625" s="128" t="s">
        <v>46</v>
      </c>
      <c r="CT625" s="126" t="s">
        <v>46</v>
      </c>
      <c r="CU625" s="126" t="s">
        <v>46</v>
      </c>
      <c r="CV625" s="126" t="s">
        <v>6654</v>
      </c>
      <c r="CW625" s="126" t="s">
        <v>46</v>
      </c>
      <c r="CX625" s="154">
        <v>25569.625694432871</v>
      </c>
    </row>
    <row r="626" spans="1:102" ht="15" customHeight="1" x14ac:dyDescent="0.35">
      <c r="A626" s="8"/>
      <c r="B626" s="129">
        <v>47715703000160</v>
      </c>
      <c r="C626" s="152" t="s">
        <v>6655</v>
      </c>
      <c r="D626" s="126">
        <v>2</v>
      </c>
      <c r="E626" s="126"/>
      <c r="F626" s="122"/>
      <c r="G626" s="126" t="s">
        <v>2875</v>
      </c>
      <c r="H626" s="126" t="s">
        <v>2875</v>
      </c>
      <c r="I626" s="126" t="s">
        <v>3558</v>
      </c>
      <c r="J626" s="126" t="s">
        <v>3561</v>
      </c>
      <c r="K626" s="126" t="s">
        <v>3526</v>
      </c>
      <c r="L626" s="211" t="s">
        <v>3399</v>
      </c>
      <c r="M626" s="126" t="s">
        <v>163</v>
      </c>
      <c r="N626" s="126" t="s">
        <v>3570</v>
      </c>
      <c r="O626" s="126" t="s">
        <v>630</v>
      </c>
      <c r="P626" s="211" t="s">
        <v>3562</v>
      </c>
      <c r="Q626" s="127">
        <v>1000</v>
      </c>
      <c r="R626" s="126" t="s">
        <v>4350</v>
      </c>
      <c r="S626" s="213" t="s">
        <v>46</v>
      </c>
      <c r="T626" s="171">
        <v>1000</v>
      </c>
      <c r="U626" s="171">
        <v>1000</v>
      </c>
      <c r="V626" s="172" t="s">
        <v>3398</v>
      </c>
      <c r="W626" s="172" t="s">
        <v>135</v>
      </c>
      <c r="X626" s="172" t="s">
        <v>135</v>
      </c>
      <c r="Y626" s="172" t="s">
        <v>3530</v>
      </c>
      <c r="Z626" s="172">
        <v>1</v>
      </c>
      <c r="AA626" s="172" t="s">
        <v>46</v>
      </c>
      <c r="AB626" s="169" t="s">
        <v>46</v>
      </c>
      <c r="AC626" s="172" t="s">
        <v>46</v>
      </c>
      <c r="AD626" s="169">
        <v>3.0000000000000001E-3</v>
      </c>
      <c r="AE626" s="169" t="s">
        <v>46</v>
      </c>
      <c r="AF626" s="169">
        <v>3.0000000000000001E-3</v>
      </c>
      <c r="AG626" s="169" t="s">
        <v>46</v>
      </c>
      <c r="AH626" s="172" t="s">
        <v>46</v>
      </c>
      <c r="AI626" s="172" t="s">
        <v>46</v>
      </c>
      <c r="AJ626" s="172" t="s">
        <v>133</v>
      </c>
      <c r="AK626" s="173">
        <v>45086</v>
      </c>
      <c r="AL626" s="212" t="s">
        <v>6656</v>
      </c>
      <c r="AM626" s="128">
        <v>1.2311280812957201E-2</v>
      </c>
      <c r="AN626" s="128">
        <v>0.1048137541156155</v>
      </c>
      <c r="AO626" s="128">
        <v>0.1351813505432686</v>
      </c>
      <c r="AP626" s="128">
        <v>0.13068937671412501</v>
      </c>
      <c r="AQ626" s="128" t="s">
        <v>46</v>
      </c>
      <c r="AR626" s="128">
        <v>0.1205729285376195</v>
      </c>
      <c r="AS626" s="128" t="s">
        <v>46</v>
      </c>
      <c r="AT626" s="128" t="s">
        <v>46</v>
      </c>
      <c r="AU626" s="128" t="s">
        <v>46</v>
      </c>
      <c r="AV626" s="128" t="s">
        <v>46</v>
      </c>
      <c r="AW626" s="128">
        <v>0.1418210884767348</v>
      </c>
      <c r="AX626" s="128">
        <v>1.0091789695249422</v>
      </c>
      <c r="AY626" s="128">
        <v>1.0125700340204149</v>
      </c>
      <c r="AZ626" s="128">
        <v>1.0130852487441631</v>
      </c>
      <c r="BA626" s="128">
        <v>1.073379094608526</v>
      </c>
      <c r="BB626" s="128" t="s">
        <v>46</v>
      </c>
      <c r="BC626" s="128">
        <v>1.1088213165899437</v>
      </c>
      <c r="BD626" s="128" t="s">
        <v>46</v>
      </c>
      <c r="BE626" s="128" t="s">
        <v>46</v>
      </c>
      <c r="BF626" s="128" t="s">
        <v>46</v>
      </c>
      <c r="BG626" s="128" t="s">
        <v>46</v>
      </c>
      <c r="BH626" s="128">
        <v>1.1587418417371691</v>
      </c>
      <c r="BI626" s="128">
        <v>1.119770375797E-4</v>
      </c>
      <c r="BJ626" s="128">
        <v>1.3011568689322E-3</v>
      </c>
      <c r="BK626" s="128">
        <v>1.7460343042436E-3</v>
      </c>
      <c r="BL626" s="128">
        <v>7.9645538161967622E-3</v>
      </c>
      <c r="BM626" s="128" t="s">
        <v>46</v>
      </c>
      <c r="BN626" s="128">
        <v>1.18332003833772E-2</v>
      </c>
      <c r="BO626" s="128" t="s">
        <v>46</v>
      </c>
      <c r="BP626" s="128" t="s">
        <v>46</v>
      </c>
      <c r="BQ626" s="128" t="s">
        <v>46</v>
      </c>
      <c r="BR626" s="128" t="s">
        <v>46</v>
      </c>
      <c r="BS626" s="128">
        <v>1.731015105763789E-2</v>
      </c>
      <c r="BT626" s="128">
        <v>9.5283658047190002E-4</v>
      </c>
      <c r="BU626" s="128">
        <v>7.3252564846664004E-3</v>
      </c>
      <c r="BV626" s="177">
        <v>1.616369527370269</v>
      </c>
      <c r="BW626" s="177">
        <v>2.1811381777067971</v>
      </c>
      <c r="BX626" s="128" t="s">
        <v>46</v>
      </c>
      <c r="BY626" s="128" t="s">
        <v>46</v>
      </c>
      <c r="BZ626" s="177">
        <v>1.2411342954888E-3</v>
      </c>
      <c r="CA626" s="182">
        <v>6.9989218519694599E-2</v>
      </c>
      <c r="CB626" s="182">
        <v>-0.1215550696618059</v>
      </c>
      <c r="CC626" s="182">
        <v>0.1138948466435397</v>
      </c>
      <c r="CD626" s="182">
        <v>7.6459956109462796E-2</v>
      </c>
      <c r="CE626" s="182">
        <v>-4.4111109849983399E-2</v>
      </c>
      <c r="CF626" s="182">
        <v>7.9483409381447295E-2</v>
      </c>
      <c r="CG626" s="179">
        <v>13.5767408</v>
      </c>
      <c r="CH626" s="169">
        <v>0.3</v>
      </c>
      <c r="CI626" s="170" t="s">
        <v>46</v>
      </c>
      <c r="CJ626" s="170">
        <v>8.9999999999999998E-4</v>
      </c>
      <c r="CK626" s="170" t="s">
        <v>46</v>
      </c>
      <c r="CL626" s="170">
        <v>8.9999999999999998E-4</v>
      </c>
      <c r="CM626" s="180">
        <v>2111163196.73</v>
      </c>
      <c r="CN626" s="180">
        <v>2079145186.8761909</v>
      </c>
      <c r="CO626" s="180">
        <v>27912128.600000054</v>
      </c>
      <c r="CP626" s="128" t="s">
        <v>46</v>
      </c>
      <c r="CQ626" s="128" t="s">
        <v>46</v>
      </c>
      <c r="CR626" s="128" t="s">
        <v>46</v>
      </c>
      <c r="CS626" s="128" t="s">
        <v>46</v>
      </c>
      <c r="CT626" s="126" t="s">
        <v>46</v>
      </c>
      <c r="CU626" s="126" t="s">
        <v>46</v>
      </c>
      <c r="CV626" s="126" t="s">
        <v>6657</v>
      </c>
      <c r="CW626" s="126" t="s">
        <v>46</v>
      </c>
      <c r="CX626" s="154">
        <v>25569.625694432871</v>
      </c>
    </row>
    <row r="627" spans="1:102" ht="15" customHeight="1" x14ac:dyDescent="0.35">
      <c r="A627" s="8"/>
      <c r="B627" s="129">
        <v>23502654000119</v>
      </c>
      <c r="C627" s="152" t="s">
        <v>6665</v>
      </c>
      <c r="D627" s="126">
        <v>10</v>
      </c>
      <c r="E627" s="126"/>
      <c r="F627" s="122"/>
      <c r="G627" s="126" t="s">
        <v>2875</v>
      </c>
      <c r="H627" s="126" t="s">
        <v>2875</v>
      </c>
      <c r="I627" s="126" t="s">
        <v>3558</v>
      </c>
      <c r="J627" s="126" t="s">
        <v>3561</v>
      </c>
      <c r="K627" s="126" t="s">
        <v>3526</v>
      </c>
      <c r="L627" s="211" t="s">
        <v>3399</v>
      </c>
      <c r="M627" s="126" t="s">
        <v>163</v>
      </c>
      <c r="N627" s="126" t="s">
        <v>5358</v>
      </c>
      <c r="O627" s="126" t="s">
        <v>4508</v>
      </c>
      <c r="P627" s="211" t="s">
        <v>3562</v>
      </c>
      <c r="Q627" s="127">
        <v>1000</v>
      </c>
      <c r="R627" s="126" t="s">
        <v>4350</v>
      </c>
      <c r="S627" s="213" t="s">
        <v>46</v>
      </c>
      <c r="T627" s="171">
        <v>1000</v>
      </c>
      <c r="U627" s="171">
        <v>1000</v>
      </c>
      <c r="V627" s="172" t="s">
        <v>3398</v>
      </c>
      <c r="W627" s="172" t="s">
        <v>135</v>
      </c>
      <c r="X627" s="172" t="s">
        <v>3538</v>
      </c>
      <c r="Y627" s="172" t="s">
        <v>3530</v>
      </c>
      <c r="Z627" s="172">
        <v>5</v>
      </c>
      <c r="AA627" s="172" t="s">
        <v>46</v>
      </c>
      <c r="AB627" s="169" t="s">
        <v>46</v>
      </c>
      <c r="AC627" s="172" t="s">
        <v>46</v>
      </c>
      <c r="AD627" s="169">
        <v>1.2E-2</v>
      </c>
      <c r="AE627" s="169" t="s">
        <v>46</v>
      </c>
      <c r="AF627" s="169">
        <v>1.2E-2</v>
      </c>
      <c r="AG627" s="169">
        <v>0.2</v>
      </c>
      <c r="AH627" s="172" t="s">
        <v>4586</v>
      </c>
      <c r="AI627" s="172" t="s">
        <v>3542</v>
      </c>
      <c r="AJ627" s="172" t="s">
        <v>133</v>
      </c>
      <c r="AK627" s="173">
        <v>44582</v>
      </c>
      <c r="AL627" s="212" t="s">
        <v>6666</v>
      </c>
      <c r="AM627" s="128">
        <v>1.1647709381071399E-2</v>
      </c>
      <c r="AN627" s="128">
        <v>0.11486196161195369</v>
      </c>
      <c r="AO627" s="128">
        <v>0.1412939039645926</v>
      </c>
      <c r="AP627" s="128">
        <v>0.10835423022618811</v>
      </c>
      <c r="AQ627" s="128">
        <v>0.1211621572733643</v>
      </c>
      <c r="AR627" s="128">
        <v>7.38900877756931E-2</v>
      </c>
      <c r="AS627" s="128">
        <v>0.13169318149044909</v>
      </c>
      <c r="AT627" s="128" t="s">
        <v>46</v>
      </c>
      <c r="AU627" s="128" t="s">
        <v>46</v>
      </c>
      <c r="AV627" s="128" t="s">
        <v>46</v>
      </c>
      <c r="AW627" s="128">
        <v>0.12830922735986761</v>
      </c>
      <c r="AX627" s="128">
        <v>0.95478476440438398</v>
      </c>
      <c r="AY627" s="128">
        <v>1.109642349502868</v>
      </c>
      <c r="AZ627" s="128">
        <v>1.0588943613060464</v>
      </c>
      <c r="BA627" s="128">
        <v>0.88060704613894802</v>
      </c>
      <c r="BB627" s="128">
        <v>0.95125150954418924</v>
      </c>
      <c r="BC627" s="128">
        <v>0.67951326557376923</v>
      </c>
      <c r="BD627" s="128">
        <v>1.0093412038342346</v>
      </c>
      <c r="BE627" s="128" t="s">
        <v>46</v>
      </c>
      <c r="BF627" s="128" t="s">
        <v>46</v>
      </c>
      <c r="BG627" s="128" t="s">
        <v>46</v>
      </c>
      <c r="BH627" s="128">
        <v>1.0221589235953217</v>
      </c>
      <c r="BI627" s="128">
        <v>-5.5159439430610001E-4</v>
      </c>
      <c r="BJ627" s="128">
        <v>1.13493643652704E-2</v>
      </c>
      <c r="BK627" s="128">
        <v>7.8585877255675993E-3</v>
      </c>
      <c r="BL627" s="128">
        <v>-1.3081130595520518E-2</v>
      </c>
      <c r="BM627" s="128">
        <v>-5.5076435989237504E-3</v>
      </c>
      <c r="BN627" s="128">
        <v>-3.48496403785492E-2</v>
      </c>
      <c r="BO627" s="128">
        <v>1.2187879056240001E-3</v>
      </c>
      <c r="BP627" s="128" t="s">
        <v>46</v>
      </c>
      <c r="BQ627" s="128" t="s">
        <v>46</v>
      </c>
      <c r="BR627" s="128" t="s">
        <v>46</v>
      </c>
      <c r="BS627" s="128">
        <v>2.4713368755853171E-3</v>
      </c>
      <c r="BT627" s="128">
        <v>8.5611445829345996E-3</v>
      </c>
      <c r="BU627" s="128">
        <v>1.27825240813063E-2</v>
      </c>
      <c r="BV627" s="177">
        <v>0.8117057671719401</v>
      </c>
      <c r="BW627" s="177">
        <v>0.17243942603009851</v>
      </c>
      <c r="BX627" s="128">
        <v>-5.3809879775648002E-3</v>
      </c>
      <c r="BY627" s="128">
        <v>-1.09007047900837E-2</v>
      </c>
      <c r="BZ627" s="177">
        <v>1.3508534405929799E-2</v>
      </c>
      <c r="CA627" s="182">
        <v>0.31466851455892059</v>
      </c>
      <c r="CB627" s="182">
        <v>-0.16450050968071689</v>
      </c>
      <c r="CC627" s="182">
        <v>0.68368262405359348</v>
      </c>
      <c r="CD627" s="182">
        <v>0.62584300048322861</v>
      </c>
      <c r="CE627" s="182">
        <v>-2.4485736688291699E-2</v>
      </c>
      <c r="CF627" s="182">
        <v>0.1361980659769059</v>
      </c>
      <c r="CG627" s="179">
        <v>15.5830552</v>
      </c>
      <c r="CH627" s="169">
        <v>0.3</v>
      </c>
      <c r="CI627" s="170">
        <v>0.2</v>
      </c>
      <c r="CJ627" s="170">
        <v>3.5999999999999999E-3</v>
      </c>
      <c r="CK627" s="170">
        <v>2.7733696358234644E-4</v>
      </c>
      <c r="CL627" s="170">
        <v>3.8773369635823462E-3</v>
      </c>
      <c r="CM627" s="180">
        <v>189472453.38</v>
      </c>
      <c r="CN627" s="180">
        <v>149533643.71849209</v>
      </c>
      <c r="CO627" s="180">
        <v>52217691.640000001</v>
      </c>
      <c r="CP627" s="128" t="s">
        <v>46</v>
      </c>
      <c r="CQ627" s="128" t="s">
        <v>46</v>
      </c>
      <c r="CR627" s="128" t="s">
        <v>46</v>
      </c>
      <c r="CS627" s="128" t="s">
        <v>46</v>
      </c>
      <c r="CT627" s="126" t="s">
        <v>46</v>
      </c>
      <c r="CU627" s="126" t="s">
        <v>46</v>
      </c>
      <c r="CV627" s="126" t="s">
        <v>6667</v>
      </c>
      <c r="CW627" s="126" t="s">
        <v>46</v>
      </c>
      <c r="CX627" s="154">
        <v>25569.625694432871</v>
      </c>
    </row>
    <row r="628" spans="1:102" ht="15" customHeight="1" x14ac:dyDescent="0.35">
      <c r="A628" s="8"/>
      <c r="B628" s="129">
        <v>34525068000106</v>
      </c>
      <c r="C628" s="152" t="s">
        <v>3600</v>
      </c>
      <c r="D628" s="126">
        <v>39</v>
      </c>
      <c r="E628" s="126"/>
      <c r="F628" s="122" t="s">
        <v>3393</v>
      </c>
      <c r="G628" s="126" t="s">
        <v>2875</v>
      </c>
      <c r="H628" s="126" t="s">
        <v>3557</v>
      </c>
      <c r="I628" s="126" t="s">
        <v>3558</v>
      </c>
      <c r="J628" s="126" t="s">
        <v>362</v>
      </c>
      <c r="K628" s="126" t="s">
        <v>3540</v>
      </c>
      <c r="L628" s="211" t="s">
        <v>3399</v>
      </c>
      <c r="M628" s="126" t="s">
        <v>114</v>
      </c>
      <c r="N628" s="126" t="s">
        <v>115</v>
      </c>
      <c r="O628" s="126" t="s">
        <v>3551</v>
      </c>
      <c r="P628" s="211" t="s">
        <v>3537</v>
      </c>
      <c r="Q628" s="127">
        <v>1000</v>
      </c>
      <c r="R628" s="126" t="s">
        <v>4361</v>
      </c>
      <c r="S628" s="213" t="s">
        <v>46</v>
      </c>
      <c r="T628" s="171">
        <v>1000</v>
      </c>
      <c r="U628" s="171">
        <v>1000</v>
      </c>
      <c r="V628" s="172" t="s">
        <v>3398</v>
      </c>
      <c r="W628" s="172" t="s">
        <v>3530</v>
      </c>
      <c r="X628" s="172" t="s">
        <v>3531</v>
      </c>
      <c r="Y628" s="172" t="s">
        <v>3534</v>
      </c>
      <c r="Z628" s="172">
        <v>32</v>
      </c>
      <c r="AA628" s="172" t="s">
        <v>46</v>
      </c>
      <c r="AB628" s="169" t="s">
        <v>46</v>
      </c>
      <c r="AC628" s="172" t="s">
        <v>6658</v>
      </c>
      <c r="AD628" s="169">
        <v>0.02</v>
      </c>
      <c r="AE628" s="169">
        <v>0.02</v>
      </c>
      <c r="AF628" s="169">
        <v>2.8999999999999998E-2</v>
      </c>
      <c r="AG628" s="169">
        <v>0.2</v>
      </c>
      <c r="AH628" s="172" t="s">
        <v>136</v>
      </c>
      <c r="AI628" s="172" t="s">
        <v>4367</v>
      </c>
      <c r="AJ628" s="172" t="s">
        <v>6659</v>
      </c>
      <c r="AK628" s="173">
        <v>43829</v>
      </c>
      <c r="AL628" s="212" t="s">
        <v>6660</v>
      </c>
      <c r="AM628" s="128">
        <v>3.25389287414206E-2</v>
      </c>
      <c r="AN628" s="128">
        <v>0.25570807880787361</v>
      </c>
      <c r="AO628" s="128">
        <v>0.1018770175290768</v>
      </c>
      <c r="AP628" s="128">
        <v>3.07188261031297E-2</v>
      </c>
      <c r="AQ628" s="128">
        <v>-3.9234782944025997E-3</v>
      </c>
      <c r="AR628" s="128">
        <v>-0.2233486052475577</v>
      </c>
      <c r="AS628" s="128">
        <v>7.8968632828062296E-2</v>
      </c>
      <c r="AT628" s="128">
        <v>-0.16163753659483601</v>
      </c>
      <c r="AU628" s="128" t="s">
        <v>46</v>
      </c>
      <c r="AV628" s="128" t="s">
        <v>46</v>
      </c>
      <c r="AW628" s="128">
        <v>-2.4704045969796799E-2</v>
      </c>
      <c r="AX628" s="128">
        <v>2.6672775217791869</v>
      </c>
      <c r="AY628" s="128">
        <v>2.470308789552345</v>
      </c>
      <c r="AZ628" s="128">
        <v>0.76349365670616642</v>
      </c>
      <c r="BA628" s="128">
        <v>0.24046236589892209</v>
      </c>
      <c r="BB628" s="128" t="s">
        <v>46</v>
      </c>
      <c r="BC628" s="128" t="s">
        <v>46</v>
      </c>
      <c r="BD628" s="128">
        <v>0.60524238249647466</v>
      </c>
      <c r="BE628" s="128" t="s">
        <v>46</v>
      </c>
      <c r="BF628" s="128" t="s">
        <v>46</v>
      </c>
      <c r="BG628" s="128" t="s">
        <v>46</v>
      </c>
      <c r="BH628" s="128" t="s">
        <v>46</v>
      </c>
      <c r="BI628" s="128">
        <v>2.0339624966043E-2</v>
      </c>
      <c r="BJ628" s="128">
        <v>0.15219548156119031</v>
      </c>
      <c r="BK628" s="128">
        <v>-3.1558298709948002E-2</v>
      </c>
      <c r="BL628" s="128">
        <v>-8.6038800583769892E-2</v>
      </c>
      <c r="BM628" s="128">
        <v>-0.12929718676914725</v>
      </c>
      <c r="BN628" s="128">
        <v>-0.33208833340180011</v>
      </c>
      <c r="BO628" s="128">
        <v>-5.1505760756762803E-2</v>
      </c>
      <c r="BP628" s="128">
        <v>-0.28536757204787022</v>
      </c>
      <c r="BQ628" s="128" t="s">
        <v>46</v>
      </c>
      <c r="BR628" s="128" t="s">
        <v>46</v>
      </c>
      <c r="BS628" s="128">
        <v>-0.13194307142493233</v>
      </c>
      <c r="BT628" s="128">
        <v>0.17482663629039</v>
      </c>
      <c r="BU628" s="128">
        <v>0.29125329329294408</v>
      </c>
      <c r="BV628" s="177">
        <v>-7.4421472862958304E-2</v>
      </c>
      <c r="BW628" s="177">
        <v>-0.2433131988645168</v>
      </c>
      <c r="BX628" s="128">
        <v>-0.14543180904834149</v>
      </c>
      <c r="BY628" s="128">
        <v>-0.53481336414903402</v>
      </c>
      <c r="BZ628" s="177">
        <v>1.0243648171127635</v>
      </c>
      <c r="CA628" s="182">
        <v>0.89206056330974592</v>
      </c>
      <c r="CB628" s="182">
        <v>-0.30105677567871569</v>
      </c>
      <c r="CC628" s="182">
        <v>0.51541658547999813</v>
      </c>
      <c r="CD628" s="182">
        <v>0.43899905254702021</v>
      </c>
      <c r="CE628" s="182">
        <v>0.1070866900132466</v>
      </c>
      <c r="CF628" s="182">
        <v>0.49251602520287141</v>
      </c>
      <c r="CG628" s="179">
        <v>8.6646291000000009</v>
      </c>
      <c r="CH628" s="169">
        <v>0.27</v>
      </c>
      <c r="CI628" s="170" t="s">
        <v>46</v>
      </c>
      <c r="CJ628" s="170">
        <v>5.4000000000000003E-3</v>
      </c>
      <c r="CK628" s="170" t="s">
        <v>46</v>
      </c>
      <c r="CL628" s="170">
        <v>5.4000000000000003E-3</v>
      </c>
      <c r="CM628" s="180">
        <v>6476143.96</v>
      </c>
      <c r="CN628" s="180">
        <v>6290523.2777777798</v>
      </c>
      <c r="CO628" s="180">
        <v>-669611.52000000014</v>
      </c>
      <c r="CP628" s="128" t="s">
        <v>46</v>
      </c>
      <c r="CQ628" s="128" t="s">
        <v>46</v>
      </c>
      <c r="CR628" s="128" t="s">
        <v>46</v>
      </c>
      <c r="CS628" s="128" t="s">
        <v>46</v>
      </c>
      <c r="CT628" s="126" t="s">
        <v>46</v>
      </c>
      <c r="CU628" s="126" t="s">
        <v>46</v>
      </c>
      <c r="CV628" s="126" t="s">
        <v>6661</v>
      </c>
      <c r="CW628" s="126" t="s">
        <v>46</v>
      </c>
      <c r="CX628" s="154">
        <v>25569.625694432871</v>
      </c>
    </row>
    <row r="629" spans="1:102" ht="15" customHeight="1" x14ac:dyDescent="0.35">
      <c r="A629" s="8"/>
      <c r="B629" s="129">
        <v>46331231000189</v>
      </c>
      <c r="C629" s="152" t="s">
        <v>6668</v>
      </c>
      <c r="D629" s="126">
        <v>26</v>
      </c>
      <c r="E629" s="126"/>
      <c r="F629" s="122"/>
      <c r="G629" s="126" t="s">
        <v>6669</v>
      </c>
      <c r="H629" s="126" t="s">
        <v>3390</v>
      </c>
      <c r="I629" s="126" t="s">
        <v>3384</v>
      </c>
      <c r="J629" s="126" t="s">
        <v>3561</v>
      </c>
      <c r="K629" s="126" t="s">
        <v>3526</v>
      </c>
      <c r="L629" s="211" t="s">
        <v>3399</v>
      </c>
      <c r="M629" s="126" t="s">
        <v>114</v>
      </c>
      <c r="N629" s="126" t="s">
        <v>115</v>
      </c>
      <c r="O629" s="126" t="s">
        <v>3551</v>
      </c>
      <c r="P629" s="211" t="s">
        <v>3537</v>
      </c>
      <c r="Q629" s="127">
        <v>500</v>
      </c>
      <c r="R629" s="126" t="s">
        <v>4350</v>
      </c>
      <c r="S629" s="213" t="s">
        <v>46</v>
      </c>
      <c r="T629" s="171">
        <v>100</v>
      </c>
      <c r="U629" s="171">
        <v>100</v>
      </c>
      <c r="V629" s="172" t="s">
        <v>3398</v>
      </c>
      <c r="W629" s="172" t="s">
        <v>3530</v>
      </c>
      <c r="X629" s="172" t="s">
        <v>3531</v>
      </c>
      <c r="Y629" s="172" t="s">
        <v>3534</v>
      </c>
      <c r="Z629" s="172">
        <v>32</v>
      </c>
      <c r="AA629" s="172" t="s">
        <v>46</v>
      </c>
      <c r="AB629" s="169" t="s">
        <v>46</v>
      </c>
      <c r="AC629" s="172" t="s">
        <v>6670</v>
      </c>
      <c r="AD629" s="169">
        <v>1.9E-2</v>
      </c>
      <c r="AE629" s="169">
        <v>0.11900000000000001</v>
      </c>
      <c r="AF629" s="169">
        <v>0.02</v>
      </c>
      <c r="AG629" s="169">
        <v>0.2</v>
      </c>
      <c r="AH629" s="172" t="s">
        <v>3380</v>
      </c>
      <c r="AI629" s="172" t="s">
        <v>3381</v>
      </c>
      <c r="AJ629" s="172" t="s">
        <v>3372</v>
      </c>
      <c r="AK629" s="173">
        <v>44733</v>
      </c>
      <c r="AL629" s="212" t="s">
        <v>6671</v>
      </c>
      <c r="AM629" s="128">
        <v>-1.8632351751572199E-2</v>
      </c>
      <c r="AN629" s="128">
        <v>0.1077116624113809</v>
      </c>
      <c r="AO629" s="128">
        <v>1.33504436948621E-2</v>
      </c>
      <c r="AP629" s="128">
        <v>7.1614731324571607E-2</v>
      </c>
      <c r="AQ629" s="128">
        <v>9.4720410573540401E-2</v>
      </c>
      <c r="AR629" s="128">
        <v>-8.8199767139076707E-2</v>
      </c>
      <c r="AS629" s="128">
        <v>0.37720573010566011</v>
      </c>
      <c r="AT629" s="128" t="s">
        <v>46</v>
      </c>
      <c r="AU629" s="128" t="s">
        <v>46</v>
      </c>
      <c r="AV629" s="128" t="s">
        <v>46</v>
      </c>
      <c r="AW629" s="128">
        <v>0.1202785315638701</v>
      </c>
      <c r="AX629" s="128" t="s">
        <v>46</v>
      </c>
      <c r="AY629" s="128">
        <v>1.040565740560937</v>
      </c>
      <c r="AZ629" s="128">
        <v>0.1000518009111417</v>
      </c>
      <c r="BA629" s="128">
        <v>0.57187888650267849</v>
      </c>
      <c r="BB629" s="128">
        <v>0.72493680185467213</v>
      </c>
      <c r="BC629" s="128" t="s">
        <v>46</v>
      </c>
      <c r="BD629" s="128">
        <v>2.8910326366868904</v>
      </c>
      <c r="BE629" s="128" t="s">
        <v>46</v>
      </c>
      <c r="BF629" s="128" t="s">
        <v>46</v>
      </c>
      <c r="BG629" s="128" t="s">
        <v>46</v>
      </c>
      <c r="BH629" s="128">
        <v>0.93753362889139658</v>
      </c>
      <c r="BI629" s="128">
        <v>-3.0831655526949799E-2</v>
      </c>
      <c r="BJ629" s="128">
        <v>4.1990651646977E-3</v>
      </c>
      <c r="BK629" s="128">
        <v>-0.1200848725441627</v>
      </c>
      <c r="BL629" s="128">
        <v>-4.7645816008260455E-2</v>
      </c>
      <c r="BM629" s="128">
        <v>-3.1786579398004555E-2</v>
      </c>
      <c r="BN629" s="128">
        <v>-0.19693949529331911</v>
      </c>
      <c r="BO629" s="128">
        <v>0.24673133652083501</v>
      </c>
      <c r="BP629" s="128" t="s">
        <v>46</v>
      </c>
      <c r="BQ629" s="128" t="s">
        <v>46</v>
      </c>
      <c r="BR629" s="128" t="s">
        <v>46</v>
      </c>
      <c r="BS629" s="128">
        <v>-7.1027387185953472E-3</v>
      </c>
      <c r="BT629" s="128">
        <v>0.16968554145355819</v>
      </c>
      <c r="BU629" s="128">
        <v>0.1673780586396095</v>
      </c>
      <c r="BV629" s="177">
        <v>-0.57567351956859503</v>
      </c>
      <c r="BW629" s="177">
        <v>4.6116452053407503E-2</v>
      </c>
      <c r="BX629" s="128">
        <v>-0.1109782518995355</v>
      </c>
      <c r="BY629" s="128">
        <v>-0.20100133499259459</v>
      </c>
      <c r="BZ629" s="177">
        <v>0.85753255275086304</v>
      </c>
      <c r="CA629" s="182">
        <v>0.879963058206361</v>
      </c>
      <c r="CB629" s="182">
        <v>-0.26259622237690899</v>
      </c>
      <c r="CC629" s="182">
        <v>0.45306008169427597</v>
      </c>
      <c r="CD629" s="182">
        <v>0.41297668146944438</v>
      </c>
      <c r="CE629" s="182">
        <v>0.20532217955824139</v>
      </c>
      <c r="CF629" s="182">
        <v>0.32714932757077209</v>
      </c>
      <c r="CG629" s="179">
        <v>1.4497336999999999</v>
      </c>
      <c r="CH629" s="169">
        <v>0.33</v>
      </c>
      <c r="CI629" s="170">
        <v>0.15</v>
      </c>
      <c r="CJ629" s="170">
        <v>6.2700000000000004E-3</v>
      </c>
      <c r="CK629" s="170" t="s">
        <v>46</v>
      </c>
      <c r="CL629" s="170">
        <v>6.2700000000000004E-3</v>
      </c>
      <c r="CM629" s="180">
        <v>29255244.07</v>
      </c>
      <c r="CN629" s="180">
        <v>32919931.49119046</v>
      </c>
      <c r="CO629" s="180">
        <v>-8786841.9899999984</v>
      </c>
      <c r="CP629" s="128" t="s">
        <v>46</v>
      </c>
      <c r="CQ629" s="128" t="s">
        <v>46</v>
      </c>
      <c r="CR629" s="128" t="s">
        <v>46</v>
      </c>
      <c r="CS629" s="128" t="s">
        <v>46</v>
      </c>
      <c r="CT629" s="126" t="s">
        <v>46</v>
      </c>
      <c r="CU629" s="126" t="s">
        <v>46</v>
      </c>
      <c r="CV629" s="126" t="s">
        <v>6672</v>
      </c>
      <c r="CW629" s="126" t="s">
        <v>46</v>
      </c>
      <c r="CX629" s="154">
        <v>25569.625694432871</v>
      </c>
    </row>
    <row r="630" spans="1:102" ht="15" customHeight="1" x14ac:dyDescent="0.35">
      <c r="A630" s="8"/>
      <c r="B630" s="129">
        <v>39723347000106</v>
      </c>
      <c r="C630" s="152" t="s">
        <v>6673</v>
      </c>
      <c r="D630" s="126">
        <v>26</v>
      </c>
      <c r="E630" s="126"/>
      <c r="F630" s="122"/>
      <c r="G630" s="126" t="s">
        <v>4425</v>
      </c>
      <c r="H630" s="126" t="s">
        <v>2469</v>
      </c>
      <c r="I630" s="126" t="s">
        <v>2469</v>
      </c>
      <c r="J630" s="126" t="s">
        <v>3559</v>
      </c>
      <c r="K630" s="126" t="s">
        <v>3526</v>
      </c>
      <c r="L630" s="211" t="s">
        <v>3399</v>
      </c>
      <c r="M630" s="126" t="s">
        <v>112</v>
      </c>
      <c r="N630" s="126" t="s">
        <v>4436</v>
      </c>
      <c r="O630" s="126" t="s">
        <v>4542</v>
      </c>
      <c r="P630" s="211" t="s">
        <v>4409</v>
      </c>
      <c r="Q630" s="127">
        <v>500</v>
      </c>
      <c r="R630" s="126" t="s">
        <v>4350</v>
      </c>
      <c r="S630" s="213" t="s">
        <v>46</v>
      </c>
      <c r="T630" s="171">
        <v>100</v>
      </c>
      <c r="U630" s="171">
        <v>100</v>
      </c>
      <c r="V630" s="172" t="s">
        <v>3398</v>
      </c>
      <c r="W630" s="172" t="s">
        <v>4355</v>
      </c>
      <c r="X630" s="172" t="s">
        <v>4355</v>
      </c>
      <c r="Y630" s="172" t="s">
        <v>4427</v>
      </c>
      <c r="Z630" s="172">
        <v>8</v>
      </c>
      <c r="AA630" s="172" t="s">
        <v>46</v>
      </c>
      <c r="AB630" s="169" t="s">
        <v>46</v>
      </c>
      <c r="AC630" s="172" t="s">
        <v>6674</v>
      </c>
      <c r="AD630" s="169">
        <v>6.0000000000000001E-3</v>
      </c>
      <c r="AE630" s="169">
        <v>0.20600000000000002</v>
      </c>
      <c r="AF630" s="169">
        <v>0.01</v>
      </c>
      <c r="AG630" s="169" t="s">
        <v>46</v>
      </c>
      <c r="AH630" s="172" t="s">
        <v>46</v>
      </c>
      <c r="AI630" s="172" t="s">
        <v>46</v>
      </c>
      <c r="AJ630" s="172" t="s">
        <v>46</v>
      </c>
      <c r="AK630" s="173">
        <v>44217</v>
      </c>
      <c r="AL630" s="212" t="s">
        <v>6675</v>
      </c>
      <c r="AM630" s="128">
        <v>9.5287727471795106E-2</v>
      </c>
      <c r="AN630" s="128">
        <v>-3.0553837412137699E-2</v>
      </c>
      <c r="AO630" s="128">
        <v>-5.0166859719816402E-2</v>
      </c>
      <c r="AP630" s="128">
        <v>-4.5139559803053099E-2</v>
      </c>
      <c r="AQ630" s="128">
        <v>-5.2025137394819697E-2</v>
      </c>
      <c r="AR630" s="128">
        <v>-3.1443582373359501E-2</v>
      </c>
      <c r="AS630" s="128">
        <v>-4.5357152153132602E-2</v>
      </c>
      <c r="AT630" s="128">
        <v>0.3984916987322708</v>
      </c>
      <c r="AU630" s="128" t="s">
        <v>46</v>
      </c>
      <c r="AV630" s="128" t="s">
        <v>46</v>
      </c>
      <c r="AW630" s="128">
        <v>5.1977738608234202E-2</v>
      </c>
      <c r="AX630" s="128">
        <v>7.8109152150238854</v>
      </c>
      <c r="AY630" s="128" t="s">
        <v>46</v>
      </c>
      <c r="AZ630" s="128" t="s">
        <v>46</v>
      </c>
      <c r="BA630" s="128" t="s">
        <v>46</v>
      </c>
      <c r="BB630" s="128" t="s">
        <v>46</v>
      </c>
      <c r="BC630" s="128" t="s">
        <v>46</v>
      </c>
      <c r="BD630" s="128" t="s">
        <v>46</v>
      </c>
      <c r="BE630" s="128">
        <v>3.2206545263904944</v>
      </c>
      <c r="BF630" s="128" t="s">
        <v>46</v>
      </c>
      <c r="BG630" s="128" t="s">
        <v>46</v>
      </c>
      <c r="BH630" s="128">
        <v>0.43046966044494528</v>
      </c>
      <c r="BI630" s="128">
        <v>8.3088423696417502E-2</v>
      </c>
      <c r="BJ630" s="128">
        <v>-0.13406643465882101</v>
      </c>
      <c r="BK630" s="128">
        <v>-0.1836021759588414</v>
      </c>
      <c r="BL630" s="128">
        <v>-0.1570096844596427</v>
      </c>
      <c r="BM630" s="128">
        <v>-0.17650086210086768</v>
      </c>
      <c r="BN630" s="128">
        <v>-0.14018331052760191</v>
      </c>
      <c r="BO630" s="128">
        <v>-0.1758315457379577</v>
      </c>
      <c r="BP630" s="128">
        <v>0.27476166327923668</v>
      </c>
      <c r="BQ630" s="128" t="s">
        <v>46</v>
      </c>
      <c r="BR630" s="128" t="s">
        <v>46</v>
      </c>
      <c r="BS630" s="128">
        <v>-6.1359848093177072E-2</v>
      </c>
      <c r="BT630" s="128">
        <v>0.13576109585925031</v>
      </c>
      <c r="BU630" s="128">
        <v>0.13263080832450999</v>
      </c>
      <c r="BV630" s="177">
        <v>-1.2340173731270858</v>
      </c>
      <c r="BW630" s="177">
        <v>-0.33018100973375047</v>
      </c>
      <c r="BX630" s="128">
        <v>-0.21460998293916539</v>
      </c>
      <c r="BY630" s="128">
        <v>-0.2981960939183067</v>
      </c>
      <c r="BZ630" s="177">
        <v>5.2116987244655202E-2</v>
      </c>
      <c r="CA630" s="182">
        <v>0.1126916140927486</v>
      </c>
      <c r="CB630" s="182">
        <v>-0.1314170860071322</v>
      </c>
      <c r="CC630" s="182">
        <v>-0.1288400816805268</v>
      </c>
      <c r="CD630" s="182">
        <v>-0.13199642630839239</v>
      </c>
      <c r="CE630" s="182">
        <v>0.17847616328520741</v>
      </c>
      <c r="CF630" s="182">
        <v>0.3439172000610361</v>
      </c>
      <c r="CG630" s="179">
        <v>126.7277974</v>
      </c>
      <c r="CH630" s="169">
        <v>0.63</v>
      </c>
      <c r="CI630" s="170" t="s">
        <v>46</v>
      </c>
      <c r="CJ630" s="170">
        <v>3.7799999999999999E-3</v>
      </c>
      <c r="CK630" s="170" t="s">
        <v>46</v>
      </c>
      <c r="CL630" s="170">
        <v>3.7799999999999999E-3</v>
      </c>
      <c r="CM630" s="180">
        <v>62307929.170000002</v>
      </c>
      <c r="CN630" s="180">
        <v>56154351.62293651</v>
      </c>
      <c r="CO630" s="180">
        <v>-7710340.0799999982</v>
      </c>
      <c r="CP630" s="128" t="s">
        <v>46</v>
      </c>
      <c r="CQ630" s="128" t="s">
        <v>46</v>
      </c>
      <c r="CR630" s="128" t="s">
        <v>46</v>
      </c>
      <c r="CS630" s="128" t="s">
        <v>46</v>
      </c>
      <c r="CT630" s="126" t="s">
        <v>46</v>
      </c>
      <c r="CU630" s="126" t="s">
        <v>46</v>
      </c>
      <c r="CV630" s="126" t="s">
        <v>6676</v>
      </c>
      <c r="CW630" s="126" t="s">
        <v>46</v>
      </c>
      <c r="CX630" s="154">
        <v>25569.646527766203</v>
      </c>
    </row>
    <row r="631" spans="1:102" ht="15" customHeight="1" x14ac:dyDescent="0.35">
      <c r="A631" s="8"/>
      <c r="B631" s="129">
        <v>39723244000138</v>
      </c>
      <c r="C631" s="152" t="s">
        <v>6677</v>
      </c>
      <c r="D631" s="126">
        <v>26</v>
      </c>
      <c r="E631" s="126"/>
      <c r="F631" s="122"/>
      <c r="G631" s="126" t="s">
        <v>4425</v>
      </c>
      <c r="H631" s="126" t="s">
        <v>2469</v>
      </c>
      <c r="I631" s="126" t="s">
        <v>2469</v>
      </c>
      <c r="J631" s="126" t="s">
        <v>3559</v>
      </c>
      <c r="K631" s="126" t="s">
        <v>3526</v>
      </c>
      <c r="L631" s="211" t="s">
        <v>3399</v>
      </c>
      <c r="M631" s="126" t="s">
        <v>112</v>
      </c>
      <c r="N631" s="126" t="s">
        <v>4436</v>
      </c>
      <c r="O631" s="126" t="s">
        <v>3974</v>
      </c>
      <c r="P631" s="211" t="s">
        <v>4409</v>
      </c>
      <c r="Q631" s="127">
        <v>500</v>
      </c>
      <c r="R631" s="126" t="s">
        <v>4350</v>
      </c>
      <c r="S631" s="213" t="s">
        <v>46</v>
      </c>
      <c r="T631" s="171">
        <v>100</v>
      </c>
      <c r="U631" s="171">
        <v>100</v>
      </c>
      <c r="V631" s="172" t="s">
        <v>3398</v>
      </c>
      <c r="W631" s="172" t="s">
        <v>4355</v>
      </c>
      <c r="X631" s="172" t="s">
        <v>4355</v>
      </c>
      <c r="Y631" s="172" t="s">
        <v>4427</v>
      </c>
      <c r="Z631" s="172">
        <v>8</v>
      </c>
      <c r="AA631" s="172" t="s">
        <v>46</v>
      </c>
      <c r="AB631" s="169" t="s">
        <v>46</v>
      </c>
      <c r="AC631" s="172" t="s">
        <v>6678</v>
      </c>
      <c r="AD631" s="169">
        <v>6.0000000000000001E-3</v>
      </c>
      <c r="AE631" s="169">
        <v>0.20600000000000002</v>
      </c>
      <c r="AF631" s="169">
        <v>0.01</v>
      </c>
      <c r="AG631" s="169" t="s">
        <v>46</v>
      </c>
      <c r="AH631" s="172" t="s">
        <v>46</v>
      </c>
      <c r="AI631" s="172" t="s">
        <v>46</v>
      </c>
      <c r="AJ631" s="172" t="s">
        <v>46</v>
      </c>
      <c r="AK631" s="173">
        <v>44298</v>
      </c>
      <c r="AL631" s="212" t="s">
        <v>6679</v>
      </c>
      <c r="AM631" s="128">
        <v>6.7714964996143198E-2</v>
      </c>
      <c r="AN631" s="128">
        <v>-0.21015512881335541</v>
      </c>
      <c r="AO631" s="128">
        <v>-0.13087452511832121</v>
      </c>
      <c r="AP631" s="128">
        <v>-6.9177588338080395E-2</v>
      </c>
      <c r="AQ631" s="128">
        <v>-0.10592964274374909</v>
      </c>
      <c r="AR631" s="128">
        <v>0.18935538933980789</v>
      </c>
      <c r="AS631" s="128">
        <v>-0.169705503727962</v>
      </c>
      <c r="AT631" s="128">
        <v>0.2181135243389469</v>
      </c>
      <c r="AU631" s="128" t="s">
        <v>46</v>
      </c>
      <c r="AV631" s="128" t="s">
        <v>46</v>
      </c>
      <c r="AW631" s="128">
        <v>-1.6471273996660998E-2</v>
      </c>
      <c r="AX631" s="128">
        <v>5.550723733334312</v>
      </c>
      <c r="AY631" s="128" t="s">
        <v>46</v>
      </c>
      <c r="AZ631" s="128" t="s">
        <v>46</v>
      </c>
      <c r="BA631" s="128" t="s">
        <v>46</v>
      </c>
      <c r="BB631" s="128" t="s">
        <v>46</v>
      </c>
      <c r="BC631" s="128">
        <v>1.7413634607511237</v>
      </c>
      <c r="BD631" s="128" t="s">
        <v>46</v>
      </c>
      <c r="BE631" s="128">
        <v>1.7628179248500992</v>
      </c>
      <c r="BF631" s="128" t="s">
        <v>46</v>
      </c>
      <c r="BG631" s="128" t="s">
        <v>46</v>
      </c>
      <c r="BH631" s="128" t="s">
        <v>46</v>
      </c>
      <c r="BI631" s="128">
        <v>5.5515661220765601E-2</v>
      </c>
      <c r="BJ631" s="128">
        <v>-0.31366772606003868</v>
      </c>
      <c r="BK631" s="128">
        <v>-0.26430984135734609</v>
      </c>
      <c r="BL631" s="128">
        <v>-0.1794283216825</v>
      </c>
      <c r="BM631" s="128">
        <v>-0.22908496727174543</v>
      </c>
      <c r="BN631" s="128">
        <v>8.0615661185565499E-2</v>
      </c>
      <c r="BO631" s="128">
        <v>-0.3001798973127871</v>
      </c>
      <c r="BP631" s="128">
        <v>9.4383488885912706E-2</v>
      </c>
      <c r="BQ631" s="128" t="s">
        <v>46</v>
      </c>
      <c r="BR631" s="128" t="s">
        <v>46</v>
      </c>
      <c r="BS631" s="128">
        <v>-0.13842965821153408</v>
      </c>
      <c r="BT631" s="128">
        <v>0.16801307921571471</v>
      </c>
      <c r="BU631" s="128">
        <v>0.1869412527783085</v>
      </c>
      <c r="BV631" s="177">
        <v>-1.4964366058839398</v>
      </c>
      <c r="BW631" s="177">
        <v>-0.56906296894176911</v>
      </c>
      <c r="BX631" s="128">
        <v>-0.31813619484688982</v>
      </c>
      <c r="BY631" s="128">
        <v>-0.36212077220947958</v>
      </c>
      <c r="BZ631" s="177">
        <v>-0.42095711784416828</v>
      </c>
      <c r="CA631" s="182">
        <v>-0.30683276156198308</v>
      </c>
      <c r="CB631" s="182">
        <v>0.29314820264795638</v>
      </c>
      <c r="CC631" s="182">
        <v>-0.4447968950163646</v>
      </c>
      <c r="CD631" s="182">
        <v>-0.37524538822098341</v>
      </c>
      <c r="CE631" s="182">
        <v>0.1635719008479104</v>
      </c>
      <c r="CF631" s="182">
        <v>8.6464425309529302E-2</v>
      </c>
      <c r="CG631" s="179">
        <v>92.859843699999999</v>
      </c>
      <c r="CH631" s="169">
        <v>0.63</v>
      </c>
      <c r="CI631" s="170" t="s">
        <v>46</v>
      </c>
      <c r="CJ631" s="170">
        <v>3.7799999999999999E-3</v>
      </c>
      <c r="CK631" s="170" t="s">
        <v>46</v>
      </c>
      <c r="CL631" s="170">
        <v>3.7799999999999999E-3</v>
      </c>
      <c r="CM631" s="180">
        <v>6253029.2699999996</v>
      </c>
      <c r="CN631" s="180">
        <v>6139198.0026190486</v>
      </c>
      <c r="CO631" s="180">
        <v>-566535.83999999985</v>
      </c>
      <c r="CP631" s="128" t="s">
        <v>46</v>
      </c>
      <c r="CQ631" s="128" t="s">
        <v>46</v>
      </c>
      <c r="CR631" s="128" t="s">
        <v>46</v>
      </c>
      <c r="CS631" s="128" t="s">
        <v>46</v>
      </c>
      <c r="CT631" s="126" t="s">
        <v>46</v>
      </c>
      <c r="CU631" s="126" t="s">
        <v>46</v>
      </c>
      <c r="CV631" s="126" t="s">
        <v>6680</v>
      </c>
      <c r="CW631" s="126" t="s">
        <v>46</v>
      </c>
      <c r="CX631" s="154">
        <v>25569.646527766203</v>
      </c>
    </row>
    <row r="632" spans="1:102" ht="15" customHeight="1" x14ac:dyDescent="0.35">
      <c r="A632" s="8"/>
      <c r="B632" s="129">
        <v>42922205000174</v>
      </c>
      <c r="C632" s="152" t="s">
        <v>6717</v>
      </c>
      <c r="D632" s="126">
        <v>27</v>
      </c>
      <c r="E632" s="126"/>
      <c r="F632" s="122"/>
      <c r="G632" s="126" t="s">
        <v>6718</v>
      </c>
      <c r="H632" s="126" t="s">
        <v>3390</v>
      </c>
      <c r="I632" s="126" t="s">
        <v>3384</v>
      </c>
      <c r="J632" s="126" t="s">
        <v>3561</v>
      </c>
      <c r="K632" s="126" t="s">
        <v>3540</v>
      </c>
      <c r="L632" s="211" t="s">
        <v>3399</v>
      </c>
      <c r="M632" s="126" t="s">
        <v>114</v>
      </c>
      <c r="N632" s="126" t="s">
        <v>115</v>
      </c>
      <c r="O632" s="126" t="s">
        <v>4497</v>
      </c>
      <c r="P632" s="211" t="s">
        <v>3537</v>
      </c>
      <c r="Q632" s="127">
        <v>1000</v>
      </c>
      <c r="R632" s="126" t="s">
        <v>4350</v>
      </c>
      <c r="S632" s="213" t="s">
        <v>46</v>
      </c>
      <c r="T632" s="171">
        <v>1000</v>
      </c>
      <c r="U632" s="171">
        <v>1000</v>
      </c>
      <c r="V632" s="172" t="s">
        <v>3398</v>
      </c>
      <c r="W632" s="172" t="s">
        <v>3530</v>
      </c>
      <c r="X632" s="172" t="s">
        <v>4663</v>
      </c>
      <c r="Y632" s="172" t="s">
        <v>3534</v>
      </c>
      <c r="Z632" s="172">
        <v>92</v>
      </c>
      <c r="AA632" s="172" t="s">
        <v>46</v>
      </c>
      <c r="AB632" s="169" t="s">
        <v>46</v>
      </c>
      <c r="AC632" s="172" t="s">
        <v>6719</v>
      </c>
      <c r="AD632" s="169">
        <v>0.02</v>
      </c>
      <c r="AE632" s="169">
        <v>3.5000000000000003E-2</v>
      </c>
      <c r="AF632" s="169">
        <v>2.0199999999999999E-2</v>
      </c>
      <c r="AG632" s="169">
        <v>0.2</v>
      </c>
      <c r="AH632" s="172" t="s">
        <v>4806</v>
      </c>
      <c r="AI632" s="172" t="s">
        <v>4807</v>
      </c>
      <c r="AJ632" s="172" t="s">
        <v>3372</v>
      </c>
      <c r="AK632" s="173">
        <v>44650</v>
      </c>
      <c r="AL632" s="212" t="s">
        <v>6720</v>
      </c>
      <c r="AM632" s="128">
        <v>4.8794750153220001E-3</v>
      </c>
      <c r="AN632" s="128">
        <v>0.22320486923225299</v>
      </c>
      <c r="AO632" s="128">
        <v>0.1762778336118766</v>
      </c>
      <c r="AP632" s="128">
        <v>0.1799160836057638</v>
      </c>
      <c r="AQ632" s="128">
        <v>0.2215910395467231</v>
      </c>
      <c r="AR632" s="128">
        <v>-8.5446616009871995E-3</v>
      </c>
      <c r="AS632" s="128">
        <v>0.55802713410568527</v>
      </c>
      <c r="AT632" s="128" t="s">
        <v>46</v>
      </c>
      <c r="AU632" s="128" t="s">
        <v>46</v>
      </c>
      <c r="AV632" s="128" t="s">
        <v>46</v>
      </c>
      <c r="AW632" s="128">
        <v>0.19934180591760989</v>
      </c>
      <c r="AX632" s="128">
        <v>0.39997979435273262</v>
      </c>
      <c r="AY632" s="128">
        <v>2.1563063353567329</v>
      </c>
      <c r="AZ632" s="128">
        <v>1.3210733003855382</v>
      </c>
      <c r="BA632" s="128">
        <v>1.511828297117882</v>
      </c>
      <c r="BB632" s="128">
        <v>1.9126118398515612</v>
      </c>
      <c r="BC632" s="128" t="s">
        <v>46</v>
      </c>
      <c r="BD632" s="128">
        <v>4.2769091986075853</v>
      </c>
      <c r="BE632" s="128" t="s">
        <v>46</v>
      </c>
      <c r="BF632" s="128" t="s">
        <v>46</v>
      </c>
      <c r="BG632" s="128" t="s">
        <v>46</v>
      </c>
      <c r="BH632" s="128">
        <v>1.7110271848067291</v>
      </c>
      <c r="BI632" s="128">
        <v>-7.3198287600554999E-3</v>
      </c>
      <c r="BJ632" s="128">
        <v>0.1196922719855697</v>
      </c>
      <c r="BK632" s="128">
        <v>4.2842517372851698E-2</v>
      </c>
      <c r="BL632" s="128">
        <v>5.4432657643388671E-2</v>
      </c>
      <c r="BM632" s="128">
        <v>9.4755099549097555E-2</v>
      </c>
      <c r="BN632" s="128">
        <v>-0.11728438975522951</v>
      </c>
      <c r="BO632" s="128">
        <v>0.42755274052086012</v>
      </c>
      <c r="BP632" s="128" t="s">
        <v>46</v>
      </c>
      <c r="BQ632" s="128" t="s">
        <v>46</v>
      </c>
      <c r="BR632" s="128" t="s">
        <v>46</v>
      </c>
      <c r="BS632" s="128">
        <v>7.4193751973615329E-2</v>
      </c>
      <c r="BT632" s="128">
        <v>0.15639657508967039</v>
      </c>
      <c r="BU632" s="128">
        <v>0.18143417350723029</v>
      </c>
      <c r="BV632" s="177">
        <v>0.3152260519864773</v>
      </c>
      <c r="BW632" s="177">
        <v>0.43369730296860831</v>
      </c>
      <c r="BX632" s="128">
        <v>-0.10920915192149409</v>
      </c>
      <c r="BY632" s="128">
        <v>-0.2164863462590757</v>
      </c>
      <c r="BZ632" s="177">
        <v>0.7854233566484119</v>
      </c>
      <c r="CA632" s="182">
        <v>0.7904805452975221</v>
      </c>
      <c r="CB632" s="182">
        <v>-0.2499505897928011</v>
      </c>
      <c r="CC632" s="182">
        <v>0.46391874952708251</v>
      </c>
      <c r="CD632" s="182">
        <v>0.37319665096433718</v>
      </c>
      <c r="CE632" s="182">
        <v>0.1015278920722654</v>
      </c>
      <c r="CF632" s="182">
        <v>0.40834224789905482</v>
      </c>
      <c r="CG632" s="179">
        <v>3.0010474</v>
      </c>
      <c r="CH632" s="169">
        <v>0.25</v>
      </c>
      <c r="CI632" s="170">
        <v>0.15</v>
      </c>
      <c r="CJ632" s="170">
        <v>5.0000000000000001E-3</v>
      </c>
      <c r="CK632" s="170">
        <v>2.0290539937133168E-3</v>
      </c>
      <c r="CL632" s="170">
        <v>7.0290539937133169E-3</v>
      </c>
      <c r="CM632" s="180">
        <v>710872392.51999998</v>
      </c>
      <c r="CN632" s="180">
        <v>663313980.2482537</v>
      </c>
      <c r="CO632" s="180">
        <v>88496623.810000047</v>
      </c>
      <c r="CP632" s="128" t="s">
        <v>46</v>
      </c>
      <c r="CQ632" s="128" t="s">
        <v>46</v>
      </c>
      <c r="CR632" s="128" t="s">
        <v>46</v>
      </c>
      <c r="CS632" s="128" t="s">
        <v>46</v>
      </c>
      <c r="CT632" s="126" t="s">
        <v>46</v>
      </c>
      <c r="CU632" s="126" t="s">
        <v>46</v>
      </c>
      <c r="CV632" s="126" t="s">
        <v>6721</v>
      </c>
      <c r="CW632" s="126" t="s">
        <v>46</v>
      </c>
      <c r="CX632" s="154">
        <v>25569.625694432871</v>
      </c>
    </row>
    <row r="633" spans="1:102" ht="15" customHeight="1" x14ac:dyDescent="0.35">
      <c r="A633" s="8"/>
      <c r="B633" s="129">
        <v>38028896000190</v>
      </c>
      <c r="C633" s="152" t="s">
        <v>6681</v>
      </c>
      <c r="D633" s="126">
        <v>31</v>
      </c>
      <c r="E633" s="126"/>
      <c r="F633" s="122"/>
      <c r="G633" s="126" t="s">
        <v>6682</v>
      </c>
      <c r="H633" s="126" t="s">
        <v>3557</v>
      </c>
      <c r="I633" s="126" t="s">
        <v>3558</v>
      </c>
      <c r="J633" s="126" t="s">
        <v>3561</v>
      </c>
      <c r="K633" s="126" t="s">
        <v>3540</v>
      </c>
      <c r="L633" s="211" t="s">
        <v>3399</v>
      </c>
      <c r="M633" s="126" t="s">
        <v>114</v>
      </c>
      <c r="N633" s="126" t="s">
        <v>115</v>
      </c>
      <c r="O633" s="126" t="s">
        <v>3551</v>
      </c>
      <c r="P633" s="211" t="s">
        <v>3537</v>
      </c>
      <c r="Q633" s="127">
        <v>1000</v>
      </c>
      <c r="R633" s="126" t="s">
        <v>4361</v>
      </c>
      <c r="S633" s="213" t="s">
        <v>46</v>
      </c>
      <c r="T633" s="171">
        <v>1000</v>
      </c>
      <c r="U633" s="171">
        <v>1000</v>
      </c>
      <c r="V633" s="172" t="s">
        <v>3398</v>
      </c>
      <c r="W633" s="172" t="s">
        <v>3530</v>
      </c>
      <c r="X633" s="172" t="s">
        <v>3531</v>
      </c>
      <c r="Y633" s="172" t="s">
        <v>3534</v>
      </c>
      <c r="Z633" s="172">
        <v>32</v>
      </c>
      <c r="AA633" s="172" t="s">
        <v>46</v>
      </c>
      <c r="AB633" s="169" t="s">
        <v>46</v>
      </c>
      <c r="AC633" s="172" t="s">
        <v>6683</v>
      </c>
      <c r="AD633" s="169">
        <v>0.02</v>
      </c>
      <c r="AE633" s="169">
        <v>0.02</v>
      </c>
      <c r="AF633" s="169">
        <v>2.5000000000000001E-2</v>
      </c>
      <c r="AG633" s="169">
        <v>0.2</v>
      </c>
      <c r="AH633" s="172" t="s">
        <v>46</v>
      </c>
      <c r="AI633" s="172" t="s">
        <v>46</v>
      </c>
      <c r="AJ633" s="172" t="s">
        <v>3372</v>
      </c>
      <c r="AK633" s="173">
        <v>44165</v>
      </c>
      <c r="AL633" s="212" t="s">
        <v>6684</v>
      </c>
      <c r="AM633" s="128">
        <v>2.2428244664902799E-2</v>
      </c>
      <c r="AN633" s="128">
        <v>0.13638983957224871</v>
      </c>
      <c r="AO633" s="128">
        <v>-1.2732622038486701E-2</v>
      </c>
      <c r="AP633" s="128">
        <v>3.1521156734954002E-2</v>
      </c>
      <c r="AQ633" s="128">
        <v>1.44548001485236E-2</v>
      </c>
      <c r="AR633" s="128">
        <v>-0.17961492615714081</v>
      </c>
      <c r="AS633" s="128">
        <v>0.13902399043014951</v>
      </c>
      <c r="AT633" s="128">
        <v>5.3057231895859903E-2</v>
      </c>
      <c r="AU633" s="128" t="s">
        <v>46</v>
      </c>
      <c r="AV633" s="128" t="s">
        <v>46</v>
      </c>
      <c r="AW633" s="128">
        <v>1.6962781377709998E-2</v>
      </c>
      <c r="AX633" s="128">
        <v>1.838485628185671</v>
      </c>
      <c r="AY633" s="128">
        <v>1.3176158573938099</v>
      </c>
      <c r="AZ633" s="128" t="s">
        <v>46</v>
      </c>
      <c r="BA633" s="128">
        <v>0.24684037715428109</v>
      </c>
      <c r="BB633" s="128">
        <v>0.10224525042264131</v>
      </c>
      <c r="BC633" s="128" t="s">
        <v>46</v>
      </c>
      <c r="BD633" s="128">
        <v>1.0655270096332432</v>
      </c>
      <c r="BE633" s="128">
        <v>0.42881448875038591</v>
      </c>
      <c r="BF633" s="128" t="s">
        <v>46</v>
      </c>
      <c r="BG633" s="128" t="s">
        <v>46</v>
      </c>
      <c r="BH633" s="128">
        <v>0.1349925421456222</v>
      </c>
      <c r="BI633" s="128">
        <v>1.02289408895253E-2</v>
      </c>
      <c r="BJ633" s="128">
        <v>3.2877242325565402E-2</v>
      </c>
      <c r="BK633" s="128">
        <v>-0.14616793827751171</v>
      </c>
      <c r="BL633" s="128">
        <v>-8.5286433748441248E-2</v>
      </c>
      <c r="BM633" s="128">
        <v>-0.11119845641896398</v>
      </c>
      <c r="BN633" s="128">
        <v>-0.28835465431138319</v>
      </c>
      <c r="BO633" s="128">
        <v>8.5495968453244003E-3</v>
      </c>
      <c r="BP633" s="128">
        <v>-7.0672803557174202E-2</v>
      </c>
      <c r="BQ633" s="128" t="s">
        <v>46</v>
      </c>
      <c r="BR633" s="128" t="s">
        <v>46</v>
      </c>
      <c r="BS633" s="128">
        <v>-9.6560831548751391E-2</v>
      </c>
      <c r="BT633" s="128">
        <v>0.1646481087823326</v>
      </c>
      <c r="BU633" s="128">
        <v>0.1931952396409865</v>
      </c>
      <c r="BV633" s="177">
        <v>-0.75690162477591105</v>
      </c>
      <c r="BW633" s="177">
        <v>-0.33829817531867917</v>
      </c>
      <c r="BX633" s="128">
        <v>-0.1849694372106484</v>
      </c>
      <c r="BY633" s="128">
        <v>-0.35528297113450519</v>
      </c>
      <c r="BZ633" s="177">
        <v>0.96153245277742538</v>
      </c>
      <c r="CA633" s="182">
        <v>0.87204071089520085</v>
      </c>
      <c r="CB633" s="182">
        <v>-0.3228861306351592</v>
      </c>
      <c r="CC633" s="182">
        <v>0.43634487136458261</v>
      </c>
      <c r="CD633" s="182">
        <v>0.38736716366109181</v>
      </c>
      <c r="CE633" s="182">
        <v>0.11844567181915711</v>
      </c>
      <c r="CF633" s="182">
        <v>0.54637745063011089</v>
      </c>
      <c r="CG633" s="179">
        <v>1.0844058000000001</v>
      </c>
      <c r="CH633" s="169">
        <v>0.27</v>
      </c>
      <c r="CI633" s="170">
        <v>0.15</v>
      </c>
      <c r="CJ633" s="170">
        <v>5.4000000000000003E-3</v>
      </c>
      <c r="CK633" s="170" t="s">
        <v>46</v>
      </c>
      <c r="CL633" s="170">
        <v>5.4000000000000003E-3</v>
      </c>
      <c r="CM633" s="180">
        <v>8637082.2200000007</v>
      </c>
      <c r="CN633" s="180">
        <v>8302097.7772222199</v>
      </c>
      <c r="CO633" s="180">
        <v>-346821.78</v>
      </c>
      <c r="CP633" s="128" t="s">
        <v>46</v>
      </c>
      <c r="CQ633" s="128" t="s">
        <v>46</v>
      </c>
      <c r="CR633" s="128" t="s">
        <v>46</v>
      </c>
      <c r="CS633" s="128" t="s">
        <v>46</v>
      </c>
      <c r="CT633" s="126" t="s">
        <v>46</v>
      </c>
      <c r="CU633" s="126" t="s">
        <v>46</v>
      </c>
      <c r="CV633" s="126" t="s">
        <v>6685</v>
      </c>
      <c r="CW633" s="126" t="s">
        <v>46</v>
      </c>
      <c r="CX633" s="154">
        <v>25569.625</v>
      </c>
    </row>
    <row r="634" spans="1:102" ht="15" customHeight="1" x14ac:dyDescent="0.35">
      <c r="A634" s="8"/>
      <c r="B634" s="129">
        <v>34096201000156</v>
      </c>
      <c r="C634" s="152" t="s">
        <v>6722</v>
      </c>
      <c r="D634" s="126">
        <v>28</v>
      </c>
      <c r="E634" s="126"/>
      <c r="F634" s="122"/>
      <c r="G634" s="126" t="s">
        <v>674</v>
      </c>
      <c r="H634" s="126" t="s">
        <v>3390</v>
      </c>
      <c r="I634" s="126" t="s">
        <v>3384</v>
      </c>
      <c r="J634" s="126" t="s">
        <v>3561</v>
      </c>
      <c r="K634" s="126" t="s">
        <v>3526</v>
      </c>
      <c r="L634" s="211" t="s">
        <v>3399</v>
      </c>
      <c r="M634" s="126" t="s">
        <v>112</v>
      </c>
      <c r="N634" s="126" t="s">
        <v>113</v>
      </c>
      <c r="O634" s="126" t="s">
        <v>4459</v>
      </c>
      <c r="P634" s="211" t="s">
        <v>3550</v>
      </c>
      <c r="Q634" s="127">
        <v>500</v>
      </c>
      <c r="R634" s="126" t="s">
        <v>4350</v>
      </c>
      <c r="S634" s="213" t="s">
        <v>46</v>
      </c>
      <c r="T634" s="171">
        <v>100</v>
      </c>
      <c r="U634" s="171">
        <v>100</v>
      </c>
      <c r="V634" s="172" t="s">
        <v>3398</v>
      </c>
      <c r="W634" s="172" t="s">
        <v>135</v>
      </c>
      <c r="X634" s="172" t="s">
        <v>3531</v>
      </c>
      <c r="Y634" s="172" t="s">
        <v>3534</v>
      </c>
      <c r="Z634" s="172">
        <v>32</v>
      </c>
      <c r="AA634" s="172" t="s">
        <v>46</v>
      </c>
      <c r="AB634" s="169" t="s">
        <v>46</v>
      </c>
      <c r="AC634" s="172" t="s">
        <v>6723</v>
      </c>
      <c r="AD634" s="169">
        <v>0.02</v>
      </c>
      <c r="AE634" s="169">
        <v>0.1</v>
      </c>
      <c r="AF634" s="169">
        <v>2.5000000000000001E-2</v>
      </c>
      <c r="AG634" s="169">
        <v>0.2</v>
      </c>
      <c r="AH634" s="172" t="s">
        <v>136</v>
      </c>
      <c r="AI634" s="172" t="s">
        <v>4367</v>
      </c>
      <c r="AJ634" s="172" t="s">
        <v>133</v>
      </c>
      <c r="AK634" s="173">
        <v>43671</v>
      </c>
      <c r="AL634" s="212" t="s">
        <v>6724</v>
      </c>
      <c r="AM634" s="128">
        <v>2.3391650730706801E-2</v>
      </c>
      <c r="AN634" s="128">
        <v>0.32875294492398938</v>
      </c>
      <c r="AO634" s="128">
        <v>0.20057985001332909</v>
      </c>
      <c r="AP634" s="128">
        <v>9.5373801572581504E-2</v>
      </c>
      <c r="AQ634" s="128">
        <v>5.8884167155454699E-2</v>
      </c>
      <c r="AR634" s="128">
        <v>-0.15275965180879841</v>
      </c>
      <c r="AS634" s="128">
        <v>0.1233296139284132</v>
      </c>
      <c r="AT634" s="128">
        <v>-6.1272495819601099E-2</v>
      </c>
      <c r="AU634" s="128" t="s">
        <v>46</v>
      </c>
      <c r="AV634" s="128" t="s">
        <v>46</v>
      </c>
      <c r="AW634" s="128">
        <v>2.2688676268449001E-2</v>
      </c>
      <c r="AX634" s="128">
        <v>1.9174578452517304</v>
      </c>
      <c r="AY634" s="128">
        <v>3.1759704003999696</v>
      </c>
      <c r="AZ634" s="128">
        <v>1.5031991204939106</v>
      </c>
      <c r="BA634" s="128">
        <v>0.7703415246491101</v>
      </c>
      <c r="BB634" s="128">
        <v>0.4352004181838065</v>
      </c>
      <c r="BC634" s="128" t="s">
        <v>46</v>
      </c>
      <c r="BD634" s="128">
        <v>0.94523998571591838</v>
      </c>
      <c r="BE634" s="128" t="s">
        <v>46</v>
      </c>
      <c r="BF634" s="128" t="s">
        <v>46</v>
      </c>
      <c r="BG634" s="128" t="s">
        <v>46</v>
      </c>
      <c r="BH634" s="128">
        <v>0.20999260856065871</v>
      </c>
      <c r="BI634" s="128">
        <v>1.11923469553292E-2</v>
      </c>
      <c r="BJ634" s="128">
        <v>0.22524034767730611</v>
      </c>
      <c r="BK634" s="128">
        <v>6.7144533774304099E-2</v>
      </c>
      <c r="BL634" s="128">
        <v>-2.5300928832081571E-2</v>
      </c>
      <c r="BM634" s="128">
        <v>-6.7311861110095794E-2</v>
      </c>
      <c r="BN634" s="128">
        <v>-0.26149937996304079</v>
      </c>
      <c r="BO634" s="128">
        <v>-7.1447796564119001E-3</v>
      </c>
      <c r="BP634" s="128">
        <v>-0.1850025312726353</v>
      </c>
      <c r="BQ634" s="128" t="s">
        <v>46</v>
      </c>
      <c r="BR634" s="128" t="s">
        <v>46</v>
      </c>
      <c r="BS634" s="128">
        <v>-7.7033363328784632E-2</v>
      </c>
      <c r="BT634" s="128">
        <v>0.1354509169032046</v>
      </c>
      <c r="BU634" s="128">
        <v>0.23140994342097479</v>
      </c>
      <c r="BV634" s="177">
        <v>0.49251529959336449</v>
      </c>
      <c r="BW634" s="177">
        <v>-0.1601581607351813</v>
      </c>
      <c r="BX634" s="128">
        <v>-0.1098989647122551</v>
      </c>
      <c r="BY634" s="128">
        <v>-0.4539618390404348</v>
      </c>
      <c r="BZ634" s="177">
        <v>0.80560636488467918</v>
      </c>
      <c r="CA634" s="182">
        <v>0.83222005715690328</v>
      </c>
      <c r="CB634" s="182">
        <v>-0.28016161907150849</v>
      </c>
      <c r="CC634" s="182">
        <v>0.52851630468016608</v>
      </c>
      <c r="CD634" s="182">
        <v>0.45225876895740719</v>
      </c>
      <c r="CE634" s="182">
        <v>8.7466810133104006E-2</v>
      </c>
      <c r="CF634" s="182">
        <v>0.4068847222567662</v>
      </c>
      <c r="CG634" s="179">
        <v>1.1479684000000001</v>
      </c>
      <c r="CH634" s="169">
        <v>0.2</v>
      </c>
      <c r="CI634" s="170">
        <v>0.2</v>
      </c>
      <c r="CJ634" s="170">
        <v>4.0000000000000001E-3</v>
      </c>
      <c r="CK634" s="170">
        <v>2.3695938466821078E-3</v>
      </c>
      <c r="CL634" s="170">
        <v>6.3695938466821079E-3</v>
      </c>
      <c r="CM634" s="180">
        <v>9567163.3699999992</v>
      </c>
      <c r="CN634" s="180">
        <v>9409747.6053968202</v>
      </c>
      <c r="CO634" s="180">
        <v>-2185149.7200000011</v>
      </c>
      <c r="CP634" s="128" t="s">
        <v>46</v>
      </c>
      <c r="CQ634" s="128" t="s">
        <v>46</v>
      </c>
      <c r="CR634" s="128" t="s">
        <v>46</v>
      </c>
      <c r="CS634" s="128" t="s">
        <v>46</v>
      </c>
      <c r="CT634" s="126" t="s">
        <v>46</v>
      </c>
      <c r="CU634" s="126" t="s">
        <v>46</v>
      </c>
      <c r="CV634" s="126" t="s">
        <v>6725</v>
      </c>
      <c r="CW634" s="126" t="s">
        <v>46</v>
      </c>
      <c r="CX634" s="154">
        <v>25569.625694432871</v>
      </c>
    </row>
    <row r="635" spans="1:102" ht="15" customHeight="1" x14ac:dyDescent="0.35">
      <c r="A635" s="8"/>
      <c r="B635" s="129">
        <v>40575693000165</v>
      </c>
      <c r="C635" s="152" t="s">
        <v>6932</v>
      </c>
      <c r="D635" s="126">
        <v>13</v>
      </c>
      <c r="E635" s="126" t="s">
        <v>134</v>
      </c>
      <c r="F635" s="122"/>
      <c r="G635" s="126" t="s">
        <v>674</v>
      </c>
      <c r="H635" s="126" t="s">
        <v>3390</v>
      </c>
      <c r="I635" s="126" t="s">
        <v>3384</v>
      </c>
      <c r="J635" s="126" t="s">
        <v>362</v>
      </c>
      <c r="K635" s="126" t="s">
        <v>3526</v>
      </c>
      <c r="L635" s="211" t="s">
        <v>3399</v>
      </c>
      <c r="M635" s="126" t="s">
        <v>112</v>
      </c>
      <c r="N635" s="126" t="s">
        <v>4442</v>
      </c>
      <c r="O635" s="126" t="s">
        <v>324</v>
      </c>
      <c r="P635" s="211" t="s">
        <v>4409</v>
      </c>
      <c r="Q635" s="127">
        <v>5000</v>
      </c>
      <c r="R635" s="126" t="s">
        <v>4350</v>
      </c>
      <c r="S635" s="213" t="s">
        <v>46</v>
      </c>
      <c r="T635" s="171">
        <v>1000</v>
      </c>
      <c r="U635" s="171">
        <v>5000</v>
      </c>
      <c r="V635" s="172" t="s">
        <v>3398</v>
      </c>
      <c r="W635" s="172" t="s">
        <v>135</v>
      </c>
      <c r="X635" s="172" t="s">
        <v>3545</v>
      </c>
      <c r="Y635" s="172" t="s">
        <v>3530</v>
      </c>
      <c r="Z635" s="172">
        <v>16</v>
      </c>
      <c r="AA635" s="172" t="s">
        <v>134</v>
      </c>
      <c r="AB635" s="169">
        <v>0.05</v>
      </c>
      <c r="AC635" s="172" t="s">
        <v>46</v>
      </c>
      <c r="AD635" s="169">
        <v>0.02</v>
      </c>
      <c r="AE635" s="169" t="s">
        <v>46</v>
      </c>
      <c r="AF635" s="169">
        <v>2.1000000000000001E-2</v>
      </c>
      <c r="AG635" s="169">
        <v>0.2</v>
      </c>
      <c r="AH635" s="172" t="s">
        <v>3564</v>
      </c>
      <c r="AI635" s="172" t="s">
        <v>4352</v>
      </c>
      <c r="AJ635" s="172" t="s">
        <v>133</v>
      </c>
      <c r="AK635" s="173">
        <v>44232</v>
      </c>
      <c r="AL635" s="212" t="s">
        <v>6933</v>
      </c>
      <c r="AM635" s="128">
        <v>8.7698668106646008E-3</v>
      </c>
      <c r="AN635" s="128">
        <v>0.14870806256059779</v>
      </c>
      <c r="AO635" s="128">
        <v>0.1486788177990814</v>
      </c>
      <c r="AP635" s="128">
        <v>0.1212736498279012</v>
      </c>
      <c r="AQ635" s="128">
        <v>0.167740293448148</v>
      </c>
      <c r="AR635" s="128">
        <v>6.3868349532541294E-2</v>
      </c>
      <c r="AS635" s="128">
        <v>0.2451861228994674</v>
      </c>
      <c r="AT635" s="128">
        <v>0.18497074735616659</v>
      </c>
      <c r="AU635" s="128" t="s">
        <v>46</v>
      </c>
      <c r="AV635" s="128" t="s">
        <v>46</v>
      </c>
      <c r="AW635" s="128">
        <v>0.16356173541938759</v>
      </c>
      <c r="AX635" s="128">
        <v>0.71888256675477069</v>
      </c>
      <c r="AY635" s="128">
        <v>1.4366180205700785</v>
      </c>
      <c r="AZ635" s="128">
        <v>1.1142388836007295</v>
      </c>
      <c r="BA635" s="128">
        <v>0.99164414221711683</v>
      </c>
      <c r="BB635" s="128">
        <v>1.3766590282939652</v>
      </c>
      <c r="BC635" s="128">
        <v>0.58735064558876804</v>
      </c>
      <c r="BD635" s="128">
        <v>1.8791895954669824</v>
      </c>
      <c r="BE635" s="128">
        <v>1.4949542904348261</v>
      </c>
      <c r="BF635" s="128" t="s">
        <v>46</v>
      </c>
      <c r="BG635" s="128" t="s">
        <v>46</v>
      </c>
      <c r="BH635" s="128">
        <v>1.6411818420560329</v>
      </c>
      <c r="BI635" s="128">
        <v>-3.4294369647129E-3</v>
      </c>
      <c r="BJ635" s="128">
        <v>4.51954653139146E-2</v>
      </c>
      <c r="BK635" s="128">
        <v>1.52435015600564E-2</v>
      </c>
      <c r="BL635" s="128">
        <v>-9.1053029973675592E-4</v>
      </c>
      <c r="BM635" s="128">
        <v>4.0909688994589022E-2</v>
      </c>
      <c r="BN635" s="128">
        <v>-4.4871378621700903E-2</v>
      </c>
      <c r="BO635" s="128">
        <v>0.1147117293146422</v>
      </c>
      <c r="BP635" s="128">
        <v>6.1240711903132398E-2</v>
      </c>
      <c r="BQ635" s="128" t="s">
        <v>46</v>
      </c>
      <c r="BR635" s="128" t="s">
        <v>46</v>
      </c>
      <c r="BS635" s="128">
        <v>5.8109537617962559E-2</v>
      </c>
      <c r="BT635" s="128">
        <v>3.2641301007029E-2</v>
      </c>
      <c r="BU635" s="128">
        <v>8.6981045841956595E-2</v>
      </c>
      <c r="BV635" s="177">
        <v>0.42572631039850428</v>
      </c>
      <c r="BW635" s="177">
        <v>0.588197315887238</v>
      </c>
      <c r="BX635" s="128">
        <v>-1.52485184100277E-2</v>
      </c>
      <c r="BY635" s="128">
        <v>-0.1024650948466175</v>
      </c>
      <c r="BZ635" s="177">
        <v>0.18172823523679321</v>
      </c>
      <c r="CA635" s="182">
        <v>0.1933732868595098</v>
      </c>
      <c r="CB635" s="182">
        <v>-0.12639893260536739</v>
      </c>
      <c r="CC635" s="182">
        <v>0.26991748711961278</v>
      </c>
      <c r="CD635" s="182">
        <v>0.21306946018817691</v>
      </c>
      <c r="CE635" s="182">
        <v>-5.5365179678005999E-2</v>
      </c>
      <c r="CF635" s="182">
        <v>0.13769203209906589</v>
      </c>
      <c r="CG635" s="179">
        <v>2.0168227000000001</v>
      </c>
      <c r="CH635" s="169">
        <v>0.27</v>
      </c>
      <c r="CI635" s="170">
        <v>0.15</v>
      </c>
      <c r="CJ635" s="170">
        <v>5.4000000000000003E-3</v>
      </c>
      <c r="CK635" s="170">
        <v>4.0346814701269773E-4</v>
      </c>
      <c r="CL635" s="170">
        <v>5.803468147012698E-3</v>
      </c>
      <c r="CM635" s="180">
        <v>484892923.55000001</v>
      </c>
      <c r="CN635" s="180">
        <v>451506297.378254</v>
      </c>
      <c r="CO635" s="180">
        <v>10261841.700000005</v>
      </c>
      <c r="CP635" s="128" t="s">
        <v>46</v>
      </c>
      <c r="CQ635" s="128" t="s">
        <v>46</v>
      </c>
      <c r="CR635" s="128" t="s">
        <v>46</v>
      </c>
      <c r="CS635" s="128" t="s">
        <v>46</v>
      </c>
      <c r="CT635" s="126" t="s">
        <v>46</v>
      </c>
      <c r="CU635" s="126" t="s">
        <v>46</v>
      </c>
      <c r="CV635" s="126" t="s">
        <v>6934</v>
      </c>
      <c r="CW635" s="126" t="s">
        <v>46</v>
      </c>
      <c r="CX635" s="154">
        <v>25569.625694432871</v>
      </c>
    </row>
    <row r="636" spans="1:102" ht="15" customHeight="1" x14ac:dyDescent="0.35">
      <c r="A636" s="8"/>
      <c r="B636" s="129">
        <v>50955280000160</v>
      </c>
      <c r="C636" s="152" t="s">
        <v>6935</v>
      </c>
      <c r="D636" s="126">
        <v>13</v>
      </c>
      <c r="E636" s="126"/>
      <c r="F636" s="122"/>
      <c r="G636" s="126" t="s">
        <v>674</v>
      </c>
      <c r="H636" s="126" t="s">
        <v>3390</v>
      </c>
      <c r="I636" s="126" t="s">
        <v>3384</v>
      </c>
      <c r="J636" s="126" t="s">
        <v>362</v>
      </c>
      <c r="K636" s="126" t="s">
        <v>3526</v>
      </c>
      <c r="L636" s="211" t="s">
        <v>3399</v>
      </c>
      <c r="M636" s="126" t="s">
        <v>112</v>
      </c>
      <c r="N636" s="126" t="s">
        <v>4442</v>
      </c>
      <c r="O636" s="126" t="s">
        <v>4480</v>
      </c>
      <c r="P636" s="211" t="s">
        <v>3562</v>
      </c>
      <c r="Q636" s="127">
        <v>5000</v>
      </c>
      <c r="R636" s="126" t="s">
        <v>4361</v>
      </c>
      <c r="S636" s="213" t="s">
        <v>46</v>
      </c>
      <c r="T636" s="171">
        <v>1000</v>
      </c>
      <c r="U636" s="171">
        <v>5000</v>
      </c>
      <c r="V636" s="172" t="s">
        <v>3398</v>
      </c>
      <c r="W636" s="172" t="s">
        <v>135</v>
      </c>
      <c r="X636" s="172" t="s">
        <v>4934</v>
      </c>
      <c r="Y636" s="172" t="s">
        <v>3530</v>
      </c>
      <c r="Z636" s="172">
        <v>6</v>
      </c>
      <c r="AA636" s="172" t="s">
        <v>46</v>
      </c>
      <c r="AB636" s="169" t="s">
        <v>46</v>
      </c>
      <c r="AC636" s="172" t="s">
        <v>46</v>
      </c>
      <c r="AD636" s="169">
        <v>0.02</v>
      </c>
      <c r="AE636" s="169" t="s">
        <v>46</v>
      </c>
      <c r="AF636" s="169">
        <v>2.5000000000000001E-2</v>
      </c>
      <c r="AG636" s="169">
        <v>0.2</v>
      </c>
      <c r="AH636" s="172" t="s">
        <v>136</v>
      </c>
      <c r="AI636" s="172" t="s">
        <v>4367</v>
      </c>
      <c r="AJ636" s="172" t="s">
        <v>133</v>
      </c>
      <c r="AK636" s="173">
        <v>45105</v>
      </c>
      <c r="AL636" s="212" t="s">
        <v>6936</v>
      </c>
      <c r="AM636" s="128">
        <v>8.4240169981979005E-3</v>
      </c>
      <c r="AN636" s="128">
        <v>0.1499709128511193</v>
      </c>
      <c r="AO636" s="128">
        <v>0.14943738550754079</v>
      </c>
      <c r="AP636" s="128">
        <v>0.1213146053748444</v>
      </c>
      <c r="AQ636" s="128" t="s">
        <v>46</v>
      </c>
      <c r="AR636" s="128">
        <v>6.2379387128199897E-2</v>
      </c>
      <c r="AS636" s="128" t="s">
        <v>46</v>
      </c>
      <c r="AT636" s="128" t="s">
        <v>46</v>
      </c>
      <c r="AU636" s="128" t="s">
        <v>46</v>
      </c>
      <c r="AV636" s="128" t="s">
        <v>46</v>
      </c>
      <c r="AW636" s="128">
        <v>0.1366770488608462</v>
      </c>
      <c r="AX636" s="128">
        <v>0.69053260360648816</v>
      </c>
      <c r="AY636" s="128">
        <v>1.4488179877635583</v>
      </c>
      <c r="AZ636" s="128">
        <v>1.1199237931871882</v>
      </c>
      <c r="BA636" s="128">
        <v>0.99199818437474785</v>
      </c>
      <c r="BB636" s="128" t="s">
        <v>46</v>
      </c>
      <c r="BC636" s="128">
        <v>0.57365774392701785</v>
      </c>
      <c r="BD636" s="128" t="s">
        <v>46</v>
      </c>
      <c r="BE636" s="128" t="s">
        <v>46</v>
      </c>
      <c r="BF636" s="128" t="s">
        <v>46</v>
      </c>
      <c r="BG636" s="128" t="s">
        <v>46</v>
      </c>
      <c r="BH636" s="128">
        <v>1.1156368281498974</v>
      </c>
      <c r="BI636" s="128">
        <v>-3.7752867771795998E-3</v>
      </c>
      <c r="BJ636" s="128">
        <v>4.6458315604436001E-2</v>
      </c>
      <c r="BK636" s="128">
        <v>1.6002069268515801E-2</v>
      </c>
      <c r="BL636" s="128">
        <v>-8.7193564449949967E-4</v>
      </c>
      <c r="BM636" s="128" t="s">
        <v>46</v>
      </c>
      <c r="BN636" s="128">
        <v>-4.6360341026042397E-2</v>
      </c>
      <c r="BO636" s="128" t="s">
        <v>46</v>
      </c>
      <c r="BP636" s="128" t="s">
        <v>46</v>
      </c>
      <c r="BQ636" s="128" t="s">
        <v>46</v>
      </c>
      <c r="BR636" s="128" t="s">
        <v>46</v>
      </c>
      <c r="BS636" s="128">
        <v>1.2620558392982817E-2</v>
      </c>
      <c r="BT636" s="128">
        <v>3.3651793558837698E-2</v>
      </c>
      <c r="BU636" s="128">
        <v>3.4054325765235698E-2</v>
      </c>
      <c r="BV636" s="177">
        <v>0.4335624721553944</v>
      </c>
      <c r="BW636" s="177">
        <v>0.36029417021956589</v>
      </c>
      <c r="BX636" s="128">
        <v>-1.59354110180761E-2</v>
      </c>
      <c r="BY636" s="128">
        <v>-2.2787496214691599E-2</v>
      </c>
      <c r="BZ636" s="177">
        <v>5.9924138797119698E-2</v>
      </c>
      <c r="CA636" s="182">
        <v>0.18058309871452349</v>
      </c>
      <c r="CB636" s="182">
        <v>-0.12005858299333309</v>
      </c>
      <c r="CC636" s="182">
        <v>0.2472234375115398</v>
      </c>
      <c r="CD636" s="182">
        <v>0.195046665165616</v>
      </c>
      <c r="CE636" s="182">
        <v>-5.3795235367921197E-2</v>
      </c>
      <c r="CF636" s="182">
        <v>0.1329851282451972</v>
      </c>
      <c r="CG636" s="179">
        <v>2.0186755000000001</v>
      </c>
      <c r="CH636" s="169">
        <v>0.24</v>
      </c>
      <c r="CI636" s="170">
        <v>0.15</v>
      </c>
      <c r="CJ636" s="170">
        <v>4.7999999999999996E-3</v>
      </c>
      <c r="CK636" s="170">
        <v>4.2354607376134947E-4</v>
      </c>
      <c r="CL636" s="170">
        <v>5.2235460737613494E-3</v>
      </c>
      <c r="CM636" s="180">
        <v>33577491.530000001</v>
      </c>
      <c r="CN636" s="180">
        <v>33838842.849285714</v>
      </c>
      <c r="CO636" s="180">
        <v>-4597662.040000001</v>
      </c>
      <c r="CP636" s="128" t="s">
        <v>46</v>
      </c>
      <c r="CQ636" s="128" t="s">
        <v>46</v>
      </c>
      <c r="CR636" s="128" t="s">
        <v>46</v>
      </c>
      <c r="CS636" s="128" t="s">
        <v>46</v>
      </c>
      <c r="CT636" s="126" t="s">
        <v>46</v>
      </c>
      <c r="CU636" s="126" t="s">
        <v>46</v>
      </c>
      <c r="CV636" s="126" t="s">
        <v>6937</v>
      </c>
      <c r="CW636" s="126" t="s">
        <v>46</v>
      </c>
      <c r="CX636" s="154">
        <v>25569.625694432871</v>
      </c>
    </row>
    <row r="637" spans="1:102" ht="15" customHeight="1" x14ac:dyDescent="0.35">
      <c r="A637" s="8"/>
      <c r="B637" s="129">
        <v>47511300000107</v>
      </c>
      <c r="C637" s="152" t="s">
        <v>6686</v>
      </c>
      <c r="D637" s="126">
        <v>27</v>
      </c>
      <c r="E637" s="126"/>
      <c r="F637" s="122"/>
      <c r="G637" s="126" t="s">
        <v>6687</v>
      </c>
      <c r="H637" s="126" t="s">
        <v>3390</v>
      </c>
      <c r="I637" s="126" t="s">
        <v>3384</v>
      </c>
      <c r="J637" s="126" t="s">
        <v>3561</v>
      </c>
      <c r="K637" s="126" t="s">
        <v>3526</v>
      </c>
      <c r="L637" s="211" t="s">
        <v>3400</v>
      </c>
      <c r="M637" s="126" t="s">
        <v>114</v>
      </c>
      <c r="N637" s="126" t="s">
        <v>115</v>
      </c>
      <c r="O637" s="126" t="s">
        <v>3551</v>
      </c>
      <c r="P637" s="211" t="s">
        <v>3537</v>
      </c>
      <c r="Q637" s="127">
        <v>10000</v>
      </c>
      <c r="R637" s="126" t="s">
        <v>4361</v>
      </c>
      <c r="S637" s="213" t="s">
        <v>46</v>
      </c>
      <c r="T637" s="171">
        <v>5000</v>
      </c>
      <c r="U637" s="171">
        <v>5000</v>
      </c>
      <c r="V637" s="172" t="s">
        <v>3398</v>
      </c>
      <c r="W637" s="172" t="s">
        <v>3530</v>
      </c>
      <c r="X637" s="172" t="s">
        <v>3531</v>
      </c>
      <c r="Y637" s="172" t="s">
        <v>3534</v>
      </c>
      <c r="Z637" s="172">
        <v>32</v>
      </c>
      <c r="AA637" s="172" t="s">
        <v>134</v>
      </c>
      <c r="AB637" s="169">
        <v>0.1</v>
      </c>
      <c r="AC637" s="172" t="s">
        <v>6688</v>
      </c>
      <c r="AD637" s="169">
        <v>1.3000000000000001E-2</v>
      </c>
      <c r="AE637" s="169">
        <v>0.21300000000000002</v>
      </c>
      <c r="AF637" s="169">
        <v>1.3000000000000001E-2</v>
      </c>
      <c r="AG637" s="169">
        <v>0.2</v>
      </c>
      <c r="AH637" s="172" t="s">
        <v>6392</v>
      </c>
      <c r="AI637" s="172" t="s">
        <v>6393</v>
      </c>
      <c r="AJ637" s="172" t="s">
        <v>46</v>
      </c>
      <c r="AK637" s="173">
        <v>44804</v>
      </c>
      <c r="AL637" s="212" t="s">
        <v>6689</v>
      </c>
      <c r="AM637" s="128">
        <v>3.8193331336820499E-2</v>
      </c>
      <c r="AN637" s="128">
        <v>0.29032985051555288</v>
      </c>
      <c r="AO637" s="128">
        <v>0.30114744878082522</v>
      </c>
      <c r="AP637" s="128">
        <v>0.28102404515341251</v>
      </c>
      <c r="AQ637" s="128">
        <v>0.27945910944773961</v>
      </c>
      <c r="AR637" s="128">
        <v>0.12201713672987299</v>
      </c>
      <c r="AS637" s="128">
        <v>0.49904582905467548</v>
      </c>
      <c r="AT637" s="128" t="s">
        <v>46</v>
      </c>
      <c r="AU637" s="128" t="s">
        <v>46</v>
      </c>
      <c r="AV637" s="128" t="s">
        <v>46</v>
      </c>
      <c r="AW637" s="128">
        <v>0.2566656031387804</v>
      </c>
      <c r="AX637" s="128">
        <v>3.1307795953001767</v>
      </c>
      <c r="AY637" s="128">
        <v>2.8047779520367087</v>
      </c>
      <c r="AZ637" s="128">
        <v>2.2568796422783208</v>
      </c>
      <c r="BA637" s="128">
        <v>2.4709619030505343</v>
      </c>
      <c r="BB637" s="128">
        <v>2.5436706477354809</v>
      </c>
      <c r="BC637" s="128">
        <v>1.1221026463924688</v>
      </c>
      <c r="BD637" s="128">
        <v>3.8248564744639451</v>
      </c>
      <c r="BE637" s="128" t="s">
        <v>46</v>
      </c>
      <c r="BF637" s="128" t="s">
        <v>46</v>
      </c>
      <c r="BG637" s="128" t="s">
        <v>46</v>
      </c>
      <c r="BH637" s="128">
        <v>2.2936608544141648</v>
      </c>
      <c r="BI637" s="128">
        <v>2.5994027561442899E-2</v>
      </c>
      <c r="BJ637" s="128">
        <v>0.18681725326886961</v>
      </c>
      <c r="BK637" s="128">
        <v>0.1677121325418002</v>
      </c>
      <c r="BL637" s="128">
        <v>0.15020994730427595</v>
      </c>
      <c r="BM637" s="128">
        <v>0.15280658758214338</v>
      </c>
      <c r="BN637" s="128">
        <v>1.32774085756306E-2</v>
      </c>
      <c r="BO637" s="128">
        <v>0.36857143546985038</v>
      </c>
      <c r="BP637" s="128" t="s">
        <v>46</v>
      </c>
      <c r="BQ637" s="128" t="s">
        <v>46</v>
      </c>
      <c r="BR637" s="128" t="s">
        <v>46</v>
      </c>
      <c r="BS637" s="128">
        <v>0.1301944080421118</v>
      </c>
      <c r="BT637" s="128">
        <v>0.15954517403277729</v>
      </c>
      <c r="BU637" s="128">
        <v>0.1502480525353504</v>
      </c>
      <c r="BV637" s="177">
        <v>0.94461322801517678</v>
      </c>
      <c r="BW637" s="177">
        <v>0.80070333413655381</v>
      </c>
      <c r="BX637" s="128">
        <v>-0.1211405650757602</v>
      </c>
      <c r="BY637" s="128">
        <v>-0.1211405650757602</v>
      </c>
      <c r="BZ637" s="177">
        <v>0.48192537857329909</v>
      </c>
      <c r="CA637" s="182">
        <v>0.59352416064434377</v>
      </c>
      <c r="CB637" s="182">
        <v>-0.18100899858756669</v>
      </c>
      <c r="CC637" s="182">
        <v>0.25420104940147981</v>
      </c>
      <c r="CD637" s="182">
        <v>0.23522668140619271</v>
      </c>
      <c r="CE637" s="182">
        <v>0.60089493898005231</v>
      </c>
      <c r="CF637" s="182">
        <v>0.29287055955738361</v>
      </c>
      <c r="CG637" s="179">
        <v>201.53597379999999</v>
      </c>
      <c r="CH637" s="169" t="s">
        <v>46</v>
      </c>
      <c r="CI637" s="170" t="s">
        <v>46</v>
      </c>
      <c r="CJ637" s="170" t="s">
        <v>46</v>
      </c>
      <c r="CK637" s="170" t="s">
        <v>46</v>
      </c>
      <c r="CL637" s="170" t="s">
        <v>46</v>
      </c>
      <c r="CM637" s="180">
        <v>117449237.31</v>
      </c>
      <c r="CN637" s="180">
        <v>109711362.42206348</v>
      </c>
      <c r="CO637" s="180">
        <v>-6092960.6500000004</v>
      </c>
      <c r="CP637" s="128" t="s">
        <v>46</v>
      </c>
      <c r="CQ637" s="128" t="s">
        <v>46</v>
      </c>
      <c r="CR637" s="128" t="s">
        <v>46</v>
      </c>
      <c r="CS637" s="128" t="s">
        <v>46</v>
      </c>
      <c r="CT637" s="126" t="s">
        <v>46</v>
      </c>
      <c r="CU637" s="126" t="s">
        <v>46</v>
      </c>
      <c r="CV637" s="126" t="s">
        <v>6690</v>
      </c>
      <c r="CW637" s="126" t="s">
        <v>46</v>
      </c>
      <c r="CX637" s="154">
        <v>25569.625694432871</v>
      </c>
    </row>
    <row r="638" spans="1:102" ht="15" customHeight="1" x14ac:dyDescent="0.35">
      <c r="A638" s="8"/>
      <c r="B638" s="129">
        <v>52314487000180</v>
      </c>
      <c r="C638" s="152" t="s">
        <v>6691</v>
      </c>
      <c r="D638" s="126">
        <v>27</v>
      </c>
      <c r="E638" s="126"/>
      <c r="F638" s="122"/>
      <c r="G638" s="126" t="s">
        <v>6687</v>
      </c>
      <c r="H638" s="126" t="s">
        <v>3390</v>
      </c>
      <c r="I638" s="126" t="s">
        <v>3384</v>
      </c>
      <c r="J638" s="126" t="s">
        <v>3561</v>
      </c>
      <c r="K638" s="126" t="s">
        <v>3526</v>
      </c>
      <c r="L638" s="211" t="s">
        <v>4628</v>
      </c>
      <c r="M638" s="126" t="s">
        <v>114</v>
      </c>
      <c r="N638" s="126" t="s">
        <v>115</v>
      </c>
      <c r="O638" s="126" t="s">
        <v>3551</v>
      </c>
      <c r="P638" s="211" t="s">
        <v>4470</v>
      </c>
      <c r="Q638" s="127">
        <v>10000</v>
      </c>
      <c r="R638" s="126" t="s">
        <v>4350</v>
      </c>
      <c r="S638" s="213" t="s">
        <v>46</v>
      </c>
      <c r="T638" s="171">
        <v>5000</v>
      </c>
      <c r="U638" s="171">
        <v>5000</v>
      </c>
      <c r="V638" s="172" t="s">
        <v>3398</v>
      </c>
      <c r="W638" s="172" t="s">
        <v>3530</v>
      </c>
      <c r="X638" s="172" t="s">
        <v>3531</v>
      </c>
      <c r="Y638" s="172" t="s">
        <v>3534</v>
      </c>
      <c r="Z638" s="172">
        <v>32</v>
      </c>
      <c r="AA638" s="172" t="s">
        <v>134</v>
      </c>
      <c r="AB638" s="169">
        <v>0.1</v>
      </c>
      <c r="AC638" s="172" t="s">
        <v>6692</v>
      </c>
      <c r="AD638" s="169">
        <v>1.3000000000000001E-2</v>
      </c>
      <c r="AE638" s="169">
        <v>0.21300000000000002</v>
      </c>
      <c r="AF638" s="169">
        <v>1.4999999999999999E-2</v>
      </c>
      <c r="AG638" s="169">
        <v>0.2</v>
      </c>
      <c r="AH638" s="172" t="s">
        <v>6392</v>
      </c>
      <c r="AI638" s="172" t="s">
        <v>6393</v>
      </c>
      <c r="AJ638" s="172" t="s">
        <v>5205</v>
      </c>
      <c r="AK638" s="173">
        <v>45198</v>
      </c>
      <c r="AL638" s="212" t="s">
        <v>6693</v>
      </c>
      <c r="AM638" s="128">
        <v>3.7602481643998098E-2</v>
      </c>
      <c r="AN638" s="128">
        <v>0.2873908285763353</v>
      </c>
      <c r="AO638" s="128">
        <v>0.295578983289982</v>
      </c>
      <c r="AP638" s="128" t="s">
        <v>46</v>
      </c>
      <c r="AQ638" s="128" t="s">
        <v>46</v>
      </c>
      <c r="AR638" s="128">
        <v>0.11546364738615721</v>
      </c>
      <c r="AS638" s="128" t="s">
        <v>46</v>
      </c>
      <c r="AT638" s="128" t="s">
        <v>46</v>
      </c>
      <c r="AU638" s="128" t="s">
        <v>46</v>
      </c>
      <c r="AV638" s="128" t="s">
        <v>46</v>
      </c>
      <c r="AW638" s="128">
        <v>0.26734525767601203</v>
      </c>
      <c r="AX638" s="128">
        <v>3.0823465286513279</v>
      </c>
      <c r="AY638" s="128">
        <v>2.776385060568499</v>
      </c>
      <c r="AZ638" s="128">
        <v>2.2151480703991915</v>
      </c>
      <c r="BA638" s="128" t="s">
        <v>46</v>
      </c>
      <c r="BB638" s="128" t="s">
        <v>46</v>
      </c>
      <c r="BC638" s="128">
        <v>1.0618349829087053</v>
      </c>
      <c r="BD638" s="128" t="s">
        <v>46</v>
      </c>
      <c r="BE638" s="128" t="s">
        <v>46</v>
      </c>
      <c r="BF638" s="128" t="s">
        <v>46</v>
      </c>
      <c r="BG638" s="128" t="s">
        <v>46</v>
      </c>
      <c r="BH638" s="128">
        <v>2.3356753147158584</v>
      </c>
      <c r="BI638" s="128">
        <v>2.5403177868620501E-2</v>
      </c>
      <c r="BJ638" s="128">
        <v>0.18387823132965209</v>
      </c>
      <c r="BK638" s="128">
        <v>0.16214366705095701</v>
      </c>
      <c r="BL638" s="128" t="s">
        <v>46</v>
      </c>
      <c r="BM638" s="128" t="s">
        <v>46</v>
      </c>
      <c r="BN638" s="128">
        <v>6.7239192319147999E-3</v>
      </c>
      <c r="BO638" s="128" t="s">
        <v>46</v>
      </c>
      <c r="BP638" s="128" t="s">
        <v>46</v>
      </c>
      <c r="BQ638" s="128" t="s">
        <v>46</v>
      </c>
      <c r="BR638" s="128" t="s">
        <v>46</v>
      </c>
      <c r="BS638" s="128">
        <v>0.13718157473341797</v>
      </c>
      <c r="BT638" s="128">
        <v>0.1675644330123594</v>
      </c>
      <c r="BU638" s="128">
        <v>0.15418310681467221</v>
      </c>
      <c r="BV638" s="177">
        <v>0.88146248817234829</v>
      </c>
      <c r="BW638" s="177">
        <v>0.86593867924074552</v>
      </c>
      <c r="BX638" s="128">
        <v>-0.130458923865962</v>
      </c>
      <c r="BY638" s="128">
        <v>-0.130458923865962</v>
      </c>
      <c r="BZ638" s="177">
        <v>0.60799032912350337</v>
      </c>
      <c r="CA638" s="182">
        <v>0.58971752988548443</v>
      </c>
      <c r="CB638" s="182">
        <v>-0.17115920687242289</v>
      </c>
      <c r="CC638" s="182">
        <v>0.24456761843061051</v>
      </c>
      <c r="CD638" s="182">
        <v>0.22362484471666491</v>
      </c>
      <c r="CE638" s="182">
        <v>0.61629117434445313</v>
      </c>
      <c r="CF638" s="182">
        <v>0.27664203392288172</v>
      </c>
      <c r="CG638" s="179">
        <v>160.3146686</v>
      </c>
      <c r="CH638" s="169" t="s">
        <v>46</v>
      </c>
      <c r="CI638" s="170" t="s">
        <v>46</v>
      </c>
      <c r="CJ638" s="170" t="s">
        <v>46</v>
      </c>
      <c r="CK638" s="170" t="s">
        <v>46</v>
      </c>
      <c r="CL638" s="170" t="s">
        <v>46</v>
      </c>
      <c r="CM638" s="180">
        <v>63267107.969999999</v>
      </c>
      <c r="CN638" s="180">
        <v>53749271.304523811</v>
      </c>
      <c r="CO638" s="180">
        <v>7003663.830000001</v>
      </c>
      <c r="CP638" s="128" t="s">
        <v>46</v>
      </c>
      <c r="CQ638" s="128" t="s">
        <v>46</v>
      </c>
      <c r="CR638" s="128" t="s">
        <v>46</v>
      </c>
      <c r="CS638" s="128" t="s">
        <v>46</v>
      </c>
      <c r="CT638" s="126" t="s">
        <v>46</v>
      </c>
      <c r="CU638" s="126" t="s">
        <v>46</v>
      </c>
      <c r="CV638" s="126" t="s">
        <v>6694</v>
      </c>
      <c r="CW638" s="126" t="s">
        <v>46</v>
      </c>
      <c r="CX638" s="154">
        <v>25569.604861099539</v>
      </c>
    </row>
    <row r="639" spans="1:102" ht="15" customHeight="1" x14ac:dyDescent="0.35">
      <c r="A639" s="8"/>
      <c r="B639" s="129">
        <v>906044000185</v>
      </c>
      <c r="C639" s="152" t="s">
        <v>6726</v>
      </c>
      <c r="D639" s="126">
        <v>26</v>
      </c>
      <c r="E639" s="126"/>
      <c r="F639" s="122" t="s">
        <v>3401</v>
      </c>
      <c r="G639" s="126" t="s">
        <v>6727</v>
      </c>
      <c r="H639" s="126" t="s">
        <v>3391</v>
      </c>
      <c r="I639" s="126" t="s">
        <v>3392</v>
      </c>
      <c r="J639" s="126" t="s">
        <v>362</v>
      </c>
      <c r="K639" s="126" t="s">
        <v>3540</v>
      </c>
      <c r="L639" s="211" t="s">
        <v>3400</v>
      </c>
      <c r="M639" s="126" t="s">
        <v>114</v>
      </c>
      <c r="N639" s="126" t="s">
        <v>115</v>
      </c>
      <c r="O639" s="126" t="s">
        <v>3551</v>
      </c>
      <c r="P639" s="211" t="s">
        <v>4687</v>
      </c>
      <c r="Q639" s="127">
        <v>20000</v>
      </c>
      <c r="R639" s="126" t="s">
        <v>4350</v>
      </c>
      <c r="S639" s="213" t="s">
        <v>46</v>
      </c>
      <c r="T639" s="171">
        <v>5000</v>
      </c>
      <c r="U639" s="171">
        <v>20000</v>
      </c>
      <c r="V639" s="172" t="s">
        <v>3398</v>
      </c>
      <c r="W639" s="172" t="s">
        <v>3530</v>
      </c>
      <c r="X639" s="172" t="s">
        <v>3531</v>
      </c>
      <c r="Y639" s="172" t="s">
        <v>3534</v>
      </c>
      <c r="Z639" s="172">
        <v>32</v>
      </c>
      <c r="AA639" s="172" t="s">
        <v>46</v>
      </c>
      <c r="AB639" s="169" t="s">
        <v>46</v>
      </c>
      <c r="AC639" s="172" t="s">
        <v>6728</v>
      </c>
      <c r="AD639" s="169">
        <v>0.02</v>
      </c>
      <c r="AE639" s="169">
        <v>0.02</v>
      </c>
      <c r="AF639" s="169">
        <v>2.6600000000000002E-2</v>
      </c>
      <c r="AG639" s="169">
        <v>0.2</v>
      </c>
      <c r="AH639" s="172" t="s">
        <v>46</v>
      </c>
      <c r="AI639" s="172" t="s">
        <v>46</v>
      </c>
      <c r="AJ639" s="172" t="s">
        <v>4513</v>
      </c>
      <c r="AK639" s="173">
        <v>35025</v>
      </c>
      <c r="AL639" s="212" t="s">
        <v>6729</v>
      </c>
      <c r="AM639" s="128">
        <v>2.96981359106833E-2</v>
      </c>
      <c r="AN639" s="128">
        <v>0.12380815307763909</v>
      </c>
      <c r="AO639" s="128">
        <v>8.4232092374624701E-2</v>
      </c>
      <c r="AP639" s="128">
        <v>0.1525246477746153</v>
      </c>
      <c r="AQ639" s="128">
        <v>0.1342881896127672</v>
      </c>
      <c r="AR639" s="128">
        <v>1.7023474822040001E-4</v>
      </c>
      <c r="AS639" s="128">
        <v>0.2836368789340335</v>
      </c>
      <c r="AT639" s="128">
        <v>3.2227615303073602E-2</v>
      </c>
      <c r="AU639" s="128" t="s">
        <v>46</v>
      </c>
      <c r="AV639" s="128" t="s">
        <v>46</v>
      </c>
      <c r="AW639" s="128">
        <v>0.2285448717930112</v>
      </c>
      <c r="AX639" s="128">
        <v>2.4344123613533162</v>
      </c>
      <c r="AY639" s="128">
        <v>1.1960684628807938</v>
      </c>
      <c r="AZ639" s="128">
        <v>0.63125786147752916</v>
      </c>
      <c r="BA639" s="128">
        <v>1.2655545488612987</v>
      </c>
      <c r="BB639" s="128">
        <v>1.0676409171047616</v>
      </c>
      <c r="BC639" s="128">
        <v>1.5655248648309E-3</v>
      </c>
      <c r="BD639" s="128">
        <v>2.1738892294573731</v>
      </c>
      <c r="BE639" s="128">
        <v>0.26046719525354589</v>
      </c>
      <c r="BF639" s="128" t="s">
        <v>46</v>
      </c>
      <c r="BG639" s="128" t="s">
        <v>46</v>
      </c>
      <c r="BH639" s="128">
        <v>9.8648125443771537</v>
      </c>
      <c r="BI639" s="128">
        <v>1.74988321353057E-2</v>
      </c>
      <c r="BJ639" s="128">
        <v>2.0295555830955801E-2</v>
      </c>
      <c r="BK639" s="128">
        <v>-4.9203223864400202E-2</v>
      </c>
      <c r="BL639" s="128">
        <v>2.856230746921784E-2</v>
      </c>
      <c r="BM639" s="128">
        <v>7.5573311695167344E-3</v>
      </c>
      <c r="BN639" s="128">
        <v>-0.1085694934060219</v>
      </c>
      <c r="BO639" s="128">
        <v>0.1531624853492084</v>
      </c>
      <c r="BP639" s="128">
        <v>-9.1502420149960503E-2</v>
      </c>
      <c r="BQ639" s="128" t="s">
        <v>46</v>
      </c>
      <c r="BR639" s="128" t="s">
        <v>46</v>
      </c>
      <c r="BS639" s="128">
        <v>0.20072681099927858</v>
      </c>
      <c r="BT639" s="128">
        <v>0.13328517299695691</v>
      </c>
      <c r="BU639" s="128">
        <v>0.2094776437533058</v>
      </c>
      <c r="BV639" s="177">
        <v>-0.26677121132041548</v>
      </c>
      <c r="BW639" s="177">
        <v>0.48269344846828122</v>
      </c>
      <c r="BX639" s="128">
        <v>-8.0993846214822196E-2</v>
      </c>
      <c r="BY639" s="128">
        <v>-0.47190441115819881</v>
      </c>
      <c r="BZ639" s="177">
        <v>0.52176296429106839</v>
      </c>
      <c r="CA639" s="182">
        <v>0.84516109385492921</v>
      </c>
      <c r="CB639" s="182">
        <v>-0.18877784896256469</v>
      </c>
      <c r="CC639" s="182">
        <v>0.31853155515145742</v>
      </c>
      <c r="CD639" s="182">
        <v>0.31539981610137008</v>
      </c>
      <c r="CE639" s="182">
        <v>0.27857416847156458</v>
      </c>
      <c r="CF639" s="182">
        <v>0.29631055288583008</v>
      </c>
      <c r="CG639" s="179">
        <v>569.17565674000002</v>
      </c>
      <c r="CH639" s="169">
        <v>0.15</v>
      </c>
      <c r="CI639" s="170" t="s">
        <v>46</v>
      </c>
      <c r="CJ639" s="170">
        <v>3.0000000000000001E-3</v>
      </c>
      <c r="CK639" s="170" t="s">
        <v>46</v>
      </c>
      <c r="CL639" s="170">
        <v>3.0000000000000001E-3</v>
      </c>
      <c r="CM639" s="180">
        <v>632078093.15999997</v>
      </c>
      <c r="CN639" s="180">
        <v>608944165.60150778</v>
      </c>
      <c r="CO639" s="180">
        <v>-11910914.450000005</v>
      </c>
      <c r="CP639" s="128" t="s">
        <v>46</v>
      </c>
      <c r="CQ639" s="128" t="s">
        <v>46</v>
      </c>
      <c r="CR639" s="128" t="s">
        <v>46</v>
      </c>
      <c r="CS639" s="128" t="s">
        <v>46</v>
      </c>
      <c r="CT639" s="126" t="s">
        <v>46</v>
      </c>
      <c r="CU639" s="126" t="s">
        <v>46</v>
      </c>
      <c r="CV639" s="126" t="s">
        <v>6730</v>
      </c>
      <c r="CW639" s="126" t="s">
        <v>46</v>
      </c>
      <c r="CX639" s="154">
        <v>25569.625694432871</v>
      </c>
    </row>
    <row r="640" spans="1:102" ht="15" customHeight="1" x14ac:dyDescent="0.35">
      <c r="A640" s="8"/>
      <c r="B640" s="129">
        <v>45126846000100</v>
      </c>
      <c r="C640" s="152" t="s">
        <v>6731</v>
      </c>
      <c r="D640" s="126">
        <v>27</v>
      </c>
      <c r="E640" s="126"/>
      <c r="F640" s="122"/>
      <c r="G640" s="126" t="s">
        <v>6732</v>
      </c>
      <c r="H640" s="126" t="s">
        <v>3390</v>
      </c>
      <c r="I640" s="126" t="s">
        <v>3384</v>
      </c>
      <c r="J640" s="126" t="s">
        <v>3561</v>
      </c>
      <c r="K640" s="126" t="s">
        <v>3540</v>
      </c>
      <c r="L640" s="211" t="s">
        <v>3399</v>
      </c>
      <c r="M640" s="126" t="s">
        <v>114</v>
      </c>
      <c r="N640" s="126" t="s">
        <v>115</v>
      </c>
      <c r="O640" s="126" t="s">
        <v>3551</v>
      </c>
      <c r="P640" s="211" t="s">
        <v>114</v>
      </c>
      <c r="Q640" s="127">
        <v>1000</v>
      </c>
      <c r="R640" s="126" t="s">
        <v>4350</v>
      </c>
      <c r="S640" s="213" t="s">
        <v>46</v>
      </c>
      <c r="T640" s="171">
        <v>1000</v>
      </c>
      <c r="U640" s="171">
        <v>1000</v>
      </c>
      <c r="V640" s="172" t="s">
        <v>3398</v>
      </c>
      <c r="W640" s="172" t="s">
        <v>3530</v>
      </c>
      <c r="X640" s="172" t="s">
        <v>5567</v>
      </c>
      <c r="Y640" s="172" t="s">
        <v>3534</v>
      </c>
      <c r="Z640" s="172">
        <v>30</v>
      </c>
      <c r="AA640" s="172" t="s">
        <v>46</v>
      </c>
      <c r="AB640" s="169" t="s">
        <v>46</v>
      </c>
      <c r="AC640" s="172" t="s">
        <v>6733</v>
      </c>
      <c r="AD640" s="169">
        <v>1.9E-2</v>
      </c>
      <c r="AE640" s="169">
        <v>0.11900000000000001</v>
      </c>
      <c r="AF640" s="169">
        <v>2.5000000000000001E-2</v>
      </c>
      <c r="AG640" s="169">
        <v>0.2</v>
      </c>
      <c r="AH640" s="172" t="s">
        <v>136</v>
      </c>
      <c r="AI640" s="172" t="s">
        <v>4367</v>
      </c>
      <c r="AJ640" s="172" t="s">
        <v>3372</v>
      </c>
      <c r="AK640" s="173">
        <v>44617</v>
      </c>
      <c r="AL640" s="212" t="s">
        <v>6734</v>
      </c>
      <c r="AM640" s="128">
        <v>3.6288470592888901E-2</v>
      </c>
      <c r="AN640" s="128">
        <v>0.3613358188131745</v>
      </c>
      <c r="AO640" s="128">
        <v>0.19319172105968269</v>
      </c>
      <c r="AP640" s="128">
        <v>0.17622383884168341</v>
      </c>
      <c r="AQ640" s="128">
        <v>0.1440697207984831</v>
      </c>
      <c r="AR640" s="128">
        <v>-0.1395915673717763</v>
      </c>
      <c r="AS640" s="128">
        <v>0.28140446558754739</v>
      </c>
      <c r="AT640" s="128" t="s">
        <v>46</v>
      </c>
      <c r="AU640" s="128" t="s">
        <v>46</v>
      </c>
      <c r="AV640" s="128" t="s">
        <v>46</v>
      </c>
      <c r="AW640" s="128">
        <v>0.12195869599274139</v>
      </c>
      <c r="AX640" s="128">
        <v>2.9746345579271209</v>
      </c>
      <c r="AY640" s="128">
        <v>3.4907424644371234</v>
      </c>
      <c r="AZ640" s="128">
        <v>1.4478305032351042</v>
      </c>
      <c r="BA640" s="128">
        <v>1.4782943815405694</v>
      </c>
      <c r="BB640" s="128">
        <v>1.1561447243564329</v>
      </c>
      <c r="BC640" s="128" t="s">
        <v>46</v>
      </c>
      <c r="BD640" s="128">
        <v>2.1567792564952466</v>
      </c>
      <c r="BE640" s="128" t="s">
        <v>46</v>
      </c>
      <c r="BF640" s="128" t="s">
        <v>46</v>
      </c>
      <c r="BG640" s="128" t="s">
        <v>46</v>
      </c>
      <c r="BH640" s="128">
        <v>0.95764849775139738</v>
      </c>
      <c r="BI640" s="128">
        <v>2.40891668175113E-2</v>
      </c>
      <c r="BJ640" s="128">
        <v>0.25782322156649129</v>
      </c>
      <c r="BK640" s="128">
        <v>5.9756404820657798E-2</v>
      </c>
      <c r="BL640" s="128">
        <v>5.094345349186602E-2</v>
      </c>
      <c r="BM640" s="128">
        <v>1.7301551237193902E-2</v>
      </c>
      <c r="BN640" s="128">
        <v>-0.24833129552601871</v>
      </c>
      <c r="BO640" s="128">
        <v>0.15093007200272221</v>
      </c>
      <c r="BP640" s="128" t="s">
        <v>46</v>
      </c>
      <c r="BQ640" s="128" t="s">
        <v>46</v>
      </c>
      <c r="BR640" s="128" t="s">
        <v>46</v>
      </c>
      <c r="BS640" s="128">
        <v>-4.7842715549719639E-3</v>
      </c>
      <c r="BT640" s="128">
        <v>0.1879443223547525</v>
      </c>
      <c r="BU640" s="128">
        <v>0.18810802641320751</v>
      </c>
      <c r="BV640" s="177">
        <v>0.3671516988137668</v>
      </c>
      <c r="BW640" s="177">
        <v>7.1851272474331998E-2</v>
      </c>
      <c r="BX640" s="128">
        <v>-0.15623266780820541</v>
      </c>
      <c r="BY640" s="128">
        <v>-0.2063318975408622</v>
      </c>
      <c r="BZ640" s="177">
        <v>0.99588519600177761</v>
      </c>
      <c r="CA640" s="182">
        <v>0.91007526161176144</v>
      </c>
      <c r="CB640" s="182">
        <v>-0.31526207436837261</v>
      </c>
      <c r="CC640" s="182">
        <v>0.57398417663839973</v>
      </c>
      <c r="CD640" s="182">
        <v>0.48397141045260961</v>
      </c>
      <c r="CE640" s="182">
        <v>9.1801979952500598E-2</v>
      </c>
      <c r="CF640" s="182">
        <v>0.43748338110062701</v>
      </c>
      <c r="CG640" s="179">
        <v>1.5089927000000001</v>
      </c>
      <c r="CH640" s="169">
        <v>0.25259999999999999</v>
      </c>
      <c r="CI640" s="170">
        <v>0.15</v>
      </c>
      <c r="CJ640" s="170">
        <v>4.7994000000000005E-3</v>
      </c>
      <c r="CK640" s="170">
        <v>2.4896048931941995E-3</v>
      </c>
      <c r="CL640" s="170">
        <v>7.2890048931942E-3</v>
      </c>
      <c r="CM640" s="180">
        <v>30973757.039999999</v>
      </c>
      <c r="CN640" s="180">
        <v>26313435.530238088</v>
      </c>
      <c r="CO640" s="180">
        <v>1481363.91</v>
      </c>
      <c r="CP640" s="128" t="s">
        <v>46</v>
      </c>
      <c r="CQ640" s="128" t="s">
        <v>46</v>
      </c>
      <c r="CR640" s="128" t="s">
        <v>46</v>
      </c>
      <c r="CS640" s="128" t="s">
        <v>46</v>
      </c>
      <c r="CT640" s="126" t="s">
        <v>46</v>
      </c>
      <c r="CU640" s="126" t="s">
        <v>46</v>
      </c>
      <c r="CV640" s="126" t="s">
        <v>6735</v>
      </c>
      <c r="CW640" s="126" t="s">
        <v>46</v>
      </c>
      <c r="CX640" s="154">
        <v>25569.625694432871</v>
      </c>
    </row>
    <row r="641" spans="1:102" ht="15" customHeight="1" x14ac:dyDescent="0.35">
      <c r="A641" s="8"/>
      <c r="B641" s="129">
        <v>45126795000117</v>
      </c>
      <c r="C641" s="152" t="s">
        <v>6736</v>
      </c>
      <c r="D641" s="126">
        <v>14</v>
      </c>
      <c r="E641" s="126"/>
      <c r="F641" s="122"/>
      <c r="G641" s="126" t="s">
        <v>6732</v>
      </c>
      <c r="H641" s="126" t="s">
        <v>3390</v>
      </c>
      <c r="I641" s="126" t="s">
        <v>3384</v>
      </c>
      <c r="J641" s="126" t="s">
        <v>3561</v>
      </c>
      <c r="K641" s="126" t="s">
        <v>3540</v>
      </c>
      <c r="L641" s="211" t="s">
        <v>3399</v>
      </c>
      <c r="M641" s="126" t="s">
        <v>112</v>
      </c>
      <c r="N641" s="126" t="s">
        <v>264</v>
      </c>
      <c r="O641" s="126" t="s">
        <v>4480</v>
      </c>
      <c r="P641" s="211" t="s">
        <v>3562</v>
      </c>
      <c r="Q641" s="127">
        <v>1000</v>
      </c>
      <c r="R641" s="126" t="s">
        <v>4350</v>
      </c>
      <c r="S641" s="213" t="s">
        <v>46</v>
      </c>
      <c r="T641" s="171">
        <v>1000</v>
      </c>
      <c r="U641" s="171">
        <v>1000</v>
      </c>
      <c r="V641" s="172" t="s">
        <v>3398</v>
      </c>
      <c r="W641" s="172" t="s">
        <v>3530</v>
      </c>
      <c r="X641" s="172" t="s">
        <v>4475</v>
      </c>
      <c r="Y641" s="172" t="s">
        <v>3530</v>
      </c>
      <c r="Z641" s="172">
        <v>30</v>
      </c>
      <c r="AA641" s="172" t="s">
        <v>46</v>
      </c>
      <c r="AB641" s="169" t="s">
        <v>46</v>
      </c>
      <c r="AC641" s="172" t="s">
        <v>6737</v>
      </c>
      <c r="AD641" s="169">
        <v>1.9E-2</v>
      </c>
      <c r="AE641" s="169">
        <v>0.11900000000000001</v>
      </c>
      <c r="AF641" s="169">
        <v>2.5000000000000001E-2</v>
      </c>
      <c r="AG641" s="169">
        <v>0.2</v>
      </c>
      <c r="AH641" s="172" t="s">
        <v>136</v>
      </c>
      <c r="AI641" s="172" t="s">
        <v>4367</v>
      </c>
      <c r="AJ641" s="172" t="s">
        <v>133</v>
      </c>
      <c r="AK641" s="173">
        <v>44617</v>
      </c>
      <c r="AL641" s="212" t="s">
        <v>6738</v>
      </c>
      <c r="AM641" s="128">
        <v>9.2392848359025993E-3</v>
      </c>
      <c r="AN641" s="128">
        <v>8.6242929914224803E-2</v>
      </c>
      <c r="AO641" s="128">
        <v>7.3906707879752398E-2</v>
      </c>
      <c r="AP641" s="128">
        <v>6.9655039493340398E-2</v>
      </c>
      <c r="AQ641" s="128">
        <v>6.0369089249097702E-2</v>
      </c>
      <c r="AR641" s="128">
        <v>-8.4551686173856E-3</v>
      </c>
      <c r="AS641" s="128">
        <v>0.10933539591199951</v>
      </c>
      <c r="AT641" s="128" t="s">
        <v>46</v>
      </c>
      <c r="AU641" s="128" t="s">
        <v>46</v>
      </c>
      <c r="AV641" s="128" t="s">
        <v>46</v>
      </c>
      <c r="AW641" s="128">
        <v>7.4040250114401004E-2</v>
      </c>
      <c r="AX641" s="128">
        <v>0.7573616499779855</v>
      </c>
      <c r="AY641" s="128">
        <v>0.83316361687551288</v>
      </c>
      <c r="AZ641" s="128">
        <v>0.55387666446086925</v>
      </c>
      <c r="BA641" s="128">
        <v>0.55570360403070573</v>
      </c>
      <c r="BB641" s="128">
        <v>0.4468250177526974</v>
      </c>
      <c r="BC641" s="128" t="s">
        <v>46</v>
      </c>
      <c r="BD641" s="128">
        <v>0.83798355300204941</v>
      </c>
      <c r="BE641" s="128" t="s">
        <v>46</v>
      </c>
      <c r="BF641" s="128" t="s">
        <v>46</v>
      </c>
      <c r="BG641" s="128" t="s">
        <v>46</v>
      </c>
      <c r="BH641" s="128">
        <v>0.54741798218247495</v>
      </c>
      <c r="BI641" s="128">
        <v>-2.9600189394748998E-3</v>
      </c>
      <c r="BJ641" s="128">
        <v>-1.7269667332458299E-2</v>
      </c>
      <c r="BK641" s="128">
        <v>-5.9528608359272497E-2</v>
      </c>
      <c r="BL641" s="128">
        <v>-4.9487575375297466E-2</v>
      </c>
      <c r="BM641" s="128">
        <v>-6.5841991089098384E-2</v>
      </c>
      <c r="BN641" s="128">
        <v>-0.11719489677162789</v>
      </c>
      <c r="BO641" s="128">
        <v>-2.11389976728255E-2</v>
      </c>
      <c r="BP641" s="128" t="s">
        <v>46</v>
      </c>
      <c r="BQ641" s="128" t="s">
        <v>46</v>
      </c>
      <c r="BR641" s="128" t="s">
        <v>46</v>
      </c>
      <c r="BS641" s="128">
        <v>-5.3920415009454881E-2</v>
      </c>
      <c r="BT641" s="128">
        <v>3.1285748544785399E-2</v>
      </c>
      <c r="BU641" s="128">
        <v>4.2329281143007803E-2</v>
      </c>
      <c r="BV641" s="177">
        <v>-1.7095883009175643</v>
      </c>
      <c r="BW641" s="177">
        <v>-1.1083183969082344</v>
      </c>
      <c r="BX641" s="128">
        <v>-1.42759036212494E-2</v>
      </c>
      <c r="BY641" s="128">
        <v>-4.2331174271435498E-2</v>
      </c>
      <c r="BZ641" s="177">
        <v>5.8300804185156603E-2</v>
      </c>
      <c r="CA641" s="182">
        <v>0.15855713628682669</v>
      </c>
      <c r="CB641" s="182">
        <v>-1.92592548732958E-2</v>
      </c>
      <c r="CC641" s="182">
        <v>0.42551059521783391</v>
      </c>
      <c r="CD641" s="182">
        <v>0.39269214408922809</v>
      </c>
      <c r="CE641" s="182">
        <v>-0.33515884144604841</v>
      </c>
      <c r="CF641" s="182">
        <v>0.38572245714627201</v>
      </c>
      <c r="CG641" s="179">
        <v>1.2909541</v>
      </c>
      <c r="CH641" s="169">
        <v>0.24</v>
      </c>
      <c r="CI641" s="170">
        <v>0.15</v>
      </c>
      <c r="CJ641" s="170">
        <v>4.5599999999999998E-3</v>
      </c>
      <c r="CK641" s="170" t="s">
        <v>46</v>
      </c>
      <c r="CL641" s="170">
        <v>4.5599999999999998E-3</v>
      </c>
      <c r="CM641" s="180">
        <v>155681282.88999999</v>
      </c>
      <c r="CN641" s="180">
        <v>167264126.14142847</v>
      </c>
      <c r="CO641" s="180">
        <v>-25070837.170000002</v>
      </c>
      <c r="CP641" s="128" t="s">
        <v>46</v>
      </c>
      <c r="CQ641" s="128" t="s">
        <v>46</v>
      </c>
      <c r="CR641" s="128" t="s">
        <v>46</v>
      </c>
      <c r="CS641" s="128" t="s">
        <v>46</v>
      </c>
      <c r="CT641" s="126" t="s">
        <v>46</v>
      </c>
      <c r="CU641" s="126" t="s">
        <v>46</v>
      </c>
      <c r="CV641" s="126" t="s">
        <v>6739</v>
      </c>
      <c r="CW641" s="126" t="s">
        <v>46</v>
      </c>
      <c r="CX641" s="154">
        <v>25569.625694432871</v>
      </c>
    </row>
    <row r="642" spans="1:102" ht="15" customHeight="1" x14ac:dyDescent="0.35">
      <c r="A642" s="8"/>
      <c r="B642" s="129">
        <v>53936458000113</v>
      </c>
      <c r="C642" s="152" t="s">
        <v>6740</v>
      </c>
      <c r="D642" s="126">
        <v>12</v>
      </c>
      <c r="E642" s="126"/>
      <c r="F642" s="122"/>
      <c r="G642" s="126" t="s">
        <v>6732</v>
      </c>
      <c r="H642" s="126" t="s">
        <v>156</v>
      </c>
      <c r="I642" s="126" t="s">
        <v>2340</v>
      </c>
      <c r="J642" s="126" t="s">
        <v>3561</v>
      </c>
      <c r="K642" s="126" t="s">
        <v>3540</v>
      </c>
      <c r="L642" s="211" t="s">
        <v>3399</v>
      </c>
      <c r="M642" s="126" t="s">
        <v>163</v>
      </c>
      <c r="N642" s="126" t="s">
        <v>3547</v>
      </c>
      <c r="O642" s="126" t="s">
        <v>319</v>
      </c>
      <c r="P642" s="211" t="s">
        <v>4560</v>
      </c>
      <c r="Q642" s="127">
        <v>1000</v>
      </c>
      <c r="R642" s="126" t="s">
        <v>4361</v>
      </c>
      <c r="S642" s="213" t="s">
        <v>46</v>
      </c>
      <c r="T642" s="171">
        <v>1000</v>
      </c>
      <c r="U642" s="171">
        <v>1000</v>
      </c>
      <c r="V642" s="172" t="s">
        <v>3398</v>
      </c>
      <c r="W642" s="172" t="s">
        <v>3530</v>
      </c>
      <c r="X642" s="172" t="s">
        <v>3531</v>
      </c>
      <c r="Y642" s="172" t="s">
        <v>3530</v>
      </c>
      <c r="Z642" s="172">
        <v>31</v>
      </c>
      <c r="AA642" s="172" t="s">
        <v>46</v>
      </c>
      <c r="AB642" s="169" t="s">
        <v>46</v>
      </c>
      <c r="AC642" s="172" t="s">
        <v>6741</v>
      </c>
      <c r="AD642" s="169">
        <v>4.0000000000000001E-3</v>
      </c>
      <c r="AE642" s="169">
        <v>0.60399999999999998</v>
      </c>
      <c r="AF642" s="169">
        <v>1.1000000000000001E-2</v>
      </c>
      <c r="AG642" s="169">
        <v>7.0000000000000007E-2</v>
      </c>
      <c r="AH642" s="172" t="s">
        <v>3380</v>
      </c>
      <c r="AI642" s="172" t="s">
        <v>3381</v>
      </c>
      <c r="AJ642" s="172" t="s">
        <v>133</v>
      </c>
      <c r="AK642" s="173">
        <v>45351</v>
      </c>
      <c r="AL642" s="212" t="s">
        <v>6742</v>
      </c>
      <c r="AM642" s="128">
        <v>1.8521613390120699E-2</v>
      </c>
      <c r="AN642" s="128">
        <v>0.12331325713416549</v>
      </c>
      <c r="AO642" s="128">
        <v>0.1477114865828435</v>
      </c>
      <c r="AP642" s="128" t="s">
        <v>46</v>
      </c>
      <c r="AQ642" s="128" t="s">
        <v>46</v>
      </c>
      <c r="AR642" s="128" t="s">
        <v>46</v>
      </c>
      <c r="AS642" s="128" t="s">
        <v>46</v>
      </c>
      <c r="AT642" s="128" t="s">
        <v>46</v>
      </c>
      <c r="AU642" s="128" t="s">
        <v>46</v>
      </c>
      <c r="AV642" s="128" t="s">
        <v>46</v>
      </c>
      <c r="AW642" s="128">
        <v>0.14384078937852049</v>
      </c>
      <c r="AX642" s="128">
        <v>1.5182516749442474</v>
      </c>
      <c r="AY642" s="128">
        <v>1.1912874414724115</v>
      </c>
      <c r="AZ642" s="128">
        <v>1.106989444370525</v>
      </c>
      <c r="BA642" s="128" t="s">
        <v>46</v>
      </c>
      <c r="BB642" s="128" t="s">
        <v>46</v>
      </c>
      <c r="BC642" s="128" t="s">
        <v>46</v>
      </c>
      <c r="BD642" s="128" t="s">
        <v>46</v>
      </c>
      <c r="BE642" s="128" t="s">
        <v>46</v>
      </c>
      <c r="BF642" s="128" t="s">
        <v>46</v>
      </c>
      <c r="BG642" s="128" t="s">
        <v>46</v>
      </c>
      <c r="BH642" s="128">
        <v>1.1762446043193338</v>
      </c>
      <c r="BI642" s="128">
        <v>6.3223096147431001E-3</v>
      </c>
      <c r="BJ642" s="128">
        <v>1.9800659887482201E-2</v>
      </c>
      <c r="BK642" s="128">
        <v>1.4276170343818499E-2</v>
      </c>
      <c r="BL642" s="128" t="s">
        <v>46</v>
      </c>
      <c r="BM642" s="128" t="s">
        <v>46</v>
      </c>
      <c r="BN642" s="128" t="s">
        <v>46</v>
      </c>
      <c r="BO642" s="128" t="s">
        <v>46</v>
      </c>
      <c r="BP642" s="128" t="s">
        <v>46</v>
      </c>
      <c r="BQ642" s="128" t="s">
        <v>46</v>
      </c>
      <c r="BR642" s="128" t="s">
        <v>46</v>
      </c>
      <c r="BS642" s="128">
        <v>1.9204184161135007E-2</v>
      </c>
      <c r="BT642" s="128">
        <v>9.2745849424048996E-3</v>
      </c>
      <c r="BU642" s="128">
        <v>8.1694470936092001E-3</v>
      </c>
      <c r="BV642" s="177">
        <v>1.3548634888293529</v>
      </c>
      <c r="BW642" s="177">
        <v>2.2574247526685967</v>
      </c>
      <c r="BX642" s="128">
        <v>-1.5956049804075E-3</v>
      </c>
      <c r="BY642" s="128">
        <v>-1.5956049804075E-3</v>
      </c>
      <c r="BZ642" s="177">
        <v>1.24250070035638E-2</v>
      </c>
      <c r="CA642" s="182">
        <v>0.22998633678562089</v>
      </c>
      <c r="CB642" s="182">
        <v>-0.20877005413251029</v>
      </c>
      <c r="CC642" s="182">
        <v>0.39093975667868852</v>
      </c>
      <c r="CD642" s="182">
        <v>0.2204313221968055</v>
      </c>
      <c r="CE642" s="182">
        <v>-0.1471310594070275</v>
      </c>
      <c r="CF642" s="182">
        <v>0.19718600237424769</v>
      </c>
      <c r="CG642" s="179">
        <v>1.2377809</v>
      </c>
      <c r="CH642" s="169">
        <v>0.6</v>
      </c>
      <c r="CI642" s="170">
        <v>0.5</v>
      </c>
      <c r="CJ642" s="170">
        <v>2.3999999999999998E-3</v>
      </c>
      <c r="CK642" s="170">
        <v>4.4084206206990053E-4</v>
      </c>
      <c r="CL642" s="170">
        <v>2.8408420620699001E-3</v>
      </c>
      <c r="CM642" s="180">
        <v>106395216.62</v>
      </c>
      <c r="CN642" s="180">
        <v>105441372.44134924</v>
      </c>
      <c r="CO642" s="180">
        <v>7324411.04</v>
      </c>
      <c r="CP642" s="128" t="s">
        <v>46</v>
      </c>
      <c r="CQ642" s="128" t="s">
        <v>46</v>
      </c>
      <c r="CR642" s="128" t="s">
        <v>46</v>
      </c>
      <c r="CS642" s="128" t="s">
        <v>46</v>
      </c>
      <c r="CT642" s="126" t="s">
        <v>46</v>
      </c>
      <c r="CU642" s="126" t="s">
        <v>46</v>
      </c>
      <c r="CV642" s="126" t="s">
        <v>6743</v>
      </c>
      <c r="CW642" s="126" t="s">
        <v>46</v>
      </c>
      <c r="CX642" s="154">
        <v>25569.604861099539</v>
      </c>
    </row>
    <row r="643" spans="1:102" ht="15" customHeight="1" x14ac:dyDescent="0.35">
      <c r="A643" s="8"/>
      <c r="B643" s="129">
        <v>45126753000186</v>
      </c>
      <c r="C643" s="152" t="s">
        <v>6744</v>
      </c>
      <c r="D643" s="126">
        <v>16</v>
      </c>
      <c r="E643" s="126"/>
      <c r="F643" s="122"/>
      <c r="G643" s="126" t="s">
        <v>6732</v>
      </c>
      <c r="H643" s="126" t="s">
        <v>156</v>
      </c>
      <c r="I643" s="126" t="s">
        <v>2340</v>
      </c>
      <c r="J643" s="126" t="s">
        <v>3561</v>
      </c>
      <c r="K643" s="126" t="s">
        <v>3540</v>
      </c>
      <c r="L643" s="211" t="s">
        <v>3399</v>
      </c>
      <c r="M643" s="126" t="s">
        <v>112</v>
      </c>
      <c r="N643" s="126" t="s">
        <v>113</v>
      </c>
      <c r="O643" s="126" t="s">
        <v>4459</v>
      </c>
      <c r="P643" s="211" t="s">
        <v>3537</v>
      </c>
      <c r="Q643" s="127">
        <v>1000</v>
      </c>
      <c r="R643" s="126" t="s">
        <v>4350</v>
      </c>
      <c r="S643" s="213" t="s">
        <v>46</v>
      </c>
      <c r="T643" s="171">
        <v>1000</v>
      </c>
      <c r="U643" s="171">
        <v>1000</v>
      </c>
      <c r="V643" s="172" t="s">
        <v>3398</v>
      </c>
      <c r="W643" s="172" t="s">
        <v>3530</v>
      </c>
      <c r="X643" s="172" t="s">
        <v>5567</v>
      </c>
      <c r="Y643" s="172" t="s">
        <v>3534</v>
      </c>
      <c r="Z643" s="172">
        <v>30</v>
      </c>
      <c r="AA643" s="172" t="s">
        <v>46</v>
      </c>
      <c r="AB643" s="169" t="s">
        <v>46</v>
      </c>
      <c r="AC643" s="172" t="s">
        <v>6745</v>
      </c>
      <c r="AD643" s="169">
        <v>1.9E-2</v>
      </c>
      <c r="AE643" s="169">
        <v>0.11900000000000001</v>
      </c>
      <c r="AF643" s="169">
        <v>2.5000000000000001E-2</v>
      </c>
      <c r="AG643" s="169">
        <v>0.2</v>
      </c>
      <c r="AH643" s="172" t="s">
        <v>3380</v>
      </c>
      <c r="AI643" s="172" t="s">
        <v>3381</v>
      </c>
      <c r="AJ643" s="172" t="s">
        <v>46</v>
      </c>
      <c r="AK643" s="173">
        <v>44617</v>
      </c>
      <c r="AL643" s="212" t="s">
        <v>6746</v>
      </c>
      <c r="AM643" s="128">
        <v>4.5252336959400002E-4</v>
      </c>
      <c r="AN643" s="128">
        <v>0.1892534289014666</v>
      </c>
      <c r="AO643" s="128">
        <v>6.6711798259195307E-2</v>
      </c>
      <c r="AP643" s="128">
        <v>8.1172838049154095E-2</v>
      </c>
      <c r="AQ643" s="128">
        <v>4.97328788060429E-2</v>
      </c>
      <c r="AR643" s="128">
        <v>-0.10751785223680579</v>
      </c>
      <c r="AS643" s="128">
        <v>8.1468208061385494E-2</v>
      </c>
      <c r="AT643" s="128" t="s">
        <v>46</v>
      </c>
      <c r="AU643" s="128" t="s">
        <v>46</v>
      </c>
      <c r="AV643" s="128" t="s">
        <v>46</v>
      </c>
      <c r="AW643" s="128">
        <v>6.13882336216919E-2</v>
      </c>
      <c r="AX643" s="128">
        <v>3.7094196351381302E-2</v>
      </c>
      <c r="AY643" s="128">
        <v>1.8283130163418897</v>
      </c>
      <c r="AZ643" s="128">
        <v>0.499956084637244</v>
      </c>
      <c r="BA643" s="128">
        <v>0.65119579122483839</v>
      </c>
      <c r="BB643" s="128">
        <v>0.3642771180065662</v>
      </c>
      <c r="BC643" s="128" t="s">
        <v>46</v>
      </c>
      <c r="BD643" s="128">
        <v>0.62439997476149012</v>
      </c>
      <c r="BE643" s="128" t="s">
        <v>46</v>
      </c>
      <c r="BF643" s="128" t="s">
        <v>46</v>
      </c>
      <c r="BG643" s="128" t="s">
        <v>46</v>
      </c>
      <c r="BH643" s="128">
        <v>0.44666175546000458</v>
      </c>
      <c r="BI643" s="128">
        <v>-1.1746780405783501E-2</v>
      </c>
      <c r="BJ643" s="128">
        <v>8.5740831654783398E-2</v>
      </c>
      <c r="BK643" s="128">
        <v>-6.6723517979829505E-2</v>
      </c>
      <c r="BL643" s="128">
        <v>-3.8660076931253839E-2</v>
      </c>
      <c r="BM643" s="128">
        <v>-7.6366100547852422E-2</v>
      </c>
      <c r="BN643" s="128">
        <v>-0.2162575803910482</v>
      </c>
      <c r="BO643" s="128">
        <v>-4.9006185523439598E-2</v>
      </c>
      <c r="BP643" s="128" t="s">
        <v>46</v>
      </c>
      <c r="BQ643" s="128" t="s">
        <v>46</v>
      </c>
      <c r="BR643" s="128" t="s">
        <v>46</v>
      </c>
      <c r="BS643" s="128">
        <v>-6.6860462863184478E-2</v>
      </c>
      <c r="BT643" s="128">
        <v>0.11823084509597651</v>
      </c>
      <c r="BU643" s="128">
        <v>0.1141050901499822</v>
      </c>
      <c r="BV643" s="177">
        <v>-0.45443577977999527</v>
      </c>
      <c r="BW643" s="177">
        <v>-0.46594065845892041</v>
      </c>
      <c r="BX643" s="128">
        <v>-0.1100338624979014</v>
      </c>
      <c r="BY643" s="128">
        <v>-0.1236092267895624</v>
      </c>
      <c r="BZ643" s="177">
        <v>0.50135652048793788</v>
      </c>
      <c r="CA643" s="182">
        <v>0.70662942622001235</v>
      </c>
      <c r="CB643" s="182">
        <v>-0.24930300320311419</v>
      </c>
      <c r="CC643" s="182">
        <v>0.59056659923514476</v>
      </c>
      <c r="CD643" s="182">
        <v>0.51229979320683661</v>
      </c>
      <c r="CE643" s="182">
        <v>-9.3127606922821599E-2</v>
      </c>
      <c r="CF643" s="182">
        <v>0.45072328066890649</v>
      </c>
      <c r="CG643" s="179">
        <v>1.2374019000000001</v>
      </c>
      <c r="CH643" s="169">
        <v>0.24</v>
      </c>
      <c r="CI643" s="170">
        <v>0.15</v>
      </c>
      <c r="CJ643" s="170">
        <v>4.5599999999999998E-3</v>
      </c>
      <c r="CK643" s="170" t="s">
        <v>46</v>
      </c>
      <c r="CL643" s="170">
        <v>4.5599999999999998E-3</v>
      </c>
      <c r="CM643" s="180">
        <v>63066889.329999998</v>
      </c>
      <c r="CN643" s="180">
        <v>61154496.557619028</v>
      </c>
      <c r="CO643" s="180">
        <v>-185876.88</v>
      </c>
      <c r="CP643" s="128" t="s">
        <v>46</v>
      </c>
      <c r="CQ643" s="128" t="s">
        <v>46</v>
      </c>
      <c r="CR643" s="128" t="s">
        <v>46</v>
      </c>
      <c r="CS643" s="128" t="s">
        <v>46</v>
      </c>
      <c r="CT643" s="126" t="s">
        <v>46</v>
      </c>
      <c r="CU643" s="126" t="s">
        <v>46</v>
      </c>
      <c r="CV643" s="126" t="s">
        <v>6747</v>
      </c>
      <c r="CW643" s="126" t="s">
        <v>46</v>
      </c>
      <c r="CX643" s="154">
        <v>25569.625694432871</v>
      </c>
    </row>
    <row r="644" spans="1:102" ht="15" customHeight="1" x14ac:dyDescent="0.35">
      <c r="A644" s="8"/>
      <c r="B644" s="129">
        <v>60513922000124</v>
      </c>
      <c r="C644" s="152" t="s">
        <v>4278</v>
      </c>
      <c r="D644" s="126">
        <v>33</v>
      </c>
      <c r="E644" s="126"/>
      <c r="F644" s="122"/>
      <c r="G644" s="126" t="s">
        <v>46</v>
      </c>
      <c r="H644" s="126" t="s">
        <v>352</v>
      </c>
      <c r="I644" s="126" t="s">
        <v>3406</v>
      </c>
      <c r="J644" s="126" t="s">
        <v>362</v>
      </c>
      <c r="K644" s="126" t="s">
        <v>46</v>
      </c>
      <c r="L644" s="211" t="s">
        <v>3399</v>
      </c>
      <c r="M644" s="126" t="s">
        <v>4394</v>
      </c>
      <c r="N644" s="126" t="s">
        <v>46</v>
      </c>
      <c r="O644" s="126" t="s">
        <v>4231</v>
      </c>
      <c r="P644" s="211" t="s">
        <v>4220</v>
      </c>
      <c r="Q644" s="127">
        <v>100</v>
      </c>
      <c r="R644" s="126" t="s">
        <v>4361</v>
      </c>
      <c r="S644" s="213" t="s">
        <v>46</v>
      </c>
      <c r="T644" s="171">
        <v>0.01</v>
      </c>
      <c r="U644" s="171">
        <v>0.01</v>
      </c>
      <c r="V644" s="172" t="s">
        <v>3398</v>
      </c>
      <c r="W644" s="172" t="s">
        <v>135</v>
      </c>
      <c r="X644" s="172" t="s">
        <v>135</v>
      </c>
      <c r="Y644" s="172" t="s">
        <v>135</v>
      </c>
      <c r="Z644" s="172">
        <v>0</v>
      </c>
      <c r="AA644" s="172" t="s">
        <v>46</v>
      </c>
      <c r="AB644" s="169" t="s">
        <v>46</v>
      </c>
      <c r="AC644" s="172" t="s">
        <v>46</v>
      </c>
      <c r="AD644" s="169">
        <v>8.5000000000000006E-3</v>
      </c>
      <c r="AE644" s="169" t="s">
        <v>46</v>
      </c>
      <c r="AF644" s="169">
        <v>1.15E-2</v>
      </c>
      <c r="AG644" s="169" t="s">
        <v>46</v>
      </c>
      <c r="AH644" s="172" t="s">
        <v>46</v>
      </c>
      <c r="AI644" s="172" t="s">
        <v>46</v>
      </c>
      <c r="AJ644" s="172" t="s">
        <v>46</v>
      </c>
      <c r="AK644" s="173">
        <v>45812</v>
      </c>
      <c r="AL644" s="212" t="s">
        <v>6695</v>
      </c>
      <c r="AM644" s="128" t="s">
        <v>46</v>
      </c>
      <c r="AN644" s="128" t="s">
        <v>46</v>
      </c>
      <c r="AO644" s="128" t="s">
        <v>46</v>
      </c>
      <c r="AP644" s="128" t="s">
        <v>46</v>
      </c>
      <c r="AQ644" s="128" t="s">
        <v>46</v>
      </c>
      <c r="AR644" s="128" t="s">
        <v>46</v>
      </c>
      <c r="AS644" s="128" t="s">
        <v>46</v>
      </c>
      <c r="AT644" s="128" t="s">
        <v>46</v>
      </c>
      <c r="AU644" s="128" t="s">
        <v>46</v>
      </c>
      <c r="AV644" s="128" t="s">
        <v>46</v>
      </c>
      <c r="AW644" s="128" t="s">
        <v>46</v>
      </c>
      <c r="AX644" s="128" t="s">
        <v>46</v>
      </c>
      <c r="AY644" s="128" t="s">
        <v>46</v>
      </c>
      <c r="AZ644" s="128" t="s">
        <v>46</v>
      </c>
      <c r="BA644" s="128" t="s">
        <v>46</v>
      </c>
      <c r="BB644" s="128" t="s">
        <v>46</v>
      </c>
      <c r="BC644" s="128" t="s">
        <v>46</v>
      </c>
      <c r="BD644" s="128" t="s">
        <v>46</v>
      </c>
      <c r="BE644" s="128" t="s">
        <v>46</v>
      </c>
      <c r="BF644" s="128" t="s">
        <v>46</v>
      </c>
      <c r="BG644" s="128" t="s">
        <v>46</v>
      </c>
      <c r="BH644" s="128" t="s">
        <v>46</v>
      </c>
      <c r="BI644" s="128" t="s">
        <v>46</v>
      </c>
      <c r="BJ644" s="128" t="s">
        <v>46</v>
      </c>
      <c r="BK644" s="128" t="s">
        <v>46</v>
      </c>
      <c r="BL644" s="128" t="s">
        <v>46</v>
      </c>
      <c r="BM644" s="128" t="s">
        <v>46</v>
      </c>
      <c r="BN644" s="128" t="s">
        <v>46</v>
      </c>
      <c r="BO644" s="128" t="s">
        <v>46</v>
      </c>
      <c r="BP644" s="128" t="s">
        <v>46</v>
      </c>
      <c r="BQ644" s="128" t="s">
        <v>46</v>
      </c>
      <c r="BR644" s="128" t="s">
        <v>46</v>
      </c>
      <c r="BS644" s="128" t="s">
        <v>46</v>
      </c>
      <c r="BT644" s="128" t="s">
        <v>46</v>
      </c>
      <c r="BU644" s="128" t="s">
        <v>46</v>
      </c>
      <c r="BV644" s="177" t="s">
        <v>46</v>
      </c>
      <c r="BW644" s="177" t="s">
        <v>46</v>
      </c>
      <c r="BX644" s="128" t="s">
        <v>46</v>
      </c>
      <c r="BY644" s="128" t="s">
        <v>46</v>
      </c>
      <c r="BZ644" s="177" t="s">
        <v>46</v>
      </c>
      <c r="CA644" s="182" t="s">
        <v>46</v>
      </c>
      <c r="CB644" s="182" t="s">
        <v>46</v>
      </c>
      <c r="CC644" s="182" t="s">
        <v>46</v>
      </c>
      <c r="CD644" s="182" t="s">
        <v>46</v>
      </c>
      <c r="CE644" s="182" t="s">
        <v>46</v>
      </c>
      <c r="CF644" s="182" t="s">
        <v>46</v>
      </c>
      <c r="CG644" s="179" t="s">
        <v>46</v>
      </c>
      <c r="CH644" s="169">
        <v>0.15</v>
      </c>
      <c r="CI644" s="170" t="s">
        <v>46</v>
      </c>
      <c r="CJ644" s="170">
        <v>1.2750000000000001E-3</v>
      </c>
      <c r="CK644" s="170" t="s">
        <v>46</v>
      </c>
      <c r="CL644" s="170">
        <v>1.2750000000000001E-3</v>
      </c>
      <c r="CM644" s="180" t="s">
        <v>46</v>
      </c>
      <c r="CN644" s="180" t="s">
        <v>46</v>
      </c>
      <c r="CO644" s="180" t="s">
        <v>46</v>
      </c>
      <c r="CP644" s="128" t="s">
        <v>46</v>
      </c>
      <c r="CQ644" s="128" t="s">
        <v>46</v>
      </c>
      <c r="CR644" s="128" t="s">
        <v>46</v>
      </c>
      <c r="CS644" s="128" t="s">
        <v>46</v>
      </c>
      <c r="CT644" s="126" t="s">
        <v>46</v>
      </c>
      <c r="CU644" s="126" t="s">
        <v>46</v>
      </c>
      <c r="CV644" s="126" t="s">
        <v>6696</v>
      </c>
      <c r="CW644" s="126" t="s">
        <v>46</v>
      </c>
      <c r="CX644" s="154">
        <v>25569.625694432871</v>
      </c>
    </row>
    <row r="645" spans="1:102" ht="15" customHeight="1" x14ac:dyDescent="0.35">
      <c r="A645" s="8"/>
      <c r="B645" s="129">
        <v>60551924000108</v>
      </c>
      <c r="C645" s="152" t="s">
        <v>6697</v>
      </c>
      <c r="D645" s="126">
        <v>50</v>
      </c>
      <c r="E645" s="126"/>
      <c r="F645" s="122"/>
      <c r="G645" s="126" t="s">
        <v>46</v>
      </c>
      <c r="H645" s="126" t="s">
        <v>352</v>
      </c>
      <c r="I645" s="126" t="s">
        <v>3406</v>
      </c>
      <c r="J645" s="126" t="s">
        <v>3560</v>
      </c>
      <c r="K645" s="126" t="s">
        <v>46</v>
      </c>
      <c r="L645" s="211" t="s">
        <v>3400</v>
      </c>
      <c r="M645" s="126" t="s">
        <v>4394</v>
      </c>
      <c r="N645" s="126" t="s">
        <v>46</v>
      </c>
      <c r="O645" s="126" t="s">
        <v>4216</v>
      </c>
      <c r="P645" s="211" t="s">
        <v>4220</v>
      </c>
      <c r="Q645" s="127">
        <v>1000</v>
      </c>
      <c r="R645" s="126" t="s">
        <v>4361</v>
      </c>
      <c r="S645" s="213" t="s">
        <v>46</v>
      </c>
      <c r="T645" s="171">
        <v>0.01</v>
      </c>
      <c r="U645" s="171">
        <v>0.01</v>
      </c>
      <c r="V645" s="172" t="s">
        <v>3398</v>
      </c>
      <c r="W645" s="172" t="s">
        <v>135</v>
      </c>
      <c r="X645" s="172" t="s">
        <v>135</v>
      </c>
      <c r="Y645" s="172" t="s">
        <v>135</v>
      </c>
      <c r="Z645" s="172">
        <v>0</v>
      </c>
      <c r="AA645" s="172" t="s">
        <v>46</v>
      </c>
      <c r="AB645" s="169" t="s">
        <v>46</v>
      </c>
      <c r="AC645" s="172" t="s">
        <v>46</v>
      </c>
      <c r="AD645" s="169" t="s">
        <v>46</v>
      </c>
      <c r="AE645" s="169" t="s">
        <v>46</v>
      </c>
      <c r="AF645" s="169">
        <v>1.15E-2</v>
      </c>
      <c r="AG645" s="169" t="s">
        <v>46</v>
      </c>
      <c r="AH645" s="172" t="s">
        <v>46</v>
      </c>
      <c r="AI645" s="172" t="s">
        <v>46</v>
      </c>
      <c r="AJ645" s="172" t="s">
        <v>46</v>
      </c>
      <c r="AK645" s="173">
        <v>45825</v>
      </c>
      <c r="AL645" s="212" t="s">
        <v>6698</v>
      </c>
      <c r="AM645" s="128" t="s">
        <v>46</v>
      </c>
      <c r="AN645" s="128" t="s">
        <v>46</v>
      </c>
      <c r="AO645" s="128" t="s">
        <v>46</v>
      </c>
      <c r="AP645" s="128" t="s">
        <v>46</v>
      </c>
      <c r="AQ645" s="128" t="s">
        <v>46</v>
      </c>
      <c r="AR645" s="128" t="s">
        <v>46</v>
      </c>
      <c r="AS645" s="128" t="s">
        <v>46</v>
      </c>
      <c r="AT645" s="128" t="s">
        <v>46</v>
      </c>
      <c r="AU645" s="128" t="s">
        <v>46</v>
      </c>
      <c r="AV645" s="128" t="s">
        <v>46</v>
      </c>
      <c r="AW645" s="128" t="s">
        <v>46</v>
      </c>
      <c r="AX645" s="128" t="s">
        <v>46</v>
      </c>
      <c r="AY645" s="128" t="s">
        <v>46</v>
      </c>
      <c r="AZ645" s="128" t="s">
        <v>46</v>
      </c>
      <c r="BA645" s="128" t="s">
        <v>46</v>
      </c>
      <c r="BB645" s="128" t="s">
        <v>46</v>
      </c>
      <c r="BC645" s="128" t="s">
        <v>46</v>
      </c>
      <c r="BD645" s="128" t="s">
        <v>46</v>
      </c>
      <c r="BE645" s="128" t="s">
        <v>46</v>
      </c>
      <c r="BF645" s="128" t="s">
        <v>46</v>
      </c>
      <c r="BG645" s="128" t="s">
        <v>46</v>
      </c>
      <c r="BH645" s="128" t="s">
        <v>46</v>
      </c>
      <c r="BI645" s="128" t="s">
        <v>46</v>
      </c>
      <c r="BJ645" s="128" t="s">
        <v>46</v>
      </c>
      <c r="BK645" s="128" t="s">
        <v>46</v>
      </c>
      <c r="BL645" s="128" t="s">
        <v>46</v>
      </c>
      <c r="BM645" s="128" t="s">
        <v>46</v>
      </c>
      <c r="BN645" s="128" t="s">
        <v>46</v>
      </c>
      <c r="BO645" s="128" t="s">
        <v>46</v>
      </c>
      <c r="BP645" s="128" t="s">
        <v>46</v>
      </c>
      <c r="BQ645" s="128" t="s">
        <v>46</v>
      </c>
      <c r="BR645" s="128" t="s">
        <v>46</v>
      </c>
      <c r="BS645" s="128" t="s">
        <v>46</v>
      </c>
      <c r="BT645" s="128" t="s">
        <v>46</v>
      </c>
      <c r="BU645" s="128" t="s">
        <v>46</v>
      </c>
      <c r="BV645" s="177" t="s">
        <v>46</v>
      </c>
      <c r="BW645" s="177" t="s">
        <v>46</v>
      </c>
      <c r="BX645" s="128" t="s">
        <v>46</v>
      </c>
      <c r="BY645" s="128" t="s">
        <v>46</v>
      </c>
      <c r="BZ645" s="177" t="s">
        <v>46</v>
      </c>
      <c r="CA645" s="182" t="s">
        <v>46</v>
      </c>
      <c r="CB645" s="182" t="s">
        <v>46</v>
      </c>
      <c r="CC645" s="182" t="s">
        <v>46</v>
      </c>
      <c r="CD645" s="182" t="s">
        <v>46</v>
      </c>
      <c r="CE645" s="182" t="s">
        <v>46</v>
      </c>
      <c r="CF645" s="182" t="s">
        <v>46</v>
      </c>
      <c r="CG645" s="179" t="s">
        <v>46</v>
      </c>
      <c r="CH645" s="169">
        <v>0.15</v>
      </c>
      <c r="CI645" s="170" t="s">
        <v>46</v>
      </c>
      <c r="CJ645" s="170" t="s">
        <v>46</v>
      </c>
      <c r="CK645" s="170" t="s">
        <v>46</v>
      </c>
      <c r="CL645" s="170" t="s">
        <v>46</v>
      </c>
      <c r="CM645" s="180" t="s">
        <v>46</v>
      </c>
      <c r="CN645" s="180" t="s">
        <v>46</v>
      </c>
      <c r="CO645" s="180" t="s">
        <v>46</v>
      </c>
      <c r="CP645" s="128" t="s">
        <v>46</v>
      </c>
      <c r="CQ645" s="128" t="s">
        <v>46</v>
      </c>
      <c r="CR645" s="128" t="s">
        <v>46</v>
      </c>
      <c r="CS645" s="128" t="s">
        <v>46</v>
      </c>
      <c r="CT645" s="126" t="s">
        <v>46</v>
      </c>
      <c r="CU645" s="126" t="s">
        <v>46</v>
      </c>
      <c r="CV645" s="126" t="s">
        <v>6699</v>
      </c>
      <c r="CW645" s="126" t="s">
        <v>46</v>
      </c>
      <c r="CX645" s="154">
        <v>25569.625694432871</v>
      </c>
    </row>
    <row r="646" spans="1:102" ht="15" customHeight="1" x14ac:dyDescent="0.35">
      <c r="A646" s="8"/>
      <c r="B646" s="129">
        <v>44625562000104</v>
      </c>
      <c r="C646" s="152" t="s">
        <v>6700</v>
      </c>
      <c r="D646" s="126">
        <v>16</v>
      </c>
      <c r="E646" s="126"/>
      <c r="F646" s="122"/>
      <c r="G646" s="126" t="s">
        <v>4217</v>
      </c>
      <c r="H646" s="126" t="s">
        <v>352</v>
      </c>
      <c r="I646" s="126" t="s">
        <v>3406</v>
      </c>
      <c r="J646" s="126" t="s">
        <v>3561</v>
      </c>
      <c r="K646" s="126" t="s">
        <v>3540</v>
      </c>
      <c r="L646" s="211" t="s">
        <v>3399</v>
      </c>
      <c r="M646" s="126" t="s">
        <v>4394</v>
      </c>
      <c r="N646" s="126" t="s">
        <v>4524</v>
      </c>
      <c r="O646" s="126" t="s">
        <v>4231</v>
      </c>
      <c r="P646" s="211" t="s">
        <v>4470</v>
      </c>
      <c r="Q646" s="127">
        <v>10</v>
      </c>
      <c r="R646" s="126" t="s">
        <v>4361</v>
      </c>
      <c r="S646" s="213" t="s">
        <v>46</v>
      </c>
      <c r="T646" s="171">
        <v>0.01</v>
      </c>
      <c r="U646" s="171">
        <v>0.01</v>
      </c>
      <c r="V646" s="172" t="s">
        <v>3398</v>
      </c>
      <c r="W646" s="172" t="s">
        <v>135</v>
      </c>
      <c r="X646" s="172" t="s">
        <v>135</v>
      </c>
      <c r="Y646" s="172" t="s">
        <v>135</v>
      </c>
      <c r="Z646" s="172">
        <v>0</v>
      </c>
      <c r="AA646" s="172" t="s">
        <v>46</v>
      </c>
      <c r="AB646" s="169" t="s">
        <v>46</v>
      </c>
      <c r="AC646" s="172" t="s">
        <v>46</v>
      </c>
      <c r="AD646" s="169">
        <v>1.4999999999999999E-2</v>
      </c>
      <c r="AE646" s="169" t="s">
        <v>46</v>
      </c>
      <c r="AF646" s="169" t="s">
        <v>46</v>
      </c>
      <c r="AG646" s="169" t="s">
        <v>46</v>
      </c>
      <c r="AH646" s="172" t="s">
        <v>46</v>
      </c>
      <c r="AI646" s="172" t="s">
        <v>46</v>
      </c>
      <c r="AJ646" s="172" t="s">
        <v>133</v>
      </c>
      <c r="AK646" s="173">
        <v>44676</v>
      </c>
      <c r="AL646" s="212" t="s">
        <v>6701</v>
      </c>
      <c r="AM646" s="128" t="s">
        <v>46</v>
      </c>
      <c r="AN646" s="128" t="s">
        <v>46</v>
      </c>
      <c r="AO646" s="128" t="s">
        <v>46</v>
      </c>
      <c r="AP646" s="128" t="s">
        <v>46</v>
      </c>
      <c r="AQ646" s="128" t="s">
        <v>46</v>
      </c>
      <c r="AR646" s="128" t="s">
        <v>46</v>
      </c>
      <c r="AS646" s="128" t="s">
        <v>46</v>
      </c>
      <c r="AT646" s="128" t="s">
        <v>46</v>
      </c>
      <c r="AU646" s="128" t="s">
        <v>46</v>
      </c>
      <c r="AV646" s="128" t="s">
        <v>46</v>
      </c>
      <c r="AW646" s="128" t="s">
        <v>46</v>
      </c>
      <c r="AX646" s="128" t="s">
        <v>46</v>
      </c>
      <c r="AY646" s="128" t="s">
        <v>46</v>
      </c>
      <c r="AZ646" s="128" t="s">
        <v>46</v>
      </c>
      <c r="BA646" s="128" t="s">
        <v>46</v>
      </c>
      <c r="BB646" s="128" t="s">
        <v>46</v>
      </c>
      <c r="BC646" s="128" t="s">
        <v>46</v>
      </c>
      <c r="BD646" s="128" t="s">
        <v>46</v>
      </c>
      <c r="BE646" s="128" t="s">
        <v>46</v>
      </c>
      <c r="BF646" s="128" t="s">
        <v>46</v>
      </c>
      <c r="BG646" s="128" t="s">
        <v>46</v>
      </c>
      <c r="BH646" s="128" t="s">
        <v>46</v>
      </c>
      <c r="BI646" s="128" t="s">
        <v>46</v>
      </c>
      <c r="BJ646" s="128" t="s">
        <v>46</v>
      </c>
      <c r="BK646" s="128" t="s">
        <v>46</v>
      </c>
      <c r="BL646" s="128" t="s">
        <v>46</v>
      </c>
      <c r="BM646" s="128" t="s">
        <v>46</v>
      </c>
      <c r="BN646" s="128" t="s">
        <v>46</v>
      </c>
      <c r="BO646" s="128" t="s">
        <v>46</v>
      </c>
      <c r="BP646" s="128" t="s">
        <v>46</v>
      </c>
      <c r="BQ646" s="128" t="s">
        <v>46</v>
      </c>
      <c r="BR646" s="128" t="s">
        <v>46</v>
      </c>
      <c r="BS646" s="128" t="s">
        <v>46</v>
      </c>
      <c r="BT646" s="128" t="s">
        <v>46</v>
      </c>
      <c r="BU646" s="128" t="s">
        <v>46</v>
      </c>
      <c r="BV646" s="177" t="s">
        <v>46</v>
      </c>
      <c r="BW646" s="177" t="s">
        <v>46</v>
      </c>
      <c r="BX646" s="128" t="s">
        <v>46</v>
      </c>
      <c r="BY646" s="128" t="s">
        <v>46</v>
      </c>
      <c r="BZ646" s="177" t="s">
        <v>46</v>
      </c>
      <c r="CA646" s="182" t="s">
        <v>46</v>
      </c>
      <c r="CB646" s="182" t="s">
        <v>46</v>
      </c>
      <c r="CC646" s="182" t="s">
        <v>46</v>
      </c>
      <c r="CD646" s="182" t="s">
        <v>46</v>
      </c>
      <c r="CE646" s="182" t="s">
        <v>46</v>
      </c>
      <c r="CF646" s="182" t="s">
        <v>46</v>
      </c>
      <c r="CG646" s="179" t="s">
        <v>46</v>
      </c>
      <c r="CH646" s="169">
        <v>0.05</v>
      </c>
      <c r="CI646" s="170">
        <v>0.05</v>
      </c>
      <c r="CJ646" s="170">
        <v>7.5000000000000002E-4</v>
      </c>
      <c r="CK646" s="170" t="s">
        <v>46</v>
      </c>
      <c r="CL646" s="170">
        <v>7.5000000000000002E-4</v>
      </c>
      <c r="CM646" s="180" t="s">
        <v>46</v>
      </c>
      <c r="CN646" s="180" t="s">
        <v>46</v>
      </c>
      <c r="CO646" s="180" t="s">
        <v>46</v>
      </c>
      <c r="CP646" s="128" t="s">
        <v>46</v>
      </c>
      <c r="CQ646" s="128" t="s">
        <v>46</v>
      </c>
      <c r="CR646" s="128" t="s">
        <v>46</v>
      </c>
      <c r="CS646" s="128" t="s">
        <v>46</v>
      </c>
      <c r="CT646" s="126" t="s">
        <v>46</v>
      </c>
      <c r="CU646" s="126" t="s">
        <v>46</v>
      </c>
      <c r="CV646" s="126" t="s">
        <v>6702</v>
      </c>
      <c r="CW646" s="126" t="s">
        <v>46</v>
      </c>
      <c r="CX646" s="154">
        <v>25569.604861099539</v>
      </c>
    </row>
    <row r="647" spans="1:102" ht="15" customHeight="1" x14ac:dyDescent="0.35">
      <c r="A647" s="8"/>
      <c r="B647" s="129">
        <v>44625657000110</v>
      </c>
      <c r="C647" s="152" t="s">
        <v>6703</v>
      </c>
      <c r="D647" s="126">
        <v>16</v>
      </c>
      <c r="E647" s="126"/>
      <c r="F647" s="122"/>
      <c r="G647" s="126" t="s">
        <v>4217</v>
      </c>
      <c r="H647" s="126" t="s">
        <v>352</v>
      </c>
      <c r="I647" s="126" t="s">
        <v>3406</v>
      </c>
      <c r="J647" s="126" t="s">
        <v>3561</v>
      </c>
      <c r="K647" s="126" t="s">
        <v>3540</v>
      </c>
      <c r="L647" s="211" t="s">
        <v>3400</v>
      </c>
      <c r="M647" s="126" t="s">
        <v>4394</v>
      </c>
      <c r="N647" s="126" t="s">
        <v>46</v>
      </c>
      <c r="O647" s="126" t="s">
        <v>4231</v>
      </c>
      <c r="P647" s="211" t="s">
        <v>4220</v>
      </c>
      <c r="Q647" s="127">
        <v>10</v>
      </c>
      <c r="R647" s="126" t="s">
        <v>4361</v>
      </c>
      <c r="S647" s="213" t="s">
        <v>46</v>
      </c>
      <c r="T647" s="171">
        <v>0.01</v>
      </c>
      <c r="U647" s="171">
        <v>0.01</v>
      </c>
      <c r="V647" s="172" t="s">
        <v>3398</v>
      </c>
      <c r="W647" s="172" t="s">
        <v>135</v>
      </c>
      <c r="X647" s="172" t="s">
        <v>135</v>
      </c>
      <c r="Y647" s="172" t="s">
        <v>135</v>
      </c>
      <c r="Z647" s="172">
        <v>0</v>
      </c>
      <c r="AA647" s="172" t="s">
        <v>46</v>
      </c>
      <c r="AB647" s="169" t="s">
        <v>46</v>
      </c>
      <c r="AC647" s="172" t="s">
        <v>46</v>
      </c>
      <c r="AD647" s="169">
        <v>1.4999999999999999E-2</v>
      </c>
      <c r="AE647" s="169" t="s">
        <v>46</v>
      </c>
      <c r="AF647" s="169">
        <v>1.4999999999999999E-2</v>
      </c>
      <c r="AG647" s="169" t="s">
        <v>46</v>
      </c>
      <c r="AH647" s="172" t="s">
        <v>46</v>
      </c>
      <c r="AI647" s="172" t="s">
        <v>46</v>
      </c>
      <c r="AJ647" s="172" t="s">
        <v>133</v>
      </c>
      <c r="AK647" s="173">
        <v>44664</v>
      </c>
      <c r="AL647" s="212" t="s">
        <v>6704</v>
      </c>
      <c r="AM647" s="128" t="s">
        <v>46</v>
      </c>
      <c r="AN647" s="128" t="s">
        <v>46</v>
      </c>
      <c r="AO647" s="128" t="s">
        <v>46</v>
      </c>
      <c r="AP647" s="128" t="s">
        <v>46</v>
      </c>
      <c r="AQ647" s="128" t="s">
        <v>46</v>
      </c>
      <c r="AR647" s="128" t="s">
        <v>46</v>
      </c>
      <c r="AS647" s="128" t="s">
        <v>46</v>
      </c>
      <c r="AT647" s="128" t="s">
        <v>46</v>
      </c>
      <c r="AU647" s="128" t="s">
        <v>46</v>
      </c>
      <c r="AV647" s="128" t="s">
        <v>46</v>
      </c>
      <c r="AW647" s="128" t="s">
        <v>46</v>
      </c>
      <c r="AX647" s="128" t="s">
        <v>46</v>
      </c>
      <c r="AY647" s="128" t="s">
        <v>46</v>
      </c>
      <c r="AZ647" s="128" t="s">
        <v>46</v>
      </c>
      <c r="BA647" s="128" t="s">
        <v>46</v>
      </c>
      <c r="BB647" s="128" t="s">
        <v>46</v>
      </c>
      <c r="BC647" s="128" t="s">
        <v>46</v>
      </c>
      <c r="BD647" s="128" t="s">
        <v>46</v>
      </c>
      <c r="BE647" s="128" t="s">
        <v>46</v>
      </c>
      <c r="BF647" s="128" t="s">
        <v>46</v>
      </c>
      <c r="BG647" s="128" t="s">
        <v>46</v>
      </c>
      <c r="BH647" s="128" t="s">
        <v>46</v>
      </c>
      <c r="BI647" s="128" t="s">
        <v>46</v>
      </c>
      <c r="BJ647" s="128" t="s">
        <v>46</v>
      </c>
      <c r="BK647" s="128" t="s">
        <v>46</v>
      </c>
      <c r="BL647" s="128" t="s">
        <v>46</v>
      </c>
      <c r="BM647" s="128" t="s">
        <v>46</v>
      </c>
      <c r="BN647" s="128" t="s">
        <v>46</v>
      </c>
      <c r="BO647" s="128" t="s">
        <v>46</v>
      </c>
      <c r="BP647" s="128" t="s">
        <v>46</v>
      </c>
      <c r="BQ647" s="128" t="s">
        <v>46</v>
      </c>
      <c r="BR647" s="128" t="s">
        <v>46</v>
      </c>
      <c r="BS647" s="128" t="s">
        <v>46</v>
      </c>
      <c r="BT647" s="128" t="s">
        <v>46</v>
      </c>
      <c r="BU647" s="128" t="s">
        <v>46</v>
      </c>
      <c r="BV647" s="177" t="s">
        <v>46</v>
      </c>
      <c r="BW647" s="177" t="s">
        <v>46</v>
      </c>
      <c r="BX647" s="128" t="s">
        <v>46</v>
      </c>
      <c r="BY647" s="128" t="s">
        <v>46</v>
      </c>
      <c r="BZ647" s="177" t="s">
        <v>46</v>
      </c>
      <c r="CA647" s="182" t="s">
        <v>46</v>
      </c>
      <c r="CB647" s="182" t="s">
        <v>46</v>
      </c>
      <c r="CC647" s="182" t="s">
        <v>46</v>
      </c>
      <c r="CD647" s="182" t="s">
        <v>46</v>
      </c>
      <c r="CE647" s="182" t="s">
        <v>46</v>
      </c>
      <c r="CF647" s="182" t="s">
        <v>46</v>
      </c>
      <c r="CG647" s="179" t="s">
        <v>46</v>
      </c>
      <c r="CH647" s="169">
        <v>0.1</v>
      </c>
      <c r="CI647" s="170" t="s">
        <v>46</v>
      </c>
      <c r="CJ647" s="170">
        <v>1.5E-3</v>
      </c>
      <c r="CK647" s="170" t="s">
        <v>46</v>
      </c>
      <c r="CL647" s="170">
        <v>1.5E-3</v>
      </c>
      <c r="CM647" s="180" t="s">
        <v>46</v>
      </c>
      <c r="CN647" s="180" t="s">
        <v>46</v>
      </c>
      <c r="CO647" s="180" t="s">
        <v>46</v>
      </c>
      <c r="CP647" s="128" t="s">
        <v>46</v>
      </c>
      <c r="CQ647" s="128" t="s">
        <v>46</v>
      </c>
      <c r="CR647" s="128" t="s">
        <v>46</v>
      </c>
      <c r="CS647" s="128" t="s">
        <v>46</v>
      </c>
      <c r="CT647" s="126" t="s">
        <v>46</v>
      </c>
      <c r="CU647" s="126" t="s">
        <v>46</v>
      </c>
      <c r="CV647" s="126" t="s">
        <v>6705</v>
      </c>
      <c r="CW647" s="126" t="s">
        <v>46</v>
      </c>
      <c r="CX647" s="154">
        <v>25569.604861099539</v>
      </c>
    </row>
    <row r="648" spans="1:102" ht="15" customHeight="1" x14ac:dyDescent="0.35">
      <c r="A648" s="8"/>
      <c r="B648" s="129">
        <v>61020441000140</v>
      </c>
      <c r="C648" s="152" t="s">
        <v>6748</v>
      </c>
      <c r="D648" s="126">
        <v>40</v>
      </c>
      <c r="E648" s="126"/>
      <c r="F648" s="122"/>
      <c r="G648" s="126" t="s">
        <v>4867</v>
      </c>
      <c r="H648" s="126" t="s">
        <v>3391</v>
      </c>
      <c r="I648" s="126" t="s">
        <v>3392</v>
      </c>
      <c r="J648" s="126" t="s">
        <v>3561</v>
      </c>
      <c r="K648" s="126" t="s">
        <v>46</v>
      </c>
      <c r="L648" s="211" t="s">
        <v>4393</v>
      </c>
      <c r="M648" s="126" t="s">
        <v>4661</v>
      </c>
      <c r="N648" s="126" t="s">
        <v>46</v>
      </c>
      <c r="O648" s="126" t="s">
        <v>266</v>
      </c>
      <c r="P648" s="211" t="s">
        <v>3562</v>
      </c>
      <c r="Q648" s="127">
        <v>1003.8</v>
      </c>
      <c r="R648" s="126" t="s">
        <v>4361</v>
      </c>
      <c r="S648" s="213" t="s">
        <v>46</v>
      </c>
      <c r="T648" s="171">
        <v>1000</v>
      </c>
      <c r="U648" s="171">
        <v>1000</v>
      </c>
      <c r="V648" s="172" t="s">
        <v>3398</v>
      </c>
      <c r="W648" s="172" t="s">
        <v>3530</v>
      </c>
      <c r="X648" s="172" t="s">
        <v>4663</v>
      </c>
      <c r="Y648" s="172" t="s">
        <v>3534</v>
      </c>
      <c r="Z648" s="172">
        <v>92</v>
      </c>
      <c r="AA648" s="172" t="s">
        <v>46</v>
      </c>
      <c r="AB648" s="169" t="s">
        <v>46</v>
      </c>
      <c r="AC648" s="172" t="s">
        <v>46</v>
      </c>
      <c r="AD648" s="169">
        <v>6.5000000000000006E-3</v>
      </c>
      <c r="AE648" s="169" t="s">
        <v>46</v>
      </c>
      <c r="AF648" s="169">
        <v>1.2500000000000001E-2</v>
      </c>
      <c r="AG648" s="169">
        <v>0.1</v>
      </c>
      <c r="AH648" s="172" t="s">
        <v>136</v>
      </c>
      <c r="AI648" s="172" t="s">
        <v>4367</v>
      </c>
      <c r="AJ648" s="172" t="s">
        <v>133</v>
      </c>
      <c r="AK648" s="173">
        <v>45807</v>
      </c>
      <c r="AL648" s="212" t="s">
        <v>6749</v>
      </c>
      <c r="AM648" s="128" t="s">
        <v>46</v>
      </c>
      <c r="AN648" s="128" t="s">
        <v>46</v>
      </c>
      <c r="AO648" s="128" t="s">
        <v>46</v>
      </c>
      <c r="AP648" s="128" t="s">
        <v>46</v>
      </c>
      <c r="AQ648" s="128" t="s">
        <v>46</v>
      </c>
      <c r="AR648" s="128" t="s">
        <v>46</v>
      </c>
      <c r="AS648" s="128" t="s">
        <v>46</v>
      </c>
      <c r="AT648" s="128" t="s">
        <v>46</v>
      </c>
      <c r="AU648" s="128" t="s">
        <v>46</v>
      </c>
      <c r="AV648" s="128" t="s">
        <v>46</v>
      </c>
      <c r="AW648" s="128" t="s">
        <v>46</v>
      </c>
      <c r="AX648" s="128" t="s">
        <v>46</v>
      </c>
      <c r="AY648" s="128" t="s">
        <v>46</v>
      </c>
      <c r="AZ648" s="128" t="s">
        <v>46</v>
      </c>
      <c r="BA648" s="128" t="s">
        <v>46</v>
      </c>
      <c r="BB648" s="128" t="s">
        <v>46</v>
      </c>
      <c r="BC648" s="128" t="s">
        <v>46</v>
      </c>
      <c r="BD648" s="128" t="s">
        <v>46</v>
      </c>
      <c r="BE648" s="128" t="s">
        <v>46</v>
      </c>
      <c r="BF648" s="128" t="s">
        <v>46</v>
      </c>
      <c r="BG648" s="128" t="s">
        <v>46</v>
      </c>
      <c r="BH648" s="128" t="s">
        <v>46</v>
      </c>
      <c r="BI648" s="128" t="s">
        <v>46</v>
      </c>
      <c r="BJ648" s="128" t="s">
        <v>46</v>
      </c>
      <c r="BK648" s="128" t="s">
        <v>46</v>
      </c>
      <c r="BL648" s="128" t="s">
        <v>46</v>
      </c>
      <c r="BM648" s="128" t="s">
        <v>46</v>
      </c>
      <c r="BN648" s="128" t="s">
        <v>46</v>
      </c>
      <c r="BO648" s="128" t="s">
        <v>46</v>
      </c>
      <c r="BP648" s="128" t="s">
        <v>46</v>
      </c>
      <c r="BQ648" s="128" t="s">
        <v>46</v>
      </c>
      <c r="BR648" s="128" t="s">
        <v>46</v>
      </c>
      <c r="BS648" s="128" t="s">
        <v>46</v>
      </c>
      <c r="BT648" s="128" t="s">
        <v>46</v>
      </c>
      <c r="BU648" s="128" t="s">
        <v>46</v>
      </c>
      <c r="BV648" s="177" t="s">
        <v>46</v>
      </c>
      <c r="BW648" s="177" t="s">
        <v>46</v>
      </c>
      <c r="BX648" s="128" t="s">
        <v>46</v>
      </c>
      <c r="BY648" s="128" t="s">
        <v>46</v>
      </c>
      <c r="BZ648" s="177" t="s">
        <v>46</v>
      </c>
      <c r="CA648" s="182" t="s">
        <v>46</v>
      </c>
      <c r="CB648" s="182" t="s">
        <v>46</v>
      </c>
      <c r="CC648" s="182" t="s">
        <v>46</v>
      </c>
      <c r="CD648" s="182" t="s">
        <v>46</v>
      </c>
      <c r="CE648" s="182" t="s">
        <v>46</v>
      </c>
      <c r="CF648" s="182" t="s">
        <v>46</v>
      </c>
      <c r="CG648" s="179" t="s">
        <v>46</v>
      </c>
      <c r="CH648" s="169">
        <v>0.6</v>
      </c>
      <c r="CI648" s="170">
        <v>0.1</v>
      </c>
      <c r="CJ648" s="170">
        <v>3.9000000000000003E-3</v>
      </c>
      <c r="CK648" s="170" t="s">
        <v>46</v>
      </c>
      <c r="CL648" s="170">
        <v>3.9000000000000003E-3</v>
      </c>
      <c r="CM648" s="180" t="s">
        <v>46</v>
      </c>
      <c r="CN648" s="180" t="s">
        <v>46</v>
      </c>
      <c r="CO648" s="180" t="s">
        <v>46</v>
      </c>
      <c r="CP648" s="128" t="s">
        <v>46</v>
      </c>
      <c r="CQ648" s="128" t="s">
        <v>46</v>
      </c>
      <c r="CR648" s="128" t="s">
        <v>46</v>
      </c>
      <c r="CS648" s="128" t="s">
        <v>46</v>
      </c>
      <c r="CT648" s="126" t="s">
        <v>46</v>
      </c>
      <c r="CU648" s="126" t="s">
        <v>46</v>
      </c>
      <c r="CV648" s="126" t="s">
        <v>46</v>
      </c>
      <c r="CW648" s="126" t="s">
        <v>46</v>
      </c>
      <c r="CX648" s="154">
        <v>25569.625694432871</v>
      </c>
    </row>
    <row r="649" spans="1:102" ht="15" customHeight="1" x14ac:dyDescent="0.35">
      <c r="A649" s="8"/>
      <c r="B649" s="129">
        <v>58038938000180</v>
      </c>
      <c r="C649" s="152" t="s">
        <v>6750</v>
      </c>
      <c r="D649" s="126">
        <v>40</v>
      </c>
      <c r="E649" s="126"/>
      <c r="F649" s="122"/>
      <c r="G649" s="126" t="s">
        <v>4867</v>
      </c>
      <c r="H649" s="126" t="s">
        <v>3391</v>
      </c>
      <c r="I649" s="126" t="s">
        <v>3392</v>
      </c>
      <c r="J649" s="126" t="s">
        <v>3561</v>
      </c>
      <c r="K649" s="126" t="s">
        <v>46</v>
      </c>
      <c r="L649" s="211" t="s">
        <v>3400</v>
      </c>
      <c r="M649" s="126" t="s">
        <v>4661</v>
      </c>
      <c r="N649" s="126" t="s">
        <v>46</v>
      </c>
      <c r="O649" s="126" t="s">
        <v>266</v>
      </c>
      <c r="P649" s="211" t="s">
        <v>4214</v>
      </c>
      <c r="Q649" s="127">
        <v>1003.8</v>
      </c>
      <c r="R649" s="126" t="s">
        <v>4361</v>
      </c>
      <c r="S649" s="213" t="s">
        <v>46</v>
      </c>
      <c r="T649" s="171">
        <v>1000</v>
      </c>
      <c r="U649" s="171">
        <v>1000</v>
      </c>
      <c r="V649" s="172" t="s">
        <v>3398</v>
      </c>
      <c r="W649" s="172" t="s">
        <v>3530</v>
      </c>
      <c r="X649" s="172" t="s">
        <v>5038</v>
      </c>
      <c r="Y649" s="172" t="s">
        <v>3530</v>
      </c>
      <c r="Z649" s="172">
        <v>181</v>
      </c>
      <c r="AA649" s="172" t="s">
        <v>46</v>
      </c>
      <c r="AB649" s="169" t="s">
        <v>46</v>
      </c>
      <c r="AC649" s="172" t="s">
        <v>46</v>
      </c>
      <c r="AD649" s="169">
        <v>1.15E-2</v>
      </c>
      <c r="AE649" s="169" t="s">
        <v>46</v>
      </c>
      <c r="AF649" s="169">
        <v>1.15E-2</v>
      </c>
      <c r="AG649" s="169">
        <v>0.2</v>
      </c>
      <c r="AH649" s="172" t="s">
        <v>3380</v>
      </c>
      <c r="AI649" s="172" t="s">
        <v>3381</v>
      </c>
      <c r="AJ649" s="172" t="s">
        <v>133</v>
      </c>
      <c r="AK649" s="173">
        <v>45637</v>
      </c>
      <c r="AL649" s="212" t="s">
        <v>6751</v>
      </c>
      <c r="AM649" s="128">
        <v>1.5883557129745301E-2</v>
      </c>
      <c r="AN649" s="128">
        <v>0.1379792787238496</v>
      </c>
      <c r="AO649" s="128" t="s">
        <v>46</v>
      </c>
      <c r="AP649" s="128" t="s">
        <v>46</v>
      </c>
      <c r="AQ649" s="128" t="s">
        <v>46</v>
      </c>
      <c r="AR649" s="128" t="s">
        <v>46</v>
      </c>
      <c r="AS649" s="128" t="s">
        <v>46</v>
      </c>
      <c r="AT649" s="128" t="s">
        <v>46</v>
      </c>
      <c r="AU649" s="128" t="s">
        <v>46</v>
      </c>
      <c r="AV649" s="128" t="s">
        <v>46</v>
      </c>
      <c r="AW649" s="128">
        <v>0.18939883095162879</v>
      </c>
      <c r="AX649" s="128">
        <v>1.3020052145765748</v>
      </c>
      <c r="AY649" s="128">
        <v>1.3329708885096181</v>
      </c>
      <c r="AZ649" s="128" t="s">
        <v>46</v>
      </c>
      <c r="BA649" s="128" t="s">
        <v>46</v>
      </c>
      <c r="BB649" s="128" t="s">
        <v>46</v>
      </c>
      <c r="BC649" s="128" t="s">
        <v>46</v>
      </c>
      <c r="BD649" s="128" t="s">
        <v>46</v>
      </c>
      <c r="BE649" s="128" t="s">
        <v>46</v>
      </c>
      <c r="BF649" s="128" t="s">
        <v>46</v>
      </c>
      <c r="BG649" s="128" t="s">
        <v>46</v>
      </c>
      <c r="BH649" s="128">
        <v>1.3430444909834407</v>
      </c>
      <c r="BI649" s="128">
        <v>3.6842533543676999E-3</v>
      </c>
      <c r="BJ649" s="128">
        <v>3.4466681477166299E-2</v>
      </c>
      <c r="BK649" s="128" t="s">
        <v>46</v>
      </c>
      <c r="BL649" s="128" t="s">
        <v>46</v>
      </c>
      <c r="BM649" s="128" t="s">
        <v>46</v>
      </c>
      <c r="BN649" s="128" t="s">
        <v>46</v>
      </c>
      <c r="BO649" s="128" t="s">
        <v>46</v>
      </c>
      <c r="BP649" s="128" t="s">
        <v>46</v>
      </c>
      <c r="BQ649" s="128" t="s">
        <v>46</v>
      </c>
      <c r="BR649" s="128" t="s">
        <v>46</v>
      </c>
      <c r="BS649" s="128">
        <v>4.2397800053458168E-2</v>
      </c>
      <c r="BT649" s="128" t="s">
        <v>46</v>
      </c>
      <c r="BU649" s="128">
        <v>3.471994833062E-3</v>
      </c>
      <c r="BV649" s="177" t="s">
        <v>46</v>
      </c>
      <c r="BW649" s="177">
        <v>12.142377910976617</v>
      </c>
      <c r="BX649" s="128" t="s">
        <v>46</v>
      </c>
      <c r="BY649" s="128">
        <v>-2.6730609622716006E-4</v>
      </c>
      <c r="BZ649" s="177">
        <v>-5.2501668991640005E-4</v>
      </c>
      <c r="CA649" s="182" t="s">
        <v>46</v>
      </c>
      <c r="CB649" s="182" t="s">
        <v>46</v>
      </c>
      <c r="CC649" s="182" t="s">
        <v>46</v>
      </c>
      <c r="CD649" s="182" t="s">
        <v>46</v>
      </c>
      <c r="CE649" s="182" t="s">
        <v>46</v>
      </c>
      <c r="CF649" s="182" t="s">
        <v>46</v>
      </c>
      <c r="CG649" s="179">
        <v>1.14442691</v>
      </c>
      <c r="CH649" s="169">
        <v>0.3</v>
      </c>
      <c r="CI649" s="170">
        <v>0.1</v>
      </c>
      <c r="CJ649" s="170">
        <v>3.4499999999999999E-3</v>
      </c>
      <c r="CK649" s="170" t="s">
        <v>46</v>
      </c>
      <c r="CL649" s="170">
        <v>3.4499999999999999E-3</v>
      </c>
      <c r="CM649" s="180">
        <v>34979457.509999998</v>
      </c>
      <c r="CN649" s="180">
        <v>23225509.78182539</v>
      </c>
      <c r="CO649" s="180">
        <v>15184657.830000004</v>
      </c>
      <c r="CP649" s="128" t="s">
        <v>46</v>
      </c>
      <c r="CQ649" s="128" t="s">
        <v>46</v>
      </c>
      <c r="CR649" s="128" t="s">
        <v>46</v>
      </c>
      <c r="CS649" s="128" t="s">
        <v>46</v>
      </c>
      <c r="CT649" s="126" t="s">
        <v>46</v>
      </c>
      <c r="CU649" s="126" t="s">
        <v>46</v>
      </c>
      <c r="CV649" s="126" t="s">
        <v>6752</v>
      </c>
      <c r="CW649" s="126" t="s">
        <v>46</v>
      </c>
      <c r="CX649" s="154">
        <v>25569.625694432871</v>
      </c>
    </row>
    <row r="650" spans="1:102" ht="15" customHeight="1" x14ac:dyDescent="0.35">
      <c r="A650" s="8"/>
      <c r="B650" s="129">
        <v>10347493000194</v>
      </c>
      <c r="C650" s="152" t="s">
        <v>6753</v>
      </c>
      <c r="D650" s="126">
        <v>10</v>
      </c>
      <c r="E650" s="126"/>
      <c r="F650" s="122"/>
      <c r="G650" s="126" t="s">
        <v>4867</v>
      </c>
      <c r="H650" s="126" t="s">
        <v>3557</v>
      </c>
      <c r="I650" s="126" t="s">
        <v>3558</v>
      </c>
      <c r="J650" s="126" t="s">
        <v>362</v>
      </c>
      <c r="K650" s="126" t="s">
        <v>3526</v>
      </c>
      <c r="L650" s="211" t="s">
        <v>3399</v>
      </c>
      <c r="M650" s="126" t="s">
        <v>163</v>
      </c>
      <c r="N650" s="126" t="s">
        <v>3566</v>
      </c>
      <c r="O650" s="126" t="s">
        <v>3568</v>
      </c>
      <c r="P650" s="211" t="s">
        <v>3562</v>
      </c>
      <c r="Q650" s="127">
        <v>1000</v>
      </c>
      <c r="R650" s="126" t="s">
        <v>4350</v>
      </c>
      <c r="S650" s="213" t="s">
        <v>46</v>
      </c>
      <c r="T650" s="171">
        <v>1000</v>
      </c>
      <c r="U650" s="171">
        <v>1000</v>
      </c>
      <c r="V650" s="172" t="s">
        <v>4780</v>
      </c>
      <c r="W650" s="172" t="s">
        <v>135</v>
      </c>
      <c r="X650" s="172" t="s">
        <v>135</v>
      </c>
      <c r="Y650" s="172" t="s">
        <v>135</v>
      </c>
      <c r="Z650" s="172">
        <v>0</v>
      </c>
      <c r="AA650" s="172" t="s">
        <v>46</v>
      </c>
      <c r="AB650" s="169" t="s">
        <v>46</v>
      </c>
      <c r="AC650" s="172" t="s">
        <v>46</v>
      </c>
      <c r="AD650" s="169">
        <v>2.5000000000000001E-3</v>
      </c>
      <c r="AE650" s="169" t="s">
        <v>46</v>
      </c>
      <c r="AF650" s="169">
        <v>2.5000000000000001E-3</v>
      </c>
      <c r="AG650" s="169" t="s">
        <v>46</v>
      </c>
      <c r="AH650" s="172" t="s">
        <v>46</v>
      </c>
      <c r="AI650" s="172" t="s">
        <v>46</v>
      </c>
      <c r="AJ650" s="172" t="s">
        <v>133</v>
      </c>
      <c r="AK650" s="173">
        <v>39933</v>
      </c>
      <c r="AL650" s="212" t="s">
        <v>6754</v>
      </c>
      <c r="AM650" s="128">
        <v>1.23155619661781E-2</v>
      </c>
      <c r="AN650" s="128">
        <v>0.104757045419358</v>
      </c>
      <c r="AO650" s="128">
        <v>0.1351408853062496</v>
      </c>
      <c r="AP650" s="128">
        <v>0.12638077967150371</v>
      </c>
      <c r="AQ650" s="128">
        <v>0.131896945091414</v>
      </c>
      <c r="AR650" s="128">
        <v>0.1134454099755266</v>
      </c>
      <c r="AS650" s="128">
        <v>0.1374321760125338</v>
      </c>
      <c r="AT650" s="128">
        <v>0.1370357662449424</v>
      </c>
      <c r="AU650" s="128" t="s">
        <v>46</v>
      </c>
      <c r="AV650" s="128" t="s">
        <v>46</v>
      </c>
      <c r="AW650" s="128">
        <v>0.1006963018861106</v>
      </c>
      <c r="AX650" s="128">
        <v>1.0095299037503411</v>
      </c>
      <c r="AY650" s="128">
        <v>1.0120221905910554</v>
      </c>
      <c r="AZ650" s="128">
        <v>1.0127819914194944</v>
      </c>
      <c r="BA650" s="128">
        <v>1.0358927025708906</v>
      </c>
      <c r="BB650" s="128">
        <v>1.0462355113131709</v>
      </c>
      <c r="BC650" s="128">
        <v>1.0432747248973206</v>
      </c>
      <c r="BD650" s="128">
        <v>1.0533268041072386</v>
      </c>
      <c r="BE650" s="128">
        <v>1.1075384060401312</v>
      </c>
      <c r="BF650" s="128" t="s">
        <v>46</v>
      </c>
      <c r="BG650" s="128" t="s">
        <v>46</v>
      </c>
      <c r="BH650" s="128">
        <v>1.0897496652764778</v>
      </c>
      <c r="BI650" s="128">
        <v>1.162581908005E-4</v>
      </c>
      <c r="BJ650" s="128">
        <v>1.2444481726747001E-3</v>
      </c>
      <c r="BK650" s="128">
        <v>1.7055690672247001E-3</v>
      </c>
      <c r="BL650" s="128">
        <v>3.9028230487330173E-3</v>
      </c>
      <c r="BM650" s="128">
        <v>5.1762623665911889E-3</v>
      </c>
      <c r="BN650" s="128">
        <v>4.7056818212842001E-3</v>
      </c>
      <c r="BO650" s="128">
        <v>6.9577824277087001E-3</v>
      </c>
      <c r="BP650" s="128">
        <v>1.33057307919082E-2</v>
      </c>
      <c r="BQ650" s="128" t="s">
        <v>46</v>
      </c>
      <c r="BR650" s="128" t="s">
        <v>46</v>
      </c>
      <c r="BS650" s="128">
        <v>7.5916586205069247E-3</v>
      </c>
      <c r="BT650" s="128">
        <v>9.6726798176580001E-4</v>
      </c>
      <c r="BU650" s="128">
        <v>2.5116365481065001E-3</v>
      </c>
      <c r="BV650" s="177">
        <v>1.5553959914700908</v>
      </c>
      <c r="BW650" s="177">
        <v>1.6420697450708659</v>
      </c>
      <c r="BX650" s="128" t="s">
        <v>46</v>
      </c>
      <c r="BY650" s="128">
        <v>-2.2558051430843001E-3</v>
      </c>
      <c r="BZ650" s="177">
        <v>8.7177224807500004E-5</v>
      </c>
      <c r="CA650" s="182">
        <v>4.6078430210387697E-2</v>
      </c>
      <c r="CB650" s="182">
        <v>-9.6436503309296998E-2</v>
      </c>
      <c r="CC650" s="182">
        <v>0.1548878770148861</v>
      </c>
      <c r="CD650" s="182">
        <v>0.103542800986482</v>
      </c>
      <c r="CE650" s="182">
        <v>-7.6844238564028999E-2</v>
      </c>
      <c r="CF650" s="182">
        <v>9.0704951587292804E-2</v>
      </c>
      <c r="CG650" s="179">
        <v>4.8071986000000004</v>
      </c>
      <c r="CH650" s="169">
        <v>0.36</v>
      </c>
      <c r="CI650" s="170" t="s">
        <v>46</v>
      </c>
      <c r="CJ650" s="170">
        <v>8.9999999999999998E-4</v>
      </c>
      <c r="CK650" s="170" t="s">
        <v>46</v>
      </c>
      <c r="CL650" s="170">
        <v>8.9999999999999998E-4</v>
      </c>
      <c r="CM650" s="180">
        <v>1145284231.1400001</v>
      </c>
      <c r="CN650" s="180">
        <v>1142376517.0199995</v>
      </c>
      <c r="CO650" s="180">
        <v>-247094147.5100002</v>
      </c>
      <c r="CP650" s="128" t="s">
        <v>46</v>
      </c>
      <c r="CQ650" s="128" t="s">
        <v>46</v>
      </c>
      <c r="CR650" s="128" t="s">
        <v>46</v>
      </c>
      <c r="CS650" s="128" t="s">
        <v>46</v>
      </c>
      <c r="CT650" s="126" t="s">
        <v>46</v>
      </c>
      <c r="CU650" s="126" t="s">
        <v>46</v>
      </c>
      <c r="CV650" s="126" t="s">
        <v>6755</v>
      </c>
      <c r="CW650" s="126" t="s">
        <v>46</v>
      </c>
      <c r="CX650" s="154">
        <v>25569.625694432871</v>
      </c>
    </row>
    <row r="651" spans="1:102" ht="15" customHeight="1" x14ac:dyDescent="0.35">
      <c r="A651" s="8"/>
      <c r="B651" s="129">
        <v>4240128000183</v>
      </c>
      <c r="C651" s="152" t="s">
        <v>6756</v>
      </c>
      <c r="D651" s="126">
        <v>11</v>
      </c>
      <c r="E651" s="126"/>
      <c r="F651" s="122" t="s">
        <v>3394</v>
      </c>
      <c r="G651" s="126" t="s">
        <v>4867</v>
      </c>
      <c r="H651" s="126" t="s">
        <v>3557</v>
      </c>
      <c r="I651" s="126" t="s">
        <v>3558</v>
      </c>
      <c r="J651" s="126" t="s">
        <v>3561</v>
      </c>
      <c r="K651" s="126" t="s">
        <v>3526</v>
      </c>
      <c r="L651" s="211" t="s">
        <v>3399</v>
      </c>
      <c r="M651" s="126" t="s">
        <v>163</v>
      </c>
      <c r="N651" s="126" t="s">
        <v>3547</v>
      </c>
      <c r="O651" s="126" t="s">
        <v>164</v>
      </c>
      <c r="P651" s="211" t="s">
        <v>3541</v>
      </c>
      <c r="Q651" s="127">
        <v>3000</v>
      </c>
      <c r="R651" s="126" t="s">
        <v>4350</v>
      </c>
      <c r="S651" s="213" t="s">
        <v>46</v>
      </c>
      <c r="T651" s="171">
        <v>1000</v>
      </c>
      <c r="U651" s="171">
        <v>3000</v>
      </c>
      <c r="V651" s="172" t="s">
        <v>3398</v>
      </c>
      <c r="W651" s="172" t="s">
        <v>135</v>
      </c>
      <c r="X651" s="172" t="s">
        <v>3545</v>
      </c>
      <c r="Y651" s="172" t="s">
        <v>3530</v>
      </c>
      <c r="Z651" s="172">
        <v>16</v>
      </c>
      <c r="AA651" s="172" t="s">
        <v>46</v>
      </c>
      <c r="AB651" s="169" t="s">
        <v>46</v>
      </c>
      <c r="AC651" s="172" t="s">
        <v>46</v>
      </c>
      <c r="AD651" s="169">
        <v>5.0000000000000001E-3</v>
      </c>
      <c r="AE651" s="169" t="s">
        <v>46</v>
      </c>
      <c r="AF651" s="169">
        <v>8.5000000000000006E-3</v>
      </c>
      <c r="AG651" s="169">
        <v>0.2</v>
      </c>
      <c r="AH651" s="172" t="s">
        <v>46</v>
      </c>
      <c r="AI651" s="172" t="s">
        <v>46</v>
      </c>
      <c r="AJ651" s="172" t="s">
        <v>133</v>
      </c>
      <c r="AK651" s="173">
        <v>36983</v>
      </c>
      <c r="AL651" s="212" t="s">
        <v>6757</v>
      </c>
      <c r="AM651" s="128">
        <v>1.2949538961941599E-2</v>
      </c>
      <c r="AN651" s="128">
        <v>0.11038193136918489</v>
      </c>
      <c r="AO651" s="128">
        <v>0.14075486172935411</v>
      </c>
      <c r="AP651" s="128">
        <v>0.14630684920661929</v>
      </c>
      <c r="AQ651" s="128">
        <v>0.12874122184751191</v>
      </c>
      <c r="AR651" s="128">
        <v>0.13677359721838631</v>
      </c>
      <c r="AS651" s="128">
        <v>9.6645872283505699E-2</v>
      </c>
      <c r="AT651" s="128">
        <v>0.1421180242898514</v>
      </c>
      <c r="AU651" s="128" t="s">
        <v>46</v>
      </c>
      <c r="AV651" s="128" t="s">
        <v>46</v>
      </c>
      <c r="AW651" s="128">
        <v>0.1231530284482882</v>
      </c>
      <c r="AX651" s="128">
        <v>1.061498196977295</v>
      </c>
      <c r="AY651" s="128">
        <v>1.0663623008717598</v>
      </c>
      <c r="AZ651" s="128">
        <v>1.054854634414907</v>
      </c>
      <c r="BA651" s="128">
        <v>1.2104564653765333</v>
      </c>
      <c r="BB651" s="128">
        <v>1.0181249287904433</v>
      </c>
      <c r="BC651" s="128">
        <v>1.2578070548822706</v>
      </c>
      <c r="BD651" s="128">
        <v>0.74072674053605381</v>
      </c>
      <c r="BE651" s="128">
        <v>1.1486137845955522</v>
      </c>
      <c r="BF651" s="128" t="s">
        <v>46</v>
      </c>
      <c r="BG651" s="128" t="s">
        <v>46</v>
      </c>
      <c r="BH651" s="128">
        <v>1.1662770546552668</v>
      </c>
      <c r="BI651" s="128">
        <v>7.5023518656399996E-4</v>
      </c>
      <c r="BJ651" s="128">
        <v>6.8693341225016004E-3</v>
      </c>
      <c r="BK651" s="128">
        <v>7.3195454903292002E-3</v>
      </c>
      <c r="BL651" s="128">
        <v>2.269461593886235E-2</v>
      </c>
      <c r="BM651" s="128">
        <v>2.0346101217503243E-3</v>
      </c>
      <c r="BN651" s="128">
        <v>2.8033869064143901E-2</v>
      </c>
      <c r="BO651" s="128">
        <v>-3.38285213013194E-2</v>
      </c>
      <c r="BP651" s="128">
        <v>1.83879888368172E-2</v>
      </c>
      <c r="BQ651" s="128" t="s">
        <v>46</v>
      </c>
      <c r="BR651" s="128" t="s">
        <v>46</v>
      </c>
      <c r="BS651" s="128">
        <v>1.5881064906574593E-2</v>
      </c>
      <c r="BT651" s="128">
        <v>8.0323355423992E-3</v>
      </c>
      <c r="BU651" s="128">
        <v>2.07539112970536E-2</v>
      </c>
      <c r="BV651" s="177">
        <v>0.80575814612036212</v>
      </c>
      <c r="BW651" s="177">
        <v>0.30278068940737207</v>
      </c>
      <c r="BX651" s="128">
        <v>-3.8371455295249999E-3</v>
      </c>
      <c r="BY651" s="128">
        <v>-2.5539071109767001E-2</v>
      </c>
      <c r="BZ651" s="177">
        <v>-4.0350580926181998E-3</v>
      </c>
      <c r="CA651" s="182">
        <v>2.9811508019374398E-2</v>
      </c>
      <c r="CB651" s="182">
        <v>9.39933239023161E-2</v>
      </c>
      <c r="CC651" s="182">
        <v>-5.2233693733686901E-2</v>
      </c>
      <c r="CD651" s="182">
        <v>1.4708699612260401E-2</v>
      </c>
      <c r="CE651" s="182">
        <v>7.2748010225495804E-2</v>
      </c>
      <c r="CF651" s="182">
        <v>7.5287292607622999E-2</v>
      </c>
      <c r="CG651" s="179">
        <v>17.9873233</v>
      </c>
      <c r="CH651" s="169">
        <v>0.4</v>
      </c>
      <c r="CI651" s="170" t="s">
        <v>46</v>
      </c>
      <c r="CJ651" s="170">
        <v>2E-3</v>
      </c>
      <c r="CK651" s="170" t="s">
        <v>46</v>
      </c>
      <c r="CL651" s="170">
        <v>2E-3</v>
      </c>
      <c r="CM651" s="180">
        <v>103240459.40000001</v>
      </c>
      <c r="CN651" s="180">
        <v>76421738.130873039</v>
      </c>
      <c r="CO651" s="180">
        <v>41862935.540000014</v>
      </c>
      <c r="CP651" s="128" t="s">
        <v>46</v>
      </c>
      <c r="CQ651" s="128" t="s">
        <v>46</v>
      </c>
      <c r="CR651" s="128" t="s">
        <v>46</v>
      </c>
      <c r="CS651" s="128" t="s">
        <v>46</v>
      </c>
      <c r="CT651" s="126" t="s">
        <v>46</v>
      </c>
      <c r="CU651" s="126" t="s">
        <v>46</v>
      </c>
      <c r="CV651" s="126" t="s">
        <v>6758</v>
      </c>
      <c r="CW651" s="126" t="s">
        <v>46</v>
      </c>
      <c r="CX651" s="154">
        <v>25569.625694432871</v>
      </c>
    </row>
    <row r="652" spans="1:102" ht="15" customHeight="1" x14ac:dyDescent="0.35">
      <c r="A652" s="8"/>
      <c r="B652" s="129">
        <v>3319016000150</v>
      </c>
      <c r="C652" s="152" t="s">
        <v>6759</v>
      </c>
      <c r="D652" s="126">
        <v>16</v>
      </c>
      <c r="E652" s="126"/>
      <c r="F652" s="122" t="s">
        <v>3393</v>
      </c>
      <c r="G652" s="126" t="s">
        <v>4867</v>
      </c>
      <c r="H652" s="126" t="s">
        <v>3557</v>
      </c>
      <c r="I652" s="126" t="s">
        <v>3558</v>
      </c>
      <c r="J652" s="126" t="s">
        <v>3561</v>
      </c>
      <c r="K652" s="126" t="s">
        <v>3526</v>
      </c>
      <c r="L652" s="211" t="s">
        <v>3399</v>
      </c>
      <c r="M652" s="126" t="s">
        <v>368</v>
      </c>
      <c r="N652" s="126" t="s">
        <v>368</v>
      </c>
      <c r="O652" s="126" t="s">
        <v>368</v>
      </c>
      <c r="P652" s="211" t="s">
        <v>3541</v>
      </c>
      <c r="Q652" s="127">
        <v>100</v>
      </c>
      <c r="R652" s="126" t="s">
        <v>4350</v>
      </c>
      <c r="S652" s="213" t="s">
        <v>46</v>
      </c>
      <c r="T652" s="171">
        <v>100</v>
      </c>
      <c r="U652" s="171">
        <v>100</v>
      </c>
      <c r="V652" s="172" t="s">
        <v>3398</v>
      </c>
      <c r="W652" s="172" t="s">
        <v>135</v>
      </c>
      <c r="X652" s="172" t="s">
        <v>135</v>
      </c>
      <c r="Y652" s="172" t="s">
        <v>3530</v>
      </c>
      <c r="Z652" s="172">
        <v>1</v>
      </c>
      <c r="AA652" s="172" t="s">
        <v>46</v>
      </c>
      <c r="AB652" s="169" t="s">
        <v>46</v>
      </c>
      <c r="AC652" s="172" t="s">
        <v>6760</v>
      </c>
      <c r="AD652" s="169">
        <v>8.5000000000000006E-3</v>
      </c>
      <c r="AE652" s="169">
        <v>0.1585</v>
      </c>
      <c r="AF652" s="169">
        <v>0.01</v>
      </c>
      <c r="AG652" s="169" t="s">
        <v>46</v>
      </c>
      <c r="AH652" s="172" t="s">
        <v>46</v>
      </c>
      <c r="AI652" s="172" t="s">
        <v>46</v>
      </c>
      <c r="AJ652" s="172" t="s">
        <v>46</v>
      </c>
      <c r="AK652" s="173">
        <v>36409</v>
      </c>
      <c r="AL652" s="212" t="s">
        <v>6761</v>
      </c>
      <c r="AM652" s="128">
        <v>-1.4867494874436201E-2</v>
      </c>
      <c r="AN652" s="128">
        <v>-0.1085754193641099</v>
      </c>
      <c r="AO652" s="128">
        <v>2.7341331994104202E-2</v>
      </c>
      <c r="AP652" s="128">
        <v>7.9952721192926901E-2</v>
      </c>
      <c r="AQ652" s="128">
        <v>4.7065435770210197E-2</v>
      </c>
      <c r="AR652" s="128">
        <v>0.34364995853625668</v>
      </c>
      <c r="AS652" s="128">
        <v>-3.3254908247580102E-2</v>
      </c>
      <c r="AT652" s="128">
        <v>-3.8901415033056198E-2</v>
      </c>
      <c r="AU652" s="128" t="s">
        <v>46</v>
      </c>
      <c r="AV652" s="128" t="s">
        <v>46</v>
      </c>
      <c r="AW652" s="128">
        <v>6.6353948673823299E-2</v>
      </c>
      <c r="AX652" s="128" t="s">
        <v>46</v>
      </c>
      <c r="AY652" s="128" t="s">
        <v>46</v>
      </c>
      <c r="AZ652" s="128">
        <v>0.20490326522797961</v>
      </c>
      <c r="BA652" s="128">
        <v>0.64103156945818884</v>
      </c>
      <c r="BB652" s="128">
        <v>0.34383540677348612</v>
      </c>
      <c r="BC652" s="128">
        <v>3.160298120745757</v>
      </c>
      <c r="BD652" s="128" t="s">
        <v>46</v>
      </c>
      <c r="BE652" s="128" t="s">
        <v>46</v>
      </c>
      <c r="BF652" s="128" t="s">
        <v>46</v>
      </c>
      <c r="BG652" s="128" t="s">
        <v>46</v>
      </c>
      <c r="BH652" s="128">
        <v>0.228106871220496</v>
      </c>
      <c r="BI652" s="128">
        <v>-2.70667986498138E-2</v>
      </c>
      <c r="BJ652" s="128">
        <v>-0.21208801661079321</v>
      </c>
      <c r="BK652" s="128">
        <v>-0.1060939842449206</v>
      </c>
      <c r="BL652" s="128">
        <v>-3.9807390003258836E-2</v>
      </c>
      <c r="BM652" s="128">
        <v>-7.900385252747677E-2</v>
      </c>
      <c r="BN652" s="128">
        <v>0.23491023038201431</v>
      </c>
      <c r="BO652" s="128">
        <v>-0.16372930183240531</v>
      </c>
      <c r="BP652" s="128">
        <v>-0.1626314504860904</v>
      </c>
      <c r="BQ652" s="128" t="s">
        <v>46</v>
      </c>
      <c r="BR652" s="128" t="s">
        <v>46</v>
      </c>
      <c r="BS652" s="128">
        <v>-0.17393878434181509</v>
      </c>
      <c r="BT652" s="128">
        <v>0.11687771030278669</v>
      </c>
      <c r="BU652" s="128">
        <v>0.1551885910429994</v>
      </c>
      <c r="BV652" s="177">
        <v>-0.78308122067329822</v>
      </c>
      <c r="BW652" s="177">
        <v>-0.2503130432731181</v>
      </c>
      <c r="BX652" s="128">
        <v>-0.1180516551125705</v>
      </c>
      <c r="BY652" s="128">
        <v>-0.55066083784020248</v>
      </c>
      <c r="BZ652" s="177">
        <v>-0.21634617425845651</v>
      </c>
      <c r="CA652" s="182">
        <v>-0.58369098605695535</v>
      </c>
      <c r="CB652" s="182">
        <v>0.56824567655495917</v>
      </c>
      <c r="CC652" s="182">
        <v>-0.50604958908940789</v>
      </c>
      <c r="CD652" s="182">
        <v>-0.39933829779215141</v>
      </c>
      <c r="CE652" s="182">
        <v>3.5587762055259903E-2</v>
      </c>
      <c r="CF652" s="182">
        <v>-0.28911010264802872</v>
      </c>
      <c r="CG652" s="179">
        <v>5.3074060999999997</v>
      </c>
      <c r="CH652" s="169">
        <v>0.35</v>
      </c>
      <c r="CI652" s="170" t="s">
        <v>46</v>
      </c>
      <c r="CJ652" s="170">
        <v>2.9750000000000002E-3</v>
      </c>
      <c r="CK652" s="170" t="s">
        <v>46</v>
      </c>
      <c r="CL652" s="170">
        <v>2.9750000000000002E-3</v>
      </c>
      <c r="CM652" s="180">
        <v>168376337.34999999</v>
      </c>
      <c r="CN652" s="180">
        <v>177308008.35833323</v>
      </c>
      <c r="CO652" s="180">
        <v>-7828669.8600000022</v>
      </c>
      <c r="CP652" s="128" t="s">
        <v>46</v>
      </c>
      <c r="CQ652" s="128" t="s">
        <v>46</v>
      </c>
      <c r="CR652" s="128" t="s">
        <v>46</v>
      </c>
      <c r="CS652" s="128" t="s">
        <v>46</v>
      </c>
      <c r="CT652" s="126" t="s">
        <v>46</v>
      </c>
      <c r="CU652" s="126" t="s">
        <v>46</v>
      </c>
      <c r="CV652" s="126" t="s">
        <v>6762</v>
      </c>
      <c r="CW652" s="126" t="s">
        <v>46</v>
      </c>
      <c r="CX652" s="154">
        <v>25569.625694432871</v>
      </c>
    </row>
    <row r="653" spans="1:102" ht="15" customHeight="1" x14ac:dyDescent="0.35">
      <c r="A653" s="8"/>
      <c r="B653" s="129">
        <v>6866051000187</v>
      </c>
      <c r="C653" s="152" t="s">
        <v>6763</v>
      </c>
      <c r="D653" s="126">
        <v>10</v>
      </c>
      <c r="E653" s="126"/>
      <c r="F653" s="122" t="s">
        <v>3393</v>
      </c>
      <c r="G653" s="126" t="s">
        <v>4867</v>
      </c>
      <c r="H653" s="126" t="s">
        <v>3557</v>
      </c>
      <c r="I653" s="126" t="s">
        <v>3558</v>
      </c>
      <c r="J653" s="126" t="s">
        <v>362</v>
      </c>
      <c r="K653" s="126" t="s">
        <v>3526</v>
      </c>
      <c r="L653" s="211" t="s">
        <v>3399</v>
      </c>
      <c r="M653" s="126" t="s">
        <v>163</v>
      </c>
      <c r="N653" s="126" t="s">
        <v>3566</v>
      </c>
      <c r="O653" s="126" t="s">
        <v>3568</v>
      </c>
      <c r="P653" s="211" t="s">
        <v>3562</v>
      </c>
      <c r="Q653" s="127">
        <v>1000</v>
      </c>
      <c r="R653" s="126" t="s">
        <v>4350</v>
      </c>
      <c r="S653" s="213" t="s">
        <v>46</v>
      </c>
      <c r="T653" s="171">
        <v>1000</v>
      </c>
      <c r="U653" s="171">
        <v>1000</v>
      </c>
      <c r="V653" s="172" t="s">
        <v>4780</v>
      </c>
      <c r="W653" s="172" t="s">
        <v>135</v>
      </c>
      <c r="X653" s="172" t="s">
        <v>135</v>
      </c>
      <c r="Y653" s="172" t="s">
        <v>135</v>
      </c>
      <c r="Z653" s="172">
        <v>0</v>
      </c>
      <c r="AA653" s="172" t="s">
        <v>46</v>
      </c>
      <c r="AB653" s="169" t="s">
        <v>46</v>
      </c>
      <c r="AC653" s="172" t="s">
        <v>46</v>
      </c>
      <c r="AD653" s="169">
        <v>2E-3</v>
      </c>
      <c r="AE653" s="169" t="s">
        <v>46</v>
      </c>
      <c r="AF653" s="169">
        <v>2E-3</v>
      </c>
      <c r="AG653" s="169" t="s">
        <v>46</v>
      </c>
      <c r="AH653" s="172" t="s">
        <v>46</v>
      </c>
      <c r="AI653" s="172" t="s">
        <v>46</v>
      </c>
      <c r="AJ653" s="172" t="s">
        <v>133</v>
      </c>
      <c r="AK653" s="173">
        <v>38485</v>
      </c>
      <c r="AL653" s="212" t="s">
        <v>6764</v>
      </c>
      <c r="AM653" s="128">
        <v>1.2464905641566401E-2</v>
      </c>
      <c r="AN653" s="128">
        <v>0.1079103213009196</v>
      </c>
      <c r="AO653" s="128">
        <v>0.1367797002706965</v>
      </c>
      <c r="AP653" s="128">
        <v>0.13430973587539499</v>
      </c>
      <c r="AQ653" s="128">
        <v>0.13188238634231039</v>
      </c>
      <c r="AR653" s="128">
        <v>0.1203403533272506</v>
      </c>
      <c r="AS653" s="128">
        <v>0.1263560215485495</v>
      </c>
      <c r="AT653" s="128">
        <v>0.1374086734305541</v>
      </c>
      <c r="AU653" s="128" t="s">
        <v>46</v>
      </c>
      <c r="AV653" s="128" t="s">
        <v>46</v>
      </c>
      <c r="AW653" s="128">
        <v>0.1089805355975748</v>
      </c>
      <c r="AX653" s="128">
        <v>1.0217718872387556</v>
      </c>
      <c r="AY653" s="128">
        <v>1.0424849165339365</v>
      </c>
      <c r="AZ653" s="128">
        <v>1.0250637097129571</v>
      </c>
      <c r="BA653" s="128">
        <v>1.1049882141413032</v>
      </c>
      <c r="BB653" s="128">
        <v>1.0461054641790597</v>
      </c>
      <c r="BC653" s="128">
        <v>1.1066824919458449</v>
      </c>
      <c r="BD653" s="128">
        <v>0.96843540005726758</v>
      </c>
      <c r="BE653" s="128">
        <v>1.1105522836669046</v>
      </c>
      <c r="BF653" s="128" t="s">
        <v>46</v>
      </c>
      <c r="BG653" s="128" t="s">
        <v>46</v>
      </c>
      <c r="BH653" s="128">
        <v>1.0968606922014332</v>
      </c>
      <c r="BI653" s="128">
        <v>2.6560186618880001E-4</v>
      </c>
      <c r="BJ653" s="128">
        <v>4.3977240542362999E-3</v>
      </c>
      <c r="BK653" s="128">
        <v>3.3443840316715002E-3</v>
      </c>
      <c r="BL653" s="128">
        <v>1.1378167220528201E-2</v>
      </c>
      <c r="BM653" s="128">
        <v>5.1617668524026605E-3</v>
      </c>
      <c r="BN653" s="128">
        <v>1.16006251730083E-2</v>
      </c>
      <c r="BO653" s="128">
        <v>-4.1183720362756001E-3</v>
      </c>
      <c r="BP653" s="128">
        <v>1.3678637977519999E-2</v>
      </c>
      <c r="BQ653" s="128" t="s">
        <v>46</v>
      </c>
      <c r="BR653" s="128" t="s">
        <v>46</v>
      </c>
      <c r="BS653" s="128">
        <v>8.7539966880478826E-3</v>
      </c>
      <c r="BT653" s="128">
        <v>1.4966630197011E-3</v>
      </c>
      <c r="BU653" s="128">
        <v>3.2900486626237999E-3</v>
      </c>
      <c r="BV653" s="177">
        <v>1.9700718552675889</v>
      </c>
      <c r="BW653" s="177">
        <v>1.2087179240286072</v>
      </c>
      <c r="BX653" s="128">
        <v>-3.0631685812831932E-4</v>
      </c>
      <c r="BY653" s="128">
        <v>-1.07585834718912E-2</v>
      </c>
      <c r="BZ653" s="177">
        <v>-6.6551187574400003E-5</v>
      </c>
      <c r="CA653" s="182">
        <v>2.3856469962676902E-2</v>
      </c>
      <c r="CB653" s="182">
        <v>-0.1121964593486902</v>
      </c>
      <c r="CC653" s="182">
        <v>0.1107396188079024</v>
      </c>
      <c r="CD653" s="182">
        <v>6.75094057004164E-2</v>
      </c>
      <c r="CE653" s="182">
        <v>-7.7122927437560301E-2</v>
      </c>
      <c r="CF653" s="182">
        <v>5.4447571961771503E-2</v>
      </c>
      <c r="CG653" s="179">
        <v>8.1730376000000007</v>
      </c>
      <c r="CH653" s="169">
        <v>0.3</v>
      </c>
      <c r="CI653" s="170" t="s">
        <v>46</v>
      </c>
      <c r="CJ653" s="170">
        <v>5.9999999999999995E-4</v>
      </c>
      <c r="CK653" s="170" t="s">
        <v>46</v>
      </c>
      <c r="CL653" s="170">
        <v>5.9999999999999995E-4</v>
      </c>
      <c r="CM653" s="180">
        <v>2523888686.25</v>
      </c>
      <c r="CN653" s="180">
        <v>2162118395.1140485</v>
      </c>
      <c r="CO653" s="180">
        <v>626587974.4200002</v>
      </c>
      <c r="CP653" s="128" t="s">
        <v>46</v>
      </c>
      <c r="CQ653" s="128" t="s">
        <v>46</v>
      </c>
      <c r="CR653" s="128" t="s">
        <v>46</v>
      </c>
      <c r="CS653" s="128" t="s">
        <v>46</v>
      </c>
      <c r="CT653" s="126" t="s">
        <v>46</v>
      </c>
      <c r="CU653" s="126" t="s">
        <v>46</v>
      </c>
      <c r="CV653" s="126" t="s">
        <v>6765</v>
      </c>
      <c r="CW653" s="126" t="s">
        <v>46</v>
      </c>
      <c r="CX653" s="154">
        <v>25569.625694432871</v>
      </c>
    </row>
    <row r="654" spans="1:102" ht="15" customHeight="1" x14ac:dyDescent="0.35">
      <c r="A654" s="8"/>
      <c r="B654" s="129">
        <v>836263000135</v>
      </c>
      <c r="C654" s="152" t="s">
        <v>6766</v>
      </c>
      <c r="D654" s="126">
        <v>10</v>
      </c>
      <c r="E654" s="126"/>
      <c r="F654" s="122" t="s">
        <v>3393</v>
      </c>
      <c r="G654" s="126" t="s">
        <v>4867</v>
      </c>
      <c r="H654" s="126" t="s">
        <v>3557</v>
      </c>
      <c r="I654" s="126" t="s">
        <v>3558</v>
      </c>
      <c r="J654" s="126" t="s">
        <v>3561</v>
      </c>
      <c r="K654" s="126" t="s">
        <v>3540</v>
      </c>
      <c r="L654" s="211" t="s">
        <v>3399</v>
      </c>
      <c r="M654" s="126" t="s">
        <v>163</v>
      </c>
      <c r="N654" s="126" t="s">
        <v>3566</v>
      </c>
      <c r="O654" s="126" t="s">
        <v>4508</v>
      </c>
      <c r="P654" s="211" t="s">
        <v>3541</v>
      </c>
      <c r="Q654" s="127">
        <v>1000</v>
      </c>
      <c r="R654" s="126" t="s">
        <v>4361</v>
      </c>
      <c r="S654" s="213" t="s">
        <v>46</v>
      </c>
      <c r="T654" s="171">
        <v>1000</v>
      </c>
      <c r="U654" s="171">
        <v>1000</v>
      </c>
      <c r="V654" s="172" t="s">
        <v>3398</v>
      </c>
      <c r="W654" s="172" t="s">
        <v>135</v>
      </c>
      <c r="X654" s="172" t="s">
        <v>135</v>
      </c>
      <c r="Y654" s="172" t="s">
        <v>3530</v>
      </c>
      <c r="Z654" s="172">
        <v>1</v>
      </c>
      <c r="AA654" s="172" t="s">
        <v>46</v>
      </c>
      <c r="AB654" s="169" t="s">
        <v>46</v>
      </c>
      <c r="AC654" s="172" t="s">
        <v>46</v>
      </c>
      <c r="AD654" s="169">
        <v>5.0000000000000001E-3</v>
      </c>
      <c r="AE654" s="169" t="s">
        <v>46</v>
      </c>
      <c r="AF654" s="169" t="s">
        <v>46</v>
      </c>
      <c r="AG654" s="169">
        <v>0.2</v>
      </c>
      <c r="AH654" s="172" t="s">
        <v>136</v>
      </c>
      <c r="AI654" s="172" t="s">
        <v>4367</v>
      </c>
      <c r="AJ654" s="172" t="s">
        <v>133</v>
      </c>
      <c r="AK654" s="173">
        <v>34988</v>
      </c>
      <c r="AL654" s="212" t="s">
        <v>6767</v>
      </c>
      <c r="AM654" s="128">
        <v>9.1424708436404992E-3</v>
      </c>
      <c r="AN654" s="128">
        <v>0.1059339682148543</v>
      </c>
      <c r="AO654" s="128">
        <v>0.11454165943826571</v>
      </c>
      <c r="AP654" s="128">
        <v>0.1074830828771569</v>
      </c>
      <c r="AQ654" s="128">
        <v>0.10820738065782801</v>
      </c>
      <c r="AR654" s="128">
        <v>6.67016733726222E-2</v>
      </c>
      <c r="AS654" s="128">
        <v>0.1200100017235512</v>
      </c>
      <c r="AT654" s="128">
        <v>0.11663601783904461</v>
      </c>
      <c r="AU654" s="128" t="s">
        <v>46</v>
      </c>
      <c r="AV654" s="128" t="s">
        <v>46</v>
      </c>
      <c r="AW654" s="128">
        <v>0.1232599275858175</v>
      </c>
      <c r="AX654" s="128">
        <v>0.74942562395184953</v>
      </c>
      <c r="AY654" s="128">
        <v>1.0233920414768518</v>
      </c>
      <c r="AZ654" s="128">
        <v>0.85840587534626411</v>
      </c>
      <c r="BA654" s="128">
        <v>0.87316620219879593</v>
      </c>
      <c r="BB654" s="128">
        <v>0.83902189132056737</v>
      </c>
      <c r="BC654" s="128">
        <v>0.61340665922954052</v>
      </c>
      <c r="BD654" s="128">
        <v>0.9197973520032442</v>
      </c>
      <c r="BE654" s="128">
        <v>0.94266535536003881</v>
      </c>
      <c r="BF654" s="128" t="s">
        <v>46</v>
      </c>
      <c r="BG654" s="128" t="s">
        <v>46</v>
      </c>
      <c r="BH654" s="128">
        <v>1.0291763355085128</v>
      </c>
      <c r="BI654" s="128">
        <v>-3.0568329317369998E-3</v>
      </c>
      <c r="BJ654" s="128">
        <v>2.4213709681709999E-3</v>
      </c>
      <c r="BK654" s="128">
        <v>-1.88936568007591E-2</v>
      </c>
      <c r="BL654" s="128">
        <v>-1.3901491397748322E-2</v>
      </c>
      <c r="BM654" s="128">
        <v>-1.8389443821843598E-2</v>
      </c>
      <c r="BN654" s="128">
        <v>-4.20380547816201E-2</v>
      </c>
      <c r="BO654" s="128">
        <v>-1.0464391861273899E-2</v>
      </c>
      <c r="BP654" s="128">
        <v>-7.0940176139895001E-3</v>
      </c>
      <c r="BQ654" s="128" t="s">
        <v>46</v>
      </c>
      <c r="BR654" s="128" t="s">
        <v>46</v>
      </c>
      <c r="BS654" s="128">
        <v>3.1205829920195605E-3</v>
      </c>
      <c r="BT654" s="128">
        <v>1.6739063768932898E-2</v>
      </c>
      <c r="BU654" s="128">
        <v>8.2258650709685008E-3</v>
      </c>
      <c r="BV654" s="177">
        <v>-0.99639140095616641</v>
      </c>
      <c r="BW654" s="177">
        <v>0.1314344362242664</v>
      </c>
      <c r="BX654" s="128">
        <v>-1.21080281239465E-2</v>
      </c>
      <c r="BY654" s="128">
        <v>-2.0697433741261501E-2</v>
      </c>
      <c r="BZ654" s="177">
        <v>5.2702610183621001E-3</v>
      </c>
      <c r="CA654" s="182">
        <v>0.45724612156655731</v>
      </c>
      <c r="CB654" s="182">
        <v>-0.15391516206165279</v>
      </c>
      <c r="CC654" s="182">
        <v>0.78227780135230418</v>
      </c>
      <c r="CD654" s="182">
        <v>0.89684338914130945</v>
      </c>
      <c r="CE654" s="182">
        <v>-2.57294564901368E-2</v>
      </c>
      <c r="CF654" s="182">
        <v>0.33037950150632012</v>
      </c>
      <c r="CG654" s="179">
        <v>24.6914798</v>
      </c>
      <c r="CH654" s="169">
        <v>0.3</v>
      </c>
      <c r="CI654" s="170">
        <v>0.15</v>
      </c>
      <c r="CJ654" s="170">
        <v>1.5E-3</v>
      </c>
      <c r="CK654" s="170" t="s">
        <v>46</v>
      </c>
      <c r="CL654" s="170">
        <v>1.5E-3</v>
      </c>
      <c r="CM654" s="180">
        <v>98499773.530000001</v>
      </c>
      <c r="CN654" s="180">
        <v>75497190.923333362</v>
      </c>
      <c r="CO654" s="180">
        <v>37980841.140000001</v>
      </c>
      <c r="CP654" s="128" t="s">
        <v>46</v>
      </c>
      <c r="CQ654" s="128" t="s">
        <v>46</v>
      </c>
      <c r="CR654" s="128" t="s">
        <v>46</v>
      </c>
      <c r="CS654" s="128" t="s">
        <v>46</v>
      </c>
      <c r="CT654" s="126" t="s">
        <v>46</v>
      </c>
      <c r="CU654" s="126" t="s">
        <v>46</v>
      </c>
      <c r="CV654" s="126" t="s">
        <v>6768</v>
      </c>
      <c r="CW654" s="126" t="s">
        <v>46</v>
      </c>
      <c r="CX654" s="154">
        <v>25569.625694432871</v>
      </c>
    </row>
    <row r="655" spans="1:102" ht="15" customHeight="1" x14ac:dyDescent="0.35">
      <c r="A655" s="8"/>
      <c r="B655" s="129">
        <v>32485590000186</v>
      </c>
      <c r="C655" s="152" t="s">
        <v>6769</v>
      </c>
      <c r="D655" s="126">
        <v>11</v>
      </c>
      <c r="E655" s="126"/>
      <c r="F655" s="122"/>
      <c r="G655" s="126" t="s">
        <v>4867</v>
      </c>
      <c r="H655" s="126" t="s">
        <v>3557</v>
      </c>
      <c r="I655" s="126" t="s">
        <v>3558</v>
      </c>
      <c r="J655" s="126" t="s">
        <v>3561</v>
      </c>
      <c r="K655" s="126" t="s">
        <v>3540</v>
      </c>
      <c r="L655" s="211" t="s">
        <v>3399</v>
      </c>
      <c r="M655" s="126" t="s">
        <v>163</v>
      </c>
      <c r="N655" s="126" t="s">
        <v>3547</v>
      </c>
      <c r="O655" s="126" t="s">
        <v>315</v>
      </c>
      <c r="P655" s="211" t="s">
        <v>4252</v>
      </c>
      <c r="Q655" s="127">
        <v>1000</v>
      </c>
      <c r="R655" s="126" t="s">
        <v>4350</v>
      </c>
      <c r="S655" s="213" t="s">
        <v>46</v>
      </c>
      <c r="T655" s="171">
        <v>1000</v>
      </c>
      <c r="U655" s="171">
        <v>1000</v>
      </c>
      <c r="V655" s="172" t="s">
        <v>3398</v>
      </c>
      <c r="W655" s="172" t="s">
        <v>135</v>
      </c>
      <c r="X655" s="172" t="s">
        <v>3531</v>
      </c>
      <c r="Y655" s="172" t="s">
        <v>3530</v>
      </c>
      <c r="Z655" s="172">
        <v>31</v>
      </c>
      <c r="AA655" s="172" t="s">
        <v>46</v>
      </c>
      <c r="AB655" s="169" t="s">
        <v>46</v>
      </c>
      <c r="AC655" s="172" t="s">
        <v>46</v>
      </c>
      <c r="AD655" s="169">
        <v>7.4999999999999997E-3</v>
      </c>
      <c r="AE655" s="169" t="s">
        <v>46</v>
      </c>
      <c r="AF655" s="169">
        <v>7.4999999999999997E-3</v>
      </c>
      <c r="AG655" s="169" t="s">
        <v>46</v>
      </c>
      <c r="AH655" s="172" t="s">
        <v>46</v>
      </c>
      <c r="AI655" s="172" t="s">
        <v>46</v>
      </c>
      <c r="AJ655" s="172" t="s">
        <v>4383</v>
      </c>
      <c r="AK655" s="173">
        <v>43661</v>
      </c>
      <c r="AL655" s="212" t="s">
        <v>6770</v>
      </c>
      <c r="AM655" s="128">
        <v>1.6390622544160099E-2</v>
      </c>
      <c r="AN655" s="128">
        <v>0.127383844117443</v>
      </c>
      <c r="AO655" s="128">
        <v>0.1063994029271657</v>
      </c>
      <c r="AP655" s="128">
        <v>0.1035652689807615</v>
      </c>
      <c r="AQ655" s="128">
        <v>0.10468011904020751</v>
      </c>
      <c r="AR655" s="128">
        <v>3.4634557322417298E-2</v>
      </c>
      <c r="AS655" s="128">
        <v>0.1567367143661102</v>
      </c>
      <c r="AT655" s="128">
        <v>5.9602353299169401E-2</v>
      </c>
      <c r="AU655" s="128" t="s">
        <v>46</v>
      </c>
      <c r="AV655" s="128" t="s">
        <v>46</v>
      </c>
      <c r="AW655" s="128">
        <v>8.3351236768069298E-2</v>
      </c>
      <c r="AX655" s="128">
        <v>1.3435703254838254</v>
      </c>
      <c r="AY655" s="128">
        <v>1.2306119980148087</v>
      </c>
      <c r="AZ655" s="128">
        <v>0.79738562418191239</v>
      </c>
      <c r="BA655" s="128">
        <v>0.83977479300778779</v>
      </c>
      <c r="BB655" s="128">
        <v>0.80891504576148399</v>
      </c>
      <c r="BC655" s="128">
        <v>0.31850877237149078</v>
      </c>
      <c r="BD655" s="128">
        <v>1.2012833327653001</v>
      </c>
      <c r="BE655" s="128">
        <v>0.48171289275831047</v>
      </c>
      <c r="BF655" s="128" t="s">
        <v>46</v>
      </c>
      <c r="BG655" s="128" t="s">
        <v>46</v>
      </c>
      <c r="BH655" s="128">
        <v>0.90538644020876158</v>
      </c>
      <c r="BI655" s="128">
        <v>4.1913187687824998E-3</v>
      </c>
      <c r="BJ655" s="128">
        <v>2.38712468707598E-2</v>
      </c>
      <c r="BK655" s="128">
        <v>-2.7035913311859099E-2</v>
      </c>
      <c r="BL655" s="128">
        <v>-1.7590439893612864E-2</v>
      </c>
      <c r="BM655" s="128">
        <v>-2.1894594594119132E-2</v>
      </c>
      <c r="BN655" s="128">
        <v>-7.4105170831824996E-2</v>
      </c>
      <c r="BO655" s="128">
        <v>2.6262320781285001E-2</v>
      </c>
      <c r="BP655" s="128">
        <v>-6.4127682153864704E-2</v>
      </c>
      <c r="BQ655" s="128" t="s">
        <v>46</v>
      </c>
      <c r="BR655" s="128" t="s">
        <v>46</v>
      </c>
      <c r="BS655" s="128">
        <v>-7.9759853470356967E-3</v>
      </c>
      <c r="BT655" s="128">
        <v>4.2006478342100202E-2</v>
      </c>
      <c r="BU655" s="128">
        <v>3.4368772085328403E-2</v>
      </c>
      <c r="BV655" s="177">
        <v>-0.55408974199030481</v>
      </c>
      <c r="BW655" s="177">
        <v>-0.17107280581777981</v>
      </c>
      <c r="BX655" s="128">
        <v>-3.6966069093279701E-2</v>
      </c>
      <c r="BY655" s="128">
        <v>-4.0167749733513301E-2</v>
      </c>
      <c r="BZ655" s="177">
        <v>2.3686167438415399E-2</v>
      </c>
      <c r="CA655" s="182">
        <v>0.500733838186596</v>
      </c>
      <c r="CB655" s="182">
        <v>-0.23299686562883959</v>
      </c>
      <c r="CC655" s="182">
        <v>0.85351645981880031</v>
      </c>
      <c r="CD655" s="182">
        <v>0.92613866975410841</v>
      </c>
      <c r="CE655" s="182">
        <v>-7.3821432176450097E-2</v>
      </c>
      <c r="CF655" s="182">
        <v>0.34758624536517618</v>
      </c>
      <c r="CG655" s="179">
        <v>1.6425339999999999</v>
      </c>
      <c r="CH655" s="169">
        <v>0.22500000000000001</v>
      </c>
      <c r="CI655" s="170">
        <v>0.1</v>
      </c>
      <c r="CJ655" s="170">
        <v>1.6874999999999998E-3</v>
      </c>
      <c r="CK655" s="170" t="s">
        <v>46</v>
      </c>
      <c r="CL655" s="170">
        <v>1.6874999999999998E-3</v>
      </c>
      <c r="CM655" s="180">
        <v>65264575.920000002</v>
      </c>
      <c r="CN655" s="180">
        <v>70116722.36023809</v>
      </c>
      <c r="CO655" s="180">
        <v>-5684789.1300000027</v>
      </c>
      <c r="CP655" s="128" t="s">
        <v>46</v>
      </c>
      <c r="CQ655" s="128" t="s">
        <v>46</v>
      </c>
      <c r="CR655" s="128" t="s">
        <v>46</v>
      </c>
      <c r="CS655" s="128" t="s">
        <v>46</v>
      </c>
      <c r="CT655" s="126" t="s">
        <v>46</v>
      </c>
      <c r="CU655" s="126" t="s">
        <v>46</v>
      </c>
      <c r="CV655" s="126" t="s">
        <v>6771</v>
      </c>
      <c r="CW655" s="126" t="s">
        <v>46</v>
      </c>
      <c r="CX655" s="154">
        <v>25569.625694432871</v>
      </c>
    </row>
    <row r="656" spans="1:102" ht="15" customHeight="1" x14ac:dyDescent="0.35">
      <c r="A656" s="8"/>
      <c r="B656" s="129">
        <v>34428006000186</v>
      </c>
      <c r="C656" s="152" t="s">
        <v>6772</v>
      </c>
      <c r="D656" s="126">
        <v>26</v>
      </c>
      <c r="E656" s="126"/>
      <c r="F656" s="122"/>
      <c r="G656" s="126" t="s">
        <v>666</v>
      </c>
      <c r="H656" s="126" t="s">
        <v>3390</v>
      </c>
      <c r="I656" s="126" t="s">
        <v>3384</v>
      </c>
      <c r="J656" s="126" t="s">
        <v>362</v>
      </c>
      <c r="K656" s="126" t="s">
        <v>3526</v>
      </c>
      <c r="L656" s="211" t="s">
        <v>3400</v>
      </c>
      <c r="M656" s="126" t="s">
        <v>114</v>
      </c>
      <c r="N656" s="126" t="s">
        <v>115</v>
      </c>
      <c r="O656" s="126" t="s">
        <v>4459</v>
      </c>
      <c r="P656" s="211" t="s">
        <v>3550</v>
      </c>
      <c r="Q656" s="127">
        <v>500</v>
      </c>
      <c r="R656" s="126" t="s">
        <v>4350</v>
      </c>
      <c r="S656" s="213" t="s">
        <v>46</v>
      </c>
      <c r="T656" s="171">
        <v>100</v>
      </c>
      <c r="U656" s="171">
        <v>100</v>
      </c>
      <c r="V656" s="172" t="s">
        <v>3398</v>
      </c>
      <c r="W656" s="172" t="s">
        <v>3530</v>
      </c>
      <c r="X656" s="172" t="s">
        <v>3531</v>
      </c>
      <c r="Y656" s="172" t="s">
        <v>3534</v>
      </c>
      <c r="Z656" s="172">
        <v>32</v>
      </c>
      <c r="AA656" s="172" t="s">
        <v>46</v>
      </c>
      <c r="AB656" s="169" t="s">
        <v>46</v>
      </c>
      <c r="AC656" s="172" t="s">
        <v>6773</v>
      </c>
      <c r="AD656" s="169">
        <v>1.9299999999999998E-2</v>
      </c>
      <c r="AE656" s="169">
        <v>8.9300000000000004E-2</v>
      </c>
      <c r="AF656" s="169">
        <v>2.5000000000000001E-2</v>
      </c>
      <c r="AG656" s="169">
        <v>0.2</v>
      </c>
      <c r="AH656" s="172" t="s">
        <v>136</v>
      </c>
      <c r="AI656" s="172" t="s">
        <v>4367</v>
      </c>
      <c r="AJ656" s="172" t="s">
        <v>46</v>
      </c>
      <c r="AK656" s="173">
        <v>43819</v>
      </c>
      <c r="AL656" s="212" t="s">
        <v>6774</v>
      </c>
      <c r="AM656" s="128">
        <v>2.53887797211826E-2</v>
      </c>
      <c r="AN656" s="128">
        <v>0.28789206832444392</v>
      </c>
      <c r="AO656" s="128">
        <v>0.11956775400829819</v>
      </c>
      <c r="AP656" s="128">
        <v>0.1079355261794781</v>
      </c>
      <c r="AQ656" s="128">
        <v>0.1019037397903519</v>
      </c>
      <c r="AR656" s="128">
        <v>-0.1738815631493153</v>
      </c>
      <c r="AS656" s="128">
        <v>0.28844471250019588</v>
      </c>
      <c r="AT656" s="128">
        <v>0.11994689638661971</v>
      </c>
      <c r="AU656" s="128" t="s">
        <v>46</v>
      </c>
      <c r="AV656" s="128" t="s">
        <v>46</v>
      </c>
      <c r="AW656" s="128">
        <v>2.6755183689291102E-2</v>
      </c>
      <c r="AX656" s="128">
        <v>2.0811662852781838</v>
      </c>
      <c r="AY656" s="128">
        <v>2.7812273673160925</v>
      </c>
      <c r="AZ656" s="128">
        <v>0.89607277427300047</v>
      </c>
      <c r="BA656" s="128">
        <v>0.87702998467345061</v>
      </c>
      <c r="BB656" s="128">
        <v>0.78535216224071114</v>
      </c>
      <c r="BC656" s="128" t="s">
        <v>46</v>
      </c>
      <c r="BD656" s="128">
        <v>2.2107380963811085</v>
      </c>
      <c r="BE656" s="128">
        <v>0.96942424648499759</v>
      </c>
      <c r="BF656" s="128" t="s">
        <v>46</v>
      </c>
      <c r="BG656" s="128" t="s">
        <v>46</v>
      </c>
      <c r="BH656" s="128">
        <v>0.24499065944839429</v>
      </c>
      <c r="BI656" s="128">
        <v>1.31894759458051E-2</v>
      </c>
      <c r="BJ656" s="128">
        <v>0.18437947107776059</v>
      </c>
      <c r="BK656" s="128">
        <v>-1.38675622307267E-2</v>
      </c>
      <c r="BL656" s="128">
        <v>-1.3475429507248449E-2</v>
      </c>
      <c r="BM656" s="128">
        <v>-2.4652884647498707E-2</v>
      </c>
      <c r="BN656" s="128">
        <v>-0.28262129130355768</v>
      </c>
      <c r="BO656" s="128">
        <v>0.15797031891537069</v>
      </c>
      <c r="BP656" s="128">
        <v>-3.7831390664144001E-3</v>
      </c>
      <c r="BQ656" s="128" t="s">
        <v>46</v>
      </c>
      <c r="BR656" s="128" t="s">
        <v>46</v>
      </c>
      <c r="BS656" s="128">
        <v>-7.4335685728792456E-2</v>
      </c>
      <c r="BT656" s="128">
        <v>0.15640588128570149</v>
      </c>
      <c r="BU656" s="128">
        <v>0.26000977658028601</v>
      </c>
      <c r="BV656" s="177">
        <v>-5.0630753903009996E-4</v>
      </c>
      <c r="BW656" s="177">
        <v>-0.10871082263708549</v>
      </c>
      <c r="BX656" s="128">
        <v>-0.14824359831259309</v>
      </c>
      <c r="BY656" s="128">
        <v>-0.49246676694786778</v>
      </c>
      <c r="BZ656" s="177">
        <v>0.93908429757940926</v>
      </c>
      <c r="CA656" s="182">
        <v>0.80175506924301509</v>
      </c>
      <c r="CB656" s="182">
        <v>-0.30073445441218621</v>
      </c>
      <c r="CC656" s="182">
        <v>0.54302127873227901</v>
      </c>
      <c r="CD656" s="182">
        <v>0.43934565547050919</v>
      </c>
      <c r="CE656" s="182">
        <v>7.4805601313664594E-2</v>
      </c>
      <c r="CF656" s="182">
        <v>0.38848629161598019</v>
      </c>
      <c r="CG656" s="179">
        <v>1.1639510023940001</v>
      </c>
      <c r="CH656" s="169">
        <v>0.25</v>
      </c>
      <c r="CI656" s="170">
        <v>0.15</v>
      </c>
      <c r="CJ656" s="170">
        <v>4.8249999999999994E-3</v>
      </c>
      <c r="CK656" s="170" t="s">
        <v>46</v>
      </c>
      <c r="CL656" s="170">
        <v>4.8249999999999994E-3</v>
      </c>
      <c r="CM656" s="180">
        <v>52388497.369999997</v>
      </c>
      <c r="CN656" s="180">
        <v>94907836.208650798</v>
      </c>
      <c r="CO656" s="180">
        <v>-41481671.759999998</v>
      </c>
      <c r="CP656" s="128" t="s">
        <v>46</v>
      </c>
      <c r="CQ656" s="128" t="s">
        <v>46</v>
      </c>
      <c r="CR656" s="128" t="s">
        <v>46</v>
      </c>
      <c r="CS656" s="128" t="s">
        <v>46</v>
      </c>
      <c r="CT656" s="126" t="s">
        <v>46</v>
      </c>
      <c r="CU656" s="126" t="s">
        <v>46</v>
      </c>
      <c r="CV656" s="126" t="s">
        <v>6775</v>
      </c>
      <c r="CW656" s="126" t="s">
        <v>46</v>
      </c>
      <c r="CX656" s="154">
        <v>25569.625694432871</v>
      </c>
    </row>
    <row r="657" spans="1:102" ht="15" customHeight="1" x14ac:dyDescent="0.35">
      <c r="A657" s="8"/>
      <c r="B657" s="129">
        <v>31493876000140</v>
      </c>
      <c r="C657" s="152" t="s">
        <v>6776</v>
      </c>
      <c r="D657" s="126">
        <v>26</v>
      </c>
      <c r="E657" s="126"/>
      <c r="F657" s="122"/>
      <c r="G657" s="126" t="s">
        <v>666</v>
      </c>
      <c r="H657" s="126" t="s">
        <v>3390</v>
      </c>
      <c r="I657" s="126" t="s">
        <v>3384</v>
      </c>
      <c r="J657" s="126" t="s">
        <v>3561</v>
      </c>
      <c r="K657" s="126" t="s">
        <v>3540</v>
      </c>
      <c r="L657" s="211" t="s">
        <v>3400</v>
      </c>
      <c r="M657" s="126" t="s">
        <v>114</v>
      </c>
      <c r="N657" s="126" t="s">
        <v>115</v>
      </c>
      <c r="O657" s="126" t="s">
        <v>4459</v>
      </c>
      <c r="P657" s="211" t="s">
        <v>3550</v>
      </c>
      <c r="Q657" s="127">
        <v>5000</v>
      </c>
      <c r="R657" s="126" t="s">
        <v>4361</v>
      </c>
      <c r="S657" s="213" t="s">
        <v>46</v>
      </c>
      <c r="T657" s="171">
        <v>5000</v>
      </c>
      <c r="U657" s="171">
        <v>5000</v>
      </c>
      <c r="V657" s="172" t="s">
        <v>3398</v>
      </c>
      <c r="W657" s="172" t="s">
        <v>3530</v>
      </c>
      <c r="X657" s="172" t="s">
        <v>3531</v>
      </c>
      <c r="Y657" s="172" t="s">
        <v>3534</v>
      </c>
      <c r="Z657" s="172">
        <v>32</v>
      </c>
      <c r="AA657" s="172" t="s">
        <v>46</v>
      </c>
      <c r="AB657" s="169" t="s">
        <v>46</v>
      </c>
      <c r="AC657" s="172" t="s">
        <v>6777</v>
      </c>
      <c r="AD657" s="169">
        <v>1.9299999999999998E-2</v>
      </c>
      <c r="AE657" s="169">
        <v>8.9300000000000004E-2</v>
      </c>
      <c r="AF657" s="169" t="s">
        <v>46</v>
      </c>
      <c r="AG657" s="169">
        <v>0.2</v>
      </c>
      <c r="AH657" s="172" t="s">
        <v>136</v>
      </c>
      <c r="AI657" s="172" t="s">
        <v>4367</v>
      </c>
      <c r="AJ657" s="172" t="s">
        <v>46</v>
      </c>
      <c r="AK657" s="173">
        <v>43404</v>
      </c>
      <c r="AL657" s="212" t="s">
        <v>6778</v>
      </c>
      <c r="AM657" s="128">
        <v>2.5393796253709602E-2</v>
      </c>
      <c r="AN657" s="128">
        <v>0.29467579796550192</v>
      </c>
      <c r="AO657" s="128">
        <v>0.1254119602495917</v>
      </c>
      <c r="AP657" s="128">
        <v>0.1176151954985083</v>
      </c>
      <c r="AQ657" s="128">
        <v>0.11090511026736879</v>
      </c>
      <c r="AR657" s="128">
        <v>-0.1741306140085721</v>
      </c>
      <c r="AS657" s="128">
        <v>0.31661820505167387</v>
      </c>
      <c r="AT657" s="128">
        <v>0.1227569047488659</v>
      </c>
      <c r="AU657" s="128" t="s">
        <v>46</v>
      </c>
      <c r="AV657" s="128" t="s">
        <v>46</v>
      </c>
      <c r="AW657" s="128">
        <v>0.1065593928711448</v>
      </c>
      <c r="AX657" s="128">
        <v>2.0815774999359462</v>
      </c>
      <c r="AY657" s="128">
        <v>2.8467626724045307</v>
      </c>
      <c r="AZ657" s="128">
        <v>0.93987082119203902</v>
      </c>
      <c r="BA657" s="128">
        <v>0.96007063141399196</v>
      </c>
      <c r="BB657" s="128">
        <v>0.86217801240772785</v>
      </c>
      <c r="BC657" s="128" t="s">
        <v>46</v>
      </c>
      <c r="BD657" s="128">
        <v>2.4266692977256978</v>
      </c>
      <c r="BE657" s="128">
        <v>0.99213504869205638</v>
      </c>
      <c r="BF657" s="128" t="s">
        <v>46</v>
      </c>
      <c r="BG657" s="128" t="s">
        <v>46</v>
      </c>
      <c r="BH657" s="128">
        <v>1.2859121194220668</v>
      </c>
      <c r="BI657" s="128">
        <v>1.3194492478331999E-2</v>
      </c>
      <c r="BJ657" s="128">
        <v>0.19116320071881859</v>
      </c>
      <c r="BK657" s="128">
        <v>-8.0233559894331008E-3</v>
      </c>
      <c r="BL657" s="128">
        <v>-4.3577639930831857E-3</v>
      </c>
      <c r="BM657" s="128">
        <v>-1.5707972294461747E-2</v>
      </c>
      <c r="BN657" s="128">
        <v>-0.28287034216281448</v>
      </c>
      <c r="BO657" s="128">
        <v>0.18614381146684869</v>
      </c>
      <c r="BP657" s="128">
        <v>-9.7313070416819999E-4</v>
      </c>
      <c r="BQ657" s="128" t="s">
        <v>46</v>
      </c>
      <c r="BR657" s="128" t="s">
        <v>46</v>
      </c>
      <c r="BS657" s="128">
        <v>2.1879529736262393E-2</v>
      </c>
      <c r="BT657" s="128">
        <v>0.15714574565950001</v>
      </c>
      <c r="BU657" s="128">
        <v>0.24650051927792421</v>
      </c>
      <c r="BV657" s="177">
        <v>3.3373639673452499E-2</v>
      </c>
      <c r="BW657" s="177">
        <v>0.1951914654842527</v>
      </c>
      <c r="BX657" s="128">
        <v>-0.14827390851940991</v>
      </c>
      <c r="BY657" s="128">
        <v>-0.48891025614424838</v>
      </c>
      <c r="BZ657" s="177">
        <v>0.9190845491805224</v>
      </c>
      <c r="CA657" s="182">
        <v>0.80399203390462148</v>
      </c>
      <c r="CB657" s="182">
        <v>-0.30120440099504597</v>
      </c>
      <c r="CC657" s="182">
        <v>0.54356625237823275</v>
      </c>
      <c r="CD657" s="182">
        <v>0.44012825467411287</v>
      </c>
      <c r="CE657" s="182">
        <v>7.7098840595897805E-2</v>
      </c>
      <c r="CF657" s="182">
        <v>0.39094205124100989</v>
      </c>
      <c r="CG657" s="179">
        <v>2.0088014900000002</v>
      </c>
      <c r="CH657" s="169">
        <v>0.25</v>
      </c>
      <c r="CI657" s="170">
        <v>0.15</v>
      </c>
      <c r="CJ657" s="170">
        <v>4.8249999999999994E-3</v>
      </c>
      <c r="CK657" s="170" t="s">
        <v>46</v>
      </c>
      <c r="CL657" s="170">
        <v>4.8249999999999994E-3</v>
      </c>
      <c r="CM657" s="180">
        <v>30503214.48</v>
      </c>
      <c r="CN657" s="180">
        <v>39110973.801666647</v>
      </c>
      <c r="CO657" s="180">
        <v>-26932038.34999999</v>
      </c>
      <c r="CP657" s="128" t="s">
        <v>46</v>
      </c>
      <c r="CQ657" s="128" t="s">
        <v>46</v>
      </c>
      <c r="CR657" s="128" t="s">
        <v>46</v>
      </c>
      <c r="CS657" s="128" t="s">
        <v>46</v>
      </c>
      <c r="CT657" s="126" t="s">
        <v>46</v>
      </c>
      <c r="CU657" s="126" t="s">
        <v>46</v>
      </c>
      <c r="CV657" s="126" t="s">
        <v>6779</v>
      </c>
      <c r="CW657" s="126" t="s">
        <v>46</v>
      </c>
      <c r="CX657" s="154">
        <v>25569.625694432871</v>
      </c>
    </row>
    <row r="658" spans="1:102" ht="15" customHeight="1" x14ac:dyDescent="0.35">
      <c r="A658" s="8"/>
      <c r="B658" s="129">
        <v>31533145000181</v>
      </c>
      <c r="C658" s="152" t="s">
        <v>6780</v>
      </c>
      <c r="D658" s="126">
        <v>26</v>
      </c>
      <c r="E658" s="126"/>
      <c r="F658" s="122" t="s">
        <v>3393</v>
      </c>
      <c r="G658" s="126" t="s">
        <v>666</v>
      </c>
      <c r="H658" s="126" t="s">
        <v>3390</v>
      </c>
      <c r="I658" s="126" t="s">
        <v>3384</v>
      </c>
      <c r="J658" s="126" t="s">
        <v>3561</v>
      </c>
      <c r="K658" s="126" t="s">
        <v>3526</v>
      </c>
      <c r="L658" s="211" t="s">
        <v>3399</v>
      </c>
      <c r="M658" s="126" t="s">
        <v>114</v>
      </c>
      <c r="N658" s="126" t="s">
        <v>115</v>
      </c>
      <c r="O658" s="126" t="s">
        <v>3551</v>
      </c>
      <c r="P658" s="211" t="s">
        <v>3550</v>
      </c>
      <c r="Q658" s="127">
        <v>500</v>
      </c>
      <c r="R658" s="126" t="s">
        <v>4350</v>
      </c>
      <c r="S658" s="213" t="s">
        <v>46</v>
      </c>
      <c r="T658" s="171">
        <v>5000</v>
      </c>
      <c r="U658" s="171">
        <v>500</v>
      </c>
      <c r="V658" s="172" t="s">
        <v>3398</v>
      </c>
      <c r="W658" s="172" t="s">
        <v>3530</v>
      </c>
      <c r="X658" s="172" t="s">
        <v>3531</v>
      </c>
      <c r="Y658" s="172" t="s">
        <v>3534</v>
      </c>
      <c r="Z658" s="172">
        <v>32</v>
      </c>
      <c r="AA658" s="172" t="s">
        <v>46</v>
      </c>
      <c r="AB658" s="169" t="s">
        <v>46</v>
      </c>
      <c r="AC658" s="172" t="s">
        <v>6781</v>
      </c>
      <c r="AD658" s="169">
        <v>2.9300000000000003E-2</v>
      </c>
      <c r="AE658" s="169">
        <v>9.9300000000000013E-2</v>
      </c>
      <c r="AF658" s="169">
        <v>3.4300000000000004E-2</v>
      </c>
      <c r="AG658" s="169" t="s">
        <v>46</v>
      </c>
      <c r="AH658" s="172" t="s">
        <v>46</v>
      </c>
      <c r="AI658" s="172" t="s">
        <v>46</v>
      </c>
      <c r="AJ658" s="172" t="s">
        <v>46</v>
      </c>
      <c r="AK658" s="173">
        <v>43404</v>
      </c>
      <c r="AL658" s="212" t="s">
        <v>6782</v>
      </c>
      <c r="AM658" s="128">
        <v>2.92342827423328E-2</v>
      </c>
      <c r="AN658" s="128">
        <v>0.31111097607048488</v>
      </c>
      <c r="AO658" s="128">
        <v>0.12560211473523081</v>
      </c>
      <c r="AP658" s="128">
        <v>9.8798490599199804E-2</v>
      </c>
      <c r="AQ658" s="128">
        <v>8.4491629495800594E-2</v>
      </c>
      <c r="AR658" s="128">
        <v>-0.21475744285369749</v>
      </c>
      <c r="AS658" s="128">
        <v>0.29888453864256359</v>
      </c>
      <c r="AT658" s="128">
        <v>5.0826710145927601E-2</v>
      </c>
      <c r="AU658" s="128" t="s">
        <v>46</v>
      </c>
      <c r="AV658" s="128" t="s">
        <v>46</v>
      </c>
      <c r="AW658" s="128">
        <v>0.1080966233249747</v>
      </c>
      <c r="AX658" s="128">
        <v>2.3963894399726109</v>
      </c>
      <c r="AY658" s="128">
        <v>3.005537338890929</v>
      </c>
      <c r="AZ658" s="128">
        <v>0.94129588983952095</v>
      </c>
      <c r="BA658" s="128">
        <v>0.79930726104571359</v>
      </c>
      <c r="BB658" s="128">
        <v>0.64026582002030463</v>
      </c>
      <c r="BC658" s="128" t="s">
        <v>46</v>
      </c>
      <c r="BD658" s="128">
        <v>2.2907524643772361</v>
      </c>
      <c r="BE658" s="128">
        <v>0.4107871622264313</v>
      </c>
      <c r="BF658" s="128" t="s">
        <v>46</v>
      </c>
      <c r="BG658" s="128" t="s">
        <v>46</v>
      </c>
      <c r="BH658" s="128">
        <v>1.3105176571196142</v>
      </c>
      <c r="BI658" s="128">
        <v>1.7034978966955199E-2</v>
      </c>
      <c r="BJ658" s="128">
        <v>0.20759837882380161</v>
      </c>
      <c r="BK658" s="128">
        <v>-7.8332015037939993E-3</v>
      </c>
      <c r="BL658" s="128">
        <v>-2.2077733770869079E-2</v>
      </c>
      <c r="BM658" s="128">
        <v>-4.1937515884953425E-2</v>
      </c>
      <c r="BN658" s="128">
        <v>-0.3234971710079399</v>
      </c>
      <c r="BO658" s="128">
        <v>0.16841014505773841</v>
      </c>
      <c r="BP658" s="128">
        <v>-7.2903325307106498E-2</v>
      </c>
      <c r="BQ658" s="128" t="s">
        <v>46</v>
      </c>
      <c r="BR658" s="128" t="s">
        <v>46</v>
      </c>
      <c r="BS658" s="128">
        <v>2.3661054791365155E-2</v>
      </c>
      <c r="BT658" s="128">
        <v>0.17696725090721169</v>
      </c>
      <c r="BU658" s="128">
        <v>0.25602585381596721</v>
      </c>
      <c r="BV658" s="177">
        <v>4.9193311920836903E-2</v>
      </c>
      <c r="BW658" s="177">
        <v>0.2025886035018552</v>
      </c>
      <c r="BX658" s="128">
        <v>-0.16450599275688491</v>
      </c>
      <c r="BY658" s="128">
        <v>-0.49781352126293932</v>
      </c>
      <c r="BZ658" s="177">
        <v>0.97906534914151799</v>
      </c>
      <c r="CA658" s="182">
        <v>0.88109618598186012</v>
      </c>
      <c r="CB658" s="182">
        <v>-0.3328223771114216</v>
      </c>
      <c r="CC658" s="182">
        <v>0.57782172666248122</v>
      </c>
      <c r="CD658" s="182">
        <v>0.47910408010892319</v>
      </c>
      <c r="CE658" s="182">
        <v>5.7853120292425397E-2</v>
      </c>
      <c r="CF658" s="182">
        <v>0.41897493702124328</v>
      </c>
      <c r="CG658" s="179">
        <v>2.0281045999999998</v>
      </c>
      <c r="CH658" s="169">
        <v>0.25</v>
      </c>
      <c r="CI658" s="170" t="s">
        <v>46</v>
      </c>
      <c r="CJ658" s="170">
        <v>7.3250000000000008E-3</v>
      </c>
      <c r="CK658" s="170" t="s">
        <v>46</v>
      </c>
      <c r="CL658" s="170">
        <v>7.3250000000000008E-3</v>
      </c>
      <c r="CM658" s="180">
        <v>78652974.689999998</v>
      </c>
      <c r="CN658" s="180">
        <v>92999513.841746047</v>
      </c>
      <c r="CO658" s="180">
        <v>-84801652.120000049</v>
      </c>
      <c r="CP658" s="128" t="s">
        <v>46</v>
      </c>
      <c r="CQ658" s="128" t="s">
        <v>46</v>
      </c>
      <c r="CR658" s="128" t="s">
        <v>46</v>
      </c>
      <c r="CS658" s="128" t="s">
        <v>46</v>
      </c>
      <c r="CT658" s="126" t="s">
        <v>46</v>
      </c>
      <c r="CU658" s="126" t="s">
        <v>46</v>
      </c>
      <c r="CV658" s="126" t="s">
        <v>6783</v>
      </c>
      <c r="CW658" s="126" t="s">
        <v>46</v>
      </c>
      <c r="CX658" s="154">
        <v>25569.625694432871</v>
      </c>
    </row>
    <row r="659" spans="1:102" ht="15" customHeight="1" x14ac:dyDescent="0.35">
      <c r="A659" s="8"/>
      <c r="B659" s="129">
        <v>35957054000124</v>
      </c>
      <c r="C659" s="152" t="s">
        <v>6784</v>
      </c>
      <c r="D659" s="126">
        <v>27</v>
      </c>
      <c r="E659" s="126"/>
      <c r="F659" s="122"/>
      <c r="G659" s="126" t="s">
        <v>666</v>
      </c>
      <c r="H659" s="126" t="s">
        <v>3390</v>
      </c>
      <c r="I659" s="126" t="s">
        <v>3384</v>
      </c>
      <c r="J659" s="126" t="s">
        <v>362</v>
      </c>
      <c r="K659" s="126" t="s">
        <v>3526</v>
      </c>
      <c r="L659" s="211" t="s">
        <v>3400</v>
      </c>
      <c r="M659" s="126" t="s">
        <v>114</v>
      </c>
      <c r="N659" s="126" t="s">
        <v>115</v>
      </c>
      <c r="O659" s="126" t="s">
        <v>3551</v>
      </c>
      <c r="P659" s="211" t="s">
        <v>3537</v>
      </c>
      <c r="Q659" s="127">
        <v>1000</v>
      </c>
      <c r="R659" s="126" t="s">
        <v>4350</v>
      </c>
      <c r="S659" s="213" t="s">
        <v>46</v>
      </c>
      <c r="T659" s="171">
        <v>1000</v>
      </c>
      <c r="U659" s="171">
        <v>1000</v>
      </c>
      <c r="V659" s="172" t="s">
        <v>3398</v>
      </c>
      <c r="W659" s="172" t="s">
        <v>3530</v>
      </c>
      <c r="X659" s="172" t="s">
        <v>3532</v>
      </c>
      <c r="Y659" s="172" t="s">
        <v>3534</v>
      </c>
      <c r="Z659" s="172">
        <v>62</v>
      </c>
      <c r="AA659" s="172" t="s">
        <v>46</v>
      </c>
      <c r="AB659" s="169" t="s">
        <v>46</v>
      </c>
      <c r="AC659" s="172" t="s">
        <v>6785</v>
      </c>
      <c r="AD659" s="169">
        <v>1.9299999999999998E-2</v>
      </c>
      <c r="AE659" s="169">
        <v>8.9300000000000004E-2</v>
      </c>
      <c r="AF659" s="169">
        <v>0.02</v>
      </c>
      <c r="AG659" s="169">
        <v>0.2</v>
      </c>
      <c r="AH659" s="172" t="s">
        <v>136</v>
      </c>
      <c r="AI659" s="172" t="s">
        <v>4367</v>
      </c>
      <c r="AJ659" s="172" t="s">
        <v>3372</v>
      </c>
      <c r="AK659" s="173">
        <v>43977</v>
      </c>
      <c r="AL659" s="212" t="s">
        <v>6786</v>
      </c>
      <c r="AM659" s="128">
        <v>2.7047351385584201E-2</v>
      </c>
      <c r="AN659" s="128">
        <v>0.31294318533678078</v>
      </c>
      <c r="AO659" s="128">
        <v>0.13957100361608821</v>
      </c>
      <c r="AP659" s="128">
        <v>0.1244235766590733</v>
      </c>
      <c r="AQ659" s="128">
        <v>0.107284756302441</v>
      </c>
      <c r="AR659" s="128">
        <v>-0.18157008032189539</v>
      </c>
      <c r="AS659" s="128">
        <v>0.32572427654812269</v>
      </c>
      <c r="AT659" s="128">
        <v>7.0476389963954E-2</v>
      </c>
      <c r="AU659" s="128" t="s">
        <v>46</v>
      </c>
      <c r="AV659" s="128" t="s">
        <v>46</v>
      </c>
      <c r="AW659" s="128">
        <v>8.1690461509332499E-2</v>
      </c>
      <c r="AX659" s="128">
        <v>2.2171225410564106</v>
      </c>
      <c r="AY659" s="128">
        <v>3.0232376895248665</v>
      </c>
      <c r="AZ659" s="128">
        <v>1.0459824846225292</v>
      </c>
      <c r="BA659" s="128">
        <v>1.0189115826923674</v>
      </c>
      <c r="BB659" s="128">
        <v>0.83112831323746783</v>
      </c>
      <c r="BC659" s="128" t="s">
        <v>46</v>
      </c>
      <c r="BD659" s="128">
        <v>2.4964613178014892</v>
      </c>
      <c r="BE659" s="128">
        <v>0.56959807459770462</v>
      </c>
      <c r="BF659" s="128" t="s">
        <v>46</v>
      </c>
      <c r="BG659" s="128" t="s">
        <v>46</v>
      </c>
      <c r="BH659" s="128">
        <v>0.80930312957648021</v>
      </c>
      <c r="BI659" s="128">
        <v>1.48480476102066E-2</v>
      </c>
      <c r="BJ659" s="128">
        <v>0.20943058809009751</v>
      </c>
      <c r="BK659" s="128">
        <v>6.1356873770632E-3</v>
      </c>
      <c r="BL659" s="128">
        <v>2.0580551027600258E-3</v>
      </c>
      <c r="BM659" s="128">
        <v>-1.9306378341025332E-2</v>
      </c>
      <c r="BN659" s="128">
        <v>-0.2903098084761378</v>
      </c>
      <c r="BO659" s="128">
        <v>0.19524988296329759</v>
      </c>
      <c r="BP659" s="128">
        <v>-5.3253645489080098E-2</v>
      </c>
      <c r="BQ659" s="128" t="s">
        <v>46</v>
      </c>
      <c r="BR659" s="128" t="s">
        <v>46</v>
      </c>
      <c r="BS659" s="128">
        <v>-1.7483981376676727E-2</v>
      </c>
      <c r="BT659" s="128">
        <v>0.16311327463228351</v>
      </c>
      <c r="BU659" s="128">
        <v>0.2050851727362745</v>
      </c>
      <c r="BV659" s="177">
        <v>0.1146513589364848</v>
      </c>
      <c r="BW659" s="177">
        <v>3.1640324910137303E-2</v>
      </c>
      <c r="BX659" s="128">
        <v>-0.1496542131283404</v>
      </c>
      <c r="BY659" s="128">
        <v>-0.36462105813544859</v>
      </c>
      <c r="BZ659" s="177">
        <v>0.9125365811355638</v>
      </c>
      <c r="CA659" s="182">
        <v>0.8200233143159068</v>
      </c>
      <c r="CB659" s="182">
        <v>-0.29848831787726471</v>
      </c>
      <c r="CC659" s="182">
        <v>0.54724186426819499</v>
      </c>
      <c r="CD659" s="182">
        <v>0.44623391415819369</v>
      </c>
      <c r="CE659" s="182">
        <v>7.3298499187434293E-2</v>
      </c>
      <c r="CF659" s="182">
        <v>0.40105401198029522</v>
      </c>
      <c r="CG659" s="179">
        <v>1.5201367800000001</v>
      </c>
      <c r="CH659" s="169">
        <v>0.24</v>
      </c>
      <c r="CI659" s="170">
        <v>0.15</v>
      </c>
      <c r="CJ659" s="170">
        <v>4.6319999999999998E-3</v>
      </c>
      <c r="CK659" s="170">
        <v>1.0295579509603003E-3</v>
      </c>
      <c r="CL659" s="170">
        <v>5.6615579509603003E-3</v>
      </c>
      <c r="CM659" s="180">
        <v>17917854.960000001</v>
      </c>
      <c r="CN659" s="180">
        <v>17298782.429603174</v>
      </c>
      <c r="CO659" s="180">
        <v>-1497662.53</v>
      </c>
      <c r="CP659" s="128" t="s">
        <v>46</v>
      </c>
      <c r="CQ659" s="128" t="s">
        <v>46</v>
      </c>
      <c r="CR659" s="128" t="s">
        <v>46</v>
      </c>
      <c r="CS659" s="128" t="s">
        <v>46</v>
      </c>
      <c r="CT659" s="126" t="s">
        <v>46</v>
      </c>
      <c r="CU659" s="126" t="s">
        <v>46</v>
      </c>
      <c r="CV659" s="126" t="s">
        <v>6787</v>
      </c>
      <c r="CW659" s="126" t="s">
        <v>46</v>
      </c>
      <c r="CX659" s="154">
        <v>25569.625694432871</v>
      </c>
    </row>
    <row r="660" spans="1:102" ht="15" customHeight="1" x14ac:dyDescent="0.35">
      <c r="A660" s="8"/>
      <c r="B660" s="129">
        <v>41360111000196</v>
      </c>
      <c r="C660" s="152" t="s">
        <v>6788</v>
      </c>
      <c r="D660" s="126">
        <v>26</v>
      </c>
      <c r="E660" s="126"/>
      <c r="F660" s="122"/>
      <c r="G660" s="126" t="s">
        <v>1317</v>
      </c>
      <c r="H660" s="126" t="s">
        <v>156</v>
      </c>
      <c r="I660" s="126" t="s">
        <v>2340</v>
      </c>
      <c r="J660" s="126" t="s">
        <v>3561</v>
      </c>
      <c r="K660" s="126" t="s">
        <v>3540</v>
      </c>
      <c r="L660" s="211" t="s">
        <v>3400</v>
      </c>
      <c r="M660" s="126" t="s">
        <v>114</v>
      </c>
      <c r="N660" s="126" t="s">
        <v>115</v>
      </c>
      <c r="O660" s="126" t="s">
        <v>4459</v>
      </c>
      <c r="P660" s="211" t="s">
        <v>3537</v>
      </c>
      <c r="Q660" s="127">
        <v>500</v>
      </c>
      <c r="R660" s="126" t="s">
        <v>4350</v>
      </c>
      <c r="S660" s="213" t="s">
        <v>46</v>
      </c>
      <c r="T660" s="171">
        <v>100</v>
      </c>
      <c r="U660" s="171">
        <v>100</v>
      </c>
      <c r="V660" s="172" t="s">
        <v>3398</v>
      </c>
      <c r="W660" s="172" t="s">
        <v>3530</v>
      </c>
      <c r="X660" s="172" t="s">
        <v>3531</v>
      </c>
      <c r="Y660" s="172" t="s">
        <v>3534</v>
      </c>
      <c r="Z660" s="172">
        <v>32</v>
      </c>
      <c r="AA660" s="172" t="s">
        <v>46</v>
      </c>
      <c r="AB660" s="169" t="s">
        <v>46</v>
      </c>
      <c r="AC660" s="172" t="s">
        <v>6789</v>
      </c>
      <c r="AD660" s="169">
        <v>0.02</v>
      </c>
      <c r="AE660" s="169">
        <v>0.13</v>
      </c>
      <c r="AF660" s="169">
        <v>2.5499999999999998E-2</v>
      </c>
      <c r="AG660" s="169">
        <v>0.2</v>
      </c>
      <c r="AH660" s="172" t="s">
        <v>3380</v>
      </c>
      <c r="AI660" s="172" t="s">
        <v>3381</v>
      </c>
      <c r="AJ660" s="172" t="s">
        <v>46</v>
      </c>
      <c r="AK660" s="173">
        <v>43188</v>
      </c>
      <c r="AL660" s="212" t="s">
        <v>6790</v>
      </c>
      <c r="AM660" s="128">
        <v>-1.98279267598124E-2</v>
      </c>
      <c r="AN660" s="128">
        <v>-0.126320239598158</v>
      </c>
      <c r="AO660" s="128">
        <v>-0.21526447303113569</v>
      </c>
      <c r="AP660" s="128">
        <v>-8.8628005095648096E-2</v>
      </c>
      <c r="AQ660" s="128">
        <v>-7.8743366851372398E-2</v>
      </c>
      <c r="AR660" s="128">
        <v>-0.1620297952830137</v>
      </c>
      <c r="AS660" s="128">
        <v>0.1198241336062402</v>
      </c>
      <c r="AT660" s="128">
        <v>-1.9648642692096902E-2</v>
      </c>
      <c r="AU660" s="128" t="s">
        <v>46</v>
      </c>
      <c r="AV660" s="128" t="s">
        <v>46</v>
      </c>
      <c r="AW660" s="128">
        <v>-8.4018273115825701E-2</v>
      </c>
      <c r="AX660" s="128" t="s">
        <v>46</v>
      </c>
      <c r="AY660" s="128" t="s">
        <v>46</v>
      </c>
      <c r="AZ660" s="128" t="s">
        <v>46</v>
      </c>
      <c r="BA660" s="128" t="s">
        <v>46</v>
      </c>
      <c r="BB660" s="128" t="s">
        <v>46</v>
      </c>
      <c r="BC660" s="128" t="s">
        <v>46</v>
      </c>
      <c r="BD660" s="128">
        <v>0.91837279571902442</v>
      </c>
      <c r="BE660" s="128" t="s">
        <v>46</v>
      </c>
      <c r="BF660" s="128" t="s">
        <v>46</v>
      </c>
      <c r="BG660" s="128" t="s">
        <v>46</v>
      </c>
      <c r="BH660" s="128" t="s">
        <v>46</v>
      </c>
      <c r="BI660" s="128">
        <v>-3.202723053519E-2</v>
      </c>
      <c r="BJ660" s="128">
        <v>-0.22983283684484129</v>
      </c>
      <c r="BK660" s="128">
        <v>-0.3486997892701606</v>
      </c>
      <c r="BL660" s="128">
        <v>-0.19754215439315004</v>
      </c>
      <c r="BM660" s="128">
        <v>-0.20260852893180981</v>
      </c>
      <c r="BN660" s="128">
        <v>-0.27076952343725608</v>
      </c>
      <c r="BO660" s="128">
        <v>-1.0650259978584899E-2</v>
      </c>
      <c r="BP660" s="128">
        <v>-0.14337867814513111</v>
      </c>
      <c r="BQ660" s="128" t="s">
        <v>46</v>
      </c>
      <c r="BR660" s="128" t="s">
        <v>46</v>
      </c>
      <c r="BS660" s="128">
        <v>-0.21155859683335487</v>
      </c>
      <c r="BT660" s="128">
        <v>0.19616370131739619</v>
      </c>
      <c r="BU660" s="128">
        <v>0.19165799164500999</v>
      </c>
      <c r="BV660" s="177">
        <v>-1.7757083953318964</v>
      </c>
      <c r="BW660" s="177">
        <v>-0.93585662810134396</v>
      </c>
      <c r="BX660" s="128">
        <v>-0.25625885893102263</v>
      </c>
      <c r="BY660" s="128">
        <v>-0.3438608371163967</v>
      </c>
      <c r="BZ660" s="177">
        <v>0.90097840632865522</v>
      </c>
      <c r="CA660" s="182">
        <v>0.67233025776484812</v>
      </c>
      <c r="CB660" s="182">
        <v>-0.10608781485648119</v>
      </c>
      <c r="CC660" s="182">
        <v>0.338158937881054</v>
      </c>
      <c r="CD660" s="182">
        <v>0.2995413574451255</v>
      </c>
      <c r="CE660" s="182">
        <v>0.1789596161432431</v>
      </c>
      <c r="CF660" s="182">
        <v>0.31908861318093867</v>
      </c>
      <c r="CG660" s="179">
        <v>1.2133011</v>
      </c>
      <c r="CH660" s="169">
        <v>0.25</v>
      </c>
      <c r="CI660" s="170">
        <v>0.15</v>
      </c>
      <c r="CJ660" s="170">
        <v>5.0000000000000001E-3</v>
      </c>
      <c r="CK660" s="170" t="s">
        <v>46</v>
      </c>
      <c r="CL660" s="170">
        <v>5.0000000000000001E-3</v>
      </c>
      <c r="CM660" s="180">
        <v>52856.29</v>
      </c>
      <c r="CN660" s="180">
        <v>8984147.2728571501</v>
      </c>
      <c r="CO660" s="180">
        <v>-65906767.869999997</v>
      </c>
      <c r="CP660" s="128" t="s">
        <v>46</v>
      </c>
      <c r="CQ660" s="128" t="s">
        <v>46</v>
      </c>
      <c r="CR660" s="128" t="s">
        <v>46</v>
      </c>
      <c r="CS660" s="128" t="s">
        <v>46</v>
      </c>
      <c r="CT660" s="126" t="s">
        <v>46</v>
      </c>
      <c r="CU660" s="126" t="s">
        <v>46</v>
      </c>
      <c r="CV660" s="126" t="s">
        <v>6791</v>
      </c>
      <c r="CW660" s="126" t="s">
        <v>46</v>
      </c>
      <c r="CX660" s="154">
        <v>25569.625694432871</v>
      </c>
    </row>
    <row r="661" spans="1:102" ht="15" customHeight="1" x14ac:dyDescent="0.35">
      <c r="A661" s="8"/>
      <c r="B661" s="129">
        <v>53740335000102</v>
      </c>
      <c r="C661" s="152" t="s">
        <v>6792</v>
      </c>
      <c r="D661" s="126">
        <v>50</v>
      </c>
      <c r="E661" s="126"/>
      <c r="F661" s="122"/>
      <c r="G661" s="126" t="s">
        <v>6793</v>
      </c>
      <c r="H661" s="126" t="s">
        <v>4637</v>
      </c>
      <c r="I661" s="126" t="s">
        <v>3403</v>
      </c>
      <c r="J661" s="126" t="s">
        <v>362</v>
      </c>
      <c r="K661" s="126" t="s">
        <v>3540</v>
      </c>
      <c r="L661" s="211" t="s">
        <v>4393</v>
      </c>
      <c r="M661" s="126" t="s">
        <v>4733</v>
      </c>
      <c r="N661" s="126" t="s">
        <v>46</v>
      </c>
      <c r="O661" s="126" t="s">
        <v>4216</v>
      </c>
      <c r="P661" s="211" t="s">
        <v>4243</v>
      </c>
      <c r="Q661" s="127">
        <v>100000</v>
      </c>
      <c r="R661" s="126" t="s">
        <v>4361</v>
      </c>
      <c r="S661" s="213" t="s">
        <v>46</v>
      </c>
      <c r="T661" s="171">
        <v>1000</v>
      </c>
      <c r="U661" s="171">
        <v>1000</v>
      </c>
      <c r="V661" s="172" t="s">
        <v>4780</v>
      </c>
      <c r="W661" s="172" t="s">
        <v>3530</v>
      </c>
      <c r="X661" s="172" t="s">
        <v>135</v>
      </c>
      <c r="Y661" s="172" t="s">
        <v>135</v>
      </c>
      <c r="Z661" s="172">
        <v>0</v>
      </c>
      <c r="AA661" s="172" t="s">
        <v>46</v>
      </c>
      <c r="AB661" s="169" t="s">
        <v>46</v>
      </c>
      <c r="AC661" s="172" t="s">
        <v>46</v>
      </c>
      <c r="AD661" s="169">
        <v>1.9199999999999998E-2</v>
      </c>
      <c r="AE661" s="169" t="s">
        <v>46</v>
      </c>
      <c r="AF661" s="169">
        <v>0.02</v>
      </c>
      <c r="AG661" s="169">
        <v>0.2</v>
      </c>
      <c r="AH661" s="172" t="s">
        <v>4806</v>
      </c>
      <c r="AI661" s="172" t="s">
        <v>4807</v>
      </c>
      <c r="AJ661" s="172" t="s">
        <v>46</v>
      </c>
      <c r="AK661" s="173">
        <v>45769</v>
      </c>
      <c r="AL661" s="212" t="s">
        <v>6794</v>
      </c>
      <c r="AM661" s="128" t="s">
        <v>46</v>
      </c>
      <c r="AN661" s="128" t="s">
        <v>46</v>
      </c>
      <c r="AO661" s="128" t="s">
        <v>46</v>
      </c>
      <c r="AP661" s="128" t="s">
        <v>46</v>
      </c>
      <c r="AQ661" s="128" t="s">
        <v>46</v>
      </c>
      <c r="AR661" s="128" t="s">
        <v>46</v>
      </c>
      <c r="AS661" s="128" t="s">
        <v>46</v>
      </c>
      <c r="AT661" s="128" t="s">
        <v>46</v>
      </c>
      <c r="AU661" s="128" t="s">
        <v>46</v>
      </c>
      <c r="AV661" s="128" t="s">
        <v>46</v>
      </c>
      <c r="AW661" s="128" t="s">
        <v>46</v>
      </c>
      <c r="AX661" s="128" t="s">
        <v>46</v>
      </c>
      <c r="AY661" s="128" t="s">
        <v>46</v>
      </c>
      <c r="AZ661" s="128" t="s">
        <v>46</v>
      </c>
      <c r="BA661" s="128" t="s">
        <v>46</v>
      </c>
      <c r="BB661" s="128" t="s">
        <v>46</v>
      </c>
      <c r="BC661" s="128" t="s">
        <v>46</v>
      </c>
      <c r="BD661" s="128" t="s">
        <v>46</v>
      </c>
      <c r="BE661" s="128" t="s">
        <v>46</v>
      </c>
      <c r="BF661" s="128" t="s">
        <v>46</v>
      </c>
      <c r="BG661" s="128" t="s">
        <v>46</v>
      </c>
      <c r="BH661" s="128" t="s">
        <v>46</v>
      </c>
      <c r="BI661" s="128" t="s">
        <v>46</v>
      </c>
      <c r="BJ661" s="128" t="s">
        <v>46</v>
      </c>
      <c r="BK661" s="128" t="s">
        <v>46</v>
      </c>
      <c r="BL661" s="128" t="s">
        <v>46</v>
      </c>
      <c r="BM661" s="128" t="s">
        <v>46</v>
      </c>
      <c r="BN661" s="128" t="s">
        <v>46</v>
      </c>
      <c r="BO661" s="128" t="s">
        <v>46</v>
      </c>
      <c r="BP661" s="128" t="s">
        <v>46</v>
      </c>
      <c r="BQ661" s="128" t="s">
        <v>46</v>
      </c>
      <c r="BR661" s="128" t="s">
        <v>46</v>
      </c>
      <c r="BS661" s="128" t="s">
        <v>46</v>
      </c>
      <c r="BT661" s="128" t="s">
        <v>46</v>
      </c>
      <c r="BU661" s="128" t="s">
        <v>46</v>
      </c>
      <c r="BV661" s="177" t="s">
        <v>46</v>
      </c>
      <c r="BW661" s="177" t="s">
        <v>46</v>
      </c>
      <c r="BX661" s="128" t="s">
        <v>46</v>
      </c>
      <c r="BY661" s="128" t="s">
        <v>46</v>
      </c>
      <c r="BZ661" s="177" t="s">
        <v>46</v>
      </c>
      <c r="CA661" s="182" t="s">
        <v>46</v>
      </c>
      <c r="CB661" s="182" t="s">
        <v>46</v>
      </c>
      <c r="CC661" s="182" t="s">
        <v>46</v>
      </c>
      <c r="CD661" s="182" t="s">
        <v>46</v>
      </c>
      <c r="CE661" s="182" t="s">
        <v>46</v>
      </c>
      <c r="CF661" s="182" t="s">
        <v>46</v>
      </c>
      <c r="CG661" s="179" t="s">
        <v>46</v>
      </c>
      <c r="CH661" s="169" t="s">
        <v>46</v>
      </c>
      <c r="CI661" s="170" t="s">
        <v>46</v>
      </c>
      <c r="CJ661" s="170" t="s">
        <v>46</v>
      </c>
      <c r="CK661" s="170" t="s">
        <v>46</v>
      </c>
      <c r="CL661" s="170" t="s">
        <v>46</v>
      </c>
      <c r="CM661" s="180" t="s">
        <v>46</v>
      </c>
      <c r="CN661" s="180" t="s">
        <v>46</v>
      </c>
      <c r="CO661" s="180" t="s">
        <v>46</v>
      </c>
      <c r="CP661" s="128" t="s">
        <v>46</v>
      </c>
      <c r="CQ661" s="128" t="s">
        <v>46</v>
      </c>
      <c r="CR661" s="128" t="s">
        <v>46</v>
      </c>
      <c r="CS661" s="128" t="s">
        <v>46</v>
      </c>
      <c r="CT661" s="126" t="s">
        <v>46</v>
      </c>
      <c r="CU661" s="126" t="s">
        <v>46</v>
      </c>
      <c r="CV661" s="126" t="s">
        <v>6795</v>
      </c>
      <c r="CW661" s="126" t="s">
        <v>46</v>
      </c>
      <c r="CX661" s="154">
        <v>25569.625694432871</v>
      </c>
    </row>
    <row r="662" spans="1:102" ht="15" customHeight="1" x14ac:dyDescent="0.35">
      <c r="A662" s="8"/>
      <c r="B662" s="129">
        <v>58172632000112</v>
      </c>
      <c r="C662" s="152" t="s">
        <v>6706</v>
      </c>
      <c r="D662" s="126">
        <v>26</v>
      </c>
      <c r="E662" s="126"/>
      <c r="F662" s="122"/>
      <c r="G662" s="126" t="s">
        <v>711</v>
      </c>
      <c r="H662" s="126" t="s">
        <v>352</v>
      </c>
      <c r="I662" s="126" t="s">
        <v>3383</v>
      </c>
      <c r="J662" s="126" t="s">
        <v>3559</v>
      </c>
      <c r="K662" s="126" t="s">
        <v>3526</v>
      </c>
      <c r="L662" s="211" t="s">
        <v>3399</v>
      </c>
      <c r="M662" s="126" t="s">
        <v>114</v>
      </c>
      <c r="N662" s="126" t="s">
        <v>6707</v>
      </c>
      <c r="O662" s="126" t="s">
        <v>739</v>
      </c>
      <c r="P662" s="211" t="s">
        <v>114</v>
      </c>
      <c r="Q662" s="127">
        <v>100</v>
      </c>
      <c r="R662" s="126" t="s">
        <v>4350</v>
      </c>
      <c r="S662" s="213" t="s">
        <v>46</v>
      </c>
      <c r="T662" s="171">
        <v>500</v>
      </c>
      <c r="U662" s="171">
        <v>500</v>
      </c>
      <c r="V662" s="172" t="s">
        <v>3398</v>
      </c>
      <c r="W662" s="172" t="s">
        <v>135</v>
      </c>
      <c r="X662" s="172" t="s">
        <v>135</v>
      </c>
      <c r="Y662" s="172" t="s">
        <v>3534</v>
      </c>
      <c r="Z662" s="172">
        <v>2</v>
      </c>
      <c r="AA662" s="172" t="s">
        <v>46</v>
      </c>
      <c r="AB662" s="169" t="s">
        <v>46</v>
      </c>
      <c r="AC662" s="172" t="s">
        <v>6708</v>
      </c>
      <c r="AD662" s="169">
        <v>5.0000000000000001E-3</v>
      </c>
      <c r="AE662" s="169">
        <v>0.20500000000000002</v>
      </c>
      <c r="AF662" s="169">
        <v>6.9999999999999993E-3</v>
      </c>
      <c r="AG662" s="169" t="s">
        <v>46</v>
      </c>
      <c r="AH662" s="172" t="s">
        <v>46</v>
      </c>
      <c r="AI662" s="172" t="s">
        <v>46</v>
      </c>
      <c r="AJ662" s="172" t="s">
        <v>46</v>
      </c>
      <c r="AK662" s="173">
        <v>45652</v>
      </c>
      <c r="AL662" s="212" t="s">
        <v>6709</v>
      </c>
      <c r="AM662" s="128">
        <v>2.60214739261392E-2</v>
      </c>
      <c r="AN662" s="128">
        <v>0.2138247885632214</v>
      </c>
      <c r="AO662" s="128" t="s">
        <v>46</v>
      </c>
      <c r="AP662" s="128" t="s">
        <v>46</v>
      </c>
      <c r="AQ662" s="128" t="s">
        <v>46</v>
      </c>
      <c r="AR662" s="128" t="s">
        <v>46</v>
      </c>
      <c r="AS662" s="128" t="s">
        <v>46</v>
      </c>
      <c r="AT662" s="128" t="s">
        <v>46</v>
      </c>
      <c r="AU662" s="128" t="s">
        <v>46</v>
      </c>
      <c r="AV662" s="128" t="s">
        <v>46</v>
      </c>
      <c r="AW662" s="128">
        <v>0.29549540234033261</v>
      </c>
      <c r="AX662" s="128">
        <v>2.1330294257168689</v>
      </c>
      <c r="AY662" s="128">
        <v>2.065688565939956</v>
      </c>
      <c r="AZ662" s="128" t="s">
        <v>46</v>
      </c>
      <c r="BA662" s="128" t="s">
        <v>46</v>
      </c>
      <c r="BB662" s="128" t="s">
        <v>46</v>
      </c>
      <c r="BC662" s="128" t="s">
        <v>46</v>
      </c>
      <c r="BD662" s="128" t="s">
        <v>46</v>
      </c>
      <c r="BE662" s="128" t="s">
        <v>46</v>
      </c>
      <c r="BF662" s="128" t="s">
        <v>46</v>
      </c>
      <c r="BG662" s="128" t="s">
        <v>46</v>
      </c>
      <c r="BH662" s="128">
        <v>2.0603074380476221</v>
      </c>
      <c r="BI662" s="128">
        <v>1.38221701507617E-2</v>
      </c>
      <c r="BJ662" s="128">
        <v>0.11031219131653811</v>
      </c>
      <c r="BK662" s="128" t="s">
        <v>46</v>
      </c>
      <c r="BL662" s="128" t="s">
        <v>46</v>
      </c>
      <c r="BM662" s="128" t="s">
        <v>46</v>
      </c>
      <c r="BN662" s="128" t="s">
        <v>46</v>
      </c>
      <c r="BO662" s="128" t="s">
        <v>46</v>
      </c>
      <c r="BP662" s="128" t="s">
        <v>46</v>
      </c>
      <c r="BQ662" s="128" t="s">
        <v>46</v>
      </c>
      <c r="BR662" s="128" t="s">
        <v>46</v>
      </c>
      <c r="BS662" s="128">
        <v>0.13299753597322783</v>
      </c>
      <c r="BT662" s="128" t="s">
        <v>46</v>
      </c>
      <c r="BU662" s="128">
        <v>0.1564769140960558</v>
      </c>
      <c r="BV662" s="177" t="s">
        <v>46</v>
      </c>
      <c r="BW662" s="177">
        <v>0.88951556229283735</v>
      </c>
      <c r="BX662" s="128" t="s">
        <v>46</v>
      </c>
      <c r="BY662" s="128">
        <v>-7.1865843679384298E-2</v>
      </c>
      <c r="BZ662" s="177">
        <v>0.98408154186940044</v>
      </c>
      <c r="CA662" s="182" t="s">
        <v>46</v>
      </c>
      <c r="CB662" s="182" t="s">
        <v>46</v>
      </c>
      <c r="CC662" s="182" t="s">
        <v>46</v>
      </c>
      <c r="CD662" s="182" t="s">
        <v>46</v>
      </c>
      <c r="CE662" s="182" t="s">
        <v>46</v>
      </c>
      <c r="CF662" s="182" t="s">
        <v>46</v>
      </c>
      <c r="CG662" s="179">
        <v>1.21430255</v>
      </c>
      <c r="CH662" s="169">
        <v>0.37080000000000002</v>
      </c>
      <c r="CI662" s="170" t="s">
        <v>46</v>
      </c>
      <c r="CJ662" s="170">
        <v>1.8539999999999997E-3</v>
      </c>
      <c r="CK662" s="170" t="s">
        <v>46</v>
      </c>
      <c r="CL662" s="170">
        <v>1.8539999999999997E-3</v>
      </c>
      <c r="CM662" s="180">
        <v>2488029.15</v>
      </c>
      <c r="CN662" s="180">
        <v>2298745.0608730158</v>
      </c>
      <c r="CO662" s="180">
        <v>57715.8</v>
      </c>
      <c r="CP662" s="128" t="s">
        <v>46</v>
      </c>
      <c r="CQ662" s="128" t="s">
        <v>46</v>
      </c>
      <c r="CR662" s="128" t="s">
        <v>46</v>
      </c>
      <c r="CS662" s="128" t="s">
        <v>46</v>
      </c>
      <c r="CT662" s="126" t="s">
        <v>46</v>
      </c>
      <c r="CU662" s="126" t="s">
        <v>46</v>
      </c>
      <c r="CV662" s="126" t="s">
        <v>6710</v>
      </c>
      <c r="CW662" s="126" t="s">
        <v>46</v>
      </c>
      <c r="CX662" s="154">
        <v>25569.625694432871</v>
      </c>
    </row>
    <row r="663" spans="1:102" ht="15" customHeight="1" x14ac:dyDescent="0.35">
      <c r="A663" s="8"/>
      <c r="B663" s="129">
        <v>43105341000134</v>
      </c>
      <c r="C663" s="152" t="s">
        <v>6796</v>
      </c>
      <c r="D663" s="126">
        <v>73</v>
      </c>
      <c r="E663" s="126"/>
      <c r="F663" s="122"/>
      <c r="G663" s="126" t="s">
        <v>4425</v>
      </c>
      <c r="H663" s="126" t="s">
        <v>352</v>
      </c>
      <c r="I663" s="126" t="s">
        <v>3383</v>
      </c>
      <c r="J663" s="126" t="s">
        <v>3561</v>
      </c>
      <c r="K663" s="126" t="s">
        <v>3526</v>
      </c>
      <c r="L663" s="211" t="s">
        <v>3399</v>
      </c>
      <c r="M663" s="126" t="s">
        <v>112</v>
      </c>
      <c r="N663" s="126" t="s">
        <v>4474</v>
      </c>
      <c r="O663" s="126" t="s">
        <v>4280</v>
      </c>
      <c r="P663" s="211" t="s">
        <v>5542</v>
      </c>
      <c r="Q663" s="127">
        <v>100</v>
      </c>
      <c r="R663" s="126" t="s">
        <v>4350</v>
      </c>
      <c r="S663" s="213" t="s">
        <v>46</v>
      </c>
      <c r="T663" s="171">
        <v>100</v>
      </c>
      <c r="U663" s="171">
        <v>100</v>
      </c>
      <c r="V663" s="172" t="s">
        <v>3398</v>
      </c>
      <c r="W663" s="172" t="s">
        <v>135</v>
      </c>
      <c r="X663" s="172" t="s">
        <v>135</v>
      </c>
      <c r="Y663" s="172" t="s">
        <v>3534</v>
      </c>
      <c r="Z663" s="172">
        <v>2</v>
      </c>
      <c r="AA663" s="172" t="s">
        <v>46</v>
      </c>
      <c r="AB663" s="169" t="s">
        <v>46</v>
      </c>
      <c r="AC663" s="172" t="s">
        <v>6797</v>
      </c>
      <c r="AD663" s="169">
        <v>5.0000000000000001E-3</v>
      </c>
      <c r="AE663" s="169">
        <v>0.30499999999999999</v>
      </c>
      <c r="AF663" s="169">
        <v>6.9999999999999993E-3</v>
      </c>
      <c r="AG663" s="169" t="s">
        <v>46</v>
      </c>
      <c r="AH663" s="172" t="s">
        <v>46</v>
      </c>
      <c r="AI663" s="172" t="s">
        <v>46</v>
      </c>
      <c r="AJ663" s="172" t="s">
        <v>133</v>
      </c>
      <c r="AK663" s="173">
        <v>44470</v>
      </c>
      <c r="AL663" s="212" t="s">
        <v>6798</v>
      </c>
      <c r="AM663" s="128">
        <v>1.2684526191708999E-2</v>
      </c>
      <c r="AN663" s="128">
        <v>1.2981163255651299E-2</v>
      </c>
      <c r="AO663" s="128">
        <v>0.67504463157620997</v>
      </c>
      <c r="AP663" s="128">
        <v>0.99238467773286243</v>
      </c>
      <c r="AQ663" s="128">
        <v>0.6762141754321902</v>
      </c>
      <c r="AR663" s="128">
        <v>1.5490671882406</v>
      </c>
      <c r="AS663" s="128">
        <v>1.1021482184751417</v>
      </c>
      <c r="AT663" s="128">
        <v>-0.68734816031225998</v>
      </c>
      <c r="AU663" s="128" t="s">
        <v>46</v>
      </c>
      <c r="AV663" s="128" t="s">
        <v>46</v>
      </c>
      <c r="AW663" s="128">
        <v>0.1209419502247453</v>
      </c>
      <c r="AX663" s="128">
        <v>1.039774599048084</v>
      </c>
      <c r="AY663" s="128">
        <v>0.12540660364955999</v>
      </c>
      <c r="AZ663" s="128">
        <v>5.0589652769810289</v>
      </c>
      <c r="BA663" s="128">
        <v>11.446960332428739</v>
      </c>
      <c r="BB663" s="128">
        <v>8.6214453878751307</v>
      </c>
      <c r="BC663" s="128">
        <v>14.245641538144351</v>
      </c>
      <c r="BD663" s="128">
        <v>8.4472377161010019</v>
      </c>
      <c r="BE663" s="128" t="s">
        <v>46</v>
      </c>
      <c r="BF663" s="128" t="s">
        <v>46</v>
      </c>
      <c r="BG663" s="128" t="s">
        <v>46</v>
      </c>
      <c r="BH663" s="128">
        <v>0.98454202047264239</v>
      </c>
      <c r="BI663" s="128">
        <v>4.8522241633140002E-4</v>
      </c>
      <c r="BJ663" s="128">
        <v>-9.0531433991031904E-2</v>
      </c>
      <c r="BK663" s="128">
        <v>0.54160931533718504</v>
      </c>
      <c r="BL663" s="128">
        <v>0.83343643530396849</v>
      </c>
      <c r="BM663" s="128">
        <v>0.55430394858748633</v>
      </c>
      <c r="BN663" s="128">
        <v>1.4403274600863576</v>
      </c>
      <c r="BO663" s="128">
        <v>0.9716738248903164</v>
      </c>
      <c r="BP663" s="128">
        <v>-0.81107819576529416</v>
      </c>
      <c r="BQ663" s="128" t="s">
        <v>46</v>
      </c>
      <c r="BR663" s="128" t="s">
        <v>46</v>
      </c>
      <c r="BS663" s="128">
        <v>-1.6911309798490759E-3</v>
      </c>
      <c r="BT663" s="128">
        <v>0.46086541860516178</v>
      </c>
      <c r="BU663" s="128">
        <v>0.52479088814608599</v>
      </c>
      <c r="BV663" s="177">
        <v>1.0777825921194786</v>
      </c>
      <c r="BW663" s="177">
        <v>0.2606732898101119</v>
      </c>
      <c r="BX663" s="128">
        <v>-0.37764768845553359</v>
      </c>
      <c r="BY663" s="128">
        <v>-0.78176415335100347</v>
      </c>
      <c r="BZ663" s="177">
        <v>0.21699310771701649</v>
      </c>
      <c r="CA663" s="182">
        <v>2.8921745866862799E-2</v>
      </c>
      <c r="CB663" s="182">
        <v>3.5202534451421297E-2</v>
      </c>
      <c r="CC663" s="182">
        <v>-7.2671551472758195E-2</v>
      </c>
      <c r="CD663" s="182">
        <v>-7.5191798267299201E-2</v>
      </c>
      <c r="CE663" s="182">
        <v>0.30003039410996662</v>
      </c>
      <c r="CF663" s="182">
        <v>0.14755018455060859</v>
      </c>
      <c r="CG663" s="179">
        <v>1.5716828199999999</v>
      </c>
      <c r="CH663" s="169">
        <v>0.3</v>
      </c>
      <c r="CI663" s="170" t="s">
        <v>46</v>
      </c>
      <c r="CJ663" s="170">
        <v>1.5E-3</v>
      </c>
      <c r="CK663" s="170" t="s">
        <v>46</v>
      </c>
      <c r="CL663" s="170">
        <v>1.5E-3</v>
      </c>
      <c r="CM663" s="180">
        <v>60344433.200000003</v>
      </c>
      <c r="CN663" s="180">
        <v>59513530.865714274</v>
      </c>
      <c r="CO663" s="180">
        <v>-10864906.710000005</v>
      </c>
      <c r="CP663" s="128" t="s">
        <v>46</v>
      </c>
      <c r="CQ663" s="128" t="s">
        <v>46</v>
      </c>
      <c r="CR663" s="128" t="s">
        <v>46</v>
      </c>
      <c r="CS663" s="128" t="s">
        <v>46</v>
      </c>
      <c r="CT663" s="126" t="s">
        <v>46</v>
      </c>
      <c r="CU663" s="126" t="s">
        <v>46</v>
      </c>
      <c r="CV663" s="126" t="s">
        <v>6799</v>
      </c>
      <c r="CW663" s="126" t="s">
        <v>46</v>
      </c>
      <c r="CX663" s="154">
        <v>25569.625694432871</v>
      </c>
    </row>
    <row r="664" spans="1:102" ht="15" customHeight="1" x14ac:dyDescent="0.35">
      <c r="A664" s="8"/>
      <c r="B664" s="129">
        <v>36327455000163</v>
      </c>
      <c r="C664" s="152" t="s">
        <v>6800</v>
      </c>
      <c r="D664" s="126">
        <v>33</v>
      </c>
      <c r="E664" s="126"/>
      <c r="F664" s="122"/>
      <c r="G664" s="126" t="s">
        <v>4425</v>
      </c>
      <c r="H664" s="126" t="s">
        <v>3391</v>
      </c>
      <c r="I664" s="126" t="s">
        <v>3392</v>
      </c>
      <c r="J664" s="126" t="s">
        <v>362</v>
      </c>
      <c r="K664" s="126" t="s">
        <v>3526</v>
      </c>
      <c r="L664" s="211" t="s">
        <v>3400</v>
      </c>
      <c r="M664" s="126" t="s">
        <v>114</v>
      </c>
      <c r="N664" s="126" t="s">
        <v>115</v>
      </c>
      <c r="O664" s="126" t="s">
        <v>452</v>
      </c>
      <c r="P664" s="211" t="s">
        <v>4687</v>
      </c>
      <c r="Q664" s="127">
        <v>100</v>
      </c>
      <c r="R664" s="126" t="s">
        <v>4350</v>
      </c>
      <c r="S664" s="213" t="s">
        <v>46</v>
      </c>
      <c r="T664" s="171">
        <v>100</v>
      </c>
      <c r="U664" s="171">
        <v>100</v>
      </c>
      <c r="V664" s="172" t="s">
        <v>3398</v>
      </c>
      <c r="W664" s="172" t="s">
        <v>135</v>
      </c>
      <c r="X664" s="172" t="s">
        <v>135</v>
      </c>
      <c r="Y664" s="172" t="s">
        <v>3534</v>
      </c>
      <c r="Z664" s="172">
        <v>2</v>
      </c>
      <c r="AA664" s="172" t="s">
        <v>46</v>
      </c>
      <c r="AB664" s="169" t="s">
        <v>46</v>
      </c>
      <c r="AC664" s="172" t="s">
        <v>46</v>
      </c>
      <c r="AD664" s="169">
        <v>6.9999999999999993E-3</v>
      </c>
      <c r="AE664" s="169" t="s">
        <v>46</v>
      </c>
      <c r="AF664" s="169">
        <v>6.9999999999999993E-3</v>
      </c>
      <c r="AG664" s="169" t="s">
        <v>46</v>
      </c>
      <c r="AH664" s="172" t="s">
        <v>46</v>
      </c>
      <c r="AI664" s="172" t="s">
        <v>46</v>
      </c>
      <c r="AJ664" s="172" t="s">
        <v>46</v>
      </c>
      <c r="AK664" s="173">
        <v>44006</v>
      </c>
      <c r="AL664" s="212" t="s">
        <v>6801</v>
      </c>
      <c r="AM664" s="128">
        <v>7.4917494535481105E-2</v>
      </c>
      <c r="AN664" s="128">
        <v>0.26308210683440181</v>
      </c>
      <c r="AO664" s="128">
        <v>0.33231246781923701</v>
      </c>
      <c r="AP664" s="128">
        <v>0.52537613391154614</v>
      </c>
      <c r="AQ664" s="128">
        <v>0.46911670104642389</v>
      </c>
      <c r="AR664" s="128">
        <v>0.47443460398511239</v>
      </c>
      <c r="AS664" s="128">
        <v>0.54555719701559391</v>
      </c>
      <c r="AT664" s="128">
        <v>-0.3672456173118282</v>
      </c>
      <c r="AU664" s="128" t="s">
        <v>46</v>
      </c>
      <c r="AV664" s="128" t="s">
        <v>46</v>
      </c>
      <c r="AW664" s="128">
        <v>0.32710093300953108</v>
      </c>
      <c r="AX664" s="128">
        <v>6.1411287000402863</v>
      </c>
      <c r="AY664" s="128">
        <v>2.5415467665973521</v>
      </c>
      <c r="AZ664" s="128">
        <v>2.4904386423753078</v>
      </c>
      <c r="BA664" s="128">
        <v>5.1143343602044702</v>
      </c>
      <c r="BB664" s="128">
        <v>5.0450694427277636</v>
      </c>
      <c r="BC664" s="128">
        <v>4.3630291526216469</v>
      </c>
      <c r="BD664" s="128">
        <v>4.1813353718399284</v>
      </c>
      <c r="BE664" s="128" t="s">
        <v>46</v>
      </c>
      <c r="BF664" s="128" t="s">
        <v>46</v>
      </c>
      <c r="BG664" s="128" t="s">
        <v>46</v>
      </c>
      <c r="BH664" s="128">
        <v>5.3556912579843754</v>
      </c>
      <c r="BI664" s="128">
        <v>6.2718190760103501E-2</v>
      </c>
      <c r="BJ664" s="128">
        <v>0.15956950958771851</v>
      </c>
      <c r="BK664" s="128">
        <v>0.1988771515802121</v>
      </c>
      <c r="BL664" s="128">
        <v>0.38327731220225858</v>
      </c>
      <c r="BM664" s="128">
        <v>0.34413231309186898</v>
      </c>
      <c r="BN664" s="128">
        <v>0.36569487583087001</v>
      </c>
      <c r="BO664" s="128">
        <v>0.4150828034307687</v>
      </c>
      <c r="BP664" s="128">
        <v>-0.49097565276486238</v>
      </c>
      <c r="BQ664" s="128" t="s">
        <v>46</v>
      </c>
      <c r="BR664" s="128" t="s">
        <v>46</v>
      </c>
      <c r="BS664" s="128">
        <v>0.2507131400381124</v>
      </c>
      <c r="BT664" s="128">
        <v>0.36615128003039887</v>
      </c>
      <c r="BU664" s="128">
        <v>0.3422019586729701</v>
      </c>
      <c r="BV664" s="177">
        <v>0.6226409047369601</v>
      </c>
      <c r="BW664" s="177">
        <v>0.72369704357126319</v>
      </c>
      <c r="BX664" s="128">
        <v>-0.35240388556773983</v>
      </c>
      <c r="BY664" s="128">
        <v>-0.44924608441206099</v>
      </c>
      <c r="BZ664" s="177">
        <v>0.7844141373067457</v>
      </c>
      <c r="CA664" s="182">
        <v>0.39200182562652292</v>
      </c>
      <c r="CB664" s="182">
        <v>-5.0421020237021698E-2</v>
      </c>
      <c r="CC664" s="182">
        <v>3.1633401982225397E-2</v>
      </c>
      <c r="CD664" s="182">
        <v>3.4554932036929997E-2</v>
      </c>
      <c r="CE664" s="182">
        <v>0.82585669971691245</v>
      </c>
      <c r="CF664" s="182">
        <v>0.1183671897627743</v>
      </c>
      <c r="CG664" s="179">
        <v>4.4231684099999997</v>
      </c>
      <c r="CH664" s="169">
        <v>0.3</v>
      </c>
      <c r="CI664" s="170" t="s">
        <v>46</v>
      </c>
      <c r="CJ664" s="170">
        <v>2.0999999999999994E-3</v>
      </c>
      <c r="CK664" s="170" t="s">
        <v>46</v>
      </c>
      <c r="CL664" s="170">
        <v>2.0999999999999994E-3</v>
      </c>
      <c r="CM664" s="180">
        <v>102373436.2</v>
      </c>
      <c r="CN664" s="180">
        <v>83445096.351111129</v>
      </c>
      <c r="CO664" s="180">
        <v>973210.8600000008</v>
      </c>
      <c r="CP664" s="128" t="s">
        <v>46</v>
      </c>
      <c r="CQ664" s="128" t="s">
        <v>46</v>
      </c>
      <c r="CR664" s="128" t="s">
        <v>46</v>
      </c>
      <c r="CS664" s="128" t="s">
        <v>46</v>
      </c>
      <c r="CT664" s="126" t="s">
        <v>46</v>
      </c>
      <c r="CU664" s="126" t="s">
        <v>46</v>
      </c>
      <c r="CV664" s="126" t="s">
        <v>6802</v>
      </c>
      <c r="CW664" s="126" t="s">
        <v>46</v>
      </c>
      <c r="CX664" s="154">
        <v>25569.625694432871</v>
      </c>
    </row>
    <row r="665" spans="1:102" ht="15" customHeight="1" x14ac:dyDescent="0.35">
      <c r="A665" s="8"/>
      <c r="B665" s="129">
        <v>31874833000105</v>
      </c>
      <c r="C665" s="152" t="s">
        <v>6803</v>
      </c>
      <c r="D665" s="126">
        <v>26</v>
      </c>
      <c r="E665" s="126"/>
      <c r="F665" s="122" t="s">
        <v>3393</v>
      </c>
      <c r="G665" s="126" t="s">
        <v>4425</v>
      </c>
      <c r="H665" s="126" t="s">
        <v>3391</v>
      </c>
      <c r="I665" s="126" t="s">
        <v>3392</v>
      </c>
      <c r="J665" s="126" t="s">
        <v>3560</v>
      </c>
      <c r="K665" s="126" t="s">
        <v>3526</v>
      </c>
      <c r="L665" s="211" t="s">
        <v>3399</v>
      </c>
      <c r="M665" s="126" t="s">
        <v>114</v>
      </c>
      <c r="N665" s="126" t="s">
        <v>115</v>
      </c>
      <c r="O665" s="126" t="s">
        <v>358</v>
      </c>
      <c r="P665" s="211" t="s">
        <v>3550</v>
      </c>
      <c r="Q665" s="127">
        <v>100</v>
      </c>
      <c r="R665" s="126" t="s">
        <v>4350</v>
      </c>
      <c r="S665" s="213" t="s">
        <v>46</v>
      </c>
      <c r="T665" s="171">
        <v>100</v>
      </c>
      <c r="U665" s="171">
        <v>100</v>
      </c>
      <c r="V665" s="172" t="s">
        <v>3398</v>
      </c>
      <c r="W665" s="172" t="s">
        <v>135</v>
      </c>
      <c r="X665" s="172" t="s">
        <v>135</v>
      </c>
      <c r="Y665" s="172" t="s">
        <v>3534</v>
      </c>
      <c r="Z665" s="172">
        <v>2</v>
      </c>
      <c r="AA665" s="172" t="s">
        <v>46</v>
      </c>
      <c r="AB665" s="169" t="s">
        <v>46</v>
      </c>
      <c r="AC665" s="172" t="s">
        <v>46</v>
      </c>
      <c r="AD665" s="169">
        <v>5.0000000000000001E-3</v>
      </c>
      <c r="AE665" s="169" t="s">
        <v>46</v>
      </c>
      <c r="AF665" s="169">
        <v>6.9999999999999993E-3</v>
      </c>
      <c r="AG665" s="169" t="s">
        <v>46</v>
      </c>
      <c r="AH665" s="172" t="s">
        <v>46</v>
      </c>
      <c r="AI665" s="172" t="s">
        <v>46</v>
      </c>
      <c r="AJ665" s="172" t="s">
        <v>46</v>
      </c>
      <c r="AK665" s="173">
        <v>43462</v>
      </c>
      <c r="AL665" s="212" t="s">
        <v>6804</v>
      </c>
      <c r="AM665" s="128">
        <v>1.53152077550462E-2</v>
      </c>
      <c r="AN665" s="128">
        <v>-1.8333738323042598E-2</v>
      </c>
      <c r="AO665" s="128">
        <v>0.1519204732446317</v>
      </c>
      <c r="AP665" s="128">
        <v>0.29318408659204831</v>
      </c>
      <c r="AQ665" s="128">
        <v>0.22587676059981929</v>
      </c>
      <c r="AR665" s="128">
        <v>0.57689348976732435</v>
      </c>
      <c r="AS665" s="128">
        <v>0.15701062875749969</v>
      </c>
      <c r="AT665" s="128">
        <v>-0.25010490813310821</v>
      </c>
      <c r="AU665" s="128" t="s">
        <v>46</v>
      </c>
      <c r="AV665" s="128" t="s">
        <v>46</v>
      </c>
      <c r="AW665" s="128">
        <v>0.21782661242035739</v>
      </c>
      <c r="AX665" s="128">
        <v>1.2554165415535947</v>
      </c>
      <c r="AY665" s="128" t="s">
        <v>46</v>
      </c>
      <c r="AZ665" s="128">
        <v>1.1385327177738618</v>
      </c>
      <c r="BA665" s="128">
        <v>2.5916241526999477</v>
      </c>
      <c r="BB665" s="128">
        <v>1.9573591424898955</v>
      </c>
      <c r="BC665" s="128">
        <v>5.3052688245553368</v>
      </c>
      <c r="BD665" s="128">
        <v>1.2033827055530446</v>
      </c>
      <c r="BE665" s="128" t="s">
        <v>46</v>
      </c>
      <c r="BF665" s="128" t="s">
        <v>46</v>
      </c>
      <c r="BG665" s="128" t="s">
        <v>46</v>
      </c>
      <c r="BH665" s="128">
        <v>3.6093682606854438</v>
      </c>
      <c r="BI665" s="128">
        <v>3.1159039796685999E-3</v>
      </c>
      <c r="BJ665" s="128">
        <v>-0.12184633556972591</v>
      </c>
      <c r="BK665" s="128">
        <v>1.8485157005606798E-2</v>
      </c>
      <c r="BL665" s="128">
        <v>0.16175732828664624</v>
      </c>
      <c r="BM665" s="128">
        <v>9.9048014706156318E-2</v>
      </c>
      <c r="BN665" s="128">
        <v>0.46815376161308198</v>
      </c>
      <c r="BO665" s="128">
        <v>2.6536235172674501E-2</v>
      </c>
      <c r="BP665" s="128">
        <v>-0.37383494358614239</v>
      </c>
      <c r="BQ665" s="128" t="s">
        <v>46</v>
      </c>
      <c r="BR665" s="128" t="s">
        <v>46</v>
      </c>
      <c r="BS665" s="128">
        <v>0.1485134328477653</v>
      </c>
      <c r="BT665" s="128">
        <v>0.1817030259257921</v>
      </c>
      <c r="BU665" s="128">
        <v>0.20777747798313451</v>
      </c>
      <c r="BV665" s="177">
        <v>0.17941907563964299</v>
      </c>
      <c r="BW665" s="177">
        <v>0.64513142783831967</v>
      </c>
      <c r="BX665" s="128">
        <v>-0.20929542659511641</v>
      </c>
      <c r="BY665" s="128">
        <v>-0.3168067006446072</v>
      </c>
      <c r="BZ665" s="177">
        <v>0.18383574505724889</v>
      </c>
      <c r="CA665" s="182">
        <v>1.6280321596009301E-2</v>
      </c>
      <c r="CB665" s="182">
        <v>0.29035249403007718</v>
      </c>
      <c r="CC665" s="182">
        <v>-0.2982654214719152</v>
      </c>
      <c r="CD665" s="182">
        <v>-0.23737717284117321</v>
      </c>
      <c r="CE665" s="182">
        <v>0.85003483900325327</v>
      </c>
      <c r="CF665" s="182">
        <v>-4.9717784124356401E-2</v>
      </c>
      <c r="CG665" s="179">
        <v>3.7700174199999998</v>
      </c>
      <c r="CH665" s="169">
        <v>0.3</v>
      </c>
      <c r="CI665" s="170" t="s">
        <v>46</v>
      </c>
      <c r="CJ665" s="170">
        <v>1.5E-3</v>
      </c>
      <c r="CK665" s="170" t="s">
        <v>46</v>
      </c>
      <c r="CL665" s="170">
        <v>1.5E-3</v>
      </c>
      <c r="CM665" s="180">
        <v>254048547.03</v>
      </c>
      <c r="CN665" s="180">
        <v>249701796.61357141</v>
      </c>
      <c r="CO665" s="180">
        <v>-20962948.599999998</v>
      </c>
      <c r="CP665" s="128" t="s">
        <v>46</v>
      </c>
      <c r="CQ665" s="128" t="s">
        <v>46</v>
      </c>
      <c r="CR665" s="128" t="s">
        <v>46</v>
      </c>
      <c r="CS665" s="128" t="s">
        <v>46</v>
      </c>
      <c r="CT665" s="126" t="s">
        <v>46</v>
      </c>
      <c r="CU665" s="126" t="s">
        <v>46</v>
      </c>
      <c r="CV665" s="126" t="s">
        <v>6805</v>
      </c>
      <c r="CW665" s="126" t="s">
        <v>46</v>
      </c>
      <c r="CX665" s="154">
        <v>25569.625694432871</v>
      </c>
    </row>
    <row r="666" spans="1:102" ht="15" customHeight="1" x14ac:dyDescent="0.35">
      <c r="A666" s="8"/>
      <c r="B666" s="129">
        <v>31145826000172</v>
      </c>
      <c r="C666" s="152" t="s">
        <v>6806</v>
      </c>
      <c r="D666" s="126">
        <v>26</v>
      </c>
      <c r="E666" s="126"/>
      <c r="F666" s="122" t="s">
        <v>3394</v>
      </c>
      <c r="G666" s="126" t="s">
        <v>4425</v>
      </c>
      <c r="H666" s="126" t="s">
        <v>352</v>
      </c>
      <c r="I666" s="126" t="s">
        <v>3383</v>
      </c>
      <c r="J666" s="126" t="s">
        <v>3559</v>
      </c>
      <c r="K666" s="126" t="s">
        <v>3526</v>
      </c>
      <c r="L666" s="211" t="s">
        <v>3399</v>
      </c>
      <c r="M666" s="126" t="s">
        <v>114</v>
      </c>
      <c r="N666" s="126" t="s">
        <v>115</v>
      </c>
      <c r="O666" s="126" t="s">
        <v>452</v>
      </c>
      <c r="P666" s="211" t="s">
        <v>4470</v>
      </c>
      <c r="Q666" s="127">
        <v>100</v>
      </c>
      <c r="R666" s="126" t="s">
        <v>4350</v>
      </c>
      <c r="S666" s="213" t="s">
        <v>46</v>
      </c>
      <c r="T666" s="171">
        <v>100</v>
      </c>
      <c r="U666" s="171">
        <v>100</v>
      </c>
      <c r="V666" s="172" t="s">
        <v>3398</v>
      </c>
      <c r="W666" s="172" t="s">
        <v>135</v>
      </c>
      <c r="X666" s="172" t="s">
        <v>135</v>
      </c>
      <c r="Y666" s="172" t="s">
        <v>3534</v>
      </c>
      <c r="Z666" s="172">
        <v>2</v>
      </c>
      <c r="AA666" s="172" t="s">
        <v>46</v>
      </c>
      <c r="AB666" s="169" t="s">
        <v>46</v>
      </c>
      <c r="AC666" s="172" t="s">
        <v>46</v>
      </c>
      <c r="AD666" s="169">
        <v>5.0000000000000001E-3</v>
      </c>
      <c r="AE666" s="169" t="s">
        <v>46</v>
      </c>
      <c r="AF666" s="169">
        <v>6.9999999999999993E-3</v>
      </c>
      <c r="AG666" s="169" t="s">
        <v>46</v>
      </c>
      <c r="AH666" s="172" t="s">
        <v>46</v>
      </c>
      <c r="AI666" s="172" t="s">
        <v>46</v>
      </c>
      <c r="AJ666" s="172" t="s">
        <v>46</v>
      </c>
      <c r="AK666" s="173">
        <v>43362</v>
      </c>
      <c r="AL666" s="212" t="s">
        <v>6807</v>
      </c>
      <c r="AM666" s="128">
        <v>4.2584794008256599E-2</v>
      </c>
      <c r="AN666" s="128">
        <v>0.19794751136517469</v>
      </c>
      <c r="AO666" s="128">
        <v>0.2471985960177249</v>
      </c>
      <c r="AP666" s="128">
        <v>0.32125590431770168</v>
      </c>
      <c r="AQ666" s="128">
        <v>0.2982806751323217</v>
      </c>
      <c r="AR666" s="128">
        <v>0.28285173162531718</v>
      </c>
      <c r="AS666" s="128">
        <v>0.3297228828755851</v>
      </c>
      <c r="AT666" s="128">
        <v>-0.13770822521151099</v>
      </c>
      <c r="AU666" s="128" t="s">
        <v>46</v>
      </c>
      <c r="AV666" s="128" t="s">
        <v>46</v>
      </c>
      <c r="AW666" s="128">
        <v>0.16966024151455869</v>
      </c>
      <c r="AX666" s="128">
        <v>3.4907560949672787</v>
      </c>
      <c r="AY666" s="128">
        <v>1.9123035903875685</v>
      </c>
      <c r="AZ666" s="128">
        <v>1.852572489691664</v>
      </c>
      <c r="BA666" s="128">
        <v>2.8745299965425715</v>
      </c>
      <c r="BB666" s="128">
        <v>2.7616674673575679</v>
      </c>
      <c r="BC666" s="128">
        <v>2.6011811545464307</v>
      </c>
      <c r="BD666" s="128">
        <v>2.527107992735929</v>
      </c>
      <c r="BE666" s="128" t="s">
        <v>46</v>
      </c>
      <c r="BF666" s="128" t="s">
        <v>46</v>
      </c>
      <c r="BG666" s="128" t="s">
        <v>46</v>
      </c>
      <c r="BH666" s="128">
        <v>2.5047709146149733</v>
      </c>
      <c r="BI666" s="128">
        <v>3.0385490232878998E-2</v>
      </c>
      <c r="BJ666" s="128">
        <v>9.4434914118491406E-2</v>
      </c>
      <c r="BK666" s="128">
        <v>0.1137632797787</v>
      </c>
      <c r="BL666" s="128">
        <v>0.18843685024326406</v>
      </c>
      <c r="BM666" s="128">
        <v>0.17172557738004168</v>
      </c>
      <c r="BN666" s="128">
        <v>0.17411200347107481</v>
      </c>
      <c r="BO666" s="128">
        <v>0.19924848929076</v>
      </c>
      <c r="BP666" s="128">
        <v>-0.26143826066454517</v>
      </c>
      <c r="BQ666" s="128" t="s">
        <v>46</v>
      </c>
      <c r="BR666" s="128" t="s">
        <v>46</v>
      </c>
      <c r="BS666" s="128">
        <v>9.5459476013258993E-2</v>
      </c>
      <c r="BT666" s="128">
        <v>0.18573145566393159</v>
      </c>
      <c r="BU666" s="128">
        <v>0.20122514760202739</v>
      </c>
      <c r="BV666" s="177">
        <v>0.60734604616035093</v>
      </c>
      <c r="BW666" s="177">
        <v>0.4639154273154894</v>
      </c>
      <c r="BX666" s="128">
        <v>-0.18520369017553789</v>
      </c>
      <c r="BY666" s="128">
        <v>-0.36531257409634799</v>
      </c>
      <c r="BZ666" s="177">
        <v>0.50692589335779303</v>
      </c>
      <c r="CA666" s="182">
        <v>0.3884958032008875</v>
      </c>
      <c r="CB666" s="182">
        <v>-6.4809788462132506E-2</v>
      </c>
      <c r="CC666" s="182">
        <v>3.3152353068534798E-2</v>
      </c>
      <c r="CD666" s="182">
        <v>2.96378750018296E-2</v>
      </c>
      <c r="CE666" s="182">
        <v>0.81370672424314694</v>
      </c>
      <c r="CF666" s="182">
        <v>0.12691257934271499</v>
      </c>
      <c r="CG666" s="179">
        <v>2.9970098699999999</v>
      </c>
      <c r="CH666" s="169">
        <v>0.3</v>
      </c>
      <c r="CI666" s="170" t="s">
        <v>46</v>
      </c>
      <c r="CJ666" s="170">
        <v>1.5E-3</v>
      </c>
      <c r="CK666" s="170" t="s">
        <v>46</v>
      </c>
      <c r="CL666" s="170">
        <v>1.5E-3</v>
      </c>
      <c r="CM666" s="180">
        <v>452550802.49000001</v>
      </c>
      <c r="CN666" s="180">
        <v>392572566.79888886</v>
      </c>
      <c r="CO666" s="180">
        <v>-1828678.4700000037</v>
      </c>
      <c r="CP666" s="128" t="s">
        <v>46</v>
      </c>
      <c r="CQ666" s="128" t="s">
        <v>46</v>
      </c>
      <c r="CR666" s="128" t="s">
        <v>46</v>
      </c>
      <c r="CS666" s="128" t="s">
        <v>46</v>
      </c>
      <c r="CT666" s="126" t="s">
        <v>46</v>
      </c>
      <c r="CU666" s="126" t="s">
        <v>46</v>
      </c>
      <c r="CV666" s="126" t="s">
        <v>6808</v>
      </c>
      <c r="CW666" s="126" t="s">
        <v>46</v>
      </c>
      <c r="CX666" s="154">
        <v>25569.625694432871</v>
      </c>
    </row>
    <row r="667" spans="1:102" ht="15" customHeight="1" x14ac:dyDescent="0.35">
      <c r="A667" s="8"/>
      <c r="B667" s="129">
        <v>35717740000128</v>
      </c>
      <c r="C667" s="152" t="s">
        <v>6809</v>
      </c>
      <c r="D667" s="126">
        <v>51</v>
      </c>
      <c r="E667" s="126"/>
      <c r="F667" s="122"/>
      <c r="G667" s="126" t="s">
        <v>4425</v>
      </c>
      <c r="H667" s="126" t="s">
        <v>352</v>
      </c>
      <c r="I667" s="126" t="s">
        <v>3383</v>
      </c>
      <c r="J667" s="126" t="s">
        <v>362</v>
      </c>
      <c r="K667" s="126" t="s">
        <v>3526</v>
      </c>
      <c r="L667" s="211" t="s">
        <v>3399</v>
      </c>
      <c r="M667" s="126" t="s">
        <v>114</v>
      </c>
      <c r="N667" s="126" t="s">
        <v>4426</v>
      </c>
      <c r="O667" s="126" t="s">
        <v>452</v>
      </c>
      <c r="P667" s="211" t="s">
        <v>4920</v>
      </c>
      <c r="Q667" s="127">
        <v>100</v>
      </c>
      <c r="R667" s="126" t="s">
        <v>4350</v>
      </c>
      <c r="S667" s="213" t="s">
        <v>46</v>
      </c>
      <c r="T667" s="171">
        <v>100</v>
      </c>
      <c r="U667" s="171">
        <v>100</v>
      </c>
      <c r="V667" s="172" t="s">
        <v>3398</v>
      </c>
      <c r="W667" s="172" t="s">
        <v>3530</v>
      </c>
      <c r="X667" s="172" t="s">
        <v>3533</v>
      </c>
      <c r="Y667" s="172" t="s">
        <v>3534</v>
      </c>
      <c r="Z667" s="172">
        <v>6</v>
      </c>
      <c r="AA667" s="172" t="s">
        <v>46</v>
      </c>
      <c r="AB667" s="169" t="s">
        <v>46</v>
      </c>
      <c r="AC667" s="172" t="s">
        <v>46</v>
      </c>
      <c r="AD667" s="169">
        <v>5.0000000000000001E-3</v>
      </c>
      <c r="AE667" s="169" t="s">
        <v>46</v>
      </c>
      <c r="AF667" s="169">
        <v>6.9999999999999993E-3</v>
      </c>
      <c r="AG667" s="169" t="s">
        <v>46</v>
      </c>
      <c r="AH667" s="172" t="s">
        <v>46</v>
      </c>
      <c r="AI667" s="172" t="s">
        <v>46</v>
      </c>
      <c r="AJ667" s="172" t="s">
        <v>46</v>
      </c>
      <c r="AK667" s="173">
        <v>44006</v>
      </c>
      <c r="AL667" s="212" t="s">
        <v>6810</v>
      </c>
      <c r="AM667" s="128">
        <v>7.64934710099862E-2</v>
      </c>
      <c r="AN667" s="128">
        <v>0.4631921895853916</v>
      </c>
      <c r="AO667" s="128">
        <v>0.36593088367463111</v>
      </c>
      <c r="AP667" s="128">
        <v>0.29824782240684522</v>
      </c>
      <c r="AQ667" s="128">
        <v>0.20841861212487761</v>
      </c>
      <c r="AR667" s="128">
        <v>0.18980617197949051</v>
      </c>
      <c r="AS667" s="128">
        <v>-0.1016017021272167</v>
      </c>
      <c r="AT667" s="128">
        <v>-0.17244680876258911</v>
      </c>
      <c r="AU667" s="128" t="s">
        <v>46</v>
      </c>
      <c r="AV667" s="128" t="s">
        <v>46</v>
      </c>
      <c r="AW667" s="128">
        <v>3.5692173551012701E-2</v>
      </c>
      <c r="AX667" s="128">
        <v>6.270314471910809</v>
      </c>
      <c r="AY667" s="128">
        <v>4.474742223707783</v>
      </c>
      <c r="AZ667" s="128">
        <v>2.7423840553510805</v>
      </c>
      <c r="BA667" s="128">
        <v>2.6422070320186304</v>
      </c>
      <c r="BB667" s="128">
        <v>1.7770321585841291</v>
      </c>
      <c r="BC667" s="128">
        <v>1.7455089800322023</v>
      </c>
      <c r="BD667" s="128" t="s">
        <v>46</v>
      </c>
      <c r="BE667" s="128" t="s">
        <v>46</v>
      </c>
      <c r="BF667" s="128" t="s">
        <v>46</v>
      </c>
      <c r="BG667" s="128" t="s">
        <v>46</v>
      </c>
      <c r="BH667" s="128">
        <v>0.31654472286444391</v>
      </c>
      <c r="BI667" s="128">
        <v>6.4294167234608596E-2</v>
      </c>
      <c r="BJ667" s="128">
        <v>0.35967959233870839</v>
      </c>
      <c r="BK667" s="128">
        <v>0.23249556743560609</v>
      </c>
      <c r="BL667" s="128">
        <v>0.16656765551207942</v>
      </c>
      <c r="BM667" s="128">
        <v>8.156735309567531E-2</v>
      </c>
      <c r="BN667" s="128">
        <v>8.1066443825248094E-2</v>
      </c>
      <c r="BO667" s="128">
        <v>-0.23207609571204191</v>
      </c>
      <c r="BP667" s="128">
        <v>-0.29617684421562329</v>
      </c>
      <c r="BQ667" s="128" t="s">
        <v>46</v>
      </c>
      <c r="BR667" s="128" t="s">
        <v>46</v>
      </c>
      <c r="BS667" s="128">
        <v>-6.925454037928358E-2</v>
      </c>
      <c r="BT667" s="128">
        <v>0.32596794968361598</v>
      </c>
      <c r="BU667" s="128">
        <v>0.30766440448749921</v>
      </c>
      <c r="BV667" s="177">
        <v>0.73659099527957395</v>
      </c>
      <c r="BW667" s="177">
        <v>-3.9412375602475999E-2</v>
      </c>
      <c r="BX667" s="128">
        <v>-0.2498277887016129</v>
      </c>
      <c r="BY667" s="128">
        <v>-0.60397780838384829</v>
      </c>
      <c r="BZ667" s="177">
        <v>0.55712180269332257</v>
      </c>
      <c r="CA667" s="182">
        <v>0.3007847246666559</v>
      </c>
      <c r="CB667" s="182">
        <v>-0.32460626800259712</v>
      </c>
      <c r="CC667" s="182">
        <v>8.4176573984365594E-2</v>
      </c>
      <c r="CD667" s="182">
        <v>6.7841793925958099E-2</v>
      </c>
      <c r="CE667" s="182">
        <v>6.5738081984806698E-2</v>
      </c>
      <c r="CF667" s="182">
        <v>4.7709188230443999E-3</v>
      </c>
      <c r="CG667" s="179">
        <v>1.2023241899999999</v>
      </c>
      <c r="CH667" s="169">
        <v>0.3</v>
      </c>
      <c r="CI667" s="170" t="s">
        <v>46</v>
      </c>
      <c r="CJ667" s="170">
        <v>1.5E-3</v>
      </c>
      <c r="CK667" s="170" t="s">
        <v>46</v>
      </c>
      <c r="CL667" s="170">
        <v>1.5E-3</v>
      </c>
      <c r="CM667" s="180">
        <v>70536216.109999999</v>
      </c>
      <c r="CN667" s="180">
        <v>52711249.822301559</v>
      </c>
      <c r="CO667" s="180">
        <v>6769273.330000001</v>
      </c>
      <c r="CP667" s="128" t="s">
        <v>46</v>
      </c>
      <c r="CQ667" s="128" t="s">
        <v>46</v>
      </c>
      <c r="CR667" s="128" t="s">
        <v>46</v>
      </c>
      <c r="CS667" s="128" t="s">
        <v>46</v>
      </c>
      <c r="CT667" s="126" t="s">
        <v>46</v>
      </c>
      <c r="CU667" s="126" t="s">
        <v>46</v>
      </c>
      <c r="CV667" s="126" t="s">
        <v>6811</v>
      </c>
      <c r="CW667" s="126" t="s">
        <v>46</v>
      </c>
      <c r="CX667" s="154">
        <v>25569.625694432871</v>
      </c>
    </row>
    <row r="668" spans="1:102" ht="15" customHeight="1" x14ac:dyDescent="0.35">
      <c r="A668" s="8"/>
      <c r="B668" s="129">
        <v>40212899000120</v>
      </c>
      <c r="C668" s="152" t="s">
        <v>6812</v>
      </c>
      <c r="D668" s="126">
        <v>26</v>
      </c>
      <c r="E668" s="126"/>
      <c r="F668" s="122"/>
      <c r="G668" s="126" t="s">
        <v>4425</v>
      </c>
      <c r="H668" s="126" t="s">
        <v>352</v>
      </c>
      <c r="I668" s="126" t="s">
        <v>3383</v>
      </c>
      <c r="J668" s="126" t="s">
        <v>3559</v>
      </c>
      <c r="K668" s="126" t="s">
        <v>3526</v>
      </c>
      <c r="L668" s="211" t="s">
        <v>3399</v>
      </c>
      <c r="M668" s="126" t="s">
        <v>112</v>
      </c>
      <c r="N668" s="126" t="s">
        <v>4436</v>
      </c>
      <c r="O668" s="126" t="s">
        <v>452</v>
      </c>
      <c r="P668" s="211" t="s">
        <v>4759</v>
      </c>
      <c r="Q668" s="127">
        <v>100</v>
      </c>
      <c r="R668" s="126" t="s">
        <v>4350</v>
      </c>
      <c r="S668" s="213" t="s">
        <v>46</v>
      </c>
      <c r="T668" s="171">
        <v>100</v>
      </c>
      <c r="U668" s="171">
        <v>100</v>
      </c>
      <c r="V668" s="172" t="s">
        <v>3398</v>
      </c>
      <c r="W668" s="172" t="s">
        <v>3530</v>
      </c>
      <c r="X668" s="172" t="s">
        <v>3533</v>
      </c>
      <c r="Y668" s="172" t="s">
        <v>3534</v>
      </c>
      <c r="Z668" s="172">
        <v>6</v>
      </c>
      <c r="AA668" s="172" t="s">
        <v>46</v>
      </c>
      <c r="AB668" s="169" t="s">
        <v>46</v>
      </c>
      <c r="AC668" s="172" t="s">
        <v>46</v>
      </c>
      <c r="AD668" s="169">
        <v>5.0000000000000001E-3</v>
      </c>
      <c r="AE668" s="169" t="s">
        <v>46</v>
      </c>
      <c r="AF668" s="169">
        <v>6.9999999999999993E-3</v>
      </c>
      <c r="AG668" s="169" t="s">
        <v>46</v>
      </c>
      <c r="AH668" s="172" t="s">
        <v>46</v>
      </c>
      <c r="AI668" s="172" t="s">
        <v>46</v>
      </c>
      <c r="AJ668" s="172" t="s">
        <v>46</v>
      </c>
      <c r="AK668" s="173">
        <v>44362</v>
      </c>
      <c r="AL668" s="212" t="s">
        <v>6813</v>
      </c>
      <c r="AM668" s="128">
        <v>7.5670748078447897E-2</v>
      </c>
      <c r="AN668" s="128">
        <v>0.31801800239515088</v>
      </c>
      <c r="AO668" s="128">
        <v>0.2064884383033278</v>
      </c>
      <c r="AP668" s="128">
        <v>0.23396817071312981</v>
      </c>
      <c r="AQ668" s="128">
        <v>0.1836293730136937</v>
      </c>
      <c r="AR668" s="128">
        <v>6.7834679519826802E-2</v>
      </c>
      <c r="AS668" s="128">
        <v>7.9287690021716706E-2</v>
      </c>
      <c r="AT668" s="128">
        <v>-0.166415042689328</v>
      </c>
      <c r="AU668" s="128" t="s">
        <v>46</v>
      </c>
      <c r="AV668" s="128" t="s">
        <v>46</v>
      </c>
      <c r="AW668" s="128">
        <v>3.58338833285856E-2</v>
      </c>
      <c r="AX668" s="128">
        <v>6.2028743173997922</v>
      </c>
      <c r="AY668" s="128">
        <v>3.0722637713096388</v>
      </c>
      <c r="AZ668" s="128">
        <v>1.5474796637304149</v>
      </c>
      <c r="BA668" s="128">
        <v>2.0147745943551247</v>
      </c>
      <c r="BB668" s="128">
        <v>1.5297874181770099</v>
      </c>
      <c r="BC668" s="128">
        <v>0.62382609071457662</v>
      </c>
      <c r="BD668" s="128">
        <v>0.60768774502998213</v>
      </c>
      <c r="BE668" s="128" t="s">
        <v>46</v>
      </c>
      <c r="BF668" s="128" t="s">
        <v>46</v>
      </c>
      <c r="BG668" s="128" t="s">
        <v>46</v>
      </c>
      <c r="BH668" s="128">
        <v>0.26918918379519507</v>
      </c>
      <c r="BI668" s="128">
        <v>6.3471444303070307E-2</v>
      </c>
      <c r="BJ668" s="128">
        <v>0.21450540514846761</v>
      </c>
      <c r="BK668" s="128">
        <v>7.3053122064302894E-2</v>
      </c>
      <c r="BL668" s="128">
        <v>0.10558119817684908</v>
      </c>
      <c r="BM668" s="128">
        <v>5.6778089213647798E-2</v>
      </c>
      <c r="BN668" s="128">
        <v>-4.0905048634415499E-2</v>
      </c>
      <c r="BO668" s="128">
        <v>-5.1186703563108303E-2</v>
      </c>
      <c r="BP668" s="128">
        <v>-0.29014507814236218</v>
      </c>
      <c r="BQ668" s="128" t="s">
        <v>46</v>
      </c>
      <c r="BR668" s="128" t="s">
        <v>46</v>
      </c>
      <c r="BS668" s="128">
        <v>-8.5855111779215676E-2</v>
      </c>
      <c r="BT668" s="128">
        <v>0.18000169866534499</v>
      </c>
      <c r="BU668" s="128">
        <v>0.18621529037816409</v>
      </c>
      <c r="BV668" s="177">
        <v>0.43677672005792317</v>
      </c>
      <c r="BW668" s="177">
        <v>-0.31107309443426029</v>
      </c>
      <c r="BX668" s="128">
        <v>-0.1707988742686456</v>
      </c>
      <c r="BY668" s="128">
        <v>-0.3342680028147641</v>
      </c>
      <c r="BZ668" s="177">
        <v>0.49398801185253421</v>
      </c>
      <c r="CA668" s="182">
        <v>0.4627909005015331</v>
      </c>
      <c r="CB668" s="182">
        <v>-0.30651365180176832</v>
      </c>
      <c r="CC668" s="182">
        <v>0.15226713244824419</v>
      </c>
      <c r="CD668" s="182">
        <v>0.14517100805760069</v>
      </c>
      <c r="CE668" s="182">
        <v>0.38590798865378928</v>
      </c>
      <c r="CF668" s="182">
        <v>0.14824662006551459</v>
      </c>
      <c r="CG668" s="179">
        <v>1.16286435</v>
      </c>
      <c r="CH668" s="169">
        <v>0.3</v>
      </c>
      <c r="CI668" s="170" t="s">
        <v>46</v>
      </c>
      <c r="CJ668" s="170">
        <v>1.5E-3</v>
      </c>
      <c r="CK668" s="170" t="s">
        <v>46</v>
      </c>
      <c r="CL668" s="170">
        <v>1.5E-3</v>
      </c>
      <c r="CM668" s="180">
        <v>16857312.760000002</v>
      </c>
      <c r="CN668" s="180">
        <v>12769492.529285716</v>
      </c>
      <c r="CO668" s="180">
        <v>4660619.1999999974</v>
      </c>
      <c r="CP668" s="128" t="s">
        <v>46</v>
      </c>
      <c r="CQ668" s="128" t="s">
        <v>46</v>
      </c>
      <c r="CR668" s="128" t="s">
        <v>46</v>
      </c>
      <c r="CS668" s="128" t="s">
        <v>46</v>
      </c>
      <c r="CT668" s="126" t="s">
        <v>46</v>
      </c>
      <c r="CU668" s="126" t="s">
        <v>46</v>
      </c>
      <c r="CV668" s="126" t="s">
        <v>6814</v>
      </c>
      <c r="CW668" s="126" t="s">
        <v>46</v>
      </c>
      <c r="CX668" s="154">
        <v>25569.625694432871</v>
      </c>
    </row>
    <row r="669" spans="1:102" ht="15" customHeight="1" x14ac:dyDescent="0.35">
      <c r="A669" s="8"/>
      <c r="B669" s="129">
        <v>39227204000103</v>
      </c>
      <c r="C669" s="152" t="s">
        <v>6815</v>
      </c>
      <c r="D669" s="126">
        <v>16</v>
      </c>
      <c r="E669" s="126"/>
      <c r="F669" s="122"/>
      <c r="G669" s="126" t="s">
        <v>4425</v>
      </c>
      <c r="H669" s="126" t="s">
        <v>352</v>
      </c>
      <c r="I669" s="126" t="s">
        <v>3383</v>
      </c>
      <c r="J669" s="126" t="s">
        <v>362</v>
      </c>
      <c r="K669" s="126" t="s">
        <v>3526</v>
      </c>
      <c r="L669" s="211" t="s">
        <v>3399</v>
      </c>
      <c r="M669" s="126" t="s">
        <v>112</v>
      </c>
      <c r="N669" s="126" t="s">
        <v>4436</v>
      </c>
      <c r="O669" s="126" t="s">
        <v>452</v>
      </c>
      <c r="P669" s="211" t="s">
        <v>114</v>
      </c>
      <c r="Q669" s="127">
        <v>100</v>
      </c>
      <c r="R669" s="126" t="s">
        <v>4350</v>
      </c>
      <c r="S669" s="213" t="s">
        <v>46</v>
      </c>
      <c r="T669" s="171">
        <v>100</v>
      </c>
      <c r="U669" s="171">
        <v>100</v>
      </c>
      <c r="V669" s="172" t="s">
        <v>3398</v>
      </c>
      <c r="W669" s="172" t="s">
        <v>3530</v>
      </c>
      <c r="X669" s="172" t="s">
        <v>3533</v>
      </c>
      <c r="Y669" s="172" t="s">
        <v>3534</v>
      </c>
      <c r="Z669" s="172">
        <v>6</v>
      </c>
      <c r="AA669" s="172" t="s">
        <v>46</v>
      </c>
      <c r="AB669" s="169" t="s">
        <v>46</v>
      </c>
      <c r="AC669" s="172" t="s">
        <v>46</v>
      </c>
      <c r="AD669" s="169">
        <v>5.0000000000000001E-3</v>
      </c>
      <c r="AE669" s="169" t="s">
        <v>46</v>
      </c>
      <c r="AF669" s="169">
        <v>6.9999999999999993E-3</v>
      </c>
      <c r="AG669" s="169" t="s">
        <v>46</v>
      </c>
      <c r="AH669" s="172" t="s">
        <v>46</v>
      </c>
      <c r="AI669" s="172" t="s">
        <v>46</v>
      </c>
      <c r="AJ669" s="172" t="s">
        <v>46</v>
      </c>
      <c r="AK669" s="173">
        <v>44179</v>
      </c>
      <c r="AL669" s="212" t="s">
        <v>6816</v>
      </c>
      <c r="AM669" s="128">
        <v>2.8697037414643502E-2</v>
      </c>
      <c r="AN669" s="128">
        <v>0.31274559844804362</v>
      </c>
      <c r="AO669" s="128">
        <v>0.16772439524870439</v>
      </c>
      <c r="AP669" s="128">
        <v>0.23358840494019301</v>
      </c>
      <c r="AQ669" s="128">
        <v>0.27415119721437858</v>
      </c>
      <c r="AR669" s="128">
        <v>2.0717895093904599E-2</v>
      </c>
      <c r="AS669" s="128">
        <v>0.22454554970750409</v>
      </c>
      <c r="AT669" s="128">
        <v>-9.6164786783631898E-2</v>
      </c>
      <c r="AU669" s="128" t="s">
        <v>46</v>
      </c>
      <c r="AV669" s="128" t="s">
        <v>46</v>
      </c>
      <c r="AW669" s="128">
        <v>0.1142582023837395</v>
      </c>
      <c r="AX669" s="128">
        <v>2.3523504245024305</v>
      </c>
      <c r="AY669" s="128">
        <v>3.0213288697870491</v>
      </c>
      <c r="AZ669" s="128">
        <v>1.2569715422883765</v>
      </c>
      <c r="BA669" s="128">
        <v>2.0111623622787964</v>
      </c>
      <c r="BB669" s="128">
        <v>2.4833394222551286</v>
      </c>
      <c r="BC669" s="128">
        <v>0.19052737619977539</v>
      </c>
      <c r="BD669" s="128">
        <v>1.7209932427202328</v>
      </c>
      <c r="BE669" s="128" t="s">
        <v>46</v>
      </c>
      <c r="BF669" s="128" t="s">
        <v>46</v>
      </c>
      <c r="BG669" s="128" t="s">
        <v>46</v>
      </c>
      <c r="BH669" s="128">
        <v>1.0789162294803671</v>
      </c>
      <c r="BI669" s="128">
        <v>1.6497733639265901E-2</v>
      </c>
      <c r="BJ669" s="128">
        <v>0.20923300120136029</v>
      </c>
      <c r="BK669" s="128">
        <v>3.4289079009679403E-2</v>
      </c>
      <c r="BL669" s="128">
        <v>0.10522139330099578</v>
      </c>
      <c r="BM669" s="128">
        <v>0.14747440140513057</v>
      </c>
      <c r="BN669" s="128">
        <v>-8.8021833060337701E-2</v>
      </c>
      <c r="BO669" s="128">
        <v>9.4071156122678995E-2</v>
      </c>
      <c r="BP669" s="128">
        <v>-0.21989482223666609</v>
      </c>
      <c r="BQ669" s="128" t="s">
        <v>46</v>
      </c>
      <c r="BR669" s="128" t="s">
        <v>46</v>
      </c>
      <c r="BS669" s="128">
        <v>7.5570061497567398E-3</v>
      </c>
      <c r="BT669" s="128">
        <v>0.17613360329120939</v>
      </c>
      <c r="BU669" s="128">
        <v>0.18162117901974301</v>
      </c>
      <c r="BV669" s="177">
        <v>0.25684349858903899</v>
      </c>
      <c r="BW669" s="177">
        <v>0.12524954330039409</v>
      </c>
      <c r="BX669" s="128">
        <v>-0.14360229948509881</v>
      </c>
      <c r="BY669" s="128">
        <v>-0.29799558019685279</v>
      </c>
      <c r="BZ669" s="177">
        <v>0.41482162409464601</v>
      </c>
      <c r="CA669" s="182">
        <v>0.44894620427012649</v>
      </c>
      <c r="CB669" s="182">
        <v>-0.22391029101289531</v>
      </c>
      <c r="CC669" s="182">
        <v>0.1160787732559279</v>
      </c>
      <c r="CD669" s="182">
        <v>9.9086299956795895E-2</v>
      </c>
      <c r="CE669" s="182">
        <v>0.44460738795324151</v>
      </c>
      <c r="CF669" s="182">
        <v>0.14922337397470151</v>
      </c>
      <c r="CG669" s="179">
        <v>1.6725118000000001</v>
      </c>
      <c r="CH669" s="169">
        <v>0.3</v>
      </c>
      <c r="CI669" s="170" t="s">
        <v>46</v>
      </c>
      <c r="CJ669" s="170">
        <v>1.5E-3</v>
      </c>
      <c r="CK669" s="170" t="s">
        <v>46</v>
      </c>
      <c r="CL669" s="170">
        <v>1.5E-3</v>
      </c>
      <c r="CM669" s="180">
        <v>31500194.75</v>
      </c>
      <c r="CN669" s="180">
        <v>26259154.360952388</v>
      </c>
      <c r="CO669" s="180">
        <v>8018603.160000002</v>
      </c>
      <c r="CP669" s="128" t="s">
        <v>46</v>
      </c>
      <c r="CQ669" s="128" t="s">
        <v>46</v>
      </c>
      <c r="CR669" s="128" t="s">
        <v>46</v>
      </c>
      <c r="CS669" s="128" t="s">
        <v>46</v>
      </c>
      <c r="CT669" s="126" t="s">
        <v>46</v>
      </c>
      <c r="CU669" s="126" t="s">
        <v>46</v>
      </c>
      <c r="CV669" s="126" t="s">
        <v>6817</v>
      </c>
      <c r="CW669" s="126" t="s">
        <v>46</v>
      </c>
      <c r="CX669" s="154">
        <v>25569.625694432871</v>
      </c>
    </row>
    <row r="670" spans="1:102" ht="15" customHeight="1" x14ac:dyDescent="0.35">
      <c r="A670" s="8"/>
      <c r="B670" s="129">
        <v>37553464000135</v>
      </c>
      <c r="C670" s="152" t="s">
        <v>6818</v>
      </c>
      <c r="D670" s="126">
        <v>14</v>
      </c>
      <c r="E670" s="126"/>
      <c r="F670" s="122"/>
      <c r="G670" s="126" t="s">
        <v>711</v>
      </c>
      <c r="H670" s="126" t="s">
        <v>352</v>
      </c>
      <c r="I670" s="126" t="s">
        <v>3383</v>
      </c>
      <c r="J670" s="126" t="s">
        <v>362</v>
      </c>
      <c r="K670" s="126" t="s">
        <v>3526</v>
      </c>
      <c r="L670" s="211" t="s">
        <v>3399</v>
      </c>
      <c r="M670" s="126" t="s">
        <v>112</v>
      </c>
      <c r="N670" s="126" t="s">
        <v>113</v>
      </c>
      <c r="O670" s="126" t="s">
        <v>452</v>
      </c>
      <c r="P670" s="211" t="s">
        <v>3550</v>
      </c>
      <c r="Q670" s="127">
        <v>100</v>
      </c>
      <c r="R670" s="126" t="s">
        <v>4350</v>
      </c>
      <c r="S670" s="213" t="s">
        <v>46</v>
      </c>
      <c r="T670" s="171">
        <v>100</v>
      </c>
      <c r="U670" s="171">
        <v>100</v>
      </c>
      <c r="V670" s="172" t="s">
        <v>3398</v>
      </c>
      <c r="W670" s="172" t="s">
        <v>3530</v>
      </c>
      <c r="X670" s="172" t="s">
        <v>3533</v>
      </c>
      <c r="Y670" s="172" t="s">
        <v>3534</v>
      </c>
      <c r="Z670" s="172">
        <v>6</v>
      </c>
      <c r="AA670" s="172" t="s">
        <v>46</v>
      </c>
      <c r="AB670" s="169" t="s">
        <v>46</v>
      </c>
      <c r="AC670" s="172" t="s">
        <v>46</v>
      </c>
      <c r="AD670" s="169">
        <v>5.0000000000000001E-3</v>
      </c>
      <c r="AE670" s="169" t="s">
        <v>46</v>
      </c>
      <c r="AF670" s="169">
        <v>6.9999999999999993E-3</v>
      </c>
      <c r="AG670" s="169" t="s">
        <v>46</v>
      </c>
      <c r="AH670" s="172" t="s">
        <v>46</v>
      </c>
      <c r="AI670" s="172" t="s">
        <v>46</v>
      </c>
      <c r="AJ670" s="172" t="s">
        <v>46</v>
      </c>
      <c r="AK670" s="173">
        <v>44057</v>
      </c>
      <c r="AL670" s="212" t="s">
        <v>6819</v>
      </c>
      <c r="AM670" s="128">
        <v>4.34148959137068E-2</v>
      </c>
      <c r="AN670" s="128">
        <v>0.23130357249143091</v>
      </c>
      <c r="AO670" s="128">
        <v>0.22687182942366929</v>
      </c>
      <c r="AP670" s="128">
        <v>0.28271563663150928</v>
      </c>
      <c r="AQ670" s="128">
        <v>0.26834766277679689</v>
      </c>
      <c r="AR670" s="128">
        <v>0.19046522456727599</v>
      </c>
      <c r="AS670" s="128">
        <v>0.26252098425898818</v>
      </c>
      <c r="AT670" s="128">
        <v>-0.13197260650865289</v>
      </c>
      <c r="AU670" s="128" t="s">
        <v>46</v>
      </c>
      <c r="AV670" s="128" t="s">
        <v>46</v>
      </c>
      <c r="AW670" s="128">
        <v>0.15797066675222779</v>
      </c>
      <c r="AX670" s="128">
        <v>3.5588011179238852</v>
      </c>
      <c r="AY670" s="128">
        <v>2.2345451533807625</v>
      </c>
      <c r="AZ670" s="128">
        <v>1.7002382563943568</v>
      </c>
      <c r="BA670" s="128">
        <v>2.4876790484344684</v>
      </c>
      <c r="BB670" s="128">
        <v>2.4179476064322998</v>
      </c>
      <c r="BC670" s="128">
        <v>1.7515698061807703</v>
      </c>
      <c r="BD670" s="128">
        <v>2.0120498516692917</v>
      </c>
      <c r="BE670" s="128" t="s">
        <v>46</v>
      </c>
      <c r="BF670" s="128" t="s">
        <v>46</v>
      </c>
      <c r="BG670" s="128" t="s">
        <v>46</v>
      </c>
      <c r="BH670" s="128">
        <v>1.7518731302404391</v>
      </c>
      <c r="BI670" s="128">
        <v>3.1215592138329199E-2</v>
      </c>
      <c r="BJ670" s="128">
        <v>0.1277909752447477</v>
      </c>
      <c r="BK670" s="128">
        <v>9.3436513184644396E-2</v>
      </c>
      <c r="BL670" s="128">
        <v>0.15181596021272048</v>
      </c>
      <c r="BM670" s="128">
        <v>0.14164598005568063</v>
      </c>
      <c r="BN670" s="128">
        <v>8.1725496413033602E-2</v>
      </c>
      <c r="BO670" s="128">
        <v>0.13204659067416299</v>
      </c>
      <c r="BP670" s="128">
        <v>-0.25570264196168713</v>
      </c>
      <c r="BQ670" s="128" t="s">
        <v>46</v>
      </c>
      <c r="BR670" s="128" t="s">
        <v>46</v>
      </c>
      <c r="BS670" s="128">
        <v>6.219037383276782E-2</v>
      </c>
      <c r="BT670" s="128">
        <v>0.1668399313596729</v>
      </c>
      <c r="BU670" s="128">
        <v>0.16411039904930669</v>
      </c>
      <c r="BV670" s="177">
        <v>0.55799837886325765</v>
      </c>
      <c r="BW670" s="177">
        <v>0.38843816672381798</v>
      </c>
      <c r="BX670" s="128">
        <v>-0.16074537527365809</v>
      </c>
      <c r="BY670" s="128">
        <v>-0.22953989817474371</v>
      </c>
      <c r="BZ670" s="177">
        <v>0.41327462579392937</v>
      </c>
      <c r="CA670" s="182">
        <v>0.42671680840492532</v>
      </c>
      <c r="CB670" s="182">
        <v>-0.1477559022726195</v>
      </c>
      <c r="CC670" s="182">
        <v>4.9328051390901399E-2</v>
      </c>
      <c r="CD670" s="182">
        <v>2.9875331261318298E-2</v>
      </c>
      <c r="CE670" s="182">
        <v>0.7291219520352572</v>
      </c>
      <c r="CF670" s="182">
        <v>0.14153787651305419</v>
      </c>
      <c r="CG670" s="179">
        <v>2.1100923200000001</v>
      </c>
      <c r="CH670" s="169">
        <v>0.3</v>
      </c>
      <c r="CI670" s="170" t="s">
        <v>46</v>
      </c>
      <c r="CJ670" s="170">
        <v>1.5E-3</v>
      </c>
      <c r="CK670" s="170" t="s">
        <v>46</v>
      </c>
      <c r="CL670" s="170">
        <v>1.5E-3</v>
      </c>
      <c r="CM670" s="180">
        <v>48335911.689999998</v>
      </c>
      <c r="CN670" s="180">
        <v>37380587.350555547</v>
      </c>
      <c r="CO670" s="180">
        <v>8078923.4899999984</v>
      </c>
      <c r="CP670" s="128" t="s">
        <v>46</v>
      </c>
      <c r="CQ670" s="128" t="s">
        <v>46</v>
      </c>
      <c r="CR670" s="128" t="s">
        <v>46</v>
      </c>
      <c r="CS670" s="128" t="s">
        <v>46</v>
      </c>
      <c r="CT670" s="126" t="s">
        <v>46</v>
      </c>
      <c r="CU670" s="126" t="s">
        <v>46</v>
      </c>
      <c r="CV670" s="126" t="s">
        <v>6820</v>
      </c>
      <c r="CW670" s="126" t="s">
        <v>46</v>
      </c>
      <c r="CX670" s="154">
        <v>25569.625694432871</v>
      </c>
    </row>
    <row r="671" spans="1:102" ht="15" customHeight="1" x14ac:dyDescent="0.35">
      <c r="A671" s="8"/>
      <c r="B671" s="129">
        <v>45823918000179</v>
      </c>
      <c r="C671" s="152" t="s">
        <v>6821</v>
      </c>
      <c r="D671" s="126">
        <v>1</v>
      </c>
      <c r="E671" s="126"/>
      <c r="F671" s="122"/>
      <c r="G671" s="126" t="s">
        <v>4425</v>
      </c>
      <c r="H671" s="126" t="s">
        <v>2469</v>
      </c>
      <c r="I671" s="126" t="s">
        <v>2469</v>
      </c>
      <c r="J671" s="126" t="s">
        <v>3559</v>
      </c>
      <c r="K671" s="126" t="s">
        <v>3526</v>
      </c>
      <c r="L671" s="211" t="s">
        <v>3399</v>
      </c>
      <c r="M671" s="126" t="s">
        <v>163</v>
      </c>
      <c r="N671" s="126" t="s">
        <v>6822</v>
      </c>
      <c r="O671" s="126" t="s">
        <v>630</v>
      </c>
      <c r="P671" s="211" t="s">
        <v>3562</v>
      </c>
      <c r="Q671" s="127">
        <v>100</v>
      </c>
      <c r="R671" s="126" t="s">
        <v>4350</v>
      </c>
      <c r="S671" s="213" t="s">
        <v>46</v>
      </c>
      <c r="T671" s="171">
        <v>50</v>
      </c>
      <c r="U671" s="171">
        <v>100</v>
      </c>
      <c r="V671" s="172" t="s">
        <v>4780</v>
      </c>
      <c r="W671" s="172" t="s">
        <v>135</v>
      </c>
      <c r="X671" s="172" t="s">
        <v>135</v>
      </c>
      <c r="Y671" s="172" t="s">
        <v>135</v>
      </c>
      <c r="Z671" s="172">
        <v>0</v>
      </c>
      <c r="AA671" s="172" t="s">
        <v>46</v>
      </c>
      <c r="AB671" s="169" t="s">
        <v>46</v>
      </c>
      <c r="AC671" s="172" t="s">
        <v>6823</v>
      </c>
      <c r="AD671" s="169">
        <v>2E-3</v>
      </c>
      <c r="AE671" s="169">
        <v>5.2000000000000005E-2</v>
      </c>
      <c r="AF671" s="169">
        <v>2.5000000000000001E-3</v>
      </c>
      <c r="AG671" s="169" t="s">
        <v>46</v>
      </c>
      <c r="AH671" s="172" t="s">
        <v>46</v>
      </c>
      <c r="AI671" s="172" t="s">
        <v>46</v>
      </c>
      <c r="AJ671" s="172" t="s">
        <v>133</v>
      </c>
      <c r="AK671" s="173">
        <v>44865</v>
      </c>
      <c r="AL671" s="212" t="s">
        <v>6824</v>
      </c>
      <c r="AM671" s="128">
        <v>1.2004457639192801E-2</v>
      </c>
      <c r="AN671" s="128">
        <v>0.10246834380188111</v>
      </c>
      <c r="AO671" s="128">
        <v>0.1317766219988627</v>
      </c>
      <c r="AP671" s="128">
        <v>0.1203078861278805</v>
      </c>
      <c r="AQ671" s="128" t="s">
        <v>46</v>
      </c>
      <c r="AR671" s="128">
        <v>0.10674927812726891</v>
      </c>
      <c r="AS671" s="128">
        <v>0.1283440703386384</v>
      </c>
      <c r="AT671" s="128" t="s">
        <v>46</v>
      </c>
      <c r="AU671" s="128" t="s">
        <v>46</v>
      </c>
      <c r="AV671" s="128" t="s">
        <v>46</v>
      </c>
      <c r="AW671" s="128">
        <v>0.12407787871485421</v>
      </c>
      <c r="AX671" s="128">
        <v>0.98402809375253297</v>
      </c>
      <c r="AY671" s="128">
        <v>0.9899118225937904</v>
      </c>
      <c r="AZ671" s="128">
        <v>0.98756930108974361</v>
      </c>
      <c r="BA671" s="128">
        <v>0.98329930011387878</v>
      </c>
      <c r="BB671" s="128" t="s">
        <v>46</v>
      </c>
      <c r="BC671" s="128">
        <v>0.98169528229691683</v>
      </c>
      <c r="BD671" s="128">
        <v>0.9836724801882164</v>
      </c>
      <c r="BE671" s="128" t="s">
        <v>46</v>
      </c>
      <c r="BF671" s="128" t="s">
        <v>46</v>
      </c>
      <c r="BG671" s="128" t="s">
        <v>46</v>
      </c>
      <c r="BH671" s="128">
        <v>0.979751502417472</v>
      </c>
      <c r="BI671" s="128">
        <v>-1.948461361847E-4</v>
      </c>
      <c r="BJ671" s="128">
        <v>-1.0442534448019999E-3</v>
      </c>
      <c r="BK671" s="128">
        <v>-1.6586942401620999E-3</v>
      </c>
      <c r="BL671" s="128">
        <v>-1.8205987829759129E-3</v>
      </c>
      <c r="BM671" s="128" t="s">
        <v>46</v>
      </c>
      <c r="BN671" s="128">
        <v>-1.9904500269734E-3</v>
      </c>
      <c r="BO671" s="128">
        <v>-2.1303232461866001E-3</v>
      </c>
      <c r="BP671" s="128" t="s">
        <v>46</v>
      </c>
      <c r="BQ671" s="128" t="s">
        <v>46</v>
      </c>
      <c r="BR671" s="128" t="s">
        <v>46</v>
      </c>
      <c r="BS671" s="128">
        <v>-2.2760679051916366E-3</v>
      </c>
      <c r="BT671" s="128">
        <v>1.0297022201512999E-3</v>
      </c>
      <c r="BU671" s="128">
        <v>9.4639429765900002E-4</v>
      </c>
      <c r="BV671" s="177">
        <v>-1.4228097664388959</v>
      </c>
      <c r="BW671" s="177">
        <v>-2.1600310885067242</v>
      </c>
      <c r="BX671" s="128" t="s">
        <v>46</v>
      </c>
      <c r="BY671" s="128" t="s">
        <v>46</v>
      </c>
      <c r="BZ671" s="177">
        <v>-6.8553606430000001E-7</v>
      </c>
      <c r="CA671" s="182">
        <v>5.43489511005361E-2</v>
      </c>
      <c r="CB671" s="182">
        <v>-6.9332283698820205E-2</v>
      </c>
      <c r="CC671" s="182">
        <v>0.10288099537694539</v>
      </c>
      <c r="CD671" s="182">
        <v>6.3264656293049407E-2</v>
      </c>
      <c r="CE671" s="182">
        <v>-2.9823486078197799E-2</v>
      </c>
      <c r="CF671" s="182">
        <v>4.5248439283865398E-2</v>
      </c>
      <c r="CG671" s="179">
        <v>140.45960769999999</v>
      </c>
      <c r="CH671" s="169">
        <v>0.3</v>
      </c>
      <c r="CI671" s="170" t="s">
        <v>46</v>
      </c>
      <c r="CJ671" s="170">
        <v>5.9999999999999995E-4</v>
      </c>
      <c r="CK671" s="170" t="s">
        <v>46</v>
      </c>
      <c r="CL671" s="170">
        <v>5.9999999999999995E-4</v>
      </c>
      <c r="CM671" s="180">
        <v>2979939709.1799998</v>
      </c>
      <c r="CN671" s="180">
        <v>2575277091.3564281</v>
      </c>
      <c r="CO671" s="180">
        <v>581841878.48999989</v>
      </c>
      <c r="CP671" s="128" t="s">
        <v>46</v>
      </c>
      <c r="CQ671" s="128" t="s">
        <v>46</v>
      </c>
      <c r="CR671" s="128" t="s">
        <v>46</v>
      </c>
      <c r="CS671" s="128" t="s">
        <v>46</v>
      </c>
      <c r="CT671" s="126" t="s">
        <v>46</v>
      </c>
      <c r="CU671" s="126" t="s">
        <v>46</v>
      </c>
      <c r="CV671" s="126" t="s">
        <v>6825</v>
      </c>
      <c r="CW671" s="126" t="s">
        <v>46</v>
      </c>
      <c r="CX671" s="154">
        <v>25569.667361099539</v>
      </c>
    </row>
    <row r="672" spans="1:102" ht="15" customHeight="1" x14ac:dyDescent="0.35">
      <c r="A672" s="8"/>
      <c r="B672" s="129">
        <v>40212817000148</v>
      </c>
      <c r="C672" s="152" t="s">
        <v>6826</v>
      </c>
      <c r="D672" s="126">
        <v>20</v>
      </c>
      <c r="E672" s="126"/>
      <c r="F672" s="122"/>
      <c r="G672" s="126" t="s">
        <v>4425</v>
      </c>
      <c r="H672" s="126" t="s">
        <v>3391</v>
      </c>
      <c r="I672" s="126" t="s">
        <v>3392</v>
      </c>
      <c r="J672" s="126" t="s">
        <v>362</v>
      </c>
      <c r="K672" s="126" t="s">
        <v>3526</v>
      </c>
      <c r="L672" s="211" t="s">
        <v>3399</v>
      </c>
      <c r="M672" s="126" t="s">
        <v>112</v>
      </c>
      <c r="N672" s="126" t="s">
        <v>4474</v>
      </c>
      <c r="O672" s="126" t="s">
        <v>4280</v>
      </c>
      <c r="P672" s="211" t="s">
        <v>4409</v>
      </c>
      <c r="Q672" s="127">
        <v>100</v>
      </c>
      <c r="R672" s="126" t="s">
        <v>4350</v>
      </c>
      <c r="S672" s="213" t="s">
        <v>46</v>
      </c>
      <c r="T672" s="171">
        <v>100</v>
      </c>
      <c r="U672" s="171">
        <v>100</v>
      </c>
      <c r="V672" s="172" t="s">
        <v>3398</v>
      </c>
      <c r="W672" s="172" t="s">
        <v>3530</v>
      </c>
      <c r="X672" s="172" t="s">
        <v>3533</v>
      </c>
      <c r="Y672" s="172" t="s">
        <v>3534</v>
      </c>
      <c r="Z672" s="172">
        <v>6</v>
      </c>
      <c r="AA672" s="172" t="s">
        <v>46</v>
      </c>
      <c r="AB672" s="169" t="s">
        <v>46</v>
      </c>
      <c r="AC672" s="172" t="s">
        <v>46</v>
      </c>
      <c r="AD672" s="169">
        <v>5.0000000000000001E-3</v>
      </c>
      <c r="AE672" s="169" t="s">
        <v>46</v>
      </c>
      <c r="AF672" s="169">
        <v>6.9999999999999993E-3</v>
      </c>
      <c r="AG672" s="169" t="s">
        <v>46</v>
      </c>
      <c r="AH672" s="172" t="s">
        <v>46</v>
      </c>
      <c r="AI672" s="172" t="s">
        <v>46</v>
      </c>
      <c r="AJ672" s="172" t="s">
        <v>46</v>
      </c>
      <c r="AK672" s="173">
        <v>44270</v>
      </c>
      <c r="AL672" s="212" t="s">
        <v>6827</v>
      </c>
      <c r="AM672" s="128">
        <v>1.9440953425947202E-2</v>
      </c>
      <c r="AN672" s="128">
        <v>9.2901075711916997E-2</v>
      </c>
      <c r="AO672" s="128">
        <v>9.0497468607670495E-2</v>
      </c>
      <c r="AP672" s="128">
        <v>4.0187882207241002E-3</v>
      </c>
      <c r="AQ672" s="128">
        <v>4.27170935746898E-2</v>
      </c>
      <c r="AR672" s="128">
        <v>1.72083448813866E-2</v>
      </c>
      <c r="AS672" s="128">
        <v>-4.74183350197213E-2</v>
      </c>
      <c r="AT672" s="128">
        <v>0.26266833432400699</v>
      </c>
      <c r="AU672" s="128" t="s">
        <v>46</v>
      </c>
      <c r="AV672" s="128" t="s">
        <v>46</v>
      </c>
      <c r="AW672" s="128">
        <v>0.1088223316434395</v>
      </c>
      <c r="AX672" s="128">
        <v>1.5936117162018513</v>
      </c>
      <c r="AY672" s="128">
        <v>0.89748569916106324</v>
      </c>
      <c r="AZ672" s="128">
        <v>0.67821226912342192</v>
      </c>
      <c r="BA672" s="128">
        <v>3.1044853504226401E-2</v>
      </c>
      <c r="BB672" s="128">
        <v>0.3107348672819239</v>
      </c>
      <c r="BC672" s="128">
        <v>0.15825260163403579</v>
      </c>
      <c r="BD672" s="128" t="s">
        <v>46</v>
      </c>
      <c r="BE672" s="128">
        <v>2.1229148877413158</v>
      </c>
      <c r="BF672" s="128" t="s">
        <v>46</v>
      </c>
      <c r="BG672" s="128" t="s">
        <v>46</v>
      </c>
      <c r="BH672" s="128">
        <v>0.96915840570852119</v>
      </c>
      <c r="BI672" s="128">
        <v>7.2416496505696001E-3</v>
      </c>
      <c r="BJ672" s="128">
        <v>-1.06115215347661E-2</v>
      </c>
      <c r="BK672" s="128">
        <v>-4.2937847631354401E-2</v>
      </c>
      <c r="BL672" s="128">
        <v>-0.11105593536726988</v>
      </c>
      <c r="BM672" s="128">
        <v>-8.330241852593212E-2</v>
      </c>
      <c r="BN672" s="128">
        <v>-9.1531383272855704E-2</v>
      </c>
      <c r="BO672" s="128">
        <v>-0.1778927286045465</v>
      </c>
      <c r="BP672" s="128">
        <v>0.13893829887097281</v>
      </c>
      <c r="BQ672" s="128" t="s">
        <v>46</v>
      </c>
      <c r="BR672" s="128" t="s">
        <v>46</v>
      </c>
      <c r="BS672" s="128">
        <v>-3.1134639851212453E-3</v>
      </c>
      <c r="BT672" s="128">
        <v>0.160223209719452</v>
      </c>
      <c r="BU672" s="128">
        <v>0.19450298889425549</v>
      </c>
      <c r="BV672" s="177">
        <v>-0.16116019286550889</v>
      </c>
      <c r="BW672" s="177">
        <v>8.4030638885772099E-2</v>
      </c>
      <c r="BX672" s="128">
        <v>-0.1201887404044909</v>
      </c>
      <c r="BY672" s="128">
        <v>-0.2399267928858165</v>
      </c>
      <c r="BZ672" s="177">
        <v>0.29982269429109321</v>
      </c>
      <c r="CA672" s="182">
        <v>0.24362929019346921</v>
      </c>
      <c r="CB672" s="182">
        <v>-8.7607190339241706E-2</v>
      </c>
      <c r="CC672" s="182">
        <v>6.5091913352689906E-2</v>
      </c>
      <c r="CD672" s="182">
        <v>0.15770059376313411</v>
      </c>
      <c r="CE672" s="182">
        <v>0.16820588425401989</v>
      </c>
      <c r="CF672" s="182">
        <v>-0.14753458397550781</v>
      </c>
      <c r="CG672" s="179">
        <v>1.5976478199999999</v>
      </c>
      <c r="CH672" s="169">
        <v>0.3</v>
      </c>
      <c r="CI672" s="170" t="s">
        <v>46</v>
      </c>
      <c r="CJ672" s="170">
        <v>1.5E-3</v>
      </c>
      <c r="CK672" s="170" t="s">
        <v>46</v>
      </c>
      <c r="CL672" s="170">
        <v>1.5E-3</v>
      </c>
      <c r="CM672" s="180">
        <v>15699517.49</v>
      </c>
      <c r="CN672" s="180">
        <v>17167580.834444452</v>
      </c>
      <c r="CO672" s="180">
        <v>-4191935.350000001</v>
      </c>
      <c r="CP672" s="128" t="s">
        <v>46</v>
      </c>
      <c r="CQ672" s="128" t="s">
        <v>46</v>
      </c>
      <c r="CR672" s="128" t="s">
        <v>46</v>
      </c>
      <c r="CS672" s="128" t="s">
        <v>46</v>
      </c>
      <c r="CT672" s="126" t="s">
        <v>46</v>
      </c>
      <c r="CU672" s="126" t="s">
        <v>46</v>
      </c>
      <c r="CV672" s="126" t="s">
        <v>6828</v>
      </c>
      <c r="CW672" s="126" t="s">
        <v>46</v>
      </c>
      <c r="CX672" s="154">
        <v>25569.625694432871</v>
      </c>
    </row>
    <row r="673" spans="1:102" ht="15" customHeight="1" x14ac:dyDescent="0.35">
      <c r="A673" s="8"/>
      <c r="B673" s="129">
        <v>59791603000100</v>
      </c>
      <c r="C673" s="152" t="s">
        <v>6829</v>
      </c>
      <c r="D673" s="126">
        <v>11</v>
      </c>
      <c r="E673" s="126"/>
      <c r="F673" s="122"/>
      <c r="G673" s="126" t="s">
        <v>4425</v>
      </c>
      <c r="H673" s="126" t="s">
        <v>3391</v>
      </c>
      <c r="I673" s="126" t="s">
        <v>3392</v>
      </c>
      <c r="J673" s="126" t="s">
        <v>362</v>
      </c>
      <c r="K673" s="126" t="s">
        <v>46</v>
      </c>
      <c r="L673" s="211" t="s">
        <v>3400</v>
      </c>
      <c r="M673" s="126" t="s">
        <v>163</v>
      </c>
      <c r="N673" s="126" t="s">
        <v>4598</v>
      </c>
      <c r="O673" s="126" t="s">
        <v>164</v>
      </c>
      <c r="P673" s="211" t="s">
        <v>3562</v>
      </c>
      <c r="Q673" s="127">
        <v>500</v>
      </c>
      <c r="R673" s="126" t="s">
        <v>4361</v>
      </c>
      <c r="S673" s="213" t="s">
        <v>46</v>
      </c>
      <c r="T673" s="171">
        <v>500</v>
      </c>
      <c r="U673" s="171">
        <v>500</v>
      </c>
      <c r="V673" s="172" t="s">
        <v>3398</v>
      </c>
      <c r="W673" s="172" t="s">
        <v>3530</v>
      </c>
      <c r="X673" s="172" t="s">
        <v>4934</v>
      </c>
      <c r="Y673" s="172" t="s">
        <v>3530</v>
      </c>
      <c r="Z673" s="172">
        <v>6</v>
      </c>
      <c r="AA673" s="172" t="s">
        <v>46</v>
      </c>
      <c r="AB673" s="169" t="s">
        <v>46</v>
      </c>
      <c r="AC673" s="172" t="s">
        <v>46</v>
      </c>
      <c r="AD673" s="169">
        <v>5.0000000000000001E-3</v>
      </c>
      <c r="AE673" s="169" t="s">
        <v>46</v>
      </c>
      <c r="AF673" s="169">
        <v>6.9999999999999993E-3</v>
      </c>
      <c r="AG673" s="169" t="s">
        <v>46</v>
      </c>
      <c r="AH673" s="172" t="s">
        <v>46</v>
      </c>
      <c r="AI673" s="172" t="s">
        <v>46</v>
      </c>
      <c r="AJ673" s="172" t="s">
        <v>46</v>
      </c>
      <c r="AK673" s="173">
        <v>45821</v>
      </c>
      <c r="AL673" s="212" t="s">
        <v>6830</v>
      </c>
      <c r="AM673" s="128" t="s">
        <v>46</v>
      </c>
      <c r="AN673" s="128" t="s">
        <v>46</v>
      </c>
      <c r="AO673" s="128" t="s">
        <v>46</v>
      </c>
      <c r="AP673" s="128" t="s">
        <v>46</v>
      </c>
      <c r="AQ673" s="128" t="s">
        <v>46</v>
      </c>
      <c r="AR673" s="128" t="s">
        <v>46</v>
      </c>
      <c r="AS673" s="128" t="s">
        <v>46</v>
      </c>
      <c r="AT673" s="128" t="s">
        <v>46</v>
      </c>
      <c r="AU673" s="128" t="s">
        <v>46</v>
      </c>
      <c r="AV673" s="128" t="s">
        <v>46</v>
      </c>
      <c r="AW673" s="128" t="s">
        <v>46</v>
      </c>
      <c r="AX673" s="128" t="s">
        <v>46</v>
      </c>
      <c r="AY673" s="128" t="s">
        <v>46</v>
      </c>
      <c r="AZ673" s="128" t="s">
        <v>46</v>
      </c>
      <c r="BA673" s="128" t="s">
        <v>46</v>
      </c>
      <c r="BB673" s="128" t="s">
        <v>46</v>
      </c>
      <c r="BC673" s="128" t="s">
        <v>46</v>
      </c>
      <c r="BD673" s="128" t="s">
        <v>46</v>
      </c>
      <c r="BE673" s="128" t="s">
        <v>46</v>
      </c>
      <c r="BF673" s="128" t="s">
        <v>46</v>
      </c>
      <c r="BG673" s="128" t="s">
        <v>46</v>
      </c>
      <c r="BH673" s="128" t="s">
        <v>46</v>
      </c>
      <c r="BI673" s="128" t="s">
        <v>46</v>
      </c>
      <c r="BJ673" s="128" t="s">
        <v>46</v>
      </c>
      <c r="BK673" s="128" t="s">
        <v>46</v>
      </c>
      <c r="BL673" s="128" t="s">
        <v>46</v>
      </c>
      <c r="BM673" s="128" t="s">
        <v>46</v>
      </c>
      <c r="BN673" s="128" t="s">
        <v>46</v>
      </c>
      <c r="BO673" s="128" t="s">
        <v>46</v>
      </c>
      <c r="BP673" s="128" t="s">
        <v>46</v>
      </c>
      <c r="BQ673" s="128" t="s">
        <v>46</v>
      </c>
      <c r="BR673" s="128" t="s">
        <v>46</v>
      </c>
      <c r="BS673" s="128" t="s">
        <v>46</v>
      </c>
      <c r="BT673" s="128" t="s">
        <v>46</v>
      </c>
      <c r="BU673" s="128">
        <v>1.8575873515318E-2</v>
      </c>
      <c r="BV673" s="177" t="s">
        <v>46</v>
      </c>
      <c r="BW673" s="177">
        <v>4.3212800483273437</v>
      </c>
      <c r="BX673" s="128" t="s">
        <v>46</v>
      </c>
      <c r="BY673" s="128">
        <v>-2.9482088053579998E-3</v>
      </c>
      <c r="BZ673" s="177">
        <v>3.6098125283398202E-2</v>
      </c>
      <c r="CA673" s="182" t="s">
        <v>46</v>
      </c>
      <c r="CB673" s="182" t="s">
        <v>46</v>
      </c>
      <c r="CC673" s="182" t="s">
        <v>46</v>
      </c>
      <c r="CD673" s="182" t="s">
        <v>46</v>
      </c>
      <c r="CE673" s="182" t="s">
        <v>46</v>
      </c>
      <c r="CF673" s="182" t="s">
        <v>46</v>
      </c>
      <c r="CG673" s="179">
        <v>1.0682202300000001</v>
      </c>
      <c r="CH673" s="169">
        <v>0.35</v>
      </c>
      <c r="CI673" s="170" t="s">
        <v>46</v>
      </c>
      <c r="CJ673" s="170">
        <v>1.7500000000000003E-3</v>
      </c>
      <c r="CK673" s="170" t="s">
        <v>46</v>
      </c>
      <c r="CL673" s="170">
        <v>1.7500000000000003E-3</v>
      </c>
      <c r="CM673" s="180">
        <v>1602844.48</v>
      </c>
      <c r="CN673" s="180" t="s">
        <v>46</v>
      </c>
      <c r="CO673" s="180">
        <v>1500500</v>
      </c>
      <c r="CP673" s="128" t="s">
        <v>46</v>
      </c>
      <c r="CQ673" s="128" t="s">
        <v>46</v>
      </c>
      <c r="CR673" s="128" t="s">
        <v>46</v>
      </c>
      <c r="CS673" s="128" t="s">
        <v>46</v>
      </c>
      <c r="CT673" s="126" t="s">
        <v>46</v>
      </c>
      <c r="CU673" s="126" t="s">
        <v>46</v>
      </c>
      <c r="CV673" s="126" t="s">
        <v>6831</v>
      </c>
      <c r="CW673" s="126" t="s">
        <v>46</v>
      </c>
      <c r="CX673" s="154">
        <v>25569.625694432871</v>
      </c>
    </row>
    <row r="674" spans="1:102" ht="15" customHeight="1" x14ac:dyDescent="0.35">
      <c r="A674" s="8"/>
      <c r="B674" s="129">
        <v>44835930000130</v>
      </c>
      <c r="C674" s="152" t="s">
        <v>6711</v>
      </c>
      <c r="D674" s="126">
        <v>13</v>
      </c>
      <c r="E674" s="126"/>
      <c r="F674" s="122"/>
      <c r="G674" s="126" t="s">
        <v>4425</v>
      </c>
      <c r="H674" s="126" t="s">
        <v>3391</v>
      </c>
      <c r="I674" s="126" t="s">
        <v>3392</v>
      </c>
      <c r="J674" s="126" t="s">
        <v>362</v>
      </c>
      <c r="K674" s="126" t="s">
        <v>3526</v>
      </c>
      <c r="L674" s="211" t="s">
        <v>3399</v>
      </c>
      <c r="M674" s="126" t="s">
        <v>112</v>
      </c>
      <c r="N674" s="126" t="s">
        <v>4474</v>
      </c>
      <c r="O674" s="126" t="s">
        <v>406</v>
      </c>
      <c r="P674" s="211" t="s">
        <v>3562</v>
      </c>
      <c r="Q674" s="127">
        <v>100</v>
      </c>
      <c r="R674" s="126" t="s">
        <v>4350</v>
      </c>
      <c r="S674" s="213" t="s">
        <v>46</v>
      </c>
      <c r="T674" s="171">
        <v>100</v>
      </c>
      <c r="U674" s="171">
        <v>100</v>
      </c>
      <c r="V674" s="172" t="s">
        <v>3398</v>
      </c>
      <c r="W674" s="172" t="s">
        <v>3530</v>
      </c>
      <c r="X674" s="172" t="s">
        <v>3533</v>
      </c>
      <c r="Y674" s="172" t="s">
        <v>3534</v>
      </c>
      <c r="Z674" s="172">
        <v>6</v>
      </c>
      <c r="AA674" s="172" t="s">
        <v>46</v>
      </c>
      <c r="AB674" s="169" t="s">
        <v>46</v>
      </c>
      <c r="AC674" s="172" t="s">
        <v>46</v>
      </c>
      <c r="AD674" s="169">
        <v>5.0000000000000001E-3</v>
      </c>
      <c r="AE674" s="169" t="s">
        <v>46</v>
      </c>
      <c r="AF674" s="169">
        <v>6.9999999999999993E-3</v>
      </c>
      <c r="AG674" s="169" t="s">
        <v>46</v>
      </c>
      <c r="AH674" s="172" t="s">
        <v>46</v>
      </c>
      <c r="AI674" s="172" t="s">
        <v>46</v>
      </c>
      <c r="AJ674" s="172" t="s">
        <v>46</v>
      </c>
      <c r="AK674" s="173">
        <v>44742</v>
      </c>
      <c r="AL674" s="212" t="s">
        <v>6712</v>
      </c>
      <c r="AM674" s="128">
        <v>1.29754917189977E-2</v>
      </c>
      <c r="AN674" s="128">
        <v>7.1094241765701602E-2</v>
      </c>
      <c r="AO674" s="128">
        <v>5.91994349633524E-2</v>
      </c>
      <c r="AP674" s="128">
        <v>7.99021349144379E-2</v>
      </c>
      <c r="AQ674" s="128">
        <v>6.8328792383230003E-2</v>
      </c>
      <c r="AR674" s="128">
        <v>2.3708210383986902E-2</v>
      </c>
      <c r="AS674" s="128">
        <v>8.4583525841665605E-2</v>
      </c>
      <c r="AT674" s="128" t="s">
        <v>46</v>
      </c>
      <c r="AU674" s="128" t="s">
        <v>46</v>
      </c>
      <c r="AV674" s="128" t="s">
        <v>46</v>
      </c>
      <c r="AW674" s="128">
        <v>6.0010113421631303E-2</v>
      </c>
      <c r="AX674" s="128">
        <v>1.063625593551226</v>
      </c>
      <c r="AY674" s="128">
        <v>0.68681729235597611</v>
      </c>
      <c r="AZ674" s="128">
        <v>0.44365642194235522</v>
      </c>
      <c r="BA674" s="128">
        <v>0.64061040665935942</v>
      </c>
      <c r="BB674" s="128">
        <v>0.50969386451211629</v>
      </c>
      <c r="BC674" s="128">
        <v>0.2180271257470677</v>
      </c>
      <c r="BD674" s="128">
        <v>0.64827682672213716</v>
      </c>
      <c r="BE674" s="128" t="s">
        <v>46</v>
      </c>
      <c r="BF674" s="128" t="s">
        <v>46</v>
      </c>
      <c r="BG674" s="128" t="s">
        <v>46</v>
      </c>
      <c r="BH674" s="128">
        <v>0.4381763822080138</v>
      </c>
      <c r="BI674" s="128">
        <v>7.7618794362010004E-4</v>
      </c>
      <c r="BJ674" s="128">
        <v>-3.2418355480981598E-2</v>
      </c>
      <c r="BK674" s="128">
        <v>-7.4235881275672405E-2</v>
      </c>
      <c r="BL674" s="128">
        <v>-3.9854956183309698E-2</v>
      </c>
      <c r="BM674" s="128">
        <v>-5.795971098420305E-2</v>
      </c>
      <c r="BN674" s="128">
        <v>-8.5031517770255402E-2</v>
      </c>
      <c r="BO674" s="128">
        <v>-4.5890867743159501E-2</v>
      </c>
      <c r="BP674" s="128" t="s">
        <v>46</v>
      </c>
      <c r="BQ674" s="128" t="s">
        <v>46</v>
      </c>
      <c r="BR674" s="128" t="s">
        <v>46</v>
      </c>
      <c r="BS674" s="128">
        <v>-6.7675658257329241E-2</v>
      </c>
      <c r="BT674" s="128">
        <v>4.39919909039269E-2</v>
      </c>
      <c r="BU674" s="128">
        <v>5.5024933672438797E-2</v>
      </c>
      <c r="BV674" s="177">
        <v>-1.518460179659465</v>
      </c>
      <c r="BW674" s="177">
        <v>-1.0910825317189283</v>
      </c>
      <c r="BX674" s="128">
        <v>-2.76096536428952E-2</v>
      </c>
      <c r="BY674" s="128">
        <v>-7.9272578881062303E-2</v>
      </c>
      <c r="BZ674" s="177">
        <v>2.88747338062036E-2</v>
      </c>
      <c r="CA674" s="182">
        <v>0.14669630485776311</v>
      </c>
      <c r="CB674" s="182">
        <v>-0.22203610963716869</v>
      </c>
      <c r="CC674" s="182">
        <v>0.15748795360804921</v>
      </c>
      <c r="CD674" s="182">
        <v>0.1082716253324606</v>
      </c>
      <c r="CE674" s="182">
        <v>-0.20636075908564719</v>
      </c>
      <c r="CF674" s="182">
        <v>0.30316888231151551</v>
      </c>
      <c r="CG674" s="179">
        <v>1.2079714100000001</v>
      </c>
      <c r="CH674" s="169">
        <v>0.3</v>
      </c>
      <c r="CI674" s="170" t="s">
        <v>46</v>
      </c>
      <c r="CJ674" s="170">
        <v>1.5E-3</v>
      </c>
      <c r="CK674" s="170" t="s">
        <v>46</v>
      </c>
      <c r="CL674" s="170">
        <v>1.5E-3</v>
      </c>
      <c r="CM674" s="180">
        <v>7902559.3099999996</v>
      </c>
      <c r="CN674" s="180">
        <v>6492868.9788888898</v>
      </c>
      <c r="CO674" s="180">
        <v>2037222.1000000003</v>
      </c>
      <c r="CP674" s="128" t="s">
        <v>46</v>
      </c>
      <c r="CQ674" s="128" t="s">
        <v>46</v>
      </c>
      <c r="CR674" s="128" t="s">
        <v>46</v>
      </c>
      <c r="CS674" s="128" t="s">
        <v>46</v>
      </c>
      <c r="CT674" s="126" t="s">
        <v>46</v>
      </c>
      <c r="CU674" s="126" t="s">
        <v>46</v>
      </c>
      <c r="CV674" s="126" t="s">
        <v>6713</v>
      </c>
      <c r="CW674" s="126" t="s">
        <v>46</v>
      </c>
      <c r="CX674" s="154">
        <v>25569.625694432871</v>
      </c>
    </row>
    <row r="675" spans="1:102" ht="15" customHeight="1" x14ac:dyDescent="0.35">
      <c r="A675" s="8"/>
      <c r="B675" s="129">
        <v>45278833000157</v>
      </c>
      <c r="C675" s="152" t="s">
        <v>6832</v>
      </c>
      <c r="D675" s="126">
        <v>1</v>
      </c>
      <c r="E675" s="126"/>
      <c r="F675" s="122"/>
      <c r="G675" s="126" t="s">
        <v>4425</v>
      </c>
      <c r="H675" s="126" t="s">
        <v>5169</v>
      </c>
      <c r="I675" s="126" t="s">
        <v>5169</v>
      </c>
      <c r="J675" s="126" t="s">
        <v>3559</v>
      </c>
      <c r="K675" s="126" t="s">
        <v>3526</v>
      </c>
      <c r="L675" s="211" t="s">
        <v>3399</v>
      </c>
      <c r="M675" s="126" t="s">
        <v>163</v>
      </c>
      <c r="N675" s="126" t="s">
        <v>6822</v>
      </c>
      <c r="O675" s="126" t="s">
        <v>630</v>
      </c>
      <c r="P675" s="211" t="s">
        <v>3562</v>
      </c>
      <c r="Q675" s="127">
        <v>100</v>
      </c>
      <c r="R675" s="126" t="s">
        <v>4350</v>
      </c>
      <c r="S675" s="213" t="s">
        <v>46</v>
      </c>
      <c r="T675" s="171">
        <v>100</v>
      </c>
      <c r="U675" s="171">
        <v>100</v>
      </c>
      <c r="V675" s="172" t="s">
        <v>4780</v>
      </c>
      <c r="W675" s="172" t="s">
        <v>135</v>
      </c>
      <c r="X675" s="172" t="s">
        <v>135</v>
      </c>
      <c r="Y675" s="172" t="s">
        <v>135</v>
      </c>
      <c r="Z675" s="172">
        <v>0</v>
      </c>
      <c r="AA675" s="172" t="s">
        <v>46</v>
      </c>
      <c r="AB675" s="169" t="s">
        <v>46</v>
      </c>
      <c r="AC675" s="172" t="s">
        <v>6833</v>
      </c>
      <c r="AD675" s="169" t="s">
        <v>46</v>
      </c>
      <c r="AE675" s="169">
        <v>0.02</v>
      </c>
      <c r="AF675" s="169" t="s">
        <v>46</v>
      </c>
      <c r="AG675" s="169" t="s">
        <v>46</v>
      </c>
      <c r="AH675" s="172" t="s">
        <v>46</v>
      </c>
      <c r="AI675" s="172" t="s">
        <v>46</v>
      </c>
      <c r="AJ675" s="172" t="s">
        <v>133</v>
      </c>
      <c r="AK675" s="173">
        <v>44796</v>
      </c>
      <c r="AL675" s="212" t="s">
        <v>6834</v>
      </c>
      <c r="AM675" s="128">
        <v>1.21625890290311E-2</v>
      </c>
      <c r="AN675" s="128">
        <v>0.1042989446118758</v>
      </c>
      <c r="AO675" s="128">
        <v>0.1343309836149453</v>
      </c>
      <c r="AP675" s="128">
        <v>0.12335701296665499</v>
      </c>
      <c r="AQ675" s="128">
        <v>0.12777501152343609</v>
      </c>
      <c r="AR675" s="128">
        <v>0.11023984816014649</v>
      </c>
      <c r="AS675" s="128">
        <v>0.1312684751917492</v>
      </c>
      <c r="AT675" s="128" t="s">
        <v>46</v>
      </c>
      <c r="AU675" s="128" t="s">
        <v>46</v>
      </c>
      <c r="AV675" s="128" t="s">
        <v>46</v>
      </c>
      <c r="AW675" s="128">
        <v>0.12789120341941679</v>
      </c>
      <c r="AX675" s="128">
        <v>0.99699042281244121</v>
      </c>
      <c r="AY675" s="128">
        <v>1.0075966344783969</v>
      </c>
      <c r="AZ675" s="128">
        <v>1.0067123712159978</v>
      </c>
      <c r="BA675" s="128">
        <v>1.0096702752771594</v>
      </c>
      <c r="BB675" s="128">
        <v>1.0095494738774125</v>
      </c>
      <c r="BC675" s="128">
        <v>1.0137955099885509</v>
      </c>
      <c r="BD675" s="128">
        <v>1.0060861107310517</v>
      </c>
      <c r="BE675" s="128" t="s">
        <v>46</v>
      </c>
      <c r="BF675" s="128" t="s">
        <v>46</v>
      </c>
      <c r="BG675" s="128" t="s">
        <v>46</v>
      </c>
      <c r="BH675" s="128">
        <v>1.0095730726415018</v>
      </c>
      <c r="BI675" s="128">
        <v>-3.6714746346400001E-5</v>
      </c>
      <c r="BJ675" s="128">
        <v>7.863473651925E-4</v>
      </c>
      <c r="BK675" s="128">
        <v>8.9566737592030004E-4</v>
      </c>
      <c r="BL675" s="128">
        <v>1.0528398434292985E-3</v>
      </c>
      <c r="BM675" s="128">
        <v>1.0728548891649758E-3</v>
      </c>
      <c r="BN675" s="128">
        <v>1.5001200059041001E-3</v>
      </c>
      <c r="BO675" s="128">
        <v>7.9408160692399996E-4</v>
      </c>
      <c r="BP675" s="128" t="s">
        <v>46</v>
      </c>
      <c r="BQ675" s="128" t="s">
        <v>46</v>
      </c>
      <c r="BR675" s="128" t="s">
        <v>46</v>
      </c>
      <c r="BS675" s="128">
        <v>1.0763518523704274E-3</v>
      </c>
      <c r="BT675" s="128">
        <v>1.0996330710389001E-3</v>
      </c>
      <c r="BU675" s="128">
        <v>9.3860936938810005E-4</v>
      </c>
      <c r="BV675" s="177">
        <v>0.71890072249510284</v>
      </c>
      <c r="BW675" s="177">
        <v>1.0205386978445743</v>
      </c>
      <c r="BX675" s="128" t="s">
        <v>46</v>
      </c>
      <c r="BY675" s="128" t="s">
        <v>46</v>
      </c>
      <c r="BZ675" s="177">
        <v>2.6960370974399999E-5</v>
      </c>
      <c r="CA675" s="182">
        <v>5.1705393008150198E-2</v>
      </c>
      <c r="CB675" s="182">
        <v>-6.3046354251413306E-2</v>
      </c>
      <c r="CC675" s="182">
        <v>8.8984339900975304E-2</v>
      </c>
      <c r="CD675" s="182">
        <v>4.7773715822049402E-2</v>
      </c>
      <c r="CE675" s="182">
        <v>-2.7457784510711399E-2</v>
      </c>
      <c r="CF675" s="182">
        <v>3.5614952445863199E-2</v>
      </c>
      <c r="CG675" s="179">
        <v>1.4410143799999999</v>
      </c>
      <c r="CH675" s="169" t="s">
        <v>46</v>
      </c>
      <c r="CI675" s="170" t="s">
        <v>46</v>
      </c>
      <c r="CJ675" s="170" t="s">
        <v>46</v>
      </c>
      <c r="CK675" s="170" t="s">
        <v>46</v>
      </c>
      <c r="CL675" s="170" t="s">
        <v>46</v>
      </c>
      <c r="CM675" s="180">
        <v>3586201136.71</v>
      </c>
      <c r="CN675" s="180">
        <v>3460607652.4351602</v>
      </c>
      <c r="CO675" s="180">
        <v>18681216.999999985</v>
      </c>
      <c r="CP675" s="128" t="s">
        <v>46</v>
      </c>
      <c r="CQ675" s="128" t="s">
        <v>46</v>
      </c>
      <c r="CR675" s="128" t="s">
        <v>46</v>
      </c>
      <c r="CS675" s="128" t="s">
        <v>46</v>
      </c>
      <c r="CT675" s="126" t="s">
        <v>46</v>
      </c>
      <c r="CU675" s="126" t="s">
        <v>46</v>
      </c>
      <c r="CV675" s="126" t="s">
        <v>6835</v>
      </c>
      <c r="CW675" s="126" t="s">
        <v>46</v>
      </c>
      <c r="CX675" s="154">
        <v>25569.625694432871</v>
      </c>
    </row>
    <row r="676" spans="1:102" ht="15" customHeight="1" x14ac:dyDescent="0.35">
      <c r="A676" s="8"/>
      <c r="B676" s="129">
        <v>55630600000125</v>
      </c>
      <c r="C676" s="152" t="s">
        <v>6836</v>
      </c>
      <c r="D676" s="126">
        <v>26</v>
      </c>
      <c r="E676" s="126"/>
      <c r="F676" s="122"/>
      <c r="G676" s="126" t="s">
        <v>4425</v>
      </c>
      <c r="H676" s="126" t="s">
        <v>352</v>
      </c>
      <c r="I676" s="126" t="s">
        <v>3383</v>
      </c>
      <c r="J676" s="126" t="s">
        <v>3560</v>
      </c>
      <c r="K676" s="126" t="s">
        <v>3526</v>
      </c>
      <c r="L676" s="211" t="s">
        <v>3399</v>
      </c>
      <c r="M676" s="126" t="s">
        <v>114</v>
      </c>
      <c r="N676" s="126" t="s">
        <v>115</v>
      </c>
      <c r="O676" s="126" t="s">
        <v>3536</v>
      </c>
      <c r="P676" s="211" t="s">
        <v>114</v>
      </c>
      <c r="Q676" s="127">
        <v>100</v>
      </c>
      <c r="R676" s="126" t="s">
        <v>4350</v>
      </c>
      <c r="S676" s="213" t="s">
        <v>46</v>
      </c>
      <c r="T676" s="171">
        <v>100</v>
      </c>
      <c r="U676" s="171">
        <v>100</v>
      </c>
      <c r="V676" s="172" t="s">
        <v>3398</v>
      </c>
      <c r="W676" s="172" t="s">
        <v>135</v>
      </c>
      <c r="X676" s="172" t="s">
        <v>135</v>
      </c>
      <c r="Y676" s="172" t="s">
        <v>3534</v>
      </c>
      <c r="Z676" s="172">
        <v>2</v>
      </c>
      <c r="AA676" s="172" t="s">
        <v>46</v>
      </c>
      <c r="AB676" s="169" t="s">
        <v>46</v>
      </c>
      <c r="AC676" s="172" t="s">
        <v>46</v>
      </c>
      <c r="AD676" s="169">
        <v>5.0000000000000001E-3</v>
      </c>
      <c r="AE676" s="169" t="s">
        <v>46</v>
      </c>
      <c r="AF676" s="169">
        <v>6.9999999999999993E-3</v>
      </c>
      <c r="AG676" s="169" t="s">
        <v>46</v>
      </c>
      <c r="AH676" s="172" t="s">
        <v>46</v>
      </c>
      <c r="AI676" s="172" t="s">
        <v>46</v>
      </c>
      <c r="AJ676" s="172" t="s">
        <v>133</v>
      </c>
      <c r="AK676" s="173">
        <v>45504</v>
      </c>
      <c r="AL676" s="212" t="s">
        <v>6837</v>
      </c>
      <c r="AM676" s="128">
        <v>2.8121157018707599E-2</v>
      </c>
      <c r="AN676" s="128">
        <v>0.19557355120599901</v>
      </c>
      <c r="AO676" s="128">
        <v>0.1147700850748147</v>
      </c>
      <c r="AP676" s="128" t="s">
        <v>46</v>
      </c>
      <c r="AQ676" s="128" t="s">
        <v>46</v>
      </c>
      <c r="AR676" s="128" t="s">
        <v>46</v>
      </c>
      <c r="AS676" s="128" t="s">
        <v>46</v>
      </c>
      <c r="AT676" s="128" t="s">
        <v>46</v>
      </c>
      <c r="AU676" s="128" t="s">
        <v>46</v>
      </c>
      <c r="AV676" s="128" t="s">
        <v>46</v>
      </c>
      <c r="AW676" s="128">
        <v>0.15600232237866971</v>
      </c>
      <c r="AX676" s="128">
        <v>2.305144419427104</v>
      </c>
      <c r="AY676" s="128">
        <v>1.8893695686132117</v>
      </c>
      <c r="AZ676" s="128">
        <v>0.8601177582494367</v>
      </c>
      <c r="BA676" s="128" t="s">
        <v>46</v>
      </c>
      <c r="BB676" s="128" t="s">
        <v>46</v>
      </c>
      <c r="BC676" s="128" t="s">
        <v>46</v>
      </c>
      <c r="BD676" s="128" t="s">
        <v>46</v>
      </c>
      <c r="BE676" s="128" t="s">
        <v>46</v>
      </c>
      <c r="BF676" s="128" t="s">
        <v>46</v>
      </c>
      <c r="BG676" s="128" t="s">
        <v>46</v>
      </c>
      <c r="BH676" s="128">
        <v>1.2095954175651509</v>
      </c>
      <c r="BI676" s="128">
        <v>1.5921853243330002E-2</v>
      </c>
      <c r="BJ676" s="128">
        <v>9.2060953959315794E-2</v>
      </c>
      <c r="BK676" s="128">
        <v>-1.8665231164210101E-2</v>
      </c>
      <c r="BL676" s="128" t="s">
        <v>46</v>
      </c>
      <c r="BM676" s="128" t="s">
        <v>46</v>
      </c>
      <c r="BN676" s="128" t="s">
        <v>46</v>
      </c>
      <c r="BO676" s="128" t="s">
        <v>46</v>
      </c>
      <c r="BP676" s="128" t="s">
        <v>46</v>
      </c>
      <c r="BQ676" s="128" t="s">
        <v>46</v>
      </c>
      <c r="BR676" s="128" t="s">
        <v>46</v>
      </c>
      <c r="BS676" s="128">
        <v>2.3943633577949264E-2</v>
      </c>
      <c r="BT676" s="128">
        <v>0.1411480489527521</v>
      </c>
      <c r="BU676" s="128">
        <v>0.13768281770623761</v>
      </c>
      <c r="BV676" s="177">
        <v>-4.7462258741430202E-2</v>
      </c>
      <c r="BW676" s="177">
        <v>0.23878536770530839</v>
      </c>
      <c r="BX676" s="128">
        <v>-0.100939092427538</v>
      </c>
      <c r="BY676" s="128">
        <v>-0.1052836548250438</v>
      </c>
      <c r="BZ676" s="177">
        <v>0.88101648645493524</v>
      </c>
      <c r="CA676" s="182">
        <v>0.96173391103852079</v>
      </c>
      <c r="CB676" s="182">
        <v>-0.26085400148901788</v>
      </c>
      <c r="CC676" s="182">
        <v>0.4575191051133346</v>
      </c>
      <c r="CD676" s="182">
        <v>0.41644801134367648</v>
      </c>
      <c r="CE676" s="182">
        <v>0.16973301576421071</v>
      </c>
      <c r="CF676" s="182">
        <v>0.36741386399485609</v>
      </c>
      <c r="CG676" s="179">
        <v>1.18427299</v>
      </c>
      <c r="CH676" s="169">
        <v>0.3</v>
      </c>
      <c r="CI676" s="170" t="s">
        <v>46</v>
      </c>
      <c r="CJ676" s="170">
        <v>1.5E-3</v>
      </c>
      <c r="CK676" s="170" t="s">
        <v>46</v>
      </c>
      <c r="CL676" s="170">
        <v>1.5E-3</v>
      </c>
      <c r="CM676" s="180">
        <v>39109837.969999999</v>
      </c>
      <c r="CN676" s="180">
        <v>38771027.619206347</v>
      </c>
      <c r="CO676" s="180">
        <v>-5556911.3200000012</v>
      </c>
      <c r="CP676" s="128" t="s">
        <v>46</v>
      </c>
      <c r="CQ676" s="128" t="s">
        <v>46</v>
      </c>
      <c r="CR676" s="128" t="s">
        <v>46</v>
      </c>
      <c r="CS676" s="128" t="s">
        <v>46</v>
      </c>
      <c r="CT676" s="126" t="s">
        <v>46</v>
      </c>
      <c r="CU676" s="126" t="s">
        <v>46</v>
      </c>
      <c r="CV676" s="126" t="s">
        <v>6838</v>
      </c>
      <c r="CW676" s="126" t="s">
        <v>46</v>
      </c>
      <c r="CX676" s="154">
        <v>25569.625694432871</v>
      </c>
    </row>
    <row r="677" spans="1:102" ht="15" customHeight="1" x14ac:dyDescent="0.35">
      <c r="A677" s="8"/>
      <c r="B677" s="129">
        <v>31132386000119</v>
      </c>
      <c r="C677" s="152" t="s">
        <v>6839</v>
      </c>
      <c r="D677" s="126">
        <v>16</v>
      </c>
      <c r="E677" s="126"/>
      <c r="F677" s="122"/>
      <c r="G677" s="126" t="s">
        <v>4425</v>
      </c>
      <c r="H677" s="126" t="s">
        <v>3391</v>
      </c>
      <c r="I677" s="126" t="s">
        <v>3392</v>
      </c>
      <c r="J677" s="126" t="s">
        <v>3560</v>
      </c>
      <c r="K677" s="126" t="s">
        <v>3526</v>
      </c>
      <c r="L677" s="211" t="s">
        <v>3399</v>
      </c>
      <c r="M677" s="126" t="s">
        <v>368</v>
      </c>
      <c r="N677" s="126" t="s">
        <v>368</v>
      </c>
      <c r="O677" s="126" t="s">
        <v>368</v>
      </c>
      <c r="P677" s="211" t="s">
        <v>3541</v>
      </c>
      <c r="Q677" s="127">
        <v>100</v>
      </c>
      <c r="R677" s="126" t="s">
        <v>4350</v>
      </c>
      <c r="S677" s="213" t="s">
        <v>46</v>
      </c>
      <c r="T677" s="171">
        <v>100</v>
      </c>
      <c r="U677" s="171">
        <v>100</v>
      </c>
      <c r="V677" s="172" t="s">
        <v>3398</v>
      </c>
      <c r="W677" s="172" t="s">
        <v>135</v>
      </c>
      <c r="X677" s="172" t="s">
        <v>135</v>
      </c>
      <c r="Y677" s="172" t="s">
        <v>3530</v>
      </c>
      <c r="Z677" s="172">
        <v>1</v>
      </c>
      <c r="AA677" s="172" t="s">
        <v>46</v>
      </c>
      <c r="AB677" s="169" t="s">
        <v>46</v>
      </c>
      <c r="AC677" s="172" t="s">
        <v>46</v>
      </c>
      <c r="AD677" s="169">
        <v>5.0000000000000001E-3</v>
      </c>
      <c r="AE677" s="169" t="s">
        <v>46</v>
      </c>
      <c r="AF677" s="169">
        <v>1.2E-2</v>
      </c>
      <c r="AG677" s="169" t="s">
        <v>46</v>
      </c>
      <c r="AH677" s="172" t="s">
        <v>46</v>
      </c>
      <c r="AI677" s="172" t="s">
        <v>46</v>
      </c>
      <c r="AJ677" s="172" t="s">
        <v>46</v>
      </c>
      <c r="AK677" s="173">
        <v>43362</v>
      </c>
      <c r="AL677" s="212" t="s">
        <v>6840</v>
      </c>
      <c r="AM677" s="128">
        <v>-1.4502670270750801E-2</v>
      </c>
      <c r="AN677" s="128">
        <v>-0.1055824143493678</v>
      </c>
      <c r="AO677" s="128">
        <v>3.3895407223179103E-2</v>
      </c>
      <c r="AP677" s="128">
        <v>8.6836037476950498E-2</v>
      </c>
      <c r="AQ677" s="128">
        <v>5.3826527446275599E-2</v>
      </c>
      <c r="AR677" s="128">
        <v>0.35451328086160072</v>
      </c>
      <c r="AS677" s="128">
        <v>-2.78177949043064E-2</v>
      </c>
      <c r="AT677" s="128">
        <v>-3.0320110795780099E-2</v>
      </c>
      <c r="AU677" s="128" t="s">
        <v>46</v>
      </c>
      <c r="AV677" s="128" t="s">
        <v>46</v>
      </c>
      <c r="AW677" s="128">
        <v>6.9437110030713803E-2</v>
      </c>
      <c r="AX677" s="128" t="s">
        <v>46</v>
      </c>
      <c r="AY677" s="128" t="s">
        <v>46</v>
      </c>
      <c r="AZ677" s="128">
        <v>0.25402126047696227</v>
      </c>
      <c r="BA677" s="128">
        <v>0.69852351488907094</v>
      </c>
      <c r="BB677" s="128">
        <v>0.39585108993571722</v>
      </c>
      <c r="BC677" s="128">
        <v>3.2602001759535364</v>
      </c>
      <c r="BD677" s="128" t="s">
        <v>46</v>
      </c>
      <c r="BE677" s="128" t="s">
        <v>46</v>
      </c>
      <c r="BF677" s="128" t="s">
        <v>46</v>
      </c>
      <c r="BG677" s="128" t="s">
        <v>46</v>
      </c>
      <c r="BH677" s="128">
        <v>0.75293748966983365</v>
      </c>
      <c r="BI677" s="128">
        <v>-2.6701974046128299E-2</v>
      </c>
      <c r="BJ677" s="128">
        <v>-0.20909501159605109</v>
      </c>
      <c r="BK677" s="128">
        <v>-9.9539909015845696E-2</v>
      </c>
      <c r="BL677" s="128">
        <v>-3.333380651020712E-2</v>
      </c>
      <c r="BM677" s="128">
        <v>-7.2316781249950557E-2</v>
      </c>
      <c r="BN677" s="128">
        <v>0.24577355270735829</v>
      </c>
      <c r="BO677" s="128">
        <v>-0.1582921884891316</v>
      </c>
      <c r="BP677" s="128">
        <v>-0.1540501462488143</v>
      </c>
      <c r="BQ677" s="128" t="s">
        <v>46</v>
      </c>
      <c r="BR677" s="128" t="s">
        <v>46</v>
      </c>
      <c r="BS677" s="128">
        <v>-2.0860696233209075E-2</v>
      </c>
      <c r="BT677" s="128">
        <v>0.118016626134158</v>
      </c>
      <c r="BU677" s="128">
        <v>0.14958249547334959</v>
      </c>
      <c r="BV677" s="177">
        <v>-0.72050796896740554</v>
      </c>
      <c r="BW677" s="177">
        <v>-3.6186193634035801E-2</v>
      </c>
      <c r="BX677" s="128">
        <v>-0.1152344748499325</v>
      </c>
      <c r="BY677" s="128">
        <v>-0.2197167611473935</v>
      </c>
      <c r="BZ677" s="177">
        <v>-0.32321530026924689</v>
      </c>
      <c r="CA677" s="182">
        <v>-0.58341361432360939</v>
      </c>
      <c r="CB677" s="182">
        <v>0.56774999227010536</v>
      </c>
      <c r="CC677" s="182">
        <v>-0.50561486707556513</v>
      </c>
      <c r="CD677" s="182">
        <v>-0.39915714918797968</v>
      </c>
      <c r="CE677" s="182">
        <v>3.4654037089918197E-2</v>
      </c>
      <c r="CF677" s="182">
        <v>-0.28949367331381343</v>
      </c>
      <c r="CG677" s="179">
        <v>1.60030384</v>
      </c>
      <c r="CH677" s="169">
        <v>0.3</v>
      </c>
      <c r="CI677" s="170" t="s">
        <v>46</v>
      </c>
      <c r="CJ677" s="170">
        <v>1.5E-3</v>
      </c>
      <c r="CK677" s="170" t="s">
        <v>46</v>
      </c>
      <c r="CL677" s="170">
        <v>1.5E-3</v>
      </c>
      <c r="CM677" s="180">
        <v>282303970.64999998</v>
      </c>
      <c r="CN677" s="180">
        <v>281738260.19753963</v>
      </c>
      <c r="CO677" s="180">
        <v>13842950.449999996</v>
      </c>
      <c r="CP677" s="128" t="s">
        <v>46</v>
      </c>
      <c r="CQ677" s="128" t="s">
        <v>46</v>
      </c>
      <c r="CR677" s="128" t="s">
        <v>46</v>
      </c>
      <c r="CS677" s="128" t="s">
        <v>46</v>
      </c>
      <c r="CT677" s="126" t="s">
        <v>46</v>
      </c>
      <c r="CU677" s="126" t="s">
        <v>46</v>
      </c>
      <c r="CV677" s="126" t="s">
        <v>6841</v>
      </c>
      <c r="CW677" s="126" t="s">
        <v>46</v>
      </c>
      <c r="CX677" s="154">
        <v>25569.625694432871</v>
      </c>
    </row>
    <row r="678" spans="1:102" ht="15" customHeight="1" x14ac:dyDescent="0.35">
      <c r="A678" s="8"/>
      <c r="B678" s="129">
        <v>37108062000121</v>
      </c>
      <c r="C678" s="152" t="s">
        <v>6842</v>
      </c>
      <c r="D678" s="126">
        <v>26</v>
      </c>
      <c r="E678" s="126"/>
      <c r="F678" s="122"/>
      <c r="G678" s="126" t="s">
        <v>4425</v>
      </c>
      <c r="H678" s="126" t="s">
        <v>352</v>
      </c>
      <c r="I678" s="126" t="s">
        <v>3383</v>
      </c>
      <c r="J678" s="126" t="s">
        <v>3559</v>
      </c>
      <c r="K678" s="126" t="s">
        <v>3526</v>
      </c>
      <c r="L678" s="211" t="s">
        <v>3399</v>
      </c>
      <c r="M678" s="126" t="s">
        <v>112</v>
      </c>
      <c r="N678" s="126" t="s">
        <v>4436</v>
      </c>
      <c r="O678" s="126" t="s">
        <v>452</v>
      </c>
      <c r="P678" s="211" t="s">
        <v>114</v>
      </c>
      <c r="Q678" s="127">
        <v>100</v>
      </c>
      <c r="R678" s="126" t="s">
        <v>4350</v>
      </c>
      <c r="S678" s="213" t="s">
        <v>46</v>
      </c>
      <c r="T678" s="171">
        <v>100</v>
      </c>
      <c r="U678" s="171">
        <v>100</v>
      </c>
      <c r="V678" s="172" t="s">
        <v>3398</v>
      </c>
      <c r="W678" s="172" t="s">
        <v>3530</v>
      </c>
      <c r="X678" s="172" t="s">
        <v>3533</v>
      </c>
      <c r="Y678" s="172" t="s">
        <v>3534</v>
      </c>
      <c r="Z678" s="172">
        <v>6</v>
      </c>
      <c r="AA678" s="172" t="s">
        <v>46</v>
      </c>
      <c r="AB678" s="169" t="s">
        <v>46</v>
      </c>
      <c r="AC678" s="172" t="s">
        <v>46</v>
      </c>
      <c r="AD678" s="169">
        <v>5.0000000000000001E-3</v>
      </c>
      <c r="AE678" s="169" t="s">
        <v>46</v>
      </c>
      <c r="AF678" s="169">
        <v>6.9999999999999993E-3</v>
      </c>
      <c r="AG678" s="169" t="s">
        <v>46</v>
      </c>
      <c r="AH678" s="172" t="s">
        <v>46</v>
      </c>
      <c r="AI678" s="172" t="s">
        <v>46</v>
      </c>
      <c r="AJ678" s="172" t="s">
        <v>46</v>
      </c>
      <c r="AK678" s="173">
        <v>43999</v>
      </c>
      <c r="AL678" s="212" t="s">
        <v>6843</v>
      </c>
      <c r="AM678" s="128">
        <v>4.06783043948395E-2</v>
      </c>
      <c r="AN678" s="128">
        <v>0.2104994214114877</v>
      </c>
      <c r="AO678" s="128">
        <v>0.19196851717944069</v>
      </c>
      <c r="AP678" s="128">
        <v>0.2602028013882931</v>
      </c>
      <c r="AQ678" s="128">
        <v>0.25712519134345951</v>
      </c>
      <c r="AR678" s="128">
        <v>0.16792680541993699</v>
      </c>
      <c r="AS678" s="128">
        <v>0.24743341371465741</v>
      </c>
      <c r="AT678" s="128">
        <v>-0.13207173596134841</v>
      </c>
      <c r="AU678" s="128" t="s">
        <v>46</v>
      </c>
      <c r="AV678" s="128" t="s">
        <v>46</v>
      </c>
      <c r="AW678" s="128">
        <v>0.15406632276899779</v>
      </c>
      <c r="AX678" s="128">
        <v>3.3344775360822165</v>
      </c>
      <c r="AY678" s="128">
        <v>2.0335633247598035</v>
      </c>
      <c r="AZ678" s="128">
        <v>1.4386634857264049</v>
      </c>
      <c r="BA678" s="128">
        <v>2.2670029336719386</v>
      </c>
      <c r="BB678" s="128">
        <v>2.2931847469498909</v>
      </c>
      <c r="BC678" s="128">
        <v>1.5443003975671197</v>
      </c>
      <c r="BD678" s="128">
        <v>1.8964135943946263</v>
      </c>
      <c r="BE678" s="128" t="s">
        <v>46</v>
      </c>
      <c r="BF678" s="128" t="s">
        <v>46</v>
      </c>
      <c r="BG678" s="128" t="s">
        <v>46</v>
      </c>
      <c r="BH678" s="128">
        <v>1.7644610478230902</v>
      </c>
      <c r="BI678" s="128">
        <v>2.8479000619461899E-2</v>
      </c>
      <c r="BJ678" s="128">
        <v>0.1069868241648044</v>
      </c>
      <c r="BK678" s="128">
        <v>5.8533200940415801E-2</v>
      </c>
      <c r="BL678" s="128">
        <v>0.13045147378979283</v>
      </c>
      <c r="BM678" s="128">
        <v>0.13038037867838437</v>
      </c>
      <c r="BN678" s="128">
        <v>5.9187077265694603E-2</v>
      </c>
      <c r="BO678" s="128">
        <v>0.1169590201298322</v>
      </c>
      <c r="BP678" s="128">
        <v>-0.25580177141438259</v>
      </c>
      <c r="BQ678" s="128" t="s">
        <v>46</v>
      </c>
      <c r="BR678" s="128" t="s">
        <v>46</v>
      </c>
      <c r="BS678" s="128">
        <v>6.138963891971505E-2</v>
      </c>
      <c r="BT678" s="128">
        <v>0.1711967419403288</v>
      </c>
      <c r="BU678" s="128">
        <v>0.1634943355168198</v>
      </c>
      <c r="BV678" s="177">
        <v>0.37906295637896009</v>
      </c>
      <c r="BW678" s="177">
        <v>0.38450056097919599</v>
      </c>
      <c r="BX678" s="128">
        <v>-0.1714131266522933</v>
      </c>
      <c r="BY678" s="128">
        <v>-0.24096831022031259</v>
      </c>
      <c r="BZ678" s="177">
        <v>0.41383079637170528</v>
      </c>
      <c r="CA678" s="182">
        <v>0.44809549112862501</v>
      </c>
      <c r="CB678" s="182">
        <v>-9.3493933416187905E-2</v>
      </c>
      <c r="CC678" s="182">
        <v>7.0329351856765504E-2</v>
      </c>
      <c r="CD678" s="182">
        <v>7.8612927459911094E-2</v>
      </c>
      <c r="CE678" s="182">
        <v>0.78759443854388744</v>
      </c>
      <c r="CF678" s="182">
        <v>0.13287861805885079</v>
      </c>
      <c r="CG678" s="179">
        <v>2.1290860600000001</v>
      </c>
      <c r="CH678" s="169">
        <v>0.3</v>
      </c>
      <c r="CI678" s="170" t="s">
        <v>46</v>
      </c>
      <c r="CJ678" s="170">
        <v>1.5E-3</v>
      </c>
      <c r="CK678" s="170" t="s">
        <v>46</v>
      </c>
      <c r="CL678" s="170">
        <v>1.5E-3</v>
      </c>
      <c r="CM678" s="180">
        <v>114543936.43000001</v>
      </c>
      <c r="CN678" s="180">
        <v>108953131.64801589</v>
      </c>
      <c r="CO678" s="180">
        <v>-21062360.539999988</v>
      </c>
      <c r="CP678" s="128" t="s">
        <v>46</v>
      </c>
      <c r="CQ678" s="128" t="s">
        <v>46</v>
      </c>
      <c r="CR678" s="128" t="s">
        <v>46</v>
      </c>
      <c r="CS678" s="128" t="s">
        <v>46</v>
      </c>
      <c r="CT678" s="126" t="s">
        <v>46</v>
      </c>
      <c r="CU678" s="126" t="s">
        <v>46</v>
      </c>
      <c r="CV678" s="126" t="s">
        <v>6844</v>
      </c>
      <c r="CW678" s="126" t="s">
        <v>46</v>
      </c>
      <c r="CX678" s="154">
        <v>25569.625694432871</v>
      </c>
    </row>
    <row r="679" spans="1:102" ht="15" customHeight="1" x14ac:dyDescent="0.35">
      <c r="A679" s="8"/>
      <c r="B679" s="129">
        <v>38597202000135</v>
      </c>
      <c r="C679" s="152" t="s">
        <v>6845</v>
      </c>
      <c r="D679" s="126">
        <v>25</v>
      </c>
      <c r="E679" s="126"/>
      <c r="F679" s="122"/>
      <c r="G679" s="126" t="s">
        <v>4425</v>
      </c>
      <c r="H679" s="126" t="s">
        <v>3391</v>
      </c>
      <c r="I679" s="126" t="s">
        <v>3392</v>
      </c>
      <c r="J679" s="126" t="s">
        <v>362</v>
      </c>
      <c r="K679" s="126" t="s">
        <v>3526</v>
      </c>
      <c r="L679" s="211" t="s">
        <v>3399</v>
      </c>
      <c r="M679" s="126" t="s">
        <v>112</v>
      </c>
      <c r="N679" s="126" t="s">
        <v>113</v>
      </c>
      <c r="O679" s="126" t="s">
        <v>368</v>
      </c>
      <c r="P679" s="211" t="s">
        <v>3539</v>
      </c>
      <c r="Q679" s="127">
        <v>100</v>
      </c>
      <c r="R679" s="126" t="s">
        <v>4350</v>
      </c>
      <c r="S679" s="213" t="s">
        <v>46</v>
      </c>
      <c r="T679" s="171">
        <v>100</v>
      </c>
      <c r="U679" s="171">
        <v>100</v>
      </c>
      <c r="V679" s="172" t="s">
        <v>3398</v>
      </c>
      <c r="W679" s="172" t="s">
        <v>135</v>
      </c>
      <c r="X679" s="172" t="s">
        <v>135</v>
      </c>
      <c r="Y679" s="172" t="s">
        <v>3530</v>
      </c>
      <c r="Z679" s="172">
        <v>1</v>
      </c>
      <c r="AA679" s="172" t="s">
        <v>46</v>
      </c>
      <c r="AB679" s="169" t="s">
        <v>46</v>
      </c>
      <c r="AC679" s="172" t="s">
        <v>46</v>
      </c>
      <c r="AD679" s="169">
        <v>3.0000000000000001E-3</v>
      </c>
      <c r="AE679" s="169" t="s">
        <v>46</v>
      </c>
      <c r="AF679" s="169">
        <v>5.0000000000000001E-3</v>
      </c>
      <c r="AG679" s="169" t="s">
        <v>46</v>
      </c>
      <c r="AH679" s="172" t="s">
        <v>46</v>
      </c>
      <c r="AI679" s="172" t="s">
        <v>46</v>
      </c>
      <c r="AJ679" s="172" t="s">
        <v>46</v>
      </c>
      <c r="AK679" s="173">
        <v>44176</v>
      </c>
      <c r="AL679" s="212" t="s">
        <v>6846</v>
      </c>
      <c r="AM679" s="128">
        <v>-1.6058211922738999E-2</v>
      </c>
      <c r="AN679" s="128">
        <v>-9.8231667172672E-3</v>
      </c>
      <c r="AO679" s="128">
        <v>5.0705231081364897E-2</v>
      </c>
      <c r="AP679" s="128">
        <v>0.117395347347897</v>
      </c>
      <c r="AQ679" s="128">
        <v>9.4550553118756195E-2</v>
      </c>
      <c r="AR679" s="128">
        <v>0.23821423852531429</v>
      </c>
      <c r="AS679" s="128">
        <v>-2.2006199916791699E-2</v>
      </c>
      <c r="AT679" s="128">
        <v>-0.11125508311838</v>
      </c>
      <c r="AU679" s="128" t="s">
        <v>46</v>
      </c>
      <c r="AV679" s="128" t="s">
        <v>46</v>
      </c>
      <c r="AW679" s="128">
        <v>1.24446430567988E-2</v>
      </c>
      <c r="AX679" s="128" t="s">
        <v>46</v>
      </c>
      <c r="AY679" s="128" t="s">
        <v>46</v>
      </c>
      <c r="AZ679" s="128">
        <v>0.37999858291290589</v>
      </c>
      <c r="BA679" s="128">
        <v>0.95817656545827479</v>
      </c>
      <c r="BB679" s="128">
        <v>0.72351776985047078</v>
      </c>
      <c r="BC679" s="128">
        <v>2.1906826747572721</v>
      </c>
      <c r="BD679" s="128" t="s">
        <v>46</v>
      </c>
      <c r="BE679" s="128" t="s">
        <v>46</v>
      </c>
      <c r="BF679" s="128" t="s">
        <v>46</v>
      </c>
      <c r="BG679" s="128" t="s">
        <v>46</v>
      </c>
      <c r="BH679" s="128">
        <v>9.7220265137845596E-2</v>
      </c>
      <c r="BI679" s="128">
        <v>-2.82575156981166E-2</v>
      </c>
      <c r="BJ679" s="128">
        <v>-0.11333576396395049</v>
      </c>
      <c r="BK679" s="128">
        <v>-8.2730085157660005E-2</v>
      </c>
      <c r="BL679" s="128">
        <v>-4.5648985129204123E-3</v>
      </c>
      <c r="BM679" s="128">
        <v>-3.1955213341182676E-2</v>
      </c>
      <c r="BN679" s="128">
        <v>0.12947451037107191</v>
      </c>
      <c r="BO679" s="128">
        <v>-0.15248059350161691</v>
      </c>
      <c r="BP679" s="128">
        <v>-0.23498511857141419</v>
      </c>
      <c r="BQ679" s="128" t="s">
        <v>46</v>
      </c>
      <c r="BR679" s="128" t="s">
        <v>46</v>
      </c>
      <c r="BS679" s="128">
        <v>-0.10244636816118391</v>
      </c>
      <c r="BT679" s="128">
        <v>0.1266482034877249</v>
      </c>
      <c r="BU679" s="128">
        <v>0.141751230712232</v>
      </c>
      <c r="BV679" s="177">
        <v>-0.53562230786284859</v>
      </c>
      <c r="BW679" s="177">
        <v>-0.56061106095884394</v>
      </c>
      <c r="BX679" s="128">
        <v>-8.3365295747342805E-2</v>
      </c>
      <c r="BY679" s="128">
        <v>-0.29152988455630668</v>
      </c>
      <c r="BZ679" s="177">
        <v>-0.39409907562633489</v>
      </c>
      <c r="CA679" s="182">
        <v>-0.49471194646518257</v>
      </c>
      <c r="CB679" s="182">
        <v>0.1941083289588261</v>
      </c>
      <c r="CC679" s="182">
        <v>-0.30787122054990101</v>
      </c>
      <c r="CD679" s="182">
        <v>-0.30686953853100341</v>
      </c>
      <c r="CE679" s="182">
        <v>-0.27576930571777319</v>
      </c>
      <c r="CF679" s="182">
        <v>-0.1029837337950015</v>
      </c>
      <c r="CG679" s="179">
        <v>1.06061128</v>
      </c>
      <c r="CH679" s="169">
        <v>0.3</v>
      </c>
      <c r="CI679" s="170" t="s">
        <v>46</v>
      </c>
      <c r="CJ679" s="170">
        <v>8.9999999999999998E-4</v>
      </c>
      <c r="CK679" s="170" t="s">
        <v>46</v>
      </c>
      <c r="CL679" s="170">
        <v>8.9999999999999998E-4</v>
      </c>
      <c r="CM679" s="180">
        <v>18819036.920000002</v>
      </c>
      <c r="CN679" s="180">
        <v>16139074.812380956</v>
      </c>
      <c r="CO679" s="180">
        <v>7367160.8700000029</v>
      </c>
      <c r="CP679" s="128" t="s">
        <v>46</v>
      </c>
      <c r="CQ679" s="128" t="s">
        <v>46</v>
      </c>
      <c r="CR679" s="128" t="s">
        <v>46</v>
      </c>
      <c r="CS679" s="128" t="s">
        <v>46</v>
      </c>
      <c r="CT679" s="126" t="s">
        <v>46</v>
      </c>
      <c r="CU679" s="126" t="s">
        <v>46</v>
      </c>
      <c r="CV679" s="126" t="s">
        <v>6847</v>
      </c>
      <c r="CW679" s="126" t="s">
        <v>46</v>
      </c>
      <c r="CX679" s="154">
        <v>25569.625694432871</v>
      </c>
    </row>
    <row r="680" spans="1:102" ht="15" customHeight="1" x14ac:dyDescent="0.35">
      <c r="A680" s="8"/>
      <c r="B680" s="129">
        <v>37396932000105</v>
      </c>
      <c r="C680" s="152" t="s">
        <v>6714</v>
      </c>
      <c r="D680" s="126">
        <v>13</v>
      </c>
      <c r="E680" s="126"/>
      <c r="F680" s="122"/>
      <c r="G680" s="126" t="s">
        <v>4425</v>
      </c>
      <c r="H680" s="126" t="s">
        <v>3391</v>
      </c>
      <c r="I680" s="126" t="s">
        <v>3392</v>
      </c>
      <c r="J680" s="126" t="s">
        <v>362</v>
      </c>
      <c r="K680" s="126" t="s">
        <v>3526</v>
      </c>
      <c r="L680" s="211" t="s">
        <v>3399</v>
      </c>
      <c r="M680" s="126" t="s">
        <v>112</v>
      </c>
      <c r="N680" s="126" t="s">
        <v>113</v>
      </c>
      <c r="O680" s="126" t="s">
        <v>406</v>
      </c>
      <c r="P680" s="211" t="s">
        <v>3539</v>
      </c>
      <c r="Q680" s="127">
        <v>100</v>
      </c>
      <c r="R680" s="126" t="s">
        <v>4350</v>
      </c>
      <c r="S680" s="213" t="s">
        <v>46</v>
      </c>
      <c r="T680" s="171">
        <v>100</v>
      </c>
      <c r="U680" s="171">
        <v>100</v>
      </c>
      <c r="V680" s="172" t="s">
        <v>3398</v>
      </c>
      <c r="W680" s="172" t="s">
        <v>3530</v>
      </c>
      <c r="X680" s="172" t="s">
        <v>4934</v>
      </c>
      <c r="Y680" s="172" t="s">
        <v>3530</v>
      </c>
      <c r="Z680" s="172">
        <v>6</v>
      </c>
      <c r="AA680" s="172" t="s">
        <v>46</v>
      </c>
      <c r="AB680" s="169" t="s">
        <v>46</v>
      </c>
      <c r="AC680" s="172" t="s">
        <v>46</v>
      </c>
      <c r="AD680" s="169">
        <v>5.0000000000000001E-3</v>
      </c>
      <c r="AE680" s="169" t="s">
        <v>46</v>
      </c>
      <c r="AF680" s="169">
        <v>6.9999999999999993E-3</v>
      </c>
      <c r="AG680" s="169" t="s">
        <v>46</v>
      </c>
      <c r="AH680" s="172" t="s">
        <v>46</v>
      </c>
      <c r="AI680" s="172" t="s">
        <v>46</v>
      </c>
      <c r="AJ680" s="172" t="s">
        <v>46</v>
      </c>
      <c r="AK680" s="173">
        <v>44060</v>
      </c>
      <c r="AL680" s="212" t="s">
        <v>6715</v>
      </c>
      <c r="AM680" s="128">
        <v>1.48042890147475E-2</v>
      </c>
      <c r="AN680" s="128">
        <v>0.1107171716383097</v>
      </c>
      <c r="AO680" s="128">
        <v>0.1060424489391327</v>
      </c>
      <c r="AP680" s="128">
        <v>0.13157920182852889</v>
      </c>
      <c r="AQ680" s="128">
        <v>0.12848619146181051</v>
      </c>
      <c r="AR680" s="128">
        <v>7.4396034634733599E-2</v>
      </c>
      <c r="AS680" s="128">
        <v>0.13506580680379199</v>
      </c>
      <c r="AT680" s="128">
        <v>-4.5286738811113503E-2</v>
      </c>
      <c r="AU680" s="128" t="s">
        <v>46</v>
      </c>
      <c r="AV680" s="128" t="s">
        <v>46</v>
      </c>
      <c r="AW680" s="128">
        <v>6.2984777737284905E-2</v>
      </c>
      <c r="AX680" s="128">
        <v>1.2135355662367944</v>
      </c>
      <c r="AY680" s="128">
        <v>1.0696009431050897</v>
      </c>
      <c r="AZ680" s="128">
        <v>0.79471051538692428</v>
      </c>
      <c r="BA680" s="128">
        <v>1.0811387338009102</v>
      </c>
      <c r="BB680" s="128">
        <v>1.0158600179788888</v>
      </c>
      <c r="BC680" s="128">
        <v>0.68416608996121686</v>
      </c>
      <c r="BD680" s="128">
        <v>1.0351901479885539</v>
      </c>
      <c r="BE680" s="128" t="s">
        <v>46</v>
      </c>
      <c r="BF680" s="128" t="s">
        <v>46</v>
      </c>
      <c r="BG680" s="128" t="s">
        <v>46</v>
      </c>
      <c r="BH680" s="128">
        <v>0.57687343623210785</v>
      </c>
      <c r="BI680" s="128">
        <v>2.6049852393699E-3</v>
      </c>
      <c r="BJ680" s="128">
        <v>7.2045743916263998E-3</v>
      </c>
      <c r="BK680" s="128">
        <v>-2.7392867299892199E-2</v>
      </c>
      <c r="BL680" s="128">
        <v>8.8035061717464114E-3</v>
      </c>
      <c r="BM680" s="128">
        <v>1.7807489462644543E-3</v>
      </c>
      <c r="BN680" s="128">
        <v>-3.4343693519508701E-2</v>
      </c>
      <c r="BO680" s="128">
        <v>4.5914132189668003E-3</v>
      </c>
      <c r="BP680" s="128">
        <v>-0.16901677426414771</v>
      </c>
      <c r="BQ680" s="128" t="s">
        <v>46</v>
      </c>
      <c r="BR680" s="128" t="s">
        <v>46</v>
      </c>
      <c r="BS680" s="128">
        <v>-4.1650684467006927E-2</v>
      </c>
      <c r="BT680" s="128">
        <v>4.9861923887086601E-2</v>
      </c>
      <c r="BU680" s="128">
        <v>6.7147453923755804E-2</v>
      </c>
      <c r="BV680" s="177">
        <v>-0.46600644150461717</v>
      </c>
      <c r="BW680" s="177">
        <v>-0.49002853611178138</v>
      </c>
      <c r="BX680" s="128">
        <v>-4.4080376742563702E-2</v>
      </c>
      <c r="BY680" s="128">
        <v>-0.1160866064704122</v>
      </c>
      <c r="BZ680" s="177">
        <v>0.1106707807073513</v>
      </c>
      <c r="CA680" s="182">
        <v>0.15141448306516719</v>
      </c>
      <c r="CB680" s="182">
        <v>-0.36828139453589492</v>
      </c>
      <c r="CC680" s="182">
        <v>5.2475264565055198E-2</v>
      </c>
      <c r="CD680" s="182">
        <v>6.2823641733523297E-2</v>
      </c>
      <c r="CE680" s="182">
        <v>-8.6686724550893601E-2</v>
      </c>
      <c r="CF680" s="182">
        <v>0.2461159134692559</v>
      </c>
      <c r="CG680" s="179">
        <v>1.3657529399999999</v>
      </c>
      <c r="CH680" s="169">
        <v>0.3</v>
      </c>
      <c r="CI680" s="170" t="s">
        <v>46</v>
      </c>
      <c r="CJ680" s="170">
        <v>1.5E-3</v>
      </c>
      <c r="CK680" s="170" t="s">
        <v>46</v>
      </c>
      <c r="CL680" s="170">
        <v>1.5E-3</v>
      </c>
      <c r="CM680" s="180">
        <v>8680919.4199999999</v>
      </c>
      <c r="CN680" s="180">
        <v>8926341.0275396816</v>
      </c>
      <c r="CO680" s="180">
        <v>-1140463.8899999997</v>
      </c>
      <c r="CP680" s="128" t="s">
        <v>46</v>
      </c>
      <c r="CQ680" s="128" t="s">
        <v>46</v>
      </c>
      <c r="CR680" s="128" t="s">
        <v>46</v>
      </c>
      <c r="CS680" s="128" t="s">
        <v>46</v>
      </c>
      <c r="CT680" s="126" t="s">
        <v>46</v>
      </c>
      <c r="CU680" s="126" t="s">
        <v>46</v>
      </c>
      <c r="CV680" s="126" t="s">
        <v>6716</v>
      </c>
      <c r="CW680" s="126" t="s">
        <v>46</v>
      </c>
      <c r="CX680" s="154">
        <v>25569.625694432871</v>
      </c>
    </row>
    <row r="681" spans="1:102" ht="15" customHeight="1" x14ac:dyDescent="0.35">
      <c r="A681" s="8"/>
      <c r="B681" s="129">
        <v>31936857000141</v>
      </c>
      <c r="C681" s="152" t="s">
        <v>6848</v>
      </c>
      <c r="D681" s="126">
        <v>45</v>
      </c>
      <c r="E681" s="126"/>
      <c r="F681" s="122" t="s">
        <v>3395</v>
      </c>
      <c r="G681" s="126" t="s">
        <v>4425</v>
      </c>
      <c r="H681" s="126" t="s">
        <v>3391</v>
      </c>
      <c r="I681" s="126" t="s">
        <v>3392</v>
      </c>
      <c r="J681" s="126" t="s">
        <v>3560</v>
      </c>
      <c r="K681" s="126" t="s">
        <v>3526</v>
      </c>
      <c r="L681" s="211" t="s">
        <v>3400</v>
      </c>
      <c r="M681" s="126" t="s">
        <v>114</v>
      </c>
      <c r="N681" s="126" t="s">
        <v>5078</v>
      </c>
      <c r="O681" s="126" t="s">
        <v>739</v>
      </c>
      <c r="P681" s="211" t="s">
        <v>3550</v>
      </c>
      <c r="Q681" s="127">
        <v>100</v>
      </c>
      <c r="R681" s="126" t="s">
        <v>4350</v>
      </c>
      <c r="S681" s="213" t="s">
        <v>46</v>
      </c>
      <c r="T681" s="171">
        <v>100</v>
      </c>
      <c r="U681" s="171">
        <v>100</v>
      </c>
      <c r="V681" s="172" t="s">
        <v>3398</v>
      </c>
      <c r="W681" s="172" t="s">
        <v>135</v>
      </c>
      <c r="X681" s="172" t="s">
        <v>135</v>
      </c>
      <c r="Y681" s="172" t="s">
        <v>3534</v>
      </c>
      <c r="Z681" s="172">
        <v>2</v>
      </c>
      <c r="AA681" s="172" t="s">
        <v>46</v>
      </c>
      <c r="AB681" s="169" t="s">
        <v>46</v>
      </c>
      <c r="AC681" s="172" t="s">
        <v>46</v>
      </c>
      <c r="AD681" s="169">
        <v>5.0000000000000001E-3</v>
      </c>
      <c r="AE681" s="169" t="s">
        <v>46</v>
      </c>
      <c r="AF681" s="169">
        <v>6.9999999999999993E-3</v>
      </c>
      <c r="AG681" s="169" t="s">
        <v>46</v>
      </c>
      <c r="AH681" s="172" t="s">
        <v>46</v>
      </c>
      <c r="AI681" s="172" t="s">
        <v>46</v>
      </c>
      <c r="AJ681" s="172" t="s">
        <v>3372</v>
      </c>
      <c r="AK681" s="173">
        <v>43462</v>
      </c>
      <c r="AL681" s="212" t="s">
        <v>6849</v>
      </c>
      <c r="AM681" s="128">
        <v>5.8409158182632703E-2</v>
      </c>
      <c r="AN681" s="128">
        <v>0.33981101834575278</v>
      </c>
      <c r="AO681" s="128">
        <v>6.7518636804106899E-2</v>
      </c>
      <c r="AP681" s="128">
        <v>0.135199480966462</v>
      </c>
      <c r="AQ681" s="128">
        <v>6.6200202012051498E-2</v>
      </c>
      <c r="AR681" s="128">
        <v>-0.28113137429609569</v>
      </c>
      <c r="AS681" s="128">
        <v>0.30768549829579772</v>
      </c>
      <c r="AT681" s="128">
        <v>-5.8399408868070601E-2</v>
      </c>
      <c r="AU681" s="128" t="s">
        <v>46</v>
      </c>
      <c r="AV681" s="128" t="s">
        <v>46</v>
      </c>
      <c r="AW681" s="128">
        <v>6.2591353879921001E-3</v>
      </c>
      <c r="AX681" s="128">
        <v>4.7879091510552074</v>
      </c>
      <c r="AY681" s="128">
        <v>3.2827986871582526</v>
      </c>
      <c r="AZ681" s="128">
        <v>0.50600274880122209</v>
      </c>
      <c r="BA681" s="128">
        <v>1.1127719888388337</v>
      </c>
      <c r="BB681" s="128">
        <v>0.4927892645692154</v>
      </c>
      <c r="BC681" s="128" t="s">
        <v>46</v>
      </c>
      <c r="BD681" s="128">
        <v>2.3582060038145531</v>
      </c>
      <c r="BE681" s="128" t="s">
        <v>46</v>
      </c>
      <c r="BF681" s="128" t="s">
        <v>46</v>
      </c>
      <c r="BG681" s="128" t="s">
        <v>46</v>
      </c>
      <c r="BH681" s="128">
        <v>5.5917128100927999E-2</v>
      </c>
      <c r="BI681" s="128">
        <v>4.6209854407255099E-2</v>
      </c>
      <c r="BJ681" s="128">
        <v>0.23629842109906951</v>
      </c>
      <c r="BK681" s="128">
        <v>-6.5916679434917899E-2</v>
      </c>
      <c r="BL681" s="128">
        <v>1.2217197850640682E-2</v>
      </c>
      <c r="BM681" s="128">
        <v>-6.0068132148457076E-2</v>
      </c>
      <c r="BN681" s="128">
        <v>-0.38987110245033801</v>
      </c>
      <c r="BO681" s="128">
        <v>0.17721110471097251</v>
      </c>
      <c r="BP681" s="128">
        <v>-0.1821294443211047</v>
      </c>
      <c r="BQ681" s="128" t="s">
        <v>46</v>
      </c>
      <c r="BR681" s="128" t="s">
        <v>46</v>
      </c>
      <c r="BS681" s="128">
        <v>-9.503855942957562E-2</v>
      </c>
      <c r="BT681" s="128">
        <v>0.31390145319401658</v>
      </c>
      <c r="BU681" s="128">
        <v>0.48546367961836179</v>
      </c>
      <c r="BV681" s="177">
        <v>-3.4756293698917001E-2</v>
      </c>
      <c r="BW681" s="177">
        <v>8.9072929234908699E-2</v>
      </c>
      <c r="BX681" s="128">
        <v>-0.23860624174627271</v>
      </c>
      <c r="BY681" s="128">
        <v>-0.7623545841550281</v>
      </c>
      <c r="BZ681" s="177">
        <v>2.04442794181606</v>
      </c>
      <c r="CA681" s="182">
        <v>0.99706741893129402</v>
      </c>
      <c r="CB681" s="182">
        <v>-0.29283729340467801</v>
      </c>
      <c r="CC681" s="182">
        <v>0.49243532381648458</v>
      </c>
      <c r="CD681" s="182">
        <v>0.43848337625698158</v>
      </c>
      <c r="CE681" s="182">
        <v>0.18651175201103909</v>
      </c>
      <c r="CF681" s="182">
        <v>0.40077974140474287</v>
      </c>
      <c r="CG681" s="179">
        <v>1.04291372</v>
      </c>
      <c r="CH681" s="169">
        <v>0.3</v>
      </c>
      <c r="CI681" s="170" t="s">
        <v>46</v>
      </c>
      <c r="CJ681" s="170">
        <v>1.5E-3</v>
      </c>
      <c r="CK681" s="170" t="s">
        <v>46</v>
      </c>
      <c r="CL681" s="170">
        <v>1.5E-3</v>
      </c>
      <c r="CM681" s="180">
        <v>38160697.350000001</v>
      </c>
      <c r="CN681" s="180">
        <v>37616533.965873033</v>
      </c>
      <c r="CO681" s="180">
        <v>-6634085.1799999988</v>
      </c>
      <c r="CP681" s="128" t="s">
        <v>46</v>
      </c>
      <c r="CQ681" s="128" t="s">
        <v>46</v>
      </c>
      <c r="CR681" s="128" t="s">
        <v>46</v>
      </c>
      <c r="CS681" s="128" t="s">
        <v>46</v>
      </c>
      <c r="CT681" s="126" t="s">
        <v>46</v>
      </c>
      <c r="CU681" s="126" t="s">
        <v>46</v>
      </c>
      <c r="CV681" s="126" t="s">
        <v>6850</v>
      </c>
      <c r="CW681" s="126" t="s">
        <v>46</v>
      </c>
      <c r="CX681" s="154">
        <v>25569.625694432871</v>
      </c>
    </row>
    <row r="682" spans="1:102" ht="15" customHeight="1" x14ac:dyDescent="0.35">
      <c r="A682" s="8"/>
      <c r="B682" s="129">
        <v>31204199000101</v>
      </c>
      <c r="C682" s="152" t="s">
        <v>6851</v>
      </c>
      <c r="D682" s="126">
        <v>26</v>
      </c>
      <c r="E682" s="126"/>
      <c r="F682" s="122" t="s">
        <v>3394</v>
      </c>
      <c r="G682" s="126" t="s">
        <v>4425</v>
      </c>
      <c r="H682" s="126" t="s">
        <v>352</v>
      </c>
      <c r="I682" s="126" t="s">
        <v>3383</v>
      </c>
      <c r="J682" s="126" t="s">
        <v>362</v>
      </c>
      <c r="K682" s="126" t="s">
        <v>3526</v>
      </c>
      <c r="L682" s="211" t="s">
        <v>3399</v>
      </c>
      <c r="M682" s="126" t="s">
        <v>114</v>
      </c>
      <c r="N682" s="126" t="s">
        <v>115</v>
      </c>
      <c r="O682" s="126" t="s">
        <v>739</v>
      </c>
      <c r="P682" s="211" t="s">
        <v>3550</v>
      </c>
      <c r="Q682" s="127">
        <v>100</v>
      </c>
      <c r="R682" s="126" t="s">
        <v>4350</v>
      </c>
      <c r="S682" s="213" t="s">
        <v>46</v>
      </c>
      <c r="T682" s="171">
        <v>100</v>
      </c>
      <c r="U682" s="171">
        <v>100</v>
      </c>
      <c r="V682" s="172" t="s">
        <v>3398</v>
      </c>
      <c r="W682" s="172" t="s">
        <v>135</v>
      </c>
      <c r="X682" s="172" t="s">
        <v>135</v>
      </c>
      <c r="Y682" s="172" t="s">
        <v>3534</v>
      </c>
      <c r="Z682" s="172">
        <v>2</v>
      </c>
      <c r="AA682" s="172" t="s">
        <v>46</v>
      </c>
      <c r="AB682" s="169" t="s">
        <v>46</v>
      </c>
      <c r="AC682" s="172" t="s">
        <v>46</v>
      </c>
      <c r="AD682" s="169">
        <v>3.0000000000000001E-3</v>
      </c>
      <c r="AE682" s="169" t="s">
        <v>46</v>
      </c>
      <c r="AF682" s="169">
        <v>5.0000000000000001E-3</v>
      </c>
      <c r="AG682" s="169" t="s">
        <v>46</v>
      </c>
      <c r="AH682" s="172" t="s">
        <v>46</v>
      </c>
      <c r="AI682" s="172" t="s">
        <v>46</v>
      </c>
      <c r="AJ682" s="172" t="s">
        <v>46</v>
      </c>
      <c r="AK682" s="173">
        <v>43362</v>
      </c>
      <c r="AL682" s="212" t="s">
        <v>6852</v>
      </c>
      <c r="AM682" s="128">
        <v>3.4128324229512702E-2</v>
      </c>
      <c r="AN682" s="128">
        <v>0.2184296305462167</v>
      </c>
      <c r="AO682" s="128">
        <v>0.10517132641856999</v>
      </c>
      <c r="AP682" s="128">
        <v>0.13389328602302189</v>
      </c>
      <c r="AQ682" s="128">
        <v>0.1057536205977522</v>
      </c>
      <c r="AR682" s="128">
        <v>-0.10196467614082021</v>
      </c>
      <c r="AS682" s="128">
        <v>0.22708078058837011</v>
      </c>
      <c r="AT682" s="128">
        <v>4.9107477116241603E-2</v>
      </c>
      <c r="AU682" s="128" t="s">
        <v>46</v>
      </c>
      <c r="AV682" s="128" t="s">
        <v>46</v>
      </c>
      <c r="AW682" s="128">
        <v>9.1906916914395301E-2</v>
      </c>
      <c r="AX682" s="128">
        <v>2.7975632755695026</v>
      </c>
      <c r="AY682" s="128">
        <v>2.1101743783480966</v>
      </c>
      <c r="AZ682" s="128">
        <v>0.78818208989121663</v>
      </c>
      <c r="BA682" s="128">
        <v>1.1013470744360274</v>
      </c>
      <c r="BB682" s="128">
        <v>0.81805757290195547</v>
      </c>
      <c r="BC682" s="128" t="s">
        <v>46</v>
      </c>
      <c r="BD682" s="128">
        <v>1.7404241119598565</v>
      </c>
      <c r="BE682" s="128">
        <v>0.39689212838609428</v>
      </c>
      <c r="BF682" s="128" t="s">
        <v>46</v>
      </c>
      <c r="BG682" s="128" t="s">
        <v>46</v>
      </c>
      <c r="BH682" s="128">
        <v>1.0676133522831075</v>
      </c>
      <c r="BI682" s="128">
        <v>2.1929020454135102E-2</v>
      </c>
      <c r="BJ682" s="128">
        <v>0.1149170332995335</v>
      </c>
      <c r="BK682" s="128">
        <v>-2.8263989820454801E-2</v>
      </c>
      <c r="BL682" s="128">
        <v>1.0985467492348411E-2</v>
      </c>
      <c r="BM682" s="128">
        <v>-2.082792516625509E-2</v>
      </c>
      <c r="BN682" s="128">
        <v>-0.2107044042950626</v>
      </c>
      <c r="BO682" s="128">
        <v>9.6606387003544902E-2</v>
      </c>
      <c r="BP682" s="128">
        <v>-7.4622558336792502E-2</v>
      </c>
      <c r="BQ682" s="128" t="s">
        <v>46</v>
      </c>
      <c r="BR682" s="128" t="s">
        <v>46</v>
      </c>
      <c r="BS682" s="128">
        <v>5.3592290843591517E-3</v>
      </c>
      <c r="BT682" s="128">
        <v>0.15326202559189769</v>
      </c>
      <c r="BU682" s="128">
        <v>0.23870357683062221</v>
      </c>
      <c r="BV682" s="177">
        <v>-8.8591345173570896E-2</v>
      </c>
      <c r="BW682" s="177">
        <v>0.1384435565900996</v>
      </c>
      <c r="BX682" s="128">
        <v>-0.11134594768973539</v>
      </c>
      <c r="BY682" s="128">
        <v>-0.47208564166972322</v>
      </c>
      <c r="BZ682" s="177">
        <v>1.0039414918759486</v>
      </c>
      <c r="CA682" s="182">
        <v>0.99997372672764595</v>
      </c>
      <c r="CB682" s="182">
        <v>-0.28941042722095578</v>
      </c>
      <c r="CC682" s="182">
        <v>0.49633531194407049</v>
      </c>
      <c r="CD682" s="182">
        <v>0.44634846438090298</v>
      </c>
      <c r="CE682" s="182">
        <v>0.18721208933883551</v>
      </c>
      <c r="CF682" s="182">
        <v>0.40198584814354188</v>
      </c>
      <c r="CG682" s="179">
        <v>1.8511893800000001</v>
      </c>
      <c r="CH682" s="169">
        <v>0.3</v>
      </c>
      <c r="CI682" s="170" t="s">
        <v>46</v>
      </c>
      <c r="CJ682" s="170">
        <v>8.9999999999999998E-4</v>
      </c>
      <c r="CK682" s="170" t="s">
        <v>46</v>
      </c>
      <c r="CL682" s="170">
        <v>8.9999999999999998E-4</v>
      </c>
      <c r="CM682" s="180">
        <v>72960005.390000001</v>
      </c>
      <c r="CN682" s="180">
        <v>63991404.832936503</v>
      </c>
      <c r="CO682" s="180">
        <v>8399132.6799999978</v>
      </c>
      <c r="CP682" s="128" t="s">
        <v>46</v>
      </c>
      <c r="CQ682" s="128" t="s">
        <v>46</v>
      </c>
      <c r="CR682" s="128" t="s">
        <v>46</v>
      </c>
      <c r="CS682" s="128" t="s">
        <v>46</v>
      </c>
      <c r="CT682" s="126" t="s">
        <v>46</v>
      </c>
      <c r="CU682" s="126" t="s">
        <v>46</v>
      </c>
      <c r="CV682" s="126" t="s">
        <v>6853</v>
      </c>
      <c r="CW682" s="126" t="s">
        <v>46</v>
      </c>
      <c r="CX682" s="154">
        <v>25569.625694432871</v>
      </c>
    </row>
    <row r="683" spans="1:102" ht="15" customHeight="1" x14ac:dyDescent="0.35">
      <c r="A683" s="8"/>
      <c r="B683" s="129">
        <v>31145833000174</v>
      </c>
      <c r="C683" s="152" t="s">
        <v>6854</v>
      </c>
      <c r="D683" s="126">
        <v>10</v>
      </c>
      <c r="E683" s="126"/>
      <c r="F683" s="122" t="s">
        <v>3401</v>
      </c>
      <c r="G683" s="126" t="s">
        <v>4425</v>
      </c>
      <c r="H683" s="126" t="s">
        <v>5169</v>
      </c>
      <c r="I683" s="126" t="s">
        <v>5169</v>
      </c>
      <c r="J683" s="126" t="s">
        <v>3559</v>
      </c>
      <c r="K683" s="126" t="s">
        <v>3526</v>
      </c>
      <c r="L683" s="211" t="s">
        <v>3399</v>
      </c>
      <c r="M683" s="126" t="s">
        <v>163</v>
      </c>
      <c r="N683" s="126" t="s">
        <v>5588</v>
      </c>
      <c r="O683" s="126" t="s">
        <v>4227</v>
      </c>
      <c r="P683" s="211" t="s">
        <v>3541</v>
      </c>
      <c r="Q683" s="127">
        <v>100</v>
      </c>
      <c r="R683" s="126" t="s">
        <v>4350</v>
      </c>
      <c r="S683" s="213" t="s">
        <v>46</v>
      </c>
      <c r="T683" s="171">
        <v>100</v>
      </c>
      <c r="U683" s="171">
        <v>100</v>
      </c>
      <c r="V683" s="172" t="s">
        <v>3398</v>
      </c>
      <c r="W683" s="172" t="s">
        <v>135</v>
      </c>
      <c r="X683" s="172" t="s">
        <v>135</v>
      </c>
      <c r="Y683" s="172" t="s">
        <v>3530</v>
      </c>
      <c r="Z683" s="172">
        <v>1</v>
      </c>
      <c r="AA683" s="172" t="s">
        <v>46</v>
      </c>
      <c r="AB683" s="169" t="s">
        <v>46</v>
      </c>
      <c r="AC683" s="172" t="s">
        <v>46</v>
      </c>
      <c r="AD683" s="169">
        <v>3.0000000000000001E-3</v>
      </c>
      <c r="AE683" s="169" t="s">
        <v>46</v>
      </c>
      <c r="AF683" s="169">
        <v>4.0000000000000001E-3</v>
      </c>
      <c r="AG683" s="169" t="s">
        <v>46</v>
      </c>
      <c r="AH683" s="172" t="s">
        <v>46</v>
      </c>
      <c r="AI683" s="172" t="s">
        <v>46</v>
      </c>
      <c r="AJ683" s="172" t="s">
        <v>46</v>
      </c>
      <c r="AK683" s="173">
        <v>43361</v>
      </c>
      <c r="AL683" s="212" t="s">
        <v>6855</v>
      </c>
      <c r="AM683" s="128">
        <v>6.6006904982591E-3</v>
      </c>
      <c r="AN683" s="128">
        <v>8.0695397415030401E-2</v>
      </c>
      <c r="AO683" s="128">
        <v>8.76930927537347E-2</v>
      </c>
      <c r="AP683" s="128">
        <v>8.7109538132927794E-2</v>
      </c>
      <c r="AQ683" s="128">
        <v>9.4914287712756895E-2</v>
      </c>
      <c r="AR683" s="128">
        <v>5.8474444601554099E-2</v>
      </c>
      <c r="AS683" s="128">
        <v>0.1175051666393669</v>
      </c>
      <c r="AT683" s="128">
        <v>9.4487272323364499E-2</v>
      </c>
      <c r="AU683" s="128" t="s">
        <v>46</v>
      </c>
      <c r="AV683" s="128" t="s">
        <v>46</v>
      </c>
      <c r="AW683" s="128">
        <v>9.0396623715431806E-2</v>
      </c>
      <c r="AX683" s="128">
        <v>0.54107108239911605</v>
      </c>
      <c r="AY683" s="128">
        <v>0.77957079197542811</v>
      </c>
      <c r="AZ683" s="128">
        <v>0.65719552533340275</v>
      </c>
      <c r="BA683" s="128">
        <v>0.70081543642272925</v>
      </c>
      <c r="BB683" s="128">
        <v>0.72655703861141674</v>
      </c>
      <c r="BC683" s="128">
        <v>0.53774683452041383</v>
      </c>
      <c r="BD683" s="128">
        <v>0.90059944645746492</v>
      </c>
      <c r="BE683" s="128">
        <v>0.76365671421172654</v>
      </c>
      <c r="BF683" s="128" t="s">
        <v>46</v>
      </c>
      <c r="BG683" s="128" t="s">
        <v>46</v>
      </c>
      <c r="BH683" s="128">
        <v>1.0454234441696937</v>
      </c>
      <c r="BI683" s="128">
        <v>-5.5986132771184E-3</v>
      </c>
      <c r="BJ683" s="128">
        <v>-2.2817199831652799E-2</v>
      </c>
      <c r="BK683" s="128">
        <v>-4.5742223485290202E-2</v>
      </c>
      <c r="BL683" s="128">
        <v>-3.3076536461374317E-2</v>
      </c>
      <c r="BM683" s="128">
        <v>-3.1594095957552915E-2</v>
      </c>
      <c r="BN683" s="128">
        <v>-5.0265283552688202E-2</v>
      </c>
      <c r="BO683" s="128">
        <v>-1.29692269454582E-2</v>
      </c>
      <c r="BP683" s="128">
        <v>-2.9242763129669599E-2</v>
      </c>
      <c r="BQ683" s="128" t="s">
        <v>46</v>
      </c>
      <c r="BR683" s="128" t="s">
        <v>46</v>
      </c>
      <c r="BS683" s="128">
        <v>3.6151201291172441E-3</v>
      </c>
      <c r="BT683" s="128">
        <v>2.2363310291871899E-2</v>
      </c>
      <c r="BU683" s="128">
        <v>2.81410673092563E-2</v>
      </c>
      <c r="BV683" s="177">
        <v>-1.8316901792834503</v>
      </c>
      <c r="BW683" s="177">
        <v>0.1152165718139934</v>
      </c>
      <c r="BX683" s="128">
        <v>-1.84112647193721E-2</v>
      </c>
      <c r="BY683" s="128">
        <v>-5.4072701835321403E-2</v>
      </c>
      <c r="BZ683" s="177">
        <v>6.2902568146519303E-2</v>
      </c>
      <c r="CA683" s="182">
        <v>0.41544357739775412</v>
      </c>
      <c r="CB683" s="182">
        <v>-0.1441164930215732</v>
      </c>
      <c r="CC683" s="182">
        <v>0.77234958874331983</v>
      </c>
      <c r="CD683" s="182">
        <v>0.83783559862238322</v>
      </c>
      <c r="CE683" s="182">
        <v>-4.9369361020443099E-2</v>
      </c>
      <c r="CF683" s="182">
        <v>0.33395603799459023</v>
      </c>
      <c r="CG683" s="179">
        <v>1.8339596499999999</v>
      </c>
      <c r="CH683" s="169">
        <v>0.3</v>
      </c>
      <c r="CI683" s="170" t="s">
        <v>46</v>
      </c>
      <c r="CJ683" s="170">
        <v>8.9999999999999998E-4</v>
      </c>
      <c r="CK683" s="170" t="s">
        <v>46</v>
      </c>
      <c r="CL683" s="170">
        <v>8.9999999999999998E-4</v>
      </c>
      <c r="CM683" s="180">
        <v>224944004.58000001</v>
      </c>
      <c r="CN683" s="180">
        <v>261262319.30063489</v>
      </c>
      <c r="CO683" s="180">
        <v>-66122431.749999993</v>
      </c>
      <c r="CP683" s="128" t="s">
        <v>46</v>
      </c>
      <c r="CQ683" s="128" t="s">
        <v>46</v>
      </c>
      <c r="CR683" s="128" t="s">
        <v>46</v>
      </c>
      <c r="CS683" s="128" t="s">
        <v>46</v>
      </c>
      <c r="CT683" s="126" t="s">
        <v>46</v>
      </c>
      <c r="CU683" s="126" t="s">
        <v>46</v>
      </c>
      <c r="CV683" s="126" t="s">
        <v>6856</v>
      </c>
      <c r="CW683" s="126" t="s">
        <v>46</v>
      </c>
      <c r="CX683" s="154">
        <v>25569.625694432871</v>
      </c>
    </row>
    <row r="684" spans="1:102" ht="15" customHeight="1" x14ac:dyDescent="0.35">
      <c r="A684" s="8"/>
      <c r="B684" s="129">
        <v>34475424000124</v>
      </c>
      <c r="C684" s="152" t="s">
        <v>6857</v>
      </c>
      <c r="D684" s="126">
        <v>10</v>
      </c>
      <c r="E684" s="126"/>
      <c r="F684" s="122" t="s">
        <v>3393</v>
      </c>
      <c r="G684" s="126" t="s">
        <v>4425</v>
      </c>
      <c r="H684" s="126" t="s">
        <v>5169</v>
      </c>
      <c r="I684" s="126" t="s">
        <v>5169</v>
      </c>
      <c r="J684" s="126" t="s">
        <v>3559</v>
      </c>
      <c r="K684" s="126" t="s">
        <v>3526</v>
      </c>
      <c r="L684" s="211" t="s">
        <v>3399</v>
      </c>
      <c r="M684" s="126" t="s">
        <v>163</v>
      </c>
      <c r="N684" s="126" t="s">
        <v>5358</v>
      </c>
      <c r="O684" s="126" t="s">
        <v>4227</v>
      </c>
      <c r="P684" s="211" t="s">
        <v>3541</v>
      </c>
      <c r="Q684" s="127">
        <v>100</v>
      </c>
      <c r="R684" s="126" t="s">
        <v>4350</v>
      </c>
      <c r="S684" s="213" t="s">
        <v>46</v>
      </c>
      <c r="T684" s="171">
        <v>100</v>
      </c>
      <c r="U684" s="171">
        <v>100</v>
      </c>
      <c r="V684" s="172" t="s">
        <v>3398</v>
      </c>
      <c r="W684" s="172" t="s">
        <v>135</v>
      </c>
      <c r="X684" s="172" t="s">
        <v>135</v>
      </c>
      <c r="Y684" s="172" t="s">
        <v>3530</v>
      </c>
      <c r="Z684" s="172">
        <v>1</v>
      </c>
      <c r="AA684" s="172" t="s">
        <v>46</v>
      </c>
      <c r="AB684" s="169" t="s">
        <v>46</v>
      </c>
      <c r="AC684" s="172" t="s">
        <v>46</v>
      </c>
      <c r="AD684" s="169">
        <v>3.0000000000000001E-3</v>
      </c>
      <c r="AE684" s="169" t="s">
        <v>46</v>
      </c>
      <c r="AF684" s="169">
        <v>5.0000000000000001E-3</v>
      </c>
      <c r="AG684" s="169" t="s">
        <v>46</v>
      </c>
      <c r="AH684" s="172" t="s">
        <v>46</v>
      </c>
      <c r="AI684" s="172" t="s">
        <v>46</v>
      </c>
      <c r="AJ684" s="172" t="s">
        <v>5467</v>
      </c>
      <c r="AK684" s="173">
        <v>43769</v>
      </c>
      <c r="AL684" s="212" t="s">
        <v>6858</v>
      </c>
      <c r="AM684" s="128">
        <v>5.0996191174869998E-3</v>
      </c>
      <c r="AN684" s="128">
        <v>9.1220141974688002E-2</v>
      </c>
      <c r="AO684" s="128">
        <v>5.2322491382973998E-2</v>
      </c>
      <c r="AP684" s="128">
        <v>5.89260891086218E-2</v>
      </c>
      <c r="AQ684" s="128">
        <v>7.2726091168319101E-2</v>
      </c>
      <c r="AR684" s="128">
        <v>-2.8418271599678201E-2</v>
      </c>
      <c r="AS684" s="128">
        <v>0.1545537499661811</v>
      </c>
      <c r="AT684" s="128">
        <v>5.96375452725737E-2</v>
      </c>
      <c r="AU684" s="128" t="s">
        <v>46</v>
      </c>
      <c r="AV684" s="128" t="s">
        <v>46</v>
      </c>
      <c r="AW684" s="128">
        <v>5.1450676801724403E-2</v>
      </c>
      <c r="AX684" s="128">
        <v>0.41802542271140197</v>
      </c>
      <c r="AY684" s="128">
        <v>0.88124676996848272</v>
      </c>
      <c r="AZ684" s="128">
        <v>0.39211876478973451</v>
      </c>
      <c r="BA684" s="128">
        <v>0.46767168895261568</v>
      </c>
      <c r="BB684" s="128">
        <v>0.54482973599838957</v>
      </c>
      <c r="BC684" s="128" t="s">
        <v>46</v>
      </c>
      <c r="BD684" s="128">
        <v>1.1845523532991264</v>
      </c>
      <c r="BE684" s="128">
        <v>0.48199731822764319</v>
      </c>
      <c r="BF684" s="128" t="s">
        <v>46</v>
      </c>
      <c r="BG684" s="128" t="s">
        <v>46</v>
      </c>
      <c r="BH684" s="128">
        <v>0.50537617361427567</v>
      </c>
      <c r="BI684" s="128">
        <v>-7.0996846578905001E-3</v>
      </c>
      <c r="BJ684" s="128">
        <v>-1.2292455271995101E-2</v>
      </c>
      <c r="BK684" s="128">
        <v>-8.11128248560508E-2</v>
      </c>
      <c r="BL684" s="128">
        <v>-5.9567333548780299E-2</v>
      </c>
      <c r="BM684" s="128">
        <v>-5.3602852828320779E-2</v>
      </c>
      <c r="BN684" s="128">
        <v>-0.1371579997539206</v>
      </c>
      <c r="BO684" s="128">
        <v>2.4079356381355901E-2</v>
      </c>
      <c r="BP684" s="128">
        <v>-6.4092490180460399E-2</v>
      </c>
      <c r="BQ684" s="128" t="s">
        <v>46</v>
      </c>
      <c r="BR684" s="128" t="s">
        <v>46</v>
      </c>
      <c r="BS684" s="128">
        <v>-4.570313125308445E-2</v>
      </c>
      <c r="BT684" s="128">
        <v>5.0062321612991803E-2</v>
      </c>
      <c r="BU684" s="128">
        <v>6.8579034972449202E-2</v>
      </c>
      <c r="BV684" s="177">
        <v>-1.4588224604083475</v>
      </c>
      <c r="BW684" s="177">
        <v>-0.51908154570744247</v>
      </c>
      <c r="BX684" s="128">
        <v>-4.5164888642495703E-2</v>
      </c>
      <c r="BY684" s="128">
        <v>-0.12651185135588849</v>
      </c>
      <c r="BZ684" s="177">
        <v>0.17413907048492919</v>
      </c>
      <c r="CA684" s="182">
        <v>0.44682839141323161</v>
      </c>
      <c r="CB684" s="182">
        <v>-0.2161147117350051</v>
      </c>
      <c r="CC684" s="182">
        <v>0.80734388232087573</v>
      </c>
      <c r="CD684" s="182">
        <v>0.99997149769639959</v>
      </c>
      <c r="CE684" s="182">
        <v>-7.0077498441080993E-2</v>
      </c>
      <c r="CF684" s="182">
        <v>0.318060714758167</v>
      </c>
      <c r="CG684" s="179">
        <v>1.3437313200000001</v>
      </c>
      <c r="CH684" s="169">
        <v>0.3</v>
      </c>
      <c r="CI684" s="170" t="s">
        <v>46</v>
      </c>
      <c r="CJ684" s="170">
        <v>8.9999999999999998E-4</v>
      </c>
      <c r="CK684" s="170" t="s">
        <v>46</v>
      </c>
      <c r="CL684" s="170">
        <v>8.9999999999999998E-4</v>
      </c>
      <c r="CM684" s="180">
        <v>256176606.44</v>
      </c>
      <c r="CN684" s="180">
        <v>251123918.91055569</v>
      </c>
      <c r="CO684" s="180">
        <v>17788736.730000004</v>
      </c>
      <c r="CP684" s="128" t="s">
        <v>46</v>
      </c>
      <c r="CQ684" s="128" t="s">
        <v>46</v>
      </c>
      <c r="CR684" s="128" t="s">
        <v>46</v>
      </c>
      <c r="CS684" s="128" t="s">
        <v>46</v>
      </c>
      <c r="CT684" s="126" t="s">
        <v>46</v>
      </c>
      <c r="CU684" s="126" t="s">
        <v>46</v>
      </c>
      <c r="CV684" s="126" t="s">
        <v>6859</v>
      </c>
      <c r="CW684" s="126" t="s">
        <v>46</v>
      </c>
      <c r="CX684" s="154">
        <v>25569.625694432871</v>
      </c>
    </row>
    <row r="685" spans="1:102" ht="15" customHeight="1" x14ac:dyDescent="0.35">
      <c r="A685" s="8"/>
      <c r="B685" s="129">
        <v>38026814000178</v>
      </c>
      <c r="C685" s="152" t="s">
        <v>6860</v>
      </c>
      <c r="D685" s="126">
        <v>11</v>
      </c>
      <c r="E685" s="126"/>
      <c r="F685" s="122"/>
      <c r="G685" s="126" t="s">
        <v>711</v>
      </c>
      <c r="H685" s="126" t="s">
        <v>3391</v>
      </c>
      <c r="I685" s="126" t="s">
        <v>3392</v>
      </c>
      <c r="J685" s="126" t="s">
        <v>362</v>
      </c>
      <c r="K685" s="126" t="s">
        <v>3526</v>
      </c>
      <c r="L685" s="211" t="s">
        <v>3399</v>
      </c>
      <c r="M685" s="126" t="s">
        <v>163</v>
      </c>
      <c r="N685" s="126" t="s">
        <v>3547</v>
      </c>
      <c r="O685" s="126" t="s">
        <v>4227</v>
      </c>
      <c r="P685" s="211" t="s">
        <v>3539</v>
      </c>
      <c r="Q685" s="127">
        <v>100</v>
      </c>
      <c r="R685" s="126" t="s">
        <v>4350</v>
      </c>
      <c r="S685" s="213" t="s">
        <v>46</v>
      </c>
      <c r="T685" s="171">
        <v>100</v>
      </c>
      <c r="U685" s="171">
        <v>100</v>
      </c>
      <c r="V685" s="172" t="s">
        <v>3398</v>
      </c>
      <c r="W685" s="172" t="s">
        <v>135</v>
      </c>
      <c r="X685" s="172" t="s">
        <v>135</v>
      </c>
      <c r="Y685" s="172" t="s">
        <v>3530</v>
      </c>
      <c r="Z685" s="172">
        <v>1</v>
      </c>
      <c r="AA685" s="172" t="s">
        <v>46</v>
      </c>
      <c r="AB685" s="169" t="s">
        <v>46</v>
      </c>
      <c r="AC685" s="172" t="s">
        <v>46</v>
      </c>
      <c r="AD685" s="169">
        <v>3.0000000000000001E-3</v>
      </c>
      <c r="AE685" s="169" t="s">
        <v>46</v>
      </c>
      <c r="AF685" s="169">
        <v>5.0000000000000001E-3</v>
      </c>
      <c r="AG685" s="169" t="s">
        <v>46</v>
      </c>
      <c r="AH685" s="172" t="s">
        <v>46</v>
      </c>
      <c r="AI685" s="172" t="s">
        <v>46</v>
      </c>
      <c r="AJ685" s="172" t="s">
        <v>4461</v>
      </c>
      <c r="AK685" s="173">
        <v>44126</v>
      </c>
      <c r="AL685" s="212" t="s">
        <v>6861</v>
      </c>
      <c r="AM685" s="128">
        <v>4.1152532407770998E-3</v>
      </c>
      <c r="AN685" s="128">
        <v>9.7976020239797401E-2</v>
      </c>
      <c r="AO685" s="128">
        <v>2.53328793124456E-2</v>
      </c>
      <c r="AP685" s="128">
        <v>3.8800881848292702E-2</v>
      </c>
      <c r="AQ685" s="128">
        <v>5.4670130179340401E-2</v>
      </c>
      <c r="AR685" s="128">
        <v>-9.0392335674474605E-2</v>
      </c>
      <c r="AS685" s="128">
        <v>0.1837393099821846</v>
      </c>
      <c r="AT685" s="128">
        <v>2.77575006504788E-2</v>
      </c>
      <c r="AU685" s="128" t="s">
        <v>46</v>
      </c>
      <c r="AV685" s="128" t="s">
        <v>46</v>
      </c>
      <c r="AW685" s="128">
        <v>4.5683229940952801E-2</v>
      </c>
      <c r="AX685" s="128">
        <v>0.33733509030926079</v>
      </c>
      <c r="AY685" s="128">
        <v>0.94651301238542518</v>
      </c>
      <c r="AZ685" s="128">
        <v>0.1898513828757781</v>
      </c>
      <c r="BA685" s="128">
        <v>0.30493629145851459</v>
      </c>
      <c r="BB685" s="128">
        <v>0.40238829906301288</v>
      </c>
      <c r="BC685" s="128" t="s">
        <v>46</v>
      </c>
      <c r="BD685" s="128">
        <v>1.4082403829126091</v>
      </c>
      <c r="BE685" s="128">
        <v>0.22433922813361801</v>
      </c>
      <c r="BF685" s="128" t="s">
        <v>46</v>
      </c>
      <c r="BG685" s="128" t="s">
        <v>46</v>
      </c>
      <c r="BH685" s="128">
        <v>0.3947764576383736</v>
      </c>
      <c r="BI685" s="128">
        <v>-8.0840505346003993E-3</v>
      </c>
      <c r="BJ685" s="128">
        <v>-5.5365770068858001E-3</v>
      </c>
      <c r="BK685" s="128">
        <v>-0.1081024369265792</v>
      </c>
      <c r="BL685" s="128">
        <v>-7.8458447111516505E-2</v>
      </c>
      <c r="BM685" s="128">
        <v>-7.1482128753385776E-2</v>
      </c>
      <c r="BN685" s="128">
        <v>-0.19913206382871701</v>
      </c>
      <c r="BO685" s="128">
        <v>5.3264916397359502E-2</v>
      </c>
      <c r="BP685" s="128">
        <v>-9.5972534802555298E-2</v>
      </c>
      <c r="BQ685" s="128" t="s">
        <v>46</v>
      </c>
      <c r="BR685" s="128" t="s">
        <v>46</v>
      </c>
      <c r="BS685" s="128">
        <v>-6.2772069796749985E-2</v>
      </c>
      <c r="BT685" s="128">
        <v>7.3829311623127003E-2</v>
      </c>
      <c r="BU685" s="128">
        <v>7.6626303922047098E-2</v>
      </c>
      <c r="BV685" s="177">
        <v>-1.3213036323014316</v>
      </c>
      <c r="BW685" s="177">
        <v>-0.661386580297324</v>
      </c>
      <c r="BX685" s="128">
        <v>-7.6927470003088694E-2</v>
      </c>
      <c r="BY685" s="128">
        <v>-0.1244301303179417</v>
      </c>
      <c r="BZ685" s="177">
        <v>0.18453784628632219</v>
      </c>
      <c r="CA685" s="182">
        <v>0.43452047587830989</v>
      </c>
      <c r="CB685" s="182">
        <v>-0.22261361175571029</v>
      </c>
      <c r="CC685" s="182">
        <v>0.78075965404172998</v>
      </c>
      <c r="CD685" s="182">
        <v>0.99277475510715085</v>
      </c>
      <c r="CE685" s="182">
        <v>-7.1780059832076901E-2</v>
      </c>
      <c r="CF685" s="182">
        <v>0.30161451243290971</v>
      </c>
      <c r="CG685" s="179">
        <v>1.2487106699999999</v>
      </c>
      <c r="CH685" s="169">
        <v>0.3</v>
      </c>
      <c r="CI685" s="170" t="s">
        <v>46</v>
      </c>
      <c r="CJ685" s="170">
        <v>8.9999999999999998E-4</v>
      </c>
      <c r="CK685" s="170" t="s">
        <v>46</v>
      </c>
      <c r="CL685" s="170">
        <v>8.9999999999999998E-4</v>
      </c>
      <c r="CM685" s="180">
        <v>96144211.769999996</v>
      </c>
      <c r="CN685" s="180">
        <v>79631727.166825399</v>
      </c>
      <c r="CO685" s="180">
        <v>13046559.229999987</v>
      </c>
      <c r="CP685" s="128" t="s">
        <v>46</v>
      </c>
      <c r="CQ685" s="128" t="s">
        <v>46</v>
      </c>
      <c r="CR685" s="128" t="s">
        <v>46</v>
      </c>
      <c r="CS685" s="128" t="s">
        <v>46</v>
      </c>
      <c r="CT685" s="126" t="s">
        <v>46</v>
      </c>
      <c r="CU685" s="126" t="s">
        <v>46</v>
      </c>
      <c r="CV685" s="126" t="s">
        <v>6862</v>
      </c>
      <c r="CW685" s="126" t="s">
        <v>46</v>
      </c>
      <c r="CX685" s="154">
        <v>25569.625694432871</v>
      </c>
    </row>
    <row r="686" spans="1:102" ht="15" customHeight="1" x14ac:dyDescent="0.35">
      <c r="A686" s="8"/>
      <c r="B686" s="129">
        <v>44431925000162</v>
      </c>
      <c r="C686" s="152" t="s">
        <v>6863</v>
      </c>
      <c r="D686" s="126">
        <v>29</v>
      </c>
      <c r="E686" s="126"/>
      <c r="F686" s="122"/>
      <c r="G686" s="126" t="s">
        <v>4425</v>
      </c>
      <c r="H686" s="126" t="s">
        <v>2469</v>
      </c>
      <c r="I686" s="126" t="s">
        <v>2469</v>
      </c>
      <c r="J686" s="126" t="s">
        <v>3559</v>
      </c>
      <c r="K686" s="126" t="s">
        <v>3526</v>
      </c>
      <c r="L686" s="211" t="s">
        <v>3399</v>
      </c>
      <c r="M686" s="126" t="s">
        <v>114</v>
      </c>
      <c r="N686" s="126" t="s">
        <v>115</v>
      </c>
      <c r="O686" s="126" t="s">
        <v>452</v>
      </c>
      <c r="P686" s="211" t="s">
        <v>3537</v>
      </c>
      <c r="Q686" s="127">
        <v>100</v>
      </c>
      <c r="R686" s="126" t="s">
        <v>4350</v>
      </c>
      <c r="S686" s="213" t="s">
        <v>46</v>
      </c>
      <c r="T686" s="171">
        <v>100</v>
      </c>
      <c r="U686" s="171">
        <v>100</v>
      </c>
      <c r="V686" s="172" t="s">
        <v>3398</v>
      </c>
      <c r="W686" s="172" t="s">
        <v>3530</v>
      </c>
      <c r="X686" s="172" t="s">
        <v>3530</v>
      </c>
      <c r="Y686" s="172" t="s">
        <v>3534</v>
      </c>
      <c r="Z686" s="172">
        <v>3</v>
      </c>
      <c r="AA686" s="172" t="s">
        <v>46</v>
      </c>
      <c r="AB686" s="169" t="s">
        <v>46</v>
      </c>
      <c r="AC686" s="172" t="s">
        <v>46</v>
      </c>
      <c r="AD686" s="169">
        <v>7.4999999999999997E-3</v>
      </c>
      <c r="AE686" s="169" t="s">
        <v>46</v>
      </c>
      <c r="AF686" s="169">
        <v>9.4999999999999998E-3</v>
      </c>
      <c r="AG686" s="169" t="s">
        <v>46</v>
      </c>
      <c r="AH686" s="172" t="s">
        <v>46</v>
      </c>
      <c r="AI686" s="172" t="s">
        <v>46</v>
      </c>
      <c r="AJ686" s="172" t="s">
        <v>46</v>
      </c>
      <c r="AK686" s="173">
        <v>44592</v>
      </c>
      <c r="AL686" s="212" t="s">
        <v>6864</v>
      </c>
      <c r="AM686" s="128">
        <v>6.7618947941381999E-2</v>
      </c>
      <c r="AN686" s="128">
        <v>0.29968527435955861</v>
      </c>
      <c r="AO686" s="128">
        <v>0.40338271241236212</v>
      </c>
      <c r="AP686" s="128">
        <v>0.4436539073390553</v>
      </c>
      <c r="AQ686" s="128">
        <v>0.4314154641972347</v>
      </c>
      <c r="AR686" s="128">
        <v>0.35947808821078242</v>
      </c>
      <c r="AS686" s="128">
        <v>0.6576362491331349</v>
      </c>
      <c r="AT686" s="128" t="s">
        <v>46</v>
      </c>
      <c r="AU686" s="128" t="s">
        <v>46</v>
      </c>
      <c r="AV686" s="128" t="s">
        <v>46</v>
      </c>
      <c r="AW686" s="128">
        <v>0.20388895405718149</v>
      </c>
      <c r="AX686" s="128">
        <v>5.5428530337821744</v>
      </c>
      <c r="AY686" s="128">
        <v>2.8951575202520683</v>
      </c>
      <c r="AZ686" s="128">
        <v>3.0230580912310789</v>
      </c>
      <c r="BA686" s="128">
        <v>4.1790417823209562</v>
      </c>
      <c r="BB686" s="128">
        <v>4.4921727775214269</v>
      </c>
      <c r="BC686" s="128">
        <v>3.3058578894079917</v>
      </c>
      <c r="BD686" s="128">
        <v>5.0403472364528499</v>
      </c>
      <c r="BE686" s="128" t="s">
        <v>46</v>
      </c>
      <c r="BF686" s="128" t="s">
        <v>46</v>
      </c>
      <c r="BG686" s="128" t="s">
        <v>46</v>
      </c>
      <c r="BH686" s="128">
        <v>1.7842434134570777</v>
      </c>
      <c r="BI686" s="128">
        <v>5.5419644166004402E-2</v>
      </c>
      <c r="BJ686" s="128">
        <v>0.19617267711287531</v>
      </c>
      <c r="BK686" s="128">
        <v>0.26994739617333718</v>
      </c>
      <c r="BL686" s="128">
        <v>0.30510213152805177</v>
      </c>
      <c r="BM686" s="128">
        <v>0.30599174136979768</v>
      </c>
      <c r="BN686" s="128">
        <v>0.25073836005653999</v>
      </c>
      <c r="BO686" s="128">
        <v>0.52716185554830974</v>
      </c>
      <c r="BP686" s="128" t="s">
        <v>46</v>
      </c>
      <c r="BQ686" s="128" t="s">
        <v>46</v>
      </c>
      <c r="BR686" s="128" t="s">
        <v>46</v>
      </c>
      <c r="BS686" s="128">
        <v>8.0426520843738913E-2</v>
      </c>
      <c r="BT686" s="128">
        <v>0.2076706369674792</v>
      </c>
      <c r="BU686" s="128">
        <v>0.24065950205213571</v>
      </c>
      <c r="BV686" s="177">
        <v>1.1324625220946545</v>
      </c>
      <c r="BW686" s="177">
        <v>0.3976358773874249</v>
      </c>
      <c r="BX686" s="128">
        <v>-0.2093354553544774</v>
      </c>
      <c r="BY686" s="128">
        <v>-0.38413561184034589</v>
      </c>
      <c r="BZ686" s="177">
        <v>0.50236459139141942</v>
      </c>
      <c r="CA686" s="182">
        <v>0.40346227731853779</v>
      </c>
      <c r="CB686" s="182">
        <v>-0.1362058680961965</v>
      </c>
      <c r="CC686" s="182">
        <v>6.93631608788602E-2</v>
      </c>
      <c r="CD686" s="182">
        <v>5.4076120102804999E-2</v>
      </c>
      <c r="CE686" s="182">
        <v>0.6871323451878677</v>
      </c>
      <c r="CF686" s="182">
        <v>0.1687179162883401</v>
      </c>
      <c r="CG686" s="179">
        <v>196.88128080000001</v>
      </c>
      <c r="CH686" s="169">
        <v>0.3</v>
      </c>
      <c r="CI686" s="170" t="s">
        <v>46</v>
      </c>
      <c r="CJ686" s="170">
        <v>2.2499999999999998E-3</v>
      </c>
      <c r="CK686" s="170" t="s">
        <v>46</v>
      </c>
      <c r="CL686" s="170">
        <v>2.2499999999999998E-3</v>
      </c>
      <c r="CM686" s="180">
        <v>41881457.609999999</v>
      </c>
      <c r="CN686" s="180">
        <v>28457481.766349211</v>
      </c>
      <c r="CO686" s="180">
        <v>8283403.1800000006</v>
      </c>
      <c r="CP686" s="128" t="s">
        <v>46</v>
      </c>
      <c r="CQ686" s="128" t="s">
        <v>46</v>
      </c>
      <c r="CR686" s="128" t="s">
        <v>46</v>
      </c>
      <c r="CS686" s="128" t="s">
        <v>46</v>
      </c>
      <c r="CT686" s="126" t="s">
        <v>46</v>
      </c>
      <c r="CU686" s="126" t="s">
        <v>46</v>
      </c>
      <c r="CV686" s="126" t="s">
        <v>6865</v>
      </c>
      <c r="CW686" s="126" t="s">
        <v>46</v>
      </c>
      <c r="CX686" s="154">
        <v>25569.625694432871</v>
      </c>
    </row>
    <row r="687" spans="1:102" ht="15" customHeight="1" x14ac:dyDescent="0.35">
      <c r="A687" s="8"/>
      <c r="B687" s="129">
        <v>47033461000124</v>
      </c>
      <c r="C687" s="152" t="s">
        <v>6866</v>
      </c>
      <c r="D687" s="126">
        <v>26</v>
      </c>
      <c r="E687" s="126"/>
      <c r="F687" s="122"/>
      <c r="G687" s="126" t="s">
        <v>4425</v>
      </c>
      <c r="H687" s="126" t="s">
        <v>352</v>
      </c>
      <c r="I687" s="126" t="s">
        <v>3383</v>
      </c>
      <c r="J687" s="126" t="s">
        <v>3559</v>
      </c>
      <c r="K687" s="126" t="s">
        <v>3526</v>
      </c>
      <c r="L687" s="211" t="s">
        <v>3399</v>
      </c>
      <c r="M687" s="126" t="s">
        <v>114</v>
      </c>
      <c r="N687" s="126" t="s">
        <v>115</v>
      </c>
      <c r="O687" s="126" t="s">
        <v>739</v>
      </c>
      <c r="P687" s="211" t="s">
        <v>3537</v>
      </c>
      <c r="Q687" s="127">
        <v>100</v>
      </c>
      <c r="R687" s="126" t="s">
        <v>4350</v>
      </c>
      <c r="S687" s="213" t="s">
        <v>46</v>
      </c>
      <c r="T687" s="171">
        <v>100</v>
      </c>
      <c r="U687" s="171">
        <v>100</v>
      </c>
      <c r="V687" s="172" t="s">
        <v>3398</v>
      </c>
      <c r="W687" s="172" t="s">
        <v>135</v>
      </c>
      <c r="X687" s="172" t="s">
        <v>135</v>
      </c>
      <c r="Y687" s="172" t="s">
        <v>3534</v>
      </c>
      <c r="Z687" s="172">
        <v>2</v>
      </c>
      <c r="AA687" s="172" t="s">
        <v>46</v>
      </c>
      <c r="AB687" s="169" t="s">
        <v>46</v>
      </c>
      <c r="AC687" s="172" t="s">
        <v>46</v>
      </c>
      <c r="AD687" s="169">
        <v>7.4999999999999997E-3</v>
      </c>
      <c r="AE687" s="169" t="s">
        <v>46</v>
      </c>
      <c r="AF687" s="169">
        <v>9.4999999999999998E-3</v>
      </c>
      <c r="AG687" s="169" t="s">
        <v>46</v>
      </c>
      <c r="AH687" s="172" t="s">
        <v>46</v>
      </c>
      <c r="AI687" s="172" t="s">
        <v>46</v>
      </c>
      <c r="AJ687" s="172" t="s">
        <v>46</v>
      </c>
      <c r="AK687" s="173">
        <v>44796</v>
      </c>
      <c r="AL687" s="212" t="s">
        <v>6867</v>
      </c>
      <c r="AM687" s="128">
        <v>1.48641865083374E-2</v>
      </c>
      <c r="AN687" s="128">
        <v>0.21060337500536749</v>
      </c>
      <c r="AO687" s="128">
        <v>0.1394918325058252</v>
      </c>
      <c r="AP687" s="128">
        <v>0.13918343810164829</v>
      </c>
      <c r="AQ687" s="128">
        <v>0.1181190896658417</v>
      </c>
      <c r="AR687" s="128">
        <v>-4.4227712285331101E-2</v>
      </c>
      <c r="AS687" s="128">
        <v>0.2247395149398905</v>
      </c>
      <c r="AT687" s="128" t="s">
        <v>46</v>
      </c>
      <c r="AU687" s="128" t="s">
        <v>46</v>
      </c>
      <c r="AV687" s="128" t="s">
        <v>46</v>
      </c>
      <c r="AW687" s="128">
        <v>0.1103490235224313</v>
      </c>
      <c r="AX687" s="128">
        <v>1.2184454770557065</v>
      </c>
      <c r="AY687" s="128">
        <v>2.0345675850783045</v>
      </c>
      <c r="AZ687" s="128">
        <v>1.0453891551165595</v>
      </c>
      <c r="BA687" s="128">
        <v>1.147699765990136</v>
      </c>
      <c r="BB687" s="128">
        <v>0.92465420059709202</v>
      </c>
      <c r="BC687" s="128" t="s">
        <v>46</v>
      </c>
      <c r="BD687" s="128">
        <v>1.7224798580403511</v>
      </c>
      <c r="BE687" s="128" t="s">
        <v>46</v>
      </c>
      <c r="BF687" s="128" t="s">
        <v>46</v>
      </c>
      <c r="BG687" s="128" t="s">
        <v>46</v>
      </c>
      <c r="BH687" s="128">
        <v>0.85529376184733596</v>
      </c>
      <c r="BI687" s="128">
        <v>2.6648827329598E-3</v>
      </c>
      <c r="BJ687" s="128">
        <v>0.1070907777586842</v>
      </c>
      <c r="BK687" s="128">
        <v>6.0565162668001996E-3</v>
      </c>
      <c r="BL687" s="128">
        <v>1.5974535351733321E-2</v>
      </c>
      <c r="BM687" s="128">
        <v>-8.5347192133896632E-3</v>
      </c>
      <c r="BN687" s="128">
        <v>-0.1529674404395735</v>
      </c>
      <c r="BO687" s="128">
        <v>9.4265121355065304E-2</v>
      </c>
      <c r="BP687" s="128" t="s">
        <v>46</v>
      </c>
      <c r="BQ687" s="128" t="s">
        <v>46</v>
      </c>
      <c r="BR687" s="128" t="s">
        <v>46</v>
      </c>
      <c r="BS687" s="128">
        <v>-1.6536334470345859E-2</v>
      </c>
      <c r="BT687" s="128">
        <v>0.17459498488802469</v>
      </c>
      <c r="BU687" s="128">
        <v>0.17890061665799881</v>
      </c>
      <c r="BV687" s="177">
        <v>0.11739319786197509</v>
      </c>
      <c r="BW687" s="177">
        <v>6.5418463804346001E-3</v>
      </c>
      <c r="BX687" s="128">
        <v>-0.1141433908923202</v>
      </c>
      <c r="BY687" s="128">
        <v>-0.18873305946760599</v>
      </c>
      <c r="BZ687" s="177">
        <v>0.93349245186214236</v>
      </c>
      <c r="CA687" s="182">
        <v>0.8465321752285756</v>
      </c>
      <c r="CB687" s="182">
        <v>-0.2339225783580362</v>
      </c>
      <c r="CC687" s="182">
        <v>0.47266360038573679</v>
      </c>
      <c r="CD687" s="182">
        <v>0.43362326319104699</v>
      </c>
      <c r="CE687" s="182">
        <v>0.15616230382987681</v>
      </c>
      <c r="CF687" s="182">
        <v>0.49351173138635879</v>
      </c>
      <c r="CG687" s="179">
        <v>1.3786221700000001</v>
      </c>
      <c r="CH687" s="169">
        <v>0.3</v>
      </c>
      <c r="CI687" s="170" t="s">
        <v>46</v>
      </c>
      <c r="CJ687" s="170">
        <v>2.2499999999999998E-3</v>
      </c>
      <c r="CK687" s="170" t="s">
        <v>46</v>
      </c>
      <c r="CL687" s="170">
        <v>2.2499999999999998E-3</v>
      </c>
      <c r="CM687" s="180">
        <v>8175529.3099999996</v>
      </c>
      <c r="CN687" s="180">
        <v>7201839.3907936541</v>
      </c>
      <c r="CO687" s="180">
        <v>1660177.89</v>
      </c>
      <c r="CP687" s="128" t="s">
        <v>46</v>
      </c>
      <c r="CQ687" s="128" t="s">
        <v>46</v>
      </c>
      <c r="CR687" s="128" t="s">
        <v>46</v>
      </c>
      <c r="CS687" s="128" t="s">
        <v>46</v>
      </c>
      <c r="CT687" s="126" t="s">
        <v>46</v>
      </c>
      <c r="CU687" s="126" t="s">
        <v>46</v>
      </c>
      <c r="CV687" s="126" t="s">
        <v>6868</v>
      </c>
      <c r="CW687" s="126" t="s">
        <v>46</v>
      </c>
      <c r="CX687" s="154">
        <v>25569.625694432871</v>
      </c>
    </row>
    <row r="688" spans="1:102" ht="15" customHeight="1" x14ac:dyDescent="0.35">
      <c r="A688" s="8"/>
      <c r="B688" s="129">
        <v>40212883000118</v>
      </c>
      <c r="C688" s="152" t="s">
        <v>6869</v>
      </c>
      <c r="D688" s="126">
        <v>26</v>
      </c>
      <c r="E688" s="126"/>
      <c r="F688" s="122"/>
      <c r="G688" s="126" t="s">
        <v>4425</v>
      </c>
      <c r="H688" s="126" t="s">
        <v>352</v>
      </c>
      <c r="I688" s="126" t="s">
        <v>3383</v>
      </c>
      <c r="J688" s="126" t="s">
        <v>3559</v>
      </c>
      <c r="K688" s="126" t="s">
        <v>3526</v>
      </c>
      <c r="L688" s="211" t="s">
        <v>3399</v>
      </c>
      <c r="M688" s="126" t="s">
        <v>112</v>
      </c>
      <c r="N688" s="126" t="s">
        <v>4436</v>
      </c>
      <c r="O688" s="126" t="s">
        <v>452</v>
      </c>
      <c r="P688" s="211" t="s">
        <v>4616</v>
      </c>
      <c r="Q688" s="127">
        <v>100</v>
      </c>
      <c r="R688" s="126" t="s">
        <v>4350</v>
      </c>
      <c r="S688" s="213" t="s">
        <v>46</v>
      </c>
      <c r="T688" s="171">
        <v>100</v>
      </c>
      <c r="U688" s="171">
        <v>100</v>
      </c>
      <c r="V688" s="172" t="s">
        <v>3398</v>
      </c>
      <c r="W688" s="172" t="s">
        <v>3530</v>
      </c>
      <c r="X688" s="172" t="s">
        <v>3533</v>
      </c>
      <c r="Y688" s="172" t="s">
        <v>3534</v>
      </c>
      <c r="Z688" s="172">
        <v>6</v>
      </c>
      <c r="AA688" s="172" t="s">
        <v>46</v>
      </c>
      <c r="AB688" s="169" t="s">
        <v>46</v>
      </c>
      <c r="AC688" s="172" t="s">
        <v>46</v>
      </c>
      <c r="AD688" s="169">
        <v>5.0000000000000001E-3</v>
      </c>
      <c r="AE688" s="169" t="s">
        <v>46</v>
      </c>
      <c r="AF688" s="169">
        <v>6.9999999999999993E-3</v>
      </c>
      <c r="AG688" s="169" t="s">
        <v>46</v>
      </c>
      <c r="AH688" s="172" t="s">
        <v>46</v>
      </c>
      <c r="AI688" s="172" t="s">
        <v>46</v>
      </c>
      <c r="AJ688" s="172" t="s">
        <v>46</v>
      </c>
      <c r="AK688" s="173">
        <v>44340</v>
      </c>
      <c r="AL688" s="212" t="s">
        <v>6870</v>
      </c>
      <c r="AM688" s="128">
        <v>6.0255255213163599E-2</v>
      </c>
      <c r="AN688" s="128">
        <v>0.21442114867331449</v>
      </c>
      <c r="AO688" s="128">
        <v>0.29534243083062001</v>
      </c>
      <c r="AP688" s="128">
        <v>0.35288046857111438</v>
      </c>
      <c r="AQ688" s="128">
        <v>0.36263512326106873</v>
      </c>
      <c r="AR688" s="128">
        <v>0.28892302860066121</v>
      </c>
      <c r="AS688" s="128">
        <v>0.63195808204184778</v>
      </c>
      <c r="AT688" s="128">
        <v>-0.26833031457338619</v>
      </c>
      <c r="AU688" s="128" t="s">
        <v>46</v>
      </c>
      <c r="AV688" s="128" t="s">
        <v>46</v>
      </c>
      <c r="AW688" s="128">
        <v>0.20939536341987949</v>
      </c>
      <c r="AX688" s="128">
        <v>4.9392372157155053</v>
      </c>
      <c r="AY688" s="128">
        <v>2.0714497981566682</v>
      </c>
      <c r="AZ688" s="128">
        <v>2.2133752829091224</v>
      </c>
      <c r="BA688" s="128">
        <v>3.2005173909824878</v>
      </c>
      <c r="BB688" s="128">
        <v>3.5560579731479653</v>
      </c>
      <c r="BC688" s="128">
        <v>2.65701444637453</v>
      </c>
      <c r="BD688" s="128">
        <v>4.8435410556707712</v>
      </c>
      <c r="BE688" s="128" t="s">
        <v>46</v>
      </c>
      <c r="BF688" s="128" t="s">
        <v>46</v>
      </c>
      <c r="BG688" s="128" t="s">
        <v>46</v>
      </c>
      <c r="BH688" s="128">
        <v>2.111809652675765</v>
      </c>
      <c r="BI688" s="128">
        <v>4.8055951437786001E-2</v>
      </c>
      <c r="BJ688" s="128">
        <v>0.1109085514266312</v>
      </c>
      <c r="BK688" s="128">
        <v>0.1619071145915951</v>
      </c>
      <c r="BL688" s="128">
        <v>0.21852875436986308</v>
      </c>
      <c r="BM688" s="128">
        <v>0.23653712484000011</v>
      </c>
      <c r="BN688" s="128">
        <v>0.18018330044641881</v>
      </c>
      <c r="BO688" s="128">
        <v>0.50148368845702262</v>
      </c>
      <c r="BP688" s="128">
        <v>-0.39206035002642031</v>
      </c>
      <c r="BQ688" s="128" t="s">
        <v>46</v>
      </c>
      <c r="BR688" s="128" t="s">
        <v>46</v>
      </c>
      <c r="BS688" s="128">
        <v>0.10029608960063485</v>
      </c>
      <c r="BT688" s="128">
        <v>0.23083812963912831</v>
      </c>
      <c r="BU688" s="128">
        <v>0.2302595376154154</v>
      </c>
      <c r="BV688" s="177">
        <v>0.69285181879912916</v>
      </c>
      <c r="BW688" s="177">
        <v>0.46589338969478777</v>
      </c>
      <c r="BX688" s="128">
        <v>-0.22578511079316521</v>
      </c>
      <c r="BY688" s="128">
        <v>-0.2995455205915955</v>
      </c>
      <c r="BZ688" s="177">
        <v>0.4149847402574276</v>
      </c>
      <c r="CA688" s="182">
        <v>0.3337838175206479</v>
      </c>
      <c r="CB688" s="182">
        <v>-7.2829737541178594E-2</v>
      </c>
      <c r="CC688" s="182">
        <v>1.5451797022312599E-2</v>
      </c>
      <c r="CD688" s="182">
        <v>1.2694842479887501E-2</v>
      </c>
      <c r="CE688" s="182">
        <v>0.77637966625613208</v>
      </c>
      <c r="CF688" s="182">
        <v>0.1374527269370503</v>
      </c>
      <c r="CG688" s="179">
        <v>2.2844356000000001</v>
      </c>
      <c r="CH688" s="169">
        <v>0.3</v>
      </c>
      <c r="CI688" s="170" t="s">
        <v>46</v>
      </c>
      <c r="CJ688" s="170">
        <v>1.5E-3</v>
      </c>
      <c r="CK688" s="170" t="s">
        <v>46</v>
      </c>
      <c r="CL688" s="170">
        <v>1.5E-3</v>
      </c>
      <c r="CM688" s="180">
        <v>90297931.349999994</v>
      </c>
      <c r="CN688" s="180">
        <v>78458190.457063526</v>
      </c>
      <c r="CO688" s="180">
        <v>-12397510.950000012</v>
      </c>
      <c r="CP688" s="128" t="s">
        <v>46</v>
      </c>
      <c r="CQ688" s="128" t="s">
        <v>46</v>
      </c>
      <c r="CR688" s="128" t="s">
        <v>46</v>
      </c>
      <c r="CS688" s="128" t="s">
        <v>46</v>
      </c>
      <c r="CT688" s="126" t="s">
        <v>46</v>
      </c>
      <c r="CU688" s="126" t="s">
        <v>46</v>
      </c>
      <c r="CV688" s="126" t="s">
        <v>6871</v>
      </c>
      <c r="CW688" s="126" t="s">
        <v>46</v>
      </c>
      <c r="CX688" s="154">
        <v>25569.625694432871</v>
      </c>
    </row>
    <row r="689" spans="1:102" ht="15" customHeight="1" x14ac:dyDescent="0.35">
      <c r="A689" s="8"/>
      <c r="B689" s="129">
        <v>35609786000123</v>
      </c>
      <c r="C689" s="152" t="s">
        <v>6872</v>
      </c>
      <c r="D689" s="126">
        <v>20</v>
      </c>
      <c r="E689" s="126"/>
      <c r="F689" s="122"/>
      <c r="G689" s="126" t="s">
        <v>4425</v>
      </c>
      <c r="H689" s="126" t="s">
        <v>3391</v>
      </c>
      <c r="I689" s="126" t="s">
        <v>3392</v>
      </c>
      <c r="J689" s="126" t="s">
        <v>3560</v>
      </c>
      <c r="K689" s="126" t="s">
        <v>3526</v>
      </c>
      <c r="L689" s="211" t="s">
        <v>3399</v>
      </c>
      <c r="M689" s="126" t="s">
        <v>112</v>
      </c>
      <c r="N689" s="126" t="s">
        <v>4474</v>
      </c>
      <c r="O689" s="126" t="s">
        <v>4280</v>
      </c>
      <c r="P689" s="211" t="s">
        <v>5542</v>
      </c>
      <c r="Q689" s="127">
        <v>100</v>
      </c>
      <c r="R689" s="126" t="s">
        <v>4350</v>
      </c>
      <c r="S689" s="213" t="s">
        <v>46</v>
      </c>
      <c r="T689" s="171">
        <v>100</v>
      </c>
      <c r="U689" s="171">
        <v>100</v>
      </c>
      <c r="V689" s="172" t="s">
        <v>3398</v>
      </c>
      <c r="W689" s="172" t="s">
        <v>135</v>
      </c>
      <c r="X689" s="172" t="s">
        <v>3533</v>
      </c>
      <c r="Y689" s="172" t="s">
        <v>3534</v>
      </c>
      <c r="Z689" s="172">
        <v>6</v>
      </c>
      <c r="AA689" s="172" t="s">
        <v>46</v>
      </c>
      <c r="AB689" s="169" t="s">
        <v>46</v>
      </c>
      <c r="AC689" s="172" t="s">
        <v>46</v>
      </c>
      <c r="AD689" s="169">
        <v>5.0000000000000001E-3</v>
      </c>
      <c r="AE689" s="169" t="s">
        <v>46</v>
      </c>
      <c r="AF689" s="169">
        <v>6.9999999999999993E-3</v>
      </c>
      <c r="AG689" s="169" t="s">
        <v>46</v>
      </c>
      <c r="AH689" s="172" t="s">
        <v>46</v>
      </c>
      <c r="AI689" s="172" t="s">
        <v>46</v>
      </c>
      <c r="AJ689" s="172" t="s">
        <v>46</v>
      </c>
      <c r="AK689" s="173">
        <v>43829</v>
      </c>
      <c r="AL689" s="212" t="s">
        <v>6873</v>
      </c>
      <c r="AM689" s="128">
        <v>9.5484759744015102E-2</v>
      </c>
      <c r="AN689" s="128">
        <v>0.25751128688348918</v>
      </c>
      <c r="AO689" s="128">
        <v>0.40542440670963042</v>
      </c>
      <c r="AP689" s="128">
        <v>0.45491155257422239</v>
      </c>
      <c r="AQ689" s="128">
        <v>0.31392746364650592</v>
      </c>
      <c r="AR689" s="128">
        <v>0.59654955730931269</v>
      </c>
      <c r="AS689" s="128">
        <v>3.2907312222546503E-2</v>
      </c>
      <c r="AT689" s="128">
        <v>-6.3158074886417198E-2</v>
      </c>
      <c r="AU689" s="128" t="s">
        <v>46</v>
      </c>
      <c r="AV689" s="128" t="s">
        <v>46</v>
      </c>
      <c r="AW689" s="128">
        <v>0.214299304831927</v>
      </c>
      <c r="AX689" s="128">
        <v>7.8270663229762656</v>
      </c>
      <c r="AY689" s="128">
        <v>2.4877289695456883</v>
      </c>
      <c r="AZ689" s="128">
        <v>3.0383590951542905</v>
      </c>
      <c r="BA689" s="128">
        <v>4.304825195870869</v>
      </c>
      <c r="BB689" s="128">
        <v>2.9477709525435354</v>
      </c>
      <c r="BC689" s="128">
        <v>5.4860313469161364</v>
      </c>
      <c r="BD689" s="128">
        <v>0.25221280067611512</v>
      </c>
      <c r="BE689" s="128" t="s">
        <v>46</v>
      </c>
      <c r="BF689" s="128" t="s">
        <v>46</v>
      </c>
      <c r="BG689" s="128" t="s">
        <v>46</v>
      </c>
      <c r="BH689" s="128">
        <v>3.0582846082024555</v>
      </c>
      <c r="BI689" s="128">
        <v>8.3285455968637498E-2</v>
      </c>
      <c r="BJ689" s="128">
        <v>0.15399868963680591</v>
      </c>
      <c r="BK689" s="128">
        <v>0.27198909047060549</v>
      </c>
      <c r="BL689" s="128">
        <v>0.31585846871282475</v>
      </c>
      <c r="BM689" s="128">
        <v>0.18746638004949889</v>
      </c>
      <c r="BN689" s="128">
        <v>0.48780982915507032</v>
      </c>
      <c r="BO689" s="128">
        <v>-9.7567081362278596E-2</v>
      </c>
      <c r="BP689" s="128">
        <v>-0.18688811033945141</v>
      </c>
      <c r="BQ689" s="128" t="s">
        <v>46</v>
      </c>
      <c r="BR689" s="128" t="s">
        <v>46</v>
      </c>
      <c r="BS689" s="128">
        <v>0.13478308651681248</v>
      </c>
      <c r="BT689" s="128">
        <v>0.18754925862509</v>
      </c>
      <c r="BU689" s="128">
        <v>0.2002418403145004</v>
      </c>
      <c r="BV689" s="177">
        <v>1.2414214182268914</v>
      </c>
      <c r="BW689" s="177">
        <v>0.62422635312352959</v>
      </c>
      <c r="BX689" s="128">
        <v>-8.5701640020702102E-2</v>
      </c>
      <c r="BY689" s="128">
        <v>-0.27276666622146761</v>
      </c>
      <c r="BZ689" s="177">
        <v>-0.25121108083246479</v>
      </c>
      <c r="CA689" s="182">
        <v>-0.27388295532536822</v>
      </c>
      <c r="CB689" s="182">
        <v>0.2361043962885819</v>
      </c>
      <c r="CC689" s="182">
        <v>-0.22602748788862359</v>
      </c>
      <c r="CD689" s="182">
        <v>-0.16902703720411161</v>
      </c>
      <c r="CE689" s="182">
        <v>-4.41048573600126E-2</v>
      </c>
      <c r="CF689" s="182">
        <v>-2.47230870565383E-2</v>
      </c>
      <c r="CG689" s="179">
        <v>3.0422851099999999</v>
      </c>
      <c r="CH689" s="169">
        <v>0.3</v>
      </c>
      <c r="CI689" s="170" t="s">
        <v>46</v>
      </c>
      <c r="CJ689" s="170">
        <v>1.5E-3</v>
      </c>
      <c r="CK689" s="170" t="s">
        <v>46</v>
      </c>
      <c r="CL689" s="170">
        <v>1.5E-3</v>
      </c>
      <c r="CM689" s="180">
        <v>377389815.92000002</v>
      </c>
      <c r="CN689" s="180">
        <v>346166143.76706338</v>
      </c>
      <c r="CO689" s="180">
        <v>27219813.730000008</v>
      </c>
      <c r="CP689" s="128" t="s">
        <v>46</v>
      </c>
      <c r="CQ689" s="128" t="s">
        <v>46</v>
      </c>
      <c r="CR689" s="128" t="s">
        <v>46</v>
      </c>
      <c r="CS689" s="128" t="s">
        <v>46</v>
      </c>
      <c r="CT689" s="126" t="s">
        <v>46</v>
      </c>
      <c r="CU689" s="126" t="s">
        <v>46</v>
      </c>
      <c r="CV689" s="126" t="s">
        <v>6874</v>
      </c>
      <c r="CW689" s="126" t="s">
        <v>46</v>
      </c>
      <c r="CX689" s="154">
        <v>25569.625694432871</v>
      </c>
    </row>
    <row r="690" spans="1:102" ht="15" customHeight="1" x14ac:dyDescent="0.35">
      <c r="A690" s="8"/>
      <c r="B690" s="129">
        <v>22963439000152</v>
      </c>
      <c r="C690" s="152" t="s">
        <v>6875</v>
      </c>
      <c r="D690" s="126">
        <v>15</v>
      </c>
      <c r="E690" s="126"/>
      <c r="F690" s="122" t="s">
        <v>3394</v>
      </c>
      <c r="G690" s="126" t="s">
        <v>4425</v>
      </c>
      <c r="H690" s="126" t="s">
        <v>3391</v>
      </c>
      <c r="I690" s="126" t="s">
        <v>3392</v>
      </c>
      <c r="J690" s="126" t="s">
        <v>3560</v>
      </c>
      <c r="K690" s="126" t="s">
        <v>3526</v>
      </c>
      <c r="L690" s="211" t="s">
        <v>3399</v>
      </c>
      <c r="M690" s="126" t="s">
        <v>112</v>
      </c>
      <c r="N690" s="126" t="s">
        <v>113</v>
      </c>
      <c r="O690" s="126" t="s">
        <v>4280</v>
      </c>
      <c r="P690" s="211" t="s">
        <v>3541</v>
      </c>
      <c r="Q690" s="127">
        <v>100</v>
      </c>
      <c r="R690" s="126" t="s">
        <v>4350</v>
      </c>
      <c r="S690" s="213" t="s">
        <v>46</v>
      </c>
      <c r="T690" s="171">
        <v>100</v>
      </c>
      <c r="U690" s="171">
        <v>100</v>
      </c>
      <c r="V690" s="172" t="s">
        <v>3398</v>
      </c>
      <c r="W690" s="172" t="s">
        <v>135</v>
      </c>
      <c r="X690" s="172" t="s">
        <v>3533</v>
      </c>
      <c r="Y690" s="172" t="s">
        <v>3534</v>
      </c>
      <c r="Z690" s="172">
        <v>6</v>
      </c>
      <c r="AA690" s="172" t="s">
        <v>46</v>
      </c>
      <c r="AB690" s="169" t="s">
        <v>46</v>
      </c>
      <c r="AC690" s="172" t="s">
        <v>46</v>
      </c>
      <c r="AD690" s="169">
        <v>5.0000000000000001E-3</v>
      </c>
      <c r="AE690" s="169" t="s">
        <v>46</v>
      </c>
      <c r="AF690" s="169">
        <v>1.2E-2</v>
      </c>
      <c r="AG690" s="169" t="s">
        <v>46</v>
      </c>
      <c r="AH690" s="172" t="s">
        <v>46</v>
      </c>
      <c r="AI690" s="172" t="s">
        <v>46</v>
      </c>
      <c r="AJ690" s="172" t="s">
        <v>133</v>
      </c>
      <c r="AK690" s="173">
        <v>42277</v>
      </c>
      <c r="AL690" s="212" t="s">
        <v>6876</v>
      </c>
      <c r="AM690" s="128">
        <v>0.12292499260483369</v>
      </c>
      <c r="AN690" s="128">
        <v>0.54429429591366896</v>
      </c>
      <c r="AO690" s="128">
        <v>0.5345356045856422</v>
      </c>
      <c r="AP690" s="128">
        <v>0.49198530445204791</v>
      </c>
      <c r="AQ690" s="128">
        <v>0.39609170833810592</v>
      </c>
      <c r="AR690" s="128">
        <v>0.2966177537268051</v>
      </c>
      <c r="AS690" s="128">
        <v>0.19434174562980799</v>
      </c>
      <c r="AT690" s="128">
        <v>7.2365743125611198E-2</v>
      </c>
      <c r="AU690" s="128" t="s">
        <v>46</v>
      </c>
      <c r="AV690" s="128" t="s">
        <v>46</v>
      </c>
      <c r="AW690" s="128">
        <v>0.17368156759876591</v>
      </c>
      <c r="AX690" s="128">
        <v>10.076394101517399</v>
      </c>
      <c r="AY690" s="128">
        <v>5.258242092182738</v>
      </c>
      <c r="AZ690" s="128">
        <v>4.0059529939444181</v>
      </c>
      <c r="BA690" s="128">
        <v>4.7259629530594882</v>
      </c>
      <c r="BB690" s="128">
        <v>3.9999004291122429</v>
      </c>
      <c r="BC690" s="128">
        <v>2.7277772232984274</v>
      </c>
      <c r="BD690" s="128">
        <v>1.4895010453025086</v>
      </c>
      <c r="BE690" s="128">
        <v>0.58486803839218238</v>
      </c>
      <c r="BF690" s="128" t="s">
        <v>46</v>
      </c>
      <c r="BG690" s="128" t="s">
        <v>46</v>
      </c>
      <c r="BH690" s="128">
        <v>2.733013091701709</v>
      </c>
      <c r="BI690" s="128">
        <v>0.1107256888294561</v>
      </c>
      <c r="BJ690" s="128">
        <v>0.44078169866698569</v>
      </c>
      <c r="BK690" s="128">
        <v>0.40110028834661721</v>
      </c>
      <c r="BL690" s="128">
        <v>0.35131030960284892</v>
      </c>
      <c r="BM690" s="128">
        <v>0.27029977503564306</v>
      </c>
      <c r="BN690" s="128">
        <v>0.1878780255725627</v>
      </c>
      <c r="BO690" s="128">
        <v>6.3867352044982797E-2</v>
      </c>
      <c r="BP690" s="128">
        <v>-5.13642923274229E-2</v>
      </c>
      <c r="BQ690" s="128" t="s">
        <v>46</v>
      </c>
      <c r="BR690" s="128" t="s">
        <v>46</v>
      </c>
      <c r="BS690" s="128">
        <v>0.10355144441224984</v>
      </c>
      <c r="BT690" s="128">
        <v>0.1737089895510889</v>
      </c>
      <c r="BU690" s="128">
        <v>0.1495025140729179</v>
      </c>
      <c r="BV690" s="177">
        <v>1.8325822325568208</v>
      </c>
      <c r="BW690" s="177">
        <v>0.54784594019259114</v>
      </c>
      <c r="BX690" s="128">
        <v>-7.8263662884584695E-2</v>
      </c>
      <c r="BY690" s="128">
        <v>-0.19631591679456761</v>
      </c>
      <c r="BZ690" s="177">
        <v>5.0775416090241901E-2</v>
      </c>
      <c r="CA690" s="182">
        <v>0.1033846269196677</v>
      </c>
      <c r="CB690" s="182">
        <v>-0.1305607155417583</v>
      </c>
      <c r="CC690" s="182">
        <v>9.3011279489394E-2</v>
      </c>
      <c r="CD690" s="182">
        <v>8.3850922497702707E-2</v>
      </c>
      <c r="CE690" s="182">
        <v>-7.2543775077619693E-2</v>
      </c>
      <c r="CF690" s="182">
        <v>0.17135840372929001</v>
      </c>
      <c r="CG690" s="179">
        <v>4.9256881899999998</v>
      </c>
      <c r="CH690" s="169">
        <v>0.3</v>
      </c>
      <c r="CI690" s="170" t="s">
        <v>46</v>
      </c>
      <c r="CJ690" s="170">
        <v>1.5E-3</v>
      </c>
      <c r="CK690" s="170" t="s">
        <v>46</v>
      </c>
      <c r="CL690" s="170">
        <v>1.5E-3</v>
      </c>
      <c r="CM690" s="180">
        <v>806267979.57000005</v>
      </c>
      <c r="CN690" s="180">
        <v>596316597.41158688</v>
      </c>
      <c r="CO690" s="180">
        <v>160074602.18000001</v>
      </c>
      <c r="CP690" s="128" t="s">
        <v>46</v>
      </c>
      <c r="CQ690" s="128" t="s">
        <v>46</v>
      </c>
      <c r="CR690" s="128" t="s">
        <v>46</v>
      </c>
      <c r="CS690" s="128" t="s">
        <v>46</v>
      </c>
      <c r="CT690" s="126" t="s">
        <v>46</v>
      </c>
      <c r="CU690" s="126" t="s">
        <v>46</v>
      </c>
      <c r="CV690" s="126" t="s">
        <v>6877</v>
      </c>
      <c r="CW690" s="126" t="s">
        <v>46</v>
      </c>
      <c r="CX690" s="154">
        <v>25569.625694432871</v>
      </c>
    </row>
    <row r="691" spans="1:102" ht="15" customHeight="1" x14ac:dyDescent="0.35">
      <c r="A691" s="8"/>
      <c r="B691" s="129">
        <v>26559284000144</v>
      </c>
      <c r="C691" s="152" t="s">
        <v>6884</v>
      </c>
      <c r="D691" s="126">
        <v>1</v>
      </c>
      <c r="E691" s="126"/>
      <c r="F691" s="122" t="s">
        <v>3393</v>
      </c>
      <c r="G691" s="126" t="s">
        <v>4425</v>
      </c>
      <c r="H691" s="126" t="s">
        <v>5169</v>
      </c>
      <c r="I691" s="126" t="s">
        <v>5169</v>
      </c>
      <c r="J691" s="126" t="s">
        <v>3559</v>
      </c>
      <c r="K691" s="126" t="s">
        <v>3526</v>
      </c>
      <c r="L691" s="211" t="s">
        <v>3399</v>
      </c>
      <c r="M691" s="126" t="s">
        <v>163</v>
      </c>
      <c r="N691" s="126" t="s">
        <v>6822</v>
      </c>
      <c r="O691" s="126" t="s">
        <v>630</v>
      </c>
      <c r="P691" s="211" t="s">
        <v>3541</v>
      </c>
      <c r="Q691" s="127">
        <v>100</v>
      </c>
      <c r="R691" s="126" t="s">
        <v>4350</v>
      </c>
      <c r="S691" s="213" t="s">
        <v>46</v>
      </c>
      <c r="T691" s="171">
        <v>100</v>
      </c>
      <c r="U691" s="171">
        <v>100</v>
      </c>
      <c r="V691" s="172" t="s">
        <v>4780</v>
      </c>
      <c r="W691" s="172" t="s">
        <v>135</v>
      </c>
      <c r="X691" s="172" t="s">
        <v>135</v>
      </c>
      <c r="Y691" s="172" t="s">
        <v>135</v>
      </c>
      <c r="Z691" s="172">
        <v>0</v>
      </c>
      <c r="AA691" s="172" t="s">
        <v>46</v>
      </c>
      <c r="AB691" s="169" t="s">
        <v>46</v>
      </c>
      <c r="AC691" s="172" t="s">
        <v>6885</v>
      </c>
      <c r="AD691" s="169">
        <v>1.5E-3</v>
      </c>
      <c r="AE691" s="169">
        <v>2.1500000000000002E-2</v>
      </c>
      <c r="AF691" s="169">
        <v>2E-3</v>
      </c>
      <c r="AG691" s="169" t="s">
        <v>46</v>
      </c>
      <c r="AH691" s="172" t="s">
        <v>46</v>
      </c>
      <c r="AI691" s="172" t="s">
        <v>46</v>
      </c>
      <c r="AJ691" s="172" t="s">
        <v>133</v>
      </c>
      <c r="AK691" s="173">
        <v>42733</v>
      </c>
      <c r="AL691" s="212" t="s">
        <v>6886</v>
      </c>
      <c r="AM691" s="128">
        <v>1.2033773769621199E-2</v>
      </c>
      <c r="AN691" s="128">
        <v>0.10305716054433441</v>
      </c>
      <c r="AO691" s="128">
        <v>0.13260317754709261</v>
      </c>
      <c r="AP691" s="128">
        <v>0.12162122971358851</v>
      </c>
      <c r="AQ691" s="128">
        <v>0.12604164301025839</v>
      </c>
      <c r="AR691" s="128">
        <v>0.108483697346114</v>
      </c>
      <c r="AS691" s="128">
        <v>0.129561382006607</v>
      </c>
      <c r="AT691" s="128">
        <v>0.1236526486452471</v>
      </c>
      <c r="AU691" s="128" t="s">
        <v>46</v>
      </c>
      <c r="AV691" s="128" t="s">
        <v>46</v>
      </c>
      <c r="AW691" s="128">
        <v>8.5679859209725803E-2</v>
      </c>
      <c r="AX691" s="128">
        <v>0.98643119240210564</v>
      </c>
      <c r="AY691" s="128">
        <v>0.99560018090104085</v>
      </c>
      <c r="AZ691" s="128">
        <v>0.99376372975770744</v>
      </c>
      <c r="BA691" s="128">
        <v>0.99464922375831122</v>
      </c>
      <c r="BB691" s="128">
        <v>0.99420200717552321</v>
      </c>
      <c r="BC691" s="128">
        <v>0.99764547132428782</v>
      </c>
      <c r="BD691" s="128">
        <v>0.99300236963642596</v>
      </c>
      <c r="BE691" s="128">
        <v>0.99937455115482943</v>
      </c>
      <c r="BF691" s="128" t="s">
        <v>46</v>
      </c>
      <c r="BG691" s="128" t="s">
        <v>46</v>
      </c>
      <c r="BH691" s="128">
        <v>0.97966778459948578</v>
      </c>
      <c r="BI691" s="128">
        <v>-1.655300057563E-4</v>
      </c>
      <c r="BJ691" s="128">
        <v>-4.5543670234879998E-4</v>
      </c>
      <c r="BK691" s="128">
        <v>-8.3213869193230004E-4</v>
      </c>
      <c r="BL691" s="128">
        <v>-5.829841544333636E-4</v>
      </c>
      <c r="BM691" s="128">
        <v>-6.5234785453816002E-4</v>
      </c>
      <c r="BN691" s="128">
        <v>-2.5603080812829998E-4</v>
      </c>
      <c r="BO691" s="128">
        <v>-9.1301157821809995E-4</v>
      </c>
      <c r="BP691" s="128">
        <v>-7.7386807787000004E-5</v>
      </c>
      <c r="BQ691" s="128" t="s">
        <v>46</v>
      </c>
      <c r="BR691" s="128" t="s">
        <v>46</v>
      </c>
      <c r="BS691" s="128">
        <v>-1.6352045860907882E-3</v>
      </c>
      <c r="BT691" s="128">
        <v>1.1019768973899999E-3</v>
      </c>
      <c r="BU691" s="128">
        <v>2.4885700456557E-3</v>
      </c>
      <c r="BV691" s="177">
        <v>-0.66660526593573155</v>
      </c>
      <c r="BW691" s="177">
        <v>-0.48693881656817728</v>
      </c>
      <c r="BX691" s="128" t="s">
        <v>46</v>
      </c>
      <c r="BY691" s="128">
        <v>-2.0243151493628E-3</v>
      </c>
      <c r="BZ691" s="177">
        <v>3.1176565419600003E-5</v>
      </c>
      <c r="CA691" s="182">
        <v>4.9300701327758899E-2</v>
      </c>
      <c r="CB691" s="182">
        <v>-6.8122746871314102E-2</v>
      </c>
      <c r="CC691" s="182">
        <v>8.9339753410639294E-2</v>
      </c>
      <c r="CD691" s="182">
        <v>4.7352369043104497E-2</v>
      </c>
      <c r="CE691" s="182">
        <v>-3.5441960992398498E-2</v>
      </c>
      <c r="CF691" s="182">
        <v>3.82854882134223E-2</v>
      </c>
      <c r="CG691" s="179">
        <v>2.04698906</v>
      </c>
      <c r="CH691" s="169">
        <v>0.3</v>
      </c>
      <c r="CI691" s="170" t="s">
        <v>46</v>
      </c>
      <c r="CJ691" s="170">
        <v>4.4999999999999999E-4</v>
      </c>
      <c r="CK691" s="170" t="s">
        <v>46</v>
      </c>
      <c r="CL691" s="170">
        <v>4.4999999999999999E-4</v>
      </c>
      <c r="CM691" s="180">
        <v>12187415552.17</v>
      </c>
      <c r="CN691" s="180">
        <v>11522799425.099682</v>
      </c>
      <c r="CO691" s="180">
        <v>224492489.17999971</v>
      </c>
      <c r="CP691" s="128" t="s">
        <v>46</v>
      </c>
      <c r="CQ691" s="128" t="s">
        <v>46</v>
      </c>
      <c r="CR691" s="128" t="s">
        <v>46</v>
      </c>
      <c r="CS691" s="128" t="s">
        <v>46</v>
      </c>
      <c r="CT691" s="126" t="s">
        <v>46</v>
      </c>
      <c r="CU691" s="126" t="s">
        <v>46</v>
      </c>
      <c r="CV691" s="126" t="s">
        <v>6887</v>
      </c>
      <c r="CW691" s="126" t="s">
        <v>46</v>
      </c>
      <c r="CX691" s="154">
        <v>25569.625694432871</v>
      </c>
    </row>
    <row r="692" spans="1:102" ht="15" customHeight="1" x14ac:dyDescent="0.35">
      <c r="A692" s="8"/>
      <c r="B692" s="129">
        <v>38027135000113</v>
      </c>
      <c r="C692" s="152" t="s">
        <v>6878</v>
      </c>
      <c r="D692" s="126">
        <v>30</v>
      </c>
      <c r="E692" s="126"/>
      <c r="F692" s="122"/>
      <c r="G692" s="126" t="s">
        <v>4425</v>
      </c>
      <c r="H692" s="126" t="s">
        <v>352</v>
      </c>
      <c r="I692" s="126" t="s">
        <v>3383</v>
      </c>
      <c r="J692" s="126" t="s">
        <v>3559</v>
      </c>
      <c r="K692" s="126" t="s">
        <v>3526</v>
      </c>
      <c r="L692" s="211" t="s">
        <v>3399</v>
      </c>
      <c r="M692" s="126" t="s">
        <v>112</v>
      </c>
      <c r="N692" s="126" t="s">
        <v>4436</v>
      </c>
      <c r="O692" s="126" t="s">
        <v>4280</v>
      </c>
      <c r="P692" s="211" t="s">
        <v>3539</v>
      </c>
      <c r="Q692" s="127">
        <v>100</v>
      </c>
      <c r="R692" s="126" t="s">
        <v>4350</v>
      </c>
      <c r="S692" s="213" t="s">
        <v>46</v>
      </c>
      <c r="T692" s="171">
        <v>100</v>
      </c>
      <c r="U692" s="171">
        <v>100</v>
      </c>
      <c r="V692" s="172" t="s">
        <v>3398</v>
      </c>
      <c r="W692" s="172" t="s">
        <v>3530</v>
      </c>
      <c r="X692" s="172" t="s">
        <v>3533</v>
      </c>
      <c r="Y692" s="172" t="s">
        <v>3534</v>
      </c>
      <c r="Z692" s="172">
        <v>6</v>
      </c>
      <c r="AA692" s="172" t="s">
        <v>46</v>
      </c>
      <c r="AB692" s="169" t="s">
        <v>46</v>
      </c>
      <c r="AC692" s="172" t="s">
        <v>46</v>
      </c>
      <c r="AD692" s="169">
        <v>5.0000000000000001E-3</v>
      </c>
      <c r="AE692" s="169" t="s">
        <v>46</v>
      </c>
      <c r="AF692" s="169">
        <v>6.9999999999999993E-3</v>
      </c>
      <c r="AG692" s="169" t="s">
        <v>46</v>
      </c>
      <c r="AH692" s="172" t="s">
        <v>46</v>
      </c>
      <c r="AI692" s="172" t="s">
        <v>46</v>
      </c>
      <c r="AJ692" s="172" t="s">
        <v>133</v>
      </c>
      <c r="AK692" s="173">
        <v>44113</v>
      </c>
      <c r="AL692" s="212" t="s">
        <v>6879</v>
      </c>
      <c r="AM692" s="128">
        <v>0.16180679225660061</v>
      </c>
      <c r="AN692" s="128">
        <v>0.65902798877552105</v>
      </c>
      <c r="AO692" s="128">
        <v>0.53540583611074588</v>
      </c>
      <c r="AP692" s="128">
        <v>0.47238415744000289</v>
      </c>
      <c r="AQ692" s="128">
        <v>0.405905943908762</v>
      </c>
      <c r="AR692" s="128">
        <v>0.23171149334776969</v>
      </c>
      <c r="AS692" s="128">
        <v>4.4583762108548898E-2</v>
      </c>
      <c r="AT692" s="128">
        <v>7.6654560260279003E-2</v>
      </c>
      <c r="AU692" s="128" t="s">
        <v>46</v>
      </c>
      <c r="AV692" s="128" t="s">
        <v>46</v>
      </c>
      <c r="AW692" s="128">
        <v>0.17234841994626299</v>
      </c>
      <c r="AX692" s="128">
        <v>13.263608746523934</v>
      </c>
      <c r="AY692" s="128">
        <v>6.3666452809118121</v>
      </c>
      <c r="AZ692" s="128">
        <v>4.0124747420815066</v>
      </c>
      <c r="BA692" s="128">
        <v>4.5019843550113743</v>
      </c>
      <c r="BB692" s="128">
        <v>4.1342085681375611</v>
      </c>
      <c r="BC692" s="128">
        <v>2.1308816683732874</v>
      </c>
      <c r="BD692" s="128">
        <v>0.34170507241762949</v>
      </c>
      <c r="BE692" s="128">
        <v>0.61953073867319652</v>
      </c>
      <c r="BF692" s="128" t="s">
        <v>46</v>
      </c>
      <c r="BG692" s="128" t="s">
        <v>46</v>
      </c>
      <c r="BH692" s="128">
        <v>1.8958161294730724</v>
      </c>
      <c r="BI692" s="128">
        <v>0.14960748848122299</v>
      </c>
      <c r="BJ692" s="128">
        <v>0.55551539152883778</v>
      </c>
      <c r="BK692" s="128">
        <v>0.40197051987172089</v>
      </c>
      <c r="BL692" s="128">
        <v>0.33256119339957935</v>
      </c>
      <c r="BM692" s="128">
        <v>0.28021185013754257</v>
      </c>
      <c r="BN692" s="128">
        <v>0.1229717651935273</v>
      </c>
      <c r="BO692" s="128">
        <v>-8.5890631476276097E-2</v>
      </c>
      <c r="BP692" s="128">
        <v>-4.7075475192755102E-2</v>
      </c>
      <c r="BQ692" s="128" t="s">
        <v>46</v>
      </c>
      <c r="BR692" s="128" t="s">
        <v>46</v>
      </c>
      <c r="BS692" s="128">
        <v>7.4651939334521966E-2</v>
      </c>
      <c r="BT692" s="128">
        <v>0.277706609894177</v>
      </c>
      <c r="BU692" s="128">
        <v>0.29654841887555899</v>
      </c>
      <c r="BV692" s="177">
        <v>1.2335768335725026</v>
      </c>
      <c r="BW692" s="177">
        <v>0.35157516344393008</v>
      </c>
      <c r="BX692" s="128">
        <v>-0.16392841246255629</v>
      </c>
      <c r="BY692" s="128">
        <v>-0.36925022979783978</v>
      </c>
      <c r="BZ692" s="177">
        <v>0.33217416559154722</v>
      </c>
      <c r="CA692" s="182">
        <v>0.22869377167565849</v>
      </c>
      <c r="CB692" s="182">
        <v>-0.1509139805702524</v>
      </c>
      <c r="CC692" s="182">
        <v>4.4151976645487E-3</v>
      </c>
      <c r="CD692" s="182">
        <v>3.8978588208182202E-2</v>
      </c>
      <c r="CE692" s="182">
        <v>0.1084208133864827</v>
      </c>
      <c r="CF692" s="182">
        <v>7.2913371369505098E-2</v>
      </c>
      <c r="CG692" s="179">
        <v>2.1922948299999998</v>
      </c>
      <c r="CH692" s="169">
        <v>0.3</v>
      </c>
      <c r="CI692" s="170" t="s">
        <v>46</v>
      </c>
      <c r="CJ692" s="170">
        <v>1.5E-3</v>
      </c>
      <c r="CK692" s="170" t="s">
        <v>46</v>
      </c>
      <c r="CL692" s="170">
        <v>1.5E-3</v>
      </c>
      <c r="CM692" s="180">
        <v>57851131.409999996</v>
      </c>
      <c r="CN692" s="180">
        <v>36980946.800238103</v>
      </c>
      <c r="CO692" s="180">
        <v>12029293.400000002</v>
      </c>
      <c r="CP692" s="128" t="s">
        <v>46</v>
      </c>
      <c r="CQ692" s="128" t="s">
        <v>46</v>
      </c>
      <c r="CR692" s="128" t="s">
        <v>46</v>
      </c>
      <c r="CS692" s="128" t="s">
        <v>46</v>
      </c>
      <c r="CT692" s="126" t="s">
        <v>46</v>
      </c>
      <c r="CU692" s="126" t="s">
        <v>46</v>
      </c>
      <c r="CV692" s="126" t="s">
        <v>6880</v>
      </c>
      <c r="CW692" s="126" t="s">
        <v>46</v>
      </c>
      <c r="CX692" s="154">
        <v>25569.625694432871</v>
      </c>
    </row>
    <row r="693" spans="1:102" ht="15" customHeight="1" x14ac:dyDescent="0.35">
      <c r="A693" s="8"/>
      <c r="B693" s="129">
        <v>31145851000156</v>
      </c>
      <c r="C693" s="152" t="s">
        <v>6881</v>
      </c>
      <c r="D693" s="126">
        <v>11</v>
      </c>
      <c r="E693" s="126"/>
      <c r="F693" s="122" t="s">
        <v>3552</v>
      </c>
      <c r="G693" s="126" t="s">
        <v>4425</v>
      </c>
      <c r="H693" s="126" t="s">
        <v>352</v>
      </c>
      <c r="I693" s="126" t="s">
        <v>3383</v>
      </c>
      <c r="J693" s="126" t="s">
        <v>3561</v>
      </c>
      <c r="K693" s="126" t="s">
        <v>3526</v>
      </c>
      <c r="L693" s="211" t="s">
        <v>3399</v>
      </c>
      <c r="M693" s="126" t="s">
        <v>163</v>
      </c>
      <c r="N693" s="126" t="s">
        <v>4598</v>
      </c>
      <c r="O693" s="126" t="s">
        <v>4222</v>
      </c>
      <c r="P693" s="211" t="s">
        <v>3541</v>
      </c>
      <c r="Q693" s="127">
        <v>100</v>
      </c>
      <c r="R693" s="126" t="s">
        <v>4350</v>
      </c>
      <c r="S693" s="213" t="s">
        <v>46</v>
      </c>
      <c r="T693" s="171">
        <v>100</v>
      </c>
      <c r="U693" s="171">
        <v>100</v>
      </c>
      <c r="V693" s="172" t="s">
        <v>3398</v>
      </c>
      <c r="W693" s="172" t="s">
        <v>135</v>
      </c>
      <c r="X693" s="172" t="s">
        <v>135</v>
      </c>
      <c r="Y693" s="172" t="s">
        <v>3530</v>
      </c>
      <c r="Z693" s="172">
        <v>1</v>
      </c>
      <c r="AA693" s="172" t="s">
        <v>46</v>
      </c>
      <c r="AB693" s="169" t="s">
        <v>46</v>
      </c>
      <c r="AC693" s="172" t="s">
        <v>46</v>
      </c>
      <c r="AD693" s="169">
        <v>3.0000000000000001E-3</v>
      </c>
      <c r="AE693" s="169" t="s">
        <v>46</v>
      </c>
      <c r="AF693" s="169">
        <v>5.0000000000000001E-3</v>
      </c>
      <c r="AG693" s="169" t="s">
        <v>46</v>
      </c>
      <c r="AH693" s="172" t="s">
        <v>46</v>
      </c>
      <c r="AI693" s="172" t="s">
        <v>46</v>
      </c>
      <c r="AJ693" s="172" t="s">
        <v>46</v>
      </c>
      <c r="AK693" s="173">
        <v>43361</v>
      </c>
      <c r="AL693" s="212" t="s">
        <v>6882</v>
      </c>
      <c r="AM693" s="128">
        <v>1.2220042769219799E-2</v>
      </c>
      <c r="AN693" s="128">
        <v>0.1399511966406565</v>
      </c>
      <c r="AO693" s="128">
        <v>0.11552852500437021</v>
      </c>
      <c r="AP693" s="128">
        <v>0.10010755357896151</v>
      </c>
      <c r="AQ693" s="128">
        <v>0.1099982173439242</v>
      </c>
      <c r="AR693" s="128">
        <v>1.4097270045474401E-2</v>
      </c>
      <c r="AS693" s="128">
        <v>0.15929112064437101</v>
      </c>
      <c r="AT693" s="128">
        <v>8.4482039966079003E-2</v>
      </c>
      <c r="AU693" s="128" t="s">
        <v>46</v>
      </c>
      <c r="AV693" s="128" t="s">
        <v>46</v>
      </c>
      <c r="AW693" s="128">
        <v>8.3840588098545096E-2</v>
      </c>
      <c r="AX693" s="128">
        <v>1.0017000145437898</v>
      </c>
      <c r="AY693" s="128">
        <v>1.3520209169047863</v>
      </c>
      <c r="AZ693" s="128">
        <v>0.8658017102265646</v>
      </c>
      <c r="BA693" s="128">
        <v>0.81040309424717383</v>
      </c>
      <c r="BB693" s="128">
        <v>0.85438107783006068</v>
      </c>
      <c r="BC693" s="128">
        <v>0.12964231458697509</v>
      </c>
      <c r="BD693" s="128">
        <v>1.2208611687534785</v>
      </c>
      <c r="BE693" s="128">
        <v>0.6827933060614616</v>
      </c>
      <c r="BF693" s="128" t="s">
        <v>46</v>
      </c>
      <c r="BG693" s="128" t="s">
        <v>46</v>
      </c>
      <c r="BH693" s="128">
        <v>0.95028677451621002</v>
      </c>
      <c r="BI693" s="128">
        <v>2.0738993842200001E-5</v>
      </c>
      <c r="BJ693" s="128">
        <v>3.64385993939733E-2</v>
      </c>
      <c r="BK693" s="128">
        <v>-1.79067912346546E-2</v>
      </c>
      <c r="BL693" s="128">
        <v>-2.0845535904903234E-2</v>
      </c>
      <c r="BM693" s="128">
        <v>-1.6609462615378101E-2</v>
      </c>
      <c r="BN693" s="128">
        <v>-9.4642458108767896E-2</v>
      </c>
      <c r="BO693" s="128">
        <v>2.8816727059545799E-2</v>
      </c>
      <c r="BP693" s="128">
        <v>-3.9247995486955102E-2</v>
      </c>
      <c r="BQ693" s="128" t="s">
        <v>46</v>
      </c>
      <c r="BR693" s="128" t="s">
        <v>46</v>
      </c>
      <c r="BS693" s="128">
        <v>-4.0304378469379065E-3</v>
      </c>
      <c r="BT693" s="128">
        <v>3.4736077298759903E-2</v>
      </c>
      <c r="BU693" s="128">
        <v>3.6713540535768197E-2</v>
      </c>
      <c r="BV693" s="177">
        <v>-0.44138804015482069</v>
      </c>
      <c r="BW693" s="177">
        <v>-6.8435784823821094E-2</v>
      </c>
      <c r="BX693" s="128">
        <v>-2.91319745087016E-2</v>
      </c>
      <c r="BY693" s="128">
        <v>-6.2384881994261801E-2</v>
      </c>
      <c r="BZ693" s="177">
        <v>8.6896735471616401E-2</v>
      </c>
      <c r="CA693" s="182">
        <v>0.49571388679362388</v>
      </c>
      <c r="CB693" s="182">
        <v>-0.30507762188386067</v>
      </c>
      <c r="CC693" s="182">
        <v>0.99991343488436157</v>
      </c>
      <c r="CD693" s="182">
        <v>0.80793786194640227</v>
      </c>
      <c r="CE693" s="182">
        <v>-0.12632126894376489</v>
      </c>
      <c r="CF693" s="182">
        <v>0.3274861175852572</v>
      </c>
      <c r="CG693" s="179">
        <v>1.75806682</v>
      </c>
      <c r="CH693" s="169">
        <v>0.3</v>
      </c>
      <c r="CI693" s="170" t="s">
        <v>46</v>
      </c>
      <c r="CJ693" s="170">
        <v>8.9999999999999998E-4</v>
      </c>
      <c r="CK693" s="170" t="s">
        <v>46</v>
      </c>
      <c r="CL693" s="170">
        <v>8.9999999999999998E-4</v>
      </c>
      <c r="CM693" s="180">
        <v>135965884.13999999</v>
      </c>
      <c r="CN693" s="180">
        <v>128738081.24841268</v>
      </c>
      <c r="CO693" s="180">
        <v>1646716.350000002</v>
      </c>
      <c r="CP693" s="128" t="s">
        <v>46</v>
      </c>
      <c r="CQ693" s="128" t="s">
        <v>46</v>
      </c>
      <c r="CR693" s="128" t="s">
        <v>46</v>
      </c>
      <c r="CS693" s="128" t="s">
        <v>46</v>
      </c>
      <c r="CT693" s="126" t="s">
        <v>46</v>
      </c>
      <c r="CU693" s="126" t="s">
        <v>46</v>
      </c>
      <c r="CV693" s="126" t="s">
        <v>6883</v>
      </c>
      <c r="CW693" s="126" t="s">
        <v>46</v>
      </c>
      <c r="CX693" s="154">
        <v>25569.625694432871</v>
      </c>
    </row>
    <row r="694" spans="1:102" ht="15" customHeight="1" x14ac:dyDescent="0.35">
      <c r="A694" s="8"/>
      <c r="B694" s="129">
        <v>47033348000149</v>
      </c>
      <c r="C694" s="152" t="s">
        <v>6888</v>
      </c>
      <c r="D694" s="126">
        <v>26</v>
      </c>
      <c r="E694" s="126"/>
      <c r="F694" s="122"/>
      <c r="G694" s="126" t="s">
        <v>4425</v>
      </c>
      <c r="H694" s="126" t="s">
        <v>352</v>
      </c>
      <c r="I694" s="126" t="s">
        <v>3383</v>
      </c>
      <c r="J694" s="126" t="s">
        <v>3559</v>
      </c>
      <c r="K694" s="126" t="s">
        <v>3526</v>
      </c>
      <c r="L694" s="211" t="s">
        <v>3399</v>
      </c>
      <c r="M694" s="126" t="s">
        <v>114</v>
      </c>
      <c r="N694" s="126" t="s">
        <v>115</v>
      </c>
      <c r="O694" s="126" t="s">
        <v>739</v>
      </c>
      <c r="P694" s="211" t="s">
        <v>3537</v>
      </c>
      <c r="Q694" s="127">
        <v>100</v>
      </c>
      <c r="R694" s="126" t="s">
        <v>4350</v>
      </c>
      <c r="S694" s="213" t="s">
        <v>46</v>
      </c>
      <c r="T694" s="171">
        <v>100</v>
      </c>
      <c r="U694" s="171">
        <v>100</v>
      </c>
      <c r="V694" s="172" t="s">
        <v>3398</v>
      </c>
      <c r="W694" s="172" t="s">
        <v>135</v>
      </c>
      <c r="X694" s="172" t="s">
        <v>135</v>
      </c>
      <c r="Y694" s="172" t="s">
        <v>3534</v>
      </c>
      <c r="Z694" s="172">
        <v>2</v>
      </c>
      <c r="AA694" s="172" t="s">
        <v>46</v>
      </c>
      <c r="AB694" s="169" t="s">
        <v>46</v>
      </c>
      <c r="AC694" s="172" t="s">
        <v>46</v>
      </c>
      <c r="AD694" s="169">
        <v>7.4999999999999997E-3</v>
      </c>
      <c r="AE694" s="169" t="s">
        <v>46</v>
      </c>
      <c r="AF694" s="169">
        <v>9.4999999999999998E-3</v>
      </c>
      <c r="AG694" s="169" t="s">
        <v>46</v>
      </c>
      <c r="AH694" s="172" t="s">
        <v>46</v>
      </c>
      <c r="AI694" s="172" t="s">
        <v>46</v>
      </c>
      <c r="AJ694" s="172" t="s">
        <v>46</v>
      </c>
      <c r="AK694" s="173">
        <v>44796</v>
      </c>
      <c r="AL694" s="212" t="s">
        <v>6889</v>
      </c>
      <c r="AM694" s="128">
        <v>2.16245419703959E-2</v>
      </c>
      <c r="AN694" s="128">
        <v>0.2458562776740951</v>
      </c>
      <c r="AO694" s="128">
        <v>9.8042453237144403E-2</v>
      </c>
      <c r="AP694" s="128">
        <v>7.9021157245125803E-2</v>
      </c>
      <c r="AQ694" s="128">
        <v>0.1043415107276506</v>
      </c>
      <c r="AR694" s="128">
        <v>-0.1404019573179861</v>
      </c>
      <c r="AS694" s="128">
        <v>0.2292251880182942</v>
      </c>
      <c r="AT694" s="128" t="s">
        <v>46</v>
      </c>
      <c r="AU694" s="128" t="s">
        <v>46</v>
      </c>
      <c r="AV694" s="128" t="s">
        <v>46</v>
      </c>
      <c r="AW694" s="128">
        <v>0.1059192869968022</v>
      </c>
      <c r="AX694" s="128">
        <v>1.7726045984723964</v>
      </c>
      <c r="AY694" s="128">
        <v>2.3751338891457761</v>
      </c>
      <c r="AZ694" s="128">
        <v>0.73475640483003268</v>
      </c>
      <c r="BA694" s="128">
        <v>0.63327887325937504</v>
      </c>
      <c r="BB694" s="128">
        <v>0.80603495549898363</v>
      </c>
      <c r="BC694" s="128" t="s">
        <v>46</v>
      </c>
      <c r="BD694" s="128">
        <v>1.7568595777321501</v>
      </c>
      <c r="BE694" s="128" t="s">
        <v>46</v>
      </c>
      <c r="BF694" s="128" t="s">
        <v>46</v>
      </c>
      <c r="BG694" s="128" t="s">
        <v>46</v>
      </c>
      <c r="BH694" s="128">
        <v>0.81733957887881992</v>
      </c>
      <c r="BI694" s="128">
        <v>9.4252381950183008E-3</v>
      </c>
      <c r="BJ694" s="128">
        <v>0.1423436804274118</v>
      </c>
      <c r="BK694" s="128">
        <v>-3.5392863001880402E-2</v>
      </c>
      <c r="BL694" s="128">
        <v>-4.068331683315507E-2</v>
      </c>
      <c r="BM694" s="128">
        <v>-2.2231029164756277E-2</v>
      </c>
      <c r="BN694" s="128">
        <v>-0.2491416854722284</v>
      </c>
      <c r="BO694" s="128">
        <v>9.8750794433469097E-2</v>
      </c>
      <c r="BP694" s="128" t="s">
        <v>46</v>
      </c>
      <c r="BQ694" s="128" t="s">
        <v>46</v>
      </c>
      <c r="BR694" s="128" t="s">
        <v>46</v>
      </c>
      <c r="BS694" s="128">
        <v>-2.0955402956615021E-2</v>
      </c>
      <c r="BT694" s="128">
        <v>0.1636138923284832</v>
      </c>
      <c r="BU694" s="128">
        <v>0.16889668212141701</v>
      </c>
      <c r="BV694" s="177">
        <v>-0.11241407000965679</v>
      </c>
      <c r="BW694" s="177">
        <v>-2.7055090705110401E-2</v>
      </c>
      <c r="BX694" s="128">
        <v>-0.14431655873243429</v>
      </c>
      <c r="BY694" s="128">
        <v>-0.16773739238612509</v>
      </c>
      <c r="BZ694" s="177">
        <v>0.91621605274913465</v>
      </c>
      <c r="CA694" s="182">
        <v>0.92078257115362239</v>
      </c>
      <c r="CB694" s="182">
        <v>-0.2778335850790058</v>
      </c>
      <c r="CC694" s="182">
        <v>0.55298326188335467</v>
      </c>
      <c r="CD694" s="182">
        <v>0.48482284729991659</v>
      </c>
      <c r="CE694" s="182">
        <v>0.152953729449294</v>
      </c>
      <c r="CF694" s="182">
        <v>0.3942590738327662</v>
      </c>
      <c r="CG694" s="179">
        <v>1.3618205800000001</v>
      </c>
      <c r="CH694" s="169">
        <v>0.3</v>
      </c>
      <c r="CI694" s="170" t="s">
        <v>46</v>
      </c>
      <c r="CJ694" s="170">
        <v>2.2499999999999998E-3</v>
      </c>
      <c r="CK694" s="170" t="s">
        <v>46</v>
      </c>
      <c r="CL694" s="170">
        <v>2.2499999999999998E-3</v>
      </c>
      <c r="CM694" s="180">
        <v>14511403.439999999</v>
      </c>
      <c r="CN694" s="180">
        <v>13286313.52555556</v>
      </c>
      <c r="CO694" s="180">
        <v>-1797018.4500000009</v>
      </c>
      <c r="CP694" s="128" t="s">
        <v>46</v>
      </c>
      <c r="CQ694" s="128" t="s">
        <v>46</v>
      </c>
      <c r="CR694" s="128" t="s">
        <v>46</v>
      </c>
      <c r="CS694" s="128" t="s">
        <v>46</v>
      </c>
      <c r="CT694" s="126" t="s">
        <v>46</v>
      </c>
      <c r="CU694" s="126" t="s">
        <v>46</v>
      </c>
      <c r="CV694" s="126" t="s">
        <v>6890</v>
      </c>
      <c r="CW694" s="126" t="s">
        <v>46</v>
      </c>
      <c r="CX694" s="154">
        <v>25569.625694432871</v>
      </c>
    </row>
    <row r="695" spans="1:102" ht="15" customHeight="1" x14ac:dyDescent="0.35">
      <c r="A695" s="8"/>
      <c r="B695" s="129">
        <v>32246789000151</v>
      </c>
      <c r="C695" s="152" t="s">
        <v>6891</v>
      </c>
      <c r="D695" s="126">
        <v>16</v>
      </c>
      <c r="E695" s="126"/>
      <c r="F695" s="122"/>
      <c r="G695" s="126" t="s">
        <v>4425</v>
      </c>
      <c r="H695" s="126" t="s">
        <v>3391</v>
      </c>
      <c r="I695" s="126" t="s">
        <v>3392</v>
      </c>
      <c r="J695" s="126" t="s">
        <v>3560</v>
      </c>
      <c r="K695" s="126" t="s">
        <v>3526</v>
      </c>
      <c r="L695" s="211" t="s">
        <v>3399</v>
      </c>
      <c r="M695" s="126" t="s">
        <v>368</v>
      </c>
      <c r="N695" s="126" t="s">
        <v>368</v>
      </c>
      <c r="O695" s="126" t="s">
        <v>368</v>
      </c>
      <c r="P695" s="211" t="s">
        <v>3541</v>
      </c>
      <c r="Q695" s="127">
        <v>100</v>
      </c>
      <c r="R695" s="126" t="s">
        <v>4350</v>
      </c>
      <c r="S695" s="213" t="s">
        <v>46</v>
      </c>
      <c r="T695" s="171">
        <v>100</v>
      </c>
      <c r="U695" s="171">
        <v>100</v>
      </c>
      <c r="V695" s="172" t="s">
        <v>3398</v>
      </c>
      <c r="W695" s="172" t="s">
        <v>135</v>
      </c>
      <c r="X695" s="172" t="s">
        <v>135</v>
      </c>
      <c r="Y695" s="172" t="s">
        <v>3530</v>
      </c>
      <c r="Z695" s="172">
        <v>1</v>
      </c>
      <c r="AA695" s="172" t="s">
        <v>46</v>
      </c>
      <c r="AB695" s="169" t="s">
        <v>46</v>
      </c>
      <c r="AC695" s="172" t="s">
        <v>46</v>
      </c>
      <c r="AD695" s="169">
        <v>5.0000000000000001E-3</v>
      </c>
      <c r="AE695" s="169" t="s">
        <v>46</v>
      </c>
      <c r="AF695" s="169">
        <v>1.3000000000000001E-2</v>
      </c>
      <c r="AG695" s="169" t="s">
        <v>46</v>
      </c>
      <c r="AH695" s="172" t="s">
        <v>46</v>
      </c>
      <c r="AI695" s="172" t="s">
        <v>46</v>
      </c>
      <c r="AJ695" s="172" t="s">
        <v>46</v>
      </c>
      <c r="AK695" s="173">
        <v>43462</v>
      </c>
      <c r="AL695" s="212" t="s">
        <v>6892</v>
      </c>
      <c r="AM695" s="128">
        <v>3.7755233454860898E-2</v>
      </c>
      <c r="AN695" s="128">
        <v>0.33522827891480311</v>
      </c>
      <c r="AO695" s="128">
        <v>0.20971042566544651</v>
      </c>
      <c r="AP695" s="128">
        <v>0.12899025110414319</v>
      </c>
      <c r="AQ695" s="128">
        <v>0.1713432348239938</v>
      </c>
      <c r="AR695" s="128">
        <v>-0.115503171607931</v>
      </c>
      <c r="AS695" s="128">
        <v>0.28117772814755732</v>
      </c>
      <c r="AT695" s="128">
        <v>0.25042507092153649</v>
      </c>
      <c r="AU695" s="128" t="s">
        <v>46</v>
      </c>
      <c r="AV695" s="128" t="s">
        <v>46</v>
      </c>
      <c r="AW695" s="128">
        <v>5.16380182825864E-2</v>
      </c>
      <c r="AX695" s="128">
        <v>3.0948678834495529</v>
      </c>
      <c r="AY695" s="128">
        <v>3.2385263999889098</v>
      </c>
      <c r="AZ695" s="128">
        <v>1.5716261000182941</v>
      </c>
      <c r="BA695" s="128">
        <v>1.058578980582634</v>
      </c>
      <c r="BB695" s="128">
        <v>1.4110193755127469</v>
      </c>
      <c r="BC695" s="128" t="s">
        <v>46</v>
      </c>
      <c r="BD695" s="128">
        <v>2.1550414638620694</v>
      </c>
      <c r="BE695" s="128">
        <v>2.023963462102083</v>
      </c>
      <c r="BF695" s="128" t="s">
        <v>46</v>
      </c>
      <c r="BG695" s="128" t="s">
        <v>46</v>
      </c>
      <c r="BH695" s="128">
        <v>0.52592518207173133</v>
      </c>
      <c r="BI695" s="128">
        <v>2.5555929679483301E-2</v>
      </c>
      <c r="BJ695" s="128">
        <v>0.23171568166811979</v>
      </c>
      <c r="BK695" s="128">
        <v>7.6275109426421503E-2</v>
      </c>
      <c r="BL695" s="128">
        <v>6.3626752977139489E-3</v>
      </c>
      <c r="BM695" s="128">
        <v>4.4506479687803413E-2</v>
      </c>
      <c r="BN695" s="128">
        <v>-0.22424289976217329</v>
      </c>
      <c r="BO695" s="128">
        <v>0.15070333456273219</v>
      </c>
      <c r="BP695" s="128">
        <v>0.1266950354685023</v>
      </c>
      <c r="BQ695" s="128" t="s">
        <v>46</v>
      </c>
      <c r="BR695" s="128" t="s">
        <v>46</v>
      </c>
      <c r="BS695" s="128">
        <v>-4.238546379076058E-2</v>
      </c>
      <c r="BT695" s="128">
        <v>0.11758878905106809</v>
      </c>
      <c r="BU695" s="128">
        <v>0.1488534232383715</v>
      </c>
      <c r="BV695" s="177">
        <v>0.61289466224750977</v>
      </c>
      <c r="BW695" s="177">
        <v>-0.15555038724800269</v>
      </c>
      <c r="BX695" s="128">
        <v>-0.1003869529177123</v>
      </c>
      <c r="BY695" s="128">
        <v>-0.35499505593511682</v>
      </c>
      <c r="BZ695" s="177">
        <v>0.31901714436233181</v>
      </c>
      <c r="CA695" s="182">
        <v>0.58356978703484652</v>
      </c>
      <c r="CB695" s="182">
        <v>-0.56897344541102102</v>
      </c>
      <c r="CC695" s="182">
        <v>0.50730215831806091</v>
      </c>
      <c r="CD695" s="182">
        <v>0.3992813952594173</v>
      </c>
      <c r="CE695" s="182">
        <v>-3.62736096112031E-2</v>
      </c>
      <c r="CF695" s="182">
        <v>0.29000366479063677</v>
      </c>
      <c r="CG695" s="179">
        <v>1.4036224100000001</v>
      </c>
      <c r="CH695" s="169">
        <v>0.3</v>
      </c>
      <c r="CI695" s="170" t="s">
        <v>46</v>
      </c>
      <c r="CJ695" s="170">
        <v>1.5E-3</v>
      </c>
      <c r="CK695" s="170" t="s">
        <v>46</v>
      </c>
      <c r="CL695" s="170">
        <v>1.5E-3</v>
      </c>
      <c r="CM695" s="180">
        <v>8980924.0500000007</v>
      </c>
      <c r="CN695" s="180">
        <v>7132833.7778571397</v>
      </c>
      <c r="CO695" s="180">
        <v>811608.72999999905</v>
      </c>
      <c r="CP695" s="128" t="s">
        <v>46</v>
      </c>
      <c r="CQ695" s="128" t="s">
        <v>46</v>
      </c>
      <c r="CR695" s="128" t="s">
        <v>46</v>
      </c>
      <c r="CS695" s="128" t="s">
        <v>46</v>
      </c>
      <c r="CT695" s="126" t="s">
        <v>46</v>
      </c>
      <c r="CU695" s="126" t="s">
        <v>46</v>
      </c>
      <c r="CV695" s="126" t="s">
        <v>6893</v>
      </c>
      <c r="CW695" s="126" t="s">
        <v>46</v>
      </c>
      <c r="CX695" s="154">
        <v>25569.625694432871</v>
      </c>
    </row>
    <row r="696" spans="1:102" ht="15" customHeight="1" x14ac:dyDescent="0.35">
      <c r="A696" s="8"/>
      <c r="B696" s="129">
        <v>35956046000163</v>
      </c>
      <c r="C696" s="152" t="s">
        <v>6894</v>
      </c>
      <c r="D696" s="126">
        <v>41</v>
      </c>
      <c r="E696" s="126"/>
      <c r="F696" s="122" t="s">
        <v>3552</v>
      </c>
      <c r="G696" s="126" t="s">
        <v>4425</v>
      </c>
      <c r="H696" s="126" t="s">
        <v>352</v>
      </c>
      <c r="I696" s="126" t="s">
        <v>3383</v>
      </c>
      <c r="J696" s="126" t="s">
        <v>362</v>
      </c>
      <c r="K696" s="126" t="s">
        <v>3526</v>
      </c>
      <c r="L696" s="211" t="s">
        <v>3399</v>
      </c>
      <c r="M696" s="126" t="s">
        <v>114</v>
      </c>
      <c r="N696" s="126" t="s">
        <v>267</v>
      </c>
      <c r="O696" s="126" t="s">
        <v>739</v>
      </c>
      <c r="P696" s="211" t="s">
        <v>3550</v>
      </c>
      <c r="Q696" s="127">
        <v>100</v>
      </c>
      <c r="R696" s="126" t="s">
        <v>4350</v>
      </c>
      <c r="S696" s="213" t="s">
        <v>46</v>
      </c>
      <c r="T696" s="171">
        <v>100</v>
      </c>
      <c r="U696" s="171">
        <v>100</v>
      </c>
      <c r="V696" s="172" t="s">
        <v>3398</v>
      </c>
      <c r="W696" s="172" t="s">
        <v>135</v>
      </c>
      <c r="X696" s="172" t="s">
        <v>135</v>
      </c>
      <c r="Y696" s="172" t="s">
        <v>3534</v>
      </c>
      <c r="Z696" s="172">
        <v>2</v>
      </c>
      <c r="AA696" s="172" t="s">
        <v>46</v>
      </c>
      <c r="AB696" s="169" t="s">
        <v>46</v>
      </c>
      <c r="AC696" s="172" t="s">
        <v>46</v>
      </c>
      <c r="AD696" s="169">
        <v>5.0000000000000001E-3</v>
      </c>
      <c r="AE696" s="169" t="s">
        <v>46</v>
      </c>
      <c r="AF696" s="169">
        <v>6.9999999999999993E-3</v>
      </c>
      <c r="AG696" s="169" t="s">
        <v>46</v>
      </c>
      <c r="AH696" s="172" t="s">
        <v>46</v>
      </c>
      <c r="AI696" s="172" t="s">
        <v>46</v>
      </c>
      <c r="AJ696" s="172" t="s">
        <v>46</v>
      </c>
      <c r="AK696" s="173">
        <v>43945</v>
      </c>
      <c r="AL696" s="212" t="s">
        <v>6895</v>
      </c>
      <c r="AM696" s="128">
        <v>1.56583676474693E-2</v>
      </c>
      <c r="AN696" s="128">
        <v>0.26665087231112161</v>
      </c>
      <c r="AO696" s="128">
        <v>9.1655380564026695E-2</v>
      </c>
      <c r="AP696" s="128">
        <v>4.5437253546373402E-2</v>
      </c>
      <c r="AQ696" s="128">
        <v>1.15225704542085E-2</v>
      </c>
      <c r="AR696" s="128">
        <v>-0.2481424726504787</v>
      </c>
      <c r="AS696" s="128">
        <v>0.17582841670550881</v>
      </c>
      <c r="AT696" s="128">
        <v>-0.149981063397082</v>
      </c>
      <c r="AU696" s="128" t="s">
        <v>46</v>
      </c>
      <c r="AV696" s="128" t="s">
        <v>46</v>
      </c>
      <c r="AW696" s="128">
        <v>2.9636476966331499E-2</v>
      </c>
      <c r="AX696" s="128">
        <v>1.2835460068691218</v>
      </c>
      <c r="AY696" s="128">
        <v>2.5760233962216188</v>
      </c>
      <c r="AZ696" s="128">
        <v>0.68688997146634667</v>
      </c>
      <c r="BA696" s="128">
        <v>0.35825391032009879</v>
      </c>
      <c r="BB696" s="128">
        <v>8.1266673994581901E-2</v>
      </c>
      <c r="BC696" s="128" t="s">
        <v>46</v>
      </c>
      <c r="BD696" s="128">
        <v>1.3476086140319767</v>
      </c>
      <c r="BE696" s="128" t="s">
        <v>46</v>
      </c>
      <c r="BF696" s="128" t="s">
        <v>46</v>
      </c>
      <c r="BG696" s="128" t="s">
        <v>46</v>
      </c>
      <c r="BH696" s="128">
        <v>0.26514204107016293</v>
      </c>
      <c r="BI696" s="128">
        <v>3.4590638720917001E-3</v>
      </c>
      <c r="BJ696" s="128">
        <v>0.16313827506443829</v>
      </c>
      <c r="BK696" s="128">
        <v>-4.1779935674998103E-2</v>
      </c>
      <c r="BL696" s="128">
        <v>-7.2231404596272641E-2</v>
      </c>
      <c r="BM696" s="128">
        <v>-0.11408832500375776</v>
      </c>
      <c r="BN696" s="128">
        <v>-0.35688220080472111</v>
      </c>
      <c r="BO696" s="128">
        <v>4.5354023120683699E-2</v>
      </c>
      <c r="BP696" s="128">
        <v>-0.27371109885011619</v>
      </c>
      <c r="BQ696" s="128" t="s">
        <v>46</v>
      </c>
      <c r="BR696" s="128" t="s">
        <v>46</v>
      </c>
      <c r="BS696" s="128">
        <v>-7.3881235031696635E-2</v>
      </c>
      <c r="BT696" s="128">
        <v>0.2033093450735759</v>
      </c>
      <c r="BU696" s="128">
        <v>0.2463770480702859</v>
      </c>
      <c r="BV696" s="177">
        <v>-8.3464775132334496E-2</v>
      </c>
      <c r="BW696" s="177">
        <v>-0.1318233696983912</v>
      </c>
      <c r="BX696" s="128">
        <v>-0.15479445379673309</v>
      </c>
      <c r="BY696" s="128">
        <v>-0.45982712082606569</v>
      </c>
      <c r="BZ696" s="177">
        <v>1.1114905710147316</v>
      </c>
      <c r="CA696" s="182">
        <v>0.91070272647918815</v>
      </c>
      <c r="CB696" s="182">
        <v>-0.2939777698700406</v>
      </c>
      <c r="CC696" s="182">
        <v>0.54742604070401113</v>
      </c>
      <c r="CD696" s="182">
        <v>0.47338627541511619</v>
      </c>
      <c r="CE696" s="182">
        <v>0.13394869586991029</v>
      </c>
      <c r="CF696" s="182">
        <v>0.42370307824647918</v>
      </c>
      <c r="CG696" s="179">
        <v>1.1716697899999999</v>
      </c>
      <c r="CH696" s="169">
        <v>0.3</v>
      </c>
      <c r="CI696" s="170" t="s">
        <v>46</v>
      </c>
      <c r="CJ696" s="170">
        <v>1.5E-3</v>
      </c>
      <c r="CK696" s="170" t="s">
        <v>46</v>
      </c>
      <c r="CL696" s="170">
        <v>1.5E-3</v>
      </c>
      <c r="CM696" s="180">
        <v>9478297.3699999992</v>
      </c>
      <c r="CN696" s="180">
        <v>9631870.2281746045</v>
      </c>
      <c r="CO696" s="180">
        <v>-1416772.2100000009</v>
      </c>
      <c r="CP696" s="128" t="s">
        <v>46</v>
      </c>
      <c r="CQ696" s="128" t="s">
        <v>46</v>
      </c>
      <c r="CR696" s="128" t="s">
        <v>46</v>
      </c>
      <c r="CS696" s="128" t="s">
        <v>46</v>
      </c>
      <c r="CT696" s="126" t="s">
        <v>46</v>
      </c>
      <c r="CU696" s="126" t="s">
        <v>46</v>
      </c>
      <c r="CV696" s="126" t="s">
        <v>6896</v>
      </c>
      <c r="CW696" s="126" t="s">
        <v>46</v>
      </c>
      <c r="CX696" s="154">
        <v>25569.625694432871</v>
      </c>
    </row>
    <row r="697" spans="1:102" ht="15" customHeight="1" x14ac:dyDescent="0.35">
      <c r="A697" s="8"/>
      <c r="B697" s="129">
        <v>32319351000156</v>
      </c>
      <c r="C697" s="152" t="s">
        <v>6897</v>
      </c>
      <c r="D697" s="126">
        <v>26</v>
      </c>
      <c r="E697" s="126"/>
      <c r="F697" s="122" t="s">
        <v>3401</v>
      </c>
      <c r="G697" s="126" t="s">
        <v>4425</v>
      </c>
      <c r="H697" s="126" t="s">
        <v>352</v>
      </c>
      <c r="I697" s="126" t="s">
        <v>3383</v>
      </c>
      <c r="J697" s="126" t="s">
        <v>3559</v>
      </c>
      <c r="K697" s="126" t="s">
        <v>3526</v>
      </c>
      <c r="L697" s="211" t="s">
        <v>3399</v>
      </c>
      <c r="M697" s="126" t="s">
        <v>112</v>
      </c>
      <c r="N697" s="126" t="s">
        <v>4436</v>
      </c>
      <c r="O697" s="126" t="s">
        <v>452</v>
      </c>
      <c r="P697" s="211" t="s">
        <v>6066</v>
      </c>
      <c r="Q697" s="127">
        <v>100</v>
      </c>
      <c r="R697" s="126" t="s">
        <v>4350</v>
      </c>
      <c r="S697" s="213" t="s">
        <v>46</v>
      </c>
      <c r="T697" s="171">
        <v>100</v>
      </c>
      <c r="U697" s="171">
        <v>100</v>
      </c>
      <c r="V697" s="172" t="s">
        <v>3398</v>
      </c>
      <c r="W697" s="172" t="s">
        <v>3530</v>
      </c>
      <c r="X697" s="172" t="s">
        <v>3533</v>
      </c>
      <c r="Y697" s="172" t="s">
        <v>3534</v>
      </c>
      <c r="Z697" s="172">
        <v>6</v>
      </c>
      <c r="AA697" s="172" t="s">
        <v>46</v>
      </c>
      <c r="AB697" s="169" t="s">
        <v>46</v>
      </c>
      <c r="AC697" s="172" t="s">
        <v>46</v>
      </c>
      <c r="AD697" s="169">
        <v>5.0000000000000001E-3</v>
      </c>
      <c r="AE697" s="169" t="s">
        <v>46</v>
      </c>
      <c r="AF697" s="169">
        <v>6.9999999999999993E-3</v>
      </c>
      <c r="AG697" s="169" t="s">
        <v>46</v>
      </c>
      <c r="AH697" s="172" t="s">
        <v>46</v>
      </c>
      <c r="AI697" s="172" t="s">
        <v>46</v>
      </c>
      <c r="AJ697" s="172" t="s">
        <v>133</v>
      </c>
      <c r="AK697" s="173">
        <v>43661</v>
      </c>
      <c r="AL697" s="212" t="s">
        <v>6898</v>
      </c>
      <c r="AM697" s="128">
        <v>7.6228507630144896E-2</v>
      </c>
      <c r="AN697" s="128">
        <v>0.23559749786277259</v>
      </c>
      <c r="AO697" s="128">
        <v>0.32513499089005959</v>
      </c>
      <c r="AP697" s="128">
        <v>0.39407307528409552</v>
      </c>
      <c r="AQ697" s="128">
        <v>0.38714686995157188</v>
      </c>
      <c r="AR697" s="128">
        <v>0.31354133222938252</v>
      </c>
      <c r="AS697" s="128">
        <v>0.59995287297632327</v>
      </c>
      <c r="AT697" s="128">
        <v>-0.25559806935333829</v>
      </c>
      <c r="AU697" s="128" t="s">
        <v>46</v>
      </c>
      <c r="AV697" s="128" t="s">
        <v>46</v>
      </c>
      <c r="AW697" s="128">
        <v>0.2442886073570191</v>
      </c>
      <c r="AX697" s="128">
        <v>6.248594922605375</v>
      </c>
      <c r="AY697" s="128">
        <v>2.2760273061385443</v>
      </c>
      <c r="AZ697" s="128">
        <v>2.4366487078101562</v>
      </c>
      <c r="BA697" s="128">
        <v>3.6366949277133296</v>
      </c>
      <c r="BB697" s="128">
        <v>3.879123659959594</v>
      </c>
      <c r="BC697" s="128">
        <v>2.8834110361636949</v>
      </c>
      <c r="BD697" s="128">
        <v>4.5982422795188285</v>
      </c>
      <c r="BE697" s="128" t="s">
        <v>46</v>
      </c>
      <c r="BF697" s="128" t="s">
        <v>46</v>
      </c>
      <c r="BG697" s="128" t="s">
        <v>46</v>
      </c>
      <c r="BH697" s="128">
        <v>4.052239747810729</v>
      </c>
      <c r="BI697" s="128">
        <v>6.4029203854767403E-2</v>
      </c>
      <c r="BJ697" s="128">
        <v>0.1320849006160893</v>
      </c>
      <c r="BK697" s="128">
        <v>0.1916996746510346</v>
      </c>
      <c r="BL697" s="128">
        <v>0.25777977744620673</v>
      </c>
      <c r="BM697" s="128">
        <v>0.26126887766305806</v>
      </c>
      <c r="BN697" s="128">
        <v>0.20480160407514009</v>
      </c>
      <c r="BO697" s="128">
        <v>0.46947847939149812</v>
      </c>
      <c r="BP697" s="128">
        <v>-0.37932810480637241</v>
      </c>
      <c r="BQ697" s="128" t="s">
        <v>46</v>
      </c>
      <c r="BR697" s="128" t="s">
        <v>46</v>
      </c>
      <c r="BS697" s="128">
        <v>0.17354183090997233</v>
      </c>
      <c r="BT697" s="128">
        <v>0.27159866117418507</v>
      </c>
      <c r="BU697" s="128">
        <v>0.2782740012499309</v>
      </c>
      <c r="BV697" s="177">
        <v>0.71005428499866563</v>
      </c>
      <c r="BW697" s="177">
        <v>0.61429773380321129</v>
      </c>
      <c r="BX697" s="128">
        <v>-0.2676123172730091</v>
      </c>
      <c r="BY697" s="128">
        <v>-0.33584447101679188</v>
      </c>
      <c r="BZ697" s="177">
        <v>0.59959628031072854</v>
      </c>
      <c r="CA697" s="182">
        <v>0.32597590417453098</v>
      </c>
      <c r="CB697" s="182">
        <v>-7.1865274534022805E-2</v>
      </c>
      <c r="CC697" s="182">
        <v>1.4854874549770899E-2</v>
      </c>
      <c r="CD697" s="182">
        <v>1.8422369484031E-2</v>
      </c>
      <c r="CE697" s="182">
        <v>0.76443113023257814</v>
      </c>
      <c r="CF697" s="182">
        <v>0.14509532148686891</v>
      </c>
      <c r="CG697" s="179">
        <v>3.8757906000000002</v>
      </c>
      <c r="CH697" s="169">
        <v>0.3</v>
      </c>
      <c r="CI697" s="170" t="s">
        <v>46</v>
      </c>
      <c r="CJ697" s="170">
        <v>1.5E-3</v>
      </c>
      <c r="CK697" s="170" t="s">
        <v>46</v>
      </c>
      <c r="CL697" s="170">
        <v>1.5E-3</v>
      </c>
      <c r="CM697" s="180">
        <v>331459015.30000001</v>
      </c>
      <c r="CN697" s="180">
        <v>290934166.08999997</v>
      </c>
      <c r="CO697" s="180">
        <v>-50416193.560000002</v>
      </c>
      <c r="CP697" s="128" t="s">
        <v>46</v>
      </c>
      <c r="CQ697" s="128" t="s">
        <v>46</v>
      </c>
      <c r="CR697" s="128" t="s">
        <v>46</v>
      </c>
      <c r="CS697" s="128" t="s">
        <v>46</v>
      </c>
      <c r="CT697" s="126" t="s">
        <v>46</v>
      </c>
      <c r="CU697" s="126" t="s">
        <v>46</v>
      </c>
      <c r="CV697" s="126" t="s">
        <v>6899</v>
      </c>
      <c r="CW697" s="126" t="s">
        <v>46</v>
      </c>
      <c r="CX697" s="154">
        <v>25569.625694432871</v>
      </c>
    </row>
    <row r="698" spans="1:102" ht="15" customHeight="1" x14ac:dyDescent="0.35">
      <c r="A698" s="8"/>
      <c r="B698" s="129">
        <v>47033388000190</v>
      </c>
      <c r="C698" s="152" t="s">
        <v>6900</v>
      </c>
      <c r="D698" s="126">
        <v>26</v>
      </c>
      <c r="E698" s="126"/>
      <c r="F698" s="122"/>
      <c r="G698" s="126" t="s">
        <v>4425</v>
      </c>
      <c r="H698" s="126" t="s">
        <v>352</v>
      </c>
      <c r="I698" s="126" t="s">
        <v>3383</v>
      </c>
      <c r="J698" s="126" t="s">
        <v>3559</v>
      </c>
      <c r="K698" s="126" t="s">
        <v>3526</v>
      </c>
      <c r="L698" s="211" t="s">
        <v>3399</v>
      </c>
      <c r="M698" s="126" t="s">
        <v>114</v>
      </c>
      <c r="N698" s="126" t="s">
        <v>115</v>
      </c>
      <c r="O698" s="126" t="s">
        <v>739</v>
      </c>
      <c r="P698" s="211" t="s">
        <v>3537</v>
      </c>
      <c r="Q698" s="127">
        <v>100</v>
      </c>
      <c r="R698" s="126" t="s">
        <v>4350</v>
      </c>
      <c r="S698" s="213" t="s">
        <v>46</v>
      </c>
      <c r="T698" s="171">
        <v>100</v>
      </c>
      <c r="U698" s="171">
        <v>100</v>
      </c>
      <c r="V698" s="172" t="s">
        <v>3398</v>
      </c>
      <c r="W698" s="172" t="s">
        <v>135</v>
      </c>
      <c r="X698" s="172" t="s">
        <v>135</v>
      </c>
      <c r="Y698" s="172" t="s">
        <v>3534</v>
      </c>
      <c r="Z698" s="172">
        <v>2</v>
      </c>
      <c r="AA698" s="172" t="s">
        <v>46</v>
      </c>
      <c r="AB698" s="169" t="s">
        <v>46</v>
      </c>
      <c r="AC698" s="172" t="s">
        <v>46</v>
      </c>
      <c r="AD698" s="169">
        <v>7.4999999999999997E-3</v>
      </c>
      <c r="AE698" s="169" t="s">
        <v>46</v>
      </c>
      <c r="AF698" s="169">
        <v>9.4999999999999998E-3</v>
      </c>
      <c r="AG698" s="169" t="s">
        <v>46</v>
      </c>
      <c r="AH698" s="172" t="s">
        <v>46</v>
      </c>
      <c r="AI698" s="172" t="s">
        <v>46</v>
      </c>
      <c r="AJ698" s="172" t="s">
        <v>46</v>
      </c>
      <c r="AK698" s="173">
        <v>44796</v>
      </c>
      <c r="AL698" s="212" t="s">
        <v>6901</v>
      </c>
      <c r="AM698" s="128">
        <v>2.0178560379255198E-2</v>
      </c>
      <c r="AN698" s="128">
        <v>0.34242322138675019</v>
      </c>
      <c r="AO698" s="128">
        <v>0.14764717793214729</v>
      </c>
      <c r="AP698" s="128">
        <v>0.1461556964779116</v>
      </c>
      <c r="AQ698" s="128">
        <v>0.14882264269487999</v>
      </c>
      <c r="AR698" s="128">
        <v>-0.1907774184403552</v>
      </c>
      <c r="AS698" s="128">
        <v>0.427996483084923</v>
      </c>
      <c r="AT698" s="128" t="s">
        <v>46</v>
      </c>
      <c r="AU698" s="128" t="s">
        <v>46</v>
      </c>
      <c r="AV698" s="128" t="s">
        <v>46</v>
      </c>
      <c r="AW698" s="128">
        <v>0.14250787895016279</v>
      </c>
      <c r="AX698" s="128">
        <v>1.6540747530184925</v>
      </c>
      <c r="AY698" s="128">
        <v>3.3080342923935482</v>
      </c>
      <c r="AZ698" s="128">
        <v>1.1065074981173979</v>
      </c>
      <c r="BA698" s="128">
        <v>1.209120759163909</v>
      </c>
      <c r="BB698" s="128">
        <v>1.1996996401895406</v>
      </c>
      <c r="BC698" s="128" t="s">
        <v>46</v>
      </c>
      <c r="BD698" s="128">
        <v>3.2803101921042481</v>
      </c>
      <c r="BE698" s="128" t="s">
        <v>46</v>
      </c>
      <c r="BF698" s="128" t="s">
        <v>46</v>
      </c>
      <c r="BG698" s="128" t="s">
        <v>46</v>
      </c>
      <c r="BH698" s="128">
        <v>1.1403407880095371</v>
      </c>
      <c r="BI698" s="128">
        <v>7.9792566038775995E-3</v>
      </c>
      <c r="BJ698" s="128">
        <v>0.23891062414006689</v>
      </c>
      <c r="BK698" s="128">
        <v>1.42118616931223E-2</v>
      </c>
      <c r="BL698" s="128">
        <v>2.2551996735689084E-2</v>
      </c>
      <c r="BM698" s="128">
        <v>2.2038811353309651E-2</v>
      </c>
      <c r="BN698" s="128">
        <v>-0.29951714659459761</v>
      </c>
      <c r="BO698" s="128">
        <v>0.29752208950009779</v>
      </c>
      <c r="BP698" s="128" t="s">
        <v>46</v>
      </c>
      <c r="BQ698" s="128" t="s">
        <v>46</v>
      </c>
      <c r="BR698" s="128" t="s">
        <v>46</v>
      </c>
      <c r="BS698" s="128">
        <v>1.5590044675208636E-2</v>
      </c>
      <c r="BT698" s="128">
        <v>0.2165494759562625</v>
      </c>
      <c r="BU698" s="128">
        <v>0.2050907941974533</v>
      </c>
      <c r="BV698" s="177">
        <v>0.16543970922132681</v>
      </c>
      <c r="BW698" s="177">
        <v>0.16943199490669891</v>
      </c>
      <c r="BX698" s="128">
        <v>-0.17690005934306899</v>
      </c>
      <c r="BY698" s="128">
        <v>-0.21269707055594009</v>
      </c>
      <c r="BZ698" s="177">
        <v>1.1107832528163526</v>
      </c>
      <c r="CA698" s="182">
        <v>0.92378795672964997</v>
      </c>
      <c r="CB698" s="182">
        <v>-0.27417059401373522</v>
      </c>
      <c r="CC698" s="182">
        <v>0.54563496178663862</v>
      </c>
      <c r="CD698" s="182">
        <v>0.48102062234187098</v>
      </c>
      <c r="CE698" s="182">
        <v>0.15292770574890771</v>
      </c>
      <c r="CF698" s="182">
        <v>0.39618661134479838</v>
      </c>
      <c r="CG698" s="179">
        <v>1.50480703</v>
      </c>
      <c r="CH698" s="169">
        <v>0.3</v>
      </c>
      <c r="CI698" s="170" t="s">
        <v>46</v>
      </c>
      <c r="CJ698" s="170">
        <v>2.2499999999999998E-3</v>
      </c>
      <c r="CK698" s="170" t="s">
        <v>46</v>
      </c>
      <c r="CL698" s="170">
        <v>2.2499999999999998E-3</v>
      </c>
      <c r="CM698" s="180">
        <v>34878220.119999997</v>
      </c>
      <c r="CN698" s="180">
        <v>30529963.099444438</v>
      </c>
      <c r="CO698" s="180">
        <v>1527210.0300000005</v>
      </c>
      <c r="CP698" s="128" t="s">
        <v>46</v>
      </c>
      <c r="CQ698" s="128" t="s">
        <v>46</v>
      </c>
      <c r="CR698" s="128" t="s">
        <v>46</v>
      </c>
      <c r="CS698" s="128" t="s">
        <v>46</v>
      </c>
      <c r="CT698" s="126" t="s">
        <v>46</v>
      </c>
      <c r="CU698" s="126" t="s">
        <v>46</v>
      </c>
      <c r="CV698" s="126" t="s">
        <v>6902</v>
      </c>
      <c r="CW698" s="126" t="s">
        <v>46</v>
      </c>
      <c r="CX698" s="154">
        <v>25569.625694432871</v>
      </c>
    </row>
    <row r="699" spans="1:102" ht="15" customHeight="1" x14ac:dyDescent="0.35">
      <c r="A699" s="8"/>
      <c r="B699" s="129">
        <v>35625840000124</v>
      </c>
      <c r="C699" s="152" t="s">
        <v>6903</v>
      </c>
      <c r="D699" s="126">
        <v>67</v>
      </c>
      <c r="E699" s="126"/>
      <c r="F699" s="122"/>
      <c r="G699" s="126" t="s">
        <v>4425</v>
      </c>
      <c r="H699" s="126" t="s">
        <v>352</v>
      </c>
      <c r="I699" s="126" t="s">
        <v>3383</v>
      </c>
      <c r="J699" s="126" t="s">
        <v>3560</v>
      </c>
      <c r="K699" s="126" t="s">
        <v>3526</v>
      </c>
      <c r="L699" s="211" t="s">
        <v>3399</v>
      </c>
      <c r="M699" s="126" t="s">
        <v>114</v>
      </c>
      <c r="N699" s="126" t="s">
        <v>4426</v>
      </c>
      <c r="O699" s="126" t="s">
        <v>739</v>
      </c>
      <c r="P699" s="211" t="s">
        <v>3550</v>
      </c>
      <c r="Q699" s="127">
        <v>100</v>
      </c>
      <c r="R699" s="126" t="s">
        <v>4350</v>
      </c>
      <c r="S699" s="213" t="s">
        <v>46</v>
      </c>
      <c r="T699" s="171">
        <v>100</v>
      </c>
      <c r="U699" s="171">
        <v>100</v>
      </c>
      <c r="V699" s="172" t="s">
        <v>3398</v>
      </c>
      <c r="W699" s="172" t="s">
        <v>135</v>
      </c>
      <c r="X699" s="172" t="s">
        <v>4934</v>
      </c>
      <c r="Y699" s="172" t="s">
        <v>4355</v>
      </c>
      <c r="Z699" s="172">
        <v>8</v>
      </c>
      <c r="AA699" s="172" t="s">
        <v>46</v>
      </c>
      <c r="AB699" s="169" t="s">
        <v>46</v>
      </c>
      <c r="AC699" s="172" t="s">
        <v>6904</v>
      </c>
      <c r="AD699" s="169">
        <v>2E-3</v>
      </c>
      <c r="AE699" s="169">
        <v>5.2000000000000005E-2</v>
      </c>
      <c r="AF699" s="169">
        <v>2E-3</v>
      </c>
      <c r="AG699" s="169" t="s">
        <v>46</v>
      </c>
      <c r="AH699" s="172" t="s">
        <v>46</v>
      </c>
      <c r="AI699" s="172" t="s">
        <v>46</v>
      </c>
      <c r="AJ699" s="172" t="s">
        <v>46</v>
      </c>
      <c r="AK699" s="173">
        <v>43812</v>
      </c>
      <c r="AL699" s="212" t="s">
        <v>6905</v>
      </c>
      <c r="AM699" s="128">
        <v>4.93869182804531E-2</v>
      </c>
      <c r="AN699" s="128">
        <v>0.59936324819752862</v>
      </c>
      <c r="AO699" s="128">
        <v>0.11061221294177501</v>
      </c>
      <c r="AP699" s="128">
        <v>-1.9669664766542399E-2</v>
      </c>
      <c r="AQ699" s="128">
        <v>7.1010281168117001E-2</v>
      </c>
      <c r="AR699" s="128">
        <v>-0.51301333515478875</v>
      </c>
      <c r="AS699" s="128">
        <v>0.83642356501065218</v>
      </c>
      <c r="AT699" s="128">
        <v>-0.44625175603657818</v>
      </c>
      <c r="AU699" s="128" t="s">
        <v>46</v>
      </c>
      <c r="AV699" s="128" t="s">
        <v>46</v>
      </c>
      <c r="AW699" s="128">
        <v>-8.6600921153297594E-2</v>
      </c>
      <c r="AX699" s="128">
        <v>4.0483390847380178</v>
      </c>
      <c r="AY699" s="128">
        <v>5.7902445126477913</v>
      </c>
      <c r="AZ699" s="128">
        <v>0.82895755081535916</v>
      </c>
      <c r="BA699" s="128" t="s">
        <v>46</v>
      </c>
      <c r="BB699" s="128">
        <v>0.53108550062506932</v>
      </c>
      <c r="BC699" s="128" t="s">
        <v>46</v>
      </c>
      <c r="BD699" s="128">
        <v>6.4106338571856947</v>
      </c>
      <c r="BE699" s="128" t="s">
        <v>46</v>
      </c>
      <c r="BF699" s="128" t="s">
        <v>46</v>
      </c>
      <c r="BG699" s="128" t="s">
        <v>46</v>
      </c>
      <c r="BH699" s="128" t="s">
        <v>46</v>
      </c>
      <c r="BI699" s="128">
        <v>3.7187614505075503E-2</v>
      </c>
      <c r="BJ699" s="128">
        <v>0.4958506509508453</v>
      </c>
      <c r="BK699" s="128">
        <v>-2.2823103297249899E-2</v>
      </c>
      <c r="BL699" s="128">
        <v>-0.13321771501489765</v>
      </c>
      <c r="BM699" s="128">
        <v>-5.5303078764730618E-2</v>
      </c>
      <c r="BN699" s="128">
        <v>-0.62175306330903113</v>
      </c>
      <c r="BO699" s="128">
        <v>0.70594917142582703</v>
      </c>
      <c r="BP699" s="128">
        <v>-0.56998179148961237</v>
      </c>
      <c r="BQ699" s="128" t="s">
        <v>46</v>
      </c>
      <c r="BR699" s="128" t="s">
        <v>46</v>
      </c>
      <c r="BS699" s="128">
        <v>-0.20065204402416392</v>
      </c>
      <c r="BT699" s="128">
        <v>0.38983400215956171</v>
      </c>
      <c r="BU699" s="128">
        <v>0.56046213656394717</v>
      </c>
      <c r="BV699" s="177">
        <v>0.1425543745840358</v>
      </c>
      <c r="BW699" s="177">
        <v>-3.8471673167217897E-2</v>
      </c>
      <c r="BX699" s="128">
        <v>-0.35551344151829328</v>
      </c>
      <c r="BY699" s="128">
        <v>-0.7751815611439018</v>
      </c>
      <c r="BZ699" s="177">
        <v>1.456633737513704</v>
      </c>
      <c r="CA699" s="182">
        <v>0.66980593650779185</v>
      </c>
      <c r="CB699" s="182">
        <v>-0.37003334082294359</v>
      </c>
      <c r="CC699" s="182">
        <v>0.41229920686099641</v>
      </c>
      <c r="CD699" s="182">
        <v>0.37134513714970269</v>
      </c>
      <c r="CE699" s="182">
        <v>7.0844504675547093E-2</v>
      </c>
      <c r="CF699" s="182">
        <v>0.36536440658736319</v>
      </c>
      <c r="CG699" s="179">
        <v>0.59294952999999995</v>
      </c>
      <c r="CH699" s="169" t="s">
        <v>46</v>
      </c>
      <c r="CI699" s="170" t="s">
        <v>46</v>
      </c>
      <c r="CJ699" s="170" t="s">
        <v>46</v>
      </c>
      <c r="CK699" s="170" t="s">
        <v>46</v>
      </c>
      <c r="CL699" s="170" t="s">
        <v>46</v>
      </c>
      <c r="CM699" s="180">
        <v>38641687.399999999</v>
      </c>
      <c r="CN699" s="180">
        <v>38576404.045873001</v>
      </c>
      <c r="CO699" s="180">
        <v>-5349655.1699999981</v>
      </c>
      <c r="CP699" s="128" t="s">
        <v>46</v>
      </c>
      <c r="CQ699" s="128" t="s">
        <v>46</v>
      </c>
      <c r="CR699" s="128" t="s">
        <v>46</v>
      </c>
      <c r="CS699" s="128" t="s">
        <v>46</v>
      </c>
      <c r="CT699" s="126" t="s">
        <v>46</v>
      </c>
      <c r="CU699" s="126" t="s">
        <v>46</v>
      </c>
      <c r="CV699" s="126" t="s">
        <v>6906</v>
      </c>
      <c r="CW699" s="126" t="s">
        <v>46</v>
      </c>
      <c r="CX699" s="154">
        <v>25569.625694432871</v>
      </c>
    </row>
    <row r="700" spans="1:102" ht="15" customHeight="1" x14ac:dyDescent="0.35">
      <c r="A700" s="8"/>
      <c r="B700" s="129">
        <v>54026669000181</v>
      </c>
      <c r="C700" s="152" t="s">
        <v>6923</v>
      </c>
      <c r="D700" s="126">
        <v>13</v>
      </c>
      <c r="E700" s="126"/>
      <c r="F700" s="122"/>
      <c r="G700" s="126" t="s">
        <v>5733</v>
      </c>
      <c r="H700" s="126" t="s">
        <v>3383</v>
      </c>
      <c r="I700" s="126" t="s">
        <v>3383</v>
      </c>
      <c r="J700" s="126" t="s">
        <v>3561</v>
      </c>
      <c r="K700" s="126" t="s">
        <v>3526</v>
      </c>
      <c r="L700" s="211" t="s">
        <v>3399</v>
      </c>
      <c r="M700" s="126" t="s">
        <v>112</v>
      </c>
      <c r="N700" s="126" t="s">
        <v>113</v>
      </c>
      <c r="O700" s="126" t="s">
        <v>164</v>
      </c>
      <c r="P700" s="211" t="s">
        <v>3562</v>
      </c>
      <c r="Q700" s="127">
        <v>500</v>
      </c>
      <c r="R700" s="126" t="s">
        <v>4350</v>
      </c>
      <c r="S700" s="213" t="s">
        <v>46</v>
      </c>
      <c r="T700" s="171">
        <v>500</v>
      </c>
      <c r="U700" s="171">
        <v>500</v>
      </c>
      <c r="V700" s="172" t="s">
        <v>3398</v>
      </c>
      <c r="W700" s="172" t="s">
        <v>3530</v>
      </c>
      <c r="X700" s="172" t="s">
        <v>4475</v>
      </c>
      <c r="Y700" s="172" t="s">
        <v>3530</v>
      </c>
      <c r="Z700" s="172">
        <v>30</v>
      </c>
      <c r="AA700" s="172" t="s">
        <v>46</v>
      </c>
      <c r="AB700" s="169" t="s">
        <v>46</v>
      </c>
      <c r="AC700" s="172" t="s">
        <v>6924</v>
      </c>
      <c r="AD700" s="169">
        <v>6.6E-3</v>
      </c>
      <c r="AE700" s="169">
        <v>0.16159999999999999</v>
      </c>
      <c r="AF700" s="169">
        <v>2.6600000000000002E-2</v>
      </c>
      <c r="AG700" s="169" t="s">
        <v>46</v>
      </c>
      <c r="AH700" s="172" t="s">
        <v>46</v>
      </c>
      <c r="AI700" s="172" t="s">
        <v>46</v>
      </c>
      <c r="AJ700" s="172" t="s">
        <v>133</v>
      </c>
      <c r="AK700" s="173">
        <v>45415</v>
      </c>
      <c r="AL700" s="212" t="s">
        <v>6925</v>
      </c>
      <c r="AM700" s="128">
        <v>1.2487693067194199E-2</v>
      </c>
      <c r="AN700" s="128">
        <v>0.11016623384736191</v>
      </c>
      <c r="AO700" s="128">
        <v>0.13525516082299391</v>
      </c>
      <c r="AP700" s="128" t="s">
        <v>46</v>
      </c>
      <c r="AQ700" s="128" t="s">
        <v>46</v>
      </c>
      <c r="AR700" s="128" t="s">
        <v>46</v>
      </c>
      <c r="AS700" s="128" t="s">
        <v>46</v>
      </c>
      <c r="AT700" s="128" t="s">
        <v>46</v>
      </c>
      <c r="AU700" s="128" t="s">
        <v>46</v>
      </c>
      <c r="AV700" s="128" t="s">
        <v>46</v>
      </c>
      <c r="AW700" s="128">
        <v>0.13389388713134459</v>
      </c>
      <c r="AX700" s="128">
        <v>1.0236398156096986</v>
      </c>
      <c r="AY700" s="128">
        <v>1.0642785204666656</v>
      </c>
      <c r="AZ700" s="128">
        <v>1.0136384027502066</v>
      </c>
      <c r="BA700" s="128" t="s">
        <v>46</v>
      </c>
      <c r="BB700" s="128" t="s">
        <v>46</v>
      </c>
      <c r="BC700" s="128" t="s">
        <v>46</v>
      </c>
      <c r="BD700" s="128" t="s">
        <v>46</v>
      </c>
      <c r="BE700" s="128" t="s">
        <v>46</v>
      </c>
      <c r="BF700" s="128" t="s">
        <v>46</v>
      </c>
      <c r="BG700" s="128" t="s">
        <v>46</v>
      </c>
      <c r="BH700" s="128">
        <v>1.0744969194798739</v>
      </c>
      <c r="BI700" s="128">
        <v>2.8838929181660002E-4</v>
      </c>
      <c r="BJ700" s="128">
        <v>6.6536366006785998E-3</v>
      </c>
      <c r="BK700" s="128">
        <v>1.8198445839689001E-3</v>
      </c>
      <c r="BL700" s="128" t="s">
        <v>46</v>
      </c>
      <c r="BM700" s="128" t="s">
        <v>46</v>
      </c>
      <c r="BN700" s="128" t="s">
        <v>46</v>
      </c>
      <c r="BO700" s="128" t="s">
        <v>46</v>
      </c>
      <c r="BP700" s="128" t="s">
        <v>46</v>
      </c>
      <c r="BQ700" s="128" t="s">
        <v>46</v>
      </c>
      <c r="BR700" s="128" t="s">
        <v>46</v>
      </c>
      <c r="BS700" s="128">
        <v>8.25451672910682E-3</v>
      </c>
      <c r="BT700" s="128">
        <v>2.6028785743401001E-3</v>
      </c>
      <c r="BU700" s="128">
        <v>2.4477077813768E-3</v>
      </c>
      <c r="BV700" s="177">
        <v>0.61781928028777855</v>
      </c>
      <c r="BW700" s="177">
        <v>3.28236659841737</v>
      </c>
      <c r="BX700" s="128">
        <v>-7.8560561538365548E-4</v>
      </c>
      <c r="BY700" s="128">
        <v>-7.8560561538365548E-4</v>
      </c>
      <c r="BZ700" s="177">
        <v>4.0797835371414997E-3</v>
      </c>
      <c r="CA700" s="182">
        <v>0.25916057881215199</v>
      </c>
      <c r="CB700" s="182">
        <v>-0.1446887717509108</v>
      </c>
      <c r="CC700" s="182">
        <v>0.43620870525215971</v>
      </c>
      <c r="CD700" s="182">
        <v>0.34951413935020298</v>
      </c>
      <c r="CE700" s="182">
        <v>-8.2495273269333202E-2</v>
      </c>
      <c r="CF700" s="182">
        <v>0.1631901755063761</v>
      </c>
      <c r="CG700" s="179">
        <v>1.19424756</v>
      </c>
      <c r="CH700" s="169">
        <v>0.27</v>
      </c>
      <c r="CI700" s="170">
        <v>0.15</v>
      </c>
      <c r="CJ700" s="170">
        <v>1.7819999999999999E-3</v>
      </c>
      <c r="CK700" s="170" t="s">
        <v>46</v>
      </c>
      <c r="CL700" s="170">
        <v>1.7819999999999999E-3</v>
      </c>
      <c r="CM700" s="180">
        <v>174911641.93000001</v>
      </c>
      <c r="CN700" s="180">
        <v>167094119.2294445</v>
      </c>
      <c r="CO700" s="180">
        <v>333969.04000000376</v>
      </c>
      <c r="CP700" s="128" t="s">
        <v>46</v>
      </c>
      <c r="CQ700" s="128" t="s">
        <v>46</v>
      </c>
      <c r="CR700" s="128" t="s">
        <v>46</v>
      </c>
      <c r="CS700" s="128" t="s">
        <v>46</v>
      </c>
      <c r="CT700" s="126" t="s">
        <v>46</v>
      </c>
      <c r="CU700" s="126" t="s">
        <v>46</v>
      </c>
      <c r="CV700" s="126" t="s">
        <v>6926</v>
      </c>
      <c r="CW700" s="126" t="s">
        <v>46</v>
      </c>
      <c r="CX700" s="154">
        <v>25569.625694432871</v>
      </c>
    </row>
    <row r="701" spans="1:102" ht="15" customHeight="1" x14ac:dyDescent="0.35">
      <c r="A701" s="8"/>
      <c r="B701" s="129">
        <v>35471498000155</v>
      </c>
      <c r="C701" s="152" t="s">
        <v>6927</v>
      </c>
      <c r="D701" s="126">
        <v>26</v>
      </c>
      <c r="E701" s="126"/>
      <c r="F701" s="122" t="s">
        <v>3401</v>
      </c>
      <c r="G701" s="126" t="s">
        <v>6928</v>
      </c>
      <c r="H701" s="126" t="s">
        <v>3390</v>
      </c>
      <c r="I701" s="126" t="s">
        <v>3384</v>
      </c>
      <c r="J701" s="126" t="s">
        <v>3559</v>
      </c>
      <c r="K701" s="126" t="s">
        <v>3526</v>
      </c>
      <c r="L701" s="211" t="s">
        <v>3399</v>
      </c>
      <c r="M701" s="126" t="s">
        <v>114</v>
      </c>
      <c r="N701" s="126" t="s">
        <v>267</v>
      </c>
      <c r="O701" s="126" t="s">
        <v>4497</v>
      </c>
      <c r="P701" s="211" t="s">
        <v>4759</v>
      </c>
      <c r="Q701" s="127">
        <v>500</v>
      </c>
      <c r="R701" s="126" t="s">
        <v>4350</v>
      </c>
      <c r="S701" s="213" t="s">
        <v>46</v>
      </c>
      <c r="T701" s="171">
        <v>250</v>
      </c>
      <c r="U701" s="171">
        <v>500</v>
      </c>
      <c r="V701" s="172" t="s">
        <v>3398</v>
      </c>
      <c r="W701" s="172" t="s">
        <v>3530</v>
      </c>
      <c r="X701" s="172" t="s">
        <v>3532</v>
      </c>
      <c r="Y701" s="172" t="s">
        <v>3534</v>
      </c>
      <c r="Z701" s="172">
        <v>62</v>
      </c>
      <c r="AA701" s="172" t="s">
        <v>46</v>
      </c>
      <c r="AB701" s="169" t="s">
        <v>46</v>
      </c>
      <c r="AC701" s="172" t="s">
        <v>6929</v>
      </c>
      <c r="AD701" s="169">
        <v>0.02</v>
      </c>
      <c r="AE701" s="169">
        <v>0.12000000000000001</v>
      </c>
      <c r="AF701" s="169">
        <v>2.75E-2</v>
      </c>
      <c r="AG701" s="169">
        <v>0.2</v>
      </c>
      <c r="AH701" s="172" t="s">
        <v>46</v>
      </c>
      <c r="AI701" s="172" t="s">
        <v>46</v>
      </c>
      <c r="AJ701" s="172" t="s">
        <v>338</v>
      </c>
      <c r="AK701" s="173">
        <v>43896</v>
      </c>
      <c r="AL701" s="212" t="s">
        <v>6930</v>
      </c>
      <c r="AM701" s="128">
        <v>-3.8561767708764898E-2</v>
      </c>
      <c r="AN701" s="128">
        <v>-0.17144735725799609</v>
      </c>
      <c r="AO701" s="128">
        <v>-0.2190971415276671</v>
      </c>
      <c r="AP701" s="128">
        <v>-0.17744360779114621</v>
      </c>
      <c r="AQ701" s="128">
        <v>-8.3633367415172202E-2</v>
      </c>
      <c r="AR701" s="128">
        <v>-0.18305292654296579</v>
      </c>
      <c r="AS701" s="128">
        <v>0.1008482772976588</v>
      </c>
      <c r="AT701" s="128">
        <v>6.3339785914581601E-2</v>
      </c>
      <c r="AU701" s="128" t="s">
        <v>46</v>
      </c>
      <c r="AV701" s="128" t="s">
        <v>46</v>
      </c>
      <c r="AW701" s="128">
        <v>4.1674661673649797E-2</v>
      </c>
      <c r="AX701" s="128" t="s">
        <v>46</v>
      </c>
      <c r="AY701" s="128" t="s">
        <v>46</v>
      </c>
      <c r="AZ701" s="128" t="s">
        <v>46</v>
      </c>
      <c r="BA701" s="128" t="s">
        <v>46</v>
      </c>
      <c r="BB701" s="128" t="s">
        <v>46</v>
      </c>
      <c r="BC701" s="128" t="s">
        <v>46</v>
      </c>
      <c r="BD701" s="128">
        <v>0.77293539771920472</v>
      </c>
      <c r="BE701" s="128">
        <v>0.51191924161877711</v>
      </c>
      <c r="BF701" s="128" t="s">
        <v>46</v>
      </c>
      <c r="BG701" s="128" t="s">
        <v>46</v>
      </c>
      <c r="BH701" s="128">
        <v>0.38809244386357861</v>
      </c>
      <c r="BI701" s="128">
        <v>-5.0761071484142502E-2</v>
      </c>
      <c r="BJ701" s="128">
        <v>-0.2749599545046793</v>
      </c>
      <c r="BK701" s="128">
        <v>-0.35253245776669201</v>
      </c>
      <c r="BL701" s="128">
        <v>-0.2799371958998893</v>
      </c>
      <c r="BM701" s="128">
        <v>-0.20737760008570605</v>
      </c>
      <c r="BN701" s="128">
        <v>-0.29179265469720811</v>
      </c>
      <c r="BO701" s="128">
        <v>-2.9626116287166201E-2</v>
      </c>
      <c r="BP701" s="128">
        <v>-6.0390249538452498E-2</v>
      </c>
      <c r="BQ701" s="128" t="s">
        <v>46</v>
      </c>
      <c r="BR701" s="128" t="s">
        <v>46</v>
      </c>
      <c r="BS701" s="128">
        <v>-5.933688281158167E-2</v>
      </c>
      <c r="BT701" s="128">
        <v>0.16820940358007791</v>
      </c>
      <c r="BU701" s="128">
        <v>0.2521657318282754</v>
      </c>
      <c r="BV701" s="177">
        <v>-2.1306801607204102</v>
      </c>
      <c r="BW701" s="177">
        <v>-7.0062302485078901E-2</v>
      </c>
      <c r="BX701" s="128">
        <v>-0.2396808547071444</v>
      </c>
      <c r="BY701" s="128">
        <v>-0.41221648501173319</v>
      </c>
      <c r="BZ701" s="177">
        <v>0.7826178082711257</v>
      </c>
      <c r="CA701" s="182">
        <v>0.74656008020990683</v>
      </c>
      <c r="CB701" s="182">
        <v>-0.18454354587344829</v>
      </c>
      <c r="CC701" s="182">
        <v>0.4021736918838838</v>
      </c>
      <c r="CD701" s="182">
        <v>0.3824052773469328</v>
      </c>
      <c r="CE701" s="182">
        <v>0.17680992335506041</v>
      </c>
      <c r="CF701" s="182">
        <v>0.32229233063611268</v>
      </c>
      <c r="CG701" s="179">
        <v>2.4220052000000001</v>
      </c>
      <c r="CH701" s="169">
        <v>0.25</v>
      </c>
      <c r="CI701" s="170">
        <v>0.15</v>
      </c>
      <c r="CJ701" s="170">
        <v>5.0000000000000001E-3</v>
      </c>
      <c r="CK701" s="170" t="s">
        <v>46</v>
      </c>
      <c r="CL701" s="170">
        <v>5.0000000000000001E-3</v>
      </c>
      <c r="CM701" s="180">
        <v>161329889.00999999</v>
      </c>
      <c r="CN701" s="180">
        <v>195547192.65968251</v>
      </c>
      <c r="CO701" s="180">
        <v>-45542134.760000013</v>
      </c>
      <c r="CP701" s="128" t="s">
        <v>46</v>
      </c>
      <c r="CQ701" s="128" t="s">
        <v>46</v>
      </c>
      <c r="CR701" s="128" t="s">
        <v>46</v>
      </c>
      <c r="CS701" s="128" t="s">
        <v>46</v>
      </c>
      <c r="CT701" s="126" t="s">
        <v>46</v>
      </c>
      <c r="CU701" s="126" t="s">
        <v>46</v>
      </c>
      <c r="CV701" s="126" t="s">
        <v>6931</v>
      </c>
      <c r="CW701" s="126" t="s">
        <v>46</v>
      </c>
      <c r="CX701" s="154">
        <v>25569.625694432871</v>
      </c>
    </row>
    <row r="702" spans="1:102" ht="15" customHeight="1" x14ac:dyDescent="0.35">
      <c r="A702" s="8"/>
      <c r="B702" s="129">
        <v>26269603000187</v>
      </c>
      <c r="C702" s="152" t="s">
        <v>3601</v>
      </c>
      <c r="D702" s="126">
        <v>30</v>
      </c>
      <c r="E702" s="126"/>
      <c r="F702" s="122" t="s">
        <v>3394</v>
      </c>
      <c r="G702" s="126" t="s">
        <v>669</v>
      </c>
      <c r="H702" s="126" t="s">
        <v>156</v>
      </c>
      <c r="I702" s="126" t="s">
        <v>2340</v>
      </c>
      <c r="J702" s="126" t="s">
        <v>3560</v>
      </c>
      <c r="K702" s="126" t="s">
        <v>3526</v>
      </c>
      <c r="L702" s="211" t="s">
        <v>3400</v>
      </c>
      <c r="M702" s="126" t="s">
        <v>114</v>
      </c>
      <c r="N702" s="126" t="s">
        <v>115</v>
      </c>
      <c r="O702" s="126" t="s">
        <v>3551</v>
      </c>
      <c r="P702" s="211" t="s">
        <v>4687</v>
      </c>
      <c r="Q702" s="127">
        <v>5000</v>
      </c>
      <c r="R702" s="126" t="s">
        <v>4350</v>
      </c>
      <c r="S702" s="213" t="s">
        <v>46</v>
      </c>
      <c r="T702" s="171">
        <v>1000</v>
      </c>
      <c r="U702" s="171">
        <v>5000</v>
      </c>
      <c r="V702" s="172" t="s">
        <v>3398</v>
      </c>
      <c r="W702" s="172" t="s">
        <v>3530</v>
      </c>
      <c r="X702" s="172" t="s">
        <v>3531</v>
      </c>
      <c r="Y702" s="172" t="s">
        <v>3534</v>
      </c>
      <c r="Z702" s="172">
        <v>32</v>
      </c>
      <c r="AA702" s="172" t="s">
        <v>46</v>
      </c>
      <c r="AB702" s="169" t="s">
        <v>46</v>
      </c>
      <c r="AC702" s="172" t="s">
        <v>6907</v>
      </c>
      <c r="AD702" s="169">
        <v>1.9E-2</v>
      </c>
      <c r="AE702" s="169">
        <v>0.11900000000000001</v>
      </c>
      <c r="AF702" s="169">
        <v>0.02</v>
      </c>
      <c r="AG702" s="169">
        <v>0.2</v>
      </c>
      <c r="AH702" s="172" t="s">
        <v>136</v>
      </c>
      <c r="AI702" s="172" t="s">
        <v>4367</v>
      </c>
      <c r="AJ702" s="172" t="s">
        <v>46</v>
      </c>
      <c r="AK702" s="173">
        <v>42888</v>
      </c>
      <c r="AL702" s="212" t="s">
        <v>6908</v>
      </c>
      <c r="AM702" s="128">
        <v>2.7528830896768199E-2</v>
      </c>
      <c r="AN702" s="128">
        <v>0.29770172014747143</v>
      </c>
      <c r="AO702" s="128">
        <v>9.2796235124533499E-2</v>
      </c>
      <c r="AP702" s="128">
        <v>9.4895028660153299E-2</v>
      </c>
      <c r="AQ702" s="128">
        <v>6.9498945139838897E-2</v>
      </c>
      <c r="AR702" s="128">
        <v>-0.17648813517837719</v>
      </c>
      <c r="AS702" s="128">
        <v>0.18131133964430241</v>
      </c>
      <c r="AT702" s="128">
        <v>-4.9679782626413801E-2</v>
      </c>
      <c r="AU702" s="128" t="s">
        <v>46</v>
      </c>
      <c r="AV702" s="128" t="s">
        <v>46</v>
      </c>
      <c r="AW702" s="128">
        <v>0.1227719429544724</v>
      </c>
      <c r="AX702" s="128">
        <v>2.2565903270915322</v>
      </c>
      <c r="AY702" s="128">
        <v>2.8759950775654053</v>
      </c>
      <c r="AZ702" s="128">
        <v>0.69543984111602086</v>
      </c>
      <c r="BA702" s="128">
        <v>0.7662993069493792</v>
      </c>
      <c r="BB702" s="128">
        <v>0.51901559541996289</v>
      </c>
      <c r="BC702" s="128" t="s">
        <v>46</v>
      </c>
      <c r="BD702" s="128">
        <v>1.3896315948495039</v>
      </c>
      <c r="BE702" s="128" t="s">
        <v>46</v>
      </c>
      <c r="BF702" s="128" t="s">
        <v>46</v>
      </c>
      <c r="BG702" s="128" t="s">
        <v>46</v>
      </c>
      <c r="BH702" s="128">
        <v>1.6605356012995351</v>
      </c>
      <c r="BI702" s="128">
        <v>1.53295271213906E-2</v>
      </c>
      <c r="BJ702" s="128">
        <v>0.1941891229007881</v>
      </c>
      <c r="BK702" s="128">
        <v>-4.0639081114491403E-2</v>
      </c>
      <c r="BL702" s="128">
        <v>-2.5751486102425281E-2</v>
      </c>
      <c r="BM702" s="128">
        <v>-5.6800480605337378E-2</v>
      </c>
      <c r="BN702" s="128">
        <v>-0.28522786333261962</v>
      </c>
      <c r="BO702" s="128">
        <v>5.0836946059477299E-2</v>
      </c>
      <c r="BP702" s="128">
        <v>-0.173409818079448</v>
      </c>
      <c r="BQ702" s="128" t="s">
        <v>46</v>
      </c>
      <c r="BR702" s="128" t="s">
        <v>46</v>
      </c>
      <c r="BS702" s="128">
        <v>4.5474623501392974E-2</v>
      </c>
      <c r="BT702" s="128">
        <v>0.1989202202092285</v>
      </c>
      <c r="BU702" s="128">
        <v>0.23461776182806149</v>
      </c>
      <c r="BV702" s="177">
        <v>-8.4489841421183098E-2</v>
      </c>
      <c r="BW702" s="177">
        <v>0.2631700645321095</v>
      </c>
      <c r="BX702" s="128">
        <v>-0.17073480344493119</v>
      </c>
      <c r="BY702" s="128">
        <v>-0.40465698275393058</v>
      </c>
      <c r="BZ702" s="177">
        <v>0.8877505057077788</v>
      </c>
      <c r="CA702" s="182">
        <v>0.89720810606290224</v>
      </c>
      <c r="CB702" s="182">
        <v>-0.2831652169931187</v>
      </c>
      <c r="CC702" s="182">
        <v>0.56262947489218806</v>
      </c>
      <c r="CD702" s="182">
        <v>0.48114726054807982</v>
      </c>
      <c r="CE702" s="182">
        <v>0.12794758115830829</v>
      </c>
      <c r="CF702" s="182">
        <v>0.4395898317371037</v>
      </c>
      <c r="CG702" s="179">
        <v>2.6127663000000001</v>
      </c>
      <c r="CH702" s="169">
        <v>0.25</v>
      </c>
      <c r="CI702" s="170">
        <v>0.15</v>
      </c>
      <c r="CJ702" s="170">
        <v>4.7499999999999999E-3</v>
      </c>
      <c r="CK702" s="170" t="s">
        <v>46</v>
      </c>
      <c r="CL702" s="170">
        <v>4.7499999999999999E-3</v>
      </c>
      <c r="CM702" s="180">
        <v>255010235.41</v>
      </c>
      <c r="CN702" s="180">
        <v>257005447.89960316</v>
      </c>
      <c r="CO702" s="180">
        <v>-41743403.140000008</v>
      </c>
      <c r="CP702" s="128" t="s">
        <v>46</v>
      </c>
      <c r="CQ702" s="128" t="s">
        <v>46</v>
      </c>
      <c r="CR702" s="128" t="s">
        <v>46</v>
      </c>
      <c r="CS702" s="128" t="s">
        <v>46</v>
      </c>
      <c r="CT702" s="126" t="s">
        <v>46</v>
      </c>
      <c r="CU702" s="126" t="s">
        <v>46</v>
      </c>
      <c r="CV702" s="126" t="s">
        <v>6909</v>
      </c>
      <c r="CW702" s="126" t="s">
        <v>46</v>
      </c>
      <c r="CX702" s="154">
        <v>25569.646527766203</v>
      </c>
    </row>
    <row r="703" spans="1:102" ht="15" customHeight="1" x14ac:dyDescent="0.35">
      <c r="A703" s="8"/>
      <c r="B703" s="129">
        <v>26277595000110</v>
      </c>
      <c r="C703" s="152" t="s">
        <v>670</v>
      </c>
      <c r="D703" s="126">
        <v>29</v>
      </c>
      <c r="E703" s="126"/>
      <c r="F703" s="122" t="s">
        <v>3394</v>
      </c>
      <c r="G703" s="126" t="s">
        <v>669</v>
      </c>
      <c r="H703" s="126" t="s">
        <v>156</v>
      </c>
      <c r="I703" s="126" t="s">
        <v>2340</v>
      </c>
      <c r="J703" s="126" t="s">
        <v>3560</v>
      </c>
      <c r="K703" s="126" t="s">
        <v>3526</v>
      </c>
      <c r="L703" s="211" t="s">
        <v>3399</v>
      </c>
      <c r="M703" s="126" t="s">
        <v>114</v>
      </c>
      <c r="N703" s="126" t="s">
        <v>115</v>
      </c>
      <c r="O703" s="126" t="s">
        <v>3551</v>
      </c>
      <c r="P703" s="211" t="s">
        <v>3550</v>
      </c>
      <c r="Q703" s="127">
        <v>10000</v>
      </c>
      <c r="R703" s="126" t="s">
        <v>4350</v>
      </c>
      <c r="S703" s="213" t="s">
        <v>46</v>
      </c>
      <c r="T703" s="171">
        <v>5000</v>
      </c>
      <c r="U703" s="171">
        <v>10000</v>
      </c>
      <c r="V703" s="172" t="s">
        <v>3398</v>
      </c>
      <c r="W703" s="172" t="s">
        <v>3530</v>
      </c>
      <c r="X703" s="172" t="s">
        <v>3531</v>
      </c>
      <c r="Y703" s="172" t="s">
        <v>3534</v>
      </c>
      <c r="Z703" s="172">
        <v>32</v>
      </c>
      <c r="AA703" s="172" t="s">
        <v>46</v>
      </c>
      <c r="AB703" s="169" t="s">
        <v>46</v>
      </c>
      <c r="AC703" s="172" t="s">
        <v>6910</v>
      </c>
      <c r="AD703" s="169">
        <v>2.8999999999999998E-2</v>
      </c>
      <c r="AE703" s="169">
        <v>0.129</v>
      </c>
      <c r="AF703" s="169">
        <v>3.5000000000000003E-2</v>
      </c>
      <c r="AG703" s="169" t="s">
        <v>46</v>
      </c>
      <c r="AH703" s="172" t="s">
        <v>46</v>
      </c>
      <c r="AI703" s="172" t="s">
        <v>46</v>
      </c>
      <c r="AJ703" s="172" t="s">
        <v>46</v>
      </c>
      <c r="AK703" s="173">
        <v>42957</v>
      </c>
      <c r="AL703" s="212" t="s">
        <v>6911</v>
      </c>
      <c r="AM703" s="128">
        <v>2.86329288065954E-2</v>
      </c>
      <c r="AN703" s="128">
        <v>0.29649703454330711</v>
      </c>
      <c r="AO703" s="128">
        <v>8.0098362348035093E-2</v>
      </c>
      <c r="AP703" s="128">
        <v>6.9691417096102007E-2</v>
      </c>
      <c r="AQ703" s="128">
        <v>3.1927186699268001E-2</v>
      </c>
      <c r="AR703" s="128">
        <v>-0.221830460896037</v>
      </c>
      <c r="AS703" s="128">
        <v>0.1175125386165121</v>
      </c>
      <c r="AT703" s="128">
        <v>2.95041966212354E-2</v>
      </c>
      <c r="AU703" s="128" t="s">
        <v>46</v>
      </c>
      <c r="AV703" s="128" t="s">
        <v>46</v>
      </c>
      <c r="AW703" s="128">
        <v>0.10573377153159801</v>
      </c>
      <c r="AX703" s="128">
        <v>2.3470953206679339</v>
      </c>
      <c r="AY703" s="128">
        <v>2.864357019626492</v>
      </c>
      <c r="AZ703" s="128">
        <v>0.60027858145555402</v>
      </c>
      <c r="BA703" s="128">
        <v>0.5560035948082549</v>
      </c>
      <c r="BB703" s="128">
        <v>0.2297847575973771</v>
      </c>
      <c r="BC703" s="128" t="s">
        <v>46</v>
      </c>
      <c r="BD703" s="128">
        <v>0.90065594779035196</v>
      </c>
      <c r="BE703" s="128">
        <v>0.23845622053858359</v>
      </c>
      <c r="BF703" s="128" t="s">
        <v>46</v>
      </c>
      <c r="BG703" s="128" t="s">
        <v>46</v>
      </c>
      <c r="BH703" s="128">
        <v>1.3439287292921485</v>
      </c>
      <c r="BI703" s="128">
        <v>1.6433625031217799E-2</v>
      </c>
      <c r="BJ703" s="128">
        <v>0.19298443729662379</v>
      </c>
      <c r="BK703" s="128">
        <v>-5.3336953890989802E-2</v>
      </c>
      <c r="BL703" s="128">
        <v>-4.9453388751191873E-2</v>
      </c>
      <c r="BM703" s="128">
        <v>-9.3961343296343092E-2</v>
      </c>
      <c r="BN703" s="128">
        <v>-0.33057018905027941</v>
      </c>
      <c r="BO703" s="128">
        <v>-1.2961854968312999E-2</v>
      </c>
      <c r="BP703" s="128">
        <v>-9.4225838831798595E-2</v>
      </c>
      <c r="BQ703" s="128" t="s">
        <v>46</v>
      </c>
      <c r="BR703" s="128" t="s">
        <v>46</v>
      </c>
      <c r="BS703" s="128">
        <v>2.5085067500514757E-2</v>
      </c>
      <c r="BT703" s="128">
        <v>0.2046338894916403</v>
      </c>
      <c r="BU703" s="128">
        <v>0.25019708317436867</v>
      </c>
      <c r="BV703" s="177">
        <v>-0.1335923368831238</v>
      </c>
      <c r="BW703" s="177">
        <v>0.2020362969881806</v>
      </c>
      <c r="BX703" s="128">
        <v>-0.17894361505547141</v>
      </c>
      <c r="BY703" s="128">
        <v>-0.45471170121967258</v>
      </c>
      <c r="BZ703" s="177">
        <v>0.96466140922576737</v>
      </c>
      <c r="CA703" s="182">
        <v>0.8976767903513253</v>
      </c>
      <c r="CB703" s="182">
        <v>-0.29629495636637843</v>
      </c>
      <c r="CC703" s="182">
        <v>0.56789192747100237</v>
      </c>
      <c r="CD703" s="182">
        <v>0.48347580545511559</v>
      </c>
      <c r="CE703" s="182">
        <v>0.1062264906317603</v>
      </c>
      <c r="CF703" s="182">
        <v>0.42125718643815202</v>
      </c>
      <c r="CG703" s="179">
        <v>2.2579183</v>
      </c>
      <c r="CH703" s="169">
        <v>0.2</v>
      </c>
      <c r="CI703" s="170" t="s">
        <v>46</v>
      </c>
      <c r="CJ703" s="170">
        <v>5.7999999999999996E-3</v>
      </c>
      <c r="CK703" s="170" t="s">
        <v>46</v>
      </c>
      <c r="CL703" s="170">
        <v>5.7999999999999996E-3</v>
      </c>
      <c r="CM703" s="180">
        <v>124630997.97</v>
      </c>
      <c r="CN703" s="180">
        <v>108870200.68753968</v>
      </c>
      <c r="CO703" s="180">
        <v>17841608.500000004</v>
      </c>
      <c r="CP703" s="128" t="s">
        <v>46</v>
      </c>
      <c r="CQ703" s="128" t="s">
        <v>46</v>
      </c>
      <c r="CR703" s="128" t="s">
        <v>46</v>
      </c>
      <c r="CS703" s="128" t="s">
        <v>46</v>
      </c>
      <c r="CT703" s="126" t="s">
        <v>46</v>
      </c>
      <c r="CU703" s="126" t="s">
        <v>46</v>
      </c>
      <c r="CV703" s="126" t="s">
        <v>6912</v>
      </c>
      <c r="CW703" s="126" t="s">
        <v>46</v>
      </c>
      <c r="CX703" s="154">
        <v>25569.646527766203</v>
      </c>
    </row>
    <row r="704" spans="1:102" ht="15" customHeight="1" x14ac:dyDescent="0.35">
      <c r="A704" s="8"/>
      <c r="B704" s="129">
        <v>30830162000118</v>
      </c>
      <c r="C704" s="152" t="s">
        <v>671</v>
      </c>
      <c r="D704" s="126">
        <v>25</v>
      </c>
      <c r="E704" s="126"/>
      <c r="F704" s="122" t="s">
        <v>3393</v>
      </c>
      <c r="G704" s="126" t="s">
        <v>669</v>
      </c>
      <c r="H704" s="126" t="s">
        <v>156</v>
      </c>
      <c r="I704" s="126" t="s">
        <v>2340</v>
      </c>
      <c r="J704" s="126" t="s">
        <v>3561</v>
      </c>
      <c r="K704" s="126" t="s">
        <v>3526</v>
      </c>
      <c r="L704" s="211" t="s">
        <v>3400</v>
      </c>
      <c r="M704" s="126" t="s">
        <v>112</v>
      </c>
      <c r="N704" s="126" t="s">
        <v>113</v>
      </c>
      <c r="O704" s="126" t="s">
        <v>4459</v>
      </c>
      <c r="P704" s="211" t="s">
        <v>3550</v>
      </c>
      <c r="Q704" s="127">
        <v>500</v>
      </c>
      <c r="R704" s="126" t="s">
        <v>4350</v>
      </c>
      <c r="S704" s="213" t="s">
        <v>46</v>
      </c>
      <c r="T704" s="171">
        <v>100</v>
      </c>
      <c r="U704" s="171">
        <v>500</v>
      </c>
      <c r="V704" s="172" t="s">
        <v>3398</v>
      </c>
      <c r="W704" s="172" t="s">
        <v>3530</v>
      </c>
      <c r="X704" s="172" t="s">
        <v>3531</v>
      </c>
      <c r="Y704" s="172" t="s">
        <v>3534</v>
      </c>
      <c r="Z704" s="172">
        <v>32</v>
      </c>
      <c r="AA704" s="172" t="s">
        <v>46</v>
      </c>
      <c r="AB704" s="169" t="s">
        <v>46</v>
      </c>
      <c r="AC704" s="172" t="s">
        <v>6917</v>
      </c>
      <c r="AD704" s="169">
        <v>1.9E-2</v>
      </c>
      <c r="AE704" s="169">
        <v>0.11900000000000001</v>
      </c>
      <c r="AF704" s="169">
        <v>0.02</v>
      </c>
      <c r="AG704" s="169">
        <v>0.2</v>
      </c>
      <c r="AH704" s="172" t="s">
        <v>136</v>
      </c>
      <c r="AI704" s="172" t="s">
        <v>4367</v>
      </c>
      <c r="AJ704" s="172" t="s">
        <v>46</v>
      </c>
      <c r="AK704" s="173">
        <v>43621</v>
      </c>
      <c r="AL704" s="212" t="s">
        <v>6918</v>
      </c>
      <c r="AM704" s="128">
        <v>4.1235152682486502E-2</v>
      </c>
      <c r="AN704" s="128">
        <v>0.3394216469548299</v>
      </c>
      <c r="AO704" s="128">
        <v>0.2434467830863358</v>
      </c>
      <c r="AP704" s="128">
        <v>0.16659981293292911</v>
      </c>
      <c r="AQ704" s="128">
        <v>7.9519860881076099E-2</v>
      </c>
      <c r="AR704" s="128">
        <v>-3.8780840062163299E-2</v>
      </c>
      <c r="AS704" s="128">
        <v>9.1503421589037306E-2</v>
      </c>
      <c r="AT704" s="128">
        <v>5.7731138639678797E-2</v>
      </c>
      <c r="AU704" s="128" t="s">
        <v>46</v>
      </c>
      <c r="AV704" s="128" t="s">
        <v>46</v>
      </c>
      <c r="AW704" s="128">
        <v>0.1072794099672733</v>
      </c>
      <c r="AX704" s="128">
        <v>3.3801234432503722</v>
      </c>
      <c r="AY704" s="128">
        <v>3.279037102565848</v>
      </c>
      <c r="AZ704" s="128">
        <v>1.8244553986760561</v>
      </c>
      <c r="BA704" s="128">
        <v>1.3913805114472968</v>
      </c>
      <c r="BB704" s="128">
        <v>0.59968326923717019</v>
      </c>
      <c r="BC704" s="128" t="s">
        <v>46</v>
      </c>
      <c r="BD704" s="128">
        <v>0.70131325446282566</v>
      </c>
      <c r="BE704" s="128">
        <v>0.46658952636922651</v>
      </c>
      <c r="BF704" s="128" t="s">
        <v>46</v>
      </c>
      <c r="BG704" s="128" t="s">
        <v>46</v>
      </c>
      <c r="BH704" s="128">
        <v>1.2500248753076235</v>
      </c>
      <c r="BI704" s="128">
        <v>2.9035848907108901E-2</v>
      </c>
      <c r="BJ704" s="128">
        <v>0.23590904970814661</v>
      </c>
      <c r="BK704" s="128">
        <v>0.11001146684731079</v>
      </c>
      <c r="BL704" s="128">
        <v>4.1851568323657995E-2</v>
      </c>
      <c r="BM704" s="128">
        <v>-4.6868351052924972E-2</v>
      </c>
      <c r="BN704" s="128">
        <v>-0.14752056821640569</v>
      </c>
      <c r="BO704" s="128">
        <v>-3.89709719957878E-2</v>
      </c>
      <c r="BP704" s="128">
        <v>-6.5998896813355301E-2</v>
      </c>
      <c r="BQ704" s="128" t="s">
        <v>46</v>
      </c>
      <c r="BR704" s="128" t="s">
        <v>46</v>
      </c>
      <c r="BS704" s="128">
        <v>1.9761612330510436E-2</v>
      </c>
      <c r="BT704" s="128">
        <v>0.16947739241535029</v>
      </c>
      <c r="BU704" s="128">
        <v>0.19131394357518641</v>
      </c>
      <c r="BV704" s="177">
        <v>0.63119401567117883</v>
      </c>
      <c r="BW704" s="177">
        <v>0.1784002341649987</v>
      </c>
      <c r="BX704" s="128">
        <v>-8.5239183982820294E-2</v>
      </c>
      <c r="BY704" s="128">
        <v>-0.35177458189061012</v>
      </c>
      <c r="BZ704" s="177">
        <v>0.53734954134215673</v>
      </c>
      <c r="CA704" s="182">
        <v>0.69664085472899717</v>
      </c>
      <c r="CB704" s="182">
        <v>-0.23255522914762869</v>
      </c>
      <c r="CC704" s="182">
        <v>0.50830430106766156</v>
      </c>
      <c r="CD704" s="182">
        <v>0.43756057133971898</v>
      </c>
      <c r="CE704" s="182">
        <v>0.11402402324545489</v>
      </c>
      <c r="CF704" s="182">
        <v>0.61324193480597144</v>
      </c>
      <c r="CG704" s="179">
        <v>1.9013689</v>
      </c>
      <c r="CH704" s="169">
        <v>0.2</v>
      </c>
      <c r="CI704" s="170">
        <v>0.15</v>
      </c>
      <c r="CJ704" s="170">
        <v>3.8E-3</v>
      </c>
      <c r="CK704" s="170" t="s">
        <v>46</v>
      </c>
      <c r="CL704" s="170">
        <v>3.8E-3</v>
      </c>
      <c r="CM704" s="180">
        <v>74111864.030000001</v>
      </c>
      <c r="CN704" s="180">
        <v>71182195.866984129</v>
      </c>
      <c r="CO704" s="180">
        <v>-12058579.619999999</v>
      </c>
      <c r="CP704" s="128" t="s">
        <v>46</v>
      </c>
      <c r="CQ704" s="128" t="s">
        <v>46</v>
      </c>
      <c r="CR704" s="128" t="s">
        <v>46</v>
      </c>
      <c r="CS704" s="128" t="s">
        <v>46</v>
      </c>
      <c r="CT704" s="126" t="s">
        <v>46</v>
      </c>
      <c r="CU704" s="126" t="s">
        <v>46</v>
      </c>
      <c r="CV704" s="126" t="s">
        <v>6919</v>
      </c>
      <c r="CW704" s="126" t="s">
        <v>46</v>
      </c>
      <c r="CX704" s="154">
        <v>25569.646527766203</v>
      </c>
    </row>
    <row r="705" spans="1:102" ht="15" customHeight="1" x14ac:dyDescent="0.35">
      <c r="A705" s="8"/>
      <c r="B705" s="129">
        <v>26262363000199</v>
      </c>
      <c r="C705" s="152" t="s">
        <v>6913</v>
      </c>
      <c r="D705" s="126">
        <v>13</v>
      </c>
      <c r="E705" s="126"/>
      <c r="F705" s="122" t="s">
        <v>3393</v>
      </c>
      <c r="G705" s="126" t="s">
        <v>669</v>
      </c>
      <c r="H705" s="126" t="s">
        <v>156</v>
      </c>
      <c r="I705" s="126" t="s">
        <v>2340</v>
      </c>
      <c r="J705" s="126" t="s">
        <v>3560</v>
      </c>
      <c r="K705" s="126" t="s">
        <v>3526</v>
      </c>
      <c r="L705" s="211" t="s">
        <v>3399</v>
      </c>
      <c r="M705" s="126" t="s">
        <v>112</v>
      </c>
      <c r="N705" s="126" t="s">
        <v>4442</v>
      </c>
      <c r="O705" s="126" t="s">
        <v>331</v>
      </c>
      <c r="P705" s="211" t="s">
        <v>3541</v>
      </c>
      <c r="Q705" s="127">
        <v>500</v>
      </c>
      <c r="R705" s="126" t="s">
        <v>4350</v>
      </c>
      <c r="S705" s="213" t="s">
        <v>46</v>
      </c>
      <c r="T705" s="171">
        <v>100</v>
      </c>
      <c r="U705" s="171">
        <v>100</v>
      </c>
      <c r="V705" s="172" t="s">
        <v>3398</v>
      </c>
      <c r="W705" s="172" t="s">
        <v>3530</v>
      </c>
      <c r="X705" s="172" t="s">
        <v>3531</v>
      </c>
      <c r="Y705" s="172" t="s">
        <v>3534</v>
      </c>
      <c r="Z705" s="172">
        <v>32</v>
      </c>
      <c r="AA705" s="172" t="s">
        <v>46</v>
      </c>
      <c r="AB705" s="169" t="s">
        <v>46</v>
      </c>
      <c r="AC705" s="172" t="s">
        <v>6914</v>
      </c>
      <c r="AD705" s="169">
        <v>1.9E-2</v>
      </c>
      <c r="AE705" s="169">
        <v>0.11900000000000001</v>
      </c>
      <c r="AF705" s="169">
        <v>2.5000000000000001E-2</v>
      </c>
      <c r="AG705" s="169">
        <v>0.2</v>
      </c>
      <c r="AH705" s="172" t="s">
        <v>136</v>
      </c>
      <c r="AI705" s="172" t="s">
        <v>4367</v>
      </c>
      <c r="AJ705" s="172" t="s">
        <v>133</v>
      </c>
      <c r="AK705" s="173">
        <v>42891</v>
      </c>
      <c r="AL705" s="212" t="s">
        <v>6915</v>
      </c>
      <c r="AM705" s="128">
        <v>1.41003021964485E-2</v>
      </c>
      <c r="AN705" s="128">
        <v>0.14166662541129721</v>
      </c>
      <c r="AO705" s="128">
        <v>0.20055638046489799</v>
      </c>
      <c r="AP705" s="128">
        <v>0.14848595236162221</v>
      </c>
      <c r="AQ705" s="128">
        <v>0.12069233645246449</v>
      </c>
      <c r="AR705" s="128">
        <v>0.1298835039471157</v>
      </c>
      <c r="AS705" s="128">
        <v>0.13447589628639389</v>
      </c>
      <c r="AT705" s="128">
        <v>3.3471230822660097E-2</v>
      </c>
      <c r="AU705" s="128" t="s">
        <v>46</v>
      </c>
      <c r="AV705" s="128" t="s">
        <v>46</v>
      </c>
      <c r="AW705" s="128">
        <v>8.9124293630049103E-2</v>
      </c>
      <c r="AX705" s="128">
        <v>1.1558284354643102</v>
      </c>
      <c r="AY705" s="128">
        <v>1.3685930908842745</v>
      </c>
      <c r="AZ705" s="128">
        <v>1.503023233411745</v>
      </c>
      <c r="BA705" s="128">
        <v>1.2297323347121545</v>
      </c>
      <c r="BB705" s="128">
        <v>0.94713569637787343</v>
      </c>
      <c r="BC705" s="128">
        <v>1.1944438904875865</v>
      </c>
      <c r="BD705" s="128">
        <v>1.0306688737278342</v>
      </c>
      <c r="BE705" s="128">
        <v>0.2705182351246091</v>
      </c>
      <c r="BF705" s="128" t="s">
        <v>46</v>
      </c>
      <c r="BG705" s="128" t="s">
        <v>46</v>
      </c>
      <c r="BH705" s="128">
        <v>1.060679588998142</v>
      </c>
      <c r="BI705" s="128">
        <v>1.9009984210709E-3</v>
      </c>
      <c r="BJ705" s="128">
        <v>3.8154028164613898E-2</v>
      </c>
      <c r="BK705" s="128">
        <v>6.7121064225872995E-2</v>
      </c>
      <c r="BL705" s="128">
        <v>2.4750814024111945E-2</v>
      </c>
      <c r="BM705" s="128">
        <v>-5.9750410393097919E-3</v>
      </c>
      <c r="BN705" s="128">
        <v>2.1143775792873399E-2</v>
      </c>
      <c r="BO705" s="128">
        <v>4.0015027015687004E-3</v>
      </c>
      <c r="BP705" s="128">
        <v>-9.0258804630374001E-2</v>
      </c>
      <c r="BQ705" s="128" t="s">
        <v>46</v>
      </c>
      <c r="BR705" s="128" t="s">
        <v>46</v>
      </c>
      <c r="BS705" s="128">
        <v>4.7034329844666267E-3</v>
      </c>
      <c r="BT705" s="128">
        <v>5.7703378020614197E-2</v>
      </c>
      <c r="BU705" s="128">
        <v>5.9150589624095397E-2</v>
      </c>
      <c r="BV705" s="177">
        <v>1.0263490598468974</v>
      </c>
      <c r="BW705" s="177">
        <v>8.9609054429066998E-2</v>
      </c>
      <c r="BX705" s="128">
        <v>-4.3018152115866702E-2</v>
      </c>
      <c r="BY705" s="128">
        <v>-0.1310288575849167</v>
      </c>
      <c r="BZ705" s="177">
        <v>8.9090714230968093E-2</v>
      </c>
      <c r="CA705" s="182">
        <v>6.8367446887692002E-2</v>
      </c>
      <c r="CB705" s="182">
        <v>-3.8862407380529998E-2</v>
      </c>
      <c r="CC705" s="182">
        <v>0.1288867654218642</v>
      </c>
      <c r="CD705" s="182">
        <v>0.1242534467618094</v>
      </c>
      <c r="CE705" s="182">
        <v>-6.3169008986927094E-2</v>
      </c>
      <c r="CF705" s="182">
        <v>0.43892329429252253</v>
      </c>
      <c r="CG705" s="179">
        <v>2.0293654000000001</v>
      </c>
      <c r="CH705" s="169">
        <v>0.2</v>
      </c>
      <c r="CI705" s="170">
        <v>0.15</v>
      </c>
      <c r="CJ705" s="170">
        <v>3.8E-3</v>
      </c>
      <c r="CK705" s="170">
        <v>1.7765741881573449E-3</v>
      </c>
      <c r="CL705" s="170">
        <v>5.5765741881573447E-3</v>
      </c>
      <c r="CM705" s="180">
        <v>78920720.099999994</v>
      </c>
      <c r="CN705" s="180">
        <v>31168233.371269844</v>
      </c>
      <c r="CO705" s="180">
        <v>53444392.549999997</v>
      </c>
      <c r="CP705" s="128" t="s">
        <v>46</v>
      </c>
      <c r="CQ705" s="128" t="s">
        <v>46</v>
      </c>
      <c r="CR705" s="128" t="s">
        <v>46</v>
      </c>
      <c r="CS705" s="128" t="s">
        <v>46</v>
      </c>
      <c r="CT705" s="126" t="s">
        <v>46</v>
      </c>
      <c r="CU705" s="126" t="s">
        <v>46</v>
      </c>
      <c r="CV705" s="126" t="s">
        <v>6916</v>
      </c>
      <c r="CW705" s="126" t="s">
        <v>46</v>
      </c>
      <c r="CX705" s="154">
        <v>25569.646527766203</v>
      </c>
    </row>
    <row r="706" spans="1:102" ht="15" customHeight="1" x14ac:dyDescent="0.35">
      <c r="A706" s="8"/>
      <c r="B706" s="129">
        <v>26261488000102</v>
      </c>
      <c r="C706" s="152" t="s">
        <v>673</v>
      </c>
      <c r="D706" s="126">
        <v>13</v>
      </c>
      <c r="E706" s="126"/>
      <c r="F706" s="122" t="s">
        <v>3394</v>
      </c>
      <c r="G706" s="126" t="s">
        <v>669</v>
      </c>
      <c r="H706" s="126" t="s">
        <v>156</v>
      </c>
      <c r="I706" s="126" t="s">
        <v>2340</v>
      </c>
      <c r="J706" s="126" t="s">
        <v>3560</v>
      </c>
      <c r="K706" s="126" t="s">
        <v>3540</v>
      </c>
      <c r="L706" s="211" t="s">
        <v>3399</v>
      </c>
      <c r="M706" s="126" t="s">
        <v>112</v>
      </c>
      <c r="N706" s="126" t="s">
        <v>264</v>
      </c>
      <c r="O706" s="126" t="s">
        <v>166</v>
      </c>
      <c r="P706" s="211" t="s">
        <v>3541</v>
      </c>
      <c r="Q706" s="127">
        <v>500</v>
      </c>
      <c r="R706" s="126" t="s">
        <v>4361</v>
      </c>
      <c r="S706" s="213" t="s">
        <v>46</v>
      </c>
      <c r="T706" s="171">
        <v>100</v>
      </c>
      <c r="U706" s="171">
        <v>500</v>
      </c>
      <c r="V706" s="172" t="s">
        <v>3398</v>
      </c>
      <c r="W706" s="172" t="s">
        <v>3530</v>
      </c>
      <c r="X706" s="172" t="s">
        <v>3531</v>
      </c>
      <c r="Y706" s="172" t="s">
        <v>3530</v>
      </c>
      <c r="Z706" s="172">
        <v>31</v>
      </c>
      <c r="AA706" s="172" t="s">
        <v>46</v>
      </c>
      <c r="AB706" s="169" t="s">
        <v>46</v>
      </c>
      <c r="AC706" s="172" t="s">
        <v>6920</v>
      </c>
      <c r="AD706" s="169">
        <v>1.9E-2</v>
      </c>
      <c r="AE706" s="169">
        <v>0.11900000000000001</v>
      </c>
      <c r="AF706" s="169">
        <v>2.5000000000000001E-2</v>
      </c>
      <c r="AG706" s="169">
        <v>0.2</v>
      </c>
      <c r="AH706" s="172" t="s">
        <v>136</v>
      </c>
      <c r="AI706" s="172" t="s">
        <v>4367</v>
      </c>
      <c r="AJ706" s="172" t="s">
        <v>133</v>
      </c>
      <c r="AK706" s="173">
        <v>42891</v>
      </c>
      <c r="AL706" s="212" t="s">
        <v>6921</v>
      </c>
      <c r="AM706" s="128">
        <v>9.0265493265497005E-3</v>
      </c>
      <c r="AN706" s="128">
        <v>-7.0590590102979998E-3</v>
      </c>
      <c r="AO706" s="128">
        <v>9.9371616572043298E-2</v>
      </c>
      <c r="AP706" s="128">
        <v>4.0340478753982001E-2</v>
      </c>
      <c r="AQ706" s="128">
        <v>3.8841292358813499E-2</v>
      </c>
      <c r="AR706" s="128">
        <v>6.9432036359430294E-2</v>
      </c>
      <c r="AS706" s="128">
        <v>2.3793435466940599E-2</v>
      </c>
      <c r="AT706" s="128">
        <v>0.1784257340909296</v>
      </c>
      <c r="AU706" s="128" t="s">
        <v>46</v>
      </c>
      <c r="AV706" s="128" t="s">
        <v>46</v>
      </c>
      <c r="AW706" s="128">
        <v>6.7638531310225902E-2</v>
      </c>
      <c r="AX706" s="128">
        <v>0.73992331798216859</v>
      </c>
      <c r="AY706" s="128" t="s">
        <v>46</v>
      </c>
      <c r="AZ706" s="128">
        <v>0.74471751087273808</v>
      </c>
      <c r="BA706" s="128">
        <v>0.31727539910028618</v>
      </c>
      <c r="BB706" s="128">
        <v>0.2814631815500041</v>
      </c>
      <c r="BC706" s="128">
        <v>0.63851581696934256</v>
      </c>
      <c r="BD706" s="128">
        <v>0.1823609584471598</v>
      </c>
      <c r="BE706" s="128">
        <v>1.4420567604109111</v>
      </c>
      <c r="BF706" s="128" t="s">
        <v>46</v>
      </c>
      <c r="BG706" s="128" t="s">
        <v>46</v>
      </c>
      <c r="BH706" s="128">
        <v>0.7423090108106678</v>
      </c>
      <c r="BI706" s="128">
        <v>-3.1727544488277999E-3</v>
      </c>
      <c r="BJ706" s="128">
        <v>-0.1105716562569812</v>
      </c>
      <c r="BK706" s="128">
        <v>-3.4063699666981598E-2</v>
      </c>
      <c r="BL706" s="128">
        <v>-7.7014022483193889E-2</v>
      </c>
      <c r="BM706" s="128">
        <v>-8.7132403414174386E-2</v>
      </c>
      <c r="BN706" s="128">
        <v>-3.9307691794812E-2</v>
      </c>
      <c r="BO706" s="128">
        <v>-0.1066809581178844</v>
      </c>
      <c r="BP706" s="128">
        <v>5.4695698637895397E-2</v>
      </c>
      <c r="BQ706" s="128" t="s">
        <v>46</v>
      </c>
      <c r="BR706" s="128" t="s">
        <v>46</v>
      </c>
      <c r="BS706" s="128">
        <v>-2.1519714715109384E-2</v>
      </c>
      <c r="BT706" s="128">
        <v>7.5808087600157795E-2</v>
      </c>
      <c r="BU706" s="128">
        <v>4.9340437849062502E-2</v>
      </c>
      <c r="BV706" s="177">
        <v>-0.36500537509068631</v>
      </c>
      <c r="BW706" s="177">
        <v>-0.30732892813041068</v>
      </c>
      <c r="BX706" s="128">
        <v>-6.2304302611698198E-2</v>
      </c>
      <c r="BY706" s="128">
        <v>-8.38602082059378E-2</v>
      </c>
      <c r="BZ706" s="177">
        <v>1.0347499925075001E-2</v>
      </c>
      <c r="CA706" s="182">
        <v>-8.94756417685863E-2</v>
      </c>
      <c r="CB706" s="182">
        <v>0.17664983037363141</v>
      </c>
      <c r="CC706" s="182">
        <v>-0.13886907342372529</v>
      </c>
      <c r="CD706" s="182">
        <v>-8.7676019151260096E-2</v>
      </c>
      <c r="CE706" s="182">
        <v>0.2049978656824715</v>
      </c>
      <c r="CF706" s="182">
        <v>0.16806974250355999</v>
      </c>
      <c r="CG706" s="179">
        <v>1.720394</v>
      </c>
      <c r="CH706" s="169">
        <v>0.2</v>
      </c>
      <c r="CI706" s="170">
        <v>0.15</v>
      </c>
      <c r="CJ706" s="170">
        <v>3.8E-3</v>
      </c>
      <c r="CK706" s="170" t="s">
        <v>46</v>
      </c>
      <c r="CL706" s="170">
        <v>3.8E-3</v>
      </c>
      <c r="CM706" s="180">
        <v>26956085.239999998</v>
      </c>
      <c r="CN706" s="180">
        <v>30268985.874365069</v>
      </c>
      <c r="CO706" s="180">
        <v>-9702950.3300000019</v>
      </c>
      <c r="CP706" s="128" t="s">
        <v>46</v>
      </c>
      <c r="CQ706" s="128" t="s">
        <v>46</v>
      </c>
      <c r="CR706" s="128" t="s">
        <v>46</v>
      </c>
      <c r="CS706" s="128" t="s">
        <v>46</v>
      </c>
      <c r="CT706" s="126" t="s">
        <v>46</v>
      </c>
      <c r="CU706" s="126" t="s">
        <v>46</v>
      </c>
      <c r="CV706" s="126" t="s">
        <v>6922</v>
      </c>
      <c r="CW706" s="126" t="s">
        <v>46</v>
      </c>
      <c r="CX706" s="154">
        <v>25569.646527766203</v>
      </c>
    </row>
    <row r="707" spans="1:102" ht="15" customHeight="1" x14ac:dyDescent="0.35">
      <c r="A707" s="8"/>
      <c r="B707" s="129">
        <v>30509221000150</v>
      </c>
      <c r="C707" s="152" t="s">
        <v>6938</v>
      </c>
      <c r="D707" s="126">
        <v>10</v>
      </c>
      <c r="E707" s="126"/>
      <c r="F707" s="122" t="s">
        <v>3394</v>
      </c>
      <c r="G707" s="126" t="s">
        <v>6939</v>
      </c>
      <c r="H707" s="126" t="s">
        <v>3383</v>
      </c>
      <c r="I707" s="126" t="s">
        <v>3383</v>
      </c>
      <c r="J707" s="126" t="s">
        <v>3561</v>
      </c>
      <c r="K707" s="126" t="s">
        <v>3526</v>
      </c>
      <c r="L707" s="211" t="s">
        <v>3399</v>
      </c>
      <c r="M707" s="126" t="s">
        <v>163</v>
      </c>
      <c r="N707" s="126" t="s">
        <v>3566</v>
      </c>
      <c r="O707" s="126" t="s">
        <v>3568</v>
      </c>
      <c r="P707" s="211" t="s">
        <v>3562</v>
      </c>
      <c r="Q707" s="127">
        <v>100</v>
      </c>
      <c r="R707" s="126" t="s">
        <v>4350</v>
      </c>
      <c r="S707" s="213" t="s">
        <v>46</v>
      </c>
      <c r="T707" s="171">
        <v>100</v>
      </c>
      <c r="U707" s="171">
        <v>100</v>
      </c>
      <c r="V707" s="172" t="s">
        <v>4780</v>
      </c>
      <c r="W707" s="172" t="s">
        <v>135</v>
      </c>
      <c r="X707" s="172" t="s">
        <v>135</v>
      </c>
      <c r="Y707" s="172" t="s">
        <v>135</v>
      </c>
      <c r="Z707" s="172">
        <v>0</v>
      </c>
      <c r="AA707" s="172" t="s">
        <v>46</v>
      </c>
      <c r="AB707" s="169" t="s">
        <v>46</v>
      </c>
      <c r="AC707" s="172" t="s">
        <v>46</v>
      </c>
      <c r="AD707" s="169">
        <v>4.0000000000000001E-3</v>
      </c>
      <c r="AE707" s="169" t="s">
        <v>46</v>
      </c>
      <c r="AF707" s="169">
        <v>6.0000000000000001E-3</v>
      </c>
      <c r="AG707" s="169" t="s">
        <v>46</v>
      </c>
      <c r="AH707" s="172" t="s">
        <v>46</v>
      </c>
      <c r="AI707" s="172" t="s">
        <v>46</v>
      </c>
      <c r="AJ707" s="172" t="s">
        <v>133</v>
      </c>
      <c r="AK707" s="173">
        <v>43616</v>
      </c>
      <c r="AL707" s="212" t="s">
        <v>6940</v>
      </c>
      <c r="AM707" s="128">
        <v>1.18728089746087E-2</v>
      </c>
      <c r="AN707" s="128">
        <v>0.1010715724820356</v>
      </c>
      <c r="AO707" s="128">
        <v>0.1313449182706683</v>
      </c>
      <c r="AP707" s="128">
        <v>0.1222885766162809</v>
      </c>
      <c r="AQ707" s="128">
        <v>0.1263910574716173</v>
      </c>
      <c r="AR707" s="128">
        <v>0.1114753427239709</v>
      </c>
      <c r="AS707" s="128">
        <v>0.12966589697077069</v>
      </c>
      <c r="AT707" s="128">
        <v>0.12563513427025039</v>
      </c>
      <c r="AU707" s="128" t="s">
        <v>46</v>
      </c>
      <c r="AV707" s="128" t="s">
        <v>46</v>
      </c>
      <c r="AW707" s="128">
        <v>9.2210011178677803E-2</v>
      </c>
      <c r="AX707" s="128">
        <v>0.97323660376194321</v>
      </c>
      <c r="AY707" s="128">
        <v>0.9764180898791448</v>
      </c>
      <c r="AZ707" s="128">
        <v>0.98433399772057295</v>
      </c>
      <c r="BA707" s="128">
        <v>1.0004215351447248</v>
      </c>
      <c r="BB707" s="128">
        <v>0.99729196868512415</v>
      </c>
      <c r="BC707" s="128">
        <v>1.0251574527191041</v>
      </c>
      <c r="BD707" s="128">
        <v>0.99380340776576337</v>
      </c>
      <c r="BE707" s="128">
        <v>1.0153972219456719</v>
      </c>
      <c r="BF707" s="128" t="s">
        <v>46</v>
      </c>
      <c r="BG707" s="128" t="s">
        <v>46</v>
      </c>
      <c r="BH707" s="128">
        <v>1.0324775376477322</v>
      </c>
      <c r="BI707" s="128">
        <v>-3.2649480076879999E-4</v>
      </c>
      <c r="BJ707" s="128">
        <v>-2.4410247646474998E-3</v>
      </c>
      <c r="BK707" s="128">
        <v>-2.0903979683566001E-3</v>
      </c>
      <c r="BL707" s="128">
        <v>4.5914731062079994E-5</v>
      </c>
      <c r="BM707" s="128">
        <v>-3.0459741189114986E-4</v>
      </c>
      <c r="BN707" s="128">
        <v>2.7356145697285E-3</v>
      </c>
      <c r="BO707" s="128">
        <v>-8.0849661405440001E-4</v>
      </c>
      <c r="BP707" s="128">
        <v>1.9050988172161999E-3</v>
      </c>
      <c r="BQ707" s="128" t="s">
        <v>46</v>
      </c>
      <c r="BR707" s="128" t="s">
        <v>46</v>
      </c>
      <c r="BS707" s="128">
        <v>2.6627431882555452E-3</v>
      </c>
      <c r="BT707" s="128">
        <v>1.7234625103784999E-3</v>
      </c>
      <c r="BU707" s="128">
        <v>3.5352663186212999E-3</v>
      </c>
      <c r="BV707" s="177">
        <v>-1.070994418565991</v>
      </c>
      <c r="BW707" s="177">
        <v>0.60677236275569923</v>
      </c>
      <c r="BX707" s="128" t="s">
        <v>46</v>
      </c>
      <c r="BY707" s="128">
        <v>-3.1753996372968999E-3</v>
      </c>
      <c r="BZ707" s="177">
        <v>-8.5720775709199998E-5</v>
      </c>
      <c r="CA707" s="182">
        <v>0.109874105314879</v>
      </c>
      <c r="CB707" s="182">
        <v>-9.1977487153030196E-2</v>
      </c>
      <c r="CC707" s="182">
        <v>0.130085155762689</v>
      </c>
      <c r="CD707" s="182">
        <v>9.1752981370579398E-2</v>
      </c>
      <c r="CE707" s="182">
        <v>-4.5913988387406103E-2</v>
      </c>
      <c r="CF707" s="182">
        <v>6.53540528342237E-2</v>
      </c>
      <c r="CG707" s="179">
        <v>1.7458125099999999</v>
      </c>
      <c r="CH707" s="169">
        <v>0.3</v>
      </c>
      <c r="CI707" s="170" t="s">
        <v>46</v>
      </c>
      <c r="CJ707" s="170">
        <v>1.1999999999999999E-3</v>
      </c>
      <c r="CK707" s="170" t="s">
        <v>46</v>
      </c>
      <c r="CL707" s="170">
        <v>1.1999999999999999E-3</v>
      </c>
      <c r="CM707" s="180">
        <v>1132894817.3099999</v>
      </c>
      <c r="CN707" s="180">
        <v>1164615657.9475391</v>
      </c>
      <c r="CO707" s="180">
        <v>-153228937.42999995</v>
      </c>
      <c r="CP707" s="128" t="s">
        <v>46</v>
      </c>
      <c r="CQ707" s="128" t="s">
        <v>46</v>
      </c>
      <c r="CR707" s="128" t="s">
        <v>46</v>
      </c>
      <c r="CS707" s="128" t="s">
        <v>46</v>
      </c>
      <c r="CT707" s="126" t="s">
        <v>46</v>
      </c>
      <c r="CU707" s="126" t="s">
        <v>46</v>
      </c>
      <c r="CV707" s="126" t="s">
        <v>6941</v>
      </c>
      <c r="CW707" s="126" t="s">
        <v>46</v>
      </c>
      <c r="CX707" s="154">
        <v>25569.625</v>
      </c>
    </row>
    <row r="708" spans="1:102" ht="15" customHeight="1" x14ac:dyDescent="0.35">
      <c r="A708" s="8"/>
      <c r="B708" s="129">
        <v>42774627000140</v>
      </c>
      <c r="C708" s="152" t="s">
        <v>6942</v>
      </c>
      <c r="D708" s="126">
        <v>10</v>
      </c>
      <c r="E708" s="126"/>
      <c r="F708" s="122"/>
      <c r="G708" s="126" t="s">
        <v>6939</v>
      </c>
      <c r="H708" s="126" t="s">
        <v>3383</v>
      </c>
      <c r="I708" s="126" t="s">
        <v>3383</v>
      </c>
      <c r="J708" s="126" t="s">
        <v>3561</v>
      </c>
      <c r="K708" s="126" t="s">
        <v>3526</v>
      </c>
      <c r="L708" s="211" t="s">
        <v>3399</v>
      </c>
      <c r="M708" s="126" t="s">
        <v>163</v>
      </c>
      <c r="N708" s="126" t="s">
        <v>3566</v>
      </c>
      <c r="O708" s="126" t="s">
        <v>3568</v>
      </c>
      <c r="P708" s="211" t="s">
        <v>3562</v>
      </c>
      <c r="Q708" s="127">
        <v>500</v>
      </c>
      <c r="R708" s="126" t="s">
        <v>4350</v>
      </c>
      <c r="S708" s="213" t="s">
        <v>46</v>
      </c>
      <c r="T708" s="171">
        <v>100</v>
      </c>
      <c r="U708" s="171">
        <v>500</v>
      </c>
      <c r="V708" s="172" t="s">
        <v>4780</v>
      </c>
      <c r="W708" s="172" t="s">
        <v>135</v>
      </c>
      <c r="X708" s="172" t="s">
        <v>5321</v>
      </c>
      <c r="Y708" s="172" t="s">
        <v>3534</v>
      </c>
      <c r="Z708" s="172">
        <v>12</v>
      </c>
      <c r="AA708" s="172" t="s">
        <v>46</v>
      </c>
      <c r="AB708" s="169" t="s">
        <v>46</v>
      </c>
      <c r="AC708" s="172" t="s">
        <v>46</v>
      </c>
      <c r="AD708" s="169">
        <v>5.0000000000000001E-3</v>
      </c>
      <c r="AE708" s="169" t="s">
        <v>46</v>
      </c>
      <c r="AF708" s="169">
        <v>6.9999999999999993E-3</v>
      </c>
      <c r="AG708" s="169" t="s">
        <v>46</v>
      </c>
      <c r="AH708" s="172" t="s">
        <v>46</v>
      </c>
      <c r="AI708" s="172" t="s">
        <v>46</v>
      </c>
      <c r="AJ708" s="172" t="s">
        <v>133</v>
      </c>
      <c r="AK708" s="173">
        <v>44648</v>
      </c>
      <c r="AL708" s="212" t="s">
        <v>6943</v>
      </c>
      <c r="AM708" s="128">
        <v>1.2361706623825901E-2</v>
      </c>
      <c r="AN708" s="128">
        <v>0.106369715077407</v>
      </c>
      <c r="AO708" s="128">
        <v>0.13535000396627869</v>
      </c>
      <c r="AP708" s="128">
        <v>0.131744104611041</v>
      </c>
      <c r="AQ708" s="128">
        <v>0.1383545649924296</v>
      </c>
      <c r="AR708" s="128">
        <v>0.1200192950484564</v>
      </c>
      <c r="AS708" s="128">
        <v>0.14969882687326061</v>
      </c>
      <c r="AT708" s="128" t="s">
        <v>46</v>
      </c>
      <c r="AU708" s="128" t="s">
        <v>46</v>
      </c>
      <c r="AV708" s="128" t="s">
        <v>46</v>
      </c>
      <c r="AW708" s="128">
        <v>0.13963905106637289</v>
      </c>
      <c r="AX708" s="128">
        <v>1.0133124685997374</v>
      </c>
      <c r="AY708" s="128">
        <v>1.0276016437295536</v>
      </c>
      <c r="AZ708" s="128">
        <v>1.0143491826693314</v>
      </c>
      <c r="BA708" s="128">
        <v>1.0825774239990149</v>
      </c>
      <c r="BB708" s="128">
        <v>1.1042491545248361</v>
      </c>
      <c r="BC708" s="128">
        <v>1.1037299530325706</v>
      </c>
      <c r="BD708" s="128">
        <v>1.147342576272923</v>
      </c>
      <c r="BE708" s="128" t="s">
        <v>46</v>
      </c>
      <c r="BF708" s="128" t="s">
        <v>46</v>
      </c>
      <c r="BG708" s="128" t="s">
        <v>46</v>
      </c>
      <c r="BH708" s="128">
        <v>1.1166978009602238</v>
      </c>
      <c r="BI708" s="128">
        <v>1.624028484483E-4</v>
      </c>
      <c r="BJ708" s="128">
        <v>2.8571178307237001E-3</v>
      </c>
      <c r="BK708" s="128">
        <v>1.9146877272537E-3</v>
      </c>
      <c r="BL708" s="128">
        <v>8.9589853506830686E-3</v>
      </c>
      <c r="BM708" s="128">
        <v>1.1607358161390025E-2</v>
      </c>
      <c r="BN708" s="128">
        <v>1.1279566894213999E-2</v>
      </c>
      <c r="BO708" s="128">
        <v>1.92244332884354E-2</v>
      </c>
      <c r="BP708" s="128" t="s">
        <v>46</v>
      </c>
      <c r="BQ708" s="128" t="s">
        <v>46</v>
      </c>
      <c r="BR708" s="128" t="s">
        <v>46</v>
      </c>
      <c r="BS708" s="128">
        <v>1.2970701417642783E-2</v>
      </c>
      <c r="BT708" s="128">
        <v>2.7875114440244E-3</v>
      </c>
      <c r="BU708" s="128">
        <v>3.4475864590384001E-3</v>
      </c>
      <c r="BV708" s="177">
        <v>0.60705922334920026</v>
      </c>
      <c r="BW708" s="177">
        <v>3.2453750401851931</v>
      </c>
      <c r="BX708" s="128">
        <v>-3.3532961433524466E-4</v>
      </c>
      <c r="BY708" s="128">
        <v>-3.3532961433524466E-4</v>
      </c>
      <c r="BZ708" s="177">
        <v>-6.3854845212199995E-5</v>
      </c>
      <c r="CA708" s="182">
        <v>2.6693088657785601E-2</v>
      </c>
      <c r="CB708" s="182">
        <v>-8.3126133763384999E-2</v>
      </c>
      <c r="CC708" s="182">
        <v>4.7367998490439801E-2</v>
      </c>
      <c r="CD708" s="182">
        <v>3.73707061753401E-2</v>
      </c>
      <c r="CE708" s="182">
        <v>-2.27913298276376E-2</v>
      </c>
      <c r="CF708" s="182">
        <v>2.31692748484825E-2</v>
      </c>
      <c r="CG708" s="179">
        <v>1.58010384</v>
      </c>
      <c r="CH708" s="169">
        <v>0.3</v>
      </c>
      <c r="CI708" s="170" t="s">
        <v>46</v>
      </c>
      <c r="CJ708" s="170">
        <v>1.5E-3</v>
      </c>
      <c r="CK708" s="170" t="s">
        <v>46</v>
      </c>
      <c r="CL708" s="170">
        <v>1.5E-3</v>
      </c>
      <c r="CM708" s="180">
        <v>1205544401.1600001</v>
      </c>
      <c r="CN708" s="180">
        <v>1266543285.963413</v>
      </c>
      <c r="CO708" s="180">
        <v>-197437387.19</v>
      </c>
      <c r="CP708" s="128" t="s">
        <v>46</v>
      </c>
      <c r="CQ708" s="128" t="s">
        <v>46</v>
      </c>
      <c r="CR708" s="128" t="s">
        <v>46</v>
      </c>
      <c r="CS708" s="128" t="s">
        <v>46</v>
      </c>
      <c r="CT708" s="126" t="s">
        <v>46</v>
      </c>
      <c r="CU708" s="126" t="s">
        <v>46</v>
      </c>
      <c r="CV708" s="126" t="s">
        <v>6944</v>
      </c>
      <c r="CW708" s="126" t="s">
        <v>46</v>
      </c>
      <c r="CX708" s="154">
        <v>25569.625694432871</v>
      </c>
    </row>
    <row r="709" spans="1:102" ht="15" customHeight="1" x14ac:dyDescent="0.35">
      <c r="A709" s="8"/>
      <c r="B709" s="129">
        <v>39354762000121</v>
      </c>
      <c r="C709" s="152" t="s">
        <v>6945</v>
      </c>
      <c r="D709" s="126">
        <v>13</v>
      </c>
      <c r="E709" s="126"/>
      <c r="F709" s="122"/>
      <c r="G709" s="126" t="s">
        <v>6939</v>
      </c>
      <c r="H709" s="126" t="s">
        <v>3391</v>
      </c>
      <c r="I709" s="126" t="s">
        <v>3392</v>
      </c>
      <c r="J709" s="126" t="s">
        <v>362</v>
      </c>
      <c r="K709" s="126" t="s">
        <v>46</v>
      </c>
      <c r="L709" s="211" t="s">
        <v>3399</v>
      </c>
      <c r="M709" s="126" t="s">
        <v>112</v>
      </c>
      <c r="N709" s="126" t="s">
        <v>113</v>
      </c>
      <c r="O709" s="126" t="s">
        <v>331</v>
      </c>
      <c r="P709" s="211" t="s">
        <v>3562</v>
      </c>
      <c r="Q709" s="127">
        <v>500</v>
      </c>
      <c r="R709" s="126" t="s">
        <v>4361</v>
      </c>
      <c r="S709" s="213" t="s">
        <v>46</v>
      </c>
      <c r="T709" s="171">
        <v>500</v>
      </c>
      <c r="U709" s="171">
        <v>500</v>
      </c>
      <c r="V709" s="172" t="s">
        <v>3398</v>
      </c>
      <c r="W709" s="172" t="s">
        <v>3530</v>
      </c>
      <c r="X709" s="172" t="s">
        <v>3545</v>
      </c>
      <c r="Y709" s="172" t="s">
        <v>3534</v>
      </c>
      <c r="Z709" s="172">
        <v>17</v>
      </c>
      <c r="AA709" s="172" t="s">
        <v>46</v>
      </c>
      <c r="AB709" s="169" t="s">
        <v>46</v>
      </c>
      <c r="AC709" s="172" t="s">
        <v>6946</v>
      </c>
      <c r="AD709" s="169">
        <v>1.95E-2</v>
      </c>
      <c r="AE709" s="169">
        <v>4.9500000000000002E-2</v>
      </c>
      <c r="AF709" s="169">
        <v>2.6000000000000002E-2</v>
      </c>
      <c r="AG709" s="169">
        <v>0.2</v>
      </c>
      <c r="AH709" s="172" t="s">
        <v>136</v>
      </c>
      <c r="AI709" s="172" t="s">
        <v>4367</v>
      </c>
      <c r="AJ709" s="172" t="s">
        <v>133</v>
      </c>
      <c r="AK709" s="173">
        <v>44882</v>
      </c>
      <c r="AL709" s="212" t="s">
        <v>6947</v>
      </c>
      <c r="AM709" s="128">
        <v>1.13456552184973E-2</v>
      </c>
      <c r="AN709" s="128">
        <v>0.11303814336804779</v>
      </c>
      <c r="AO709" s="128">
        <v>0.1518729918910928</v>
      </c>
      <c r="AP709" s="128">
        <v>0.1656177161635892</v>
      </c>
      <c r="AQ709" s="128" t="s">
        <v>46</v>
      </c>
      <c r="AR709" s="128">
        <v>0.15147740531294859</v>
      </c>
      <c r="AS709" s="128">
        <v>0.17663342324767251</v>
      </c>
      <c r="AT709" s="128" t="s">
        <v>46</v>
      </c>
      <c r="AU709" s="128" t="s">
        <v>46</v>
      </c>
      <c r="AV709" s="128" t="s">
        <v>46</v>
      </c>
      <c r="AW709" s="128">
        <v>0.17533865240906121</v>
      </c>
      <c r="AX709" s="128">
        <v>0.93002481349770538</v>
      </c>
      <c r="AY709" s="128">
        <v>1.0920230616826667</v>
      </c>
      <c r="AZ709" s="128">
        <v>1.1381768797927541</v>
      </c>
      <c r="BA709" s="128">
        <v>1.3825514194327555</v>
      </c>
      <c r="BB709" s="128" t="s">
        <v>46</v>
      </c>
      <c r="BC709" s="128">
        <v>1.393027257692651</v>
      </c>
      <c r="BD709" s="128">
        <v>1.3537784571716598</v>
      </c>
      <c r="BE709" s="128" t="s">
        <v>46</v>
      </c>
      <c r="BF709" s="128" t="s">
        <v>46</v>
      </c>
      <c r="BG709" s="128" t="s">
        <v>46</v>
      </c>
      <c r="BH709" s="128">
        <v>1.4505766324784015</v>
      </c>
      <c r="BI709" s="128">
        <v>-8.5364855688010001E-4</v>
      </c>
      <c r="BJ709" s="128">
        <v>9.5255461213644994E-3</v>
      </c>
      <c r="BK709" s="128">
        <v>1.84376756520678E-2</v>
      </c>
      <c r="BL709" s="128">
        <v>4.092401207648888E-2</v>
      </c>
      <c r="BM709" s="128" t="s">
        <v>46</v>
      </c>
      <c r="BN709" s="128">
        <v>4.2737677158706203E-2</v>
      </c>
      <c r="BO709" s="128">
        <v>4.6159029662847302E-2</v>
      </c>
      <c r="BP709" s="128" t="s">
        <v>46</v>
      </c>
      <c r="BQ709" s="128" t="s">
        <v>46</v>
      </c>
      <c r="BR709" s="128" t="s">
        <v>46</v>
      </c>
      <c r="BS709" s="128">
        <v>4.8590169660188698E-2</v>
      </c>
      <c r="BT709" s="128">
        <v>2.23153145509511E-2</v>
      </c>
      <c r="BU709" s="128">
        <v>3.0707680804069101E-2</v>
      </c>
      <c r="BV709" s="177">
        <v>0.7345684626131449</v>
      </c>
      <c r="BW709" s="177">
        <v>1.4061674011537311</v>
      </c>
      <c r="BX709" s="128">
        <v>-7.8740815172496006E-3</v>
      </c>
      <c r="BY709" s="128">
        <v>-2.16980977176469E-2</v>
      </c>
      <c r="BZ709" s="177">
        <v>-2.36912341323103E-2</v>
      </c>
      <c r="CA709" s="182">
        <v>0.1493558279984494</v>
      </c>
      <c r="CB709" s="182">
        <v>-5.9724990175607402E-2</v>
      </c>
      <c r="CC709" s="182">
        <v>1.17746596843864E-2</v>
      </c>
      <c r="CD709" s="182">
        <v>2.6548352190485002E-3</v>
      </c>
      <c r="CE709" s="182">
        <v>-1.6856679758697798E-2</v>
      </c>
      <c r="CF709" s="182">
        <v>0.1103395719687114</v>
      </c>
      <c r="CG709" s="179">
        <v>1.58761134</v>
      </c>
      <c r="CH709" s="169">
        <v>0.3</v>
      </c>
      <c r="CI709" s="170">
        <v>0.1</v>
      </c>
      <c r="CJ709" s="170">
        <v>5.8499999999999993E-3</v>
      </c>
      <c r="CK709" s="170">
        <v>3.2534147097601279E-4</v>
      </c>
      <c r="CL709" s="170">
        <v>6.1753414709760125E-3</v>
      </c>
      <c r="CM709" s="180">
        <v>322825674.95999998</v>
      </c>
      <c r="CN709" s="180">
        <v>239327180.97809523</v>
      </c>
      <c r="CO709" s="180">
        <v>148072475.17999995</v>
      </c>
      <c r="CP709" s="128" t="s">
        <v>46</v>
      </c>
      <c r="CQ709" s="128" t="s">
        <v>46</v>
      </c>
      <c r="CR709" s="128" t="s">
        <v>46</v>
      </c>
      <c r="CS709" s="128" t="s">
        <v>46</v>
      </c>
      <c r="CT709" s="126" t="s">
        <v>46</v>
      </c>
      <c r="CU709" s="126" t="s">
        <v>46</v>
      </c>
      <c r="CV709" s="126" t="s">
        <v>6948</v>
      </c>
      <c r="CW709" s="126" t="s">
        <v>46</v>
      </c>
      <c r="CX709" s="154">
        <v>25569.625694432871</v>
      </c>
    </row>
    <row r="710" spans="1:102" ht="15" customHeight="1" x14ac:dyDescent="0.35">
      <c r="A710" s="8"/>
      <c r="B710" s="129">
        <v>36017289000107</v>
      </c>
      <c r="C710" s="152" t="s">
        <v>6949</v>
      </c>
      <c r="D710" s="126">
        <v>10</v>
      </c>
      <c r="E710" s="126"/>
      <c r="F710" s="122"/>
      <c r="G710" s="126" t="s">
        <v>6939</v>
      </c>
      <c r="H710" s="126" t="s">
        <v>3383</v>
      </c>
      <c r="I710" s="126" t="s">
        <v>3383</v>
      </c>
      <c r="J710" s="126" t="s">
        <v>3559</v>
      </c>
      <c r="K710" s="126" t="s">
        <v>3526</v>
      </c>
      <c r="L710" s="211" t="s">
        <v>3399</v>
      </c>
      <c r="M710" s="126" t="s">
        <v>163</v>
      </c>
      <c r="N710" s="126" t="s">
        <v>3566</v>
      </c>
      <c r="O710" s="126" t="s">
        <v>3568</v>
      </c>
      <c r="P710" s="211" t="s">
        <v>3539</v>
      </c>
      <c r="Q710" s="127">
        <v>100</v>
      </c>
      <c r="R710" s="126" t="s">
        <v>4350</v>
      </c>
      <c r="S710" s="213" t="s">
        <v>46</v>
      </c>
      <c r="T710" s="171">
        <v>100</v>
      </c>
      <c r="U710" s="171">
        <v>100</v>
      </c>
      <c r="V710" s="172" t="s">
        <v>4780</v>
      </c>
      <c r="W710" s="172" t="s">
        <v>135</v>
      </c>
      <c r="X710" s="172" t="s">
        <v>4509</v>
      </c>
      <c r="Y710" s="172" t="s">
        <v>3530</v>
      </c>
      <c r="Z710" s="172">
        <v>7</v>
      </c>
      <c r="AA710" s="172" t="s">
        <v>46</v>
      </c>
      <c r="AB710" s="169" t="s">
        <v>46</v>
      </c>
      <c r="AC710" s="172" t="s">
        <v>46</v>
      </c>
      <c r="AD710" s="169">
        <v>4.0000000000000001E-3</v>
      </c>
      <c r="AE710" s="169" t="s">
        <v>46</v>
      </c>
      <c r="AF710" s="169">
        <v>5.0000000000000001E-3</v>
      </c>
      <c r="AG710" s="169" t="s">
        <v>46</v>
      </c>
      <c r="AH710" s="172" t="s">
        <v>46</v>
      </c>
      <c r="AI710" s="172" t="s">
        <v>46</v>
      </c>
      <c r="AJ710" s="172" t="s">
        <v>133</v>
      </c>
      <c r="AK710" s="173">
        <v>44042</v>
      </c>
      <c r="AL710" s="212" t="s">
        <v>6950</v>
      </c>
      <c r="AM710" s="128">
        <v>1.19907458321928E-2</v>
      </c>
      <c r="AN710" s="128">
        <v>0.1005003881251378</v>
      </c>
      <c r="AO710" s="128">
        <v>0.1365983568186597</v>
      </c>
      <c r="AP710" s="128">
        <v>0.12340400361327369</v>
      </c>
      <c r="AQ710" s="128">
        <v>0.12774881178442779</v>
      </c>
      <c r="AR710" s="128">
        <v>0.1152276449470826</v>
      </c>
      <c r="AS710" s="128">
        <v>0.12904230890085649</v>
      </c>
      <c r="AT710" s="128">
        <v>0.133442376190545</v>
      </c>
      <c r="AU710" s="128" t="s">
        <v>46</v>
      </c>
      <c r="AV710" s="128" t="s">
        <v>46</v>
      </c>
      <c r="AW710" s="128">
        <v>0.1053683295586551</v>
      </c>
      <c r="AX710" s="128">
        <v>0.98290411100298258</v>
      </c>
      <c r="AY710" s="128">
        <v>0.97090007205241924</v>
      </c>
      <c r="AZ710" s="128">
        <v>1.0237046733112902</v>
      </c>
      <c r="BA710" s="128">
        <v>1.0100772439748222</v>
      </c>
      <c r="BB710" s="128">
        <v>1.0093171465237765</v>
      </c>
      <c r="BC710" s="128">
        <v>1.05966464054092</v>
      </c>
      <c r="BD710" s="128">
        <v>0.98902401732154777</v>
      </c>
      <c r="BE710" s="128">
        <v>1.0784962252855528</v>
      </c>
      <c r="BF710" s="128" t="s">
        <v>46</v>
      </c>
      <c r="BG710" s="128" t="s">
        <v>46</v>
      </c>
      <c r="BH710" s="128">
        <v>1.0625277938267359</v>
      </c>
      <c r="BI710" s="128">
        <v>-2.0855794318469999E-4</v>
      </c>
      <c r="BJ710" s="128">
        <v>-3.0122091215454001E-3</v>
      </c>
      <c r="BK710" s="128">
        <v>3.1630405796346998E-3</v>
      </c>
      <c r="BL710" s="128">
        <v>1.0971264452119822E-3</v>
      </c>
      <c r="BM710" s="128">
        <v>1.0467769164463903E-3</v>
      </c>
      <c r="BN710" s="128">
        <v>6.4879167928402004E-3</v>
      </c>
      <c r="BO710" s="128">
        <v>-1.4320846839686E-3</v>
      </c>
      <c r="BP710" s="128">
        <v>9.7123407375108006E-3</v>
      </c>
      <c r="BQ710" s="128" t="s">
        <v>46</v>
      </c>
      <c r="BR710" s="128" t="s">
        <v>46</v>
      </c>
      <c r="BS710" s="128">
        <v>5.6412972477493106E-3</v>
      </c>
      <c r="BT710" s="128">
        <v>3.6754949785773E-3</v>
      </c>
      <c r="BU710" s="128">
        <v>3.2228593559896E-3</v>
      </c>
      <c r="BV710" s="177">
        <v>0.7603096782741976</v>
      </c>
      <c r="BW710" s="177">
        <v>1.4473888483630892</v>
      </c>
      <c r="BX710" s="128" t="s">
        <v>46</v>
      </c>
      <c r="BY710" s="128">
        <v>-3.2366659587679258E-4</v>
      </c>
      <c r="BZ710" s="177">
        <v>2.5998752677359999E-4</v>
      </c>
      <c r="CA710" s="182">
        <v>-3.9071788943256004E-3</v>
      </c>
      <c r="CB710" s="182">
        <v>5.0728319269076E-3</v>
      </c>
      <c r="CC710" s="182">
        <v>4.7568316321138199E-2</v>
      </c>
      <c r="CD710" s="182">
        <v>3.4661527954571197E-2</v>
      </c>
      <c r="CE710" s="182">
        <v>2.83691439140938E-2</v>
      </c>
      <c r="CF710" s="182">
        <v>-2.9708097349952002E-3</v>
      </c>
      <c r="CG710" s="179">
        <v>1.67531188</v>
      </c>
      <c r="CH710" s="169">
        <v>0.3</v>
      </c>
      <c r="CI710" s="170" t="s">
        <v>46</v>
      </c>
      <c r="CJ710" s="170">
        <v>1.1999999999999999E-3</v>
      </c>
      <c r="CK710" s="170" t="s">
        <v>46</v>
      </c>
      <c r="CL710" s="170">
        <v>1.1999999999999999E-3</v>
      </c>
      <c r="CM710" s="180">
        <v>373400469.14999998</v>
      </c>
      <c r="CN710" s="180">
        <v>473028759.99373019</v>
      </c>
      <c r="CO710" s="180">
        <v>-345729215.60999984</v>
      </c>
      <c r="CP710" s="128" t="s">
        <v>46</v>
      </c>
      <c r="CQ710" s="128" t="s">
        <v>46</v>
      </c>
      <c r="CR710" s="128" t="s">
        <v>46</v>
      </c>
      <c r="CS710" s="128" t="s">
        <v>46</v>
      </c>
      <c r="CT710" s="126" t="s">
        <v>46</v>
      </c>
      <c r="CU710" s="126" t="s">
        <v>46</v>
      </c>
      <c r="CV710" s="126" t="s">
        <v>6951</v>
      </c>
      <c r="CW710" s="126" t="s">
        <v>46</v>
      </c>
      <c r="CX710" s="154">
        <v>25569.625694432871</v>
      </c>
    </row>
    <row r="711" spans="1:102" ht="15" customHeight="1" x14ac:dyDescent="0.35">
      <c r="A711" s="8"/>
      <c r="B711" s="129">
        <v>39977091000155</v>
      </c>
      <c r="C711" s="152" t="s">
        <v>6973</v>
      </c>
      <c r="D711" s="126">
        <v>50</v>
      </c>
      <c r="E711" s="126"/>
      <c r="F711" s="122"/>
      <c r="G711" s="126" t="s">
        <v>4658</v>
      </c>
      <c r="H711" s="126" t="s">
        <v>3404</v>
      </c>
      <c r="I711" s="126" t="s">
        <v>3404</v>
      </c>
      <c r="J711" s="126" t="s">
        <v>4638</v>
      </c>
      <c r="K711" s="126" t="s">
        <v>3540</v>
      </c>
      <c r="L711" s="211" t="s">
        <v>4785</v>
      </c>
      <c r="M711" s="126" t="s">
        <v>4733</v>
      </c>
      <c r="N711" s="126" t="s">
        <v>46</v>
      </c>
      <c r="O711" s="126" t="s">
        <v>4216</v>
      </c>
      <c r="P711" s="211" t="s">
        <v>4243</v>
      </c>
      <c r="Q711" s="127">
        <v>100000</v>
      </c>
      <c r="R711" s="126" t="s">
        <v>4361</v>
      </c>
      <c r="S711" s="213" t="s">
        <v>46</v>
      </c>
      <c r="T711" s="171">
        <v>0.01</v>
      </c>
      <c r="U711" s="171">
        <v>0.01</v>
      </c>
      <c r="V711" s="172" t="s">
        <v>3398</v>
      </c>
      <c r="W711" s="172" t="s">
        <v>135</v>
      </c>
      <c r="X711" s="172" t="s">
        <v>135</v>
      </c>
      <c r="Y711" s="172" t="s">
        <v>135</v>
      </c>
      <c r="Z711" s="172">
        <v>0</v>
      </c>
      <c r="AA711" s="172" t="s">
        <v>46</v>
      </c>
      <c r="AB711" s="169" t="s">
        <v>46</v>
      </c>
      <c r="AC711" s="172" t="s">
        <v>46</v>
      </c>
      <c r="AD711" s="169">
        <v>1.4000000000000002E-3</v>
      </c>
      <c r="AE711" s="169" t="s">
        <v>46</v>
      </c>
      <c r="AF711" s="169">
        <v>1.8700000000000001E-2</v>
      </c>
      <c r="AG711" s="169" t="s">
        <v>46</v>
      </c>
      <c r="AH711" s="172" t="s">
        <v>46</v>
      </c>
      <c r="AI711" s="172" t="s">
        <v>46</v>
      </c>
      <c r="AJ711" s="172" t="s">
        <v>46</v>
      </c>
      <c r="AK711" s="173">
        <v>44565</v>
      </c>
      <c r="AL711" s="212" t="s">
        <v>6974</v>
      </c>
      <c r="AM711" s="128" t="s">
        <v>46</v>
      </c>
      <c r="AN711" s="128" t="s">
        <v>46</v>
      </c>
      <c r="AO711" s="128" t="s">
        <v>46</v>
      </c>
      <c r="AP711" s="128" t="s">
        <v>46</v>
      </c>
      <c r="AQ711" s="128" t="s">
        <v>46</v>
      </c>
      <c r="AR711" s="128" t="s">
        <v>46</v>
      </c>
      <c r="AS711" s="128" t="s">
        <v>46</v>
      </c>
      <c r="AT711" s="128" t="s">
        <v>46</v>
      </c>
      <c r="AU711" s="128" t="s">
        <v>46</v>
      </c>
      <c r="AV711" s="128" t="s">
        <v>46</v>
      </c>
      <c r="AW711" s="128" t="s">
        <v>46</v>
      </c>
      <c r="AX711" s="128" t="s">
        <v>46</v>
      </c>
      <c r="AY711" s="128" t="s">
        <v>46</v>
      </c>
      <c r="AZ711" s="128" t="s">
        <v>46</v>
      </c>
      <c r="BA711" s="128" t="s">
        <v>46</v>
      </c>
      <c r="BB711" s="128" t="s">
        <v>46</v>
      </c>
      <c r="BC711" s="128" t="s">
        <v>46</v>
      </c>
      <c r="BD711" s="128" t="s">
        <v>46</v>
      </c>
      <c r="BE711" s="128" t="s">
        <v>46</v>
      </c>
      <c r="BF711" s="128" t="s">
        <v>46</v>
      </c>
      <c r="BG711" s="128" t="s">
        <v>46</v>
      </c>
      <c r="BH711" s="128" t="s">
        <v>46</v>
      </c>
      <c r="BI711" s="128" t="s">
        <v>46</v>
      </c>
      <c r="BJ711" s="128" t="s">
        <v>46</v>
      </c>
      <c r="BK711" s="128" t="s">
        <v>46</v>
      </c>
      <c r="BL711" s="128" t="s">
        <v>46</v>
      </c>
      <c r="BM711" s="128" t="s">
        <v>46</v>
      </c>
      <c r="BN711" s="128" t="s">
        <v>46</v>
      </c>
      <c r="BO711" s="128" t="s">
        <v>46</v>
      </c>
      <c r="BP711" s="128" t="s">
        <v>46</v>
      </c>
      <c r="BQ711" s="128" t="s">
        <v>46</v>
      </c>
      <c r="BR711" s="128" t="s">
        <v>46</v>
      </c>
      <c r="BS711" s="128" t="s">
        <v>46</v>
      </c>
      <c r="BT711" s="128">
        <v>0.234236161892065</v>
      </c>
      <c r="BU711" s="128">
        <v>0.17128282860818131</v>
      </c>
      <c r="BV711" s="177">
        <v>-3.01128375488788E-2</v>
      </c>
      <c r="BW711" s="177">
        <v>-0.39918394090325082</v>
      </c>
      <c r="BX711" s="128">
        <v>-0.1200007418217323</v>
      </c>
      <c r="BY711" s="128">
        <v>-0.17419464678785179</v>
      </c>
      <c r="BZ711" s="177">
        <v>-0.22718089824117829</v>
      </c>
      <c r="CA711" s="182">
        <v>-8.7835459244263003E-2</v>
      </c>
      <c r="CB711" s="182">
        <v>9.3887555390691602E-2</v>
      </c>
      <c r="CC711" s="182">
        <v>-0.1611314347209058</v>
      </c>
      <c r="CD711" s="182">
        <v>-4.2454355050402702E-2</v>
      </c>
      <c r="CE711" s="182">
        <v>8.0116359081599794E-2</v>
      </c>
      <c r="CF711" s="182">
        <v>-3.0855698222679199E-2</v>
      </c>
      <c r="CG711" s="179">
        <v>1024.08271767</v>
      </c>
      <c r="CH711" s="169" t="s">
        <v>46</v>
      </c>
      <c r="CI711" s="170" t="s">
        <v>46</v>
      </c>
      <c r="CJ711" s="170" t="s">
        <v>46</v>
      </c>
      <c r="CK711" s="170" t="s">
        <v>46</v>
      </c>
      <c r="CL711" s="170" t="s">
        <v>46</v>
      </c>
      <c r="CM711" s="180">
        <v>37505072.609999999</v>
      </c>
      <c r="CN711" s="180">
        <v>37434782.668968253</v>
      </c>
      <c r="CO711" s="180" t="s">
        <v>46</v>
      </c>
      <c r="CP711" s="128" t="s">
        <v>46</v>
      </c>
      <c r="CQ711" s="128" t="s">
        <v>46</v>
      </c>
      <c r="CR711" s="128" t="s">
        <v>46</v>
      </c>
      <c r="CS711" s="128" t="s">
        <v>46</v>
      </c>
      <c r="CT711" s="126" t="s">
        <v>46</v>
      </c>
      <c r="CU711" s="126" t="s">
        <v>46</v>
      </c>
      <c r="CV711" s="126" t="s">
        <v>6975</v>
      </c>
      <c r="CW711" s="126" t="s">
        <v>46</v>
      </c>
      <c r="CX711" s="154">
        <v>25569.604861099539</v>
      </c>
    </row>
    <row r="712" spans="1:102" ht="15" customHeight="1" x14ac:dyDescent="0.35">
      <c r="A712" s="8"/>
      <c r="B712" s="129">
        <v>10326625000100</v>
      </c>
      <c r="C712" s="152" t="s">
        <v>6976</v>
      </c>
      <c r="D712" s="126">
        <v>11</v>
      </c>
      <c r="E712" s="126"/>
      <c r="F712" s="122" t="s">
        <v>3393</v>
      </c>
      <c r="G712" s="126" t="s">
        <v>6977</v>
      </c>
      <c r="H712" s="126" t="s">
        <v>3391</v>
      </c>
      <c r="I712" s="126" t="s">
        <v>3392</v>
      </c>
      <c r="J712" s="126" t="s">
        <v>3560</v>
      </c>
      <c r="K712" s="126" t="s">
        <v>3526</v>
      </c>
      <c r="L712" s="211" t="s">
        <v>3399</v>
      </c>
      <c r="M712" s="126" t="s">
        <v>163</v>
      </c>
      <c r="N712" s="126" t="s">
        <v>3547</v>
      </c>
      <c r="O712" s="126" t="s">
        <v>164</v>
      </c>
      <c r="P712" s="211" t="s">
        <v>3541</v>
      </c>
      <c r="Q712" s="127">
        <v>1000</v>
      </c>
      <c r="R712" s="126" t="s">
        <v>4350</v>
      </c>
      <c r="S712" s="213" t="s">
        <v>46</v>
      </c>
      <c r="T712" s="171">
        <v>100</v>
      </c>
      <c r="U712" s="171">
        <v>1000</v>
      </c>
      <c r="V712" s="172" t="s">
        <v>3398</v>
      </c>
      <c r="W712" s="172" t="s">
        <v>135</v>
      </c>
      <c r="X712" s="172" t="s">
        <v>5101</v>
      </c>
      <c r="Y712" s="172" t="s">
        <v>3530</v>
      </c>
      <c r="Z712" s="172">
        <v>15</v>
      </c>
      <c r="AA712" s="172" t="s">
        <v>46</v>
      </c>
      <c r="AB712" s="169" t="s">
        <v>46</v>
      </c>
      <c r="AC712" s="172" t="s">
        <v>46</v>
      </c>
      <c r="AD712" s="169">
        <v>5.0000000000000001E-3</v>
      </c>
      <c r="AE712" s="169" t="s">
        <v>46</v>
      </c>
      <c r="AF712" s="169">
        <v>8.0000000000000002E-3</v>
      </c>
      <c r="AG712" s="169">
        <v>0.2</v>
      </c>
      <c r="AH712" s="172" t="s">
        <v>46</v>
      </c>
      <c r="AI712" s="172" t="s">
        <v>46</v>
      </c>
      <c r="AJ712" s="172" t="s">
        <v>133</v>
      </c>
      <c r="AK712" s="173">
        <v>39829</v>
      </c>
      <c r="AL712" s="212" t="s">
        <v>6978</v>
      </c>
      <c r="AM712" s="128">
        <v>8.2209955301661003E-3</v>
      </c>
      <c r="AN712" s="128">
        <v>0.1112447462373722</v>
      </c>
      <c r="AO712" s="128">
        <v>0.1363052590074447</v>
      </c>
      <c r="AP712" s="128">
        <v>0.1343992183245401</v>
      </c>
      <c r="AQ712" s="128">
        <v>0.1314880906483539</v>
      </c>
      <c r="AR712" s="128">
        <v>0.12391396414861661</v>
      </c>
      <c r="AS712" s="128">
        <v>0.117999411922488</v>
      </c>
      <c r="AT712" s="128">
        <v>0.1392055391026574</v>
      </c>
      <c r="AU712" s="128" t="s">
        <v>46</v>
      </c>
      <c r="AV712" s="128" t="s">
        <v>46</v>
      </c>
      <c r="AW712" s="128">
        <v>0.1034993105029966</v>
      </c>
      <c r="AX712" s="128">
        <v>0.67389054994753117</v>
      </c>
      <c r="AY712" s="128">
        <v>1.0746976618919368</v>
      </c>
      <c r="AZ712" s="128">
        <v>1.0215081198089928</v>
      </c>
      <c r="BA712" s="128">
        <v>1.1057707591986694</v>
      </c>
      <c r="BB712" s="128">
        <v>1.0425846599646182</v>
      </c>
      <c r="BC712" s="128">
        <v>1.1395463852259251</v>
      </c>
      <c r="BD712" s="128">
        <v>0.90438750991989303</v>
      </c>
      <c r="BE712" s="128">
        <v>1.1250747532154186</v>
      </c>
      <c r="BF712" s="128" t="s">
        <v>46</v>
      </c>
      <c r="BG712" s="128" t="s">
        <v>46</v>
      </c>
      <c r="BH712" s="128">
        <v>1.1412496174236664</v>
      </c>
      <c r="BI712" s="128">
        <v>-3.9783082452112999E-3</v>
      </c>
      <c r="BJ712" s="128">
        <v>7.7321489906889002E-3</v>
      </c>
      <c r="BK712" s="128">
        <v>2.8699427684197002E-3</v>
      </c>
      <c r="BL712" s="128">
        <v>1.1462547566491565E-2</v>
      </c>
      <c r="BM712" s="128">
        <v>4.7691896662569455E-3</v>
      </c>
      <c r="BN712" s="128">
        <v>1.51742359943742E-2</v>
      </c>
      <c r="BO712" s="128">
        <v>-1.2474981662337001E-2</v>
      </c>
      <c r="BP712" s="128">
        <v>1.5475503649623201E-2</v>
      </c>
      <c r="BQ712" s="128" t="s">
        <v>46</v>
      </c>
      <c r="BR712" s="128" t="s">
        <v>46</v>
      </c>
      <c r="BS712" s="128">
        <v>1.174472834173268E-2</v>
      </c>
      <c r="BT712" s="128">
        <v>7.4926088672498002E-3</v>
      </c>
      <c r="BU712" s="128">
        <v>5.2444464561764003E-3</v>
      </c>
      <c r="BV712" s="177">
        <v>0.34136778111922739</v>
      </c>
      <c r="BW712" s="177">
        <v>1.2064768263044716</v>
      </c>
      <c r="BX712" s="128">
        <v>-5.4411072013414996E-3</v>
      </c>
      <c r="BY712" s="128">
        <v>-5.1075075813839403E-2</v>
      </c>
      <c r="BZ712" s="177">
        <v>6.6860221370089999E-4</v>
      </c>
      <c r="CA712" s="182">
        <v>8.1059991263061099E-2</v>
      </c>
      <c r="CB712" s="182">
        <v>1.95469819690182E-2</v>
      </c>
      <c r="CC712" s="182">
        <v>0.12870368109045971</v>
      </c>
      <c r="CD712" s="182">
        <v>4.89820171336579E-2</v>
      </c>
      <c r="CE712" s="182">
        <v>2.4972679091978599E-2</v>
      </c>
      <c r="CF712" s="182">
        <v>3.3847937419056902E-2</v>
      </c>
      <c r="CG712" s="179">
        <v>5.1504999400000004</v>
      </c>
      <c r="CH712" s="169">
        <v>0.27</v>
      </c>
      <c r="CI712" s="170" t="s">
        <v>46</v>
      </c>
      <c r="CJ712" s="170">
        <v>1.3500000000000001E-3</v>
      </c>
      <c r="CK712" s="170" t="s">
        <v>46</v>
      </c>
      <c r="CL712" s="170">
        <v>1.3500000000000001E-3</v>
      </c>
      <c r="CM712" s="180">
        <v>944015991.52999997</v>
      </c>
      <c r="CN712" s="180">
        <v>813326405.5844444</v>
      </c>
      <c r="CO712" s="180">
        <v>161564544.51000005</v>
      </c>
      <c r="CP712" s="128" t="s">
        <v>46</v>
      </c>
      <c r="CQ712" s="128" t="s">
        <v>46</v>
      </c>
      <c r="CR712" s="128" t="s">
        <v>46</v>
      </c>
      <c r="CS712" s="128" t="s">
        <v>46</v>
      </c>
      <c r="CT712" s="126" t="s">
        <v>46</v>
      </c>
      <c r="CU712" s="126" t="s">
        <v>46</v>
      </c>
      <c r="CV712" s="126" t="s">
        <v>6979</v>
      </c>
      <c r="CW712" s="126" t="s">
        <v>46</v>
      </c>
      <c r="CX712" s="154">
        <v>25569.625694432871</v>
      </c>
    </row>
    <row r="713" spans="1:102" ht="15" customHeight="1" x14ac:dyDescent="0.35">
      <c r="A713" s="8"/>
      <c r="B713" s="129">
        <v>60535430000130</v>
      </c>
      <c r="C713" s="152" t="s">
        <v>4316</v>
      </c>
      <c r="D713" s="126">
        <v>36</v>
      </c>
      <c r="E713" s="126"/>
      <c r="F713" s="122"/>
      <c r="G713" s="126" t="s">
        <v>678</v>
      </c>
      <c r="H713" s="126" t="s">
        <v>352</v>
      </c>
      <c r="I713" s="126" t="s">
        <v>3406</v>
      </c>
      <c r="J713" s="126" t="s">
        <v>3559</v>
      </c>
      <c r="K713" s="126" t="s">
        <v>46</v>
      </c>
      <c r="L713" s="211" t="s">
        <v>3399</v>
      </c>
      <c r="M713" s="126" t="s">
        <v>4394</v>
      </c>
      <c r="N713" s="126" t="s">
        <v>46</v>
      </c>
      <c r="O713" s="126" t="s">
        <v>4231</v>
      </c>
      <c r="P713" s="211" t="s">
        <v>4220</v>
      </c>
      <c r="Q713" s="127">
        <v>100</v>
      </c>
      <c r="R713" s="126" t="s">
        <v>4361</v>
      </c>
      <c r="S713" s="213" t="s">
        <v>46</v>
      </c>
      <c r="T713" s="171">
        <v>0.01</v>
      </c>
      <c r="U713" s="171">
        <v>0.01</v>
      </c>
      <c r="V713" s="172" t="s">
        <v>3398</v>
      </c>
      <c r="W713" s="172" t="s">
        <v>135</v>
      </c>
      <c r="X713" s="172" t="s">
        <v>135</v>
      </c>
      <c r="Y713" s="172" t="s">
        <v>135</v>
      </c>
      <c r="Z713" s="172">
        <v>0</v>
      </c>
      <c r="AA713" s="172" t="s">
        <v>46</v>
      </c>
      <c r="AB713" s="169" t="s">
        <v>46</v>
      </c>
      <c r="AC713" s="172" t="s">
        <v>46</v>
      </c>
      <c r="AD713" s="169">
        <v>1.2E-2</v>
      </c>
      <c r="AE713" s="169" t="s">
        <v>46</v>
      </c>
      <c r="AF713" s="169">
        <v>1.2E-2</v>
      </c>
      <c r="AG713" s="169">
        <v>0.2</v>
      </c>
      <c r="AH713" s="172" t="s">
        <v>3564</v>
      </c>
      <c r="AI713" s="172" t="s">
        <v>4352</v>
      </c>
      <c r="AJ713" s="172" t="s">
        <v>133</v>
      </c>
      <c r="AK713" s="173">
        <v>45841</v>
      </c>
      <c r="AL713" s="212" t="s">
        <v>6980</v>
      </c>
      <c r="AM713" s="128" t="s">
        <v>46</v>
      </c>
      <c r="AN713" s="128" t="s">
        <v>46</v>
      </c>
      <c r="AO713" s="128" t="s">
        <v>46</v>
      </c>
      <c r="AP713" s="128" t="s">
        <v>46</v>
      </c>
      <c r="AQ713" s="128" t="s">
        <v>46</v>
      </c>
      <c r="AR713" s="128" t="s">
        <v>46</v>
      </c>
      <c r="AS713" s="128" t="s">
        <v>46</v>
      </c>
      <c r="AT713" s="128" t="s">
        <v>46</v>
      </c>
      <c r="AU713" s="128" t="s">
        <v>46</v>
      </c>
      <c r="AV713" s="128" t="s">
        <v>46</v>
      </c>
      <c r="AW713" s="128" t="s">
        <v>46</v>
      </c>
      <c r="AX713" s="128" t="s">
        <v>46</v>
      </c>
      <c r="AY713" s="128" t="s">
        <v>46</v>
      </c>
      <c r="AZ713" s="128" t="s">
        <v>46</v>
      </c>
      <c r="BA713" s="128" t="s">
        <v>46</v>
      </c>
      <c r="BB713" s="128" t="s">
        <v>46</v>
      </c>
      <c r="BC713" s="128" t="s">
        <v>46</v>
      </c>
      <c r="BD713" s="128" t="s">
        <v>46</v>
      </c>
      <c r="BE713" s="128" t="s">
        <v>46</v>
      </c>
      <c r="BF713" s="128" t="s">
        <v>46</v>
      </c>
      <c r="BG713" s="128" t="s">
        <v>46</v>
      </c>
      <c r="BH713" s="128" t="s">
        <v>46</v>
      </c>
      <c r="BI713" s="128" t="s">
        <v>46</v>
      </c>
      <c r="BJ713" s="128" t="s">
        <v>46</v>
      </c>
      <c r="BK713" s="128" t="s">
        <v>46</v>
      </c>
      <c r="BL713" s="128" t="s">
        <v>46</v>
      </c>
      <c r="BM713" s="128" t="s">
        <v>46</v>
      </c>
      <c r="BN713" s="128" t="s">
        <v>46</v>
      </c>
      <c r="BO713" s="128" t="s">
        <v>46</v>
      </c>
      <c r="BP713" s="128" t="s">
        <v>46</v>
      </c>
      <c r="BQ713" s="128" t="s">
        <v>46</v>
      </c>
      <c r="BR713" s="128" t="s">
        <v>46</v>
      </c>
      <c r="BS713" s="128" t="s">
        <v>46</v>
      </c>
      <c r="BT713" s="128" t="s">
        <v>46</v>
      </c>
      <c r="BU713" s="128" t="s">
        <v>46</v>
      </c>
      <c r="BV713" s="177" t="s">
        <v>46</v>
      </c>
      <c r="BW713" s="177" t="s">
        <v>46</v>
      </c>
      <c r="BX713" s="128" t="s">
        <v>46</v>
      </c>
      <c r="BY713" s="128" t="s">
        <v>46</v>
      </c>
      <c r="BZ713" s="177" t="s">
        <v>46</v>
      </c>
      <c r="CA713" s="182" t="s">
        <v>46</v>
      </c>
      <c r="CB713" s="182" t="s">
        <v>46</v>
      </c>
      <c r="CC713" s="182" t="s">
        <v>46</v>
      </c>
      <c r="CD713" s="182" t="s">
        <v>46</v>
      </c>
      <c r="CE713" s="182" t="s">
        <v>46</v>
      </c>
      <c r="CF713" s="182" t="s">
        <v>46</v>
      </c>
      <c r="CG713" s="179" t="s">
        <v>46</v>
      </c>
      <c r="CH713" s="169">
        <v>0.15</v>
      </c>
      <c r="CI713" s="170">
        <v>0.1</v>
      </c>
      <c r="CJ713" s="170">
        <v>1.8E-3</v>
      </c>
      <c r="CK713" s="170" t="s">
        <v>46</v>
      </c>
      <c r="CL713" s="170">
        <v>1.8E-3</v>
      </c>
      <c r="CM713" s="180" t="s">
        <v>46</v>
      </c>
      <c r="CN713" s="180" t="s">
        <v>46</v>
      </c>
      <c r="CO713" s="180" t="s">
        <v>46</v>
      </c>
      <c r="CP713" s="128" t="s">
        <v>46</v>
      </c>
      <c r="CQ713" s="128" t="s">
        <v>46</v>
      </c>
      <c r="CR713" s="128" t="s">
        <v>46</v>
      </c>
      <c r="CS713" s="128" t="s">
        <v>46</v>
      </c>
      <c r="CT713" s="126" t="s">
        <v>46</v>
      </c>
      <c r="CU713" s="126" t="s">
        <v>46</v>
      </c>
      <c r="CV713" s="126" t="s">
        <v>6981</v>
      </c>
      <c r="CW713" s="126" t="s">
        <v>46</v>
      </c>
      <c r="CX713" s="154">
        <v>25569.625694432871</v>
      </c>
    </row>
    <row r="714" spans="1:102" ht="15" customHeight="1" x14ac:dyDescent="0.35">
      <c r="A714" s="8"/>
      <c r="B714" s="129">
        <v>25213355000190</v>
      </c>
      <c r="C714" s="152" t="s">
        <v>6982</v>
      </c>
      <c r="D714" s="126">
        <v>13</v>
      </c>
      <c r="E714" s="126" t="s">
        <v>134</v>
      </c>
      <c r="F714" s="122" t="s">
        <v>3394</v>
      </c>
      <c r="G714" s="126" t="s">
        <v>6977</v>
      </c>
      <c r="H714" s="126" t="s">
        <v>3391</v>
      </c>
      <c r="I714" s="126" t="s">
        <v>3392</v>
      </c>
      <c r="J714" s="126" t="s">
        <v>3560</v>
      </c>
      <c r="K714" s="126" t="s">
        <v>3526</v>
      </c>
      <c r="L714" s="211" t="s">
        <v>3400</v>
      </c>
      <c r="M714" s="126" t="s">
        <v>4661</v>
      </c>
      <c r="N714" s="126" t="s">
        <v>4449</v>
      </c>
      <c r="O714" s="126" t="s">
        <v>266</v>
      </c>
      <c r="P714" s="211" t="s">
        <v>4214</v>
      </c>
      <c r="Q714" s="127">
        <v>501.9</v>
      </c>
      <c r="R714" s="126" t="s">
        <v>4350</v>
      </c>
      <c r="S714" s="213" t="s">
        <v>46</v>
      </c>
      <c r="T714" s="171">
        <v>100</v>
      </c>
      <c r="U714" s="171">
        <v>100</v>
      </c>
      <c r="V714" s="172" t="s">
        <v>3398</v>
      </c>
      <c r="W714" s="172" t="s">
        <v>135</v>
      </c>
      <c r="X714" s="172" t="s">
        <v>6983</v>
      </c>
      <c r="Y714" s="172" t="s">
        <v>3534</v>
      </c>
      <c r="Z714" s="172">
        <v>76</v>
      </c>
      <c r="AA714" s="172" t="s">
        <v>46</v>
      </c>
      <c r="AB714" s="169" t="s">
        <v>46</v>
      </c>
      <c r="AC714" s="172" t="s">
        <v>46</v>
      </c>
      <c r="AD714" s="169">
        <v>0.01</v>
      </c>
      <c r="AE714" s="169" t="s">
        <v>46</v>
      </c>
      <c r="AF714" s="169">
        <v>1.09E-2</v>
      </c>
      <c r="AG714" s="169">
        <v>0.2</v>
      </c>
      <c r="AH714" s="172" t="s">
        <v>46</v>
      </c>
      <c r="AI714" s="172" t="s">
        <v>46</v>
      </c>
      <c r="AJ714" s="172" t="s">
        <v>133</v>
      </c>
      <c r="AK714" s="173">
        <v>42646</v>
      </c>
      <c r="AL714" s="212" t="s">
        <v>6984</v>
      </c>
      <c r="AM714" s="128">
        <v>1.26092703365585E-2</v>
      </c>
      <c r="AN714" s="128">
        <v>0.1160256656812861</v>
      </c>
      <c r="AO714" s="128">
        <v>0.1477069210137556</v>
      </c>
      <c r="AP714" s="128">
        <v>0.1375713415191068</v>
      </c>
      <c r="AQ714" s="128">
        <v>0.1431577728304784</v>
      </c>
      <c r="AR714" s="128">
        <v>0.12633458996843339</v>
      </c>
      <c r="AS714" s="128">
        <v>0.14342411687450071</v>
      </c>
      <c r="AT714" s="128">
        <v>0.14996984320726001</v>
      </c>
      <c r="AU714" s="128" t="s">
        <v>46</v>
      </c>
      <c r="AV714" s="128" t="s">
        <v>46</v>
      </c>
      <c r="AW714" s="128">
        <v>0.1046353808765208</v>
      </c>
      <c r="AX714" s="128">
        <v>1.0336057342885772</v>
      </c>
      <c r="AY714" s="128">
        <v>1.1208844987705475</v>
      </c>
      <c r="AZ714" s="128">
        <v>1.1069552287729112</v>
      </c>
      <c r="BA714" s="128">
        <v>1.1335516041312239</v>
      </c>
      <c r="BB714" s="128">
        <v>1.1478290523353496</v>
      </c>
      <c r="BC714" s="128">
        <v>1.1618071160637211</v>
      </c>
      <c r="BD714" s="128">
        <v>1.0992510709103744</v>
      </c>
      <c r="BE714" s="128">
        <v>1.2120730642171846</v>
      </c>
      <c r="BF714" s="128" t="s">
        <v>46</v>
      </c>
      <c r="BG714" s="128" t="s">
        <v>46</v>
      </c>
      <c r="BH714" s="128">
        <v>1.2679366804512959</v>
      </c>
      <c r="BI714" s="128">
        <v>4.0996656118089998E-4</v>
      </c>
      <c r="BJ714" s="128">
        <v>1.25130684346028E-2</v>
      </c>
      <c r="BK714" s="128">
        <v>1.4271604774730599E-2</v>
      </c>
      <c r="BL714" s="128">
        <v>1.4454049000713676E-2</v>
      </c>
      <c r="BM714" s="128">
        <v>1.6392791529263206E-2</v>
      </c>
      <c r="BN714" s="128">
        <v>1.7594861814190999E-2</v>
      </c>
      <c r="BO714" s="128">
        <v>1.29497232896755E-2</v>
      </c>
      <c r="BP714" s="128">
        <v>2.62398077542258E-2</v>
      </c>
      <c r="BQ714" s="128" t="s">
        <v>46</v>
      </c>
      <c r="BR714" s="128" t="s">
        <v>46</v>
      </c>
      <c r="BS714" s="128">
        <v>2.0425635490999738E-2</v>
      </c>
      <c r="BT714" s="128">
        <v>2.6244601335029E-3</v>
      </c>
      <c r="BU714" s="128">
        <v>3.8731328122003999E-3</v>
      </c>
      <c r="BV714" s="177">
        <v>4.771429558300281</v>
      </c>
      <c r="BW714" s="177">
        <v>3.8410632395231361</v>
      </c>
      <c r="BX714" s="128">
        <v>-7.2553534457264757E-4</v>
      </c>
      <c r="BY714" s="128">
        <v>-6.5968698212275998E-3</v>
      </c>
      <c r="BZ714" s="177">
        <v>2.2777031120370001E-4</v>
      </c>
      <c r="CA714" s="182">
        <v>0.15081535300112769</v>
      </c>
      <c r="CB714" s="182">
        <v>-8.8025065513720996E-2</v>
      </c>
      <c r="CC714" s="182">
        <v>0.19334957043953019</v>
      </c>
      <c r="CD714" s="182">
        <v>0.19183566106763439</v>
      </c>
      <c r="CE714" s="182">
        <v>-3.2727774795166302E-2</v>
      </c>
      <c r="CF714" s="182">
        <v>0.1166741618877609</v>
      </c>
      <c r="CG714" s="179">
        <v>2.4373197000000002</v>
      </c>
      <c r="CH714" s="169">
        <v>0.27</v>
      </c>
      <c r="CI714" s="170">
        <v>0.1</v>
      </c>
      <c r="CJ714" s="170">
        <v>2.7000000000000001E-3</v>
      </c>
      <c r="CK714" s="170">
        <v>2.5182918813730474E-4</v>
      </c>
      <c r="CL714" s="170">
        <v>2.9518291881373048E-3</v>
      </c>
      <c r="CM714" s="180">
        <v>1031813191.58</v>
      </c>
      <c r="CN714" s="180">
        <v>995937556.56587315</v>
      </c>
      <c r="CO714" s="180">
        <v>20739640.830000009</v>
      </c>
      <c r="CP714" s="128" t="s">
        <v>46</v>
      </c>
      <c r="CQ714" s="128" t="s">
        <v>46</v>
      </c>
      <c r="CR714" s="128" t="s">
        <v>46</v>
      </c>
      <c r="CS714" s="128" t="s">
        <v>46</v>
      </c>
      <c r="CT714" s="126" t="s">
        <v>46</v>
      </c>
      <c r="CU714" s="126" t="s">
        <v>46</v>
      </c>
      <c r="CV714" s="126" t="s">
        <v>6985</v>
      </c>
      <c r="CW714" s="126" t="s">
        <v>46</v>
      </c>
      <c r="CX714" s="154">
        <v>25569.625694432871</v>
      </c>
    </row>
    <row r="715" spans="1:102" ht="15" customHeight="1" x14ac:dyDescent="0.35">
      <c r="A715" s="8"/>
      <c r="B715" s="129">
        <v>17313316000136</v>
      </c>
      <c r="C715" s="152" t="s">
        <v>6986</v>
      </c>
      <c r="D715" s="126">
        <v>13</v>
      </c>
      <c r="E715" s="126"/>
      <c r="F715" s="122" t="s">
        <v>3401</v>
      </c>
      <c r="G715" s="126" t="s">
        <v>6977</v>
      </c>
      <c r="H715" s="126" t="s">
        <v>3390</v>
      </c>
      <c r="I715" s="126" t="s">
        <v>3384</v>
      </c>
      <c r="J715" s="126" t="s">
        <v>362</v>
      </c>
      <c r="K715" s="126" t="s">
        <v>3526</v>
      </c>
      <c r="L715" s="211" t="s">
        <v>3400</v>
      </c>
      <c r="M715" s="126" t="s">
        <v>4661</v>
      </c>
      <c r="N715" s="126" t="s">
        <v>113</v>
      </c>
      <c r="O715" s="126" t="s">
        <v>266</v>
      </c>
      <c r="P715" s="211" t="s">
        <v>4214</v>
      </c>
      <c r="Q715" s="127">
        <v>501.9</v>
      </c>
      <c r="R715" s="126" t="s">
        <v>4350</v>
      </c>
      <c r="S715" s="213" t="s">
        <v>46</v>
      </c>
      <c r="T715" s="171">
        <v>100</v>
      </c>
      <c r="U715" s="171">
        <v>500</v>
      </c>
      <c r="V715" s="172" t="s">
        <v>3398</v>
      </c>
      <c r="W715" s="172" t="s">
        <v>135</v>
      </c>
      <c r="X715" s="172" t="s">
        <v>6987</v>
      </c>
      <c r="Y715" s="172" t="s">
        <v>3534</v>
      </c>
      <c r="Z715" s="172">
        <v>180</v>
      </c>
      <c r="AA715" s="172" t="s">
        <v>46</v>
      </c>
      <c r="AB715" s="169" t="s">
        <v>46</v>
      </c>
      <c r="AC715" s="172" t="s">
        <v>46</v>
      </c>
      <c r="AD715" s="169">
        <v>1.15E-2</v>
      </c>
      <c r="AE715" s="169" t="s">
        <v>46</v>
      </c>
      <c r="AF715" s="169" t="s">
        <v>46</v>
      </c>
      <c r="AG715" s="169">
        <v>0.2</v>
      </c>
      <c r="AH715" s="172" t="s">
        <v>46</v>
      </c>
      <c r="AI715" s="172" t="s">
        <v>46</v>
      </c>
      <c r="AJ715" s="172" t="s">
        <v>133</v>
      </c>
      <c r="AK715" s="173">
        <v>41359</v>
      </c>
      <c r="AL715" s="212" t="s">
        <v>6988</v>
      </c>
      <c r="AM715" s="128">
        <v>1.10897008330206E-2</v>
      </c>
      <c r="AN715" s="128">
        <v>0.11460509459984269</v>
      </c>
      <c r="AO715" s="128">
        <v>0.14418647713925309</v>
      </c>
      <c r="AP715" s="128">
        <v>0.13571250133377449</v>
      </c>
      <c r="AQ715" s="128">
        <v>0.14174815605373059</v>
      </c>
      <c r="AR715" s="128">
        <v>0.12485274708053019</v>
      </c>
      <c r="AS715" s="128">
        <v>0.14149581242603429</v>
      </c>
      <c r="AT715" s="128">
        <v>0.1570510440596031</v>
      </c>
      <c r="AU715" s="128" t="s">
        <v>46</v>
      </c>
      <c r="AV715" s="128" t="s">
        <v>46</v>
      </c>
      <c r="AW715" s="128">
        <v>0.12278837364851421</v>
      </c>
      <c r="AX715" s="128">
        <v>0.90904374849681835</v>
      </c>
      <c r="AY715" s="128">
        <v>1.1071608446527976</v>
      </c>
      <c r="AZ715" s="128">
        <v>1.0805720794408691</v>
      </c>
      <c r="BA715" s="128">
        <v>1.1172628291716946</v>
      </c>
      <c r="BB715" s="128">
        <v>1.1350014257958081</v>
      </c>
      <c r="BC715" s="128">
        <v>1.1481796874039665</v>
      </c>
      <c r="BD715" s="128">
        <v>1.084471891674621</v>
      </c>
      <c r="BE715" s="128">
        <v>1.2693041223544872</v>
      </c>
      <c r="BF715" s="128" t="s">
        <v>46</v>
      </c>
      <c r="BG715" s="128" t="s">
        <v>46</v>
      </c>
      <c r="BH715" s="128">
        <v>1.5101440171402625</v>
      </c>
      <c r="BI715" s="128">
        <v>-1.1096029423569001E-3</v>
      </c>
      <c r="BJ715" s="128">
        <v>1.1092497353159401E-2</v>
      </c>
      <c r="BK715" s="128">
        <v>1.07511609002282E-2</v>
      </c>
      <c r="BL715" s="128">
        <v>1.2700993764933832E-2</v>
      </c>
      <c r="BM715" s="128">
        <v>1.4988219650292844E-2</v>
      </c>
      <c r="BN715" s="128">
        <v>1.61130189262879E-2</v>
      </c>
      <c r="BO715" s="128">
        <v>1.1021418841209199E-2</v>
      </c>
      <c r="BP715" s="128">
        <v>3.3321008606568898E-2</v>
      </c>
      <c r="BQ715" s="128" t="s">
        <v>46</v>
      </c>
      <c r="BR715" s="128" t="s">
        <v>46</v>
      </c>
      <c r="BS715" s="128">
        <v>3.8360286405314747E-2</v>
      </c>
      <c r="BT715" s="128">
        <v>4.9325048373612002E-3</v>
      </c>
      <c r="BU715" s="128">
        <v>2.3716274992548001E-2</v>
      </c>
      <c r="BV715" s="177">
        <v>1.9173547785079641</v>
      </c>
      <c r="BW715" s="177">
        <v>1.0212522512367284</v>
      </c>
      <c r="BX715" s="128">
        <v>-1.5855678870383999E-3</v>
      </c>
      <c r="BY715" s="128">
        <v>-2.3733624410509399E-2</v>
      </c>
      <c r="BZ715" s="177">
        <v>8.2495599978900001E-4</v>
      </c>
      <c r="CA715" s="182">
        <v>0.1425303982727753</v>
      </c>
      <c r="CB715" s="182">
        <v>-7.2581135182551104E-2</v>
      </c>
      <c r="CC715" s="182">
        <v>0.22870181498931241</v>
      </c>
      <c r="CD715" s="182">
        <v>0.30754250811107747</v>
      </c>
      <c r="CE715" s="182">
        <v>-2.3611500039927201E-2</v>
      </c>
      <c r="CF715" s="182">
        <v>8.5186857144880099E-2</v>
      </c>
      <c r="CG715" s="179">
        <v>4241566.3786241496</v>
      </c>
      <c r="CH715" s="169">
        <v>0.24</v>
      </c>
      <c r="CI715" s="170">
        <v>0.15</v>
      </c>
      <c r="CJ715" s="170">
        <v>2.7600000000000003E-3</v>
      </c>
      <c r="CK715" s="170">
        <v>2.8456394677827789E-4</v>
      </c>
      <c r="CL715" s="170">
        <v>3.0445639467782783E-3</v>
      </c>
      <c r="CM715" s="180">
        <v>614725223.22000003</v>
      </c>
      <c r="CN715" s="180">
        <v>632534984.00674617</v>
      </c>
      <c r="CO715" s="180">
        <v>-94771069.300000086</v>
      </c>
      <c r="CP715" s="128" t="s">
        <v>46</v>
      </c>
      <c r="CQ715" s="128" t="s">
        <v>46</v>
      </c>
      <c r="CR715" s="128" t="s">
        <v>46</v>
      </c>
      <c r="CS715" s="128" t="s">
        <v>46</v>
      </c>
      <c r="CT715" s="126" t="s">
        <v>46</v>
      </c>
      <c r="CU715" s="126" t="s">
        <v>46</v>
      </c>
      <c r="CV715" s="126" t="s">
        <v>6989</v>
      </c>
      <c r="CW715" s="126" t="s">
        <v>46</v>
      </c>
      <c r="CX715" s="154">
        <v>25569.625694432871</v>
      </c>
    </row>
    <row r="716" spans="1:102" ht="15" customHeight="1" x14ac:dyDescent="0.35">
      <c r="A716" s="8"/>
      <c r="B716" s="129">
        <v>59657690000107</v>
      </c>
      <c r="C716" s="152" t="s">
        <v>6990</v>
      </c>
      <c r="D716" s="126">
        <v>13</v>
      </c>
      <c r="E716" s="126"/>
      <c r="F716" s="122"/>
      <c r="G716" s="126" t="s">
        <v>6977</v>
      </c>
      <c r="H716" s="126" t="s">
        <v>3390</v>
      </c>
      <c r="I716" s="126" t="s">
        <v>3384</v>
      </c>
      <c r="J716" s="126" t="s">
        <v>3561</v>
      </c>
      <c r="K716" s="126" t="s">
        <v>3526</v>
      </c>
      <c r="L716" s="211" t="s">
        <v>4393</v>
      </c>
      <c r="M716" s="126" t="s">
        <v>4661</v>
      </c>
      <c r="N716" s="126" t="s">
        <v>46</v>
      </c>
      <c r="O716" s="126" t="s">
        <v>266</v>
      </c>
      <c r="P716" s="211" t="s">
        <v>4214</v>
      </c>
      <c r="Q716" s="127">
        <v>501.9</v>
      </c>
      <c r="R716" s="126" t="s">
        <v>4350</v>
      </c>
      <c r="S716" s="213" t="s">
        <v>46</v>
      </c>
      <c r="T716" s="171">
        <v>500</v>
      </c>
      <c r="U716" s="171">
        <v>500</v>
      </c>
      <c r="V716" s="172" t="s">
        <v>3398</v>
      </c>
      <c r="W716" s="172" t="s">
        <v>135</v>
      </c>
      <c r="X716" s="172" t="s">
        <v>6991</v>
      </c>
      <c r="Y716" s="172" t="s">
        <v>3534</v>
      </c>
      <c r="Z716" s="172">
        <v>45</v>
      </c>
      <c r="AA716" s="172" t="s">
        <v>46</v>
      </c>
      <c r="AB716" s="169" t="s">
        <v>46</v>
      </c>
      <c r="AC716" s="172" t="s">
        <v>46</v>
      </c>
      <c r="AD716" s="169">
        <v>0.01</v>
      </c>
      <c r="AE716" s="169" t="s">
        <v>46</v>
      </c>
      <c r="AF716" s="169">
        <v>1.3999999999999999E-2</v>
      </c>
      <c r="AG716" s="169">
        <v>0.2</v>
      </c>
      <c r="AH716" s="172" t="s">
        <v>3380</v>
      </c>
      <c r="AI716" s="172" t="s">
        <v>3381</v>
      </c>
      <c r="AJ716" s="172" t="s">
        <v>133</v>
      </c>
      <c r="AK716" s="173">
        <v>45723</v>
      </c>
      <c r="AL716" s="212" t="s">
        <v>6992</v>
      </c>
      <c r="AM716" s="128" t="s">
        <v>46</v>
      </c>
      <c r="AN716" s="128" t="s">
        <v>46</v>
      </c>
      <c r="AO716" s="128" t="s">
        <v>46</v>
      </c>
      <c r="AP716" s="128" t="s">
        <v>46</v>
      </c>
      <c r="AQ716" s="128" t="s">
        <v>46</v>
      </c>
      <c r="AR716" s="128" t="s">
        <v>46</v>
      </c>
      <c r="AS716" s="128" t="s">
        <v>46</v>
      </c>
      <c r="AT716" s="128" t="s">
        <v>46</v>
      </c>
      <c r="AU716" s="128" t="s">
        <v>46</v>
      </c>
      <c r="AV716" s="128" t="s">
        <v>46</v>
      </c>
      <c r="AW716" s="128" t="s">
        <v>46</v>
      </c>
      <c r="AX716" s="128" t="s">
        <v>46</v>
      </c>
      <c r="AY716" s="128" t="s">
        <v>46</v>
      </c>
      <c r="AZ716" s="128" t="s">
        <v>46</v>
      </c>
      <c r="BA716" s="128" t="s">
        <v>46</v>
      </c>
      <c r="BB716" s="128" t="s">
        <v>46</v>
      </c>
      <c r="BC716" s="128" t="s">
        <v>46</v>
      </c>
      <c r="BD716" s="128" t="s">
        <v>46</v>
      </c>
      <c r="BE716" s="128" t="s">
        <v>46</v>
      </c>
      <c r="BF716" s="128" t="s">
        <v>46</v>
      </c>
      <c r="BG716" s="128" t="s">
        <v>46</v>
      </c>
      <c r="BH716" s="128" t="s">
        <v>46</v>
      </c>
      <c r="BI716" s="128" t="s">
        <v>46</v>
      </c>
      <c r="BJ716" s="128" t="s">
        <v>46</v>
      </c>
      <c r="BK716" s="128" t="s">
        <v>46</v>
      </c>
      <c r="BL716" s="128" t="s">
        <v>46</v>
      </c>
      <c r="BM716" s="128" t="s">
        <v>46</v>
      </c>
      <c r="BN716" s="128" t="s">
        <v>46</v>
      </c>
      <c r="BO716" s="128" t="s">
        <v>46</v>
      </c>
      <c r="BP716" s="128" t="s">
        <v>46</v>
      </c>
      <c r="BQ716" s="128" t="s">
        <v>46</v>
      </c>
      <c r="BR716" s="128" t="s">
        <v>46</v>
      </c>
      <c r="BS716" s="128" t="s">
        <v>46</v>
      </c>
      <c r="BT716" s="128" t="s">
        <v>46</v>
      </c>
      <c r="BU716" s="128" t="s">
        <v>46</v>
      </c>
      <c r="BV716" s="177" t="s">
        <v>46</v>
      </c>
      <c r="BW716" s="177" t="s">
        <v>46</v>
      </c>
      <c r="BX716" s="128" t="s">
        <v>46</v>
      </c>
      <c r="BY716" s="128" t="s">
        <v>46</v>
      </c>
      <c r="BZ716" s="177" t="s">
        <v>46</v>
      </c>
      <c r="CA716" s="182" t="s">
        <v>46</v>
      </c>
      <c r="CB716" s="182" t="s">
        <v>46</v>
      </c>
      <c r="CC716" s="182" t="s">
        <v>46</v>
      </c>
      <c r="CD716" s="182" t="s">
        <v>46</v>
      </c>
      <c r="CE716" s="182" t="s">
        <v>46</v>
      </c>
      <c r="CF716" s="182" t="s">
        <v>46</v>
      </c>
      <c r="CG716" s="179" t="s">
        <v>46</v>
      </c>
      <c r="CH716" s="169">
        <v>0.3</v>
      </c>
      <c r="CI716" s="170">
        <v>0.1</v>
      </c>
      <c r="CJ716" s="170">
        <v>3.0000000000000001E-3</v>
      </c>
      <c r="CK716" s="170" t="s">
        <v>46</v>
      </c>
      <c r="CL716" s="170">
        <v>3.0000000000000001E-3</v>
      </c>
      <c r="CM716" s="180" t="s">
        <v>46</v>
      </c>
      <c r="CN716" s="180" t="s">
        <v>46</v>
      </c>
      <c r="CO716" s="180" t="s">
        <v>46</v>
      </c>
      <c r="CP716" s="128" t="s">
        <v>46</v>
      </c>
      <c r="CQ716" s="128" t="s">
        <v>46</v>
      </c>
      <c r="CR716" s="128" t="s">
        <v>46</v>
      </c>
      <c r="CS716" s="128" t="s">
        <v>46</v>
      </c>
      <c r="CT716" s="126" t="s">
        <v>46</v>
      </c>
      <c r="CU716" s="126" t="s">
        <v>46</v>
      </c>
      <c r="CV716" s="126" t="s">
        <v>6993</v>
      </c>
      <c r="CW716" s="126" t="s">
        <v>46</v>
      </c>
      <c r="CX716" s="154">
        <v>25569.625694432871</v>
      </c>
    </row>
    <row r="717" spans="1:102" ht="15" customHeight="1" x14ac:dyDescent="0.35">
      <c r="A717" s="8"/>
      <c r="B717" s="129">
        <v>36326980000164</v>
      </c>
      <c r="C717" s="152" t="s">
        <v>6994</v>
      </c>
      <c r="D717" s="126">
        <v>44</v>
      </c>
      <c r="E717" s="126"/>
      <c r="F717" s="122"/>
      <c r="G717" s="126" t="s">
        <v>3411</v>
      </c>
      <c r="H717" s="126" t="s">
        <v>352</v>
      </c>
      <c r="I717" s="126" t="s">
        <v>3383</v>
      </c>
      <c r="J717" s="126" t="s">
        <v>3559</v>
      </c>
      <c r="K717" s="126" t="s">
        <v>3540</v>
      </c>
      <c r="L717" s="211" t="s">
        <v>3400</v>
      </c>
      <c r="M717" s="126" t="s">
        <v>114</v>
      </c>
      <c r="N717" s="126" t="s">
        <v>115</v>
      </c>
      <c r="O717" s="126" t="s">
        <v>3551</v>
      </c>
      <c r="P717" s="211" t="s">
        <v>3550</v>
      </c>
      <c r="Q717" s="127">
        <v>10000</v>
      </c>
      <c r="R717" s="126" t="s">
        <v>4350</v>
      </c>
      <c r="S717" s="213" t="s">
        <v>46</v>
      </c>
      <c r="T717" s="171">
        <v>1000</v>
      </c>
      <c r="U717" s="171">
        <v>10000</v>
      </c>
      <c r="V717" s="172" t="s">
        <v>3398</v>
      </c>
      <c r="W717" s="172" t="s">
        <v>3530</v>
      </c>
      <c r="X717" s="172" t="s">
        <v>6995</v>
      </c>
      <c r="Y717" s="172" t="s">
        <v>3534</v>
      </c>
      <c r="Z717" s="172">
        <v>90</v>
      </c>
      <c r="AA717" s="172" t="s">
        <v>46</v>
      </c>
      <c r="AB717" s="169" t="s">
        <v>46</v>
      </c>
      <c r="AC717" s="172" t="s">
        <v>6996</v>
      </c>
      <c r="AD717" s="169" t="s">
        <v>46</v>
      </c>
      <c r="AE717" s="169">
        <v>1.3</v>
      </c>
      <c r="AF717" s="169" t="s">
        <v>46</v>
      </c>
      <c r="AG717" s="169" t="s">
        <v>46</v>
      </c>
      <c r="AH717" s="172" t="s">
        <v>46</v>
      </c>
      <c r="AI717" s="172" t="s">
        <v>46</v>
      </c>
      <c r="AJ717" s="172" t="s">
        <v>46</v>
      </c>
      <c r="AK717" s="173">
        <v>43936</v>
      </c>
      <c r="AL717" s="212" t="s">
        <v>6997</v>
      </c>
      <c r="AM717" s="128">
        <v>3.1278112897122901E-2</v>
      </c>
      <c r="AN717" s="128">
        <v>0.31988824106803632</v>
      </c>
      <c r="AO717" s="128">
        <v>6.9821838066319503E-2</v>
      </c>
      <c r="AP717" s="128">
        <v>9.4336072499004997E-2</v>
      </c>
      <c r="AQ717" s="128">
        <v>3.5488805641696597E-2</v>
      </c>
      <c r="AR717" s="128">
        <v>-0.19677213171658209</v>
      </c>
      <c r="AS717" s="128">
        <v>0.17199975226835201</v>
      </c>
      <c r="AT717" s="128">
        <v>-0.18912234486831489</v>
      </c>
      <c r="AU717" s="128" t="s">
        <v>46</v>
      </c>
      <c r="AV717" s="128" t="s">
        <v>46</v>
      </c>
      <c r="AW717" s="128">
        <v>9.2456462765055005E-3</v>
      </c>
      <c r="AX717" s="128">
        <v>2.5639260627522811</v>
      </c>
      <c r="AY717" s="128">
        <v>3.0903315111078054</v>
      </c>
      <c r="AZ717" s="128">
        <v>0.52326355596329943</v>
      </c>
      <c r="BA717" s="128">
        <v>0.76158234837484895</v>
      </c>
      <c r="BB717" s="128">
        <v>0.2563193345662772</v>
      </c>
      <c r="BC717" s="128" t="s">
        <v>46</v>
      </c>
      <c r="BD717" s="128">
        <v>1.3182644313769512</v>
      </c>
      <c r="BE717" s="128" t="s">
        <v>46</v>
      </c>
      <c r="BF717" s="128" t="s">
        <v>46</v>
      </c>
      <c r="BG717" s="128" t="s">
        <v>46</v>
      </c>
      <c r="BH717" s="128">
        <v>7.9124764719250298E-2</v>
      </c>
      <c r="BI717" s="128">
        <v>1.90788091217453E-2</v>
      </c>
      <c r="BJ717" s="128">
        <v>0.2163756438213531</v>
      </c>
      <c r="BK717" s="128">
        <v>-6.3613478172705296E-2</v>
      </c>
      <c r="BL717" s="128">
        <v>-2.6277486639194048E-2</v>
      </c>
      <c r="BM717" s="128">
        <v>-9.0444147912580375E-2</v>
      </c>
      <c r="BN717" s="128">
        <v>-0.30551185987082452</v>
      </c>
      <c r="BO717" s="128">
        <v>4.15253586835269E-2</v>
      </c>
      <c r="BP717" s="128">
        <v>-0.3128523803213491</v>
      </c>
      <c r="BQ717" s="128" t="s">
        <v>46</v>
      </c>
      <c r="BR717" s="128" t="s">
        <v>46</v>
      </c>
      <c r="BS717" s="128">
        <v>-9.6345446335069029E-2</v>
      </c>
      <c r="BT717" s="128">
        <v>0.17524395556927549</v>
      </c>
      <c r="BU717" s="128">
        <v>0.19845401287908571</v>
      </c>
      <c r="BV717" s="177">
        <v>-0.24248114046321859</v>
      </c>
      <c r="BW717" s="177">
        <v>-0.31787507361428979</v>
      </c>
      <c r="BX717" s="128">
        <v>-0.20545053417242889</v>
      </c>
      <c r="BY717" s="128">
        <v>-0.49811729180032338</v>
      </c>
      <c r="BZ717" s="177">
        <v>0.84669699005182619</v>
      </c>
      <c r="CA717" s="182">
        <v>0.8683985858344353</v>
      </c>
      <c r="CB717" s="182">
        <v>-0.33367052281632198</v>
      </c>
      <c r="CC717" s="182">
        <v>0.61907008144159004</v>
      </c>
      <c r="CD717" s="182">
        <v>0.52938562311204718</v>
      </c>
      <c r="CE717" s="182">
        <v>5.1207575625315603E-2</v>
      </c>
      <c r="CF717" s="182">
        <v>0.41642119422176971</v>
      </c>
      <c r="CG717" s="179">
        <v>1.0512674900000001</v>
      </c>
      <c r="CH717" s="169" t="s">
        <v>46</v>
      </c>
      <c r="CI717" s="170" t="s">
        <v>46</v>
      </c>
      <c r="CJ717" s="170" t="s">
        <v>46</v>
      </c>
      <c r="CK717" s="170" t="s">
        <v>46</v>
      </c>
      <c r="CL717" s="170" t="s">
        <v>46</v>
      </c>
      <c r="CM717" s="180">
        <v>12546805.220000001</v>
      </c>
      <c r="CN717" s="180">
        <v>11818373.754206348</v>
      </c>
      <c r="CO717" s="180">
        <v>-1308810.68</v>
      </c>
      <c r="CP717" s="128" t="s">
        <v>46</v>
      </c>
      <c r="CQ717" s="128" t="s">
        <v>46</v>
      </c>
      <c r="CR717" s="128" t="s">
        <v>46</v>
      </c>
      <c r="CS717" s="128" t="s">
        <v>46</v>
      </c>
      <c r="CT717" s="126" t="s">
        <v>46</v>
      </c>
      <c r="CU717" s="126" t="s">
        <v>46</v>
      </c>
      <c r="CV717" s="126" t="s">
        <v>6998</v>
      </c>
      <c r="CW717" s="126" t="s">
        <v>46</v>
      </c>
      <c r="CX717" s="154">
        <v>25569.604861099539</v>
      </c>
    </row>
    <row r="718" spans="1:102" ht="15" customHeight="1" x14ac:dyDescent="0.35">
      <c r="A718" s="8"/>
      <c r="B718" s="129">
        <v>7088369000147</v>
      </c>
      <c r="C718" s="152" t="s">
        <v>6999</v>
      </c>
      <c r="D718" s="126">
        <v>14</v>
      </c>
      <c r="E718" s="126"/>
      <c r="F718" s="122" t="s">
        <v>3394</v>
      </c>
      <c r="G718" s="126" t="s">
        <v>7000</v>
      </c>
      <c r="H718" s="126" t="s">
        <v>156</v>
      </c>
      <c r="I718" s="126" t="s">
        <v>2340</v>
      </c>
      <c r="J718" s="126" t="s">
        <v>3559</v>
      </c>
      <c r="K718" s="126" t="s">
        <v>3540</v>
      </c>
      <c r="L718" s="211" t="s">
        <v>3400</v>
      </c>
      <c r="M718" s="126" t="s">
        <v>112</v>
      </c>
      <c r="N718" s="126" t="s">
        <v>264</v>
      </c>
      <c r="O718" s="126" t="s">
        <v>157</v>
      </c>
      <c r="P718" s="211" t="s">
        <v>3539</v>
      </c>
      <c r="Q718" s="127">
        <v>10000</v>
      </c>
      <c r="R718" s="126" t="s">
        <v>4350</v>
      </c>
      <c r="S718" s="213" t="s">
        <v>46</v>
      </c>
      <c r="T718" s="171">
        <v>10000</v>
      </c>
      <c r="U718" s="171">
        <v>10000</v>
      </c>
      <c r="V718" s="172" t="s">
        <v>3398</v>
      </c>
      <c r="W718" s="172" t="s">
        <v>135</v>
      </c>
      <c r="X718" s="172" t="s">
        <v>3531</v>
      </c>
      <c r="Y718" s="172" t="s">
        <v>3530</v>
      </c>
      <c r="Z718" s="172">
        <v>31</v>
      </c>
      <c r="AA718" s="172" t="s">
        <v>134</v>
      </c>
      <c r="AB718" s="169">
        <v>0.1</v>
      </c>
      <c r="AC718" s="172" t="s">
        <v>7001</v>
      </c>
      <c r="AD718" s="169">
        <v>1.95E-2</v>
      </c>
      <c r="AE718" s="169">
        <v>6.9500000000000006E-2</v>
      </c>
      <c r="AF718" s="169">
        <v>2.1000000000000001E-2</v>
      </c>
      <c r="AG718" s="169">
        <v>0.2</v>
      </c>
      <c r="AH718" s="172" t="s">
        <v>4940</v>
      </c>
      <c r="AI718" s="172" t="s">
        <v>46</v>
      </c>
      <c r="AJ718" s="172" t="s">
        <v>133</v>
      </c>
      <c r="AK718" s="173">
        <v>38317</v>
      </c>
      <c r="AL718" s="212" t="s">
        <v>3625</v>
      </c>
      <c r="AM718" s="128">
        <v>1.15689094935531E-2</v>
      </c>
      <c r="AN718" s="128">
        <v>0.1139598665645149</v>
      </c>
      <c r="AO718" s="128">
        <v>8.1637823793729095E-2</v>
      </c>
      <c r="AP718" s="128">
        <v>3.4174680306133798E-2</v>
      </c>
      <c r="AQ718" s="128">
        <v>3.5179098011315101E-2</v>
      </c>
      <c r="AR718" s="128">
        <v>-6.5904486850701896E-2</v>
      </c>
      <c r="AS718" s="128">
        <v>4.0020433208895097E-2</v>
      </c>
      <c r="AT718" s="128">
        <v>0.21161904237941459</v>
      </c>
      <c r="AU718" s="128" t="s">
        <v>46</v>
      </c>
      <c r="AV718" s="128" t="s">
        <v>46</v>
      </c>
      <c r="AW718" s="128">
        <v>0.13020520942538111</v>
      </c>
      <c r="AX718" s="128">
        <v>0.94832538860973481</v>
      </c>
      <c r="AY718" s="128">
        <v>1.1009275160291321</v>
      </c>
      <c r="AZ718" s="128">
        <v>0.61181571786804911</v>
      </c>
      <c r="BA718" s="128">
        <v>0.26796952730802098</v>
      </c>
      <c r="BB718" s="128">
        <v>0.25400470575075701</v>
      </c>
      <c r="BC718" s="128" t="s">
        <v>46</v>
      </c>
      <c r="BD718" s="128">
        <v>0.3067301721764793</v>
      </c>
      <c r="BE718" s="128">
        <v>1.7103287944966414</v>
      </c>
      <c r="BF718" s="128" t="s">
        <v>46</v>
      </c>
      <c r="BG718" s="128" t="s">
        <v>46</v>
      </c>
      <c r="BH718" s="128">
        <v>1.6374636979179451</v>
      </c>
      <c r="BI718" s="128">
        <v>-6.3039428182440002E-4</v>
      </c>
      <c r="BJ718" s="128">
        <v>1.04472693178316E-2</v>
      </c>
      <c r="BK718" s="128">
        <v>-5.1797492445295697E-2</v>
      </c>
      <c r="BL718" s="128">
        <v>-8.2797904934664768E-2</v>
      </c>
      <c r="BM718" s="128">
        <v>-9.0750039355474876E-2</v>
      </c>
      <c r="BN718" s="128">
        <v>-0.17464421500494429</v>
      </c>
      <c r="BO718" s="128">
        <v>-9.0453960375929995E-2</v>
      </c>
      <c r="BP718" s="128">
        <v>8.7889006926380395E-2</v>
      </c>
      <c r="BQ718" s="128" t="s">
        <v>46</v>
      </c>
      <c r="BR718" s="128" t="s">
        <v>46</v>
      </c>
      <c r="BS718" s="128">
        <v>4.6955113564354223E-2</v>
      </c>
      <c r="BT718" s="128">
        <v>3.9126725844909498E-2</v>
      </c>
      <c r="BU718" s="128">
        <v>7.3021977213606301E-2</v>
      </c>
      <c r="BV718" s="177">
        <v>-1.1765314234879325</v>
      </c>
      <c r="BW718" s="177">
        <v>0.32986860835037718</v>
      </c>
      <c r="BX718" s="128">
        <v>-3.58545728524974E-2</v>
      </c>
      <c r="BY718" s="128">
        <v>-0.18477955238309909</v>
      </c>
      <c r="BZ718" s="177">
        <v>9.7739549271379705E-2</v>
      </c>
      <c r="CA718" s="182">
        <v>0.27460797398686809</v>
      </c>
      <c r="CB718" s="182">
        <v>-0.2270290838333128</v>
      </c>
      <c r="CC718" s="182">
        <v>0.62645013104652603</v>
      </c>
      <c r="CD718" s="182">
        <v>0.63469683400064547</v>
      </c>
      <c r="CE718" s="182">
        <v>-0.1354109689659484</v>
      </c>
      <c r="CF718" s="182">
        <v>0.28253968062372531</v>
      </c>
      <c r="CG718" s="179">
        <v>12.707753500000001</v>
      </c>
      <c r="CH718" s="169">
        <v>0.25</v>
      </c>
      <c r="CI718" s="170">
        <v>0.15</v>
      </c>
      <c r="CJ718" s="170">
        <v>4.875E-3</v>
      </c>
      <c r="CK718" s="170" t="s">
        <v>46</v>
      </c>
      <c r="CL718" s="170">
        <v>4.875E-3</v>
      </c>
      <c r="CM718" s="180">
        <v>56003544.090000004</v>
      </c>
      <c r="CN718" s="180">
        <v>62887536.903888889</v>
      </c>
      <c r="CO718" s="180">
        <v>-20820872.960000001</v>
      </c>
      <c r="CP718" s="128" t="s">
        <v>46</v>
      </c>
      <c r="CQ718" s="128" t="s">
        <v>46</v>
      </c>
      <c r="CR718" s="128" t="s">
        <v>46</v>
      </c>
      <c r="CS718" s="128" t="s">
        <v>46</v>
      </c>
      <c r="CT718" s="126" t="s">
        <v>46</v>
      </c>
      <c r="CU718" s="126" t="s">
        <v>46</v>
      </c>
      <c r="CV718" s="126" t="s">
        <v>7002</v>
      </c>
      <c r="CW718" s="126" t="s">
        <v>46</v>
      </c>
      <c r="CX718" s="154">
        <v>25569.646527766203</v>
      </c>
    </row>
    <row r="719" spans="1:102" ht="15" customHeight="1" x14ac:dyDescent="0.35">
      <c r="A719" s="8"/>
      <c r="B719" s="129">
        <v>60079651000140</v>
      </c>
      <c r="C719" s="152" t="s">
        <v>4312</v>
      </c>
      <c r="D719" s="126">
        <v>13</v>
      </c>
      <c r="E719" s="126"/>
      <c r="F719" s="122"/>
      <c r="G719" s="126" t="s">
        <v>4311</v>
      </c>
      <c r="H719" s="126" t="s">
        <v>352</v>
      </c>
      <c r="I719" s="126" t="s">
        <v>3406</v>
      </c>
      <c r="J719" s="126" t="s">
        <v>3559</v>
      </c>
      <c r="K719" s="126" t="s">
        <v>46</v>
      </c>
      <c r="L719" s="211" t="s">
        <v>3399</v>
      </c>
      <c r="M719" s="126" t="s">
        <v>4394</v>
      </c>
      <c r="N719" s="126" t="s">
        <v>46</v>
      </c>
      <c r="O719" s="126" t="s">
        <v>4231</v>
      </c>
      <c r="P719" s="211" t="s">
        <v>4220</v>
      </c>
      <c r="Q719" s="127">
        <v>100</v>
      </c>
      <c r="R719" s="126" t="s">
        <v>4361</v>
      </c>
      <c r="S719" s="213" t="s">
        <v>46</v>
      </c>
      <c r="T719" s="171">
        <v>1000</v>
      </c>
      <c r="U719" s="171">
        <v>1000</v>
      </c>
      <c r="V719" s="172" t="s">
        <v>3398</v>
      </c>
      <c r="W719" s="172" t="s">
        <v>135</v>
      </c>
      <c r="X719" s="172" t="s">
        <v>135</v>
      </c>
      <c r="Y719" s="172" t="s">
        <v>135</v>
      </c>
      <c r="Z719" s="172">
        <v>0</v>
      </c>
      <c r="AA719" s="172" t="s">
        <v>46</v>
      </c>
      <c r="AB719" s="169" t="s">
        <v>46</v>
      </c>
      <c r="AC719" s="172" t="s">
        <v>46</v>
      </c>
      <c r="AD719" s="169">
        <v>7.4999999999999997E-3</v>
      </c>
      <c r="AE719" s="169" t="s">
        <v>46</v>
      </c>
      <c r="AF719" s="169">
        <v>1.2500000000000001E-2</v>
      </c>
      <c r="AG719" s="169">
        <v>0.2</v>
      </c>
      <c r="AH719" s="172" t="s">
        <v>5299</v>
      </c>
      <c r="AI719" s="172" t="s">
        <v>4643</v>
      </c>
      <c r="AJ719" s="172" t="s">
        <v>133</v>
      </c>
      <c r="AK719" s="173">
        <v>45783</v>
      </c>
      <c r="AL719" s="212" t="s">
        <v>7003</v>
      </c>
      <c r="AM719" s="128" t="s">
        <v>46</v>
      </c>
      <c r="AN719" s="128" t="s">
        <v>46</v>
      </c>
      <c r="AO719" s="128" t="s">
        <v>46</v>
      </c>
      <c r="AP719" s="128" t="s">
        <v>46</v>
      </c>
      <c r="AQ719" s="128" t="s">
        <v>46</v>
      </c>
      <c r="AR719" s="128" t="s">
        <v>46</v>
      </c>
      <c r="AS719" s="128" t="s">
        <v>46</v>
      </c>
      <c r="AT719" s="128" t="s">
        <v>46</v>
      </c>
      <c r="AU719" s="128" t="s">
        <v>46</v>
      </c>
      <c r="AV719" s="128" t="s">
        <v>46</v>
      </c>
      <c r="AW719" s="128" t="s">
        <v>46</v>
      </c>
      <c r="AX719" s="128" t="s">
        <v>46</v>
      </c>
      <c r="AY719" s="128" t="s">
        <v>46</v>
      </c>
      <c r="AZ719" s="128" t="s">
        <v>46</v>
      </c>
      <c r="BA719" s="128" t="s">
        <v>46</v>
      </c>
      <c r="BB719" s="128" t="s">
        <v>46</v>
      </c>
      <c r="BC719" s="128" t="s">
        <v>46</v>
      </c>
      <c r="BD719" s="128" t="s">
        <v>46</v>
      </c>
      <c r="BE719" s="128" t="s">
        <v>46</v>
      </c>
      <c r="BF719" s="128" t="s">
        <v>46</v>
      </c>
      <c r="BG719" s="128" t="s">
        <v>46</v>
      </c>
      <c r="BH719" s="128" t="s">
        <v>46</v>
      </c>
      <c r="BI719" s="128" t="s">
        <v>46</v>
      </c>
      <c r="BJ719" s="128" t="s">
        <v>46</v>
      </c>
      <c r="BK719" s="128" t="s">
        <v>46</v>
      </c>
      <c r="BL719" s="128" t="s">
        <v>46</v>
      </c>
      <c r="BM719" s="128" t="s">
        <v>46</v>
      </c>
      <c r="BN719" s="128" t="s">
        <v>46</v>
      </c>
      <c r="BO719" s="128" t="s">
        <v>46</v>
      </c>
      <c r="BP719" s="128" t="s">
        <v>46</v>
      </c>
      <c r="BQ719" s="128" t="s">
        <v>46</v>
      </c>
      <c r="BR719" s="128" t="s">
        <v>46</v>
      </c>
      <c r="BS719" s="128" t="s">
        <v>46</v>
      </c>
      <c r="BT719" s="128" t="s">
        <v>46</v>
      </c>
      <c r="BU719" s="128" t="s">
        <v>46</v>
      </c>
      <c r="BV719" s="177" t="s">
        <v>46</v>
      </c>
      <c r="BW719" s="177" t="s">
        <v>46</v>
      </c>
      <c r="BX719" s="128" t="s">
        <v>46</v>
      </c>
      <c r="BY719" s="128" t="s">
        <v>46</v>
      </c>
      <c r="BZ719" s="177" t="s">
        <v>46</v>
      </c>
      <c r="CA719" s="182" t="s">
        <v>46</v>
      </c>
      <c r="CB719" s="182" t="s">
        <v>46</v>
      </c>
      <c r="CC719" s="182" t="s">
        <v>46</v>
      </c>
      <c r="CD719" s="182" t="s">
        <v>46</v>
      </c>
      <c r="CE719" s="182" t="s">
        <v>46</v>
      </c>
      <c r="CF719" s="182" t="s">
        <v>46</v>
      </c>
      <c r="CG719" s="179" t="s">
        <v>46</v>
      </c>
      <c r="CH719" s="169">
        <v>0.15</v>
      </c>
      <c r="CI719" s="170">
        <v>0.1</v>
      </c>
      <c r="CJ719" s="170">
        <v>1.1249999999999999E-3</v>
      </c>
      <c r="CK719" s="170" t="s">
        <v>46</v>
      </c>
      <c r="CL719" s="170">
        <v>1.1249999999999999E-3</v>
      </c>
      <c r="CM719" s="180" t="s">
        <v>46</v>
      </c>
      <c r="CN719" s="180" t="s">
        <v>46</v>
      </c>
      <c r="CO719" s="180" t="s">
        <v>46</v>
      </c>
      <c r="CP719" s="128" t="s">
        <v>46</v>
      </c>
      <c r="CQ719" s="128" t="s">
        <v>46</v>
      </c>
      <c r="CR719" s="128" t="s">
        <v>46</v>
      </c>
      <c r="CS719" s="128" t="s">
        <v>46</v>
      </c>
      <c r="CT719" s="126" t="s">
        <v>46</v>
      </c>
      <c r="CU719" s="126" t="s">
        <v>46</v>
      </c>
      <c r="CV719" s="126" t="s">
        <v>7004</v>
      </c>
      <c r="CW719" s="126" t="s">
        <v>46</v>
      </c>
      <c r="CX719" s="154">
        <v>25569.625694432871</v>
      </c>
    </row>
    <row r="720" spans="1:102" ht="15" customHeight="1" x14ac:dyDescent="0.35">
      <c r="A720" s="8"/>
      <c r="B720" s="129">
        <v>23243536000133</v>
      </c>
      <c r="C720" s="152" t="s">
        <v>7005</v>
      </c>
      <c r="D720" s="126">
        <v>37</v>
      </c>
      <c r="E720" s="126"/>
      <c r="F720" s="122" t="s">
        <v>3552</v>
      </c>
      <c r="G720" s="126" t="s">
        <v>681</v>
      </c>
      <c r="H720" s="126" t="s">
        <v>3391</v>
      </c>
      <c r="I720" s="126" t="s">
        <v>3392</v>
      </c>
      <c r="J720" s="126" t="s">
        <v>3560</v>
      </c>
      <c r="K720" s="126" t="s">
        <v>3526</v>
      </c>
      <c r="L720" s="211" t="s">
        <v>3399</v>
      </c>
      <c r="M720" s="126" t="s">
        <v>114</v>
      </c>
      <c r="N720" s="126" t="s">
        <v>115</v>
      </c>
      <c r="O720" s="126" t="s">
        <v>4459</v>
      </c>
      <c r="P720" s="211" t="s">
        <v>3550</v>
      </c>
      <c r="Q720" s="127">
        <v>10000</v>
      </c>
      <c r="R720" s="126" t="s">
        <v>4361</v>
      </c>
      <c r="S720" s="213" t="s">
        <v>46</v>
      </c>
      <c r="T720" s="171">
        <v>5000</v>
      </c>
      <c r="U720" s="171">
        <v>10000</v>
      </c>
      <c r="V720" s="172" t="s">
        <v>3398</v>
      </c>
      <c r="W720" s="172" t="s">
        <v>3530</v>
      </c>
      <c r="X720" s="172" t="s">
        <v>4475</v>
      </c>
      <c r="Y720" s="172" t="s">
        <v>3534</v>
      </c>
      <c r="Z720" s="172">
        <v>31</v>
      </c>
      <c r="AA720" s="172" t="s">
        <v>46</v>
      </c>
      <c r="AB720" s="169" t="s">
        <v>46</v>
      </c>
      <c r="AC720" s="172" t="s">
        <v>7006</v>
      </c>
      <c r="AD720" s="169">
        <v>0.02</v>
      </c>
      <c r="AE720" s="169">
        <v>0.02</v>
      </c>
      <c r="AF720" s="169">
        <v>2.5000000000000001E-2</v>
      </c>
      <c r="AG720" s="169">
        <v>0.2</v>
      </c>
      <c r="AH720" s="172" t="s">
        <v>136</v>
      </c>
      <c r="AI720" s="172" t="s">
        <v>4367</v>
      </c>
      <c r="AJ720" s="172" t="s">
        <v>3372</v>
      </c>
      <c r="AK720" s="173">
        <v>42787</v>
      </c>
      <c r="AL720" s="212" t="s">
        <v>7007</v>
      </c>
      <c r="AM720" s="128">
        <v>4.9538010901127097E-2</v>
      </c>
      <c r="AN720" s="128">
        <v>0.29664693540809378</v>
      </c>
      <c r="AO720" s="128">
        <v>0.19513683589277581</v>
      </c>
      <c r="AP720" s="128">
        <v>7.7960348180818595E-2</v>
      </c>
      <c r="AQ720" s="128">
        <v>2.65308069410976E-2</v>
      </c>
      <c r="AR720" s="128">
        <v>-0.16685911166806389</v>
      </c>
      <c r="AS720" s="128">
        <v>9.3314830575188495E-2</v>
      </c>
      <c r="AT720" s="128">
        <v>-0.1620733385474448</v>
      </c>
      <c r="AU720" s="128" t="s">
        <v>46</v>
      </c>
      <c r="AV720" s="128" t="s">
        <v>46</v>
      </c>
      <c r="AW720" s="128">
        <v>4.7469169209202099E-2</v>
      </c>
      <c r="AX720" s="128">
        <v>4.0607244325788505</v>
      </c>
      <c r="AY720" s="128">
        <v>2.8658051609037272</v>
      </c>
      <c r="AZ720" s="128">
        <v>1.4624077147853718</v>
      </c>
      <c r="BA720" s="128">
        <v>0.6244587155896546</v>
      </c>
      <c r="BB720" s="128">
        <v>0.189928541893786</v>
      </c>
      <c r="BC720" s="128" t="s">
        <v>46</v>
      </c>
      <c r="BD720" s="128">
        <v>0.71519650723283013</v>
      </c>
      <c r="BE720" s="128" t="s">
        <v>46</v>
      </c>
      <c r="BF720" s="128" t="s">
        <v>46</v>
      </c>
      <c r="BG720" s="128" t="s">
        <v>46</v>
      </c>
      <c r="BH720" s="128">
        <v>0.47303871432326039</v>
      </c>
      <c r="BI720" s="128">
        <v>3.7338707125749597E-2</v>
      </c>
      <c r="BJ720" s="128">
        <v>0.19313433816141051</v>
      </c>
      <c r="BK720" s="128">
        <v>6.1701519653750897E-2</v>
      </c>
      <c r="BL720" s="128">
        <v>-4.1680715685229686E-2</v>
      </c>
      <c r="BM720" s="128">
        <v>-9.9288155393572275E-2</v>
      </c>
      <c r="BN720" s="128">
        <v>-0.27559883982230621</v>
      </c>
      <c r="BO720" s="128">
        <v>-3.7159563009636597E-2</v>
      </c>
      <c r="BP720" s="128">
        <v>-0.285803374000479</v>
      </c>
      <c r="BQ720" s="128" t="s">
        <v>46</v>
      </c>
      <c r="BR720" s="128" t="s">
        <v>46</v>
      </c>
      <c r="BS720" s="128">
        <v>-4.8057705229603287E-2</v>
      </c>
      <c r="BT720" s="128">
        <v>0.14054435758695599</v>
      </c>
      <c r="BU720" s="128">
        <v>0.23373495451134649</v>
      </c>
      <c r="BV720" s="177">
        <v>0.44728261797982199</v>
      </c>
      <c r="BW720" s="177">
        <v>-3.7261377342860502E-2</v>
      </c>
      <c r="BX720" s="128">
        <v>-8.9876194941181695E-2</v>
      </c>
      <c r="BY720" s="128">
        <v>-0.47117656997009189</v>
      </c>
      <c r="BZ720" s="177">
        <v>0.90210397766607442</v>
      </c>
      <c r="CA720" s="182">
        <v>0.92683951495390915</v>
      </c>
      <c r="CB720" s="182">
        <v>-0.32199076888706901</v>
      </c>
      <c r="CC720" s="182">
        <v>0.54796662068157087</v>
      </c>
      <c r="CD720" s="182">
        <v>0.4687146620796952</v>
      </c>
      <c r="CE720" s="182">
        <v>8.0964142074930495E-2</v>
      </c>
      <c r="CF720" s="182">
        <v>0.51435368909221935</v>
      </c>
      <c r="CG720" s="179">
        <v>1.4875769000000001</v>
      </c>
      <c r="CH720" s="169">
        <v>0.25</v>
      </c>
      <c r="CI720" s="170">
        <v>0.15</v>
      </c>
      <c r="CJ720" s="170">
        <v>5.0000000000000001E-3</v>
      </c>
      <c r="CK720" s="170">
        <v>2.5425687306762069E-3</v>
      </c>
      <c r="CL720" s="170">
        <v>7.5425687306762065E-3</v>
      </c>
      <c r="CM720" s="180">
        <v>45510291.030000001</v>
      </c>
      <c r="CN720" s="180">
        <v>45307804.46365077</v>
      </c>
      <c r="CO720" s="180">
        <v>-9075685.2799999993</v>
      </c>
      <c r="CP720" s="128" t="s">
        <v>46</v>
      </c>
      <c r="CQ720" s="128" t="s">
        <v>46</v>
      </c>
      <c r="CR720" s="128" t="s">
        <v>46</v>
      </c>
      <c r="CS720" s="128" t="s">
        <v>46</v>
      </c>
      <c r="CT720" s="126" t="s">
        <v>46</v>
      </c>
      <c r="CU720" s="126" t="s">
        <v>46</v>
      </c>
      <c r="CV720" s="126" t="s">
        <v>7008</v>
      </c>
      <c r="CW720" s="126" t="s">
        <v>46</v>
      </c>
      <c r="CX720" s="154">
        <v>25569.604861099539</v>
      </c>
    </row>
    <row r="721" spans="1:102" ht="15" customHeight="1" x14ac:dyDescent="0.35">
      <c r="A721" s="8"/>
      <c r="B721" s="129">
        <v>54851094000131</v>
      </c>
      <c r="C721" s="152" t="s">
        <v>7009</v>
      </c>
      <c r="D721" s="126">
        <v>40</v>
      </c>
      <c r="E721" s="126"/>
      <c r="F721" s="122"/>
      <c r="G721" s="126" t="s">
        <v>681</v>
      </c>
      <c r="H721" s="126" t="s">
        <v>3390</v>
      </c>
      <c r="I721" s="126" t="s">
        <v>3384</v>
      </c>
      <c r="J721" s="126" t="s">
        <v>5902</v>
      </c>
      <c r="K721" s="126" t="s">
        <v>3526</v>
      </c>
      <c r="L721" s="211" t="s">
        <v>4393</v>
      </c>
      <c r="M721" s="126" t="s">
        <v>4661</v>
      </c>
      <c r="N721" s="126" t="s">
        <v>6556</v>
      </c>
      <c r="O721" s="126" t="s">
        <v>266</v>
      </c>
      <c r="P721" s="211" t="s">
        <v>4214</v>
      </c>
      <c r="Q721" s="127">
        <v>1003.8</v>
      </c>
      <c r="R721" s="126" t="s">
        <v>4350</v>
      </c>
      <c r="S721" s="213" t="s">
        <v>46</v>
      </c>
      <c r="T721" s="171">
        <v>1000</v>
      </c>
      <c r="U721" s="171">
        <v>1000</v>
      </c>
      <c r="V721" s="172" t="s">
        <v>3398</v>
      </c>
      <c r="W721" s="172" t="s">
        <v>135</v>
      </c>
      <c r="X721" s="172" t="s">
        <v>7010</v>
      </c>
      <c r="Y721" s="172" t="s">
        <v>3534</v>
      </c>
      <c r="Z721" s="172">
        <v>360</v>
      </c>
      <c r="AA721" s="172" t="s">
        <v>46</v>
      </c>
      <c r="AB721" s="169" t="s">
        <v>46</v>
      </c>
      <c r="AC721" s="172" t="s">
        <v>46</v>
      </c>
      <c r="AD721" s="169">
        <v>1.4999999999999999E-2</v>
      </c>
      <c r="AE721" s="169" t="s">
        <v>46</v>
      </c>
      <c r="AF721" s="169">
        <v>1.4999999999999999E-2</v>
      </c>
      <c r="AG721" s="169">
        <v>0.2</v>
      </c>
      <c r="AH721" s="172" t="s">
        <v>4417</v>
      </c>
      <c r="AI721" s="172" t="s">
        <v>4367</v>
      </c>
      <c r="AJ721" s="172" t="s">
        <v>133</v>
      </c>
      <c r="AK721" s="173">
        <v>45408</v>
      </c>
      <c r="AL721" s="212" t="s">
        <v>7011</v>
      </c>
      <c r="AM721" s="128">
        <v>1.45750189699256E-2</v>
      </c>
      <c r="AN721" s="128">
        <v>0.1196384221672428</v>
      </c>
      <c r="AO721" s="128">
        <v>0.15277176444178359</v>
      </c>
      <c r="AP721" s="128" t="s">
        <v>46</v>
      </c>
      <c r="AQ721" s="128" t="s">
        <v>46</v>
      </c>
      <c r="AR721" s="128" t="s">
        <v>46</v>
      </c>
      <c r="AS721" s="128" t="s">
        <v>46</v>
      </c>
      <c r="AT721" s="128" t="s">
        <v>46</v>
      </c>
      <c r="AU721" s="128" t="s">
        <v>46</v>
      </c>
      <c r="AV721" s="128" t="s">
        <v>46</v>
      </c>
      <c r="AW721" s="128">
        <v>0.15213940710746951</v>
      </c>
      <c r="AX721" s="128">
        <v>1.1947418671008962</v>
      </c>
      <c r="AY721" s="128">
        <v>1.1557861105748295</v>
      </c>
      <c r="AZ721" s="128">
        <v>1.1449125220201899</v>
      </c>
      <c r="BA721" s="128" t="s">
        <v>46</v>
      </c>
      <c r="BB721" s="128" t="s">
        <v>46</v>
      </c>
      <c r="BC721" s="128" t="s">
        <v>46</v>
      </c>
      <c r="BD721" s="128" t="s">
        <v>46</v>
      </c>
      <c r="BE721" s="128" t="s">
        <v>46</v>
      </c>
      <c r="BF721" s="128" t="s">
        <v>46</v>
      </c>
      <c r="BG721" s="128" t="s">
        <v>46</v>
      </c>
      <c r="BH721" s="128">
        <v>1.2274785046835492</v>
      </c>
      <c r="BI721" s="128">
        <v>2.3757151945480001E-3</v>
      </c>
      <c r="BJ721" s="128">
        <v>1.6125824920559501E-2</v>
      </c>
      <c r="BK721" s="128">
        <v>1.9336448202758701E-2</v>
      </c>
      <c r="BL721" s="128" t="s">
        <v>46</v>
      </c>
      <c r="BM721" s="128" t="s">
        <v>46</v>
      </c>
      <c r="BN721" s="128" t="s">
        <v>46</v>
      </c>
      <c r="BO721" s="128" t="s">
        <v>46</v>
      </c>
      <c r="BP721" s="128" t="s">
        <v>46</v>
      </c>
      <c r="BQ721" s="128" t="s">
        <v>46</v>
      </c>
      <c r="BR721" s="128" t="s">
        <v>46</v>
      </c>
      <c r="BS721" s="128">
        <v>2.5085528780443456E-2</v>
      </c>
      <c r="BT721" s="128">
        <v>7.1081767545915003E-3</v>
      </c>
      <c r="BU721" s="128">
        <v>7.3966736431320002E-3</v>
      </c>
      <c r="BV721" s="177">
        <v>2.3845653648155261</v>
      </c>
      <c r="BW721" s="177">
        <v>3.2734426324589947</v>
      </c>
      <c r="BX721" s="128">
        <v>-3.3327210223843E-3</v>
      </c>
      <c r="BY721" s="128">
        <v>-3.3327210223843E-3</v>
      </c>
      <c r="BZ721" s="177">
        <v>-2.8633712425486998E-3</v>
      </c>
      <c r="CA721" s="182">
        <v>-8.4862333784357605E-2</v>
      </c>
      <c r="CB721" s="182">
        <v>2.1143593476278699E-2</v>
      </c>
      <c r="CC721" s="182">
        <v>-9.4108218369252997E-3</v>
      </c>
      <c r="CD721" s="182">
        <v>-1.3384233768575201E-2</v>
      </c>
      <c r="CE721" s="182">
        <v>-3.9456759878648398E-2</v>
      </c>
      <c r="CF721" s="182">
        <v>-7.8954559516193595E-2</v>
      </c>
      <c r="CG721" s="179">
        <v>1.2242337000000001</v>
      </c>
      <c r="CH721" s="169">
        <v>0.24</v>
      </c>
      <c r="CI721" s="170">
        <v>0.1</v>
      </c>
      <c r="CJ721" s="170">
        <v>3.5999999999999999E-3</v>
      </c>
      <c r="CK721" s="170">
        <v>3.4120073595238947E-4</v>
      </c>
      <c r="CL721" s="170">
        <v>3.941200735952389E-3</v>
      </c>
      <c r="CM721" s="180">
        <v>319600288.57999998</v>
      </c>
      <c r="CN721" s="180">
        <v>281518720.7407937</v>
      </c>
      <c r="CO721" s="180">
        <v>54768564.079999998</v>
      </c>
      <c r="CP721" s="128" t="s">
        <v>46</v>
      </c>
      <c r="CQ721" s="128" t="s">
        <v>46</v>
      </c>
      <c r="CR721" s="128" t="s">
        <v>46</v>
      </c>
      <c r="CS721" s="128" t="s">
        <v>46</v>
      </c>
      <c r="CT721" s="126" t="s">
        <v>46</v>
      </c>
      <c r="CU721" s="126" t="s">
        <v>46</v>
      </c>
      <c r="CV721" s="126" t="s">
        <v>7012</v>
      </c>
      <c r="CW721" s="126" t="s">
        <v>46</v>
      </c>
      <c r="CX721" s="154">
        <v>25569.625694432871</v>
      </c>
    </row>
    <row r="722" spans="1:102" ht="15" customHeight="1" x14ac:dyDescent="0.35">
      <c r="A722" s="8"/>
      <c r="B722" s="129">
        <v>37013129000144</v>
      </c>
      <c r="C722" s="152" t="s">
        <v>7013</v>
      </c>
      <c r="D722" s="126">
        <v>26</v>
      </c>
      <c r="E722" s="126"/>
      <c r="F722" s="122"/>
      <c r="G722" s="126" t="s">
        <v>681</v>
      </c>
      <c r="H722" s="126" t="s">
        <v>156</v>
      </c>
      <c r="I722" s="126" t="s">
        <v>2340</v>
      </c>
      <c r="J722" s="126" t="s">
        <v>3560</v>
      </c>
      <c r="K722" s="126" t="s">
        <v>3526</v>
      </c>
      <c r="L722" s="211" t="s">
        <v>3400</v>
      </c>
      <c r="M722" s="126" t="s">
        <v>114</v>
      </c>
      <c r="N722" s="126" t="s">
        <v>4426</v>
      </c>
      <c r="O722" s="126" t="s">
        <v>452</v>
      </c>
      <c r="P722" s="211" t="s">
        <v>4759</v>
      </c>
      <c r="Q722" s="127">
        <v>1000</v>
      </c>
      <c r="R722" s="126" t="s">
        <v>4350</v>
      </c>
      <c r="S722" s="213" t="s">
        <v>46</v>
      </c>
      <c r="T722" s="171">
        <v>500</v>
      </c>
      <c r="U722" s="171">
        <v>500</v>
      </c>
      <c r="V722" s="172" t="s">
        <v>3398</v>
      </c>
      <c r="W722" s="172" t="s">
        <v>3530</v>
      </c>
      <c r="X722" s="172" t="s">
        <v>4934</v>
      </c>
      <c r="Y722" s="172" t="s">
        <v>4427</v>
      </c>
      <c r="Z722" s="172">
        <v>10</v>
      </c>
      <c r="AA722" s="172" t="s">
        <v>46</v>
      </c>
      <c r="AB722" s="169" t="s">
        <v>46</v>
      </c>
      <c r="AC722" s="172" t="s">
        <v>7014</v>
      </c>
      <c r="AD722" s="169">
        <v>1.4999999999999999E-2</v>
      </c>
      <c r="AE722" s="169">
        <v>1.4999999999999999E-2</v>
      </c>
      <c r="AF722" s="169">
        <v>1.4999999999999999E-2</v>
      </c>
      <c r="AG722" s="169">
        <v>0.1</v>
      </c>
      <c r="AH722" s="172" t="s">
        <v>136</v>
      </c>
      <c r="AI722" s="172" t="s">
        <v>4367</v>
      </c>
      <c r="AJ722" s="172" t="s">
        <v>5317</v>
      </c>
      <c r="AK722" s="173">
        <v>44011</v>
      </c>
      <c r="AL722" s="212" t="s">
        <v>7015</v>
      </c>
      <c r="AM722" s="128">
        <v>2.54521751837033E-2</v>
      </c>
      <c r="AN722" s="128">
        <v>0.1367154594219053</v>
      </c>
      <c r="AO722" s="128">
        <v>0.15752305641267919</v>
      </c>
      <c r="AP722" s="128">
        <v>0.27674603722493768</v>
      </c>
      <c r="AQ722" s="128">
        <v>0.25048949821115452</v>
      </c>
      <c r="AR722" s="128">
        <v>0.29163527734801881</v>
      </c>
      <c r="AS722" s="128">
        <v>0.25560896453457288</v>
      </c>
      <c r="AT722" s="128">
        <v>-0.1221321853475569</v>
      </c>
      <c r="AU722" s="128" t="s">
        <v>46</v>
      </c>
      <c r="AV722" s="128" t="s">
        <v>46</v>
      </c>
      <c r="AW722" s="128">
        <v>0.1751621450729437</v>
      </c>
      <c r="AX722" s="128">
        <v>2.0863629312251928</v>
      </c>
      <c r="AY722" s="128">
        <v>1.3207615600263178</v>
      </c>
      <c r="AZ722" s="128">
        <v>1.1805199766642405</v>
      </c>
      <c r="BA722" s="128">
        <v>2.4287829501924887</v>
      </c>
      <c r="BB722" s="128">
        <v>2.2204540982040859</v>
      </c>
      <c r="BC722" s="128">
        <v>2.6819570206608154</v>
      </c>
      <c r="BD722" s="128">
        <v>1.959073788439524</v>
      </c>
      <c r="BE722" s="128" t="s">
        <v>46</v>
      </c>
      <c r="BF722" s="128" t="s">
        <v>46</v>
      </c>
      <c r="BG722" s="128" t="s">
        <v>46</v>
      </c>
      <c r="BH722" s="128">
        <v>2.0830429388915408</v>
      </c>
      <c r="BI722" s="128">
        <v>1.3252871408325701E-2</v>
      </c>
      <c r="BJ722" s="128">
        <v>3.3202862175222003E-2</v>
      </c>
      <c r="BK722" s="128">
        <v>2.4087740173654299E-2</v>
      </c>
      <c r="BL722" s="128">
        <v>0.14614887563920265</v>
      </c>
      <c r="BM722" s="128">
        <v>0.12372234440818608</v>
      </c>
      <c r="BN722" s="128">
        <v>0.1828955491937764</v>
      </c>
      <c r="BO722" s="128">
        <v>0.1251345709497477</v>
      </c>
      <c r="BP722" s="128">
        <v>-0.24586222080059111</v>
      </c>
      <c r="BQ722" s="128" t="s">
        <v>46</v>
      </c>
      <c r="BR722" s="128" t="s">
        <v>46</v>
      </c>
      <c r="BS722" s="128">
        <v>8.4008368296336178E-2</v>
      </c>
      <c r="BT722" s="128">
        <v>0.1640102295044446</v>
      </c>
      <c r="BU722" s="128">
        <v>0.1571156263763038</v>
      </c>
      <c r="BV722" s="177">
        <v>0.2094456071056314</v>
      </c>
      <c r="BW722" s="177">
        <v>0.50629717296346799</v>
      </c>
      <c r="BX722" s="128">
        <v>-0.1639253553761803</v>
      </c>
      <c r="BY722" s="128">
        <v>-0.19061522708248829</v>
      </c>
      <c r="BZ722" s="177">
        <v>0.36770302323243498</v>
      </c>
      <c r="CA722" s="182">
        <v>0.36927079801274137</v>
      </c>
      <c r="CB722" s="182">
        <v>-3.0826239950866498E-2</v>
      </c>
      <c r="CC722" s="182">
        <v>4.7437848957103998E-2</v>
      </c>
      <c r="CD722" s="182">
        <v>8.4488225775853104E-2</v>
      </c>
      <c r="CE722" s="182">
        <v>0.79211329366848438</v>
      </c>
      <c r="CF722" s="182">
        <v>0.16944492259722019</v>
      </c>
      <c r="CG722" s="179">
        <v>2.3305427999999999</v>
      </c>
      <c r="CH722" s="169">
        <v>0.25</v>
      </c>
      <c r="CI722" s="170">
        <v>0.15</v>
      </c>
      <c r="CJ722" s="170">
        <v>3.7499999999999999E-3</v>
      </c>
      <c r="CK722" s="170">
        <v>3.8846311245172124E-4</v>
      </c>
      <c r="CL722" s="170">
        <v>4.1384631124517209E-3</v>
      </c>
      <c r="CM722" s="180">
        <v>79666164.510000005</v>
      </c>
      <c r="CN722" s="180">
        <v>78323527.94682543</v>
      </c>
      <c r="CO722" s="180">
        <v>-10984946.330000002</v>
      </c>
      <c r="CP722" s="128" t="s">
        <v>46</v>
      </c>
      <c r="CQ722" s="128" t="s">
        <v>46</v>
      </c>
      <c r="CR722" s="128" t="s">
        <v>46</v>
      </c>
      <c r="CS722" s="128" t="s">
        <v>46</v>
      </c>
      <c r="CT722" s="126" t="s">
        <v>46</v>
      </c>
      <c r="CU722" s="126" t="s">
        <v>46</v>
      </c>
      <c r="CV722" s="126" t="s">
        <v>7016</v>
      </c>
      <c r="CW722" s="126" t="s">
        <v>46</v>
      </c>
      <c r="CX722" s="154">
        <v>25569.625694432871</v>
      </c>
    </row>
    <row r="723" spans="1:102" ht="15" customHeight="1" x14ac:dyDescent="0.35">
      <c r="A723" s="8"/>
      <c r="B723" s="129">
        <v>34831155000191</v>
      </c>
      <c r="C723" s="152" t="s">
        <v>7017</v>
      </c>
      <c r="D723" s="126">
        <v>26</v>
      </c>
      <c r="E723" s="126"/>
      <c r="F723" s="122" t="s">
        <v>3552</v>
      </c>
      <c r="G723" s="126" t="s">
        <v>681</v>
      </c>
      <c r="H723" s="126" t="s">
        <v>156</v>
      </c>
      <c r="I723" s="126" t="s">
        <v>2340</v>
      </c>
      <c r="J723" s="126" t="s">
        <v>3561</v>
      </c>
      <c r="K723" s="126" t="s">
        <v>3526</v>
      </c>
      <c r="L723" s="211" t="s">
        <v>3400</v>
      </c>
      <c r="M723" s="126" t="s">
        <v>114</v>
      </c>
      <c r="N723" s="126" t="s">
        <v>4426</v>
      </c>
      <c r="O723" s="126" t="s">
        <v>358</v>
      </c>
      <c r="P723" s="211" t="s">
        <v>4687</v>
      </c>
      <c r="Q723" s="127">
        <v>1000</v>
      </c>
      <c r="R723" s="126" t="s">
        <v>4350</v>
      </c>
      <c r="S723" s="213" t="s">
        <v>46</v>
      </c>
      <c r="T723" s="171">
        <v>500</v>
      </c>
      <c r="U723" s="171">
        <v>500</v>
      </c>
      <c r="V723" s="172" t="s">
        <v>3398</v>
      </c>
      <c r="W723" s="172" t="s">
        <v>3530</v>
      </c>
      <c r="X723" s="172" t="s">
        <v>4934</v>
      </c>
      <c r="Y723" s="172" t="s">
        <v>4427</v>
      </c>
      <c r="Z723" s="172">
        <v>10</v>
      </c>
      <c r="AA723" s="172" t="s">
        <v>46</v>
      </c>
      <c r="AB723" s="169" t="s">
        <v>46</v>
      </c>
      <c r="AC723" s="172" t="s">
        <v>7018</v>
      </c>
      <c r="AD723" s="169">
        <v>1.4999999999999999E-2</v>
      </c>
      <c r="AE723" s="169">
        <v>1.4999999999999999E-2</v>
      </c>
      <c r="AF723" s="169">
        <v>0.02</v>
      </c>
      <c r="AG723" s="169">
        <v>0.1</v>
      </c>
      <c r="AH723" s="172" t="s">
        <v>136</v>
      </c>
      <c r="AI723" s="172" t="s">
        <v>4367</v>
      </c>
      <c r="AJ723" s="172" t="s">
        <v>5317</v>
      </c>
      <c r="AK723" s="173">
        <v>43846</v>
      </c>
      <c r="AL723" s="212" t="s">
        <v>7019</v>
      </c>
      <c r="AM723" s="128">
        <v>-3.3784314239585999E-3</v>
      </c>
      <c r="AN723" s="128">
        <v>-7.1258827340519998E-2</v>
      </c>
      <c r="AO723" s="128">
        <v>6.1460437529548398E-2</v>
      </c>
      <c r="AP723" s="128">
        <v>0.25339067571481633</v>
      </c>
      <c r="AQ723" s="128">
        <v>0.18254228625236379</v>
      </c>
      <c r="AR723" s="128">
        <v>0.60506182068313574</v>
      </c>
      <c r="AS723" s="128">
        <v>8.9445851563035403E-2</v>
      </c>
      <c r="AT723" s="128">
        <v>-0.2312922551331632</v>
      </c>
      <c r="AU723" s="128" t="s">
        <v>46</v>
      </c>
      <c r="AV723" s="128" t="s">
        <v>46</v>
      </c>
      <c r="AW723" s="128">
        <v>0.14267761434667281</v>
      </c>
      <c r="AX723" s="128" t="s">
        <v>46</v>
      </c>
      <c r="AY723" s="128" t="s">
        <v>46</v>
      </c>
      <c r="AZ723" s="128">
        <v>0.46060098077373551</v>
      </c>
      <c r="BA723" s="128">
        <v>2.2009989121163951</v>
      </c>
      <c r="BB723" s="128">
        <v>1.5191786422299689</v>
      </c>
      <c r="BC723" s="128">
        <v>5.5643124270541033</v>
      </c>
      <c r="BD723" s="128">
        <v>0.68554334000321759</v>
      </c>
      <c r="BE723" s="128" t="s">
        <v>46</v>
      </c>
      <c r="BF723" s="128" t="s">
        <v>46</v>
      </c>
      <c r="BG723" s="128" t="s">
        <v>46</v>
      </c>
      <c r="BH723" s="128">
        <v>1.7065760395314686</v>
      </c>
      <c r="BI723" s="128">
        <v>-1.5577735199336201E-2</v>
      </c>
      <c r="BJ723" s="128">
        <v>-0.17477142458720329</v>
      </c>
      <c r="BK723" s="128">
        <v>-7.1974878709476497E-2</v>
      </c>
      <c r="BL723" s="128">
        <v>0.12399088041391271</v>
      </c>
      <c r="BM723" s="128">
        <v>5.569189092043314E-2</v>
      </c>
      <c r="BN723" s="128">
        <v>0.49632209252889331</v>
      </c>
      <c r="BO723" s="128">
        <v>-4.1028542021789703E-2</v>
      </c>
      <c r="BP723" s="128">
        <v>-0.35502229058619739</v>
      </c>
      <c r="BQ723" s="128" t="s">
        <v>46</v>
      </c>
      <c r="BR723" s="128" t="s">
        <v>46</v>
      </c>
      <c r="BS723" s="128">
        <v>5.4515281591280162E-2</v>
      </c>
      <c r="BT723" s="128">
        <v>0.1696307743478086</v>
      </c>
      <c r="BU723" s="128">
        <v>0.20487727832813729</v>
      </c>
      <c r="BV723" s="177">
        <v>-0.30246281368430639</v>
      </c>
      <c r="BW723" s="177">
        <v>0.31580293957515071</v>
      </c>
      <c r="BX723" s="128">
        <v>-0.20506727614420989</v>
      </c>
      <c r="BY723" s="128">
        <v>-0.30594127052679582</v>
      </c>
      <c r="BZ723" s="177">
        <v>0.122081901071196</v>
      </c>
      <c r="CA723" s="182">
        <v>-5.6762646994114298E-2</v>
      </c>
      <c r="CB723" s="182">
        <v>0.35833826090729248</v>
      </c>
      <c r="CC723" s="182">
        <v>-0.29898531246677729</v>
      </c>
      <c r="CD723" s="182">
        <v>-0.1865284221393399</v>
      </c>
      <c r="CE723" s="182">
        <v>0.77161638147063438</v>
      </c>
      <c r="CF723" s="182">
        <v>-2.5520957529295001E-2</v>
      </c>
      <c r="CG723" s="179">
        <v>8.0166462000000003</v>
      </c>
      <c r="CH723" s="169">
        <v>0.25</v>
      </c>
      <c r="CI723" s="170">
        <v>0.15</v>
      </c>
      <c r="CJ723" s="170">
        <v>3.7499999999999999E-3</v>
      </c>
      <c r="CK723" s="170" t="s">
        <v>46</v>
      </c>
      <c r="CL723" s="170">
        <v>3.7499999999999999E-3</v>
      </c>
      <c r="CM723" s="180">
        <v>103762624.25</v>
      </c>
      <c r="CN723" s="180">
        <v>118863182.83150794</v>
      </c>
      <c r="CO723" s="180">
        <v>-34335223.689999998</v>
      </c>
      <c r="CP723" s="128" t="s">
        <v>46</v>
      </c>
      <c r="CQ723" s="128" t="s">
        <v>46</v>
      </c>
      <c r="CR723" s="128" t="s">
        <v>46</v>
      </c>
      <c r="CS723" s="128" t="s">
        <v>46</v>
      </c>
      <c r="CT723" s="126" t="s">
        <v>46</v>
      </c>
      <c r="CU723" s="126" t="s">
        <v>46</v>
      </c>
      <c r="CV723" s="126" t="s">
        <v>7020</v>
      </c>
      <c r="CW723" s="126" t="s">
        <v>46</v>
      </c>
      <c r="CX723" s="154">
        <v>25569.625694432871</v>
      </c>
    </row>
    <row r="724" spans="1:102" ht="15" customHeight="1" x14ac:dyDescent="0.35">
      <c r="A724" s="8"/>
      <c r="B724" s="129">
        <v>24048538000134</v>
      </c>
      <c r="C724" s="152" t="s">
        <v>7021</v>
      </c>
      <c r="D724" s="126">
        <v>13</v>
      </c>
      <c r="E724" s="126"/>
      <c r="F724" s="122"/>
      <c r="G724" s="126" t="s">
        <v>681</v>
      </c>
      <c r="H724" s="126" t="s">
        <v>3391</v>
      </c>
      <c r="I724" s="126" t="s">
        <v>3392</v>
      </c>
      <c r="J724" s="126" t="s">
        <v>3560</v>
      </c>
      <c r="K724" s="126" t="s">
        <v>3526</v>
      </c>
      <c r="L724" s="211" t="s">
        <v>3399</v>
      </c>
      <c r="M724" s="126" t="s">
        <v>112</v>
      </c>
      <c r="N724" s="126" t="s">
        <v>264</v>
      </c>
      <c r="O724" s="126" t="s">
        <v>157</v>
      </c>
      <c r="P724" s="211" t="s">
        <v>3541</v>
      </c>
      <c r="Q724" s="127">
        <v>500</v>
      </c>
      <c r="R724" s="126" t="s">
        <v>4350</v>
      </c>
      <c r="S724" s="213" t="s">
        <v>46</v>
      </c>
      <c r="T724" s="171">
        <v>100</v>
      </c>
      <c r="U724" s="171">
        <v>100</v>
      </c>
      <c r="V724" s="172" t="s">
        <v>3398</v>
      </c>
      <c r="W724" s="172" t="s">
        <v>3530</v>
      </c>
      <c r="X724" s="172" t="s">
        <v>3531</v>
      </c>
      <c r="Y724" s="172" t="s">
        <v>3530</v>
      </c>
      <c r="Z724" s="172">
        <v>31</v>
      </c>
      <c r="AA724" s="172" t="s">
        <v>46</v>
      </c>
      <c r="AB724" s="169" t="s">
        <v>46</v>
      </c>
      <c r="AC724" s="172" t="s">
        <v>7022</v>
      </c>
      <c r="AD724" s="169">
        <v>1.4999999999999999E-2</v>
      </c>
      <c r="AE724" s="169">
        <v>1.4999999999999999E-2</v>
      </c>
      <c r="AF724" s="169">
        <v>0.02</v>
      </c>
      <c r="AG724" s="169">
        <v>0.2</v>
      </c>
      <c r="AH724" s="172" t="s">
        <v>136</v>
      </c>
      <c r="AI724" s="172" t="s">
        <v>4367</v>
      </c>
      <c r="AJ724" s="172" t="s">
        <v>133</v>
      </c>
      <c r="AK724" s="173">
        <v>42842</v>
      </c>
      <c r="AL724" s="212" t="s">
        <v>7023</v>
      </c>
      <c r="AM724" s="128">
        <v>1.8877458198525099E-2</v>
      </c>
      <c r="AN724" s="128">
        <v>0.11847292989272711</v>
      </c>
      <c r="AO724" s="128">
        <v>0.14931732808818071</v>
      </c>
      <c r="AP724" s="128">
        <v>0.10385632772189909</v>
      </c>
      <c r="AQ724" s="128">
        <v>0.10335572245169961</v>
      </c>
      <c r="AR724" s="128">
        <v>4.4949374391677697E-2</v>
      </c>
      <c r="AS724" s="128">
        <v>0.13625900213741349</v>
      </c>
      <c r="AT724" s="128">
        <v>4.0223290983663E-2</v>
      </c>
      <c r="AU724" s="128" t="s">
        <v>46</v>
      </c>
      <c r="AV724" s="128" t="s">
        <v>46</v>
      </c>
      <c r="AW724" s="128">
        <v>8.5172039923245596E-2</v>
      </c>
      <c r="AX724" s="128">
        <v>1.5474209468106197</v>
      </c>
      <c r="AY724" s="128">
        <v>1.1445266860649974</v>
      </c>
      <c r="AZ724" s="128">
        <v>1.1190240507296143</v>
      </c>
      <c r="BA724" s="128">
        <v>0.84225140880748151</v>
      </c>
      <c r="BB724" s="128">
        <v>0.79766021714299762</v>
      </c>
      <c r="BC724" s="128">
        <v>0.41336662464264329</v>
      </c>
      <c r="BD724" s="128">
        <v>1.0443352016717946</v>
      </c>
      <c r="BE724" s="128">
        <v>0.32508914134216937</v>
      </c>
      <c r="BF724" s="128" t="s">
        <v>46</v>
      </c>
      <c r="BG724" s="128" t="s">
        <v>46</v>
      </c>
      <c r="BH724" s="128">
        <v>0.99253785351199941</v>
      </c>
      <c r="BI724" s="128">
        <v>6.6781544231475001E-3</v>
      </c>
      <c r="BJ724" s="128">
        <v>1.49603326460439E-2</v>
      </c>
      <c r="BK724" s="128">
        <v>1.5882011849155799E-2</v>
      </c>
      <c r="BL724" s="128">
        <v>-1.7316409909781227E-2</v>
      </c>
      <c r="BM724" s="128">
        <v>-2.321043781679677E-2</v>
      </c>
      <c r="BN724" s="128">
        <v>-6.3790353762564506E-2</v>
      </c>
      <c r="BO724" s="128">
        <v>5.7846085525882999E-3</v>
      </c>
      <c r="BP724" s="128">
        <v>-8.3506744469371105E-2</v>
      </c>
      <c r="BQ724" s="128" t="s">
        <v>46</v>
      </c>
      <c r="BR724" s="128" t="s">
        <v>46</v>
      </c>
      <c r="BS724" s="128">
        <v>-5.8973777865511945E-4</v>
      </c>
      <c r="BT724" s="128">
        <v>2.1914322674491001E-2</v>
      </c>
      <c r="BU724" s="128">
        <v>6.3616525756997097E-2</v>
      </c>
      <c r="BV724" s="177">
        <v>0.64619741276018872</v>
      </c>
      <c r="BW724" s="177">
        <v>2.4976095209328499E-2</v>
      </c>
      <c r="BX724" s="128">
        <v>-7.8836731758511001E-3</v>
      </c>
      <c r="BY724" s="128">
        <v>-0.17366323705823339</v>
      </c>
      <c r="BZ724" s="177">
        <v>0.22249313054546629</v>
      </c>
      <c r="CA724" s="182">
        <v>0.43943402752781302</v>
      </c>
      <c r="CB724" s="182">
        <v>-0.2349471505242301</v>
      </c>
      <c r="CC724" s="182">
        <v>0.48911704388325811</v>
      </c>
      <c r="CD724" s="182">
        <v>0.49222484293219387</v>
      </c>
      <c r="CE724" s="182">
        <v>0.25438080359546039</v>
      </c>
      <c r="CF724" s="182">
        <v>0.63573417712300984</v>
      </c>
      <c r="CG724" s="179">
        <v>1.9903099399999999</v>
      </c>
      <c r="CH724" s="169">
        <v>0.15</v>
      </c>
      <c r="CI724" s="170">
        <v>0.1</v>
      </c>
      <c r="CJ724" s="170">
        <v>2.2499999999999998E-3</v>
      </c>
      <c r="CK724" s="170">
        <v>2.8024557946290332E-4</v>
      </c>
      <c r="CL724" s="170">
        <v>2.530245579462903E-3</v>
      </c>
      <c r="CM724" s="180">
        <v>323624980.42000002</v>
      </c>
      <c r="CN724" s="180">
        <v>340723051.1791271</v>
      </c>
      <c r="CO724" s="180">
        <v>-77907423.790000007</v>
      </c>
      <c r="CP724" s="128" t="s">
        <v>46</v>
      </c>
      <c r="CQ724" s="128" t="s">
        <v>46</v>
      </c>
      <c r="CR724" s="128" t="s">
        <v>46</v>
      </c>
      <c r="CS724" s="128" t="s">
        <v>46</v>
      </c>
      <c r="CT724" s="126" t="s">
        <v>46</v>
      </c>
      <c r="CU724" s="126" t="s">
        <v>46</v>
      </c>
      <c r="CV724" s="126" t="s">
        <v>7024</v>
      </c>
      <c r="CW724" s="126" t="s">
        <v>46</v>
      </c>
      <c r="CX724" s="154">
        <v>25569.604861099539</v>
      </c>
    </row>
    <row r="725" spans="1:102" ht="15" customHeight="1" x14ac:dyDescent="0.35">
      <c r="A725" s="8"/>
      <c r="B725" s="129">
        <v>31403590000127</v>
      </c>
      <c r="C725" s="152" t="s">
        <v>7025</v>
      </c>
      <c r="D725" s="126">
        <v>13</v>
      </c>
      <c r="E725" s="126"/>
      <c r="F725" s="122"/>
      <c r="G725" s="126" t="s">
        <v>681</v>
      </c>
      <c r="H725" s="126" t="s">
        <v>3391</v>
      </c>
      <c r="I725" s="126" t="s">
        <v>3392</v>
      </c>
      <c r="J725" s="126" t="s">
        <v>3560</v>
      </c>
      <c r="K725" s="126" t="s">
        <v>3526</v>
      </c>
      <c r="L725" s="211" t="s">
        <v>3399</v>
      </c>
      <c r="M725" s="126" t="s">
        <v>112</v>
      </c>
      <c r="N725" s="126" t="s">
        <v>264</v>
      </c>
      <c r="O725" s="126" t="s">
        <v>157</v>
      </c>
      <c r="P725" s="211" t="s">
        <v>3541</v>
      </c>
      <c r="Q725" s="127">
        <v>50000</v>
      </c>
      <c r="R725" s="126" t="s">
        <v>4350</v>
      </c>
      <c r="S725" s="213" t="s">
        <v>46</v>
      </c>
      <c r="T725" s="171">
        <v>10000</v>
      </c>
      <c r="U725" s="171">
        <v>10000</v>
      </c>
      <c r="V725" s="172" t="s">
        <v>3398</v>
      </c>
      <c r="W725" s="172" t="s">
        <v>135</v>
      </c>
      <c r="X725" s="172" t="s">
        <v>3563</v>
      </c>
      <c r="Y725" s="172" t="s">
        <v>3530</v>
      </c>
      <c r="Z725" s="172">
        <v>60</v>
      </c>
      <c r="AA725" s="172" t="s">
        <v>46</v>
      </c>
      <c r="AB725" s="169" t="s">
        <v>46</v>
      </c>
      <c r="AC725" s="172" t="s">
        <v>7026</v>
      </c>
      <c r="AD725" s="169">
        <v>0.02</v>
      </c>
      <c r="AE725" s="169">
        <v>0.02</v>
      </c>
      <c r="AF725" s="169">
        <v>2.5000000000000001E-2</v>
      </c>
      <c r="AG725" s="169">
        <v>0.2</v>
      </c>
      <c r="AH725" s="172" t="s">
        <v>46</v>
      </c>
      <c r="AI725" s="172" t="s">
        <v>46</v>
      </c>
      <c r="AJ725" s="172" t="s">
        <v>133</v>
      </c>
      <c r="AK725" s="173">
        <v>43368</v>
      </c>
      <c r="AL725" s="212" t="s">
        <v>7027</v>
      </c>
      <c r="AM725" s="128">
        <v>1.9138604546903901E-2</v>
      </c>
      <c r="AN725" s="128">
        <v>0.1152264390046375</v>
      </c>
      <c r="AO725" s="128">
        <v>0.1761918835990359</v>
      </c>
      <c r="AP725" s="128">
        <v>0.1497050506181776</v>
      </c>
      <c r="AQ725" s="128">
        <v>0.13816505239469551</v>
      </c>
      <c r="AR725" s="128">
        <v>0.11506682769700299</v>
      </c>
      <c r="AS725" s="128">
        <v>0.1390468688124733</v>
      </c>
      <c r="AT725" s="128">
        <v>0.15341648597366331</v>
      </c>
      <c r="AU725" s="128" t="s">
        <v>46</v>
      </c>
      <c r="AV725" s="128" t="s">
        <v>46</v>
      </c>
      <c r="AW725" s="128">
        <v>9.8668583614411207E-2</v>
      </c>
      <c r="AX725" s="128">
        <v>1.5688276068288656</v>
      </c>
      <c r="AY725" s="128">
        <v>1.1131634416441003</v>
      </c>
      <c r="AZ725" s="128">
        <v>1.3204291679679496</v>
      </c>
      <c r="BA725" s="128">
        <v>1.2405321800384748</v>
      </c>
      <c r="BB725" s="128">
        <v>1.1025372110411145</v>
      </c>
      <c r="BC725" s="128">
        <v>1.058185721540392</v>
      </c>
      <c r="BD725" s="128">
        <v>1.0657023573140805</v>
      </c>
      <c r="BE725" s="128">
        <v>1.2399292169595926</v>
      </c>
      <c r="BF725" s="128" t="s">
        <v>46</v>
      </c>
      <c r="BG725" s="128" t="s">
        <v>46</v>
      </c>
      <c r="BH725" s="128">
        <v>1.1691813918691938</v>
      </c>
      <c r="BI725" s="128">
        <v>6.9393007715263001E-3</v>
      </c>
      <c r="BJ725" s="128">
        <v>1.1713841757954299E-2</v>
      </c>
      <c r="BK725" s="128">
        <v>4.2756567360010898E-2</v>
      </c>
      <c r="BL725" s="128">
        <v>2.5901250084456873E-2</v>
      </c>
      <c r="BM725" s="128">
        <v>1.1418580874245743E-2</v>
      </c>
      <c r="BN725" s="128">
        <v>6.3270995427605996E-3</v>
      </c>
      <c r="BO725" s="128">
        <v>8.5724752276480996E-3</v>
      </c>
      <c r="BP725" s="128">
        <v>2.9686450520629099E-2</v>
      </c>
      <c r="BQ725" s="128" t="s">
        <v>46</v>
      </c>
      <c r="BR725" s="128" t="s">
        <v>46</v>
      </c>
      <c r="BS725" s="128">
        <v>1.3166296196267746E-2</v>
      </c>
      <c r="BT725" s="128">
        <v>3.3625364431560403E-2</v>
      </c>
      <c r="BU725" s="128">
        <v>8.0623768141367194E-2</v>
      </c>
      <c r="BV725" s="177">
        <v>1.1185629087309841</v>
      </c>
      <c r="BW725" s="177">
        <v>0.16879081127036069</v>
      </c>
      <c r="BX725" s="128">
        <v>-1.37583877829197E-2</v>
      </c>
      <c r="BY725" s="128">
        <v>-0.20875731880444809</v>
      </c>
      <c r="BZ725" s="177">
        <v>0.2648407646391569</v>
      </c>
      <c r="CA725" s="182">
        <v>0.14823098805834581</v>
      </c>
      <c r="CB725" s="182">
        <v>1.23116925928101E-2</v>
      </c>
      <c r="CC725" s="182">
        <v>6.1018661271220402E-2</v>
      </c>
      <c r="CD725" s="182">
        <v>0.13076729003375309</v>
      </c>
      <c r="CE725" s="182">
        <v>0.30838922591209961</v>
      </c>
      <c r="CF725" s="182">
        <v>0.48879811595024159</v>
      </c>
      <c r="CG725" s="179">
        <v>1.93010277</v>
      </c>
      <c r="CH725" s="169" t="s">
        <v>46</v>
      </c>
      <c r="CI725" s="170" t="s">
        <v>46</v>
      </c>
      <c r="CJ725" s="170" t="s">
        <v>46</v>
      </c>
      <c r="CK725" s="170" t="s">
        <v>46</v>
      </c>
      <c r="CL725" s="170" t="s">
        <v>46</v>
      </c>
      <c r="CM725" s="180">
        <v>577150438.94000006</v>
      </c>
      <c r="CN725" s="180">
        <v>583014106.87761903</v>
      </c>
      <c r="CO725" s="180">
        <v>-65299137.560000017</v>
      </c>
      <c r="CP725" s="128" t="s">
        <v>46</v>
      </c>
      <c r="CQ725" s="128" t="s">
        <v>46</v>
      </c>
      <c r="CR725" s="128" t="s">
        <v>46</v>
      </c>
      <c r="CS725" s="128" t="s">
        <v>46</v>
      </c>
      <c r="CT725" s="126" t="s">
        <v>46</v>
      </c>
      <c r="CU725" s="126" t="s">
        <v>46</v>
      </c>
      <c r="CV725" s="126" t="s">
        <v>7028</v>
      </c>
      <c r="CW725" s="126" t="s">
        <v>46</v>
      </c>
      <c r="CX725" s="154">
        <v>25569.604861099539</v>
      </c>
    </row>
    <row r="726" spans="1:102" ht="15" customHeight="1" x14ac:dyDescent="0.35">
      <c r="A726" s="8"/>
      <c r="B726" s="129">
        <v>46405812000118</v>
      </c>
      <c r="C726" s="152" t="s">
        <v>6952</v>
      </c>
      <c r="D726" s="126">
        <v>40</v>
      </c>
      <c r="E726" s="126"/>
      <c r="F726" s="122"/>
      <c r="G726" s="126" t="s">
        <v>678</v>
      </c>
      <c r="H726" s="126" t="s">
        <v>3403</v>
      </c>
      <c r="I726" s="126" t="s">
        <v>3403</v>
      </c>
      <c r="J726" s="126" t="s">
        <v>3559</v>
      </c>
      <c r="K726" s="126" t="s">
        <v>3540</v>
      </c>
      <c r="L726" s="211" t="s">
        <v>3400</v>
      </c>
      <c r="M726" s="126" t="s">
        <v>4494</v>
      </c>
      <c r="N726" s="126" t="s">
        <v>46</v>
      </c>
      <c r="O726" s="126" t="s">
        <v>4231</v>
      </c>
      <c r="P726" s="211" t="s">
        <v>4243</v>
      </c>
      <c r="Q726" s="127">
        <v>10</v>
      </c>
      <c r="R726" s="126" t="s">
        <v>4361</v>
      </c>
      <c r="S726" s="213" t="s">
        <v>46</v>
      </c>
      <c r="T726" s="171">
        <v>0.01</v>
      </c>
      <c r="U726" s="171">
        <v>0.01</v>
      </c>
      <c r="V726" s="172" t="s">
        <v>3398</v>
      </c>
      <c r="W726" s="172" t="s">
        <v>135</v>
      </c>
      <c r="X726" s="172" t="s">
        <v>135</v>
      </c>
      <c r="Y726" s="172" t="s">
        <v>135</v>
      </c>
      <c r="Z726" s="172">
        <v>0</v>
      </c>
      <c r="AA726" s="172" t="s">
        <v>46</v>
      </c>
      <c r="AB726" s="169" t="s">
        <v>46</v>
      </c>
      <c r="AC726" s="172" t="s">
        <v>46</v>
      </c>
      <c r="AD726" s="169">
        <v>1.4999999999999999E-2</v>
      </c>
      <c r="AE726" s="169" t="s">
        <v>46</v>
      </c>
      <c r="AF726" s="169">
        <v>1.4999999999999999E-2</v>
      </c>
      <c r="AG726" s="169">
        <v>0.2</v>
      </c>
      <c r="AH726" s="172" t="s">
        <v>6953</v>
      </c>
      <c r="AI726" s="172" t="s">
        <v>6954</v>
      </c>
      <c r="AJ726" s="172" t="s">
        <v>46</v>
      </c>
      <c r="AK726" s="173">
        <v>44831</v>
      </c>
      <c r="AL726" s="212" t="s">
        <v>6955</v>
      </c>
      <c r="AM726" s="128">
        <v>6.7442375125072998E-3</v>
      </c>
      <c r="AN726" s="128">
        <v>3.2363767808533499E-2</v>
      </c>
      <c r="AO726" s="128">
        <v>-9.4155282186376005E-3</v>
      </c>
      <c r="AP726" s="128">
        <v>-1.77052935644459E-2</v>
      </c>
      <c r="AQ726" s="128">
        <v>-1.19524514456197E-2</v>
      </c>
      <c r="AR726" s="128">
        <v>-7.1774890607819594E-2</v>
      </c>
      <c r="AS726" s="128">
        <v>5.8396441510699802E-2</v>
      </c>
      <c r="AT726" s="128" t="s">
        <v>46</v>
      </c>
      <c r="AU726" s="128" t="s">
        <v>46</v>
      </c>
      <c r="AV726" s="128" t="s">
        <v>46</v>
      </c>
      <c r="AW726" s="128">
        <v>-1.19524514456197E-2</v>
      </c>
      <c r="AX726" s="128">
        <v>0.55283790261207377</v>
      </c>
      <c r="AY726" s="128">
        <v>0.31265535470438172</v>
      </c>
      <c r="AZ726" s="128" t="s">
        <v>46</v>
      </c>
      <c r="BA726" s="128" t="s">
        <v>46</v>
      </c>
      <c r="BB726" s="128" t="s">
        <v>46</v>
      </c>
      <c r="BC726" s="128" t="s">
        <v>46</v>
      </c>
      <c r="BD726" s="128">
        <v>0.44757013162689802</v>
      </c>
      <c r="BE726" s="128" t="s">
        <v>46</v>
      </c>
      <c r="BF726" s="128" t="s">
        <v>46</v>
      </c>
      <c r="BG726" s="128" t="s">
        <v>46</v>
      </c>
      <c r="BH726" s="128" t="s">
        <v>46</v>
      </c>
      <c r="BI726" s="128">
        <v>-5.4550662628702002E-3</v>
      </c>
      <c r="BJ726" s="128">
        <v>-7.1148829438149694E-2</v>
      </c>
      <c r="BK726" s="128">
        <v>-0.14285084445766261</v>
      </c>
      <c r="BL726" s="128">
        <v>-0.13138117045761977</v>
      </c>
      <c r="BM726" s="128" t="s">
        <v>46</v>
      </c>
      <c r="BN726" s="128">
        <v>-0.1805146187620619</v>
      </c>
      <c r="BO726" s="128">
        <v>-7.2077952074125207E-2</v>
      </c>
      <c r="BP726" s="128" t="s">
        <v>46</v>
      </c>
      <c r="BQ726" s="128" t="s">
        <v>46</v>
      </c>
      <c r="BR726" s="128" t="s">
        <v>46</v>
      </c>
      <c r="BS726" s="128">
        <v>-0.13715082547342772</v>
      </c>
      <c r="BT726" s="128">
        <v>3.8839075929600397E-2</v>
      </c>
      <c r="BU726" s="128">
        <v>5.7909363048691202E-2</v>
      </c>
      <c r="BV726" s="177">
        <v>-3.4499683651776518</v>
      </c>
      <c r="BW726" s="177">
        <v>-2.2390149597912976</v>
      </c>
      <c r="BX726" s="128">
        <v>-4.0469548941899497E-2</v>
      </c>
      <c r="BY726" s="128">
        <v>-9.6251777984084505E-2</v>
      </c>
      <c r="BZ726" s="177">
        <v>3.8940506697670997E-2</v>
      </c>
      <c r="CA726" s="182">
        <v>-1.3887109823139999E-3</v>
      </c>
      <c r="CB726" s="182">
        <v>-7.6059991479394004E-2</v>
      </c>
      <c r="CC726" s="182">
        <v>7.1379792803901901E-2</v>
      </c>
      <c r="CD726" s="182">
        <v>4.4308149659378002E-3</v>
      </c>
      <c r="CE726" s="182">
        <v>-5.9818312885545302E-2</v>
      </c>
      <c r="CF726" s="182">
        <v>1.53620478004528E-2</v>
      </c>
      <c r="CG726" s="179">
        <v>9.6461554799999991</v>
      </c>
      <c r="CH726" s="169">
        <v>0.1</v>
      </c>
      <c r="CI726" s="170">
        <v>0.05</v>
      </c>
      <c r="CJ726" s="170">
        <v>1.5E-3</v>
      </c>
      <c r="CK726" s="170" t="s">
        <v>46</v>
      </c>
      <c r="CL726" s="170">
        <v>1.5E-3</v>
      </c>
      <c r="CM726" s="180">
        <v>515449504.68000001</v>
      </c>
      <c r="CN726" s="180">
        <v>511582010.62563497</v>
      </c>
      <c r="CO726" s="180">
        <v>-36336306.600000001</v>
      </c>
      <c r="CP726" s="128" t="s">
        <v>46</v>
      </c>
      <c r="CQ726" s="128" t="s">
        <v>46</v>
      </c>
      <c r="CR726" s="128" t="s">
        <v>46</v>
      </c>
      <c r="CS726" s="128" t="s">
        <v>46</v>
      </c>
      <c r="CT726" s="126" t="s">
        <v>46</v>
      </c>
      <c r="CU726" s="126" t="s">
        <v>46</v>
      </c>
      <c r="CV726" s="126" t="s">
        <v>6956</v>
      </c>
      <c r="CW726" s="126" t="s">
        <v>46</v>
      </c>
      <c r="CX726" s="154">
        <v>25569.604861099539</v>
      </c>
    </row>
    <row r="727" spans="1:102" ht="15" customHeight="1" x14ac:dyDescent="0.35">
      <c r="A727" s="8"/>
      <c r="B727" s="129">
        <v>50180894000117</v>
      </c>
      <c r="C727" s="152" t="s">
        <v>6957</v>
      </c>
      <c r="D727" s="126">
        <v>16</v>
      </c>
      <c r="E727" s="126"/>
      <c r="F727" s="122"/>
      <c r="G727" s="126" t="s">
        <v>678</v>
      </c>
      <c r="H727" s="126" t="s">
        <v>3403</v>
      </c>
      <c r="I727" s="126" t="s">
        <v>3403</v>
      </c>
      <c r="J727" s="126" t="s">
        <v>3559</v>
      </c>
      <c r="K727" s="126" t="s">
        <v>3540</v>
      </c>
      <c r="L727" s="211" t="s">
        <v>3399</v>
      </c>
      <c r="M727" s="126" t="s">
        <v>4394</v>
      </c>
      <c r="N727" s="126" t="s">
        <v>4421</v>
      </c>
      <c r="O727" s="126" t="s">
        <v>4231</v>
      </c>
      <c r="P727" s="211" t="s">
        <v>4220</v>
      </c>
      <c r="Q727" s="127">
        <v>10</v>
      </c>
      <c r="R727" s="126" t="s">
        <v>4361</v>
      </c>
      <c r="S727" s="213" t="s">
        <v>46</v>
      </c>
      <c r="T727" s="171">
        <v>1000</v>
      </c>
      <c r="U727" s="171">
        <v>500</v>
      </c>
      <c r="V727" s="172" t="s">
        <v>3398</v>
      </c>
      <c r="W727" s="172" t="s">
        <v>135</v>
      </c>
      <c r="X727" s="172" t="s">
        <v>135</v>
      </c>
      <c r="Y727" s="172" t="s">
        <v>135</v>
      </c>
      <c r="Z727" s="172">
        <v>0</v>
      </c>
      <c r="AA727" s="172" t="s">
        <v>46</v>
      </c>
      <c r="AB727" s="169" t="s">
        <v>46</v>
      </c>
      <c r="AC727" s="172" t="s">
        <v>46</v>
      </c>
      <c r="AD727" s="169">
        <v>1.3000000000000001E-2</v>
      </c>
      <c r="AE727" s="169" t="s">
        <v>46</v>
      </c>
      <c r="AF727" s="169" t="s">
        <v>46</v>
      </c>
      <c r="AG727" s="169">
        <v>0.2</v>
      </c>
      <c r="AH727" s="172" t="s">
        <v>3380</v>
      </c>
      <c r="AI727" s="172" t="s">
        <v>3381</v>
      </c>
      <c r="AJ727" s="172" t="s">
        <v>46</v>
      </c>
      <c r="AK727" s="173">
        <v>45019</v>
      </c>
      <c r="AL727" s="212" t="s">
        <v>6958</v>
      </c>
      <c r="AM727" s="128" t="s">
        <v>46</v>
      </c>
      <c r="AN727" s="128" t="s">
        <v>46</v>
      </c>
      <c r="AO727" s="128" t="s">
        <v>46</v>
      </c>
      <c r="AP727" s="128" t="s">
        <v>46</v>
      </c>
      <c r="AQ727" s="128" t="s">
        <v>46</v>
      </c>
      <c r="AR727" s="128" t="s">
        <v>46</v>
      </c>
      <c r="AS727" s="128" t="s">
        <v>46</v>
      </c>
      <c r="AT727" s="128" t="s">
        <v>46</v>
      </c>
      <c r="AU727" s="128" t="s">
        <v>46</v>
      </c>
      <c r="AV727" s="128" t="s">
        <v>46</v>
      </c>
      <c r="AW727" s="128" t="s">
        <v>46</v>
      </c>
      <c r="AX727" s="128" t="s">
        <v>46</v>
      </c>
      <c r="AY727" s="128" t="s">
        <v>46</v>
      </c>
      <c r="AZ727" s="128" t="s">
        <v>46</v>
      </c>
      <c r="BA727" s="128" t="s">
        <v>46</v>
      </c>
      <c r="BB727" s="128" t="s">
        <v>46</v>
      </c>
      <c r="BC727" s="128" t="s">
        <v>46</v>
      </c>
      <c r="BD727" s="128" t="s">
        <v>46</v>
      </c>
      <c r="BE727" s="128" t="s">
        <v>46</v>
      </c>
      <c r="BF727" s="128" t="s">
        <v>46</v>
      </c>
      <c r="BG727" s="128" t="s">
        <v>46</v>
      </c>
      <c r="BH727" s="128" t="s">
        <v>46</v>
      </c>
      <c r="BI727" s="128" t="s">
        <v>46</v>
      </c>
      <c r="BJ727" s="128" t="s">
        <v>46</v>
      </c>
      <c r="BK727" s="128" t="s">
        <v>46</v>
      </c>
      <c r="BL727" s="128" t="s">
        <v>46</v>
      </c>
      <c r="BM727" s="128" t="s">
        <v>46</v>
      </c>
      <c r="BN727" s="128" t="s">
        <v>46</v>
      </c>
      <c r="BO727" s="128" t="s">
        <v>46</v>
      </c>
      <c r="BP727" s="128" t="s">
        <v>46</v>
      </c>
      <c r="BQ727" s="128" t="s">
        <v>46</v>
      </c>
      <c r="BR727" s="128" t="s">
        <v>46</v>
      </c>
      <c r="BS727" s="128" t="s">
        <v>46</v>
      </c>
      <c r="BT727" s="128" t="s">
        <v>46</v>
      </c>
      <c r="BU727" s="128" t="s">
        <v>46</v>
      </c>
      <c r="BV727" s="177" t="s">
        <v>46</v>
      </c>
      <c r="BW727" s="177" t="s">
        <v>46</v>
      </c>
      <c r="BX727" s="128" t="s">
        <v>46</v>
      </c>
      <c r="BY727" s="128" t="s">
        <v>46</v>
      </c>
      <c r="BZ727" s="177" t="s">
        <v>46</v>
      </c>
      <c r="CA727" s="182" t="s">
        <v>46</v>
      </c>
      <c r="CB727" s="182" t="s">
        <v>46</v>
      </c>
      <c r="CC727" s="182" t="s">
        <v>46</v>
      </c>
      <c r="CD727" s="182" t="s">
        <v>46</v>
      </c>
      <c r="CE727" s="182" t="s">
        <v>46</v>
      </c>
      <c r="CF727" s="182" t="s">
        <v>46</v>
      </c>
      <c r="CG727" s="179" t="s">
        <v>46</v>
      </c>
      <c r="CH727" s="169">
        <v>0.1</v>
      </c>
      <c r="CI727" s="170">
        <v>0.05</v>
      </c>
      <c r="CJ727" s="170">
        <v>1.2999999999999999E-3</v>
      </c>
      <c r="CK727" s="170" t="s">
        <v>46</v>
      </c>
      <c r="CL727" s="170">
        <v>1.2999999999999999E-3</v>
      </c>
      <c r="CM727" s="180" t="s">
        <v>46</v>
      </c>
      <c r="CN727" s="180" t="s">
        <v>46</v>
      </c>
      <c r="CO727" s="180" t="s">
        <v>46</v>
      </c>
      <c r="CP727" s="128" t="s">
        <v>46</v>
      </c>
      <c r="CQ727" s="128" t="s">
        <v>46</v>
      </c>
      <c r="CR727" s="128" t="s">
        <v>46</v>
      </c>
      <c r="CS727" s="128" t="s">
        <v>46</v>
      </c>
      <c r="CT727" s="126" t="s">
        <v>46</v>
      </c>
      <c r="CU727" s="126" t="s">
        <v>46</v>
      </c>
      <c r="CV727" s="126" t="s">
        <v>6959</v>
      </c>
      <c r="CW727" s="126" t="s">
        <v>46</v>
      </c>
      <c r="CX727" s="154">
        <v>25569.604861099539</v>
      </c>
    </row>
    <row r="728" spans="1:102" ht="15" customHeight="1" x14ac:dyDescent="0.35">
      <c r="A728" s="8"/>
      <c r="B728" s="129">
        <v>44614833000118</v>
      </c>
      <c r="C728" s="152" t="s">
        <v>6960</v>
      </c>
      <c r="D728" s="126">
        <v>16</v>
      </c>
      <c r="E728" s="126"/>
      <c r="F728" s="122"/>
      <c r="G728" s="126" t="s">
        <v>4232</v>
      </c>
      <c r="H728" s="126" t="s">
        <v>3405</v>
      </c>
      <c r="I728" s="126" t="s">
        <v>3405</v>
      </c>
      <c r="J728" s="126" t="s">
        <v>3559</v>
      </c>
      <c r="K728" s="126" t="s">
        <v>3540</v>
      </c>
      <c r="L728" s="211" t="s">
        <v>3399</v>
      </c>
      <c r="M728" s="126" t="s">
        <v>4394</v>
      </c>
      <c r="N728" s="126" t="s">
        <v>46</v>
      </c>
      <c r="O728" s="126" t="s">
        <v>4231</v>
      </c>
      <c r="P728" s="211" t="s">
        <v>5584</v>
      </c>
      <c r="Q728" s="127">
        <v>10</v>
      </c>
      <c r="R728" s="126" t="s">
        <v>4361</v>
      </c>
      <c r="S728" s="213" t="s">
        <v>46</v>
      </c>
      <c r="T728" s="171">
        <v>0.01</v>
      </c>
      <c r="U728" s="171">
        <v>0.01</v>
      </c>
      <c r="V728" s="172" t="s">
        <v>3398</v>
      </c>
      <c r="W728" s="172" t="s">
        <v>135</v>
      </c>
      <c r="X728" s="172" t="s">
        <v>135</v>
      </c>
      <c r="Y728" s="172" t="s">
        <v>135</v>
      </c>
      <c r="Z728" s="172">
        <v>0</v>
      </c>
      <c r="AA728" s="172" t="s">
        <v>46</v>
      </c>
      <c r="AB728" s="169" t="s">
        <v>46</v>
      </c>
      <c r="AC728" s="172" t="s">
        <v>46</v>
      </c>
      <c r="AD728" s="169">
        <v>1.1000000000000001E-2</v>
      </c>
      <c r="AE728" s="169" t="s">
        <v>46</v>
      </c>
      <c r="AF728" s="169">
        <v>1.1000000000000001E-2</v>
      </c>
      <c r="AG728" s="169">
        <v>0.1</v>
      </c>
      <c r="AH728" s="172" t="s">
        <v>4586</v>
      </c>
      <c r="AI728" s="172" t="s">
        <v>3542</v>
      </c>
      <c r="AJ728" s="172" t="s">
        <v>133</v>
      </c>
      <c r="AK728" s="173">
        <v>44796</v>
      </c>
      <c r="AL728" s="212" t="s">
        <v>6961</v>
      </c>
      <c r="AM728" s="128" t="s">
        <v>46</v>
      </c>
      <c r="AN728" s="128" t="s">
        <v>46</v>
      </c>
      <c r="AO728" s="128" t="s">
        <v>46</v>
      </c>
      <c r="AP728" s="128" t="s">
        <v>46</v>
      </c>
      <c r="AQ728" s="128" t="s">
        <v>46</v>
      </c>
      <c r="AR728" s="128" t="s">
        <v>46</v>
      </c>
      <c r="AS728" s="128" t="s">
        <v>46</v>
      </c>
      <c r="AT728" s="128" t="s">
        <v>46</v>
      </c>
      <c r="AU728" s="128" t="s">
        <v>46</v>
      </c>
      <c r="AV728" s="128" t="s">
        <v>46</v>
      </c>
      <c r="AW728" s="128" t="s">
        <v>46</v>
      </c>
      <c r="AX728" s="128" t="s">
        <v>46</v>
      </c>
      <c r="AY728" s="128" t="s">
        <v>46</v>
      </c>
      <c r="AZ728" s="128" t="s">
        <v>46</v>
      </c>
      <c r="BA728" s="128" t="s">
        <v>46</v>
      </c>
      <c r="BB728" s="128" t="s">
        <v>46</v>
      </c>
      <c r="BC728" s="128" t="s">
        <v>46</v>
      </c>
      <c r="BD728" s="128" t="s">
        <v>46</v>
      </c>
      <c r="BE728" s="128" t="s">
        <v>46</v>
      </c>
      <c r="BF728" s="128" t="s">
        <v>46</v>
      </c>
      <c r="BG728" s="128" t="s">
        <v>46</v>
      </c>
      <c r="BH728" s="128" t="s">
        <v>46</v>
      </c>
      <c r="BI728" s="128" t="s">
        <v>46</v>
      </c>
      <c r="BJ728" s="128" t="s">
        <v>46</v>
      </c>
      <c r="BK728" s="128" t="s">
        <v>46</v>
      </c>
      <c r="BL728" s="128" t="s">
        <v>46</v>
      </c>
      <c r="BM728" s="128" t="s">
        <v>46</v>
      </c>
      <c r="BN728" s="128" t="s">
        <v>46</v>
      </c>
      <c r="BO728" s="128" t="s">
        <v>46</v>
      </c>
      <c r="BP728" s="128" t="s">
        <v>46</v>
      </c>
      <c r="BQ728" s="128" t="s">
        <v>46</v>
      </c>
      <c r="BR728" s="128" t="s">
        <v>46</v>
      </c>
      <c r="BS728" s="128" t="s">
        <v>46</v>
      </c>
      <c r="BT728" s="128" t="s">
        <v>46</v>
      </c>
      <c r="BU728" s="128" t="s">
        <v>46</v>
      </c>
      <c r="BV728" s="177" t="s">
        <v>46</v>
      </c>
      <c r="BW728" s="177" t="s">
        <v>46</v>
      </c>
      <c r="BX728" s="128" t="s">
        <v>46</v>
      </c>
      <c r="BY728" s="128" t="s">
        <v>46</v>
      </c>
      <c r="BZ728" s="177" t="s">
        <v>46</v>
      </c>
      <c r="CA728" s="182" t="s">
        <v>46</v>
      </c>
      <c r="CB728" s="182" t="s">
        <v>46</v>
      </c>
      <c r="CC728" s="182" t="s">
        <v>46</v>
      </c>
      <c r="CD728" s="182" t="s">
        <v>46</v>
      </c>
      <c r="CE728" s="182" t="s">
        <v>46</v>
      </c>
      <c r="CF728" s="182" t="s">
        <v>46</v>
      </c>
      <c r="CG728" s="179" t="s">
        <v>46</v>
      </c>
      <c r="CH728" s="169">
        <v>0.1</v>
      </c>
      <c r="CI728" s="170">
        <v>0.05</v>
      </c>
      <c r="CJ728" s="170">
        <v>1.1000000000000001E-3</v>
      </c>
      <c r="CK728" s="170" t="s">
        <v>46</v>
      </c>
      <c r="CL728" s="170">
        <v>1.1000000000000001E-3</v>
      </c>
      <c r="CM728" s="180" t="s">
        <v>46</v>
      </c>
      <c r="CN728" s="180" t="s">
        <v>46</v>
      </c>
      <c r="CO728" s="180" t="s">
        <v>46</v>
      </c>
      <c r="CP728" s="128" t="s">
        <v>46</v>
      </c>
      <c r="CQ728" s="128" t="s">
        <v>46</v>
      </c>
      <c r="CR728" s="128" t="s">
        <v>46</v>
      </c>
      <c r="CS728" s="128" t="s">
        <v>46</v>
      </c>
      <c r="CT728" s="126" t="s">
        <v>46</v>
      </c>
      <c r="CU728" s="126" t="s">
        <v>46</v>
      </c>
      <c r="CV728" s="126" t="s">
        <v>6962</v>
      </c>
      <c r="CW728" s="126" t="s">
        <v>46</v>
      </c>
      <c r="CX728" s="154">
        <v>25569.604861099539</v>
      </c>
    </row>
    <row r="729" spans="1:102" ht="15" customHeight="1" x14ac:dyDescent="0.35">
      <c r="A729" s="8"/>
      <c r="B729" s="129">
        <v>24572582000149</v>
      </c>
      <c r="C729" s="152" t="s">
        <v>684</v>
      </c>
      <c r="D729" s="126">
        <v>13</v>
      </c>
      <c r="E729" s="126"/>
      <c r="F729" s="122" t="s">
        <v>3552</v>
      </c>
      <c r="G729" s="126" t="s">
        <v>4232</v>
      </c>
      <c r="H729" s="126" t="s">
        <v>3557</v>
      </c>
      <c r="I729" s="126" t="s">
        <v>3558</v>
      </c>
      <c r="J729" s="126" t="s">
        <v>3559</v>
      </c>
      <c r="K729" s="126" t="s">
        <v>3526</v>
      </c>
      <c r="L729" s="211" t="s">
        <v>3399</v>
      </c>
      <c r="M729" s="126" t="s">
        <v>112</v>
      </c>
      <c r="N729" s="126" t="s">
        <v>113</v>
      </c>
      <c r="O729" s="126" t="s">
        <v>157</v>
      </c>
      <c r="P729" s="211" t="s">
        <v>3541</v>
      </c>
      <c r="Q729" s="127">
        <v>1000</v>
      </c>
      <c r="R729" s="126" t="s">
        <v>4350</v>
      </c>
      <c r="S729" s="213" t="s">
        <v>46</v>
      </c>
      <c r="T729" s="171">
        <v>500</v>
      </c>
      <c r="U729" s="171">
        <v>1000</v>
      </c>
      <c r="V729" s="172" t="s">
        <v>3398</v>
      </c>
      <c r="W729" s="172" t="s">
        <v>135</v>
      </c>
      <c r="X729" s="172" t="s">
        <v>3531</v>
      </c>
      <c r="Y729" s="172" t="s">
        <v>3530</v>
      </c>
      <c r="Z729" s="172">
        <v>31</v>
      </c>
      <c r="AA729" s="172" t="s">
        <v>46</v>
      </c>
      <c r="AB729" s="169" t="s">
        <v>46</v>
      </c>
      <c r="AC729" s="172" t="s">
        <v>7029</v>
      </c>
      <c r="AD729" s="169">
        <v>1.9199999999999998E-2</v>
      </c>
      <c r="AE729" s="169">
        <v>0.41920000000000002</v>
      </c>
      <c r="AF729" s="169">
        <v>0.02</v>
      </c>
      <c r="AG729" s="169">
        <v>0.2</v>
      </c>
      <c r="AH729" s="172" t="s">
        <v>136</v>
      </c>
      <c r="AI729" s="172" t="s">
        <v>4367</v>
      </c>
      <c r="AJ729" s="172" t="s">
        <v>133</v>
      </c>
      <c r="AK729" s="173">
        <v>42590</v>
      </c>
      <c r="AL729" s="212" t="s">
        <v>7030</v>
      </c>
      <c r="AM729" s="128">
        <v>6.7627424784652999E-3</v>
      </c>
      <c r="AN729" s="128">
        <v>7.2194364514680295E-2</v>
      </c>
      <c r="AO729" s="128">
        <v>0.1167664590197532</v>
      </c>
      <c r="AP729" s="128">
        <v>9.8653313830977904E-2</v>
      </c>
      <c r="AQ729" s="128">
        <v>7.7782752330796998E-2</v>
      </c>
      <c r="AR729" s="128">
        <v>8.8062088539433397E-2</v>
      </c>
      <c r="AS729" s="128">
        <v>9.0437161197951504E-2</v>
      </c>
      <c r="AT729" s="128">
        <v>8.04625263053384E-2</v>
      </c>
      <c r="AU729" s="128" t="s">
        <v>46</v>
      </c>
      <c r="AV729" s="128" t="s">
        <v>46</v>
      </c>
      <c r="AW729" s="128">
        <v>7.4782548276631305E-2</v>
      </c>
      <c r="AX729" s="128">
        <v>0.55435478966552687</v>
      </c>
      <c r="AY729" s="128">
        <v>0.69744520411010702</v>
      </c>
      <c r="AZ729" s="128">
        <v>0.87507911931341709</v>
      </c>
      <c r="BA729" s="128">
        <v>0.79807753268707082</v>
      </c>
      <c r="BB729" s="128">
        <v>0.58559175271335029</v>
      </c>
      <c r="BC729" s="128">
        <v>0.80984282409204977</v>
      </c>
      <c r="BD729" s="128">
        <v>0.69314107322641616</v>
      </c>
      <c r="BE729" s="128">
        <v>0.65030714660936684</v>
      </c>
      <c r="BF729" s="128" t="s">
        <v>46</v>
      </c>
      <c r="BG729" s="128" t="s">
        <v>46</v>
      </c>
      <c r="BH729" s="128">
        <v>0.78849556007554811</v>
      </c>
      <c r="BI729" s="128">
        <v>-5.4365612969122E-3</v>
      </c>
      <c r="BJ729" s="128">
        <v>-3.1318232732002897E-2</v>
      </c>
      <c r="BK729" s="128">
        <v>-1.66688572192716E-2</v>
      </c>
      <c r="BL729" s="128">
        <v>-2.2214380842029757E-2</v>
      </c>
      <c r="BM729" s="128">
        <v>-4.8590673620162783E-2</v>
      </c>
      <c r="BN729" s="128">
        <v>-2.0677639614808899E-2</v>
      </c>
      <c r="BO729" s="128">
        <v>-4.0037232386873602E-2</v>
      </c>
      <c r="BP729" s="128">
        <v>-4.3267509147695699E-2</v>
      </c>
      <c r="BQ729" s="128" t="s">
        <v>46</v>
      </c>
      <c r="BR729" s="128" t="s">
        <v>46</v>
      </c>
      <c r="BS729" s="128">
        <v>-1.8321837234542171E-2</v>
      </c>
      <c r="BT729" s="128">
        <v>1.8769875580672099E-2</v>
      </c>
      <c r="BU729" s="128">
        <v>4.1929387398220497E-2</v>
      </c>
      <c r="BV729" s="177">
        <v>-0.7803602579817045</v>
      </c>
      <c r="BW729" s="177">
        <v>-0.29724444482932733</v>
      </c>
      <c r="BX729" s="128">
        <v>-1.62583474219452E-2</v>
      </c>
      <c r="BY729" s="128">
        <v>-8.3359160827840895E-2</v>
      </c>
      <c r="BZ729" s="177">
        <v>8.11149526040192E-2</v>
      </c>
      <c r="CA729" s="182">
        <v>0.1900839229405234</v>
      </c>
      <c r="CB729" s="182">
        <v>-0.1921464293964901</v>
      </c>
      <c r="CC729" s="182">
        <v>0.11741410983924259</v>
      </c>
      <c r="CD729" s="182">
        <v>7.7067397187741402E-2</v>
      </c>
      <c r="CE729" s="182">
        <v>3.9852137249418502E-2</v>
      </c>
      <c r="CF729" s="182">
        <v>0.28627838499441882</v>
      </c>
      <c r="CG729" s="179">
        <v>192.85958729999999</v>
      </c>
      <c r="CH729" s="169">
        <v>0.27</v>
      </c>
      <c r="CI729" s="170">
        <v>0.15</v>
      </c>
      <c r="CJ729" s="170">
        <v>5.1839999999999994E-3</v>
      </c>
      <c r="CK729" s="170" t="s">
        <v>46</v>
      </c>
      <c r="CL729" s="170">
        <v>5.1839999999999994E-3</v>
      </c>
      <c r="CM729" s="180">
        <v>77094278.269999996</v>
      </c>
      <c r="CN729" s="180">
        <v>82737927.572222263</v>
      </c>
      <c r="CO729" s="180">
        <v>-9913348.5700000003</v>
      </c>
      <c r="CP729" s="128" t="s">
        <v>46</v>
      </c>
      <c r="CQ729" s="128" t="s">
        <v>46</v>
      </c>
      <c r="CR729" s="128" t="s">
        <v>46</v>
      </c>
      <c r="CS729" s="128" t="s">
        <v>46</v>
      </c>
      <c r="CT729" s="126" t="s">
        <v>46</v>
      </c>
      <c r="CU729" s="126" t="s">
        <v>46</v>
      </c>
      <c r="CV729" s="126" t="s">
        <v>7031</v>
      </c>
      <c r="CW729" s="126" t="s">
        <v>46</v>
      </c>
      <c r="CX729" s="154">
        <v>25569.625</v>
      </c>
    </row>
    <row r="730" spans="1:102" ht="15" customHeight="1" x14ac:dyDescent="0.35">
      <c r="A730" s="8"/>
      <c r="B730" s="129">
        <v>50764538000140</v>
      </c>
      <c r="C730" s="152" t="s">
        <v>7032</v>
      </c>
      <c r="D730" s="126">
        <v>50</v>
      </c>
      <c r="E730" s="126"/>
      <c r="F730" s="122"/>
      <c r="G730" s="126" t="s">
        <v>4232</v>
      </c>
      <c r="H730" s="126" t="s">
        <v>352</v>
      </c>
      <c r="I730" s="126" t="s">
        <v>3406</v>
      </c>
      <c r="J730" s="126" t="s">
        <v>3561</v>
      </c>
      <c r="K730" s="126" t="s">
        <v>3526</v>
      </c>
      <c r="L730" s="211" t="s">
        <v>3400</v>
      </c>
      <c r="M730" s="126" t="s">
        <v>4733</v>
      </c>
      <c r="N730" s="126" t="s">
        <v>4533</v>
      </c>
      <c r="O730" s="126" t="s">
        <v>4216</v>
      </c>
      <c r="P730" s="211" t="s">
        <v>4243</v>
      </c>
      <c r="Q730" s="127">
        <v>10000</v>
      </c>
      <c r="R730" s="126" t="s">
        <v>4361</v>
      </c>
      <c r="S730" s="213" t="s">
        <v>46</v>
      </c>
      <c r="T730" s="171">
        <v>0.01</v>
      </c>
      <c r="U730" s="171">
        <v>0.01</v>
      </c>
      <c r="V730" s="172" t="s">
        <v>3398</v>
      </c>
      <c r="W730" s="172" t="s">
        <v>135</v>
      </c>
      <c r="X730" s="172" t="s">
        <v>46</v>
      </c>
      <c r="Y730" s="172" t="s">
        <v>46</v>
      </c>
      <c r="Z730" s="172" t="s">
        <v>46</v>
      </c>
      <c r="AA730" s="172" t="s">
        <v>46</v>
      </c>
      <c r="AB730" s="169" t="s">
        <v>46</v>
      </c>
      <c r="AC730" s="172" t="s">
        <v>7033</v>
      </c>
      <c r="AD730" s="169">
        <v>0.02</v>
      </c>
      <c r="AE730" s="169">
        <v>2.02</v>
      </c>
      <c r="AF730" s="169">
        <v>2.1000000000000001E-2</v>
      </c>
      <c r="AG730" s="169">
        <v>0.2</v>
      </c>
      <c r="AH730" s="172" t="s">
        <v>3564</v>
      </c>
      <c r="AI730" s="172" t="s">
        <v>4352</v>
      </c>
      <c r="AJ730" s="172" t="s">
        <v>46</v>
      </c>
      <c r="AK730" s="173">
        <v>45068</v>
      </c>
      <c r="AL730" s="212" t="s">
        <v>7034</v>
      </c>
      <c r="AM730" s="128" t="s">
        <v>46</v>
      </c>
      <c r="AN730" s="128" t="s">
        <v>46</v>
      </c>
      <c r="AO730" s="128" t="s">
        <v>46</v>
      </c>
      <c r="AP730" s="128" t="s">
        <v>46</v>
      </c>
      <c r="AQ730" s="128" t="s">
        <v>46</v>
      </c>
      <c r="AR730" s="128" t="s">
        <v>46</v>
      </c>
      <c r="AS730" s="128" t="s">
        <v>46</v>
      </c>
      <c r="AT730" s="128" t="s">
        <v>46</v>
      </c>
      <c r="AU730" s="128" t="s">
        <v>46</v>
      </c>
      <c r="AV730" s="128" t="s">
        <v>46</v>
      </c>
      <c r="AW730" s="128" t="s">
        <v>46</v>
      </c>
      <c r="AX730" s="128" t="s">
        <v>46</v>
      </c>
      <c r="AY730" s="128" t="s">
        <v>46</v>
      </c>
      <c r="AZ730" s="128" t="s">
        <v>46</v>
      </c>
      <c r="BA730" s="128" t="s">
        <v>46</v>
      </c>
      <c r="BB730" s="128" t="s">
        <v>46</v>
      </c>
      <c r="BC730" s="128" t="s">
        <v>46</v>
      </c>
      <c r="BD730" s="128" t="s">
        <v>46</v>
      </c>
      <c r="BE730" s="128" t="s">
        <v>46</v>
      </c>
      <c r="BF730" s="128" t="s">
        <v>46</v>
      </c>
      <c r="BG730" s="128" t="s">
        <v>46</v>
      </c>
      <c r="BH730" s="128" t="s">
        <v>46</v>
      </c>
      <c r="BI730" s="128" t="s">
        <v>46</v>
      </c>
      <c r="BJ730" s="128" t="s">
        <v>46</v>
      </c>
      <c r="BK730" s="128" t="s">
        <v>46</v>
      </c>
      <c r="BL730" s="128" t="s">
        <v>46</v>
      </c>
      <c r="BM730" s="128" t="s">
        <v>46</v>
      </c>
      <c r="BN730" s="128" t="s">
        <v>46</v>
      </c>
      <c r="BO730" s="128" t="s">
        <v>46</v>
      </c>
      <c r="BP730" s="128" t="s">
        <v>46</v>
      </c>
      <c r="BQ730" s="128" t="s">
        <v>46</v>
      </c>
      <c r="BR730" s="128" t="s">
        <v>46</v>
      </c>
      <c r="BS730" s="128" t="s">
        <v>46</v>
      </c>
      <c r="BT730" s="128">
        <v>0.2553095976284635</v>
      </c>
      <c r="BU730" s="128">
        <v>0.61338547541858857</v>
      </c>
      <c r="BV730" s="177">
        <v>-1.2083530659614978</v>
      </c>
      <c r="BW730" s="177">
        <v>6.4676011436159003E-3</v>
      </c>
      <c r="BX730" s="128">
        <v>-0.30495559556013968</v>
      </c>
      <c r="BY730" s="128">
        <v>-0.4877991834599999</v>
      </c>
      <c r="BZ730" s="177">
        <v>-0.176131129903106</v>
      </c>
      <c r="CA730" s="182">
        <v>5.3981488762188598E-2</v>
      </c>
      <c r="CB730" s="182">
        <v>4.4258934734618003E-3</v>
      </c>
      <c r="CC730" s="182">
        <v>9.7992453190594003E-3</v>
      </c>
      <c r="CD730" s="182">
        <v>-3.60737143719859E-2</v>
      </c>
      <c r="CE730" s="182">
        <v>6.7947710901845898E-2</v>
      </c>
      <c r="CF730" s="182">
        <v>-1.8989873705474801E-2</v>
      </c>
      <c r="CG730" s="179">
        <v>929.64236588999995</v>
      </c>
      <c r="CH730" s="169">
        <v>0.1</v>
      </c>
      <c r="CI730" s="170">
        <v>0.05</v>
      </c>
      <c r="CJ730" s="170">
        <v>2E-3</v>
      </c>
      <c r="CK730" s="170" t="s">
        <v>46</v>
      </c>
      <c r="CL730" s="170">
        <v>2E-3</v>
      </c>
      <c r="CM730" s="180">
        <v>87932399.489999995</v>
      </c>
      <c r="CN730" s="180">
        <v>82784284.132301584</v>
      </c>
      <c r="CO730" s="180">
        <v>25187919.940000001</v>
      </c>
      <c r="CP730" s="128" t="s">
        <v>46</v>
      </c>
      <c r="CQ730" s="128" t="s">
        <v>46</v>
      </c>
      <c r="CR730" s="128" t="s">
        <v>46</v>
      </c>
      <c r="CS730" s="128" t="s">
        <v>46</v>
      </c>
      <c r="CT730" s="126" t="s">
        <v>46</v>
      </c>
      <c r="CU730" s="126" t="s">
        <v>46</v>
      </c>
      <c r="CV730" s="126" t="s">
        <v>7035</v>
      </c>
      <c r="CW730" s="126" t="s">
        <v>46</v>
      </c>
      <c r="CX730" s="154">
        <v>25569.604861099539</v>
      </c>
    </row>
    <row r="731" spans="1:102" ht="15" customHeight="1" x14ac:dyDescent="0.35">
      <c r="A731" s="8"/>
      <c r="B731" s="129">
        <v>50764538000140</v>
      </c>
      <c r="C731" s="152" t="s">
        <v>7036</v>
      </c>
      <c r="D731" s="126">
        <v>50</v>
      </c>
      <c r="E731" s="126"/>
      <c r="F731" s="122"/>
      <c r="G731" s="126" t="s">
        <v>4232</v>
      </c>
      <c r="H731" s="126" t="s">
        <v>352</v>
      </c>
      <c r="I731" s="126" t="s">
        <v>3406</v>
      </c>
      <c r="J731" s="126" t="s">
        <v>3561</v>
      </c>
      <c r="K731" s="126" t="s">
        <v>3540</v>
      </c>
      <c r="L731" s="211" t="s">
        <v>3400</v>
      </c>
      <c r="M731" s="126" t="s">
        <v>4733</v>
      </c>
      <c r="N731" s="126" t="s">
        <v>4533</v>
      </c>
      <c r="O731" s="126" t="s">
        <v>4216</v>
      </c>
      <c r="P731" s="211" t="s">
        <v>4243</v>
      </c>
      <c r="Q731" s="127">
        <v>1000000</v>
      </c>
      <c r="R731" s="126" t="s">
        <v>4361</v>
      </c>
      <c r="S731" s="213" t="s">
        <v>46</v>
      </c>
      <c r="T731" s="171">
        <v>0.01</v>
      </c>
      <c r="U731" s="171">
        <v>0.01</v>
      </c>
      <c r="V731" s="172" t="s">
        <v>3398</v>
      </c>
      <c r="W731" s="172" t="s">
        <v>135</v>
      </c>
      <c r="X731" s="172" t="s">
        <v>46</v>
      </c>
      <c r="Y731" s="172" t="s">
        <v>46</v>
      </c>
      <c r="Z731" s="172" t="s">
        <v>46</v>
      </c>
      <c r="AA731" s="172" t="s">
        <v>46</v>
      </c>
      <c r="AB731" s="169" t="s">
        <v>46</v>
      </c>
      <c r="AC731" s="172" t="s">
        <v>7033</v>
      </c>
      <c r="AD731" s="169">
        <v>0.02</v>
      </c>
      <c r="AE731" s="169">
        <v>2.02</v>
      </c>
      <c r="AF731" s="169">
        <v>2.1000000000000001E-2</v>
      </c>
      <c r="AG731" s="169">
        <v>0.2</v>
      </c>
      <c r="AH731" s="172" t="s">
        <v>3564</v>
      </c>
      <c r="AI731" s="172" t="s">
        <v>4352</v>
      </c>
      <c r="AJ731" s="172" t="s">
        <v>46</v>
      </c>
      <c r="AK731" s="173">
        <v>45141</v>
      </c>
      <c r="AL731" s="212" t="s">
        <v>7037</v>
      </c>
      <c r="AM731" s="128" t="s">
        <v>46</v>
      </c>
      <c r="AN731" s="128" t="s">
        <v>46</v>
      </c>
      <c r="AO731" s="128" t="s">
        <v>46</v>
      </c>
      <c r="AP731" s="128" t="s">
        <v>46</v>
      </c>
      <c r="AQ731" s="128" t="s">
        <v>46</v>
      </c>
      <c r="AR731" s="128" t="s">
        <v>46</v>
      </c>
      <c r="AS731" s="128" t="s">
        <v>46</v>
      </c>
      <c r="AT731" s="128" t="s">
        <v>46</v>
      </c>
      <c r="AU731" s="128" t="s">
        <v>46</v>
      </c>
      <c r="AV731" s="128" t="s">
        <v>46</v>
      </c>
      <c r="AW731" s="128" t="s">
        <v>46</v>
      </c>
      <c r="AX731" s="128" t="s">
        <v>46</v>
      </c>
      <c r="AY731" s="128" t="s">
        <v>46</v>
      </c>
      <c r="AZ731" s="128" t="s">
        <v>46</v>
      </c>
      <c r="BA731" s="128" t="s">
        <v>46</v>
      </c>
      <c r="BB731" s="128" t="s">
        <v>46</v>
      </c>
      <c r="BC731" s="128" t="s">
        <v>46</v>
      </c>
      <c r="BD731" s="128" t="s">
        <v>46</v>
      </c>
      <c r="BE731" s="128" t="s">
        <v>46</v>
      </c>
      <c r="BF731" s="128" t="s">
        <v>46</v>
      </c>
      <c r="BG731" s="128" t="s">
        <v>46</v>
      </c>
      <c r="BH731" s="128" t="s">
        <v>46</v>
      </c>
      <c r="BI731" s="128" t="s">
        <v>46</v>
      </c>
      <c r="BJ731" s="128" t="s">
        <v>46</v>
      </c>
      <c r="BK731" s="128" t="s">
        <v>46</v>
      </c>
      <c r="BL731" s="128" t="s">
        <v>46</v>
      </c>
      <c r="BM731" s="128" t="s">
        <v>46</v>
      </c>
      <c r="BN731" s="128" t="s">
        <v>46</v>
      </c>
      <c r="BO731" s="128" t="s">
        <v>46</v>
      </c>
      <c r="BP731" s="128" t="s">
        <v>46</v>
      </c>
      <c r="BQ731" s="128" t="s">
        <v>46</v>
      </c>
      <c r="BR731" s="128" t="s">
        <v>46</v>
      </c>
      <c r="BS731" s="128" t="s">
        <v>46</v>
      </c>
      <c r="BT731" s="128">
        <v>0.2553095976284635</v>
      </c>
      <c r="BU731" s="128">
        <v>0.61338547541858857</v>
      </c>
      <c r="BV731" s="177">
        <v>-1.2083530659614978</v>
      </c>
      <c r="BW731" s="177">
        <v>6.4676011436159003E-3</v>
      </c>
      <c r="BX731" s="128">
        <v>-0.30495559556013968</v>
      </c>
      <c r="BY731" s="128">
        <v>-0.4877991834599999</v>
      </c>
      <c r="BZ731" s="177">
        <v>-0.176131129903106</v>
      </c>
      <c r="CA731" s="182">
        <v>5.3981488762188598E-2</v>
      </c>
      <c r="CB731" s="182">
        <v>4.4258934734618003E-3</v>
      </c>
      <c r="CC731" s="182">
        <v>9.7992453190594003E-3</v>
      </c>
      <c r="CD731" s="182">
        <v>-3.60737143719859E-2</v>
      </c>
      <c r="CE731" s="182">
        <v>6.7947710901845898E-2</v>
      </c>
      <c r="CF731" s="182">
        <v>-1.8989873705474801E-2</v>
      </c>
      <c r="CG731" s="179">
        <v>929.64236588999995</v>
      </c>
      <c r="CH731" s="169">
        <v>0.1</v>
      </c>
      <c r="CI731" s="170">
        <v>0.05</v>
      </c>
      <c r="CJ731" s="170">
        <v>2E-3</v>
      </c>
      <c r="CK731" s="170" t="s">
        <v>46</v>
      </c>
      <c r="CL731" s="170">
        <v>2E-3</v>
      </c>
      <c r="CM731" s="180">
        <v>87932399.489999995</v>
      </c>
      <c r="CN731" s="180">
        <v>82784284.132301584</v>
      </c>
      <c r="CO731" s="180">
        <v>25187919.940000001</v>
      </c>
      <c r="CP731" s="128" t="s">
        <v>46</v>
      </c>
      <c r="CQ731" s="128" t="s">
        <v>46</v>
      </c>
      <c r="CR731" s="128" t="s">
        <v>46</v>
      </c>
      <c r="CS731" s="128" t="s">
        <v>46</v>
      </c>
      <c r="CT731" s="126" t="s">
        <v>46</v>
      </c>
      <c r="CU731" s="126" t="s">
        <v>46</v>
      </c>
      <c r="CV731" s="126" t="s">
        <v>7035</v>
      </c>
      <c r="CW731" s="126" t="s">
        <v>46</v>
      </c>
      <c r="CX731" s="154">
        <v>25569.604861099539</v>
      </c>
    </row>
    <row r="732" spans="1:102" ht="15" customHeight="1" x14ac:dyDescent="0.35">
      <c r="A732" s="8"/>
      <c r="B732" s="129">
        <v>22150467000150</v>
      </c>
      <c r="C732" s="152" t="s">
        <v>7038</v>
      </c>
      <c r="D732" s="126">
        <v>13</v>
      </c>
      <c r="E732" s="126"/>
      <c r="F732" s="122" t="s">
        <v>3394</v>
      </c>
      <c r="G732" s="126" t="s">
        <v>4232</v>
      </c>
      <c r="H732" s="126" t="s">
        <v>3557</v>
      </c>
      <c r="I732" s="126" t="s">
        <v>3558</v>
      </c>
      <c r="J732" s="126" t="s">
        <v>3559</v>
      </c>
      <c r="K732" s="126" t="s">
        <v>3526</v>
      </c>
      <c r="L732" s="211" t="s">
        <v>3400</v>
      </c>
      <c r="M732" s="126" t="s">
        <v>4661</v>
      </c>
      <c r="N732" s="126" t="s">
        <v>4449</v>
      </c>
      <c r="O732" s="126" t="s">
        <v>266</v>
      </c>
      <c r="P732" s="211" t="s">
        <v>4214</v>
      </c>
      <c r="Q732" s="127">
        <v>501.9</v>
      </c>
      <c r="R732" s="126" t="s">
        <v>4350</v>
      </c>
      <c r="S732" s="213" t="s">
        <v>46</v>
      </c>
      <c r="T732" s="171">
        <v>100</v>
      </c>
      <c r="U732" s="171">
        <v>5000</v>
      </c>
      <c r="V732" s="172" t="s">
        <v>3398</v>
      </c>
      <c r="W732" s="172" t="s">
        <v>135</v>
      </c>
      <c r="X732" s="172" t="s">
        <v>3563</v>
      </c>
      <c r="Y732" s="172" t="s">
        <v>3530</v>
      </c>
      <c r="Z732" s="172">
        <v>60</v>
      </c>
      <c r="AA732" s="172" t="s">
        <v>46</v>
      </c>
      <c r="AB732" s="169" t="s">
        <v>46</v>
      </c>
      <c r="AC732" s="172" t="s">
        <v>7039</v>
      </c>
      <c r="AD732" s="169">
        <v>1.1599999999999999E-2</v>
      </c>
      <c r="AE732" s="169">
        <v>1.1599999999999999E-2</v>
      </c>
      <c r="AF732" s="169">
        <v>0.02</v>
      </c>
      <c r="AG732" s="169">
        <v>0.2</v>
      </c>
      <c r="AH732" s="172" t="s">
        <v>46</v>
      </c>
      <c r="AI732" s="172" t="s">
        <v>46</v>
      </c>
      <c r="AJ732" s="172" t="s">
        <v>133</v>
      </c>
      <c r="AK732" s="173">
        <v>42172</v>
      </c>
      <c r="AL732" s="212" t="s">
        <v>7040</v>
      </c>
      <c r="AM732" s="128">
        <v>1.3508679150942201E-2</v>
      </c>
      <c r="AN732" s="128">
        <v>0.1158967763124545</v>
      </c>
      <c r="AO732" s="128">
        <v>0.15094685050245329</v>
      </c>
      <c r="AP732" s="128">
        <v>0.14099844789999461</v>
      </c>
      <c r="AQ732" s="128">
        <v>0.14494014216850859</v>
      </c>
      <c r="AR732" s="128">
        <v>0.1269865568925912</v>
      </c>
      <c r="AS732" s="128">
        <v>0.149182305311027</v>
      </c>
      <c r="AT732" s="128">
        <v>0.1426787971584417</v>
      </c>
      <c r="AU732" s="128" t="s">
        <v>46</v>
      </c>
      <c r="AV732" s="128" t="s">
        <v>46</v>
      </c>
      <c r="AW732" s="128">
        <v>0.1066505353547946</v>
      </c>
      <c r="AX732" s="128">
        <v>1.1073319756335118</v>
      </c>
      <c r="AY732" s="128">
        <v>1.11963934241026</v>
      </c>
      <c r="AZ732" s="128">
        <v>1.1312361281630998</v>
      </c>
      <c r="BA732" s="128">
        <v>1.1636527221059887</v>
      </c>
      <c r="BB732" s="128">
        <v>1.1640941076401867</v>
      </c>
      <c r="BC732" s="128">
        <v>1.1678027805299138</v>
      </c>
      <c r="BD732" s="128">
        <v>1.1433837798528594</v>
      </c>
      <c r="BE732" s="128">
        <v>1.153146013706593</v>
      </c>
      <c r="BF732" s="128" t="s">
        <v>46</v>
      </c>
      <c r="BG732" s="128" t="s">
        <v>46</v>
      </c>
      <c r="BH732" s="128">
        <v>1.1920412076626177</v>
      </c>
      <c r="BI732" s="128">
        <v>1.3093753755646E-3</v>
      </c>
      <c r="BJ732" s="128">
        <v>1.23841790657712E-2</v>
      </c>
      <c r="BK732" s="128">
        <v>1.7511534263428399E-2</v>
      </c>
      <c r="BL732" s="128">
        <v>1.7686551272895201E-2</v>
      </c>
      <c r="BM732" s="128">
        <v>1.8168984725845938E-2</v>
      </c>
      <c r="BN732" s="128">
        <v>1.8246828738348798E-2</v>
      </c>
      <c r="BO732" s="128">
        <v>1.8707911726201801E-2</v>
      </c>
      <c r="BP732" s="128">
        <v>1.8948761705407598E-2</v>
      </c>
      <c r="BQ732" s="128" t="s">
        <v>46</v>
      </c>
      <c r="BR732" s="128" t="s">
        <v>46</v>
      </c>
      <c r="BS732" s="128">
        <v>1.5770715196673724E-2</v>
      </c>
      <c r="BT732" s="128">
        <v>9.0985955445460002E-4</v>
      </c>
      <c r="BU732" s="128">
        <v>3.6802981749893002E-3</v>
      </c>
      <c r="BV732" s="177">
        <v>16.8596884992734</v>
      </c>
      <c r="BW732" s="177">
        <v>2.9158112647064929</v>
      </c>
      <c r="BX732" s="128" t="s">
        <v>46</v>
      </c>
      <c r="BY732" s="128">
        <v>-1.29983349046719E-2</v>
      </c>
      <c r="BZ732" s="177">
        <v>8.0955802322999999E-6</v>
      </c>
      <c r="CA732" s="182">
        <v>7.0863366139214002E-3</v>
      </c>
      <c r="CB732" s="182">
        <v>-7.5221517809041294E-2</v>
      </c>
      <c r="CC732" s="182">
        <v>9.2321449598845806E-2</v>
      </c>
      <c r="CD732" s="182">
        <v>5.3766560682026399E-2</v>
      </c>
      <c r="CE732" s="182">
        <v>-2.7436754229285799E-2</v>
      </c>
      <c r="CF732" s="182">
        <v>6.7093846435781201E-2</v>
      </c>
      <c r="CG732" s="179">
        <v>282.5580008</v>
      </c>
      <c r="CH732" s="169">
        <v>0.24</v>
      </c>
      <c r="CI732" s="170">
        <v>0.05</v>
      </c>
      <c r="CJ732" s="170">
        <v>2.784E-3</v>
      </c>
      <c r="CK732" s="170">
        <v>1.5449963498169298E-4</v>
      </c>
      <c r="CL732" s="170">
        <v>2.9384996349816929E-3</v>
      </c>
      <c r="CM732" s="180">
        <v>316667722.98000002</v>
      </c>
      <c r="CN732" s="180">
        <v>306239265.81912708</v>
      </c>
      <c r="CO732" s="180">
        <v>24407618.15000001</v>
      </c>
      <c r="CP732" s="128" t="s">
        <v>46</v>
      </c>
      <c r="CQ732" s="128" t="s">
        <v>46</v>
      </c>
      <c r="CR732" s="128" t="s">
        <v>46</v>
      </c>
      <c r="CS732" s="128" t="s">
        <v>46</v>
      </c>
      <c r="CT732" s="126" t="s">
        <v>46</v>
      </c>
      <c r="CU732" s="126" t="s">
        <v>46</v>
      </c>
      <c r="CV732" s="126" t="s">
        <v>7041</v>
      </c>
      <c r="CW732" s="126" t="s">
        <v>46</v>
      </c>
      <c r="CX732" s="154">
        <v>25569.625694432871</v>
      </c>
    </row>
    <row r="733" spans="1:102" ht="15" customHeight="1" x14ac:dyDescent="0.35">
      <c r="A733" s="8"/>
      <c r="B733" s="129">
        <v>56992610000173</v>
      </c>
      <c r="C733" s="152" t="s">
        <v>4233</v>
      </c>
      <c r="D733" s="126">
        <v>13</v>
      </c>
      <c r="E733" s="126"/>
      <c r="F733" s="122"/>
      <c r="G733" s="126" t="s">
        <v>4232</v>
      </c>
      <c r="H733" s="126" t="s">
        <v>352</v>
      </c>
      <c r="I733" s="126" t="s">
        <v>3406</v>
      </c>
      <c r="J733" s="126" t="s">
        <v>5902</v>
      </c>
      <c r="K733" s="126" t="s">
        <v>3526</v>
      </c>
      <c r="L733" s="211" t="s">
        <v>4393</v>
      </c>
      <c r="M733" s="126" t="s">
        <v>4661</v>
      </c>
      <c r="N733" s="126" t="s">
        <v>46</v>
      </c>
      <c r="O733" s="126" t="s">
        <v>4231</v>
      </c>
      <c r="P733" s="211" t="s">
        <v>4214</v>
      </c>
      <c r="Q733" s="127">
        <v>100</v>
      </c>
      <c r="R733" s="126" t="s">
        <v>4361</v>
      </c>
      <c r="S733" s="213" t="s">
        <v>46</v>
      </c>
      <c r="T733" s="171">
        <v>100</v>
      </c>
      <c r="U733" s="171">
        <v>5000</v>
      </c>
      <c r="V733" s="172" t="s">
        <v>3398</v>
      </c>
      <c r="W733" s="172" t="s">
        <v>135</v>
      </c>
      <c r="X733" s="172" t="s">
        <v>135</v>
      </c>
      <c r="Y733" s="172" t="s">
        <v>135</v>
      </c>
      <c r="Z733" s="172">
        <v>0</v>
      </c>
      <c r="AA733" s="172" t="s">
        <v>46</v>
      </c>
      <c r="AB733" s="169" t="s">
        <v>46</v>
      </c>
      <c r="AC733" s="172" t="s">
        <v>46</v>
      </c>
      <c r="AD733" s="169">
        <v>1.2800000000000001E-2</v>
      </c>
      <c r="AE733" s="169" t="s">
        <v>46</v>
      </c>
      <c r="AF733" s="169">
        <v>2.2499999999999999E-2</v>
      </c>
      <c r="AG733" s="169">
        <v>0.2</v>
      </c>
      <c r="AH733" s="172" t="s">
        <v>4806</v>
      </c>
      <c r="AI733" s="172" t="s">
        <v>4807</v>
      </c>
      <c r="AJ733" s="172" t="s">
        <v>133</v>
      </c>
      <c r="AK733" s="173">
        <v>45527</v>
      </c>
      <c r="AL733" s="212" t="s">
        <v>7042</v>
      </c>
      <c r="AM733" s="128" t="s">
        <v>46</v>
      </c>
      <c r="AN733" s="128" t="s">
        <v>46</v>
      </c>
      <c r="AO733" s="128" t="s">
        <v>46</v>
      </c>
      <c r="AP733" s="128" t="s">
        <v>46</v>
      </c>
      <c r="AQ733" s="128" t="s">
        <v>46</v>
      </c>
      <c r="AR733" s="128" t="s">
        <v>46</v>
      </c>
      <c r="AS733" s="128" t="s">
        <v>46</v>
      </c>
      <c r="AT733" s="128" t="s">
        <v>46</v>
      </c>
      <c r="AU733" s="128" t="s">
        <v>46</v>
      </c>
      <c r="AV733" s="128" t="s">
        <v>46</v>
      </c>
      <c r="AW733" s="128" t="s">
        <v>46</v>
      </c>
      <c r="AX733" s="128" t="s">
        <v>46</v>
      </c>
      <c r="AY733" s="128" t="s">
        <v>46</v>
      </c>
      <c r="AZ733" s="128" t="s">
        <v>46</v>
      </c>
      <c r="BA733" s="128" t="s">
        <v>46</v>
      </c>
      <c r="BB733" s="128" t="s">
        <v>46</v>
      </c>
      <c r="BC733" s="128" t="s">
        <v>46</v>
      </c>
      <c r="BD733" s="128" t="s">
        <v>46</v>
      </c>
      <c r="BE733" s="128" t="s">
        <v>46</v>
      </c>
      <c r="BF733" s="128" t="s">
        <v>46</v>
      </c>
      <c r="BG733" s="128" t="s">
        <v>46</v>
      </c>
      <c r="BH733" s="128" t="s">
        <v>46</v>
      </c>
      <c r="BI733" s="128" t="s">
        <v>46</v>
      </c>
      <c r="BJ733" s="128" t="s">
        <v>46</v>
      </c>
      <c r="BK733" s="128" t="s">
        <v>46</v>
      </c>
      <c r="BL733" s="128" t="s">
        <v>46</v>
      </c>
      <c r="BM733" s="128" t="s">
        <v>46</v>
      </c>
      <c r="BN733" s="128" t="s">
        <v>46</v>
      </c>
      <c r="BO733" s="128" t="s">
        <v>46</v>
      </c>
      <c r="BP733" s="128" t="s">
        <v>46</v>
      </c>
      <c r="BQ733" s="128" t="s">
        <v>46</v>
      </c>
      <c r="BR733" s="128" t="s">
        <v>46</v>
      </c>
      <c r="BS733" s="128" t="s">
        <v>46</v>
      </c>
      <c r="BT733" s="128" t="s">
        <v>46</v>
      </c>
      <c r="BU733" s="128" t="s">
        <v>46</v>
      </c>
      <c r="BV733" s="177" t="s">
        <v>46</v>
      </c>
      <c r="BW733" s="177" t="s">
        <v>46</v>
      </c>
      <c r="BX733" s="128" t="s">
        <v>46</v>
      </c>
      <c r="BY733" s="128" t="s">
        <v>46</v>
      </c>
      <c r="BZ733" s="177" t="s">
        <v>46</v>
      </c>
      <c r="CA733" s="182" t="s">
        <v>46</v>
      </c>
      <c r="CB733" s="182" t="s">
        <v>46</v>
      </c>
      <c r="CC733" s="182" t="s">
        <v>46</v>
      </c>
      <c r="CD733" s="182" t="s">
        <v>46</v>
      </c>
      <c r="CE733" s="182" t="s">
        <v>46</v>
      </c>
      <c r="CF733" s="182" t="s">
        <v>46</v>
      </c>
      <c r="CG733" s="179" t="s">
        <v>46</v>
      </c>
      <c r="CH733" s="169">
        <v>0.1132</v>
      </c>
      <c r="CI733" s="170">
        <v>0.05</v>
      </c>
      <c r="CJ733" s="170">
        <v>1.44896E-3</v>
      </c>
      <c r="CK733" s="170" t="s">
        <v>46</v>
      </c>
      <c r="CL733" s="170">
        <v>1.44896E-3</v>
      </c>
      <c r="CM733" s="180" t="s">
        <v>46</v>
      </c>
      <c r="CN733" s="180" t="s">
        <v>46</v>
      </c>
      <c r="CO733" s="180" t="s">
        <v>46</v>
      </c>
      <c r="CP733" s="128" t="s">
        <v>46</v>
      </c>
      <c r="CQ733" s="128" t="s">
        <v>46</v>
      </c>
      <c r="CR733" s="128" t="s">
        <v>46</v>
      </c>
      <c r="CS733" s="128" t="s">
        <v>46</v>
      </c>
      <c r="CT733" s="126" t="s">
        <v>46</v>
      </c>
      <c r="CU733" s="126" t="s">
        <v>46</v>
      </c>
      <c r="CV733" s="126" t="s">
        <v>7043</v>
      </c>
      <c r="CW733" s="126" t="s">
        <v>46</v>
      </c>
      <c r="CX733" s="154">
        <v>25569.625694432871</v>
      </c>
    </row>
    <row r="734" spans="1:102" ht="15" customHeight="1" x14ac:dyDescent="0.35">
      <c r="A734" s="8"/>
      <c r="B734" s="129">
        <v>38057650000146</v>
      </c>
      <c r="C734" s="152" t="s">
        <v>7044</v>
      </c>
      <c r="D734" s="126">
        <v>50</v>
      </c>
      <c r="E734" s="126"/>
      <c r="F734" s="122"/>
      <c r="G734" s="126" t="s">
        <v>711</v>
      </c>
      <c r="H734" s="126" t="s">
        <v>352</v>
      </c>
      <c r="I734" s="126" t="s">
        <v>3383</v>
      </c>
      <c r="J734" s="126" t="s">
        <v>362</v>
      </c>
      <c r="K734" s="126" t="s">
        <v>3526</v>
      </c>
      <c r="L734" s="211" t="s">
        <v>3400</v>
      </c>
      <c r="M734" s="126" t="s">
        <v>4733</v>
      </c>
      <c r="N734" s="126" t="s">
        <v>4533</v>
      </c>
      <c r="O734" s="126" t="s">
        <v>4216</v>
      </c>
      <c r="P734" s="211" t="s">
        <v>4243</v>
      </c>
      <c r="Q734" s="127">
        <v>50000</v>
      </c>
      <c r="R734" s="126" t="s">
        <v>4361</v>
      </c>
      <c r="S734" s="213" t="s">
        <v>46</v>
      </c>
      <c r="T734" s="171">
        <v>0.01</v>
      </c>
      <c r="U734" s="171">
        <v>0.01</v>
      </c>
      <c r="V734" s="172" t="s">
        <v>3398</v>
      </c>
      <c r="W734" s="172" t="s">
        <v>135</v>
      </c>
      <c r="X734" s="172" t="s">
        <v>46</v>
      </c>
      <c r="Y734" s="172" t="s">
        <v>46</v>
      </c>
      <c r="Z734" s="172" t="s">
        <v>46</v>
      </c>
      <c r="AA734" s="172" t="s">
        <v>46</v>
      </c>
      <c r="AB734" s="169" t="s">
        <v>46</v>
      </c>
      <c r="AC734" s="172" t="s">
        <v>7045</v>
      </c>
      <c r="AD734" s="169">
        <v>1.7000000000000001E-3</v>
      </c>
      <c r="AE734" s="169">
        <v>2.2017000000000002</v>
      </c>
      <c r="AF734" s="169">
        <v>2.3599999999999999E-2</v>
      </c>
      <c r="AG734" s="169" t="s">
        <v>46</v>
      </c>
      <c r="AH734" s="172" t="s">
        <v>46</v>
      </c>
      <c r="AI734" s="172" t="s">
        <v>46</v>
      </c>
      <c r="AJ734" s="172" t="s">
        <v>46</v>
      </c>
      <c r="AK734" s="173">
        <v>44187</v>
      </c>
      <c r="AL734" s="212" t="s">
        <v>7046</v>
      </c>
      <c r="AM734" s="128" t="s">
        <v>46</v>
      </c>
      <c r="AN734" s="128" t="s">
        <v>46</v>
      </c>
      <c r="AO734" s="128" t="s">
        <v>46</v>
      </c>
      <c r="AP734" s="128" t="s">
        <v>46</v>
      </c>
      <c r="AQ734" s="128" t="s">
        <v>46</v>
      </c>
      <c r="AR734" s="128" t="s">
        <v>46</v>
      </c>
      <c r="AS734" s="128" t="s">
        <v>46</v>
      </c>
      <c r="AT734" s="128" t="s">
        <v>46</v>
      </c>
      <c r="AU734" s="128" t="s">
        <v>46</v>
      </c>
      <c r="AV734" s="128" t="s">
        <v>46</v>
      </c>
      <c r="AW734" s="128" t="s">
        <v>46</v>
      </c>
      <c r="AX734" s="128" t="s">
        <v>46</v>
      </c>
      <c r="AY734" s="128" t="s">
        <v>46</v>
      </c>
      <c r="AZ734" s="128" t="s">
        <v>46</v>
      </c>
      <c r="BA734" s="128" t="s">
        <v>46</v>
      </c>
      <c r="BB734" s="128" t="s">
        <v>46</v>
      </c>
      <c r="BC734" s="128" t="s">
        <v>46</v>
      </c>
      <c r="BD734" s="128" t="s">
        <v>46</v>
      </c>
      <c r="BE734" s="128" t="s">
        <v>46</v>
      </c>
      <c r="BF734" s="128" t="s">
        <v>46</v>
      </c>
      <c r="BG734" s="128" t="s">
        <v>46</v>
      </c>
      <c r="BH734" s="128" t="s">
        <v>46</v>
      </c>
      <c r="BI734" s="128" t="s">
        <v>46</v>
      </c>
      <c r="BJ734" s="128" t="s">
        <v>46</v>
      </c>
      <c r="BK734" s="128" t="s">
        <v>46</v>
      </c>
      <c r="BL734" s="128" t="s">
        <v>46</v>
      </c>
      <c r="BM734" s="128" t="s">
        <v>46</v>
      </c>
      <c r="BN734" s="128" t="s">
        <v>46</v>
      </c>
      <c r="BO734" s="128" t="s">
        <v>46</v>
      </c>
      <c r="BP734" s="128" t="s">
        <v>46</v>
      </c>
      <c r="BQ734" s="128" t="s">
        <v>46</v>
      </c>
      <c r="BR734" s="128" t="s">
        <v>46</v>
      </c>
      <c r="BS734" s="128" t="s">
        <v>46</v>
      </c>
      <c r="BT734" s="128">
        <v>4.0120819485513499E-2</v>
      </c>
      <c r="BU734" s="128">
        <v>38298699179.937309</v>
      </c>
      <c r="BV734" s="177">
        <v>-2.5512172632791308</v>
      </c>
      <c r="BW734" s="177">
        <v>0.4586399288116893</v>
      </c>
      <c r="BX734" s="128">
        <v>-2.6390640588905698E-2</v>
      </c>
      <c r="BY734" s="128">
        <v>-0.99999999999000078</v>
      </c>
      <c r="BZ734" s="177">
        <v>-9241232915.4621792</v>
      </c>
      <c r="CA734" s="182">
        <v>-5.7263115058914002E-2</v>
      </c>
      <c r="CB734" s="182">
        <v>-5.0390133133048701E-2</v>
      </c>
      <c r="CC734" s="182">
        <v>-1.5673468851189701E-2</v>
      </c>
      <c r="CD734" s="182">
        <v>-3.2370879941108398E-2</v>
      </c>
      <c r="CE734" s="182">
        <v>-2.43114129982447E-2</v>
      </c>
      <c r="CF734" s="182">
        <v>4.9084747198762498E-2</v>
      </c>
      <c r="CG734" s="179">
        <v>923.48003360999996</v>
      </c>
      <c r="CH734" s="169">
        <v>1.81</v>
      </c>
      <c r="CI734" s="170">
        <v>7.4999999999999997E-2</v>
      </c>
      <c r="CJ734" s="170">
        <v>3.0770000000000003E-3</v>
      </c>
      <c r="CK734" s="170" t="s">
        <v>46</v>
      </c>
      <c r="CL734" s="170">
        <v>3.0770000000000003E-3</v>
      </c>
      <c r="CM734" s="180">
        <v>233101246.16</v>
      </c>
      <c r="CN734" s="180">
        <v>231462492.52682552</v>
      </c>
      <c r="CO734" s="180">
        <v>5121638.09</v>
      </c>
      <c r="CP734" s="128" t="s">
        <v>46</v>
      </c>
      <c r="CQ734" s="128" t="s">
        <v>46</v>
      </c>
      <c r="CR734" s="128" t="s">
        <v>46</v>
      </c>
      <c r="CS734" s="128" t="s">
        <v>46</v>
      </c>
      <c r="CT734" s="126" t="s">
        <v>46</v>
      </c>
      <c r="CU734" s="126" t="s">
        <v>46</v>
      </c>
      <c r="CV734" s="126" t="s">
        <v>7047</v>
      </c>
      <c r="CW734" s="126" t="s">
        <v>46</v>
      </c>
      <c r="CX734" s="154">
        <v>25569.604861099539</v>
      </c>
    </row>
    <row r="735" spans="1:102" ht="15" customHeight="1" x14ac:dyDescent="0.35">
      <c r="A735" s="8"/>
      <c r="B735" s="129">
        <v>40226014000142</v>
      </c>
      <c r="C735" s="152" t="s">
        <v>7048</v>
      </c>
      <c r="D735" s="126">
        <v>27</v>
      </c>
      <c r="E735" s="126"/>
      <c r="F735" s="122"/>
      <c r="G735" s="126" t="s">
        <v>4232</v>
      </c>
      <c r="H735" s="126" t="s">
        <v>3557</v>
      </c>
      <c r="I735" s="126" t="s">
        <v>3558</v>
      </c>
      <c r="J735" s="126" t="s">
        <v>362</v>
      </c>
      <c r="K735" s="126" t="s">
        <v>3526</v>
      </c>
      <c r="L735" s="211" t="s">
        <v>3399</v>
      </c>
      <c r="M735" s="126" t="s">
        <v>114</v>
      </c>
      <c r="N735" s="126" t="s">
        <v>115</v>
      </c>
      <c r="O735" s="126" t="s">
        <v>3551</v>
      </c>
      <c r="P735" s="211" t="s">
        <v>4616</v>
      </c>
      <c r="Q735" s="127">
        <v>500</v>
      </c>
      <c r="R735" s="126" t="s">
        <v>4350</v>
      </c>
      <c r="S735" s="213" t="s">
        <v>46</v>
      </c>
      <c r="T735" s="171">
        <v>500</v>
      </c>
      <c r="U735" s="171">
        <v>500</v>
      </c>
      <c r="V735" s="172" t="s">
        <v>3398</v>
      </c>
      <c r="W735" s="172" t="s">
        <v>3530</v>
      </c>
      <c r="X735" s="172" t="s">
        <v>3531</v>
      </c>
      <c r="Y735" s="172" t="s">
        <v>3534</v>
      </c>
      <c r="Z735" s="172">
        <v>32</v>
      </c>
      <c r="AA735" s="172" t="s">
        <v>46</v>
      </c>
      <c r="AB735" s="169" t="s">
        <v>46</v>
      </c>
      <c r="AC735" s="172" t="s">
        <v>46</v>
      </c>
      <c r="AD735" s="169">
        <v>1.9699999999999999E-2</v>
      </c>
      <c r="AE735" s="169" t="s">
        <v>46</v>
      </c>
      <c r="AF735" s="169">
        <v>1.9699999999999999E-2</v>
      </c>
      <c r="AG735" s="169">
        <v>0.2</v>
      </c>
      <c r="AH735" s="172" t="s">
        <v>3380</v>
      </c>
      <c r="AI735" s="172" t="s">
        <v>3381</v>
      </c>
      <c r="AJ735" s="172" t="s">
        <v>3372</v>
      </c>
      <c r="AK735" s="173">
        <v>44253</v>
      </c>
      <c r="AL735" s="212" t="s">
        <v>7049</v>
      </c>
      <c r="AM735" s="128">
        <v>3.8005226535700397E-2</v>
      </c>
      <c r="AN735" s="128">
        <v>0.27156969014242938</v>
      </c>
      <c r="AO735" s="128">
        <v>0.10263151399731189</v>
      </c>
      <c r="AP735" s="128">
        <v>0.12754340425609631</v>
      </c>
      <c r="AQ735" s="128">
        <v>8.9982037909309906E-2</v>
      </c>
      <c r="AR735" s="128">
        <v>-0.13366479732314271</v>
      </c>
      <c r="AS735" s="128">
        <v>0.2423689901334076</v>
      </c>
      <c r="AT735" s="128">
        <v>-4.8981092747594303E-2</v>
      </c>
      <c r="AU735" s="128" t="s">
        <v>46</v>
      </c>
      <c r="AV735" s="128" t="s">
        <v>46</v>
      </c>
      <c r="AW735" s="128">
        <v>0.1373409189423429</v>
      </c>
      <c r="AX735" s="128">
        <v>3.1153602890361798</v>
      </c>
      <c r="AY735" s="128">
        <v>2.6235424225251092</v>
      </c>
      <c r="AZ735" s="128">
        <v>0.7691480553279193</v>
      </c>
      <c r="BA735" s="128">
        <v>1.0459938686340904</v>
      </c>
      <c r="BB735" s="128">
        <v>0.68551622008473834</v>
      </c>
      <c r="BC735" s="128" t="s">
        <v>46</v>
      </c>
      <c r="BD735" s="128">
        <v>1.8575981345783117</v>
      </c>
      <c r="BE735" s="128" t="s">
        <v>46</v>
      </c>
      <c r="BF735" s="128" t="s">
        <v>46</v>
      </c>
      <c r="BG735" s="128" t="s">
        <v>46</v>
      </c>
      <c r="BH735" s="128">
        <v>1.9792304904437421</v>
      </c>
      <c r="BI735" s="128">
        <v>2.58059227603228E-2</v>
      </c>
      <c r="BJ735" s="128">
        <v>0.16805709289574611</v>
      </c>
      <c r="BK735" s="128">
        <v>-3.0803802241712901E-2</v>
      </c>
      <c r="BL735" s="128">
        <v>4.998745856663156E-3</v>
      </c>
      <c r="BM735" s="128">
        <v>-3.648994838414632E-2</v>
      </c>
      <c r="BN735" s="128">
        <v>-0.24240452547738511</v>
      </c>
      <c r="BO735" s="128">
        <v>0.1118945965485824</v>
      </c>
      <c r="BP735" s="128">
        <v>-0.17271112820062851</v>
      </c>
      <c r="BQ735" s="128" t="s">
        <v>46</v>
      </c>
      <c r="BR735" s="128" t="s">
        <v>46</v>
      </c>
      <c r="BS735" s="128">
        <v>6.3540693603582721E-2</v>
      </c>
      <c r="BT735" s="128">
        <v>0.15913149733202031</v>
      </c>
      <c r="BU735" s="128">
        <v>0.1890817279278281</v>
      </c>
      <c r="BV735" s="177">
        <v>-9.3938203490278302E-2</v>
      </c>
      <c r="BW735" s="177">
        <v>0.2882200152265319</v>
      </c>
      <c r="BX735" s="128">
        <v>-0.145422777307993</v>
      </c>
      <c r="BY735" s="128">
        <v>-0.45321649290197591</v>
      </c>
      <c r="BZ735" s="177">
        <v>0.69488625600424936</v>
      </c>
      <c r="CA735" s="182">
        <v>0.93167327762827279</v>
      </c>
      <c r="CB735" s="182">
        <v>-0.31249075792950382</v>
      </c>
      <c r="CC735" s="182">
        <v>0.55892724037099129</v>
      </c>
      <c r="CD735" s="182">
        <v>0.49289184039419248</v>
      </c>
      <c r="CE735" s="182">
        <v>0.1155327476389424</v>
      </c>
      <c r="CF735" s="182">
        <v>0.4410761154068979</v>
      </c>
      <c r="CG735" s="179">
        <v>8.6357313999999992</v>
      </c>
      <c r="CH735" s="169">
        <v>0.25</v>
      </c>
      <c r="CI735" s="170">
        <v>0.1</v>
      </c>
      <c r="CJ735" s="170">
        <v>4.9249999999999997E-3</v>
      </c>
      <c r="CK735" s="170">
        <v>1.5817855178972275E-5</v>
      </c>
      <c r="CL735" s="170">
        <v>4.940817855178972E-3</v>
      </c>
      <c r="CM735" s="180">
        <v>2930256.17</v>
      </c>
      <c r="CN735" s="180">
        <v>3084639.0447619059</v>
      </c>
      <c r="CO735" s="180">
        <v>-1957357.41</v>
      </c>
      <c r="CP735" s="128" t="s">
        <v>46</v>
      </c>
      <c r="CQ735" s="128" t="s">
        <v>46</v>
      </c>
      <c r="CR735" s="128" t="s">
        <v>46</v>
      </c>
      <c r="CS735" s="128" t="s">
        <v>46</v>
      </c>
      <c r="CT735" s="126" t="s">
        <v>46</v>
      </c>
      <c r="CU735" s="126" t="s">
        <v>46</v>
      </c>
      <c r="CV735" s="126" t="s">
        <v>7050</v>
      </c>
      <c r="CW735" s="126" t="s">
        <v>46</v>
      </c>
      <c r="CX735" s="154">
        <v>25569.625694432871</v>
      </c>
    </row>
    <row r="736" spans="1:102" ht="15" customHeight="1" x14ac:dyDescent="0.35">
      <c r="A736" s="8"/>
      <c r="B736" s="129">
        <v>12440825000106</v>
      </c>
      <c r="C736" s="152" t="s">
        <v>7051</v>
      </c>
      <c r="D736" s="126">
        <v>12</v>
      </c>
      <c r="E736" s="126"/>
      <c r="F736" s="122" t="s">
        <v>3393</v>
      </c>
      <c r="G736" s="126" t="s">
        <v>4232</v>
      </c>
      <c r="H736" s="126" t="s">
        <v>3557</v>
      </c>
      <c r="I736" s="126" t="s">
        <v>3558</v>
      </c>
      <c r="J736" s="126" t="s">
        <v>3559</v>
      </c>
      <c r="K736" s="126" t="s">
        <v>3526</v>
      </c>
      <c r="L736" s="211" t="s">
        <v>3399</v>
      </c>
      <c r="M736" s="126" t="s">
        <v>112</v>
      </c>
      <c r="N736" s="126" t="s">
        <v>5333</v>
      </c>
      <c r="O736" s="126" t="s">
        <v>4508</v>
      </c>
      <c r="P736" s="211" t="s">
        <v>3541</v>
      </c>
      <c r="Q736" s="127">
        <v>500</v>
      </c>
      <c r="R736" s="126" t="s">
        <v>4350</v>
      </c>
      <c r="S736" s="213" t="s">
        <v>46</v>
      </c>
      <c r="T736" s="171">
        <v>100</v>
      </c>
      <c r="U736" s="171">
        <v>500</v>
      </c>
      <c r="V736" s="172" t="s">
        <v>3398</v>
      </c>
      <c r="W736" s="172" t="s">
        <v>135</v>
      </c>
      <c r="X736" s="172" t="s">
        <v>135</v>
      </c>
      <c r="Y736" s="172" t="s">
        <v>3530</v>
      </c>
      <c r="Z736" s="172">
        <v>1</v>
      </c>
      <c r="AA736" s="172" t="s">
        <v>46</v>
      </c>
      <c r="AB736" s="169" t="s">
        <v>46</v>
      </c>
      <c r="AC736" s="172" t="s">
        <v>46</v>
      </c>
      <c r="AD736" s="169">
        <v>9.5999999999999992E-3</v>
      </c>
      <c r="AE736" s="169" t="s">
        <v>46</v>
      </c>
      <c r="AF736" s="169">
        <v>0.02</v>
      </c>
      <c r="AG736" s="169">
        <v>0.2</v>
      </c>
      <c r="AH736" s="172" t="s">
        <v>136</v>
      </c>
      <c r="AI736" s="172" t="s">
        <v>4367</v>
      </c>
      <c r="AJ736" s="172" t="s">
        <v>133</v>
      </c>
      <c r="AK736" s="173">
        <v>40633</v>
      </c>
      <c r="AL736" s="212" t="s">
        <v>7052</v>
      </c>
      <c r="AM736" s="128">
        <v>1.05784705359202E-2</v>
      </c>
      <c r="AN736" s="128">
        <v>9.1115755264772696E-2</v>
      </c>
      <c r="AO736" s="128">
        <v>0.1171907403271341</v>
      </c>
      <c r="AP736" s="128">
        <v>0.104437108697897</v>
      </c>
      <c r="AQ736" s="128">
        <v>0.1107442599770396</v>
      </c>
      <c r="AR736" s="128">
        <v>8.5786115824205894E-2</v>
      </c>
      <c r="AS736" s="128">
        <v>0.126190577749377</v>
      </c>
      <c r="AT736" s="128">
        <v>0.1183016358981492</v>
      </c>
      <c r="AU736" s="128" t="s">
        <v>46</v>
      </c>
      <c r="AV736" s="128" t="s">
        <v>46</v>
      </c>
      <c r="AW736" s="128">
        <v>9.4407672428849093E-2</v>
      </c>
      <c r="AX736" s="128">
        <v>0.86713723427981293</v>
      </c>
      <c r="AY736" s="128">
        <v>0.88023832546325464</v>
      </c>
      <c r="AZ736" s="128">
        <v>0.87825879707294596</v>
      </c>
      <c r="BA736" s="128">
        <v>0.84719521991773283</v>
      </c>
      <c r="BB736" s="128">
        <v>0.86079418658964635</v>
      </c>
      <c r="BC736" s="128">
        <v>0.78891236239364337</v>
      </c>
      <c r="BD736" s="128">
        <v>0.96716738267372682</v>
      </c>
      <c r="BE736" s="128">
        <v>0.95612706700512118</v>
      </c>
      <c r="BF736" s="128" t="s">
        <v>46</v>
      </c>
      <c r="BG736" s="128" t="s">
        <v>46</v>
      </c>
      <c r="BH736" s="128">
        <v>0.96985519427217015</v>
      </c>
      <c r="BI736" s="128">
        <v>-1.6208332394573E-3</v>
      </c>
      <c r="BJ736" s="128">
        <v>-1.2396841981910401E-2</v>
      </c>
      <c r="BK736" s="128">
        <v>-1.6244575911890699E-2</v>
      </c>
      <c r="BL736" s="128">
        <v>-1.6769595722147534E-2</v>
      </c>
      <c r="BM736" s="128">
        <v>-1.5867868991814804E-2</v>
      </c>
      <c r="BN736" s="128">
        <v>-2.2953612330036399E-2</v>
      </c>
      <c r="BO736" s="128">
        <v>-4.2838158354481003E-3</v>
      </c>
      <c r="BP736" s="128">
        <v>-5.4283995548848997E-3</v>
      </c>
      <c r="BQ736" s="128" t="s">
        <v>46</v>
      </c>
      <c r="BR736" s="128" t="s">
        <v>46</v>
      </c>
      <c r="BS736" s="128">
        <v>-2.6740582929533074E-3</v>
      </c>
      <c r="BT736" s="128">
        <v>1.5641772044010999E-3</v>
      </c>
      <c r="BU736" s="128">
        <v>7.3806612378491997E-3</v>
      </c>
      <c r="BV736" s="177">
        <v>-9.2328303821909117</v>
      </c>
      <c r="BW736" s="177">
        <v>-0.206599661603006</v>
      </c>
      <c r="BX736" s="128" t="s">
        <v>46</v>
      </c>
      <c r="BY736" s="128">
        <v>-7.4279966279734997E-3</v>
      </c>
      <c r="BZ736" s="177">
        <v>7.2219360146502003E-3</v>
      </c>
      <c r="CA736" s="182">
        <v>0.1179762002094845</v>
      </c>
      <c r="CB736" s="182">
        <v>-2.74576681237916E-2</v>
      </c>
      <c r="CC736" s="182">
        <v>0.23118230538026249</v>
      </c>
      <c r="CD736" s="182">
        <v>0.1335910834885547</v>
      </c>
      <c r="CE736" s="182">
        <v>-7.1122768336943601E-2</v>
      </c>
      <c r="CF736" s="182">
        <v>0.2440669775459007</v>
      </c>
      <c r="CG736" s="179">
        <v>368.32542469999999</v>
      </c>
      <c r="CH736" s="169">
        <v>0.3</v>
      </c>
      <c r="CI736" s="170">
        <v>0.08</v>
      </c>
      <c r="CJ736" s="170">
        <v>2.8799999999999997E-3</v>
      </c>
      <c r="CK736" s="170" t="s">
        <v>46</v>
      </c>
      <c r="CL736" s="170">
        <v>2.8799999999999997E-3</v>
      </c>
      <c r="CM736" s="180">
        <v>73146559.859999999</v>
      </c>
      <c r="CN736" s="180">
        <v>96433122.553809524</v>
      </c>
      <c r="CO736" s="180">
        <v>-43020696.530000009</v>
      </c>
      <c r="CP736" s="128" t="s">
        <v>46</v>
      </c>
      <c r="CQ736" s="128" t="s">
        <v>46</v>
      </c>
      <c r="CR736" s="128" t="s">
        <v>46</v>
      </c>
      <c r="CS736" s="128" t="s">
        <v>46</v>
      </c>
      <c r="CT736" s="126" t="s">
        <v>46</v>
      </c>
      <c r="CU736" s="126" t="s">
        <v>46</v>
      </c>
      <c r="CV736" s="126" t="s">
        <v>7053</v>
      </c>
      <c r="CW736" s="126" t="s">
        <v>46</v>
      </c>
      <c r="CX736" s="154">
        <v>25569.625</v>
      </c>
    </row>
    <row r="737" spans="1:102" ht="15" customHeight="1" x14ac:dyDescent="0.35">
      <c r="A737" s="8"/>
      <c r="B737" s="129">
        <v>60573726000145</v>
      </c>
      <c r="C737" s="152" t="s">
        <v>7054</v>
      </c>
      <c r="D737" s="126">
        <v>10</v>
      </c>
      <c r="E737" s="126"/>
      <c r="F737" s="122"/>
      <c r="G737" s="126" t="s">
        <v>4232</v>
      </c>
      <c r="H737" s="126" t="s">
        <v>3557</v>
      </c>
      <c r="I737" s="126" t="s">
        <v>3558</v>
      </c>
      <c r="J737" s="126" t="s">
        <v>3559</v>
      </c>
      <c r="K737" s="126" t="s">
        <v>46</v>
      </c>
      <c r="L737" s="211" t="s">
        <v>3399</v>
      </c>
      <c r="M737" s="126" t="s">
        <v>163</v>
      </c>
      <c r="N737" s="126" t="s">
        <v>3547</v>
      </c>
      <c r="O737" s="126" t="s">
        <v>3568</v>
      </c>
      <c r="P737" s="211" t="s">
        <v>3562</v>
      </c>
      <c r="Q737" s="127">
        <v>500</v>
      </c>
      <c r="R737" s="126" t="s">
        <v>4361</v>
      </c>
      <c r="S737" s="213" t="s">
        <v>46</v>
      </c>
      <c r="T737" s="171">
        <v>1000</v>
      </c>
      <c r="U737" s="171">
        <v>1000</v>
      </c>
      <c r="V737" s="172" t="s">
        <v>3398</v>
      </c>
      <c r="W737" s="172" t="s">
        <v>135</v>
      </c>
      <c r="X737" s="172" t="s">
        <v>3534</v>
      </c>
      <c r="Y737" s="172" t="s">
        <v>3530</v>
      </c>
      <c r="Z737" s="172">
        <v>3</v>
      </c>
      <c r="AA737" s="172" t="s">
        <v>46</v>
      </c>
      <c r="AB737" s="169" t="s">
        <v>46</v>
      </c>
      <c r="AC737" s="172" t="s">
        <v>46</v>
      </c>
      <c r="AD737" s="169">
        <v>6.0000000000000001E-3</v>
      </c>
      <c r="AE737" s="169" t="s">
        <v>46</v>
      </c>
      <c r="AF737" s="169">
        <v>8.5000000000000006E-3</v>
      </c>
      <c r="AG737" s="169" t="s">
        <v>46</v>
      </c>
      <c r="AH737" s="172" t="s">
        <v>46</v>
      </c>
      <c r="AI737" s="172" t="s">
        <v>46</v>
      </c>
      <c r="AJ737" s="172" t="s">
        <v>133</v>
      </c>
      <c r="AK737" s="173">
        <v>45847</v>
      </c>
      <c r="AL737" s="212" t="s">
        <v>7055</v>
      </c>
      <c r="AM737" s="128" t="s">
        <v>46</v>
      </c>
      <c r="AN737" s="128" t="s">
        <v>46</v>
      </c>
      <c r="AO737" s="128" t="s">
        <v>46</v>
      </c>
      <c r="AP737" s="128" t="s">
        <v>46</v>
      </c>
      <c r="AQ737" s="128" t="s">
        <v>46</v>
      </c>
      <c r="AR737" s="128" t="s">
        <v>46</v>
      </c>
      <c r="AS737" s="128" t="s">
        <v>46</v>
      </c>
      <c r="AT737" s="128" t="s">
        <v>46</v>
      </c>
      <c r="AU737" s="128" t="s">
        <v>46</v>
      </c>
      <c r="AV737" s="128" t="s">
        <v>46</v>
      </c>
      <c r="AW737" s="128" t="s">
        <v>46</v>
      </c>
      <c r="AX737" s="128" t="s">
        <v>46</v>
      </c>
      <c r="AY737" s="128" t="s">
        <v>46</v>
      </c>
      <c r="AZ737" s="128" t="s">
        <v>46</v>
      </c>
      <c r="BA737" s="128" t="s">
        <v>46</v>
      </c>
      <c r="BB737" s="128" t="s">
        <v>46</v>
      </c>
      <c r="BC737" s="128" t="s">
        <v>46</v>
      </c>
      <c r="BD737" s="128" t="s">
        <v>46</v>
      </c>
      <c r="BE737" s="128" t="s">
        <v>46</v>
      </c>
      <c r="BF737" s="128" t="s">
        <v>46</v>
      </c>
      <c r="BG737" s="128" t="s">
        <v>46</v>
      </c>
      <c r="BH737" s="128" t="s">
        <v>46</v>
      </c>
      <c r="BI737" s="128" t="s">
        <v>46</v>
      </c>
      <c r="BJ737" s="128" t="s">
        <v>46</v>
      </c>
      <c r="BK737" s="128" t="s">
        <v>46</v>
      </c>
      <c r="BL737" s="128" t="s">
        <v>46</v>
      </c>
      <c r="BM737" s="128" t="s">
        <v>46</v>
      </c>
      <c r="BN737" s="128" t="s">
        <v>46</v>
      </c>
      <c r="BO737" s="128" t="s">
        <v>46</v>
      </c>
      <c r="BP737" s="128" t="s">
        <v>46</v>
      </c>
      <c r="BQ737" s="128" t="s">
        <v>46</v>
      </c>
      <c r="BR737" s="128" t="s">
        <v>46</v>
      </c>
      <c r="BS737" s="128" t="s">
        <v>46</v>
      </c>
      <c r="BT737" s="128" t="s">
        <v>46</v>
      </c>
      <c r="BU737" s="128">
        <v>7.5641497843289998E-4</v>
      </c>
      <c r="BV737" s="177" t="s">
        <v>46</v>
      </c>
      <c r="BW737" s="177">
        <v>13.597376229970996</v>
      </c>
      <c r="BX737" s="128" t="s">
        <v>46</v>
      </c>
      <c r="BY737" s="128" t="s">
        <v>46</v>
      </c>
      <c r="BZ737" s="177">
        <v>-1.177696651044E-4</v>
      </c>
      <c r="CA737" s="182" t="s">
        <v>46</v>
      </c>
      <c r="CB737" s="182" t="s">
        <v>46</v>
      </c>
      <c r="CC737" s="182" t="s">
        <v>46</v>
      </c>
      <c r="CD737" s="182" t="s">
        <v>46</v>
      </c>
      <c r="CE737" s="182" t="s">
        <v>46</v>
      </c>
      <c r="CF737" s="182" t="s">
        <v>46</v>
      </c>
      <c r="CG737" s="179">
        <v>103.6768721</v>
      </c>
      <c r="CH737" s="169">
        <v>0.24</v>
      </c>
      <c r="CI737" s="170" t="s">
        <v>46</v>
      </c>
      <c r="CJ737" s="170">
        <v>1.4400000000000001E-3</v>
      </c>
      <c r="CK737" s="170" t="s">
        <v>46</v>
      </c>
      <c r="CL737" s="170">
        <v>1.4400000000000001E-3</v>
      </c>
      <c r="CM737" s="180">
        <v>19314717.32</v>
      </c>
      <c r="CN737" s="180" t="s">
        <v>46</v>
      </c>
      <c r="CO737" s="180">
        <v>18880508.840000007</v>
      </c>
      <c r="CP737" s="128" t="s">
        <v>46</v>
      </c>
      <c r="CQ737" s="128" t="s">
        <v>46</v>
      </c>
      <c r="CR737" s="128" t="s">
        <v>46</v>
      </c>
      <c r="CS737" s="128" t="s">
        <v>46</v>
      </c>
      <c r="CT737" s="126" t="s">
        <v>46</v>
      </c>
      <c r="CU737" s="126" t="s">
        <v>46</v>
      </c>
      <c r="CV737" s="126" t="s">
        <v>46</v>
      </c>
      <c r="CW737" s="126" t="s">
        <v>46</v>
      </c>
      <c r="CX737" s="154">
        <v>25569.625694432871</v>
      </c>
    </row>
    <row r="738" spans="1:102" ht="15" customHeight="1" x14ac:dyDescent="0.35">
      <c r="A738" s="8"/>
      <c r="B738" s="129">
        <v>40127685000156</v>
      </c>
      <c r="C738" s="152" t="s">
        <v>3602</v>
      </c>
      <c r="D738" s="126">
        <v>27</v>
      </c>
      <c r="E738" s="126"/>
      <c r="F738" s="122"/>
      <c r="G738" s="126" t="s">
        <v>4232</v>
      </c>
      <c r="H738" s="126" t="s">
        <v>3557</v>
      </c>
      <c r="I738" s="126" t="s">
        <v>3558</v>
      </c>
      <c r="J738" s="126" t="s">
        <v>3561</v>
      </c>
      <c r="K738" s="126" t="s">
        <v>3526</v>
      </c>
      <c r="L738" s="211" t="s">
        <v>3400</v>
      </c>
      <c r="M738" s="126" t="s">
        <v>112</v>
      </c>
      <c r="N738" s="126" t="s">
        <v>4436</v>
      </c>
      <c r="O738" s="126" t="s">
        <v>157</v>
      </c>
      <c r="P738" s="211" t="s">
        <v>3562</v>
      </c>
      <c r="Q738" s="127">
        <v>500</v>
      </c>
      <c r="R738" s="126" t="s">
        <v>4350</v>
      </c>
      <c r="S738" s="213" t="s">
        <v>46</v>
      </c>
      <c r="T738" s="171">
        <v>100</v>
      </c>
      <c r="U738" s="171">
        <v>500</v>
      </c>
      <c r="V738" s="172" t="s">
        <v>3398</v>
      </c>
      <c r="W738" s="172" t="s">
        <v>135</v>
      </c>
      <c r="X738" s="172" t="s">
        <v>3531</v>
      </c>
      <c r="Y738" s="172" t="s">
        <v>3534</v>
      </c>
      <c r="Z738" s="172">
        <v>32</v>
      </c>
      <c r="AA738" s="172" t="s">
        <v>46</v>
      </c>
      <c r="AB738" s="169" t="s">
        <v>46</v>
      </c>
      <c r="AC738" s="172" t="s">
        <v>46</v>
      </c>
      <c r="AD738" s="169">
        <v>1.9599999999999999E-2</v>
      </c>
      <c r="AE738" s="169" t="s">
        <v>46</v>
      </c>
      <c r="AF738" s="169">
        <v>1.9599999999999999E-2</v>
      </c>
      <c r="AG738" s="169">
        <v>0.2</v>
      </c>
      <c r="AH738" s="172" t="s">
        <v>4586</v>
      </c>
      <c r="AI738" s="172" t="s">
        <v>3542</v>
      </c>
      <c r="AJ738" s="172" t="s">
        <v>618</v>
      </c>
      <c r="AK738" s="173">
        <v>44195</v>
      </c>
      <c r="AL738" s="212" t="s">
        <v>3618</v>
      </c>
      <c r="AM738" s="128">
        <v>-2.9882818005061E-3</v>
      </c>
      <c r="AN738" s="128">
        <v>4.8281909795160997E-2</v>
      </c>
      <c r="AO738" s="128">
        <v>6.8506451410072305E-2</v>
      </c>
      <c r="AP738" s="128">
        <v>7.7612548188460403E-2</v>
      </c>
      <c r="AQ738" s="128">
        <v>8.1536688629734996E-2</v>
      </c>
      <c r="AR738" s="128">
        <v>6.9715825274980103E-2</v>
      </c>
      <c r="AS738" s="128">
        <v>0.1212158420407822</v>
      </c>
      <c r="AT738" s="128">
        <v>0.1394160033388285</v>
      </c>
      <c r="AU738" s="128" t="s">
        <v>46</v>
      </c>
      <c r="AV738" s="128" t="s">
        <v>46</v>
      </c>
      <c r="AW738" s="128">
        <v>9.8906574055689297E-2</v>
      </c>
      <c r="AX738" s="128" t="s">
        <v>46</v>
      </c>
      <c r="AY738" s="128">
        <v>0.4664351110821735</v>
      </c>
      <c r="AZ738" s="128">
        <v>0.51340569604043673</v>
      </c>
      <c r="BA738" s="128">
        <v>0.62156880113198631</v>
      </c>
      <c r="BB738" s="128">
        <v>0.61610087188408047</v>
      </c>
      <c r="BC738" s="128">
        <v>0.64112561672116164</v>
      </c>
      <c r="BD738" s="128">
        <v>0.92903932112914078</v>
      </c>
      <c r="BE738" s="128">
        <v>1.1267757487368415</v>
      </c>
      <c r="BF738" s="128" t="s">
        <v>46</v>
      </c>
      <c r="BG738" s="128" t="s">
        <v>46</v>
      </c>
      <c r="BH738" s="128">
        <v>0.90384182829198301</v>
      </c>
      <c r="BI738" s="128">
        <v>-1.51875855758837E-2</v>
      </c>
      <c r="BJ738" s="128">
        <v>-5.5230687451522202E-2</v>
      </c>
      <c r="BK738" s="128">
        <v>-6.4928864828952507E-2</v>
      </c>
      <c r="BL738" s="128">
        <v>-4.2007713287413928E-2</v>
      </c>
      <c r="BM738" s="128">
        <v>-4.4868374993112914E-2</v>
      </c>
      <c r="BN738" s="128">
        <v>-3.9023902879262197E-2</v>
      </c>
      <c r="BO738" s="128">
        <v>-9.2585515440428007E-3</v>
      </c>
      <c r="BP738" s="128">
        <v>1.5685967885794301E-2</v>
      </c>
      <c r="BQ738" s="128" t="s">
        <v>46</v>
      </c>
      <c r="BR738" s="128" t="s">
        <v>46</v>
      </c>
      <c r="BS738" s="128">
        <v>-9.4846078127194255E-3</v>
      </c>
      <c r="BT738" s="128">
        <v>4.0680319666747303E-2</v>
      </c>
      <c r="BU738" s="128">
        <v>4.19735200611017E-2</v>
      </c>
      <c r="BV738" s="177">
        <v>-1.4304107533653807</v>
      </c>
      <c r="BW738" s="177">
        <v>-0.1683749480676979</v>
      </c>
      <c r="BX738" s="128">
        <v>-2.6923162806838399E-2</v>
      </c>
      <c r="BY738" s="128">
        <v>-3.4704606029690901E-2</v>
      </c>
      <c r="BZ738" s="177">
        <v>2.81263757726475E-2</v>
      </c>
      <c r="CA738" s="182">
        <v>-0.38878289086178769</v>
      </c>
      <c r="CB738" s="182">
        <v>0.28738091023320411</v>
      </c>
      <c r="CC738" s="182">
        <v>-0.44179983901294301</v>
      </c>
      <c r="CD738" s="182">
        <v>-0.2757266322445901</v>
      </c>
      <c r="CE738" s="182">
        <v>-0.1016323725085124</v>
      </c>
      <c r="CF738" s="182">
        <v>-0.37531118185117041</v>
      </c>
      <c r="CG738" s="179">
        <v>156.2836313</v>
      </c>
      <c r="CH738" s="169">
        <v>0.24</v>
      </c>
      <c r="CI738" s="170">
        <v>0.1</v>
      </c>
      <c r="CJ738" s="170">
        <v>4.7039999999999998E-3</v>
      </c>
      <c r="CK738" s="170">
        <v>2.3178447545768588E-4</v>
      </c>
      <c r="CL738" s="170">
        <v>4.9357844754576857E-3</v>
      </c>
      <c r="CM738" s="180">
        <v>86398186.340000004</v>
      </c>
      <c r="CN738" s="180">
        <v>87817479.452142864</v>
      </c>
      <c r="CO738" s="180">
        <v>-7010863.8399999989</v>
      </c>
      <c r="CP738" s="128" t="s">
        <v>46</v>
      </c>
      <c r="CQ738" s="128" t="s">
        <v>46</v>
      </c>
      <c r="CR738" s="128" t="s">
        <v>46</v>
      </c>
      <c r="CS738" s="128" t="s">
        <v>46</v>
      </c>
      <c r="CT738" s="126" t="s">
        <v>46</v>
      </c>
      <c r="CU738" s="126" t="s">
        <v>46</v>
      </c>
      <c r="CV738" s="126" t="s">
        <v>7056</v>
      </c>
      <c r="CW738" s="126" t="s">
        <v>46</v>
      </c>
      <c r="CX738" s="154">
        <v>25569.625</v>
      </c>
    </row>
    <row r="739" spans="1:102" ht="15" customHeight="1" x14ac:dyDescent="0.35">
      <c r="A739" s="8"/>
      <c r="B739" s="129">
        <v>12287682000144</v>
      </c>
      <c r="C739" s="152" t="s">
        <v>688</v>
      </c>
      <c r="D739" s="126">
        <v>27</v>
      </c>
      <c r="E739" s="126"/>
      <c r="F739" s="122" t="s">
        <v>3394</v>
      </c>
      <c r="G739" s="126" t="s">
        <v>4232</v>
      </c>
      <c r="H739" s="126" t="s">
        <v>3557</v>
      </c>
      <c r="I739" s="126" t="s">
        <v>3558</v>
      </c>
      <c r="J739" s="126" t="s">
        <v>3561</v>
      </c>
      <c r="K739" s="126" t="s">
        <v>3526</v>
      </c>
      <c r="L739" s="211" t="s">
        <v>3399</v>
      </c>
      <c r="M739" s="126" t="s">
        <v>114</v>
      </c>
      <c r="N739" s="126" t="s">
        <v>115</v>
      </c>
      <c r="O739" s="126" t="s">
        <v>3536</v>
      </c>
      <c r="P739" s="211" t="s">
        <v>3550</v>
      </c>
      <c r="Q739" s="127">
        <v>500</v>
      </c>
      <c r="R739" s="126" t="s">
        <v>4350</v>
      </c>
      <c r="S739" s="213" t="s">
        <v>46</v>
      </c>
      <c r="T739" s="171">
        <v>500</v>
      </c>
      <c r="U739" s="171">
        <v>500</v>
      </c>
      <c r="V739" s="172" t="s">
        <v>3398</v>
      </c>
      <c r="W739" s="172" t="s">
        <v>3530</v>
      </c>
      <c r="X739" s="172" t="s">
        <v>5312</v>
      </c>
      <c r="Y739" s="172" t="s">
        <v>3534</v>
      </c>
      <c r="Z739" s="172">
        <v>14</v>
      </c>
      <c r="AA739" s="172" t="s">
        <v>46</v>
      </c>
      <c r="AB739" s="169" t="s">
        <v>46</v>
      </c>
      <c r="AC739" s="172" t="s">
        <v>46</v>
      </c>
      <c r="AD739" s="169">
        <v>2.9700000000000001E-2</v>
      </c>
      <c r="AE739" s="169" t="s">
        <v>46</v>
      </c>
      <c r="AF739" s="169">
        <v>2.9700000000000001E-2</v>
      </c>
      <c r="AG739" s="169" t="s">
        <v>46</v>
      </c>
      <c r="AH739" s="172" t="s">
        <v>46</v>
      </c>
      <c r="AI739" s="172" t="s">
        <v>46</v>
      </c>
      <c r="AJ739" s="172" t="s">
        <v>3372</v>
      </c>
      <c r="AK739" s="173">
        <v>40633</v>
      </c>
      <c r="AL739" s="212" t="s">
        <v>3617</v>
      </c>
      <c r="AM739" s="128">
        <v>3.9167927091318097E-2</v>
      </c>
      <c r="AN739" s="128">
        <v>0.23071525593629791</v>
      </c>
      <c r="AO739" s="128">
        <v>9.7074327827716994E-2</v>
      </c>
      <c r="AP739" s="128">
        <v>0.11179508748779191</v>
      </c>
      <c r="AQ739" s="128">
        <v>8.3021657143987598E-2</v>
      </c>
      <c r="AR739" s="128">
        <v>-0.13708887999079331</v>
      </c>
      <c r="AS739" s="128">
        <v>0.20429045870759369</v>
      </c>
      <c r="AT739" s="128">
        <v>7.4364109981273893E-2</v>
      </c>
      <c r="AU739" s="128" t="s">
        <v>46</v>
      </c>
      <c r="AV739" s="128" t="s">
        <v>46</v>
      </c>
      <c r="AW739" s="128">
        <v>0.10881901006105819</v>
      </c>
      <c r="AX739" s="128">
        <v>3.2106690523087491</v>
      </c>
      <c r="AY739" s="128">
        <v>2.2288616272131119</v>
      </c>
      <c r="AZ739" s="128">
        <v>0.72750101370334519</v>
      </c>
      <c r="BA739" s="128">
        <v>0.91005407937578275</v>
      </c>
      <c r="BB739" s="128">
        <v>0.62822818107820033</v>
      </c>
      <c r="BC739" s="128" t="s">
        <v>46</v>
      </c>
      <c r="BD739" s="128">
        <v>1.5657513562213159</v>
      </c>
      <c r="BE739" s="128">
        <v>0.60101906306736097</v>
      </c>
      <c r="BF739" s="128" t="s">
        <v>46</v>
      </c>
      <c r="BG739" s="128" t="s">
        <v>46</v>
      </c>
      <c r="BH739" s="128">
        <v>1.2469318839380583</v>
      </c>
      <c r="BI739" s="128">
        <v>2.69686233159405E-2</v>
      </c>
      <c r="BJ739" s="128">
        <v>0.12720265868961461</v>
      </c>
      <c r="BK739" s="128">
        <v>-3.6360988411307797E-2</v>
      </c>
      <c r="BL739" s="128">
        <v>-9.8405052246783864E-3</v>
      </c>
      <c r="BM739" s="128">
        <v>-4.3395598603539143E-2</v>
      </c>
      <c r="BN739" s="128">
        <v>-0.24582860814503571</v>
      </c>
      <c r="BO739" s="128">
        <v>7.3816065122768601E-2</v>
      </c>
      <c r="BP739" s="128">
        <v>-4.9365925471760198E-2</v>
      </c>
      <c r="BQ739" s="128" t="s">
        <v>46</v>
      </c>
      <c r="BR739" s="128" t="s">
        <v>46</v>
      </c>
      <c r="BS739" s="128">
        <v>1.9819926567328006E-2</v>
      </c>
      <c r="BT739" s="128">
        <v>0.14949750875833481</v>
      </c>
      <c r="BU739" s="128">
        <v>0.19590945145499911</v>
      </c>
      <c r="BV739" s="177">
        <v>-0.14375113182492849</v>
      </c>
      <c r="BW739" s="177">
        <v>0.15762461104856909</v>
      </c>
      <c r="BX739" s="128">
        <v>-0.1236224121972123</v>
      </c>
      <c r="BY739" s="128">
        <v>-0.44987767131033918</v>
      </c>
      <c r="BZ739" s="177">
        <v>0.76854896117510807</v>
      </c>
      <c r="CA739" s="182">
        <v>0.97799148420756998</v>
      </c>
      <c r="CB739" s="182">
        <v>-0.32487476813869259</v>
      </c>
      <c r="CC739" s="182">
        <v>0.5302786893999345</v>
      </c>
      <c r="CD739" s="182">
        <v>0.46589797957639661</v>
      </c>
      <c r="CE739" s="182">
        <v>0.12691236550568349</v>
      </c>
      <c r="CF739" s="182">
        <v>0.44815373074210357</v>
      </c>
      <c r="CG739" s="179">
        <v>444.98297200000002</v>
      </c>
      <c r="CH739" s="169">
        <v>0.25</v>
      </c>
      <c r="CI739" s="170" t="s">
        <v>46</v>
      </c>
      <c r="CJ739" s="170">
        <v>7.4250000000000002E-3</v>
      </c>
      <c r="CK739" s="170" t="s">
        <v>46</v>
      </c>
      <c r="CL739" s="170">
        <v>7.4250000000000002E-3</v>
      </c>
      <c r="CM739" s="180">
        <v>20357922.550000001</v>
      </c>
      <c r="CN739" s="180">
        <v>20049767.069682539</v>
      </c>
      <c r="CO739" s="180">
        <v>-2746307.99</v>
      </c>
      <c r="CP739" s="128" t="s">
        <v>46</v>
      </c>
      <c r="CQ739" s="128" t="s">
        <v>46</v>
      </c>
      <c r="CR739" s="128" t="s">
        <v>46</v>
      </c>
      <c r="CS739" s="128" t="s">
        <v>46</v>
      </c>
      <c r="CT739" s="126" t="s">
        <v>46</v>
      </c>
      <c r="CU739" s="126" t="s">
        <v>46</v>
      </c>
      <c r="CV739" s="126" t="s">
        <v>7057</v>
      </c>
      <c r="CW739" s="126" t="s">
        <v>46</v>
      </c>
      <c r="CX739" s="154">
        <v>25569.625</v>
      </c>
    </row>
    <row r="740" spans="1:102" ht="15" customHeight="1" x14ac:dyDescent="0.35">
      <c r="A740" s="8"/>
      <c r="B740" s="129">
        <v>35636909000115</v>
      </c>
      <c r="C740" s="152" t="s">
        <v>3603</v>
      </c>
      <c r="D740" s="126">
        <v>19</v>
      </c>
      <c r="E740" s="126"/>
      <c r="F740" s="122"/>
      <c r="G740" s="126" t="s">
        <v>4232</v>
      </c>
      <c r="H740" s="126" t="s">
        <v>3557</v>
      </c>
      <c r="I740" s="126" t="s">
        <v>3558</v>
      </c>
      <c r="J740" s="126" t="s">
        <v>3561</v>
      </c>
      <c r="K740" s="126" t="s">
        <v>3526</v>
      </c>
      <c r="L740" s="211" t="s">
        <v>3399</v>
      </c>
      <c r="M740" s="126" t="s">
        <v>112</v>
      </c>
      <c r="N740" s="126" t="s">
        <v>113</v>
      </c>
      <c r="O740" s="126" t="s">
        <v>4459</v>
      </c>
      <c r="P740" s="211" t="s">
        <v>3537</v>
      </c>
      <c r="Q740" s="127">
        <v>500</v>
      </c>
      <c r="R740" s="126" t="s">
        <v>4361</v>
      </c>
      <c r="S740" s="213" t="s">
        <v>46</v>
      </c>
      <c r="T740" s="171">
        <v>500</v>
      </c>
      <c r="U740" s="171">
        <v>500</v>
      </c>
      <c r="V740" s="172" t="s">
        <v>3398</v>
      </c>
      <c r="W740" s="172" t="s">
        <v>3530</v>
      </c>
      <c r="X740" s="172" t="s">
        <v>3531</v>
      </c>
      <c r="Y740" s="172" t="s">
        <v>3534</v>
      </c>
      <c r="Z740" s="172">
        <v>32</v>
      </c>
      <c r="AA740" s="172" t="s">
        <v>46</v>
      </c>
      <c r="AB740" s="169" t="s">
        <v>46</v>
      </c>
      <c r="AC740" s="172" t="s">
        <v>7058</v>
      </c>
      <c r="AD740" s="169">
        <v>1.9199999999999998E-2</v>
      </c>
      <c r="AE740" s="169">
        <v>5.9200000000000003E-2</v>
      </c>
      <c r="AF740" s="169">
        <v>1.9599999999999999E-2</v>
      </c>
      <c r="AG740" s="169">
        <v>0.2</v>
      </c>
      <c r="AH740" s="172" t="s">
        <v>46</v>
      </c>
      <c r="AI740" s="172" t="s">
        <v>46</v>
      </c>
      <c r="AJ740" s="172" t="s">
        <v>46</v>
      </c>
      <c r="AK740" s="173">
        <v>43826</v>
      </c>
      <c r="AL740" s="212" t="s">
        <v>7059</v>
      </c>
      <c r="AM740" s="128">
        <v>4.2279808590354399E-2</v>
      </c>
      <c r="AN740" s="128">
        <v>0.30329055010598388</v>
      </c>
      <c r="AO740" s="128">
        <v>0.1613370775396625</v>
      </c>
      <c r="AP740" s="128">
        <v>0.13690444106448951</v>
      </c>
      <c r="AQ740" s="128">
        <v>0.1158467314228961</v>
      </c>
      <c r="AR740" s="128">
        <v>-0.12277536573683789</v>
      </c>
      <c r="AS740" s="128">
        <v>0.26485175127874111</v>
      </c>
      <c r="AT740" s="128">
        <v>3.2890430107453503E-2</v>
      </c>
      <c r="AU740" s="128" t="s">
        <v>46</v>
      </c>
      <c r="AV740" s="128" t="s">
        <v>46</v>
      </c>
      <c r="AW740" s="128">
        <v>0.14704832271854459</v>
      </c>
      <c r="AX740" s="128">
        <v>3.4657558635181842</v>
      </c>
      <c r="AY740" s="128">
        <v>2.9299868631757464</v>
      </c>
      <c r="AZ740" s="128">
        <v>1.2091032725598423</v>
      </c>
      <c r="BA740" s="128">
        <v>1.1277045779854209</v>
      </c>
      <c r="BB740" s="128">
        <v>0.90488730166622</v>
      </c>
      <c r="BC740" s="128" t="s">
        <v>46</v>
      </c>
      <c r="BD740" s="128">
        <v>2.0299136405378531</v>
      </c>
      <c r="BE740" s="128">
        <v>0.26582413871479221</v>
      </c>
      <c r="BF740" s="128" t="s">
        <v>46</v>
      </c>
      <c r="BG740" s="128" t="s">
        <v>46</v>
      </c>
      <c r="BH740" s="128">
        <v>1.790351093435665</v>
      </c>
      <c r="BI740" s="128">
        <v>3.0080504814976799E-2</v>
      </c>
      <c r="BJ740" s="128">
        <v>0.19977795285930061</v>
      </c>
      <c r="BK740" s="128">
        <v>2.7901761300637502E-2</v>
      </c>
      <c r="BL740" s="128">
        <v>1.3825082382858289E-2</v>
      </c>
      <c r="BM740" s="128">
        <v>-1.0794678007780667E-2</v>
      </c>
      <c r="BN740" s="128">
        <v>-0.23151509389108019</v>
      </c>
      <c r="BO740" s="128">
        <v>0.13437735769391601</v>
      </c>
      <c r="BP740" s="128">
        <v>-9.0839605345580596E-2</v>
      </c>
      <c r="BQ740" s="128" t="s">
        <v>46</v>
      </c>
      <c r="BR740" s="128" t="s">
        <v>46</v>
      </c>
      <c r="BS740" s="128">
        <v>5.9987528477313923E-2</v>
      </c>
      <c r="BT740" s="128">
        <v>0.1641709710816209</v>
      </c>
      <c r="BU740" s="128">
        <v>0.18219474396886379</v>
      </c>
      <c r="BV740" s="177">
        <v>0.22980556127957349</v>
      </c>
      <c r="BW740" s="177">
        <v>0.35452487271566679</v>
      </c>
      <c r="BX740" s="128">
        <v>-0.11577245936171079</v>
      </c>
      <c r="BY740" s="128">
        <v>-0.30820264328121671</v>
      </c>
      <c r="BZ740" s="177">
        <v>0.6556121733380611</v>
      </c>
      <c r="CA740" s="182">
        <v>0.84399764405046962</v>
      </c>
      <c r="CB740" s="182">
        <v>-0.3162573616423705</v>
      </c>
      <c r="CC740" s="182">
        <v>0.47513227423788817</v>
      </c>
      <c r="CD740" s="182">
        <v>0.41382979640117262</v>
      </c>
      <c r="CE740" s="182">
        <v>0.1588813173258975</v>
      </c>
      <c r="CF740" s="182">
        <v>0.4700647400774296</v>
      </c>
      <c r="CG740" s="179">
        <v>219.6084846</v>
      </c>
      <c r="CH740" s="169">
        <v>0.25</v>
      </c>
      <c r="CI740" s="170">
        <v>0.1</v>
      </c>
      <c r="CJ740" s="170">
        <v>4.7999999999999996E-3</v>
      </c>
      <c r="CK740" s="170" t="s">
        <v>46</v>
      </c>
      <c r="CL740" s="170">
        <v>4.7999999999999996E-3</v>
      </c>
      <c r="CM740" s="180">
        <v>92342955.189999998</v>
      </c>
      <c r="CN740" s="180">
        <v>87613620.957063481</v>
      </c>
      <c r="CO740" s="180">
        <v>-14898194.089999992</v>
      </c>
      <c r="CP740" s="128" t="s">
        <v>46</v>
      </c>
      <c r="CQ740" s="128" t="s">
        <v>46</v>
      </c>
      <c r="CR740" s="128" t="s">
        <v>46</v>
      </c>
      <c r="CS740" s="128" t="s">
        <v>46</v>
      </c>
      <c r="CT740" s="126" t="s">
        <v>46</v>
      </c>
      <c r="CU740" s="126" t="s">
        <v>46</v>
      </c>
      <c r="CV740" s="126" t="s">
        <v>7060</v>
      </c>
      <c r="CW740" s="126" t="s">
        <v>46</v>
      </c>
      <c r="CX740" s="154">
        <v>25569.625</v>
      </c>
    </row>
    <row r="741" spans="1:102" ht="15" customHeight="1" x14ac:dyDescent="0.35">
      <c r="A741" s="8"/>
      <c r="B741" s="129">
        <v>13396703000122</v>
      </c>
      <c r="C741" s="152" t="s">
        <v>2117</v>
      </c>
      <c r="D741" s="126">
        <v>13</v>
      </c>
      <c r="E741" s="126"/>
      <c r="F741" s="122" t="s">
        <v>3401</v>
      </c>
      <c r="G741" s="126" t="s">
        <v>4232</v>
      </c>
      <c r="H741" s="126" t="s">
        <v>3557</v>
      </c>
      <c r="I741" s="126" t="s">
        <v>3558</v>
      </c>
      <c r="J741" s="126" t="s">
        <v>362</v>
      </c>
      <c r="K741" s="126" t="s">
        <v>3526</v>
      </c>
      <c r="L741" s="211" t="s">
        <v>3399</v>
      </c>
      <c r="M741" s="126" t="s">
        <v>112</v>
      </c>
      <c r="N741" s="126" t="s">
        <v>5333</v>
      </c>
      <c r="O741" s="126" t="s">
        <v>4227</v>
      </c>
      <c r="P741" s="211" t="s">
        <v>3541</v>
      </c>
      <c r="Q741" s="127">
        <v>500</v>
      </c>
      <c r="R741" s="126" t="s">
        <v>4350</v>
      </c>
      <c r="S741" s="213" t="s">
        <v>46</v>
      </c>
      <c r="T741" s="171">
        <v>500</v>
      </c>
      <c r="U741" s="171">
        <v>500</v>
      </c>
      <c r="V741" s="172" t="s">
        <v>3398</v>
      </c>
      <c r="W741" s="172" t="s">
        <v>135</v>
      </c>
      <c r="X741" s="172" t="s">
        <v>3530</v>
      </c>
      <c r="Y741" s="172" t="s">
        <v>3530</v>
      </c>
      <c r="Z741" s="172">
        <v>2</v>
      </c>
      <c r="AA741" s="172" t="s">
        <v>46</v>
      </c>
      <c r="AB741" s="169" t="s">
        <v>46</v>
      </c>
      <c r="AC741" s="172" t="s">
        <v>46</v>
      </c>
      <c r="AD741" s="169">
        <v>9.5999999999999992E-3</v>
      </c>
      <c r="AE741" s="169" t="s">
        <v>46</v>
      </c>
      <c r="AF741" s="169">
        <v>9.5999999999999992E-3</v>
      </c>
      <c r="AG741" s="169">
        <v>0.2</v>
      </c>
      <c r="AH741" s="172" t="s">
        <v>136</v>
      </c>
      <c r="AI741" s="172" t="s">
        <v>4367</v>
      </c>
      <c r="AJ741" s="172" t="s">
        <v>4383</v>
      </c>
      <c r="AK741" s="173">
        <v>41142</v>
      </c>
      <c r="AL741" s="212" t="s">
        <v>7061</v>
      </c>
      <c r="AM741" s="128">
        <v>7.5617784376518001E-3</v>
      </c>
      <c r="AN741" s="128">
        <v>7.8038460542421501E-2</v>
      </c>
      <c r="AO741" s="128">
        <v>0.1028939290788826</v>
      </c>
      <c r="AP741" s="128">
        <v>9.2249351139143093E-2</v>
      </c>
      <c r="AQ741" s="128">
        <v>9.6168434261834704E-2</v>
      </c>
      <c r="AR741" s="128">
        <v>7.5820068598522597E-2</v>
      </c>
      <c r="AS741" s="128">
        <v>0.1180165421772592</v>
      </c>
      <c r="AT741" s="128">
        <v>9.8112325733608494E-2</v>
      </c>
      <c r="AU741" s="128" t="s">
        <v>46</v>
      </c>
      <c r="AV741" s="128" t="s">
        <v>46</v>
      </c>
      <c r="AW741" s="128">
        <v>9.7818380343566297E-2</v>
      </c>
      <c r="AX741" s="128">
        <v>0.61985327825954328</v>
      </c>
      <c r="AY741" s="128">
        <v>0.75390302840577283</v>
      </c>
      <c r="AZ741" s="128">
        <v>0.77111466423601815</v>
      </c>
      <c r="BA741" s="128">
        <v>0.74399405846522604</v>
      </c>
      <c r="BB741" s="128">
        <v>0.73705184489433995</v>
      </c>
      <c r="BC741" s="128">
        <v>0.69726189209315759</v>
      </c>
      <c r="BD741" s="128">
        <v>0.904518802001814</v>
      </c>
      <c r="BE741" s="128">
        <v>0.79295480175345368</v>
      </c>
      <c r="BF741" s="128" t="s">
        <v>46</v>
      </c>
      <c r="BG741" s="128" t="s">
        <v>46</v>
      </c>
      <c r="BH741" s="128">
        <v>1.0474669708546871</v>
      </c>
      <c r="BI741" s="128">
        <v>-4.6375253377256998E-3</v>
      </c>
      <c r="BJ741" s="128">
        <v>-2.5474136704261598E-2</v>
      </c>
      <c r="BK741" s="128">
        <v>-3.0541387160142298E-2</v>
      </c>
      <c r="BL741" s="128">
        <v>-2.8241038103393068E-2</v>
      </c>
      <c r="BM741" s="128">
        <v>-3.0348892125091509E-2</v>
      </c>
      <c r="BN741" s="128">
        <v>-3.2919659555719703E-2</v>
      </c>
      <c r="BO741" s="128">
        <v>-1.24578514075659E-2</v>
      </c>
      <c r="BP741" s="128">
        <v>-2.5617709719425601E-2</v>
      </c>
      <c r="BQ741" s="128" t="s">
        <v>46</v>
      </c>
      <c r="BR741" s="128" t="s">
        <v>46</v>
      </c>
      <c r="BS741" s="128">
        <v>4.0541356823982078E-3</v>
      </c>
      <c r="BT741" s="128">
        <v>1.28668170319281E-2</v>
      </c>
      <c r="BU741" s="128">
        <v>2.6056788431822901E-2</v>
      </c>
      <c r="BV741" s="177">
        <v>-2.1175090512382457</v>
      </c>
      <c r="BW741" s="177">
        <v>0.1083312761033115</v>
      </c>
      <c r="BX741" s="128">
        <v>-3.0369791239650001E-3</v>
      </c>
      <c r="BY741" s="128">
        <v>-3.71394860479781E-2</v>
      </c>
      <c r="BZ741" s="177">
        <v>3.5844139182676697E-2</v>
      </c>
      <c r="CA741" s="182">
        <v>-0.27431664251468502</v>
      </c>
      <c r="CB741" s="182">
        <v>0.30601157368413379</v>
      </c>
      <c r="CC741" s="182">
        <v>-0.50679785437811509</v>
      </c>
      <c r="CD741" s="182">
        <v>-0.34779670301557503</v>
      </c>
      <c r="CE741" s="182">
        <v>0.1169511889133831</v>
      </c>
      <c r="CF741" s="182">
        <v>-0.30488794590638502</v>
      </c>
      <c r="CG741" s="179">
        <v>338.30545460000002</v>
      </c>
      <c r="CH741" s="169">
        <v>0.3</v>
      </c>
      <c r="CI741" s="170">
        <v>0.1</v>
      </c>
      <c r="CJ741" s="170">
        <v>2.8799999999999997E-3</v>
      </c>
      <c r="CK741" s="170">
        <v>2.1649383039840767E-4</v>
      </c>
      <c r="CL741" s="170">
        <v>3.0964938303984072E-3</v>
      </c>
      <c r="CM741" s="180">
        <v>712161783.11000001</v>
      </c>
      <c r="CN741" s="180">
        <v>775302566.57793689</v>
      </c>
      <c r="CO741" s="180">
        <v>-157813303.53999999</v>
      </c>
      <c r="CP741" s="128" t="s">
        <v>46</v>
      </c>
      <c r="CQ741" s="128" t="s">
        <v>46</v>
      </c>
      <c r="CR741" s="128" t="s">
        <v>46</v>
      </c>
      <c r="CS741" s="128" t="s">
        <v>46</v>
      </c>
      <c r="CT741" s="126" t="s">
        <v>46</v>
      </c>
      <c r="CU741" s="126" t="s">
        <v>46</v>
      </c>
      <c r="CV741" s="126" t="s">
        <v>7062</v>
      </c>
      <c r="CW741" s="126" t="s">
        <v>46</v>
      </c>
      <c r="CX741" s="154">
        <v>25569.625</v>
      </c>
    </row>
    <row r="742" spans="1:102" ht="15" customHeight="1" x14ac:dyDescent="0.35">
      <c r="A742" s="8"/>
      <c r="B742" s="129">
        <v>61543507000186</v>
      </c>
      <c r="C742" s="152" t="s">
        <v>7063</v>
      </c>
      <c r="D742" s="126">
        <v>11</v>
      </c>
      <c r="E742" s="126"/>
      <c r="F742" s="122"/>
      <c r="G742" s="126" t="s">
        <v>7064</v>
      </c>
      <c r="H742" s="126" t="s">
        <v>156</v>
      </c>
      <c r="I742" s="126" t="s">
        <v>2340</v>
      </c>
      <c r="J742" s="126" t="s">
        <v>3560</v>
      </c>
      <c r="K742" s="126" t="s">
        <v>46</v>
      </c>
      <c r="L742" s="211" t="s">
        <v>4835</v>
      </c>
      <c r="M742" s="126" t="s">
        <v>163</v>
      </c>
      <c r="N742" s="126" t="s">
        <v>3547</v>
      </c>
      <c r="O742" s="126" t="s">
        <v>319</v>
      </c>
      <c r="P742" s="211" t="s">
        <v>4252</v>
      </c>
      <c r="Q742" s="127">
        <v>1000</v>
      </c>
      <c r="R742" s="126" t="s">
        <v>4361</v>
      </c>
      <c r="S742" s="213" t="s">
        <v>46</v>
      </c>
      <c r="T742" s="171">
        <v>1000</v>
      </c>
      <c r="U742" s="171">
        <v>1000</v>
      </c>
      <c r="V742" s="172" t="s">
        <v>3398</v>
      </c>
      <c r="W742" s="172" t="s">
        <v>3530</v>
      </c>
      <c r="X742" s="172" t="s">
        <v>3531</v>
      </c>
      <c r="Y742" s="172" t="s">
        <v>3530</v>
      </c>
      <c r="Z742" s="172">
        <v>31</v>
      </c>
      <c r="AA742" s="172" t="s">
        <v>46</v>
      </c>
      <c r="AB742" s="169" t="s">
        <v>46</v>
      </c>
      <c r="AC742" s="172" t="s">
        <v>46</v>
      </c>
      <c r="AD742" s="169">
        <v>0.01</v>
      </c>
      <c r="AE742" s="169" t="s">
        <v>46</v>
      </c>
      <c r="AF742" s="169">
        <v>1.1000000000000001E-2</v>
      </c>
      <c r="AG742" s="169">
        <v>0.25</v>
      </c>
      <c r="AH742" s="172" t="s">
        <v>7065</v>
      </c>
      <c r="AI742" s="172" t="s">
        <v>7066</v>
      </c>
      <c r="AJ742" s="172" t="s">
        <v>133</v>
      </c>
      <c r="AK742" s="173">
        <v>45880</v>
      </c>
      <c r="AL742" s="212" t="s">
        <v>7067</v>
      </c>
      <c r="AM742" s="128" t="s">
        <v>46</v>
      </c>
      <c r="AN742" s="128" t="s">
        <v>46</v>
      </c>
      <c r="AO742" s="128" t="s">
        <v>46</v>
      </c>
      <c r="AP742" s="128" t="s">
        <v>46</v>
      </c>
      <c r="AQ742" s="128" t="s">
        <v>46</v>
      </c>
      <c r="AR742" s="128" t="s">
        <v>46</v>
      </c>
      <c r="AS742" s="128" t="s">
        <v>46</v>
      </c>
      <c r="AT742" s="128" t="s">
        <v>46</v>
      </c>
      <c r="AU742" s="128" t="s">
        <v>46</v>
      </c>
      <c r="AV742" s="128" t="s">
        <v>46</v>
      </c>
      <c r="AW742" s="128" t="s">
        <v>46</v>
      </c>
      <c r="AX742" s="128" t="s">
        <v>46</v>
      </c>
      <c r="AY742" s="128" t="s">
        <v>46</v>
      </c>
      <c r="AZ742" s="128" t="s">
        <v>46</v>
      </c>
      <c r="BA742" s="128" t="s">
        <v>46</v>
      </c>
      <c r="BB742" s="128" t="s">
        <v>46</v>
      </c>
      <c r="BC742" s="128" t="s">
        <v>46</v>
      </c>
      <c r="BD742" s="128" t="s">
        <v>46</v>
      </c>
      <c r="BE742" s="128" t="s">
        <v>46</v>
      </c>
      <c r="BF742" s="128" t="s">
        <v>46</v>
      </c>
      <c r="BG742" s="128" t="s">
        <v>46</v>
      </c>
      <c r="BH742" s="128" t="s">
        <v>46</v>
      </c>
      <c r="BI742" s="128" t="s">
        <v>46</v>
      </c>
      <c r="BJ742" s="128" t="s">
        <v>46</v>
      </c>
      <c r="BK742" s="128" t="s">
        <v>46</v>
      </c>
      <c r="BL742" s="128" t="s">
        <v>46</v>
      </c>
      <c r="BM742" s="128" t="s">
        <v>46</v>
      </c>
      <c r="BN742" s="128" t="s">
        <v>46</v>
      </c>
      <c r="BO742" s="128" t="s">
        <v>46</v>
      </c>
      <c r="BP742" s="128" t="s">
        <v>46</v>
      </c>
      <c r="BQ742" s="128" t="s">
        <v>46</v>
      </c>
      <c r="BR742" s="128" t="s">
        <v>46</v>
      </c>
      <c r="BS742" s="128" t="s">
        <v>46</v>
      </c>
      <c r="BT742" s="128" t="s">
        <v>46</v>
      </c>
      <c r="BU742" s="128">
        <v>1.00989919038851E-2</v>
      </c>
      <c r="BV742" s="177" t="s">
        <v>46</v>
      </c>
      <c r="BW742" s="177">
        <v>4.1339234627395092</v>
      </c>
      <c r="BX742" s="128" t="s">
        <v>46</v>
      </c>
      <c r="BY742" s="128">
        <v>-7.3671678857023526E-4</v>
      </c>
      <c r="BZ742" s="177">
        <v>4.9457087161292802E-2</v>
      </c>
      <c r="CA742" s="182" t="s">
        <v>46</v>
      </c>
      <c r="CB742" s="182" t="s">
        <v>46</v>
      </c>
      <c r="CC742" s="182" t="s">
        <v>46</v>
      </c>
      <c r="CD742" s="182" t="s">
        <v>46</v>
      </c>
      <c r="CE742" s="182" t="s">
        <v>46</v>
      </c>
      <c r="CF742" s="182" t="s">
        <v>46</v>
      </c>
      <c r="CG742" s="179">
        <v>1.0261305000000001</v>
      </c>
      <c r="CH742" s="169">
        <v>0.24</v>
      </c>
      <c r="CI742" s="170">
        <v>0.15</v>
      </c>
      <c r="CJ742" s="170">
        <v>2.3999999999999998E-3</v>
      </c>
      <c r="CK742" s="170" t="s">
        <v>46</v>
      </c>
      <c r="CL742" s="170">
        <v>2.3999999999999998E-3</v>
      </c>
      <c r="CM742" s="180">
        <v>94673191.219999999</v>
      </c>
      <c r="CN742" s="180" t="s">
        <v>46</v>
      </c>
      <c r="CO742" s="180">
        <v>94014228.609999999</v>
      </c>
      <c r="CP742" s="128" t="s">
        <v>46</v>
      </c>
      <c r="CQ742" s="128" t="s">
        <v>46</v>
      </c>
      <c r="CR742" s="128" t="s">
        <v>46</v>
      </c>
      <c r="CS742" s="128" t="s">
        <v>46</v>
      </c>
      <c r="CT742" s="126" t="s">
        <v>46</v>
      </c>
      <c r="CU742" s="126" t="s">
        <v>46</v>
      </c>
      <c r="CV742" s="126" t="s">
        <v>7068</v>
      </c>
      <c r="CW742" s="126" t="s">
        <v>46</v>
      </c>
      <c r="CX742" s="154">
        <v>25569.625694432871</v>
      </c>
    </row>
    <row r="743" spans="1:102" ht="15" customHeight="1" x14ac:dyDescent="0.35">
      <c r="A743" s="8"/>
      <c r="B743" s="129">
        <v>34687441000125</v>
      </c>
      <c r="C743" s="152" t="s">
        <v>7069</v>
      </c>
      <c r="D743" s="126">
        <v>10</v>
      </c>
      <c r="E743" s="126"/>
      <c r="F743" s="122"/>
      <c r="G743" s="126" t="s">
        <v>690</v>
      </c>
      <c r="H743" s="126" t="s">
        <v>156</v>
      </c>
      <c r="I743" s="126" t="s">
        <v>2340</v>
      </c>
      <c r="J743" s="126" t="s">
        <v>3559</v>
      </c>
      <c r="K743" s="126" t="s">
        <v>3526</v>
      </c>
      <c r="L743" s="211" t="s">
        <v>3399</v>
      </c>
      <c r="M743" s="126" t="s">
        <v>163</v>
      </c>
      <c r="N743" s="126" t="s">
        <v>3566</v>
      </c>
      <c r="O743" s="126" t="s">
        <v>4508</v>
      </c>
      <c r="P743" s="211" t="s">
        <v>3562</v>
      </c>
      <c r="Q743" s="127">
        <v>1000</v>
      </c>
      <c r="R743" s="126" t="s">
        <v>4350</v>
      </c>
      <c r="S743" s="213" t="s">
        <v>46</v>
      </c>
      <c r="T743" s="171">
        <v>1000</v>
      </c>
      <c r="U743" s="171">
        <v>1000</v>
      </c>
      <c r="V743" s="172" t="s">
        <v>3398</v>
      </c>
      <c r="W743" s="172" t="s">
        <v>135</v>
      </c>
      <c r="X743" s="172" t="s">
        <v>135</v>
      </c>
      <c r="Y743" s="172" t="s">
        <v>3530</v>
      </c>
      <c r="Z743" s="172">
        <v>1</v>
      </c>
      <c r="AA743" s="172" t="s">
        <v>46</v>
      </c>
      <c r="AB743" s="169" t="s">
        <v>46</v>
      </c>
      <c r="AC743" s="172" t="s">
        <v>7070</v>
      </c>
      <c r="AD743" s="169">
        <v>3.0000000000000001E-3</v>
      </c>
      <c r="AE743" s="169">
        <v>0.10300000000000001</v>
      </c>
      <c r="AF743" s="169">
        <v>9.0000000000000011E-3</v>
      </c>
      <c r="AG743" s="169">
        <v>0.2</v>
      </c>
      <c r="AH743" s="172" t="s">
        <v>3564</v>
      </c>
      <c r="AI743" s="172" t="s">
        <v>4352</v>
      </c>
      <c r="AJ743" s="172" t="s">
        <v>133</v>
      </c>
      <c r="AK743" s="173">
        <v>44417</v>
      </c>
      <c r="AL743" s="212" t="s">
        <v>7071</v>
      </c>
      <c r="AM743" s="128">
        <v>1.15387401716062E-2</v>
      </c>
      <c r="AN743" s="128">
        <v>0.1067281846494512</v>
      </c>
      <c r="AO743" s="128">
        <v>0.13325045205546909</v>
      </c>
      <c r="AP743" s="128">
        <v>0.1190369770228227</v>
      </c>
      <c r="AQ743" s="128">
        <v>0.120380796448354</v>
      </c>
      <c r="AR743" s="128">
        <v>9.7681912468877002E-2</v>
      </c>
      <c r="AS743" s="128">
        <v>0.1205762588320726</v>
      </c>
      <c r="AT743" s="128">
        <v>0.12806799639701369</v>
      </c>
      <c r="AU743" s="128" t="s">
        <v>46</v>
      </c>
      <c r="AV743" s="128" t="s">
        <v>46</v>
      </c>
      <c r="AW743" s="128">
        <v>0.1195788059230211</v>
      </c>
      <c r="AX743" s="128">
        <v>0.94585235223795638</v>
      </c>
      <c r="AY743" s="128">
        <v>1.0310646963586936</v>
      </c>
      <c r="AZ743" s="128">
        <v>0.99861457829331601</v>
      </c>
      <c r="BA743" s="128">
        <v>0.97232875576872801</v>
      </c>
      <c r="BB743" s="128">
        <v>0.94440838687571138</v>
      </c>
      <c r="BC743" s="128">
        <v>0.89830933116109746</v>
      </c>
      <c r="BD743" s="128">
        <v>0.92413733851679158</v>
      </c>
      <c r="BE743" s="128">
        <v>1.0350598860502724</v>
      </c>
      <c r="BF743" s="128" t="s">
        <v>46</v>
      </c>
      <c r="BG743" s="128" t="s">
        <v>46</v>
      </c>
      <c r="BH743" s="128">
        <v>0.99940469642960805</v>
      </c>
      <c r="BI743" s="128">
        <v>-6.6056360377129996E-4</v>
      </c>
      <c r="BJ743" s="128">
        <v>3.2155874027679E-3</v>
      </c>
      <c r="BK743" s="128">
        <v>-1.8486418355569999E-4</v>
      </c>
      <c r="BL743" s="128">
        <v>-3.0181461308350643E-3</v>
      </c>
      <c r="BM743" s="128">
        <v>-6.284964919402225E-3</v>
      </c>
      <c r="BN743" s="128">
        <v>-1.10578156853653E-2</v>
      </c>
      <c r="BO743" s="128">
        <v>-9.8981347527523997E-3</v>
      </c>
      <c r="BP743" s="128">
        <v>4.3379609439794997E-3</v>
      </c>
      <c r="BQ743" s="128" t="s">
        <v>46</v>
      </c>
      <c r="BR743" s="128" t="s">
        <v>46</v>
      </c>
      <c r="BS743" s="128">
        <v>-6.3616389302856291E-5</v>
      </c>
      <c r="BT743" s="128">
        <v>3.1489055546953999E-3</v>
      </c>
      <c r="BU743" s="128">
        <v>5.3151084612187002E-3</v>
      </c>
      <c r="BV743" s="177">
        <v>-5.0379350514294603E-2</v>
      </c>
      <c r="BW743" s="177">
        <v>-7.6252368933762997E-3</v>
      </c>
      <c r="BX743" s="128">
        <v>-3.2373028135868065E-4</v>
      </c>
      <c r="BY743" s="128">
        <v>-1.4856950794117001E-3</v>
      </c>
      <c r="BZ743" s="177">
        <v>3.8010306384692999E-3</v>
      </c>
      <c r="CA743" s="182">
        <v>0.25099345226918313</v>
      </c>
      <c r="CB743" s="182">
        <v>-0.1574386002176684</v>
      </c>
      <c r="CC743" s="182">
        <v>0.4166490192143823</v>
      </c>
      <c r="CD743" s="182">
        <v>0.38956732909633313</v>
      </c>
      <c r="CE743" s="182">
        <v>-0.1467822204750017</v>
      </c>
      <c r="CF743" s="182">
        <v>0.4855156267162215</v>
      </c>
      <c r="CG743" s="179">
        <v>1.5945659999999999</v>
      </c>
      <c r="CH743" s="169">
        <v>0.3</v>
      </c>
      <c r="CI743" s="170">
        <v>0.15</v>
      </c>
      <c r="CJ743" s="170">
        <v>8.9999999999999998E-4</v>
      </c>
      <c r="CK743" s="170" t="s">
        <v>46</v>
      </c>
      <c r="CL743" s="170">
        <v>8.9999999999999998E-4</v>
      </c>
      <c r="CM743" s="180">
        <v>562418002.25</v>
      </c>
      <c r="CN743" s="180">
        <v>602108799.67793691</v>
      </c>
      <c r="CO743" s="180">
        <v>-118041718.02</v>
      </c>
      <c r="CP743" s="128" t="s">
        <v>46</v>
      </c>
      <c r="CQ743" s="128" t="s">
        <v>46</v>
      </c>
      <c r="CR743" s="128" t="s">
        <v>46</v>
      </c>
      <c r="CS743" s="128" t="s">
        <v>46</v>
      </c>
      <c r="CT743" s="126" t="s">
        <v>46</v>
      </c>
      <c r="CU743" s="126" t="s">
        <v>46</v>
      </c>
      <c r="CV743" s="126" t="s">
        <v>7072</v>
      </c>
      <c r="CW743" s="126" t="s">
        <v>46</v>
      </c>
      <c r="CX743" s="154">
        <v>25569.646527766203</v>
      </c>
    </row>
    <row r="744" spans="1:102" ht="15" customHeight="1" x14ac:dyDescent="0.35">
      <c r="A744" s="8"/>
      <c r="B744" s="129">
        <v>53678015000170</v>
      </c>
      <c r="C744" s="152" t="s">
        <v>7073</v>
      </c>
      <c r="D744" s="126">
        <v>10</v>
      </c>
      <c r="E744" s="126"/>
      <c r="F744" s="122"/>
      <c r="G744" s="126" t="s">
        <v>7064</v>
      </c>
      <c r="H744" s="126" t="s">
        <v>3390</v>
      </c>
      <c r="I744" s="126" t="s">
        <v>3384</v>
      </c>
      <c r="J744" s="126" t="s">
        <v>3561</v>
      </c>
      <c r="K744" s="126" t="s">
        <v>3526</v>
      </c>
      <c r="L744" s="211" t="s">
        <v>3399</v>
      </c>
      <c r="M744" s="126" t="s">
        <v>163</v>
      </c>
      <c r="N744" s="126" t="s">
        <v>3566</v>
      </c>
      <c r="O744" s="126" t="s">
        <v>164</v>
      </c>
      <c r="P744" s="211" t="s">
        <v>3562</v>
      </c>
      <c r="Q744" s="127">
        <v>1000</v>
      </c>
      <c r="R744" s="126" t="s">
        <v>4350</v>
      </c>
      <c r="S744" s="213" t="s">
        <v>46</v>
      </c>
      <c r="T744" s="171">
        <v>1000</v>
      </c>
      <c r="U744" s="171">
        <v>1000</v>
      </c>
      <c r="V744" s="172" t="s">
        <v>3398</v>
      </c>
      <c r="W744" s="172" t="s">
        <v>135</v>
      </c>
      <c r="X744" s="172" t="s">
        <v>4768</v>
      </c>
      <c r="Y744" s="172" t="s">
        <v>3530</v>
      </c>
      <c r="Z744" s="172">
        <v>10</v>
      </c>
      <c r="AA744" s="172" t="s">
        <v>134</v>
      </c>
      <c r="AB744" s="169">
        <v>0.1</v>
      </c>
      <c r="AC744" s="172" t="s">
        <v>7074</v>
      </c>
      <c r="AD744" s="169">
        <v>5.0000000000000001E-3</v>
      </c>
      <c r="AE744" s="169">
        <v>0.10500000000000001</v>
      </c>
      <c r="AF744" s="169">
        <v>8.0000000000000002E-3</v>
      </c>
      <c r="AG744" s="169" t="s">
        <v>46</v>
      </c>
      <c r="AH744" s="172" t="s">
        <v>7065</v>
      </c>
      <c r="AI744" s="172" t="s">
        <v>7066</v>
      </c>
      <c r="AJ744" s="172" t="s">
        <v>133</v>
      </c>
      <c r="AK744" s="173">
        <v>44835</v>
      </c>
      <c r="AL744" s="212" t="s">
        <v>7075</v>
      </c>
      <c r="AM744" s="128">
        <v>1.2531938018643199E-2</v>
      </c>
      <c r="AN744" s="128">
        <v>0.1113896500378122</v>
      </c>
      <c r="AO744" s="128">
        <v>0.1369426902986996</v>
      </c>
      <c r="AP744" s="128" t="s">
        <v>46</v>
      </c>
      <c r="AQ744" s="128" t="s">
        <v>46</v>
      </c>
      <c r="AR744" s="128" t="s">
        <v>46</v>
      </c>
      <c r="AS744" s="128" t="s">
        <v>46</v>
      </c>
      <c r="AT744" s="128" t="s">
        <v>46</v>
      </c>
      <c r="AU744" s="128" t="s">
        <v>46</v>
      </c>
      <c r="AV744" s="128" t="s">
        <v>46</v>
      </c>
      <c r="AW744" s="128">
        <v>0.136784158959389</v>
      </c>
      <c r="AX744" s="128">
        <v>1.0272666579495344</v>
      </c>
      <c r="AY744" s="128">
        <v>1.0760975282298919</v>
      </c>
      <c r="AZ744" s="128">
        <v>1.0262852006390264</v>
      </c>
      <c r="BA744" s="128" t="s">
        <v>46</v>
      </c>
      <c r="BB744" s="128" t="s">
        <v>46</v>
      </c>
      <c r="BC744" s="128" t="s">
        <v>46</v>
      </c>
      <c r="BD744" s="128" t="s">
        <v>46</v>
      </c>
      <c r="BE744" s="128" t="s">
        <v>46</v>
      </c>
      <c r="BF744" s="128" t="s">
        <v>46</v>
      </c>
      <c r="BG744" s="128" t="s">
        <v>46</v>
      </c>
      <c r="BH744" s="128">
        <v>1.121949799911464</v>
      </c>
      <c r="BI744" s="128">
        <v>3.3263424326559999E-4</v>
      </c>
      <c r="BJ744" s="128">
        <v>7.8770527911288992E-3</v>
      </c>
      <c r="BK744" s="128">
        <v>3.5073740596746998E-3</v>
      </c>
      <c r="BL744" s="128" t="s">
        <v>46</v>
      </c>
      <c r="BM744" s="128" t="s">
        <v>46</v>
      </c>
      <c r="BN744" s="128" t="s">
        <v>46</v>
      </c>
      <c r="BO744" s="128" t="s">
        <v>46</v>
      </c>
      <c r="BP744" s="128" t="s">
        <v>46</v>
      </c>
      <c r="BQ744" s="128" t="s">
        <v>46</v>
      </c>
      <c r="BR744" s="128" t="s">
        <v>46</v>
      </c>
      <c r="BS744" s="128">
        <v>1.3252046390421546E-2</v>
      </c>
      <c r="BT744" s="128">
        <v>3.1659863231194001E-3</v>
      </c>
      <c r="BU744" s="128">
        <v>2.9760509177418001E-3</v>
      </c>
      <c r="BV744" s="177">
        <v>0.97784727344431122</v>
      </c>
      <c r="BW744" s="177">
        <v>4.2640146146045685</v>
      </c>
      <c r="BX744" s="128">
        <v>-1.7575424640231001E-3</v>
      </c>
      <c r="BY744" s="128">
        <v>-1.7575424640231001E-3</v>
      </c>
      <c r="BZ744" s="177">
        <v>1.8262816365451E-3</v>
      </c>
      <c r="CA744" s="182">
        <v>0.1434405534038363</v>
      </c>
      <c r="CB744" s="182">
        <v>-4.6997905449739398E-2</v>
      </c>
      <c r="CC744" s="182">
        <v>0.1664513606197032</v>
      </c>
      <c r="CD744" s="182">
        <v>8.2223874656336002E-2</v>
      </c>
      <c r="CE744" s="182">
        <v>-3.8252823341485803E-2</v>
      </c>
      <c r="CF744" s="182">
        <v>7.8616333991002006E-3</v>
      </c>
      <c r="CG744" s="179">
        <v>1.49239236</v>
      </c>
      <c r="CH744" s="169">
        <v>0.3</v>
      </c>
      <c r="CI744" s="170" t="s">
        <v>46</v>
      </c>
      <c r="CJ744" s="170">
        <v>1.5E-3</v>
      </c>
      <c r="CK744" s="170" t="s">
        <v>46</v>
      </c>
      <c r="CL744" s="170">
        <v>1.5E-3</v>
      </c>
      <c r="CM744" s="180">
        <v>119232072.58</v>
      </c>
      <c r="CN744" s="180">
        <v>87903668.012460336</v>
      </c>
      <c r="CO744" s="180">
        <v>91880801.12999998</v>
      </c>
      <c r="CP744" s="128" t="s">
        <v>46</v>
      </c>
      <c r="CQ744" s="128" t="s">
        <v>46</v>
      </c>
      <c r="CR744" s="128" t="s">
        <v>46</v>
      </c>
      <c r="CS744" s="128" t="s">
        <v>46</v>
      </c>
      <c r="CT744" s="126" t="s">
        <v>46</v>
      </c>
      <c r="CU744" s="126" t="s">
        <v>46</v>
      </c>
      <c r="CV744" s="126" t="s">
        <v>7076</v>
      </c>
      <c r="CW744" s="126" t="s">
        <v>46</v>
      </c>
      <c r="CX744" s="154">
        <v>25569.625694432871</v>
      </c>
    </row>
    <row r="745" spans="1:102" ht="15" customHeight="1" x14ac:dyDescent="0.35">
      <c r="A745" s="8"/>
      <c r="B745" s="129">
        <v>47640954000122</v>
      </c>
      <c r="C745" s="152" t="s">
        <v>7077</v>
      </c>
      <c r="D745" s="126">
        <v>13</v>
      </c>
      <c r="E745" s="126"/>
      <c r="F745" s="122"/>
      <c r="G745" s="126" t="s">
        <v>7064</v>
      </c>
      <c r="H745" s="126" t="s">
        <v>3390</v>
      </c>
      <c r="I745" s="126" t="s">
        <v>3384</v>
      </c>
      <c r="J745" s="126" t="s">
        <v>3561</v>
      </c>
      <c r="K745" s="126" t="s">
        <v>46</v>
      </c>
      <c r="L745" s="211" t="s">
        <v>3400</v>
      </c>
      <c r="M745" s="126" t="s">
        <v>4661</v>
      </c>
      <c r="N745" s="126" t="s">
        <v>113</v>
      </c>
      <c r="O745" s="126" t="s">
        <v>266</v>
      </c>
      <c r="P745" s="211" t="s">
        <v>4214</v>
      </c>
      <c r="Q745" s="127">
        <v>1000</v>
      </c>
      <c r="R745" s="126" t="s">
        <v>4361</v>
      </c>
      <c r="S745" s="213" t="s">
        <v>46</v>
      </c>
      <c r="T745" s="171">
        <v>1000</v>
      </c>
      <c r="U745" s="171">
        <v>1000</v>
      </c>
      <c r="V745" s="172" t="s">
        <v>3398</v>
      </c>
      <c r="W745" s="172" t="s">
        <v>135</v>
      </c>
      <c r="X745" s="172" t="s">
        <v>5038</v>
      </c>
      <c r="Y745" s="172" t="s">
        <v>3530</v>
      </c>
      <c r="Z745" s="172">
        <v>181</v>
      </c>
      <c r="AA745" s="172" t="s">
        <v>134</v>
      </c>
      <c r="AB745" s="169">
        <v>0.15</v>
      </c>
      <c r="AC745" s="172" t="s">
        <v>7078</v>
      </c>
      <c r="AD745" s="169">
        <v>1.2E-2</v>
      </c>
      <c r="AE745" s="169">
        <v>0.112</v>
      </c>
      <c r="AF745" s="169">
        <v>1.3000000000000001E-2</v>
      </c>
      <c r="AG745" s="169">
        <v>0.2</v>
      </c>
      <c r="AH745" s="172" t="s">
        <v>7065</v>
      </c>
      <c r="AI745" s="172" t="s">
        <v>7066</v>
      </c>
      <c r="AJ745" s="172" t="s">
        <v>133</v>
      </c>
      <c r="AK745" s="173">
        <v>44985</v>
      </c>
      <c r="AL745" s="212" t="s">
        <v>7079</v>
      </c>
      <c r="AM745" s="128">
        <v>1.2094064063002501E-2</v>
      </c>
      <c r="AN745" s="128" t="s">
        <v>46</v>
      </c>
      <c r="AO745" s="128" t="s">
        <v>46</v>
      </c>
      <c r="AP745" s="128" t="s">
        <v>46</v>
      </c>
      <c r="AQ745" s="128" t="s">
        <v>46</v>
      </c>
      <c r="AR745" s="128" t="s">
        <v>46</v>
      </c>
      <c r="AS745" s="128" t="s">
        <v>46</v>
      </c>
      <c r="AT745" s="128" t="s">
        <v>46</v>
      </c>
      <c r="AU745" s="128" t="s">
        <v>46</v>
      </c>
      <c r="AV745" s="128" t="s">
        <v>46</v>
      </c>
      <c r="AW745" s="128">
        <v>0.1628442601184632</v>
      </c>
      <c r="AX745" s="128">
        <v>0.99137330176272076</v>
      </c>
      <c r="AY745" s="128" t="s">
        <v>46</v>
      </c>
      <c r="AZ745" s="128" t="s">
        <v>46</v>
      </c>
      <c r="BA745" s="128" t="s">
        <v>46</v>
      </c>
      <c r="BB745" s="128" t="s">
        <v>46</v>
      </c>
      <c r="BC745" s="128" t="s">
        <v>46</v>
      </c>
      <c r="BD745" s="128" t="s">
        <v>46</v>
      </c>
      <c r="BE745" s="128" t="s">
        <v>46</v>
      </c>
      <c r="BF745" s="128" t="s">
        <v>46</v>
      </c>
      <c r="BG745" s="128" t="s">
        <v>46</v>
      </c>
      <c r="BH745" s="128">
        <v>1.0879217419738041</v>
      </c>
      <c r="BI745" s="128">
        <v>-1.05239712375E-4</v>
      </c>
      <c r="BJ745" s="128" t="s">
        <v>46</v>
      </c>
      <c r="BK745" s="128" t="s">
        <v>46</v>
      </c>
      <c r="BL745" s="128" t="s">
        <v>46</v>
      </c>
      <c r="BM745" s="128" t="s">
        <v>46</v>
      </c>
      <c r="BN745" s="128" t="s">
        <v>46</v>
      </c>
      <c r="BO745" s="128" t="s">
        <v>46</v>
      </c>
      <c r="BP745" s="128" t="s">
        <v>46</v>
      </c>
      <c r="BQ745" s="128" t="s">
        <v>46</v>
      </c>
      <c r="BR745" s="128" t="s">
        <v>46</v>
      </c>
      <c r="BS745" s="128">
        <v>1.1447026059311138E-2</v>
      </c>
      <c r="BT745" s="128" t="s">
        <v>46</v>
      </c>
      <c r="BU745" s="128">
        <v>5.8462865311180003E-3</v>
      </c>
      <c r="BV745" s="177" t="s">
        <v>46</v>
      </c>
      <c r="BW745" s="177">
        <v>2.052699170433621</v>
      </c>
      <c r="BX745" s="128" t="s">
        <v>46</v>
      </c>
      <c r="BY745" s="128">
        <v>-1.3092924017068001E-3</v>
      </c>
      <c r="BZ745" s="177">
        <v>-6.3535048096551999E-3</v>
      </c>
      <c r="CA745" s="182" t="s">
        <v>46</v>
      </c>
      <c r="CB745" s="182" t="s">
        <v>46</v>
      </c>
      <c r="CC745" s="182" t="s">
        <v>46</v>
      </c>
      <c r="CD745" s="182" t="s">
        <v>46</v>
      </c>
      <c r="CE745" s="182" t="s">
        <v>46</v>
      </c>
      <c r="CF745" s="182" t="s">
        <v>46</v>
      </c>
      <c r="CG745" s="179">
        <v>1.468173</v>
      </c>
      <c r="CH745" s="169">
        <v>0.18</v>
      </c>
      <c r="CI745" s="170">
        <v>0.1</v>
      </c>
      <c r="CJ745" s="170">
        <v>2.16E-3</v>
      </c>
      <c r="CK745" s="170" t="s">
        <v>46</v>
      </c>
      <c r="CL745" s="170">
        <v>2.16E-3</v>
      </c>
      <c r="CM745" s="180">
        <v>140681967.97</v>
      </c>
      <c r="CN745" s="180" t="s">
        <v>46</v>
      </c>
      <c r="CO745" s="180">
        <v>-35377076.910000004</v>
      </c>
      <c r="CP745" s="128" t="s">
        <v>46</v>
      </c>
      <c r="CQ745" s="128" t="s">
        <v>46</v>
      </c>
      <c r="CR745" s="128" t="s">
        <v>46</v>
      </c>
      <c r="CS745" s="128" t="s">
        <v>46</v>
      </c>
      <c r="CT745" s="126" t="s">
        <v>46</v>
      </c>
      <c r="CU745" s="126" t="s">
        <v>46</v>
      </c>
      <c r="CV745" s="126" t="s">
        <v>7080</v>
      </c>
      <c r="CW745" s="126" t="s">
        <v>46</v>
      </c>
      <c r="CX745" s="154">
        <v>25569.604861099539</v>
      </c>
    </row>
    <row r="746" spans="1:102" ht="15" customHeight="1" x14ac:dyDescent="0.35">
      <c r="A746" s="8"/>
      <c r="B746" s="129">
        <v>47684408000193</v>
      </c>
      <c r="C746" s="152" t="s">
        <v>7081</v>
      </c>
      <c r="D746" s="126">
        <v>13</v>
      </c>
      <c r="E746" s="126"/>
      <c r="F746" s="122"/>
      <c r="G746" s="126" t="s">
        <v>7064</v>
      </c>
      <c r="H746" s="126" t="s">
        <v>156</v>
      </c>
      <c r="I746" s="126" t="s">
        <v>2340</v>
      </c>
      <c r="J746" s="126" t="s">
        <v>3559</v>
      </c>
      <c r="K746" s="126" t="s">
        <v>3526</v>
      </c>
      <c r="L746" s="211" t="s">
        <v>3399</v>
      </c>
      <c r="M746" s="126" t="s">
        <v>112</v>
      </c>
      <c r="N746" s="126" t="s">
        <v>113</v>
      </c>
      <c r="O746" s="126" t="s">
        <v>164</v>
      </c>
      <c r="P746" s="211" t="s">
        <v>3562</v>
      </c>
      <c r="Q746" s="127">
        <v>1000</v>
      </c>
      <c r="R746" s="126" t="s">
        <v>4361</v>
      </c>
      <c r="S746" s="213" t="s">
        <v>46</v>
      </c>
      <c r="T746" s="171">
        <v>500</v>
      </c>
      <c r="U746" s="171">
        <v>1000</v>
      </c>
      <c r="V746" s="172" t="s">
        <v>3398</v>
      </c>
      <c r="W746" s="172" t="s">
        <v>135</v>
      </c>
      <c r="X746" s="172" t="s">
        <v>3531</v>
      </c>
      <c r="Y746" s="172" t="s">
        <v>3530</v>
      </c>
      <c r="Z746" s="172">
        <v>31</v>
      </c>
      <c r="AA746" s="172" t="s">
        <v>46</v>
      </c>
      <c r="AB746" s="169" t="s">
        <v>46</v>
      </c>
      <c r="AC746" s="172" t="s">
        <v>7082</v>
      </c>
      <c r="AD746" s="169">
        <v>6.9999999999999993E-3</v>
      </c>
      <c r="AE746" s="169">
        <v>0.10700000000000001</v>
      </c>
      <c r="AF746" s="169">
        <v>8.0000000000000002E-3</v>
      </c>
      <c r="AG746" s="169">
        <v>0.2</v>
      </c>
      <c r="AH746" s="172" t="s">
        <v>3380</v>
      </c>
      <c r="AI746" s="172" t="s">
        <v>3381</v>
      </c>
      <c r="AJ746" s="172" t="s">
        <v>133</v>
      </c>
      <c r="AK746" s="173">
        <v>44861</v>
      </c>
      <c r="AL746" s="212" t="s">
        <v>7083</v>
      </c>
      <c r="AM746" s="128">
        <v>1.2822856310946399E-2</v>
      </c>
      <c r="AN746" s="128">
        <v>0.11049115321909481</v>
      </c>
      <c r="AO746" s="128">
        <v>0.1380828070841191</v>
      </c>
      <c r="AP746" s="128">
        <v>0.14098507170498539</v>
      </c>
      <c r="AQ746" s="128" t="s">
        <v>46</v>
      </c>
      <c r="AR746" s="128">
        <v>0.13269450215007739</v>
      </c>
      <c r="AS746" s="128">
        <v>0.16075544917733881</v>
      </c>
      <c r="AT746" s="128" t="s">
        <v>46</v>
      </c>
      <c r="AU746" s="128" t="s">
        <v>46</v>
      </c>
      <c r="AV746" s="128" t="s">
        <v>46</v>
      </c>
      <c r="AW746" s="128">
        <v>0.14860676229769321</v>
      </c>
      <c r="AX746" s="128">
        <v>1.0511137805115929</v>
      </c>
      <c r="AY746" s="128">
        <v>1.0674174560201677</v>
      </c>
      <c r="AZ746" s="128">
        <v>1.0348295412045869</v>
      </c>
      <c r="BA746" s="128">
        <v>1.1635350596794347</v>
      </c>
      <c r="BB746" s="128" t="s">
        <v>46</v>
      </c>
      <c r="BC746" s="128">
        <v>1.2202945915209229</v>
      </c>
      <c r="BD746" s="128">
        <v>1.2320842792254645</v>
      </c>
      <c r="BE746" s="128" t="s">
        <v>46</v>
      </c>
      <c r="BF746" s="128" t="s">
        <v>46</v>
      </c>
      <c r="BG746" s="128" t="s">
        <v>46</v>
      </c>
      <c r="BH746" s="128">
        <v>1.1996697978398601</v>
      </c>
      <c r="BI746" s="128">
        <v>6.2355253556880001E-4</v>
      </c>
      <c r="BJ746" s="128">
        <v>6.9785559724115003E-3</v>
      </c>
      <c r="BK746" s="128">
        <v>4.6474908450941004E-3</v>
      </c>
      <c r="BL746" s="128">
        <v>1.7673933548818521E-2</v>
      </c>
      <c r="BM746" s="128" t="s">
        <v>46</v>
      </c>
      <c r="BN746" s="128">
        <v>2.3954773995835E-2</v>
      </c>
      <c r="BO746" s="128">
        <v>3.0281055592513699E-2</v>
      </c>
      <c r="BP746" s="128" t="s">
        <v>46</v>
      </c>
      <c r="BQ746" s="128" t="s">
        <v>46</v>
      </c>
      <c r="BR746" s="128" t="s">
        <v>46</v>
      </c>
      <c r="BS746" s="128">
        <v>2.2007563628184235E-2</v>
      </c>
      <c r="BT746" s="128">
        <v>2.4872388857092999E-3</v>
      </c>
      <c r="BU746" s="128">
        <v>2.7538334182802002E-3</v>
      </c>
      <c r="BV746" s="177">
        <v>1.6471042791565345</v>
      </c>
      <c r="BW746" s="177">
        <v>7.0927725541672881</v>
      </c>
      <c r="BX746" s="128">
        <v>-6.8893447151863185E-4</v>
      </c>
      <c r="BY746" s="128">
        <v>-6.8893447151863185E-4</v>
      </c>
      <c r="BZ746" s="177">
        <v>3.966577319114E-4</v>
      </c>
      <c r="CA746" s="182">
        <v>7.4744745892261599E-2</v>
      </c>
      <c r="CB746" s="182">
        <v>-4.8168442012310998E-2</v>
      </c>
      <c r="CC746" s="182">
        <v>0.1719793713866884</v>
      </c>
      <c r="CD746" s="182">
        <v>5.0458724363126699E-2</v>
      </c>
      <c r="CE746" s="182">
        <v>-7.2516688161607099E-2</v>
      </c>
      <c r="CF746" s="182">
        <v>6.0928428392288098E-2</v>
      </c>
      <c r="CG746" s="179">
        <v>1.4971353000000001</v>
      </c>
      <c r="CH746" s="169">
        <v>0.24</v>
      </c>
      <c r="CI746" s="170">
        <v>0.1</v>
      </c>
      <c r="CJ746" s="170">
        <v>1.6799999999999999E-3</v>
      </c>
      <c r="CK746" s="170">
        <v>8.2007164917290439E-5</v>
      </c>
      <c r="CL746" s="170">
        <v>1.7620071649172902E-3</v>
      </c>
      <c r="CM746" s="180">
        <v>969178911.19000006</v>
      </c>
      <c r="CN746" s="180">
        <v>1053549723.201984</v>
      </c>
      <c r="CO746" s="180">
        <v>-236281352.28999999</v>
      </c>
      <c r="CP746" s="128" t="s">
        <v>46</v>
      </c>
      <c r="CQ746" s="128" t="s">
        <v>46</v>
      </c>
      <c r="CR746" s="128" t="s">
        <v>46</v>
      </c>
      <c r="CS746" s="128" t="s">
        <v>46</v>
      </c>
      <c r="CT746" s="126" t="s">
        <v>46</v>
      </c>
      <c r="CU746" s="126" t="s">
        <v>46</v>
      </c>
      <c r="CV746" s="126" t="s">
        <v>7084</v>
      </c>
      <c r="CW746" s="126" t="s">
        <v>46</v>
      </c>
      <c r="CX746" s="154">
        <v>25569.625694432871</v>
      </c>
    </row>
    <row r="747" spans="1:102" ht="15" customHeight="1" x14ac:dyDescent="0.35">
      <c r="A747" s="8"/>
      <c r="B747" s="129">
        <v>50862124000154</v>
      </c>
      <c r="C747" s="152" t="s">
        <v>7085</v>
      </c>
      <c r="D747" s="126">
        <v>11</v>
      </c>
      <c r="E747" s="126"/>
      <c r="F747" s="122"/>
      <c r="G747" s="126" t="s">
        <v>7064</v>
      </c>
      <c r="H747" s="126" t="s">
        <v>156</v>
      </c>
      <c r="I747" s="126" t="s">
        <v>2340</v>
      </c>
      <c r="J747" s="126" t="s">
        <v>3560</v>
      </c>
      <c r="K747" s="126" t="s">
        <v>3526</v>
      </c>
      <c r="L747" s="211" t="s">
        <v>3399</v>
      </c>
      <c r="M747" s="126" t="s">
        <v>163</v>
      </c>
      <c r="N747" s="126" t="s">
        <v>3547</v>
      </c>
      <c r="O747" s="126" t="s">
        <v>315</v>
      </c>
      <c r="P747" s="211" t="s">
        <v>4252</v>
      </c>
      <c r="Q747" s="127">
        <v>1000</v>
      </c>
      <c r="R747" s="126" t="s">
        <v>4350</v>
      </c>
      <c r="S747" s="213" t="s">
        <v>46</v>
      </c>
      <c r="T747" s="171">
        <v>1000</v>
      </c>
      <c r="U747" s="171">
        <v>1000</v>
      </c>
      <c r="V747" s="172" t="s">
        <v>3398</v>
      </c>
      <c r="W747" s="172" t="s">
        <v>3530</v>
      </c>
      <c r="X747" s="172" t="s">
        <v>3531</v>
      </c>
      <c r="Y747" s="172" t="s">
        <v>3530</v>
      </c>
      <c r="Z747" s="172">
        <v>31</v>
      </c>
      <c r="AA747" s="172" t="s">
        <v>46</v>
      </c>
      <c r="AB747" s="169" t="s">
        <v>46</v>
      </c>
      <c r="AC747" s="172" t="s">
        <v>46</v>
      </c>
      <c r="AD747" s="169">
        <v>0.01</v>
      </c>
      <c r="AE747" s="169" t="s">
        <v>46</v>
      </c>
      <c r="AF747" s="169">
        <v>1.1000000000000001E-2</v>
      </c>
      <c r="AG747" s="169">
        <v>0.25</v>
      </c>
      <c r="AH747" s="172" t="s">
        <v>3380</v>
      </c>
      <c r="AI747" s="172" t="s">
        <v>3381</v>
      </c>
      <c r="AJ747" s="172" t="s">
        <v>133</v>
      </c>
      <c r="AK747" s="173">
        <v>45125</v>
      </c>
      <c r="AL747" s="212" t="s">
        <v>7086</v>
      </c>
      <c r="AM747" s="128" t="s">
        <v>46</v>
      </c>
      <c r="AN747" s="128" t="s">
        <v>46</v>
      </c>
      <c r="AO747" s="128" t="s">
        <v>46</v>
      </c>
      <c r="AP747" s="128" t="s">
        <v>46</v>
      </c>
      <c r="AQ747" s="128" t="s">
        <v>46</v>
      </c>
      <c r="AR747" s="128">
        <v>0.1410808992605623</v>
      </c>
      <c r="AS747" s="128" t="s">
        <v>46</v>
      </c>
      <c r="AT747" s="128" t="s">
        <v>46</v>
      </c>
      <c r="AU747" s="128" t="s">
        <v>46</v>
      </c>
      <c r="AV747" s="128" t="s">
        <v>46</v>
      </c>
      <c r="AW747" s="128" t="s">
        <v>46</v>
      </c>
      <c r="AX747" s="128" t="s">
        <v>46</v>
      </c>
      <c r="AY747" s="128" t="s">
        <v>46</v>
      </c>
      <c r="AZ747" s="128" t="s">
        <v>46</v>
      </c>
      <c r="BA747" s="128" t="s">
        <v>46</v>
      </c>
      <c r="BB747" s="128" t="s">
        <v>46</v>
      </c>
      <c r="BC747" s="128">
        <v>1.2974181714013986</v>
      </c>
      <c r="BD747" s="128" t="s">
        <v>46</v>
      </c>
      <c r="BE747" s="128" t="s">
        <v>46</v>
      </c>
      <c r="BF747" s="128" t="s">
        <v>46</v>
      </c>
      <c r="BG747" s="128" t="s">
        <v>46</v>
      </c>
      <c r="BH747" s="128" t="s">
        <v>46</v>
      </c>
      <c r="BI747" s="128" t="s">
        <v>46</v>
      </c>
      <c r="BJ747" s="128" t="s">
        <v>46</v>
      </c>
      <c r="BK747" s="128" t="s">
        <v>46</v>
      </c>
      <c r="BL747" s="128" t="s">
        <v>46</v>
      </c>
      <c r="BM747" s="128" t="s">
        <v>46</v>
      </c>
      <c r="BN747" s="128">
        <v>3.2341171106319899E-2</v>
      </c>
      <c r="BO747" s="128" t="s">
        <v>46</v>
      </c>
      <c r="BP747" s="128" t="s">
        <v>46</v>
      </c>
      <c r="BQ747" s="128" t="s">
        <v>46</v>
      </c>
      <c r="BR747" s="128" t="s">
        <v>46</v>
      </c>
      <c r="BS747" s="128" t="s">
        <v>46</v>
      </c>
      <c r="BT747" s="128" t="s">
        <v>46</v>
      </c>
      <c r="BU747" s="128" t="s">
        <v>46</v>
      </c>
      <c r="BV747" s="177" t="s">
        <v>46</v>
      </c>
      <c r="BW747" s="177" t="s">
        <v>46</v>
      </c>
      <c r="BX747" s="128" t="s">
        <v>46</v>
      </c>
      <c r="BY747" s="128" t="s">
        <v>46</v>
      </c>
      <c r="BZ747" s="177" t="s">
        <v>46</v>
      </c>
      <c r="CA747" s="182" t="s">
        <v>46</v>
      </c>
      <c r="CB747" s="182" t="s">
        <v>46</v>
      </c>
      <c r="CC747" s="182" t="s">
        <v>46</v>
      </c>
      <c r="CD747" s="182" t="s">
        <v>46</v>
      </c>
      <c r="CE747" s="182" t="s">
        <v>46</v>
      </c>
      <c r="CF747" s="182" t="s">
        <v>46</v>
      </c>
      <c r="CG747" s="179" t="s">
        <v>46</v>
      </c>
      <c r="CH747" s="169">
        <v>0.18</v>
      </c>
      <c r="CI747" s="170">
        <v>0.1</v>
      </c>
      <c r="CJ747" s="170">
        <v>1.8E-3</v>
      </c>
      <c r="CK747" s="170" t="s">
        <v>46</v>
      </c>
      <c r="CL747" s="170">
        <v>1.8E-3</v>
      </c>
      <c r="CM747" s="180" t="s">
        <v>46</v>
      </c>
      <c r="CN747" s="180" t="s">
        <v>46</v>
      </c>
      <c r="CO747" s="180" t="s">
        <v>46</v>
      </c>
      <c r="CP747" s="128" t="s">
        <v>46</v>
      </c>
      <c r="CQ747" s="128" t="s">
        <v>46</v>
      </c>
      <c r="CR747" s="128" t="s">
        <v>46</v>
      </c>
      <c r="CS747" s="128" t="s">
        <v>46</v>
      </c>
      <c r="CT747" s="126" t="s">
        <v>46</v>
      </c>
      <c r="CU747" s="126" t="s">
        <v>46</v>
      </c>
      <c r="CV747" s="126" t="s">
        <v>7087</v>
      </c>
      <c r="CW747" s="126" t="s">
        <v>46</v>
      </c>
      <c r="CX747" s="154">
        <v>25569.604861099539</v>
      </c>
    </row>
    <row r="748" spans="1:102" ht="15" customHeight="1" x14ac:dyDescent="0.35">
      <c r="A748" s="8"/>
      <c r="B748" s="129">
        <v>28581039000169</v>
      </c>
      <c r="C748" s="152" t="s">
        <v>689</v>
      </c>
      <c r="D748" s="126">
        <v>16</v>
      </c>
      <c r="E748" s="126"/>
      <c r="F748" s="122"/>
      <c r="G748" s="126" t="s">
        <v>690</v>
      </c>
      <c r="H748" s="126" t="s">
        <v>156</v>
      </c>
      <c r="I748" s="126" t="s">
        <v>2340</v>
      </c>
      <c r="J748" s="126" t="s">
        <v>3560</v>
      </c>
      <c r="K748" s="126" t="s">
        <v>3526</v>
      </c>
      <c r="L748" s="211" t="s">
        <v>3400</v>
      </c>
      <c r="M748" s="126" t="s">
        <v>112</v>
      </c>
      <c r="N748" s="126" t="s">
        <v>113</v>
      </c>
      <c r="O748" s="126" t="s">
        <v>4459</v>
      </c>
      <c r="P748" s="211" t="s">
        <v>3550</v>
      </c>
      <c r="Q748" s="127">
        <v>1000</v>
      </c>
      <c r="R748" s="126" t="s">
        <v>4350</v>
      </c>
      <c r="S748" s="213" t="s">
        <v>46</v>
      </c>
      <c r="T748" s="171">
        <v>100</v>
      </c>
      <c r="U748" s="171">
        <v>100</v>
      </c>
      <c r="V748" s="172" t="s">
        <v>3398</v>
      </c>
      <c r="W748" s="172" t="s">
        <v>3530</v>
      </c>
      <c r="X748" s="172" t="s">
        <v>3531</v>
      </c>
      <c r="Y748" s="172" t="s">
        <v>3534</v>
      </c>
      <c r="Z748" s="172">
        <v>32</v>
      </c>
      <c r="AA748" s="172" t="s">
        <v>46</v>
      </c>
      <c r="AB748" s="169" t="s">
        <v>46</v>
      </c>
      <c r="AC748" s="172" t="s">
        <v>7088</v>
      </c>
      <c r="AD748" s="169">
        <v>1E-3</v>
      </c>
      <c r="AE748" s="169">
        <v>0.10100000000000001</v>
      </c>
      <c r="AF748" s="169">
        <v>0.02</v>
      </c>
      <c r="AG748" s="169">
        <v>0.2</v>
      </c>
      <c r="AH748" s="172" t="s">
        <v>136</v>
      </c>
      <c r="AI748" s="172" t="s">
        <v>4367</v>
      </c>
      <c r="AJ748" s="172" t="s">
        <v>46</v>
      </c>
      <c r="AK748" s="173">
        <v>43188</v>
      </c>
      <c r="AL748" s="212" t="s">
        <v>7089</v>
      </c>
      <c r="AM748" s="128">
        <v>4.0965227290309297E-2</v>
      </c>
      <c r="AN748" s="128">
        <v>0.18116898672168569</v>
      </c>
      <c r="AO748" s="128">
        <v>7.0746342117238195E-2</v>
      </c>
      <c r="AP748" s="128">
        <v>5.92307849353381E-2</v>
      </c>
      <c r="AQ748" s="128">
        <v>2.0926054253881999E-3</v>
      </c>
      <c r="AR748" s="128">
        <v>-9.6677332358775001E-2</v>
      </c>
      <c r="AS748" s="128">
        <v>-3.0592063514446998E-3</v>
      </c>
      <c r="AT748" s="128">
        <v>8.1639212529262206E-2</v>
      </c>
      <c r="AU748" s="128" t="s">
        <v>46</v>
      </c>
      <c r="AV748" s="128" t="s">
        <v>46</v>
      </c>
      <c r="AW748" s="128">
        <v>6.2064721404918498E-2</v>
      </c>
      <c r="AX748" s="128">
        <v>3.3579971484103348</v>
      </c>
      <c r="AY748" s="128">
        <v>1.7502119697560836</v>
      </c>
      <c r="AZ748" s="128">
        <v>0.53019203694552031</v>
      </c>
      <c r="BA748" s="128">
        <v>0.47015949966048698</v>
      </c>
      <c r="BB748" s="128">
        <v>1.4620572262649199E-2</v>
      </c>
      <c r="BC748" s="128" t="s">
        <v>46</v>
      </c>
      <c r="BD748" s="128" t="s">
        <v>46</v>
      </c>
      <c r="BE748" s="128">
        <v>0.65981725641912603</v>
      </c>
      <c r="BF748" s="128" t="s">
        <v>46</v>
      </c>
      <c r="BG748" s="128" t="s">
        <v>46</v>
      </c>
      <c r="BH748" s="128">
        <v>0.6685187085698554</v>
      </c>
      <c r="BI748" s="128">
        <v>2.87659235149317E-2</v>
      </c>
      <c r="BJ748" s="128">
        <v>7.7656389475002405E-2</v>
      </c>
      <c r="BK748" s="128">
        <v>-6.2688974121786603E-2</v>
      </c>
      <c r="BL748" s="128">
        <v>-5.9281157283801567E-2</v>
      </c>
      <c r="BM748" s="128">
        <v>-0.12337631867726739</v>
      </c>
      <c r="BN748" s="128">
        <v>-0.20541706051301739</v>
      </c>
      <c r="BO748" s="128">
        <v>-0.1335335999362699</v>
      </c>
      <c r="BP748" s="128">
        <v>-4.2090822923771899E-2</v>
      </c>
      <c r="BQ748" s="128" t="s">
        <v>46</v>
      </c>
      <c r="BR748" s="128" t="s">
        <v>46</v>
      </c>
      <c r="BS748" s="128">
        <v>-2.8160088443649478E-2</v>
      </c>
      <c r="BT748" s="128">
        <v>0.1149799935000993</v>
      </c>
      <c r="BU748" s="128">
        <v>0.13789730305523951</v>
      </c>
      <c r="BV748" s="177">
        <v>-0.4377754472522693</v>
      </c>
      <c r="BW748" s="177">
        <v>-9.1444750824406201E-2</v>
      </c>
      <c r="BX748" s="128">
        <v>-0.1022521512983135</v>
      </c>
      <c r="BY748" s="128">
        <v>-0.2321654941577381</v>
      </c>
      <c r="BZ748" s="177">
        <v>0.49361373368370548</v>
      </c>
      <c r="CA748" s="182">
        <v>0.89644174440370405</v>
      </c>
      <c r="CB748" s="182">
        <v>-0.26694809648166651</v>
      </c>
      <c r="CC748" s="182">
        <v>0.42415071792507369</v>
      </c>
      <c r="CD748" s="182">
        <v>0.32864235324212199</v>
      </c>
      <c r="CE748" s="182">
        <v>0.15949497986625949</v>
      </c>
      <c r="CF748" s="182">
        <v>0.39383048258089448</v>
      </c>
      <c r="CG748" s="179">
        <v>1.5689659</v>
      </c>
      <c r="CH748" s="169">
        <v>0.25</v>
      </c>
      <c r="CI748" s="170">
        <v>0.15</v>
      </c>
      <c r="CJ748" s="170">
        <v>2.5000000000000001E-4</v>
      </c>
      <c r="CK748" s="170" t="s">
        <v>46</v>
      </c>
      <c r="CL748" s="170">
        <v>2.5000000000000001E-4</v>
      </c>
      <c r="CM748" s="180">
        <v>5995448.0999999996</v>
      </c>
      <c r="CN748" s="180">
        <v>6385611.1247619046</v>
      </c>
      <c r="CO748" s="180">
        <v>-2585759.35</v>
      </c>
      <c r="CP748" s="128" t="s">
        <v>46</v>
      </c>
      <c r="CQ748" s="128" t="s">
        <v>46</v>
      </c>
      <c r="CR748" s="128" t="s">
        <v>46</v>
      </c>
      <c r="CS748" s="128" t="s">
        <v>46</v>
      </c>
      <c r="CT748" s="126" t="s">
        <v>46</v>
      </c>
      <c r="CU748" s="126" t="s">
        <v>46</v>
      </c>
      <c r="CV748" s="126" t="s">
        <v>7090</v>
      </c>
      <c r="CW748" s="126" t="s">
        <v>46</v>
      </c>
      <c r="CX748" s="154">
        <v>25569.646527766203</v>
      </c>
    </row>
    <row r="749" spans="1:102" ht="15" customHeight="1" x14ac:dyDescent="0.35">
      <c r="A749" s="8"/>
      <c r="B749" s="129">
        <v>30593403000152</v>
      </c>
      <c r="C749" s="152" t="s">
        <v>691</v>
      </c>
      <c r="D749" s="126">
        <v>26</v>
      </c>
      <c r="E749" s="126"/>
      <c r="F749" s="122" t="s">
        <v>3401</v>
      </c>
      <c r="G749" s="126" t="s">
        <v>690</v>
      </c>
      <c r="H749" s="126" t="s">
        <v>156</v>
      </c>
      <c r="I749" s="126" t="s">
        <v>2340</v>
      </c>
      <c r="J749" s="126" t="s">
        <v>3560</v>
      </c>
      <c r="K749" s="126" t="s">
        <v>3526</v>
      </c>
      <c r="L749" s="211" t="s">
        <v>3399</v>
      </c>
      <c r="M749" s="126" t="s">
        <v>114</v>
      </c>
      <c r="N749" s="126" t="s">
        <v>115</v>
      </c>
      <c r="O749" s="126" t="s">
        <v>3551</v>
      </c>
      <c r="P749" s="211" t="s">
        <v>3550</v>
      </c>
      <c r="Q749" s="127">
        <v>1000</v>
      </c>
      <c r="R749" s="126" t="s">
        <v>4350</v>
      </c>
      <c r="S749" s="213" t="s">
        <v>46</v>
      </c>
      <c r="T749" s="171">
        <v>1000</v>
      </c>
      <c r="U749" s="171">
        <v>1000</v>
      </c>
      <c r="V749" s="172" t="s">
        <v>3398</v>
      </c>
      <c r="W749" s="172" t="s">
        <v>3530</v>
      </c>
      <c r="X749" s="172" t="s">
        <v>5101</v>
      </c>
      <c r="Y749" s="172" t="s">
        <v>3534</v>
      </c>
      <c r="Z749" s="172">
        <v>16</v>
      </c>
      <c r="AA749" s="172" t="s">
        <v>134</v>
      </c>
      <c r="AB749" s="169">
        <v>0.1</v>
      </c>
      <c r="AC749" s="172" t="s">
        <v>7091</v>
      </c>
      <c r="AD749" s="169">
        <v>1.9E-2</v>
      </c>
      <c r="AE749" s="169">
        <v>0.11900000000000001</v>
      </c>
      <c r="AF749" s="169">
        <v>0.02</v>
      </c>
      <c r="AG749" s="169">
        <v>0.2</v>
      </c>
      <c r="AH749" s="172" t="s">
        <v>136</v>
      </c>
      <c r="AI749" s="172" t="s">
        <v>4367</v>
      </c>
      <c r="AJ749" s="172" t="s">
        <v>3372</v>
      </c>
      <c r="AK749" s="173">
        <v>43462</v>
      </c>
      <c r="AL749" s="212" t="s">
        <v>7092</v>
      </c>
      <c r="AM749" s="128">
        <v>3.6944019813735997E-2</v>
      </c>
      <c r="AN749" s="128">
        <v>0.24553873219066011</v>
      </c>
      <c r="AO749" s="128">
        <v>8.4573677660275903E-2</v>
      </c>
      <c r="AP749" s="128">
        <v>7.9999469285726404E-2</v>
      </c>
      <c r="AQ749" s="128">
        <v>4.83386606048756E-2</v>
      </c>
      <c r="AR749" s="128">
        <v>-0.14474553427450329</v>
      </c>
      <c r="AS749" s="128">
        <v>0.12806705276505179</v>
      </c>
      <c r="AT749" s="128">
        <v>-1.2114605332878199E-2</v>
      </c>
      <c r="AU749" s="128" t="s">
        <v>46</v>
      </c>
      <c r="AV749" s="128" t="s">
        <v>46</v>
      </c>
      <c r="AW749" s="128">
        <v>8.3481818649209602E-2</v>
      </c>
      <c r="AX749" s="128">
        <v>3.0283711672384017</v>
      </c>
      <c r="AY749" s="128">
        <v>2.3720661902194484</v>
      </c>
      <c r="AZ749" s="128">
        <v>0.63381779310042363</v>
      </c>
      <c r="BA749" s="128">
        <v>0.64142079447060352</v>
      </c>
      <c r="BB749" s="128">
        <v>0.35357967600848078</v>
      </c>
      <c r="BC749" s="128" t="s">
        <v>46</v>
      </c>
      <c r="BD749" s="128">
        <v>0.98154932355973556</v>
      </c>
      <c r="BE749" s="128" t="s">
        <v>46</v>
      </c>
      <c r="BF749" s="128" t="s">
        <v>46</v>
      </c>
      <c r="BG749" s="128" t="s">
        <v>46</v>
      </c>
      <c r="BH749" s="128">
        <v>0.93283353633308164</v>
      </c>
      <c r="BI749" s="128">
        <v>2.47447160383584E-2</v>
      </c>
      <c r="BJ749" s="128">
        <v>0.14202613494397681</v>
      </c>
      <c r="BK749" s="128">
        <v>-4.8861638578748999E-2</v>
      </c>
      <c r="BL749" s="128">
        <v>-3.9763432745684835E-2</v>
      </c>
      <c r="BM749" s="128">
        <v>-7.7744879501676745E-2</v>
      </c>
      <c r="BN749" s="128">
        <v>-0.25348526242874569</v>
      </c>
      <c r="BO749" s="128">
        <v>-2.4073408197733E-3</v>
      </c>
      <c r="BP749" s="128">
        <v>-0.13584464078591241</v>
      </c>
      <c r="BQ749" s="128" t="s">
        <v>46</v>
      </c>
      <c r="BR749" s="128" t="s">
        <v>46</v>
      </c>
      <c r="BS749" s="128">
        <v>-5.5171640491923357E-3</v>
      </c>
      <c r="BT749" s="128">
        <v>0.1666488867594598</v>
      </c>
      <c r="BU749" s="128">
        <v>0.2253664031822227</v>
      </c>
      <c r="BV749" s="177">
        <v>-0.1815844967769657</v>
      </c>
      <c r="BW749" s="177">
        <v>9.4687539451064201E-2</v>
      </c>
      <c r="BX749" s="128">
        <v>-0.13977603199795699</v>
      </c>
      <c r="BY749" s="128">
        <v>-0.46542492521400358</v>
      </c>
      <c r="BZ749" s="177">
        <v>0.90837761138223583</v>
      </c>
      <c r="CA749" s="182">
        <v>0.928990392342956</v>
      </c>
      <c r="CB749" s="182">
        <v>-0.2928762735522491</v>
      </c>
      <c r="CC749" s="182">
        <v>0.52315242712609844</v>
      </c>
      <c r="CD749" s="182">
        <v>0.45122777333688019</v>
      </c>
      <c r="CE749" s="182">
        <v>0.14789438536197169</v>
      </c>
      <c r="CF749" s="182">
        <v>0.43483205338684139</v>
      </c>
      <c r="CG749" s="179">
        <v>1.7159051000000001</v>
      </c>
      <c r="CH749" s="169">
        <v>0.25</v>
      </c>
      <c r="CI749" s="170">
        <v>0.15</v>
      </c>
      <c r="CJ749" s="170">
        <v>4.7499999999999999E-3</v>
      </c>
      <c r="CK749" s="170" t="s">
        <v>46</v>
      </c>
      <c r="CL749" s="170">
        <v>4.7499999999999999E-3</v>
      </c>
      <c r="CM749" s="180">
        <v>9984191.4900000002</v>
      </c>
      <c r="CN749" s="180">
        <v>11771350.661349207</v>
      </c>
      <c r="CO749" s="180">
        <v>-5715099.5199999986</v>
      </c>
      <c r="CP749" s="128" t="s">
        <v>46</v>
      </c>
      <c r="CQ749" s="128" t="s">
        <v>46</v>
      </c>
      <c r="CR749" s="128" t="s">
        <v>46</v>
      </c>
      <c r="CS749" s="128" t="s">
        <v>46</v>
      </c>
      <c r="CT749" s="126" t="s">
        <v>46</v>
      </c>
      <c r="CU749" s="126" t="s">
        <v>46</v>
      </c>
      <c r="CV749" s="126" t="s">
        <v>7093</v>
      </c>
      <c r="CW749" s="126" t="s">
        <v>46</v>
      </c>
      <c r="CX749" s="154">
        <v>25569.646527766203</v>
      </c>
    </row>
    <row r="750" spans="1:102" ht="15" customHeight="1" x14ac:dyDescent="0.35">
      <c r="A750" s="8"/>
      <c r="B750" s="129">
        <v>28581109000189</v>
      </c>
      <c r="C750" s="152" t="s">
        <v>692</v>
      </c>
      <c r="D750" s="126">
        <v>13</v>
      </c>
      <c r="E750" s="126"/>
      <c r="F750" s="122" t="s">
        <v>3401</v>
      </c>
      <c r="G750" s="126" t="s">
        <v>690</v>
      </c>
      <c r="H750" s="126" t="s">
        <v>156</v>
      </c>
      <c r="I750" s="126" t="s">
        <v>2340</v>
      </c>
      <c r="J750" s="126" t="s">
        <v>3560</v>
      </c>
      <c r="K750" s="126" t="s">
        <v>3526</v>
      </c>
      <c r="L750" s="211" t="s">
        <v>7094</v>
      </c>
      <c r="M750" s="126" t="s">
        <v>112</v>
      </c>
      <c r="N750" s="126" t="s">
        <v>264</v>
      </c>
      <c r="O750" s="126" t="s">
        <v>157</v>
      </c>
      <c r="P750" s="211" t="s">
        <v>3541</v>
      </c>
      <c r="Q750" s="127">
        <v>1000</v>
      </c>
      <c r="R750" s="126" t="s">
        <v>4350</v>
      </c>
      <c r="S750" s="213" t="s">
        <v>46</v>
      </c>
      <c r="T750" s="171">
        <v>100</v>
      </c>
      <c r="U750" s="171">
        <v>100</v>
      </c>
      <c r="V750" s="172" t="s">
        <v>3398</v>
      </c>
      <c r="W750" s="172" t="s">
        <v>3530</v>
      </c>
      <c r="X750" s="172" t="s">
        <v>3531</v>
      </c>
      <c r="Y750" s="172" t="s">
        <v>3530</v>
      </c>
      <c r="Z750" s="172">
        <v>31</v>
      </c>
      <c r="AA750" s="172" t="s">
        <v>46</v>
      </c>
      <c r="AB750" s="169" t="s">
        <v>46</v>
      </c>
      <c r="AC750" s="172" t="s">
        <v>7095</v>
      </c>
      <c r="AD750" s="169">
        <v>1.9E-2</v>
      </c>
      <c r="AE750" s="169">
        <v>0.11900000000000001</v>
      </c>
      <c r="AF750" s="169">
        <v>0.02</v>
      </c>
      <c r="AG750" s="169">
        <v>0.2</v>
      </c>
      <c r="AH750" s="172" t="s">
        <v>136</v>
      </c>
      <c r="AI750" s="172" t="s">
        <v>4367</v>
      </c>
      <c r="AJ750" s="172" t="s">
        <v>133</v>
      </c>
      <c r="AK750" s="173">
        <v>43188</v>
      </c>
      <c r="AL750" s="212" t="s">
        <v>7096</v>
      </c>
      <c r="AM750" s="128">
        <v>1.46926283327757E-2</v>
      </c>
      <c r="AN750" s="128">
        <v>0.1689525577568817</v>
      </c>
      <c r="AO750" s="128">
        <v>0.19077975574586101</v>
      </c>
      <c r="AP750" s="128">
        <v>0.1150143833788828</v>
      </c>
      <c r="AQ750" s="128">
        <v>9.0454648318190001E-2</v>
      </c>
      <c r="AR750" s="128">
        <v>3.05963428152571E-2</v>
      </c>
      <c r="AS750" s="128">
        <v>5.0483574815685099E-2</v>
      </c>
      <c r="AT750" s="128">
        <v>0.203124248953062</v>
      </c>
      <c r="AU750" s="128" t="s">
        <v>46</v>
      </c>
      <c r="AV750" s="128" t="s">
        <v>46</v>
      </c>
      <c r="AW750" s="128">
        <v>9.7469458223962802E-2</v>
      </c>
      <c r="AX750" s="128">
        <v>1.2043825289792798</v>
      </c>
      <c r="AY750" s="128">
        <v>1.6321932040237288</v>
      </c>
      <c r="AZ750" s="128">
        <v>1.429754589138261</v>
      </c>
      <c r="BA750" s="128">
        <v>0.93768762806050721</v>
      </c>
      <c r="BB750" s="128">
        <v>0.68943272606055672</v>
      </c>
      <c r="BC750" s="128">
        <v>0.2813722577258756</v>
      </c>
      <c r="BD750" s="128">
        <v>0.38692323779887339</v>
      </c>
      <c r="BE750" s="128">
        <v>1.6416729229028997</v>
      </c>
      <c r="BF750" s="128" t="s">
        <v>46</v>
      </c>
      <c r="BG750" s="128" t="s">
        <v>46</v>
      </c>
      <c r="BH750" s="128">
        <v>1.1809955640376566</v>
      </c>
      <c r="BI750" s="128">
        <v>2.4933245573980998E-3</v>
      </c>
      <c r="BJ750" s="128">
        <v>6.54399605101985E-2</v>
      </c>
      <c r="BK750" s="128">
        <v>5.7344439506836098E-2</v>
      </c>
      <c r="BL750" s="128">
        <v>-6.8080225530270377E-3</v>
      </c>
      <c r="BM750" s="128">
        <v>-3.6020910795881766E-2</v>
      </c>
      <c r="BN750" s="128">
        <v>-7.8143385338985197E-2</v>
      </c>
      <c r="BO750" s="128">
        <v>-7.9990818769140007E-2</v>
      </c>
      <c r="BP750" s="128">
        <v>7.9394213500027802E-2</v>
      </c>
      <c r="BQ750" s="128" t="s">
        <v>46</v>
      </c>
      <c r="BR750" s="128" t="s">
        <v>46</v>
      </c>
      <c r="BS750" s="128">
        <v>1.3799000567479514E-2</v>
      </c>
      <c r="BT750" s="128">
        <v>3.26160813874177E-2</v>
      </c>
      <c r="BU750" s="128">
        <v>4.0472590771049401E-2</v>
      </c>
      <c r="BV750" s="177">
        <v>1.5303323218678595</v>
      </c>
      <c r="BW750" s="177">
        <v>0.2842853657347294</v>
      </c>
      <c r="BX750" s="128">
        <v>-7.5518566584397004E-3</v>
      </c>
      <c r="BY750" s="128">
        <v>-5.5179498961163503E-2</v>
      </c>
      <c r="BZ750" s="177">
        <v>6.8146526463379195E-2</v>
      </c>
      <c r="CA750" s="182">
        <v>0.31924212827808479</v>
      </c>
      <c r="CB750" s="182">
        <v>-0.25254659080193659</v>
      </c>
      <c r="CC750" s="182">
        <v>0.35056626679610958</v>
      </c>
      <c r="CD750" s="182">
        <v>0.34240484496676821</v>
      </c>
      <c r="CE750" s="182">
        <v>-0.1616607279732436</v>
      </c>
      <c r="CF750" s="182">
        <v>0.57095823059060713</v>
      </c>
      <c r="CG750" s="179">
        <v>2.0051269999999999</v>
      </c>
      <c r="CH750" s="169">
        <v>0.24</v>
      </c>
      <c r="CI750" s="170">
        <v>0.15</v>
      </c>
      <c r="CJ750" s="170">
        <v>4.5599999999999998E-3</v>
      </c>
      <c r="CK750" s="170">
        <v>1.5178044662606061E-3</v>
      </c>
      <c r="CL750" s="170">
        <v>6.0778044662606057E-3</v>
      </c>
      <c r="CM750" s="180">
        <v>212915153.65000001</v>
      </c>
      <c r="CN750" s="180">
        <v>219358566.63285717</v>
      </c>
      <c r="CO750" s="180">
        <v>-42267189.090000004</v>
      </c>
      <c r="CP750" s="128" t="s">
        <v>46</v>
      </c>
      <c r="CQ750" s="128" t="s">
        <v>46</v>
      </c>
      <c r="CR750" s="128" t="s">
        <v>46</v>
      </c>
      <c r="CS750" s="128" t="s">
        <v>46</v>
      </c>
      <c r="CT750" s="126" t="s">
        <v>46</v>
      </c>
      <c r="CU750" s="126" t="s">
        <v>46</v>
      </c>
      <c r="CV750" s="126" t="s">
        <v>7097</v>
      </c>
      <c r="CW750" s="126" t="s">
        <v>46</v>
      </c>
      <c r="CX750" s="154">
        <v>25569.646527766203</v>
      </c>
    </row>
    <row r="751" spans="1:102" ht="15" customHeight="1" x14ac:dyDescent="0.35">
      <c r="A751" s="8"/>
      <c r="B751" s="129">
        <v>41409831000107</v>
      </c>
      <c r="C751" s="152" t="s">
        <v>693</v>
      </c>
      <c r="D751" s="126">
        <v>13</v>
      </c>
      <c r="E751" s="126"/>
      <c r="F751" s="122"/>
      <c r="G751" s="126" t="s">
        <v>690</v>
      </c>
      <c r="H751" s="126" t="s">
        <v>156</v>
      </c>
      <c r="I751" s="126" t="s">
        <v>2340</v>
      </c>
      <c r="J751" s="126" t="s">
        <v>3560</v>
      </c>
      <c r="K751" s="126" t="s">
        <v>3526</v>
      </c>
      <c r="L751" s="211" t="s">
        <v>3400</v>
      </c>
      <c r="M751" s="126" t="s">
        <v>112</v>
      </c>
      <c r="N751" s="126" t="s">
        <v>264</v>
      </c>
      <c r="O751" s="126" t="s">
        <v>157</v>
      </c>
      <c r="P751" s="211" t="s">
        <v>4409</v>
      </c>
      <c r="Q751" s="127">
        <v>20000</v>
      </c>
      <c r="R751" s="126" t="s">
        <v>4350</v>
      </c>
      <c r="S751" s="213" t="s">
        <v>46</v>
      </c>
      <c r="T751" s="171">
        <v>1000</v>
      </c>
      <c r="U751" s="171">
        <v>1000</v>
      </c>
      <c r="V751" s="172" t="s">
        <v>3398</v>
      </c>
      <c r="W751" s="172" t="s">
        <v>3530</v>
      </c>
      <c r="X751" s="172" t="s">
        <v>3532</v>
      </c>
      <c r="Y751" s="172" t="s">
        <v>3530</v>
      </c>
      <c r="Z751" s="172">
        <v>61</v>
      </c>
      <c r="AA751" s="172" t="s">
        <v>46</v>
      </c>
      <c r="AB751" s="169" t="s">
        <v>46</v>
      </c>
      <c r="AC751" s="172" t="s">
        <v>7098</v>
      </c>
      <c r="AD751" s="169">
        <v>1E-3</v>
      </c>
      <c r="AE751" s="169">
        <v>0.10100000000000001</v>
      </c>
      <c r="AF751" s="169" t="s">
        <v>46</v>
      </c>
      <c r="AG751" s="169">
        <v>0.2</v>
      </c>
      <c r="AH751" s="172" t="s">
        <v>3380</v>
      </c>
      <c r="AI751" s="172" t="s">
        <v>3381</v>
      </c>
      <c r="AJ751" s="172" t="s">
        <v>133</v>
      </c>
      <c r="AK751" s="173">
        <v>44323</v>
      </c>
      <c r="AL751" s="212" t="s">
        <v>7099</v>
      </c>
      <c r="AM751" s="128">
        <v>1.7575031730679001E-2</v>
      </c>
      <c r="AN751" s="128">
        <v>0.23918406237799211</v>
      </c>
      <c r="AO751" s="128">
        <v>0.25748992134874821</v>
      </c>
      <c r="AP751" s="128">
        <v>0.1148339495050214</v>
      </c>
      <c r="AQ751" s="128">
        <v>6.5485290953531894E-2</v>
      </c>
      <c r="AR751" s="128">
        <v>-3.3217549667358001E-2</v>
      </c>
      <c r="AS751" s="128">
        <v>-9.4157925340815005E-3</v>
      </c>
      <c r="AT751" s="128">
        <v>0.3062455635072483</v>
      </c>
      <c r="AU751" s="128" t="s">
        <v>46</v>
      </c>
      <c r="AV751" s="128" t="s">
        <v>46</v>
      </c>
      <c r="AW751" s="128">
        <v>0.125246284710893</v>
      </c>
      <c r="AX751" s="128">
        <v>1.440658586283553</v>
      </c>
      <c r="AY751" s="128">
        <v>2.310675886220757</v>
      </c>
      <c r="AZ751" s="128">
        <v>1.9296984382118321</v>
      </c>
      <c r="BA751" s="128">
        <v>0.93613671982028257</v>
      </c>
      <c r="BB751" s="128">
        <v>0.48712678257729908</v>
      </c>
      <c r="BC751" s="128" t="s">
        <v>46</v>
      </c>
      <c r="BD751" s="128" t="s">
        <v>46</v>
      </c>
      <c r="BE751" s="128">
        <v>2.4751109331371195</v>
      </c>
      <c r="BF751" s="128" t="s">
        <v>46</v>
      </c>
      <c r="BG751" s="128" t="s">
        <v>46</v>
      </c>
      <c r="BH751" s="128">
        <v>1.1067652507651065</v>
      </c>
      <c r="BI751" s="128">
        <v>5.3757279553014996E-3</v>
      </c>
      <c r="BJ751" s="128">
        <v>0.1356714651313089</v>
      </c>
      <c r="BK751" s="128">
        <v>0.1240546051097233</v>
      </c>
      <c r="BL751" s="128">
        <v>-6.9779993918295258E-3</v>
      </c>
      <c r="BM751" s="128">
        <v>-6.077618183513267E-2</v>
      </c>
      <c r="BN751" s="128">
        <v>-0.14195727782160039</v>
      </c>
      <c r="BO751" s="128">
        <v>-0.13989018611890669</v>
      </c>
      <c r="BP751" s="128">
        <v>0.18251552805421409</v>
      </c>
      <c r="BQ751" s="128" t="s">
        <v>46</v>
      </c>
      <c r="BR751" s="128" t="s">
        <v>46</v>
      </c>
      <c r="BS751" s="128">
        <v>1.0853754700754559E-2</v>
      </c>
      <c r="BT751" s="128">
        <v>6.5597693352215894E-2</v>
      </c>
      <c r="BU751" s="128">
        <v>6.2684578145885697E-2</v>
      </c>
      <c r="BV751" s="177">
        <v>1.6170786058938851</v>
      </c>
      <c r="BW751" s="177">
        <v>0.17605702474504481</v>
      </c>
      <c r="BX751" s="128">
        <v>-1.9932773447478999E-2</v>
      </c>
      <c r="BY751" s="128">
        <v>-0.11351374477653391</v>
      </c>
      <c r="BZ751" s="177">
        <v>6.3857635477992294E-2</v>
      </c>
      <c r="CA751" s="182">
        <v>0.31274923321406062</v>
      </c>
      <c r="CB751" s="182">
        <v>-0.2617052544514748</v>
      </c>
      <c r="CC751" s="182">
        <v>0.34676558907847188</v>
      </c>
      <c r="CD751" s="182">
        <v>0.33492981815476619</v>
      </c>
      <c r="CE751" s="182">
        <v>-0.17633110126947329</v>
      </c>
      <c r="CF751" s="182">
        <v>0.57190670995171189</v>
      </c>
      <c r="CG751" s="179">
        <v>1.6745694</v>
      </c>
      <c r="CH751" s="169">
        <v>0.06</v>
      </c>
      <c r="CI751" s="170">
        <v>2.5000000000000001E-2</v>
      </c>
      <c r="CJ751" s="170">
        <v>6.0000000000000002E-5</v>
      </c>
      <c r="CK751" s="170">
        <v>5.4725048413597599E-4</v>
      </c>
      <c r="CL751" s="170">
        <v>6.0725048413597603E-4</v>
      </c>
      <c r="CM751" s="180">
        <v>57760890.039999999</v>
      </c>
      <c r="CN751" s="180">
        <v>57243190.134523809</v>
      </c>
      <c r="CO751" s="180">
        <v>-20595691.639999989</v>
      </c>
      <c r="CP751" s="128" t="s">
        <v>46</v>
      </c>
      <c r="CQ751" s="128" t="s">
        <v>46</v>
      </c>
      <c r="CR751" s="128" t="s">
        <v>46</v>
      </c>
      <c r="CS751" s="128" t="s">
        <v>46</v>
      </c>
      <c r="CT751" s="126" t="s">
        <v>46</v>
      </c>
      <c r="CU751" s="126" t="s">
        <v>46</v>
      </c>
      <c r="CV751" s="126" t="s">
        <v>7100</v>
      </c>
      <c r="CW751" s="126" t="s">
        <v>46</v>
      </c>
      <c r="CX751" s="154">
        <v>25569.646527766203</v>
      </c>
    </row>
    <row r="752" spans="1:102" ht="15" customHeight="1" x14ac:dyDescent="0.35">
      <c r="A752" s="8"/>
      <c r="B752" s="129">
        <v>43985508000107</v>
      </c>
      <c r="C752" s="152" t="s">
        <v>3604</v>
      </c>
      <c r="D752" s="126">
        <v>13</v>
      </c>
      <c r="E752" s="126"/>
      <c r="F752" s="122"/>
      <c r="G752" s="126" t="s">
        <v>696</v>
      </c>
      <c r="H752" s="126" t="s">
        <v>3390</v>
      </c>
      <c r="I752" s="126" t="s">
        <v>3384</v>
      </c>
      <c r="J752" s="126" t="s">
        <v>362</v>
      </c>
      <c r="K752" s="126" t="s">
        <v>3526</v>
      </c>
      <c r="L752" s="211" t="s">
        <v>3399</v>
      </c>
      <c r="M752" s="126" t="s">
        <v>112</v>
      </c>
      <c r="N752" s="126" t="s">
        <v>113</v>
      </c>
      <c r="O752" s="126" t="s">
        <v>157</v>
      </c>
      <c r="P752" s="211" t="s">
        <v>3562</v>
      </c>
      <c r="Q752" s="127">
        <v>5000</v>
      </c>
      <c r="R752" s="126" t="s">
        <v>4361</v>
      </c>
      <c r="S752" s="213" t="s">
        <v>46</v>
      </c>
      <c r="T752" s="171">
        <v>2000</v>
      </c>
      <c r="U752" s="171">
        <v>3000</v>
      </c>
      <c r="V752" s="172" t="s">
        <v>3398</v>
      </c>
      <c r="W752" s="172" t="s">
        <v>3530</v>
      </c>
      <c r="X752" s="172" t="s">
        <v>3531</v>
      </c>
      <c r="Y752" s="172" t="s">
        <v>3530</v>
      </c>
      <c r="Z752" s="172">
        <v>31</v>
      </c>
      <c r="AA752" s="172" t="s">
        <v>46</v>
      </c>
      <c r="AB752" s="169" t="s">
        <v>46</v>
      </c>
      <c r="AC752" s="172" t="s">
        <v>7101</v>
      </c>
      <c r="AD752" s="169">
        <v>0.02</v>
      </c>
      <c r="AE752" s="169">
        <v>9.0000000000000011E-2</v>
      </c>
      <c r="AF752" s="169">
        <v>2.5000000000000001E-2</v>
      </c>
      <c r="AG752" s="169">
        <v>0.2</v>
      </c>
      <c r="AH752" s="172" t="s">
        <v>46</v>
      </c>
      <c r="AI752" s="172" t="s">
        <v>46</v>
      </c>
      <c r="AJ752" s="172" t="s">
        <v>133</v>
      </c>
      <c r="AK752" s="173">
        <v>44517</v>
      </c>
      <c r="AL752" s="212" t="s">
        <v>7102</v>
      </c>
      <c r="AM752" s="128">
        <v>2.4012012197218401E-2</v>
      </c>
      <c r="AN752" s="128">
        <v>0.17121191511226419</v>
      </c>
      <c r="AO752" s="128">
        <v>0.17881175627924101</v>
      </c>
      <c r="AP752" s="128">
        <v>9.8146933182811896E-2</v>
      </c>
      <c r="AQ752" s="128">
        <v>7.0291036898551804E-2</v>
      </c>
      <c r="AR752" s="128">
        <v>-3.1166886071492799E-2</v>
      </c>
      <c r="AS752" s="128">
        <v>0.1222709287290875</v>
      </c>
      <c r="AT752" s="128">
        <v>0.11070501579230151</v>
      </c>
      <c r="AU752" s="128" t="s">
        <v>46</v>
      </c>
      <c r="AV752" s="128" t="s">
        <v>46</v>
      </c>
      <c r="AW752" s="128">
        <v>9.5721428345536499E-2</v>
      </c>
      <c r="AX752" s="128">
        <v>1.9683100477982216</v>
      </c>
      <c r="AY752" s="128">
        <v>1.6540200870841364</v>
      </c>
      <c r="AZ752" s="128">
        <v>1.3400631955556097</v>
      </c>
      <c r="BA752" s="128">
        <v>0.79378947741786976</v>
      </c>
      <c r="BB752" s="128">
        <v>0.52533718589160561</v>
      </c>
      <c r="BC752" s="128" t="s">
        <v>46</v>
      </c>
      <c r="BD752" s="128">
        <v>0.93712586331812042</v>
      </c>
      <c r="BE752" s="128">
        <v>0.89473033275193126</v>
      </c>
      <c r="BF752" s="128" t="s">
        <v>46</v>
      </c>
      <c r="BG752" s="128" t="s">
        <v>46</v>
      </c>
      <c r="BH752" s="128">
        <v>0.74221396426929775</v>
      </c>
      <c r="BI752" s="128">
        <v>1.1812708421840901E-2</v>
      </c>
      <c r="BJ752" s="128">
        <v>6.7699317865580894E-2</v>
      </c>
      <c r="BK752" s="128">
        <v>4.5376440040216098E-2</v>
      </c>
      <c r="BL752" s="128">
        <v>-2.2691001444633097E-2</v>
      </c>
      <c r="BM752" s="128">
        <v>-5.6015716019249262E-2</v>
      </c>
      <c r="BN752" s="128">
        <v>-0.13990661422573519</v>
      </c>
      <c r="BO752" s="128">
        <v>-8.2034648557375994E-3</v>
      </c>
      <c r="BP752" s="128">
        <v>-1.3025019660732599E-2</v>
      </c>
      <c r="BQ752" s="128" t="s">
        <v>46</v>
      </c>
      <c r="BR752" s="128" t="s">
        <v>46</v>
      </c>
      <c r="BS752" s="128">
        <v>-2.9448150496035552E-2</v>
      </c>
      <c r="BT752" s="128">
        <v>0.1134039952210036</v>
      </c>
      <c r="BU752" s="128">
        <v>9.4257681425111206E-2</v>
      </c>
      <c r="BV752" s="177">
        <v>0.4025263359338751</v>
      </c>
      <c r="BW752" s="177">
        <v>-0.2232167131758355</v>
      </c>
      <c r="BX752" s="128">
        <v>-6.4839716928857705E-2</v>
      </c>
      <c r="BY752" s="128">
        <v>-0.1267693635016176</v>
      </c>
      <c r="BZ752" s="177">
        <v>0.20517600868739211</v>
      </c>
      <c r="CA752" s="182">
        <v>0.20112700640932041</v>
      </c>
      <c r="CB752" s="182">
        <v>-0.15824063104699401</v>
      </c>
      <c r="CC752" s="182">
        <v>0.23253814348763471</v>
      </c>
      <c r="CD752" s="182">
        <v>0.17629975010957799</v>
      </c>
      <c r="CE752" s="182">
        <v>-0.1949483651425471</v>
      </c>
      <c r="CF752" s="182">
        <v>0.57323381265311968</v>
      </c>
      <c r="CG752" s="179">
        <v>1.4232680799999999</v>
      </c>
      <c r="CH752" s="169">
        <v>0.15</v>
      </c>
      <c r="CI752" s="170" t="s">
        <v>46</v>
      </c>
      <c r="CJ752" s="170">
        <v>3.0000000000000001E-3</v>
      </c>
      <c r="CK752" s="170" t="s">
        <v>46</v>
      </c>
      <c r="CL752" s="170">
        <v>3.0000000000000001E-3</v>
      </c>
      <c r="CM752" s="180">
        <v>41396504.119999997</v>
      </c>
      <c r="CN752" s="180">
        <v>47159438.092777804</v>
      </c>
      <c r="CO752" s="180">
        <v>-15348075.889999997</v>
      </c>
      <c r="CP752" s="128" t="s">
        <v>46</v>
      </c>
      <c r="CQ752" s="128" t="s">
        <v>46</v>
      </c>
      <c r="CR752" s="128" t="s">
        <v>46</v>
      </c>
      <c r="CS752" s="128" t="s">
        <v>46</v>
      </c>
      <c r="CT752" s="126" t="s">
        <v>46</v>
      </c>
      <c r="CU752" s="126" t="s">
        <v>46</v>
      </c>
      <c r="CV752" s="126" t="s">
        <v>7103</v>
      </c>
      <c r="CW752" s="126" t="s">
        <v>46</v>
      </c>
      <c r="CX752" s="154">
        <v>25569.625</v>
      </c>
    </row>
    <row r="753" spans="1:102" ht="15" customHeight="1" x14ac:dyDescent="0.35">
      <c r="A753" s="8"/>
      <c r="B753" s="129">
        <v>30057258000195</v>
      </c>
      <c r="C753" s="152" t="s">
        <v>7104</v>
      </c>
      <c r="D753" s="126">
        <v>13</v>
      </c>
      <c r="E753" s="126"/>
      <c r="F753" s="122" t="s">
        <v>3393</v>
      </c>
      <c r="G753" s="126" t="s">
        <v>696</v>
      </c>
      <c r="H753" s="126" t="s">
        <v>3390</v>
      </c>
      <c r="I753" s="126" t="s">
        <v>3384</v>
      </c>
      <c r="J753" s="126" t="s">
        <v>3561</v>
      </c>
      <c r="K753" s="126" t="s">
        <v>46</v>
      </c>
      <c r="L753" s="211" t="s">
        <v>3399</v>
      </c>
      <c r="M753" s="126" t="s">
        <v>112</v>
      </c>
      <c r="N753" s="126" t="s">
        <v>113</v>
      </c>
      <c r="O753" s="126" t="s">
        <v>157</v>
      </c>
      <c r="P753" s="211" t="s">
        <v>3541</v>
      </c>
      <c r="Q753" s="127">
        <v>5000</v>
      </c>
      <c r="R753" s="126" t="s">
        <v>4361</v>
      </c>
      <c r="S753" s="213" t="s">
        <v>46</v>
      </c>
      <c r="T753" s="171">
        <v>2000</v>
      </c>
      <c r="U753" s="171">
        <v>3000</v>
      </c>
      <c r="V753" s="172" t="s">
        <v>3398</v>
      </c>
      <c r="W753" s="172" t="s">
        <v>3530</v>
      </c>
      <c r="X753" s="172" t="s">
        <v>3545</v>
      </c>
      <c r="Y753" s="172" t="s">
        <v>3530</v>
      </c>
      <c r="Z753" s="172">
        <v>16</v>
      </c>
      <c r="AA753" s="172" t="s">
        <v>134</v>
      </c>
      <c r="AB753" s="169">
        <v>0.1</v>
      </c>
      <c r="AC753" s="172" t="s">
        <v>7105</v>
      </c>
      <c r="AD753" s="169">
        <v>0.02</v>
      </c>
      <c r="AE753" s="169">
        <v>9.0000000000000011E-2</v>
      </c>
      <c r="AF753" s="169">
        <v>2.5000000000000001E-2</v>
      </c>
      <c r="AG753" s="169">
        <v>0.2</v>
      </c>
      <c r="AH753" s="172" t="s">
        <v>4495</v>
      </c>
      <c r="AI753" s="172" t="s">
        <v>46</v>
      </c>
      <c r="AJ753" s="172" t="s">
        <v>133</v>
      </c>
      <c r="AK753" s="173">
        <v>43228</v>
      </c>
      <c r="AL753" s="212" t="s">
        <v>7106</v>
      </c>
      <c r="AM753" s="128">
        <v>2.4377982921350599E-2</v>
      </c>
      <c r="AN753" s="128">
        <v>0.17280240499266369</v>
      </c>
      <c r="AO753" s="128">
        <v>0.18025012650303759</v>
      </c>
      <c r="AP753" s="128">
        <v>9.9316547745105205E-2</v>
      </c>
      <c r="AQ753" s="128">
        <v>7.5827354291055596E-2</v>
      </c>
      <c r="AR753" s="128">
        <v>-3.10571510695637E-2</v>
      </c>
      <c r="AS753" s="128">
        <v>0.1232271968205693</v>
      </c>
      <c r="AT753" s="128">
        <v>0.1357321415033958</v>
      </c>
      <c r="AU753" s="128" t="s">
        <v>46</v>
      </c>
      <c r="AV753" s="128" t="s">
        <v>46</v>
      </c>
      <c r="AW753" s="128">
        <v>0.10727515791203759</v>
      </c>
      <c r="AX753" s="128">
        <v>1.9983093601254376</v>
      </c>
      <c r="AY753" s="128">
        <v>1.6693852689335418</v>
      </c>
      <c r="AZ753" s="128">
        <v>1.3508427272743335</v>
      </c>
      <c r="BA753" s="128">
        <v>0.80369681904160029</v>
      </c>
      <c r="BB753" s="128">
        <v>0.56978371368676561</v>
      </c>
      <c r="BC753" s="128" t="s">
        <v>46</v>
      </c>
      <c r="BD753" s="128">
        <v>0.94445502626885802</v>
      </c>
      <c r="BE753" s="128">
        <v>1.0970023649182374</v>
      </c>
      <c r="BF753" s="128" t="s">
        <v>46</v>
      </c>
      <c r="BG753" s="128" t="s">
        <v>46</v>
      </c>
      <c r="BH753" s="128">
        <v>1.3352526262178901</v>
      </c>
      <c r="BI753" s="128">
        <v>1.2178679145973001E-2</v>
      </c>
      <c r="BJ753" s="128">
        <v>6.9289807745980397E-2</v>
      </c>
      <c r="BK753" s="128">
        <v>4.6814810264012602E-2</v>
      </c>
      <c r="BL753" s="128">
        <v>-2.1590105928936842E-2</v>
      </c>
      <c r="BM753" s="128">
        <v>-5.0529125633230976E-2</v>
      </c>
      <c r="BN753" s="128">
        <v>-0.1397968792238061</v>
      </c>
      <c r="BO753" s="128">
        <v>-7.2471967642557004E-3</v>
      </c>
      <c r="BP753" s="128">
        <v>1.2002106050361601E-2</v>
      </c>
      <c r="BQ753" s="128" t="s">
        <v>46</v>
      </c>
      <c r="BR753" s="128" t="s">
        <v>46</v>
      </c>
      <c r="BS753" s="128">
        <v>2.4931428575319714E-2</v>
      </c>
      <c r="BT753" s="128">
        <v>0.1158716678301844</v>
      </c>
      <c r="BU753" s="128">
        <v>8.8446125461825301E-2</v>
      </c>
      <c r="BV753" s="177">
        <v>0.40690665922366959</v>
      </c>
      <c r="BW753" s="177">
        <v>0.26236515732299442</v>
      </c>
      <c r="BX753" s="128">
        <v>-6.7953932082716995E-2</v>
      </c>
      <c r="BY753" s="128">
        <v>-0.12510055741883569</v>
      </c>
      <c r="BZ753" s="177">
        <v>0.17948936873289401</v>
      </c>
      <c r="CA753" s="182">
        <v>0.20178749313850489</v>
      </c>
      <c r="CB753" s="182">
        <v>-0.1589297862696884</v>
      </c>
      <c r="CC753" s="182">
        <v>0.23153032214715949</v>
      </c>
      <c r="CD753" s="182">
        <v>0.17465220091976791</v>
      </c>
      <c r="CE753" s="182">
        <v>-0.19515521360029239</v>
      </c>
      <c r="CF753" s="182">
        <v>0.57467045205093836</v>
      </c>
      <c r="CG753" s="179">
        <v>2.1206672900000001</v>
      </c>
      <c r="CH753" s="169">
        <v>0.27</v>
      </c>
      <c r="CI753" s="170">
        <v>0.15</v>
      </c>
      <c r="CJ753" s="170">
        <v>5.4000000000000003E-3</v>
      </c>
      <c r="CK753" s="170">
        <v>1.2391040651359188E-3</v>
      </c>
      <c r="CL753" s="170">
        <v>6.6391040651359191E-3</v>
      </c>
      <c r="CM753" s="180">
        <v>127716057.20999999</v>
      </c>
      <c r="CN753" s="180">
        <v>131600100.01690474</v>
      </c>
      <c r="CO753" s="180">
        <v>-26455560.190000001</v>
      </c>
      <c r="CP753" s="128" t="s">
        <v>46</v>
      </c>
      <c r="CQ753" s="128" t="s">
        <v>46</v>
      </c>
      <c r="CR753" s="128" t="s">
        <v>46</v>
      </c>
      <c r="CS753" s="128" t="s">
        <v>46</v>
      </c>
      <c r="CT753" s="126" t="s">
        <v>46</v>
      </c>
      <c r="CU753" s="126" t="s">
        <v>46</v>
      </c>
      <c r="CV753" s="126" t="s">
        <v>7107</v>
      </c>
      <c r="CW753" s="126" t="s">
        <v>46</v>
      </c>
      <c r="CX753" s="154">
        <v>25569.625694432871</v>
      </c>
    </row>
    <row r="754" spans="1:102" ht="15" customHeight="1" x14ac:dyDescent="0.35">
      <c r="A754" s="8"/>
      <c r="B754" s="129">
        <v>57339074000174</v>
      </c>
      <c r="C754" s="152" t="s">
        <v>7108</v>
      </c>
      <c r="D754" s="126">
        <v>26</v>
      </c>
      <c r="E754" s="126"/>
      <c r="F754" s="122"/>
      <c r="G754" s="126" t="s">
        <v>696</v>
      </c>
      <c r="H754" s="126" t="s">
        <v>3390</v>
      </c>
      <c r="I754" s="126" t="s">
        <v>3384</v>
      </c>
      <c r="J754" s="126" t="s">
        <v>362</v>
      </c>
      <c r="K754" s="126" t="s">
        <v>3526</v>
      </c>
      <c r="L754" s="211" t="s">
        <v>3400</v>
      </c>
      <c r="M754" s="126" t="s">
        <v>112</v>
      </c>
      <c r="N754" s="126" t="s">
        <v>4436</v>
      </c>
      <c r="O754" s="126" t="s">
        <v>157</v>
      </c>
      <c r="P754" s="211" t="s">
        <v>114</v>
      </c>
      <c r="Q754" s="127">
        <v>5000</v>
      </c>
      <c r="R754" s="126" t="s">
        <v>4350</v>
      </c>
      <c r="S754" s="213" t="s">
        <v>46</v>
      </c>
      <c r="T754" s="171">
        <v>3000</v>
      </c>
      <c r="U754" s="171">
        <v>3000</v>
      </c>
      <c r="V754" s="172" t="s">
        <v>3398</v>
      </c>
      <c r="W754" s="172" t="s">
        <v>3530</v>
      </c>
      <c r="X754" s="172" t="s">
        <v>3532</v>
      </c>
      <c r="Y754" s="172" t="s">
        <v>3530</v>
      </c>
      <c r="Z754" s="172">
        <v>61</v>
      </c>
      <c r="AA754" s="172" t="s">
        <v>46</v>
      </c>
      <c r="AB754" s="169" t="s">
        <v>46</v>
      </c>
      <c r="AC754" s="172" t="s">
        <v>7109</v>
      </c>
      <c r="AD754" s="169">
        <v>0.02</v>
      </c>
      <c r="AE754" s="169">
        <v>9.0000000000000011E-2</v>
      </c>
      <c r="AF754" s="169">
        <v>2.5000000000000001E-2</v>
      </c>
      <c r="AG754" s="169">
        <v>0.2</v>
      </c>
      <c r="AH754" s="172" t="s">
        <v>5299</v>
      </c>
      <c r="AI754" s="172" t="s">
        <v>4643</v>
      </c>
      <c r="AJ754" s="172" t="s">
        <v>133</v>
      </c>
      <c r="AK754" s="173">
        <v>45567</v>
      </c>
      <c r="AL754" s="212" t="s">
        <v>7110</v>
      </c>
      <c r="AM754" s="128">
        <v>3.13654506773395E-2</v>
      </c>
      <c r="AN754" s="128">
        <v>0.17944903800254769</v>
      </c>
      <c r="AO754" s="128" t="s">
        <v>46</v>
      </c>
      <c r="AP754" s="128" t="s">
        <v>46</v>
      </c>
      <c r="AQ754" s="128" t="s">
        <v>46</v>
      </c>
      <c r="AR754" s="128" t="s">
        <v>46</v>
      </c>
      <c r="AS754" s="128" t="s">
        <v>46</v>
      </c>
      <c r="AT754" s="128" t="s">
        <v>46</v>
      </c>
      <c r="AU754" s="128" t="s">
        <v>46</v>
      </c>
      <c r="AV754" s="128" t="s">
        <v>46</v>
      </c>
      <c r="AW754" s="128">
        <v>0.19545208539620251</v>
      </c>
      <c r="AX754" s="128">
        <v>2.571085305757026</v>
      </c>
      <c r="AY754" s="128">
        <v>1.7335961300912834</v>
      </c>
      <c r="AZ754" s="128" t="s">
        <v>46</v>
      </c>
      <c r="BA754" s="128" t="s">
        <v>46</v>
      </c>
      <c r="BB754" s="128" t="s">
        <v>46</v>
      </c>
      <c r="BC754" s="128" t="s">
        <v>46</v>
      </c>
      <c r="BD754" s="128" t="s">
        <v>46</v>
      </c>
      <c r="BE754" s="128" t="s">
        <v>46</v>
      </c>
      <c r="BF754" s="128" t="s">
        <v>46</v>
      </c>
      <c r="BG754" s="128" t="s">
        <v>46</v>
      </c>
      <c r="BH754" s="128">
        <v>1.4606892797151978</v>
      </c>
      <c r="BI754" s="128">
        <v>1.9166146901961899E-2</v>
      </c>
      <c r="BJ754" s="128">
        <v>7.5936440755864407E-2</v>
      </c>
      <c r="BK754" s="128" t="s">
        <v>46</v>
      </c>
      <c r="BL754" s="128" t="s">
        <v>46</v>
      </c>
      <c r="BM754" s="128" t="s">
        <v>46</v>
      </c>
      <c r="BN754" s="128" t="s">
        <v>46</v>
      </c>
      <c r="BO754" s="128" t="s">
        <v>46</v>
      </c>
      <c r="BP754" s="128" t="s">
        <v>46</v>
      </c>
      <c r="BQ754" s="128" t="s">
        <v>46</v>
      </c>
      <c r="BR754" s="128" t="s">
        <v>46</v>
      </c>
      <c r="BS754" s="128">
        <v>5.4368958071373985E-2</v>
      </c>
      <c r="BT754" s="128" t="s">
        <v>46</v>
      </c>
      <c r="BU754" s="128">
        <v>0.15688883005484519</v>
      </c>
      <c r="BV754" s="177" t="s">
        <v>46</v>
      </c>
      <c r="BW754" s="177">
        <v>0.41550914628493768</v>
      </c>
      <c r="BX754" s="128" t="s">
        <v>46</v>
      </c>
      <c r="BY754" s="128">
        <v>-0.1030349709657041</v>
      </c>
      <c r="BZ754" s="177">
        <v>0.21162007601913799</v>
      </c>
      <c r="CA754" s="182" t="s">
        <v>46</v>
      </c>
      <c r="CB754" s="182" t="s">
        <v>46</v>
      </c>
      <c r="CC754" s="182" t="s">
        <v>46</v>
      </c>
      <c r="CD754" s="182" t="s">
        <v>46</v>
      </c>
      <c r="CE754" s="182" t="s">
        <v>46</v>
      </c>
      <c r="CF754" s="182" t="s">
        <v>46</v>
      </c>
      <c r="CG754" s="179">
        <v>1.1929141000000001</v>
      </c>
      <c r="CH754" s="169">
        <v>0.15</v>
      </c>
      <c r="CI754" s="170">
        <v>0.1</v>
      </c>
      <c r="CJ754" s="170">
        <v>3.0000000000000001E-3</v>
      </c>
      <c r="CK754" s="170" t="s">
        <v>46</v>
      </c>
      <c r="CL754" s="170">
        <v>3.0000000000000001E-3</v>
      </c>
      <c r="CM754" s="180">
        <v>121554574.19</v>
      </c>
      <c r="CN754" s="180">
        <v>113264969.8295238</v>
      </c>
      <c r="CO754" s="180">
        <v>12410614.48</v>
      </c>
      <c r="CP754" s="128" t="s">
        <v>46</v>
      </c>
      <c r="CQ754" s="128" t="s">
        <v>46</v>
      </c>
      <c r="CR754" s="128" t="s">
        <v>46</v>
      </c>
      <c r="CS754" s="128" t="s">
        <v>46</v>
      </c>
      <c r="CT754" s="126" t="s">
        <v>46</v>
      </c>
      <c r="CU754" s="126" t="s">
        <v>46</v>
      </c>
      <c r="CV754" s="126" t="s">
        <v>7111</v>
      </c>
      <c r="CW754" s="126" t="s">
        <v>46</v>
      </c>
      <c r="CX754" s="154">
        <v>25569.625694432871</v>
      </c>
    </row>
    <row r="755" spans="1:102" ht="15" customHeight="1" x14ac:dyDescent="0.35">
      <c r="A755" s="8"/>
      <c r="B755" s="129">
        <v>40920005000157</v>
      </c>
      <c r="C755" s="152" t="s">
        <v>7112</v>
      </c>
      <c r="D755" s="126">
        <v>33</v>
      </c>
      <c r="E755" s="126"/>
      <c r="F755" s="122"/>
      <c r="G755" s="126" t="s">
        <v>696</v>
      </c>
      <c r="H755" s="126" t="s">
        <v>3390</v>
      </c>
      <c r="I755" s="126" t="s">
        <v>3384</v>
      </c>
      <c r="J755" s="126" t="s">
        <v>362</v>
      </c>
      <c r="K755" s="126" t="s">
        <v>3526</v>
      </c>
      <c r="L755" s="211" t="s">
        <v>3400</v>
      </c>
      <c r="M755" s="126" t="s">
        <v>112</v>
      </c>
      <c r="N755" s="126" t="s">
        <v>4436</v>
      </c>
      <c r="O755" s="126" t="s">
        <v>157</v>
      </c>
      <c r="P755" s="211" t="s">
        <v>4409</v>
      </c>
      <c r="Q755" s="127">
        <v>5000</v>
      </c>
      <c r="R755" s="126" t="s">
        <v>4350</v>
      </c>
      <c r="S755" s="213" t="s">
        <v>46</v>
      </c>
      <c r="T755" s="171">
        <v>2000</v>
      </c>
      <c r="U755" s="171">
        <v>3000</v>
      </c>
      <c r="V755" s="172" t="s">
        <v>3398</v>
      </c>
      <c r="W755" s="172" t="s">
        <v>3530</v>
      </c>
      <c r="X755" s="172" t="s">
        <v>3532</v>
      </c>
      <c r="Y755" s="172" t="s">
        <v>3530</v>
      </c>
      <c r="Z755" s="172">
        <v>61</v>
      </c>
      <c r="AA755" s="172" t="s">
        <v>46</v>
      </c>
      <c r="AB755" s="169" t="s">
        <v>46</v>
      </c>
      <c r="AC755" s="172" t="s">
        <v>7113</v>
      </c>
      <c r="AD755" s="169">
        <v>0.02</v>
      </c>
      <c r="AE755" s="169">
        <v>9.0000000000000011E-2</v>
      </c>
      <c r="AF755" s="169">
        <v>2.5000000000000001E-2</v>
      </c>
      <c r="AG755" s="169">
        <v>0.2</v>
      </c>
      <c r="AH755" s="172" t="s">
        <v>46</v>
      </c>
      <c r="AI755" s="172" t="s">
        <v>46</v>
      </c>
      <c r="AJ755" s="172" t="s">
        <v>133</v>
      </c>
      <c r="AK755" s="173">
        <v>44267</v>
      </c>
      <c r="AL755" s="212" t="s">
        <v>7114</v>
      </c>
      <c r="AM755" s="128">
        <v>3.74143576576908E-2</v>
      </c>
      <c r="AN755" s="128">
        <v>0.24835197571093559</v>
      </c>
      <c r="AO755" s="128">
        <v>0.2368769451434771</v>
      </c>
      <c r="AP755" s="128">
        <v>8.2895432006087899E-2</v>
      </c>
      <c r="AQ755" s="128">
        <v>-2.6311264354850002E-3</v>
      </c>
      <c r="AR755" s="128">
        <v>-0.14451854429036229</v>
      </c>
      <c r="AS755" s="128">
        <v>6.4277166693038096E-2</v>
      </c>
      <c r="AT755" s="128">
        <v>0.15020428743038791</v>
      </c>
      <c r="AU755" s="128" t="s">
        <v>46</v>
      </c>
      <c r="AV755" s="128" t="s">
        <v>46</v>
      </c>
      <c r="AW755" s="128">
        <v>8.8167542398344706E-2</v>
      </c>
      <c r="AX755" s="128">
        <v>3.0669256497412545</v>
      </c>
      <c r="AY755" s="128">
        <v>2.3992439791562976</v>
      </c>
      <c r="AZ755" s="128">
        <v>1.775219273427999</v>
      </c>
      <c r="BA755" s="128">
        <v>0.66556545418946667</v>
      </c>
      <c r="BB755" s="128" t="s">
        <v>46</v>
      </c>
      <c r="BC755" s="128" t="s">
        <v>46</v>
      </c>
      <c r="BD755" s="128">
        <v>0.49264200374497041</v>
      </c>
      <c r="BE755" s="128">
        <v>1.2139678686781183</v>
      </c>
      <c r="BF755" s="128" t="s">
        <v>46</v>
      </c>
      <c r="BG755" s="128" t="s">
        <v>46</v>
      </c>
      <c r="BH755" s="128">
        <v>0.75800896498729242</v>
      </c>
      <c r="BI755" s="128">
        <v>2.5215053882313199E-2</v>
      </c>
      <c r="BJ755" s="128">
        <v>0.14483937846425229</v>
      </c>
      <c r="BK755" s="128">
        <v>0.1034416289044521</v>
      </c>
      <c r="BL755" s="128">
        <v>-3.7040140191748727E-2</v>
      </c>
      <c r="BM755" s="128">
        <v>-0.12802559707840344</v>
      </c>
      <c r="BN755" s="128">
        <v>-0.25325827244460469</v>
      </c>
      <c r="BO755" s="128">
        <v>-6.6197226891786906E-2</v>
      </c>
      <c r="BP755" s="128">
        <v>2.6474251977353699E-2</v>
      </c>
      <c r="BQ755" s="128" t="s">
        <v>46</v>
      </c>
      <c r="BR755" s="128" t="s">
        <v>46</v>
      </c>
      <c r="BS755" s="128">
        <v>-2.5214307716272533E-2</v>
      </c>
      <c r="BT755" s="128">
        <v>0.2294635328444774</v>
      </c>
      <c r="BU755" s="128">
        <v>0.21895225003231569</v>
      </c>
      <c r="BV755" s="177">
        <v>0.4940493402419846</v>
      </c>
      <c r="BW755" s="177">
        <v>1.17818272273306E-2</v>
      </c>
      <c r="BX755" s="128">
        <v>-0.1509000915074141</v>
      </c>
      <c r="BY755" s="128">
        <v>-0.40380239831655929</v>
      </c>
      <c r="BZ755" s="177">
        <v>0.49753820332971499</v>
      </c>
      <c r="CA755" s="182">
        <v>0.20246683066529189</v>
      </c>
      <c r="CB755" s="182">
        <v>-0.16030208091502071</v>
      </c>
      <c r="CC755" s="182">
        <v>0.22850744979228191</v>
      </c>
      <c r="CD755" s="182">
        <v>0.17165689753518379</v>
      </c>
      <c r="CE755" s="182">
        <v>-0.19547929340386341</v>
      </c>
      <c r="CF755" s="182">
        <v>0.57327861386044832</v>
      </c>
      <c r="CG755" s="179">
        <v>1.4675305000000001</v>
      </c>
      <c r="CH755" s="169" t="s">
        <v>46</v>
      </c>
      <c r="CI755" s="170" t="s">
        <v>46</v>
      </c>
      <c r="CJ755" s="170" t="s">
        <v>46</v>
      </c>
      <c r="CK755" s="170" t="s">
        <v>46</v>
      </c>
      <c r="CL755" s="170" t="s">
        <v>46</v>
      </c>
      <c r="CM755" s="180">
        <v>268148875.38</v>
      </c>
      <c r="CN755" s="180">
        <v>270140104.53055555</v>
      </c>
      <c r="CO755" s="180">
        <v>-12625096.320000006</v>
      </c>
      <c r="CP755" s="128" t="s">
        <v>46</v>
      </c>
      <c r="CQ755" s="128" t="s">
        <v>46</v>
      </c>
      <c r="CR755" s="128" t="s">
        <v>46</v>
      </c>
      <c r="CS755" s="128" t="s">
        <v>46</v>
      </c>
      <c r="CT755" s="126" t="s">
        <v>46</v>
      </c>
      <c r="CU755" s="126" t="s">
        <v>46</v>
      </c>
      <c r="CV755" s="126" t="s">
        <v>7115</v>
      </c>
      <c r="CW755" s="126" t="s">
        <v>46</v>
      </c>
      <c r="CX755" s="154">
        <v>25569.625694432871</v>
      </c>
    </row>
    <row r="756" spans="1:102" ht="15" customHeight="1" x14ac:dyDescent="0.35">
      <c r="A756" s="8"/>
      <c r="B756" s="129">
        <v>23176630000117</v>
      </c>
      <c r="C756" s="152" t="s">
        <v>7116</v>
      </c>
      <c r="D756" s="126">
        <v>27</v>
      </c>
      <c r="E756" s="126"/>
      <c r="F756" s="122"/>
      <c r="G756" s="126" t="s">
        <v>7117</v>
      </c>
      <c r="H756" s="126" t="s">
        <v>352</v>
      </c>
      <c r="I756" s="126" t="s">
        <v>3383</v>
      </c>
      <c r="J756" s="126" t="s">
        <v>3560</v>
      </c>
      <c r="K756" s="126" t="s">
        <v>46</v>
      </c>
      <c r="L756" s="211" t="s">
        <v>4628</v>
      </c>
      <c r="M756" s="126" t="s">
        <v>112</v>
      </c>
      <c r="N756" s="126" t="s">
        <v>4436</v>
      </c>
      <c r="O756" s="126" t="s">
        <v>4480</v>
      </c>
      <c r="P756" s="211" t="s">
        <v>3562</v>
      </c>
      <c r="Q756" s="127">
        <v>1000</v>
      </c>
      <c r="R756" s="126" t="s">
        <v>4361</v>
      </c>
      <c r="S756" s="213" t="s">
        <v>46</v>
      </c>
      <c r="T756" s="171">
        <v>500</v>
      </c>
      <c r="U756" s="171">
        <v>10000</v>
      </c>
      <c r="V756" s="172" t="s">
        <v>3398</v>
      </c>
      <c r="W756" s="172" t="s">
        <v>135</v>
      </c>
      <c r="X756" s="172" t="s">
        <v>135</v>
      </c>
      <c r="Y756" s="172" t="s">
        <v>3534</v>
      </c>
      <c r="Z756" s="172">
        <v>2</v>
      </c>
      <c r="AA756" s="172" t="s">
        <v>46</v>
      </c>
      <c r="AB756" s="169" t="s">
        <v>46</v>
      </c>
      <c r="AC756" s="172" t="s">
        <v>46</v>
      </c>
      <c r="AD756" s="169">
        <v>6.9999999999999993E-3</v>
      </c>
      <c r="AE756" s="169" t="s">
        <v>46</v>
      </c>
      <c r="AF756" s="169">
        <v>6.9999999999999993E-3</v>
      </c>
      <c r="AG756" s="169">
        <v>0.2</v>
      </c>
      <c r="AH756" s="172" t="s">
        <v>46</v>
      </c>
      <c r="AI756" s="172" t="s">
        <v>46</v>
      </c>
      <c r="AJ756" s="172" t="s">
        <v>133</v>
      </c>
      <c r="AK756" s="173">
        <v>42321</v>
      </c>
      <c r="AL756" s="212" t="s">
        <v>7118</v>
      </c>
      <c r="AM756" s="128">
        <v>1.1582345948597E-2</v>
      </c>
      <c r="AN756" s="128">
        <v>0.1155426324799524</v>
      </c>
      <c r="AO756" s="128">
        <v>0.1063604842236982</v>
      </c>
      <c r="AP756" s="128">
        <v>7.6050401087535496E-2</v>
      </c>
      <c r="AQ756" s="128">
        <v>6.4984888820527303E-2</v>
      </c>
      <c r="AR756" s="128">
        <v>3.6727727417651401E-2</v>
      </c>
      <c r="AS756" s="128">
        <v>5.56879976598154E-2</v>
      </c>
      <c r="AT756" s="128">
        <v>5.9572429422358297E-2</v>
      </c>
      <c r="AU756" s="128" t="s">
        <v>46</v>
      </c>
      <c r="AV756" s="128" t="s">
        <v>46</v>
      </c>
      <c r="AW756" s="128">
        <v>7.7913415483463297E-2</v>
      </c>
      <c r="AX756" s="128">
        <v>0.94942680023873638</v>
      </c>
      <c r="AY756" s="128">
        <v>1.1162180792797629</v>
      </c>
      <c r="AZ756" s="128">
        <v>0.79709395699391106</v>
      </c>
      <c r="BA756" s="128">
        <v>0.60860022281116311</v>
      </c>
      <c r="BB756" s="128">
        <v>0.48316784528251799</v>
      </c>
      <c r="BC756" s="128">
        <v>0.33775813165133889</v>
      </c>
      <c r="BD756" s="128">
        <v>0.42681169944362379</v>
      </c>
      <c r="BE756" s="128">
        <v>0.48147104463548768</v>
      </c>
      <c r="BF756" s="128" t="s">
        <v>46</v>
      </c>
      <c r="BG756" s="128" t="s">
        <v>46</v>
      </c>
      <c r="BH756" s="128">
        <v>0.78083780213313603</v>
      </c>
      <c r="BI756" s="128">
        <v>-6.1695782678049997E-4</v>
      </c>
      <c r="BJ756" s="128">
        <v>1.20300352332691E-2</v>
      </c>
      <c r="BK756" s="128">
        <v>-2.7074832015326601E-2</v>
      </c>
      <c r="BL756" s="128">
        <v>-4.3476349837062611E-2</v>
      </c>
      <c r="BM756" s="128">
        <v>-6.1271755158071151E-2</v>
      </c>
      <c r="BN756" s="128">
        <v>-7.2012000736590906E-2</v>
      </c>
      <c r="BO756" s="128">
        <v>-7.4786395925009602E-2</v>
      </c>
      <c r="BP756" s="128">
        <v>-6.4157606030675801E-2</v>
      </c>
      <c r="BQ756" s="128" t="s">
        <v>46</v>
      </c>
      <c r="BR756" s="128" t="s">
        <v>46</v>
      </c>
      <c r="BS756" s="128">
        <v>-1.9884309949582679E-2</v>
      </c>
      <c r="BT756" s="128">
        <v>2.4328021940189001E-2</v>
      </c>
      <c r="BU756" s="128">
        <v>3.03769610889029E-2</v>
      </c>
      <c r="BV756" s="177">
        <v>-0.98215591271733338</v>
      </c>
      <c r="BW756" s="177">
        <v>-0.4424999346598249</v>
      </c>
      <c r="BX756" s="128">
        <v>-2.1634839395915699E-2</v>
      </c>
      <c r="BY756" s="128">
        <v>-7.3475074577336597E-2</v>
      </c>
      <c r="BZ756" s="177">
        <v>8.7675426314645297E-2</v>
      </c>
      <c r="CA756" s="182">
        <v>0.64901962327979712</v>
      </c>
      <c r="CB756" s="182">
        <v>-0.30390771062124511</v>
      </c>
      <c r="CC756" s="182">
        <v>0.68447374421869311</v>
      </c>
      <c r="CD756" s="182">
        <v>0.72107455434489121</v>
      </c>
      <c r="CE756" s="182">
        <v>0.21619534701557799</v>
      </c>
      <c r="CF756" s="182">
        <v>0.54366907577657397</v>
      </c>
      <c r="CG756" s="179">
        <v>2.09188317</v>
      </c>
      <c r="CH756" s="169" t="s">
        <v>46</v>
      </c>
      <c r="CI756" s="170" t="s">
        <v>46</v>
      </c>
      <c r="CJ756" s="170" t="s">
        <v>46</v>
      </c>
      <c r="CK756" s="170" t="s">
        <v>46</v>
      </c>
      <c r="CL756" s="170" t="s">
        <v>46</v>
      </c>
      <c r="CM756" s="180">
        <v>20840631.640000001</v>
      </c>
      <c r="CN756" s="180">
        <v>20156775.880555563</v>
      </c>
      <c r="CO756" s="180">
        <v>-165454.74</v>
      </c>
      <c r="CP756" s="128" t="s">
        <v>46</v>
      </c>
      <c r="CQ756" s="128" t="s">
        <v>46</v>
      </c>
      <c r="CR756" s="128" t="s">
        <v>46</v>
      </c>
      <c r="CS756" s="128" t="s">
        <v>46</v>
      </c>
      <c r="CT756" s="126" t="s">
        <v>46</v>
      </c>
      <c r="CU756" s="126" t="s">
        <v>46</v>
      </c>
      <c r="CV756" s="126" t="s">
        <v>7119</v>
      </c>
      <c r="CW756" s="126" t="s">
        <v>46</v>
      </c>
      <c r="CX756" s="154">
        <v>25569.625694432871</v>
      </c>
    </row>
    <row r="757" spans="1:102" ht="15" customHeight="1" x14ac:dyDescent="0.35">
      <c r="A757" s="8"/>
      <c r="B757" s="129">
        <v>41681126000156</v>
      </c>
      <c r="C757" s="152" t="s">
        <v>6963</v>
      </c>
      <c r="D757" s="126">
        <v>36</v>
      </c>
      <c r="E757" s="126"/>
      <c r="F757" s="122"/>
      <c r="G757" s="126" t="s">
        <v>6964</v>
      </c>
      <c r="H757" s="126" t="s">
        <v>156</v>
      </c>
      <c r="I757" s="126" t="s">
        <v>2340</v>
      </c>
      <c r="J757" s="126" t="s">
        <v>3561</v>
      </c>
      <c r="K757" s="126" t="s">
        <v>3526</v>
      </c>
      <c r="L757" s="211" t="s">
        <v>3400</v>
      </c>
      <c r="M757" s="126" t="s">
        <v>114</v>
      </c>
      <c r="N757" s="126" t="s">
        <v>115</v>
      </c>
      <c r="O757" s="126" t="s">
        <v>3551</v>
      </c>
      <c r="P757" s="211" t="s">
        <v>5179</v>
      </c>
      <c r="Q757" s="127">
        <v>10000</v>
      </c>
      <c r="R757" s="126" t="s">
        <v>4350</v>
      </c>
      <c r="S757" s="213" t="s">
        <v>46</v>
      </c>
      <c r="T757" s="171">
        <v>1000</v>
      </c>
      <c r="U757" s="171">
        <v>10000</v>
      </c>
      <c r="V757" s="172" t="s">
        <v>3398</v>
      </c>
      <c r="W757" s="172" t="s">
        <v>3530</v>
      </c>
      <c r="X757" s="172" t="s">
        <v>5452</v>
      </c>
      <c r="Y757" s="172" t="s">
        <v>3534</v>
      </c>
      <c r="Z757" s="172">
        <v>47</v>
      </c>
      <c r="AA757" s="172" t="s">
        <v>46</v>
      </c>
      <c r="AB757" s="169" t="s">
        <v>46</v>
      </c>
      <c r="AC757" s="172" t="s">
        <v>46</v>
      </c>
      <c r="AD757" s="169">
        <v>0.01</v>
      </c>
      <c r="AE757" s="169" t="s">
        <v>46</v>
      </c>
      <c r="AF757" s="169">
        <v>1.0500000000000001E-2</v>
      </c>
      <c r="AG757" s="169">
        <v>0.1</v>
      </c>
      <c r="AH757" s="172" t="s">
        <v>3380</v>
      </c>
      <c r="AI757" s="172" t="s">
        <v>3381</v>
      </c>
      <c r="AJ757" s="172" t="s">
        <v>3372</v>
      </c>
      <c r="AK757" s="173">
        <v>44375</v>
      </c>
      <c r="AL757" s="212" t="s">
        <v>6965</v>
      </c>
      <c r="AM757" s="128">
        <v>3.5832595305890398E-2</v>
      </c>
      <c r="AN757" s="128">
        <v>0.3103697865225894</v>
      </c>
      <c r="AO757" s="128">
        <v>0.10931913325599479</v>
      </c>
      <c r="AP757" s="128">
        <v>0.124985845092107</v>
      </c>
      <c r="AQ757" s="128">
        <v>9.6152753029312393E-2</v>
      </c>
      <c r="AR757" s="128">
        <v>-0.1426614429868345</v>
      </c>
      <c r="AS757" s="128">
        <v>0.22389983910872319</v>
      </c>
      <c r="AT757" s="128">
        <v>-0.1223850408753169</v>
      </c>
      <c r="AU757" s="128" t="s">
        <v>46</v>
      </c>
      <c r="AV757" s="128" t="s">
        <v>46</v>
      </c>
      <c r="AW757" s="128">
        <v>-1.5898525578712401E-2</v>
      </c>
      <c r="AX757" s="128">
        <v>2.9372655985674365</v>
      </c>
      <c r="AY757" s="128">
        <v>2.9983769587284144</v>
      </c>
      <c r="AZ757" s="128">
        <v>0.81926686530400716</v>
      </c>
      <c r="BA757" s="128">
        <v>1.0237869227925589</v>
      </c>
      <c r="BB757" s="128">
        <v>0.73692047462206522</v>
      </c>
      <c r="BC757" s="128" t="s">
        <v>46</v>
      </c>
      <c r="BD757" s="128">
        <v>1.7160442977124053</v>
      </c>
      <c r="BE757" s="128" t="s">
        <v>46</v>
      </c>
      <c r="BF757" s="128" t="s">
        <v>46</v>
      </c>
      <c r="BG757" s="128" t="s">
        <v>46</v>
      </c>
      <c r="BH757" s="128" t="s">
        <v>46</v>
      </c>
      <c r="BI757" s="128">
        <v>2.3633291530512801E-2</v>
      </c>
      <c r="BJ757" s="128">
        <v>0.2068571892759061</v>
      </c>
      <c r="BK757" s="128">
        <v>-2.4116182983030001E-2</v>
      </c>
      <c r="BL757" s="128">
        <v>2.5880041122867681E-3</v>
      </c>
      <c r="BM757" s="128">
        <v>-3.0364462319894536E-2</v>
      </c>
      <c r="BN757" s="128">
        <v>-0.25140117114107691</v>
      </c>
      <c r="BO757" s="128">
        <v>9.3425445523898004E-2</v>
      </c>
      <c r="BP757" s="128">
        <v>-0.24611507632835111</v>
      </c>
      <c r="BQ757" s="128" t="s">
        <v>46</v>
      </c>
      <c r="BR757" s="128" t="s">
        <v>46</v>
      </c>
      <c r="BS757" s="128">
        <v>-0.14093268877380793</v>
      </c>
      <c r="BT757" s="128">
        <v>0.1832362985368392</v>
      </c>
      <c r="BU757" s="128">
        <v>0.1869555463328782</v>
      </c>
      <c r="BV757" s="177">
        <v>-2.6243782638707001E-2</v>
      </c>
      <c r="BW757" s="177">
        <v>-0.58615316670211759</v>
      </c>
      <c r="BX757" s="128">
        <v>-0.16611392048066961</v>
      </c>
      <c r="BY757" s="128">
        <v>-0.39033105104302429</v>
      </c>
      <c r="BZ757" s="177">
        <v>0.93714666896073595</v>
      </c>
      <c r="CA757" s="182">
        <v>0.88644802323332039</v>
      </c>
      <c r="CB757" s="182">
        <v>-0.26890617561882008</v>
      </c>
      <c r="CC757" s="182">
        <v>0.58555561077027729</v>
      </c>
      <c r="CD757" s="182">
        <v>0.51205582598197175</v>
      </c>
      <c r="CE757" s="182">
        <v>0.16918541386772579</v>
      </c>
      <c r="CF757" s="182">
        <v>0.46334519616016268</v>
      </c>
      <c r="CG757" s="179">
        <v>0.93415619999999999</v>
      </c>
      <c r="CH757" s="169">
        <v>0.33</v>
      </c>
      <c r="CI757" s="170">
        <v>0.1</v>
      </c>
      <c r="CJ757" s="170">
        <v>3.3E-3</v>
      </c>
      <c r="CK757" s="170">
        <v>6.8608339526896606E-5</v>
      </c>
      <c r="CL757" s="170">
        <v>3.3686083395268965E-3</v>
      </c>
      <c r="CM757" s="180">
        <v>56922908.759999998</v>
      </c>
      <c r="CN757" s="180">
        <v>53864868.974920638</v>
      </c>
      <c r="CO757" s="180">
        <v>-2887129.8800000004</v>
      </c>
      <c r="CP757" s="128" t="s">
        <v>46</v>
      </c>
      <c r="CQ757" s="128" t="s">
        <v>46</v>
      </c>
      <c r="CR757" s="128" t="s">
        <v>46</v>
      </c>
      <c r="CS757" s="128" t="s">
        <v>46</v>
      </c>
      <c r="CT757" s="126" t="s">
        <v>46</v>
      </c>
      <c r="CU757" s="126" t="s">
        <v>46</v>
      </c>
      <c r="CV757" s="126" t="s">
        <v>6966</v>
      </c>
      <c r="CW757" s="126" t="s">
        <v>46</v>
      </c>
      <c r="CX757" s="154">
        <v>25569.625694432871</v>
      </c>
    </row>
    <row r="758" spans="1:102" ht="15" customHeight="1" x14ac:dyDescent="0.35">
      <c r="A758" s="8"/>
      <c r="B758" s="129">
        <v>24140275000199</v>
      </c>
      <c r="C758" s="152" t="s">
        <v>6967</v>
      </c>
      <c r="D758" s="126">
        <v>14</v>
      </c>
      <c r="E758" s="126"/>
      <c r="F758" s="122" t="s">
        <v>3394</v>
      </c>
      <c r="G758" s="126" t="s">
        <v>6964</v>
      </c>
      <c r="H758" s="126" t="s">
        <v>156</v>
      </c>
      <c r="I758" s="126" t="s">
        <v>2340</v>
      </c>
      <c r="J758" s="126" t="s">
        <v>3560</v>
      </c>
      <c r="K758" s="126" t="s">
        <v>3526</v>
      </c>
      <c r="L758" s="211" t="s">
        <v>3400</v>
      </c>
      <c r="M758" s="126" t="s">
        <v>112</v>
      </c>
      <c r="N758" s="126" t="s">
        <v>113</v>
      </c>
      <c r="O758" s="126" t="s">
        <v>4480</v>
      </c>
      <c r="P758" s="211" t="s">
        <v>3541</v>
      </c>
      <c r="Q758" s="127">
        <v>10000</v>
      </c>
      <c r="R758" s="126" t="s">
        <v>4350</v>
      </c>
      <c r="S758" s="213" t="s">
        <v>46</v>
      </c>
      <c r="T758" s="171">
        <v>1000</v>
      </c>
      <c r="U758" s="171">
        <v>10000</v>
      </c>
      <c r="V758" s="172" t="s">
        <v>3398</v>
      </c>
      <c r="W758" s="172" t="s">
        <v>3530</v>
      </c>
      <c r="X758" s="172" t="s">
        <v>5452</v>
      </c>
      <c r="Y758" s="172" t="s">
        <v>3534</v>
      </c>
      <c r="Z758" s="172">
        <v>47</v>
      </c>
      <c r="AA758" s="172" t="s">
        <v>46</v>
      </c>
      <c r="AB758" s="169" t="s">
        <v>46</v>
      </c>
      <c r="AC758" s="172" t="s">
        <v>46</v>
      </c>
      <c r="AD758" s="169">
        <v>0.01</v>
      </c>
      <c r="AE758" s="169" t="s">
        <v>46</v>
      </c>
      <c r="AF758" s="169">
        <v>1.0500000000000001E-2</v>
      </c>
      <c r="AG758" s="169" t="s">
        <v>46</v>
      </c>
      <c r="AH758" s="172" t="s">
        <v>46</v>
      </c>
      <c r="AI758" s="172" t="s">
        <v>46</v>
      </c>
      <c r="AJ758" s="172" t="s">
        <v>133</v>
      </c>
      <c r="AK758" s="173">
        <v>42564</v>
      </c>
      <c r="AL758" s="212" t="s">
        <v>6968</v>
      </c>
      <c r="AM758" s="128">
        <v>1.66390507061418E-2</v>
      </c>
      <c r="AN758" s="128">
        <v>0.13795415790684701</v>
      </c>
      <c r="AO758" s="128">
        <v>9.0734343838310097E-2</v>
      </c>
      <c r="AP758" s="128">
        <v>9.1562225726739596E-2</v>
      </c>
      <c r="AQ758" s="128">
        <v>8.0232213447348905E-2</v>
      </c>
      <c r="AR758" s="128">
        <v>-1.29405752253667E-2</v>
      </c>
      <c r="AS758" s="128">
        <v>0.1221379554876718</v>
      </c>
      <c r="AT758" s="128">
        <v>0.12416863216297221</v>
      </c>
      <c r="AU758" s="128" t="s">
        <v>46</v>
      </c>
      <c r="AV758" s="128" t="s">
        <v>46</v>
      </c>
      <c r="AW758" s="128">
        <v>9.5538226022222394E-2</v>
      </c>
      <c r="AX758" s="128">
        <v>1.3639344517123309</v>
      </c>
      <c r="AY758" s="128">
        <v>1.3327282048395068</v>
      </c>
      <c r="AZ758" s="128">
        <v>0.67998747554789896</v>
      </c>
      <c r="BA758" s="128">
        <v>0.73820985075661449</v>
      </c>
      <c r="BB758" s="128">
        <v>0.60547503983500184</v>
      </c>
      <c r="BC758" s="128" t="s">
        <v>46</v>
      </c>
      <c r="BD758" s="128">
        <v>0.93610671130091438</v>
      </c>
      <c r="BE758" s="128">
        <v>1.0035447877173247</v>
      </c>
      <c r="BF758" s="128" t="s">
        <v>46</v>
      </c>
      <c r="BG758" s="128" t="s">
        <v>46</v>
      </c>
      <c r="BH758" s="128">
        <v>1.0936801814137829</v>
      </c>
      <c r="BI758" s="128">
        <v>4.4397469307641997E-3</v>
      </c>
      <c r="BJ758" s="128">
        <v>3.4441560660163698E-2</v>
      </c>
      <c r="BK758" s="128">
        <v>-4.2700972400714798E-2</v>
      </c>
      <c r="BL758" s="128">
        <v>-2.888755770096163E-2</v>
      </c>
      <c r="BM758" s="128">
        <v>-4.6161989191079944E-2</v>
      </c>
      <c r="BN758" s="128">
        <v>-0.1216803033796091</v>
      </c>
      <c r="BO758" s="128">
        <v>-8.3364380971533009E-3</v>
      </c>
      <c r="BP758" s="128">
        <v>4.3859670993800002E-4</v>
      </c>
      <c r="BQ758" s="128" t="s">
        <v>46</v>
      </c>
      <c r="BR758" s="128" t="s">
        <v>46</v>
      </c>
      <c r="BS758" s="128">
        <v>7.5259836963079696E-3</v>
      </c>
      <c r="BT758" s="128">
        <v>5.1315668299103299E-2</v>
      </c>
      <c r="BU758" s="128">
        <v>6.4860291047135504E-2</v>
      </c>
      <c r="BV758" s="177">
        <v>-0.7231236051943043</v>
      </c>
      <c r="BW758" s="177">
        <v>0.11627890057839441</v>
      </c>
      <c r="BX758" s="128">
        <v>-4.60281942859656E-2</v>
      </c>
      <c r="BY758" s="128">
        <v>-0.16397497854758411</v>
      </c>
      <c r="BZ758" s="177">
        <v>0.23580335064941621</v>
      </c>
      <c r="CA758" s="182">
        <v>0.7621116949340988</v>
      </c>
      <c r="CB758" s="182">
        <v>-0.29858486205550289</v>
      </c>
      <c r="CC758" s="182">
        <v>0.68485124350861237</v>
      </c>
      <c r="CD758" s="182">
        <v>0.6602853736908072</v>
      </c>
      <c r="CE758" s="182">
        <v>3.8990933102568001E-2</v>
      </c>
      <c r="CF758" s="182">
        <v>0.71166420307747902</v>
      </c>
      <c r="CG758" s="179">
        <v>2.3105967999999999</v>
      </c>
      <c r="CH758" s="169">
        <v>0.28499999999999998</v>
      </c>
      <c r="CI758" s="170" t="s">
        <v>46</v>
      </c>
      <c r="CJ758" s="170">
        <v>2.8500000000000001E-3</v>
      </c>
      <c r="CK758" s="170" t="s">
        <v>46</v>
      </c>
      <c r="CL758" s="170">
        <v>2.8500000000000001E-3</v>
      </c>
      <c r="CM758" s="180">
        <v>300541099.49000001</v>
      </c>
      <c r="CN758" s="180">
        <v>292845004.88801587</v>
      </c>
      <c r="CO758" s="180">
        <v>-12357152.960000001</v>
      </c>
      <c r="CP758" s="128" t="s">
        <v>46</v>
      </c>
      <c r="CQ758" s="128" t="s">
        <v>46</v>
      </c>
      <c r="CR758" s="128" t="s">
        <v>46</v>
      </c>
      <c r="CS758" s="128" t="s">
        <v>46</v>
      </c>
      <c r="CT758" s="126" t="s">
        <v>46</v>
      </c>
      <c r="CU758" s="126" t="s">
        <v>46</v>
      </c>
      <c r="CV758" s="126" t="s">
        <v>6969</v>
      </c>
      <c r="CW758" s="126" t="s">
        <v>46</v>
      </c>
      <c r="CX758" s="154">
        <v>25569.625694432871</v>
      </c>
    </row>
    <row r="759" spans="1:102" ht="15" customHeight="1" x14ac:dyDescent="0.35">
      <c r="A759" s="8"/>
      <c r="B759" s="129">
        <v>57976525000184</v>
      </c>
      <c r="C759" s="152" t="s">
        <v>6970</v>
      </c>
      <c r="D759" s="126">
        <v>11</v>
      </c>
      <c r="E759" s="126"/>
      <c r="F759" s="122"/>
      <c r="G759" s="126" t="s">
        <v>3411</v>
      </c>
      <c r="H759" s="126" t="s">
        <v>352</v>
      </c>
      <c r="I759" s="126" t="s">
        <v>3383</v>
      </c>
      <c r="J759" s="126" t="s">
        <v>3559</v>
      </c>
      <c r="K759" s="126" t="s">
        <v>3526</v>
      </c>
      <c r="L759" s="211" t="s">
        <v>3399</v>
      </c>
      <c r="M759" s="126" t="s">
        <v>163</v>
      </c>
      <c r="N759" s="126" t="s">
        <v>3547</v>
      </c>
      <c r="O759" s="126" t="s">
        <v>3568</v>
      </c>
      <c r="P759" s="211" t="s">
        <v>3562</v>
      </c>
      <c r="Q759" s="127">
        <v>500</v>
      </c>
      <c r="R759" s="126" t="s">
        <v>4350</v>
      </c>
      <c r="S759" s="213" t="s">
        <v>46</v>
      </c>
      <c r="T759" s="171">
        <v>500</v>
      </c>
      <c r="U759" s="171">
        <v>500</v>
      </c>
      <c r="V759" s="172" t="s">
        <v>4780</v>
      </c>
      <c r="W759" s="172" t="s">
        <v>135</v>
      </c>
      <c r="X759" s="172" t="s">
        <v>135</v>
      </c>
      <c r="Y759" s="172" t="s">
        <v>135</v>
      </c>
      <c r="Z759" s="172">
        <v>0</v>
      </c>
      <c r="AA759" s="172" t="s">
        <v>46</v>
      </c>
      <c r="AB759" s="169" t="s">
        <v>46</v>
      </c>
      <c r="AC759" s="172" t="s">
        <v>46</v>
      </c>
      <c r="AD759" s="169">
        <v>1.9E-3</v>
      </c>
      <c r="AE759" s="169" t="s">
        <v>46</v>
      </c>
      <c r="AF759" s="169">
        <v>4.0000000000000001E-3</v>
      </c>
      <c r="AG759" s="169" t="s">
        <v>46</v>
      </c>
      <c r="AH759" s="172" t="s">
        <v>46</v>
      </c>
      <c r="AI759" s="172" t="s">
        <v>46</v>
      </c>
      <c r="AJ759" s="172" t="s">
        <v>46</v>
      </c>
      <c r="AK759" s="173">
        <v>45635</v>
      </c>
      <c r="AL759" s="212" t="s">
        <v>6971</v>
      </c>
      <c r="AM759" s="128">
        <v>1.2192088622333201E-2</v>
      </c>
      <c r="AN759" s="128">
        <v>0.10328339520984239</v>
      </c>
      <c r="AO759" s="128" t="s">
        <v>46</v>
      </c>
      <c r="AP759" s="128" t="s">
        <v>46</v>
      </c>
      <c r="AQ759" s="128" t="s">
        <v>46</v>
      </c>
      <c r="AR759" s="128" t="s">
        <v>46</v>
      </c>
      <c r="AS759" s="128" t="s">
        <v>46</v>
      </c>
      <c r="AT759" s="128" t="s">
        <v>46</v>
      </c>
      <c r="AU759" s="128" t="s">
        <v>46</v>
      </c>
      <c r="AV759" s="128" t="s">
        <v>46</v>
      </c>
      <c r="AW759" s="128">
        <v>0.13908291404128209</v>
      </c>
      <c r="AX759" s="128">
        <v>0.99940856026071556</v>
      </c>
      <c r="AY759" s="128">
        <v>0.99778575706786077</v>
      </c>
      <c r="AZ759" s="128" t="s">
        <v>46</v>
      </c>
      <c r="BA759" s="128" t="s">
        <v>46</v>
      </c>
      <c r="BB759" s="128" t="s">
        <v>46</v>
      </c>
      <c r="BC759" s="128" t="s">
        <v>46</v>
      </c>
      <c r="BD759" s="128" t="s">
        <v>46</v>
      </c>
      <c r="BE759" s="128" t="s">
        <v>46</v>
      </c>
      <c r="BF759" s="128" t="s">
        <v>46</v>
      </c>
      <c r="BG759" s="128" t="s">
        <v>46</v>
      </c>
      <c r="BH759" s="128">
        <v>0.99053652126466196</v>
      </c>
      <c r="BI759" s="128">
        <v>-7.2151530442999999E-6</v>
      </c>
      <c r="BJ759" s="128">
        <v>-2.2920203684079999E-4</v>
      </c>
      <c r="BK759" s="128" t="s">
        <v>46</v>
      </c>
      <c r="BL759" s="128" t="s">
        <v>46</v>
      </c>
      <c r="BM759" s="128" t="s">
        <v>46</v>
      </c>
      <c r="BN759" s="128" t="s">
        <v>46</v>
      </c>
      <c r="BO759" s="128" t="s">
        <v>46</v>
      </c>
      <c r="BP759" s="128" t="s">
        <v>46</v>
      </c>
      <c r="BQ759" s="128" t="s">
        <v>46</v>
      </c>
      <c r="BR759" s="128" t="s">
        <v>46</v>
      </c>
      <c r="BS759" s="128">
        <v>-1.1651784294256506E-3</v>
      </c>
      <c r="BT759" s="128" t="s">
        <v>46</v>
      </c>
      <c r="BU759" s="128">
        <v>8.6058360305949996E-4</v>
      </c>
      <c r="BV759" s="177" t="s">
        <v>46</v>
      </c>
      <c r="BW759" s="177">
        <v>-1.3750722798516239</v>
      </c>
      <c r="BX759" s="128" t="s">
        <v>46</v>
      </c>
      <c r="BY759" s="128" t="s">
        <v>46</v>
      </c>
      <c r="BZ759" s="177">
        <v>-2.6031971282699999E-5</v>
      </c>
      <c r="CA759" s="182" t="s">
        <v>46</v>
      </c>
      <c r="CB759" s="182" t="s">
        <v>46</v>
      </c>
      <c r="CC759" s="182" t="s">
        <v>46</v>
      </c>
      <c r="CD759" s="182" t="s">
        <v>46</v>
      </c>
      <c r="CE759" s="182" t="s">
        <v>46</v>
      </c>
      <c r="CF759" s="182" t="s">
        <v>46</v>
      </c>
      <c r="CG759" s="179">
        <v>1.1060201999999999</v>
      </c>
      <c r="CH759" s="169">
        <v>0.52600000000000002</v>
      </c>
      <c r="CI759" s="170" t="s">
        <v>46</v>
      </c>
      <c r="CJ759" s="170">
        <v>9.9940000000000011E-4</v>
      </c>
      <c r="CK759" s="170" t="s">
        <v>46</v>
      </c>
      <c r="CL759" s="170">
        <v>9.9940000000000011E-4</v>
      </c>
      <c r="CM759" s="180">
        <v>107418391.55</v>
      </c>
      <c r="CN759" s="180">
        <v>97376378.633571401</v>
      </c>
      <c r="CO759" s="180">
        <v>28263594.009999987</v>
      </c>
      <c r="CP759" s="128" t="s">
        <v>46</v>
      </c>
      <c r="CQ759" s="128" t="s">
        <v>46</v>
      </c>
      <c r="CR759" s="128" t="s">
        <v>46</v>
      </c>
      <c r="CS759" s="128" t="s">
        <v>46</v>
      </c>
      <c r="CT759" s="126" t="s">
        <v>46</v>
      </c>
      <c r="CU759" s="126" t="s">
        <v>46</v>
      </c>
      <c r="CV759" s="126" t="s">
        <v>6972</v>
      </c>
      <c r="CW759" s="126" t="s">
        <v>46</v>
      </c>
      <c r="CX759" s="154">
        <v>25569.625694432871</v>
      </c>
    </row>
    <row r="760" spans="1:102" ht="15" customHeight="1" x14ac:dyDescent="0.35">
      <c r="A760" s="8"/>
      <c r="B760" s="129">
        <v>52923285000136</v>
      </c>
      <c r="C760" s="152" t="s">
        <v>7138</v>
      </c>
      <c r="D760" s="126">
        <v>26</v>
      </c>
      <c r="E760" s="126"/>
      <c r="F760" s="122"/>
      <c r="G760" s="126" t="s">
        <v>3411</v>
      </c>
      <c r="H760" s="126" t="s">
        <v>352</v>
      </c>
      <c r="I760" s="126" t="s">
        <v>3383</v>
      </c>
      <c r="J760" s="126" t="s">
        <v>362</v>
      </c>
      <c r="K760" s="126" t="s">
        <v>46</v>
      </c>
      <c r="L760" s="211" t="s">
        <v>4628</v>
      </c>
      <c r="M760" s="126" t="s">
        <v>114</v>
      </c>
      <c r="N760" s="126" t="s">
        <v>4426</v>
      </c>
      <c r="O760" s="126" t="s">
        <v>4480</v>
      </c>
      <c r="P760" s="211" t="s">
        <v>3562</v>
      </c>
      <c r="Q760" s="127">
        <v>1000</v>
      </c>
      <c r="R760" s="126" t="s">
        <v>4361</v>
      </c>
      <c r="S760" s="213" t="s">
        <v>46</v>
      </c>
      <c r="T760" s="171">
        <v>500</v>
      </c>
      <c r="U760" s="171">
        <v>1000</v>
      </c>
      <c r="V760" s="172" t="s">
        <v>3398</v>
      </c>
      <c r="W760" s="172" t="s">
        <v>135</v>
      </c>
      <c r="X760" s="172" t="s">
        <v>5020</v>
      </c>
      <c r="Y760" s="172" t="s">
        <v>3534</v>
      </c>
      <c r="Z760" s="172">
        <v>33</v>
      </c>
      <c r="AA760" s="172" t="s">
        <v>46</v>
      </c>
      <c r="AB760" s="169" t="s">
        <v>46</v>
      </c>
      <c r="AC760" s="172" t="s">
        <v>46</v>
      </c>
      <c r="AD760" s="169">
        <v>5.4000000000000003E-3</v>
      </c>
      <c r="AE760" s="169" t="s">
        <v>46</v>
      </c>
      <c r="AF760" s="169">
        <v>5.4000000000000003E-3</v>
      </c>
      <c r="AG760" s="169">
        <v>0.15</v>
      </c>
      <c r="AH760" s="172" t="s">
        <v>3380</v>
      </c>
      <c r="AI760" s="172" t="s">
        <v>3381</v>
      </c>
      <c r="AJ760" s="172" t="s">
        <v>4418</v>
      </c>
      <c r="AK760" s="173">
        <v>45252</v>
      </c>
      <c r="AL760" s="212" t="s">
        <v>7139</v>
      </c>
      <c r="AM760" s="128">
        <v>4.0471023980284099E-2</v>
      </c>
      <c r="AN760" s="128">
        <v>0.31001688362159419</v>
      </c>
      <c r="AO760" s="128">
        <v>0.15459933269674919</v>
      </c>
      <c r="AP760" s="128" t="s">
        <v>46</v>
      </c>
      <c r="AQ760" s="128" t="s">
        <v>46</v>
      </c>
      <c r="AR760" s="128">
        <v>-0.14083937779182171</v>
      </c>
      <c r="AS760" s="128" t="s">
        <v>46</v>
      </c>
      <c r="AT760" s="128" t="s">
        <v>46</v>
      </c>
      <c r="AU760" s="128" t="s">
        <v>46</v>
      </c>
      <c r="AV760" s="128" t="s">
        <v>46</v>
      </c>
      <c r="AW760" s="128">
        <v>9.1134727460871104E-2</v>
      </c>
      <c r="AX760" s="128">
        <v>3.31748636852282</v>
      </c>
      <c r="AY760" s="128">
        <v>2.9949676838151955</v>
      </c>
      <c r="AZ760" s="128">
        <v>1.1586088080295984</v>
      </c>
      <c r="BA760" s="128" t="s">
        <v>46</v>
      </c>
      <c r="BB760" s="128" t="s">
        <v>46</v>
      </c>
      <c r="BC760" s="128" t="s">
        <v>46</v>
      </c>
      <c r="BD760" s="128" t="s">
        <v>46</v>
      </c>
      <c r="BE760" s="128" t="s">
        <v>46</v>
      </c>
      <c r="BF760" s="128" t="s">
        <v>46</v>
      </c>
      <c r="BG760" s="128" t="s">
        <v>46</v>
      </c>
      <c r="BH760" s="128">
        <v>0.73754926894950668</v>
      </c>
      <c r="BI760" s="128">
        <v>2.8271720204906502E-2</v>
      </c>
      <c r="BJ760" s="128">
        <v>0.20650428637491089</v>
      </c>
      <c r="BK760" s="128">
        <v>2.11640164577242E-2</v>
      </c>
      <c r="BL760" s="128" t="s">
        <v>46</v>
      </c>
      <c r="BM760" s="128" t="s">
        <v>46</v>
      </c>
      <c r="BN760" s="128">
        <v>-0.24957910594606411</v>
      </c>
      <c r="BO760" s="128" t="s">
        <v>46</v>
      </c>
      <c r="BP760" s="128" t="s">
        <v>46</v>
      </c>
      <c r="BQ760" s="128" t="s">
        <v>46</v>
      </c>
      <c r="BR760" s="128" t="s">
        <v>46</v>
      </c>
      <c r="BS760" s="128">
        <v>-2.8863084058339039E-2</v>
      </c>
      <c r="BT760" s="128">
        <v>0.13557653599252301</v>
      </c>
      <c r="BU760" s="128">
        <v>0.12363445410543571</v>
      </c>
      <c r="BV760" s="177">
        <v>0.20407384251463651</v>
      </c>
      <c r="BW760" s="177">
        <v>-0.16424209558090999</v>
      </c>
      <c r="BX760" s="128">
        <v>-0.1226884087517762</v>
      </c>
      <c r="BY760" s="128">
        <v>-0.1529606189707452</v>
      </c>
      <c r="BZ760" s="177">
        <v>0.66269304560407427</v>
      </c>
      <c r="CA760" s="182">
        <v>0.73710820679687905</v>
      </c>
      <c r="CB760" s="182">
        <v>-0.29014530010709699</v>
      </c>
      <c r="CC760" s="182">
        <v>0.65231458722676938</v>
      </c>
      <c r="CD760" s="182">
        <v>0.57299600722619237</v>
      </c>
      <c r="CE760" s="182">
        <v>0.23637486310466699</v>
      </c>
      <c r="CF760" s="182">
        <v>0.36833520199668029</v>
      </c>
      <c r="CG760" s="179">
        <v>1.1754258799999999</v>
      </c>
      <c r="CH760" s="169" t="s">
        <v>46</v>
      </c>
      <c r="CI760" s="170" t="s">
        <v>46</v>
      </c>
      <c r="CJ760" s="170" t="s">
        <v>46</v>
      </c>
      <c r="CK760" s="170" t="s">
        <v>46</v>
      </c>
      <c r="CL760" s="170" t="s">
        <v>46</v>
      </c>
      <c r="CM760" s="180">
        <v>8611908.2899999991</v>
      </c>
      <c r="CN760" s="180">
        <v>8720866.681904763</v>
      </c>
      <c r="CO760" s="180">
        <v>-2678000</v>
      </c>
      <c r="CP760" s="128" t="s">
        <v>46</v>
      </c>
      <c r="CQ760" s="128" t="s">
        <v>46</v>
      </c>
      <c r="CR760" s="128" t="s">
        <v>46</v>
      </c>
      <c r="CS760" s="128" t="s">
        <v>46</v>
      </c>
      <c r="CT760" s="126" t="s">
        <v>46</v>
      </c>
      <c r="CU760" s="126" t="s">
        <v>46</v>
      </c>
      <c r="CV760" s="126" t="s">
        <v>7140</v>
      </c>
      <c r="CW760" s="126" t="s">
        <v>46</v>
      </c>
      <c r="CX760" s="154">
        <v>25569.604861099539</v>
      </c>
    </row>
    <row r="761" spans="1:102" ht="15" customHeight="1" x14ac:dyDescent="0.35">
      <c r="A761" s="8"/>
      <c r="B761" s="129">
        <v>38443120000136</v>
      </c>
      <c r="C761" s="152" t="s">
        <v>7141</v>
      </c>
      <c r="D761" s="126">
        <v>32</v>
      </c>
      <c r="E761" s="126"/>
      <c r="F761" s="122"/>
      <c r="G761" s="126" t="s">
        <v>4425</v>
      </c>
      <c r="H761" s="126" t="s">
        <v>2469</v>
      </c>
      <c r="I761" s="126" t="s">
        <v>2469</v>
      </c>
      <c r="J761" s="126" t="s">
        <v>3561</v>
      </c>
      <c r="K761" s="126" t="s">
        <v>3526</v>
      </c>
      <c r="L761" s="211" t="s">
        <v>3399</v>
      </c>
      <c r="M761" s="126" t="s">
        <v>114</v>
      </c>
      <c r="N761" s="126" t="s">
        <v>4426</v>
      </c>
      <c r="O761" s="126" t="s">
        <v>452</v>
      </c>
      <c r="P761" s="211" t="s">
        <v>4687</v>
      </c>
      <c r="Q761" s="127">
        <v>500</v>
      </c>
      <c r="R761" s="126" t="s">
        <v>4350</v>
      </c>
      <c r="S761" s="213" t="s">
        <v>46</v>
      </c>
      <c r="T761" s="171">
        <v>100</v>
      </c>
      <c r="U761" s="171">
        <v>100</v>
      </c>
      <c r="V761" s="172" t="s">
        <v>3398</v>
      </c>
      <c r="W761" s="172" t="s">
        <v>3534</v>
      </c>
      <c r="X761" s="172" t="s">
        <v>3534</v>
      </c>
      <c r="Y761" s="172" t="s">
        <v>4427</v>
      </c>
      <c r="Z761" s="172">
        <v>7</v>
      </c>
      <c r="AA761" s="172" t="s">
        <v>46</v>
      </c>
      <c r="AB761" s="169" t="s">
        <v>46</v>
      </c>
      <c r="AC761" s="172" t="s">
        <v>7142</v>
      </c>
      <c r="AD761" s="169">
        <v>8.0000000000000002E-3</v>
      </c>
      <c r="AE761" s="169">
        <v>0.20800000000000002</v>
      </c>
      <c r="AF761" s="169">
        <v>1.2E-2</v>
      </c>
      <c r="AG761" s="169" t="s">
        <v>46</v>
      </c>
      <c r="AH761" s="172" t="s">
        <v>46</v>
      </c>
      <c r="AI761" s="172" t="s">
        <v>46</v>
      </c>
      <c r="AJ761" s="172" t="s">
        <v>46</v>
      </c>
      <c r="AK761" s="173">
        <v>44139</v>
      </c>
      <c r="AL761" s="212" t="s">
        <v>7143</v>
      </c>
      <c r="AM761" s="128">
        <v>0.1211781423828415</v>
      </c>
      <c r="AN761" s="128">
        <v>0.37498978274717509</v>
      </c>
      <c r="AO761" s="128">
        <v>0.35306424999305691</v>
      </c>
      <c r="AP761" s="128">
        <v>0.37120824851456041</v>
      </c>
      <c r="AQ761" s="128">
        <v>0.3406142835795678</v>
      </c>
      <c r="AR761" s="128">
        <v>0.19181286313248219</v>
      </c>
      <c r="AS761" s="128">
        <v>0.31209653099337781</v>
      </c>
      <c r="AT761" s="128">
        <v>-0.33781714446865863</v>
      </c>
      <c r="AU761" s="128" t="s">
        <v>46</v>
      </c>
      <c r="AV761" s="128" t="s">
        <v>46</v>
      </c>
      <c r="AW761" s="128">
        <v>0.13343496878306091</v>
      </c>
      <c r="AX761" s="128">
        <v>9.9332014854340205</v>
      </c>
      <c r="AY761" s="128">
        <v>3.6226487666378251</v>
      </c>
      <c r="AZ761" s="128">
        <v>2.6459580562660565</v>
      </c>
      <c r="BA761" s="128">
        <v>3.3929700050674039</v>
      </c>
      <c r="BB761" s="128">
        <v>3.2755635328836945</v>
      </c>
      <c r="BC761" s="128">
        <v>1.7639630555302142</v>
      </c>
      <c r="BD761" s="128">
        <v>2.392013654315051</v>
      </c>
      <c r="BE761" s="128" t="s">
        <v>46</v>
      </c>
      <c r="BF761" s="128" t="s">
        <v>46</v>
      </c>
      <c r="BG761" s="128" t="s">
        <v>46</v>
      </c>
      <c r="BH761" s="128">
        <v>1.3379363596885605</v>
      </c>
      <c r="BI761" s="128">
        <v>0.10897883860746389</v>
      </c>
      <c r="BJ761" s="128">
        <v>0.27147718550049182</v>
      </c>
      <c r="BK761" s="128">
        <v>0.219628933754032</v>
      </c>
      <c r="BL761" s="128">
        <v>0.23598515917349538</v>
      </c>
      <c r="BM761" s="128">
        <v>0.21433941632080233</v>
      </c>
      <c r="BN761" s="128">
        <v>8.3073134978239802E-2</v>
      </c>
      <c r="BO761" s="128">
        <v>0.18162213740855271</v>
      </c>
      <c r="BP761" s="128">
        <v>-0.46154717992169281</v>
      </c>
      <c r="BQ761" s="128" t="s">
        <v>46</v>
      </c>
      <c r="BR761" s="128" t="s">
        <v>46</v>
      </c>
      <c r="BS761" s="128">
        <v>3.0646599354728465E-2</v>
      </c>
      <c r="BT761" s="128">
        <v>0.2314850523879351</v>
      </c>
      <c r="BU761" s="128">
        <v>0.20903698713362431</v>
      </c>
      <c r="BV761" s="177">
        <v>0.88034318954389046</v>
      </c>
      <c r="BW761" s="177">
        <v>0.22471438695000831</v>
      </c>
      <c r="BX761" s="128">
        <v>-0.23699530249092959</v>
      </c>
      <c r="BY761" s="128">
        <v>-0.44450436105913899</v>
      </c>
      <c r="BZ761" s="177">
        <v>0.28160830527927139</v>
      </c>
      <c r="CA761" s="182">
        <v>0.43484156051554518</v>
      </c>
      <c r="CB761" s="182">
        <v>-0.16590546422370689</v>
      </c>
      <c r="CC761" s="182">
        <v>9.1159894434824404E-2</v>
      </c>
      <c r="CD761" s="182">
        <v>0.1133940855203113</v>
      </c>
      <c r="CE761" s="182">
        <v>0.57032845636144747</v>
      </c>
      <c r="CF761" s="182">
        <v>0.12177719678918179</v>
      </c>
      <c r="CG761" s="179">
        <v>183.83489549999999</v>
      </c>
      <c r="CH761" s="169">
        <v>0.63</v>
      </c>
      <c r="CI761" s="170" t="s">
        <v>46</v>
      </c>
      <c r="CJ761" s="170">
        <v>5.0400000000000002E-3</v>
      </c>
      <c r="CK761" s="170" t="s">
        <v>46</v>
      </c>
      <c r="CL761" s="170">
        <v>5.0400000000000002E-3</v>
      </c>
      <c r="CM761" s="180">
        <v>44833901.270000003</v>
      </c>
      <c r="CN761" s="180">
        <v>38387764.978015862</v>
      </c>
      <c r="CO761" s="180">
        <v>-5680160.4800000032</v>
      </c>
      <c r="CP761" s="128" t="s">
        <v>46</v>
      </c>
      <c r="CQ761" s="128" t="s">
        <v>46</v>
      </c>
      <c r="CR761" s="128" t="s">
        <v>46</v>
      </c>
      <c r="CS761" s="128" t="s">
        <v>46</v>
      </c>
      <c r="CT761" s="126" t="s">
        <v>46</v>
      </c>
      <c r="CU761" s="126" t="s">
        <v>46</v>
      </c>
      <c r="CV761" s="126" t="s">
        <v>7144</v>
      </c>
      <c r="CW761" s="126" t="s">
        <v>46</v>
      </c>
      <c r="CX761" s="154">
        <v>25569.646527766203</v>
      </c>
    </row>
    <row r="762" spans="1:102" ht="15" customHeight="1" x14ac:dyDescent="0.35">
      <c r="A762" s="8"/>
      <c r="B762" s="129">
        <v>38077221000130</v>
      </c>
      <c r="C762" s="152" t="s">
        <v>7145</v>
      </c>
      <c r="D762" s="126">
        <v>26</v>
      </c>
      <c r="E762" s="126"/>
      <c r="F762" s="122"/>
      <c r="G762" s="126" t="s">
        <v>4425</v>
      </c>
      <c r="H762" s="126" t="s">
        <v>2469</v>
      </c>
      <c r="I762" s="126" t="s">
        <v>2469</v>
      </c>
      <c r="J762" s="126" t="s">
        <v>3561</v>
      </c>
      <c r="K762" s="126" t="s">
        <v>3526</v>
      </c>
      <c r="L762" s="211" t="s">
        <v>3399</v>
      </c>
      <c r="M762" s="126" t="s">
        <v>114</v>
      </c>
      <c r="N762" s="126" t="s">
        <v>4426</v>
      </c>
      <c r="O762" s="126" t="s">
        <v>452</v>
      </c>
      <c r="P762" s="211" t="s">
        <v>4687</v>
      </c>
      <c r="Q762" s="127">
        <v>500</v>
      </c>
      <c r="R762" s="126" t="s">
        <v>4350</v>
      </c>
      <c r="S762" s="213" t="s">
        <v>46</v>
      </c>
      <c r="T762" s="171">
        <v>100</v>
      </c>
      <c r="U762" s="171">
        <v>100</v>
      </c>
      <c r="V762" s="172" t="s">
        <v>3398</v>
      </c>
      <c r="W762" s="172" t="s">
        <v>3530</v>
      </c>
      <c r="X762" s="172" t="s">
        <v>3530</v>
      </c>
      <c r="Y762" s="172" t="s">
        <v>4427</v>
      </c>
      <c r="Z762" s="172">
        <v>6</v>
      </c>
      <c r="AA762" s="172" t="s">
        <v>46</v>
      </c>
      <c r="AB762" s="169" t="s">
        <v>46</v>
      </c>
      <c r="AC762" s="172" t="s">
        <v>46</v>
      </c>
      <c r="AD762" s="169">
        <v>0.01</v>
      </c>
      <c r="AE762" s="169" t="s">
        <v>46</v>
      </c>
      <c r="AF762" s="169">
        <v>1.2E-2</v>
      </c>
      <c r="AG762" s="169" t="s">
        <v>46</v>
      </c>
      <c r="AH762" s="172" t="s">
        <v>46</v>
      </c>
      <c r="AI762" s="172" t="s">
        <v>46</v>
      </c>
      <c r="AJ762" s="172" t="s">
        <v>46</v>
      </c>
      <c r="AK762" s="173">
        <v>44118</v>
      </c>
      <c r="AL762" s="212" t="s">
        <v>7146</v>
      </c>
      <c r="AM762" s="128">
        <v>1.4700000867064999E-2</v>
      </c>
      <c r="AN762" s="128">
        <v>0.4738954611844528</v>
      </c>
      <c r="AO762" s="128">
        <v>0.36234966987972189</v>
      </c>
      <c r="AP762" s="128">
        <v>0.35707365354745102</v>
      </c>
      <c r="AQ762" s="128">
        <v>0.3615419067957093</v>
      </c>
      <c r="AR762" s="128">
        <v>0.11158631291246759</v>
      </c>
      <c r="AS762" s="128">
        <v>0.2390387701045209</v>
      </c>
      <c r="AT762" s="128">
        <v>-5.8326356646067501E-2</v>
      </c>
      <c r="AU762" s="128" t="s">
        <v>46</v>
      </c>
      <c r="AV762" s="128" t="s">
        <v>46</v>
      </c>
      <c r="AW762" s="128">
        <v>0.2013206802418632</v>
      </c>
      <c r="AX762" s="128">
        <v>1.2049868695568269</v>
      </c>
      <c r="AY762" s="128">
        <v>4.5781428907160118</v>
      </c>
      <c r="AZ762" s="128">
        <v>2.7155454799585361</v>
      </c>
      <c r="BA762" s="128">
        <v>3.244319867455145</v>
      </c>
      <c r="BB762" s="128">
        <v>3.5419168018149114</v>
      </c>
      <c r="BC762" s="128">
        <v>1.0261779646366924</v>
      </c>
      <c r="BD762" s="128">
        <v>1.8320741989048976</v>
      </c>
      <c r="BE762" s="128" t="s">
        <v>46</v>
      </c>
      <c r="BF762" s="128" t="s">
        <v>46</v>
      </c>
      <c r="BG762" s="128" t="s">
        <v>46</v>
      </c>
      <c r="BH762" s="128">
        <v>2.3567450026377039</v>
      </c>
      <c r="BI762" s="128">
        <v>2.5006970916873999E-3</v>
      </c>
      <c r="BJ762" s="128">
        <v>0.37038286393776948</v>
      </c>
      <c r="BK762" s="128">
        <v>0.22891435364069701</v>
      </c>
      <c r="BL762" s="128">
        <v>0.22252150178196595</v>
      </c>
      <c r="BM762" s="128">
        <v>0.23543465322611867</v>
      </c>
      <c r="BN762" s="128">
        <v>2.8465847582252999E-3</v>
      </c>
      <c r="BO762" s="128">
        <v>0.10856437651969569</v>
      </c>
      <c r="BP762" s="128">
        <v>-0.18205639209910171</v>
      </c>
      <c r="BQ762" s="128" t="s">
        <v>46</v>
      </c>
      <c r="BR762" s="128" t="s">
        <v>46</v>
      </c>
      <c r="BS762" s="128">
        <v>0.10677631488269745</v>
      </c>
      <c r="BT762" s="128">
        <v>0.16595180370658091</v>
      </c>
      <c r="BU762" s="128">
        <v>0.16831691816386829</v>
      </c>
      <c r="BV762" s="177">
        <v>1.1919928948102785</v>
      </c>
      <c r="BW762" s="177">
        <v>0.58915180037713888</v>
      </c>
      <c r="BX762" s="128">
        <v>-0.1246046510093388</v>
      </c>
      <c r="BY762" s="128">
        <v>-0.26406418717967539</v>
      </c>
      <c r="BZ762" s="177">
        <v>0.2369185416899591</v>
      </c>
      <c r="CA762" s="182">
        <v>0.1976918375887281</v>
      </c>
      <c r="CB762" s="182">
        <v>-0.4557753636196889</v>
      </c>
      <c r="CC762" s="182">
        <v>5.3224710228689798E-2</v>
      </c>
      <c r="CD762" s="182">
        <v>6.2000440639049602E-2</v>
      </c>
      <c r="CE762" s="182">
        <v>-0.13574368877320461</v>
      </c>
      <c r="CF762" s="182">
        <v>0.1924845323902093</v>
      </c>
      <c r="CG762" s="179">
        <v>248.38976529999999</v>
      </c>
      <c r="CH762" s="169">
        <v>0.435</v>
      </c>
      <c r="CI762" s="170" t="s">
        <v>46</v>
      </c>
      <c r="CJ762" s="170">
        <v>4.3499999999999997E-3</v>
      </c>
      <c r="CK762" s="170" t="s">
        <v>46</v>
      </c>
      <c r="CL762" s="170">
        <v>4.3499999999999997E-3</v>
      </c>
      <c r="CM762" s="180">
        <v>32407664.079999998</v>
      </c>
      <c r="CN762" s="180">
        <v>21978459.105238091</v>
      </c>
      <c r="CO762" s="180">
        <v>15144327.959999995</v>
      </c>
      <c r="CP762" s="128" t="s">
        <v>46</v>
      </c>
      <c r="CQ762" s="128" t="s">
        <v>46</v>
      </c>
      <c r="CR762" s="128" t="s">
        <v>46</v>
      </c>
      <c r="CS762" s="128" t="s">
        <v>46</v>
      </c>
      <c r="CT762" s="126" t="s">
        <v>46</v>
      </c>
      <c r="CU762" s="126" t="s">
        <v>46</v>
      </c>
      <c r="CV762" s="126" t="s">
        <v>7147</v>
      </c>
      <c r="CW762" s="126" t="s">
        <v>46</v>
      </c>
      <c r="CX762" s="154">
        <v>25569.646527766203</v>
      </c>
    </row>
    <row r="763" spans="1:102" ht="15" customHeight="1" x14ac:dyDescent="0.35">
      <c r="A763" s="8"/>
      <c r="B763" s="129">
        <v>37405108000174</v>
      </c>
      <c r="C763" s="152" t="s">
        <v>7148</v>
      </c>
      <c r="D763" s="126">
        <v>26</v>
      </c>
      <c r="E763" s="126" t="s">
        <v>134</v>
      </c>
      <c r="F763" s="122"/>
      <c r="G763" s="126" t="s">
        <v>6477</v>
      </c>
      <c r="H763" s="126" t="s">
        <v>156</v>
      </c>
      <c r="I763" s="126" t="s">
        <v>2340</v>
      </c>
      <c r="J763" s="126" t="s">
        <v>3559</v>
      </c>
      <c r="K763" s="126" t="s">
        <v>3526</v>
      </c>
      <c r="L763" s="211" t="s">
        <v>3400</v>
      </c>
      <c r="M763" s="126" t="s">
        <v>112</v>
      </c>
      <c r="N763" s="126" t="s">
        <v>4436</v>
      </c>
      <c r="O763" s="126" t="s">
        <v>4542</v>
      </c>
      <c r="P763" s="211" t="s">
        <v>3539</v>
      </c>
      <c r="Q763" s="127">
        <v>1000</v>
      </c>
      <c r="R763" s="126" t="s">
        <v>4350</v>
      </c>
      <c r="S763" s="213" t="s">
        <v>46</v>
      </c>
      <c r="T763" s="171">
        <v>500</v>
      </c>
      <c r="U763" s="171">
        <v>500</v>
      </c>
      <c r="V763" s="172" t="s">
        <v>3398</v>
      </c>
      <c r="W763" s="172" t="s">
        <v>135</v>
      </c>
      <c r="X763" s="172" t="s">
        <v>6257</v>
      </c>
      <c r="Y763" s="172" t="s">
        <v>4355</v>
      </c>
      <c r="Z763" s="172">
        <v>10</v>
      </c>
      <c r="AA763" s="172" t="s">
        <v>46</v>
      </c>
      <c r="AB763" s="169" t="s">
        <v>46</v>
      </c>
      <c r="AC763" s="172" t="s">
        <v>7149</v>
      </c>
      <c r="AD763" s="169">
        <v>6.5000000000000006E-3</v>
      </c>
      <c r="AE763" s="169">
        <v>0.10650000000000001</v>
      </c>
      <c r="AF763" s="169">
        <v>6.5000000000000006E-3</v>
      </c>
      <c r="AG763" s="169" t="s">
        <v>46</v>
      </c>
      <c r="AH763" s="172" t="s">
        <v>46</v>
      </c>
      <c r="AI763" s="172" t="s">
        <v>46</v>
      </c>
      <c r="AJ763" s="172" t="s">
        <v>133</v>
      </c>
      <c r="AK763" s="173">
        <v>44055</v>
      </c>
      <c r="AL763" s="212" t="s">
        <v>7150</v>
      </c>
      <c r="AM763" s="128">
        <v>1.98256719180771E-2</v>
      </c>
      <c r="AN763" s="128">
        <v>0.1010771359766178</v>
      </c>
      <c r="AO763" s="128">
        <v>0.14413724715790499</v>
      </c>
      <c r="AP763" s="128">
        <v>0.1136119022761494</v>
      </c>
      <c r="AQ763" s="128">
        <v>9.9234406235928899E-2</v>
      </c>
      <c r="AR763" s="128">
        <v>0.1210314544967272</v>
      </c>
      <c r="AS763" s="128">
        <v>4.1723476386622098E-2</v>
      </c>
      <c r="AT763" s="128">
        <v>0.13437799201540579</v>
      </c>
      <c r="AU763" s="128" t="s">
        <v>46</v>
      </c>
      <c r="AV763" s="128" t="s">
        <v>46</v>
      </c>
      <c r="AW763" s="128">
        <v>9.9859889339711794E-2</v>
      </c>
      <c r="AX763" s="128">
        <v>1.6251478185248749</v>
      </c>
      <c r="AY763" s="128">
        <v>0.97647183690829975</v>
      </c>
      <c r="AZ763" s="128">
        <v>1.0802031367745966</v>
      </c>
      <c r="BA763" s="128">
        <v>0.92563929479107043</v>
      </c>
      <c r="BB763" s="128">
        <v>0.76280944817469465</v>
      </c>
      <c r="BC763" s="128">
        <v>1.1130380455342836</v>
      </c>
      <c r="BD763" s="128">
        <v>0.31978287264080268</v>
      </c>
      <c r="BE763" s="128">
        <v>1.0860579771385694</v>
      </c>
      <c r="BF763" s="128" t="s">
        <v>46</v>
      </c>
      <c r="BG763" s="128" t="s">
        <v>46</v>
      </c>
      <c r="BH763" s="128">
        <v>0.98867989188202077</v>
      </c>
      <c r="BI763" s="128">
        <v>7.6263681426995003E-3</v>
      </c>
      <c r="BJ763" s="128">
        <v>-2.4354612700654E-3</v>
      </c>
      <c r="BK763" s="128">
        <v>1.070193091888E-2</v>
      </c>
      <c r="BL763" s="128">
        <v>-8.1291810846342294E-3</v>
      </c>
      <c r="BM763" s="128">
        <v>-2.7304253089593611E-2</v>
      </c>
      <c r="BN763" s="128">
        <v>1.22917263424848E-2</v>
      </c>
      <c r="BO763" s="128">
        <v>-8.8750917198202994E-2</v>
      </c>
      <c r="BP763" s="128">
        <v>1.0647956562371601E-2</v>
      </c>
      <c r="BQ763" s="128" t="s">
        <v>46</v>
      </c>
      <c r="BR763" s="128" t="s">
        <v>46</v>
      </c>
      <c r="BS763" s="128">
        <v>-1.0384781185546199E-3</v>
      </c>
      <c r="BT763" s="128">
        <v>5.1584751539601501E-2</v>
      </c>
      <c r="BU763" s="128">
        <v>4.3375418238337099E-2</v>
      </c>
      <c r="BV763" s="177">
        <v>0.2079972761076864</v>
      </c>
      <c r="BW763" s="177">
        <v>1.7640144157388001E-3</v>
      </c>
      <c r="BX763" s="128">
        <v>-2.1894830130970801E-2</v>
      </c>
      <c r="BY763" s="128">
        <v>-2.53164799462363E-2</v>
      </c>
      <c r="BZ763" s="177">
        <v>1.19731632344091E-2</v>
      </c>
      <c r="CA763" s="182">
        <v>-0.104220814695485</v>
      </c>
      <c r="CB763" s="182">
        <v>2.9919550949238399E-2</v>
      </c>
      <c r="CC763" s="182">
        <v>-0.1366697493872549</v>
      </c>
      <c r="CD763" s="182">
        <v>-6.5484405891641298E-2</v>
      </c>
      <c r="CE763" s="182">
        <v>0.1051682635023851</v>
      </c>
      <c r="CF763" s="182">
        <v>0.20953847895841909</v>
      </c>
      <c r="CG763" s="179">
        <v>1.6272111</v>
      </c>
      <c r="CH763" s="169">
        <v>0.63</v>
      </c>
      <c r="CI763" s="170" t="s">
        <v>46</v>
      </c>
      <c r="CJ763" s="170">
        <v>4.0950000000000005E-3</v>
      </c>
      <c r="CK763" s="170" t="s">
        <v>46</v>
      </c>
      <c r="CL763" s="170">
        <v>4.0950000000000005E-3</v>
      </c>
      <c r="CM763" s="180">
        <v>18962846.510000002</v>
      </c>
      <c r="CN763" s="180">
        <v>21310479.649126984</v>
      </c>
      <c r="CO763" s="180">
        <v>-5591044.2300000004</v>
      </c>
      <c r="CP763" s="128" t="s">
        <v>46</v>
      </c>
      <c r="CQ763" s="128" t="s">
        <v>46</v>
      </c>
      <c r="CR763" s="128" t="s">
        <v>46</v>
      </c>
      <c r="CS763" s="128" t="s">
        <v>46</v>
      </c>
      <c r="CT763" s="126" t="s">
        <v>46</v>
      </c>
      <c r="CU763" s="126" t="s">
        <v>46</v>
      </c>
      <c r="CV763" s="126" t="s">
        <v>7151</v>
      </c>
      <c r="CW763" s="126" t="s">
        <v>46</v>
      </c>
      <c r="CX763" s="154">
        <v>25569.625694432871</v>
      </c>
    </row>
    <row r="764" spans="1:102" ht="15" customHeight="1" x14ac:dyDescent="0.35">
      <c r="A764" s="8"/>
      <c r="B764" s="129">
        <v>42101954000130</v>
      </c>
      <c r="C764" s="152" t="s">
        <v>7152</v>
      </c>
      <c r="D764" s="126">
        <v>26</v>
      </c>
      <c r="E764" s="126"/>
      <c r="F764" s="122"/>
      <c r="G764" s="126" t="s">
        <v>4425</v>
      </c>
      <c r="H764" s="126" t="s">
        <v>2469</v>
      </c>
      <c r="I764" s="126" t="s">
        <v>2469</v>
      </c>
      <c r="J764" s="126" t="s">
        <v>3561</v>
      </c>
      <c r="K764" s="126" t="s">
        <v>3526</v>
      </c>
      <c r="L764" s="211" t="s">
        <v>3399</v>
      </c>
      <c r="M764" s="126" t="s">
        <v>114</v>
      </c>
      <c r="N764" s="126" t="s">
        <v>115</v>
      </c>
      <c r="O764" s="126" t="s">
        <v>452</v>
      </c>
      <c r="P764" s="211" t="s">
        <v>114</v>
      </c>
      <c r="Q764" s="127">
        <v>100</v>
      </c>
      <c r="R764" s="126" t="s">
        <v>4350</v>
      </c>
      <c r="S764" s="213" t="s">
        <v>46</v>
      </c>
      <c r="T764" s="171">
        <v>100</v>
      </c>
      <c r="U764" s="171">
        <v>100</v>
      </c>
      <c r="V764" s="172" t="s">
        <v>3398</v>
      </c>
      <c r="W764" s="172" t="s">
        <v>3530</v>
      </c>
      <c r="X764" s="172" t="s">
        <v>3530</v>
      </c>
      <c r="Y764" s="172" t="s">
        <v>4355</v>
      </c>
      <c r="Z764" s="172">
        <v>4</v>
      </c>
      <c r="AA764" s="172" t="s">
        <v>46</v>
      </c>
      <c r="AB764" s="169" t="s">
        <v>46</v>
      </c>
      <c r="AC764" s="172" t="s">
        <v>46</v>
      </c>
      <c r="AD764" s="169">
        <v>1.4999999999999999E-2</v>
      </c>
      <c r="AE764" s="169" t="s">
        <v>46</v>
      </c>
      <c r="AF764" s="169">
        <v>1.7000000000000001E-2</v>
      </c>
      <c r="AG764" s="169" t="s">
        <v>46</v>
      </c>
      <c r="AH764" s="172" t="s">
        <v>46</v>
      </c>
      <c r="AI764" s="172" t="s">
        <v>46</v>
      </c>
      <c r="AJ764" s="172" t="s">
        <v>46</v>
      </c>
      <c r="AK764" s="173">
        <v>44407</v>
      </c>
      <c r="AL764" s="212" t="s">
        <v>7153</v>
      </c>
      <c r="AM764" s="128">
        <v>2.40325396321865E-2</v>
      </c>
      <c r="AN764" s="128">
        <v>0.15491265200626109</v>
      </c>
      <c r="AO764" s="128">
        <v>0.20202131630131309</v>
      </c>
      <c r="AP764" s="128">
        <v>0.27638193434986119</v>
      </c>
      <c r="AQ764" s="128">
        <v>0.25947736230700769</v>
      </c>
      <c r="AR764" s="128">
        <v>0.25327791398296479</v>
      </c>
      <c r="AS764" s="128">
        <v>0.27930394426939698</v>
      </c>
      <c r="AT764" s="128">
        <v>-0.13668179990471879</v>
      </c>
      <c r="AU764" s="128" t="s">
        <v>46</v>
      </c>
      <c r="AV764" s="128" t="s">
        <v>46</v>
      </c>
      <c r="AW764" s="128">
        <v>0.13980009982039759</v>
      </c>
      <c r="AX764" s="128">
        <v>1.9699927204610244</v>
      </c>
      <c r="AY764" s="128">
        <v>1.4965584491816508</v>
      </c>
      <c r="AZ764" s="128">
        <v>1.5140018549469241</v>
      </c>
      <c r="BA764" s="128">
        <v>2.4251995988080464</v>
      </c>
      <c r="BB764" s="128">
        <v>2.3191508526242344</v>
      </c>
      <c r="BC764" s="128">
        <v>2.3292123153342961</v>
      </c>
      <c r="BD764" s="128">
        <v>2.1406801487666121</v>
      </c>
      <c r="BE764" s="128" t="s">
        <v>46</v>
      </c>
      <c r="BF764" s="128" t="s">
        <v>46</v>
      </c>
      <c r="BG764" s="128" t="s">
        <v>46</v>
      </c>
      <c r="BH764" s="128">
        <v>1.2107279842287797</v>
      </c>
      <c r="BI764" s="128">
        <v>1.1833235856808901E-2</v>
      </c>
      <c r="BJ764" s="128">
        <v>5.1400054759577797E-2</v>
      </c>
      <c r="BK764" s="128">
        <v>6.8586000062288197E-2</v>
      </c>
      <c r="BL764" s="128">
        <v>0.14580327009149374</v>
      </c>
      <c r="BM764" s="128">
        <v>0.1327410371692932</v>
      </c>
      <c r="BN764" s="128">
        <v>0.14453818582872241</v>
      </c>
      <c r="BO764" s="128">
        <v>0.14882955068457179</v>
      </c>
      <c r="BP764" s="128">
        <v>-0.26041183535775297</v>
      </c>
      <c r="BQ764" s="128" t="s">
        <v>46</v>
      </c>
      <c r="BR764" s="128" t="s">
        <v>46</v>
      </c>
      <c r="BS764" s="128">
        <v>2.1813536184903004E-2</v>
      </c>
      <c r="BT764" s="128">
        <v>0.17782809333230601</v>
      </c>
      <c r="BU764" s="128">
        <v>0.17847180580211849</v>
      </c>
      <c r="BV764" s="177">
        <v>0.41901618436839883</v>
      </c>
      <c r="BW764" s="177">
        <v>0.19153248361471631</v>
      </c>
      <c r="BX764" s="128">
        <v>-0.19843125626120561</v>
      </c>
      <c r="BY764" s="128">
        <v>-0.2231597951614113</v>
      </c>
      <c r="BZ764" s="177">
        <v>0.3876016647678609</v>
      </c>
      <c r="CA764" s="182">
        <v>0.35361359926973368</v>
      </c>
      <c r="CB764" s="182">
        <v>-9.3597791983385498E-2</v>
      </c>
      <c r="CC764" s="182">
        <v>1.89475817613067E-2</v>
      </c>
      <c r="CD764" s="182">
        <v>5.7233766166775004E-3</v>
      </c>
      <c r="CE764" s="182">
        <v>0.76411704380675427</v>
      </c>
      <c r="CF764" s="182">
        <v>0.15839019283982131</v>
      </c>
      <c r="CG764" s="179">
        <v>172.23034799999999</v>
      </c>
      <c r="CH764" s="169">
        <v>0.3</v>
      </c>
      <c r="CI764" s="170" t="s">
        <v>46</v>
      </c>
      <c r="CJ764" s="170">
        <v>4.4999999999999997E-3</v>
      </c>
      <c r="CK764" s="170" t="s">
        <v>46</v>
      </c>
      <c r="CL764" s="170">
        <v>4.4999999999999997E-3</v>
      </c>
      <c r="CM764" s="180">
        <v>11512930.140000001</v>
      </c>
      <c r="CN764" s="180">
        <v>10827895.170555556</v>
      </c>
      <c r="CO764" s="180">
        <v>-1583851.51</v>
      </c>
      <c r="CP764" s="128" t="s">
        <v>46</v>
      </c>
      <c r="CQ764" s="128" t="s">
        <v>46</v>
      </c>
      <c r="CR764" s="128" t="s">
        <v>46</v>
      </c>
      <c r="CS764" s="128" t="s">
        <v>46</v>
      </c>
      <c r="CT764" s="126" t="s">
        <v>46</v>
      </c>
      <c r="CU764" s="126" t="s">
        <v>46</v>
      </c>
      <c r="CV764" s="126" t="s">
        <v>7154</v>
      </c>
      <c r="CW764" s="126" t="s">
        <v>46</v>
      </c>
      <c r="CX764" s="154">
        <v>25569.625694432871</v>
      </c>
    </row>
    <row r="765" spans="1:102" ht="15" customHeight="1" x14ac:dyDescent="0.35">
      <c r="A765" s="8"/>
      <c r="B765" s="129">
        <v>35556444000192</v>
      </c>
      <c r="C765" s="152" t="s">
        <v>7155</v>
      </c>
      <c r="D765" s="126">
        <v>26</v>
      </c>
      <c r="E765" s="126" t="s">
        <v>134</v>
      </c>
      <c r="F765" s="122"/>
      <c r="G765" s="126" t="s">
        <v>4425</v>
      </c>
      <c r="H765" s="126" t="s">
        <v>2469</v>
      </c>
      <c r="I765" s="126" t="s">
        <v>2469</v>
      </c>
      <c r="J765" s="126" t="s">
        <v>362</v>
      </c>
      <c r="K765" s="126" t="s">
        <v>3526</v>
      </c>
      <c r="L765" s="211" t="s">
        <v>3400</v>
      </c>
      <c r="M765" s="126" t="s">
        <v>114</v>
      </c>
      <c r="N765" s="126" t="s">
        <v>4426</v>
      </c>
      <c r="O765" s="126" t="s">
        <v>452</v>
      </c>
      <c r="P765" s="211" t="s">
        <v>3550</v>
      </c>
      <c r="Q765" s="127">
        <v>500</v>
      </c>
      <c r="R765" s="126" t="s">
        <v>4350</v>
      </c>
      <c r="S765" s="213" t="s">
        <v>46</v>
      </c>
      <c r="T765" s="171">
        <v>100</v>
      </c>
      <c r="U765" s="171">
        <v>100</v>
      </c>
      <c r="V765" s="172" t="s">
        <v>3398</v>
      </c>
      <c r="W765" s="172" t="s">
        <v>3530</v>
      </c>
      <c r="X765" s="172" t="s">
        <v>3530</v>
      </c>
      <c r="Y765" s="172" t="s">
        <v>4427</v>
      </c>
      <c r="Z765" s="172">
        <v>6</v>
      </c>
      <c r="AA765" s="172" t="s">
        <v>46</v>
      </c>
      <c r="AB765" s="169" t="s">
        <v>46</v>
      </c>
      <c r="AC765" s="172" t="s">
        <v>7156</v>
      </c>
      <c r="AD765" s="169">
        <v>8.0000000000000002E-3</v>
      </c>
      <c r="AE765" s="169">
        <v>0.20800000000000002</v>
      </c>
      <c r="AF765" s="169">
        <v>1.2E-2</v>
      </c>
      <c r="AG765" s="169" t="s">
        <v>46</v>
      </c>
      <c r="AH765" s="172" t="s">
        <v>46</v>
      </c>
      <c r="AI765" s="172" t="s">
        <v>46</v>
      </c>
      <c r="AJ765" s="172" t="s">
        <v>46</v>
      </c>
      <c r="AK765" s="173">
        <v>43903</v>
      </c>
      <c r="AL765" s="212" t="s">
        <v>7157</v>
      </c>
      <c r="AM765" s="128">
        <v>1.77859175639596E-2</v>
      </c>
      <c r="AN765" s="128">
        <v>0.1843623268865448</v>
      </c>
      <c r="AO765" s="128">
        <v>0.20876771635553079</v>
      </c>
      <c r="AP765" s="128">
        <v>0.27694543365623359</v>
      </c>
      <c r="AQ765" s="128">
        <v>0.25976305884585171</v>
      </c>
      <c r="AR765" s="128">
        <v>0.22724083105321319</v>
      </c>
      <c r="AS765" s="128">
        <v>0.25617945090914129</v>
      </c>
      <c r="AT765" s="128">
        <v>-0.19872877828222921</v>
      </c>
      <c r="AU765" s="128" t="s">
        <v>46</v>
      </c>
      <c r="AV765" s="128" t="s">
        <v>46</v>
      </c>
      <c r="AW765" s="128">
        <v>0.17591046073990929</v>
      </c>
      <c r="AX765" s="128">
        <v>1.4579452968338871</v>
      </c>
      <c r="AY765" s="128">
        <v>1.7810617431150599</v>
      </c>
      <c r="AZ765" s="128">
        <v>1.5645611839489455</v>
      </c>
      <c r="BA765" s="128">
        <v>2.4307457613251762</v>
      </c>
      <c r="BB765" s="128">
        <v>2.3223113305115102</v>
      </c>
      <c r="BC765" s="128">
        <v>2.089768246715519</v>
      </c>
      <c r="BD765" s="128">
        <v>1.9634461894823192</v>
      </c>
      <c r="BE765" s="128" t="s">
        <v>46</v>
      </c>
      <c r="BF765" s="128" t="s">
        <v>46</v>
      </c>
      <c r="BG765" s="128" t="s">
        <v>46</v>
      </c>
      <c r="BH765" s="128">
        <v>2.2168421041715085</v>
      </c>
      <c r="BI765" s="128">
        <v>5.5866137885819999E-3</v>
      </c>
      <c r="BJ765" s="128">
        <v>8.0849729639861506E-2</v>
      </c>
      <c r="BK765" s="128">
        <v>7.5332400116505799E-2</v>
      </c>
      <c r="BL765" s="128">
        <v>0.14633814448871818</v>
      </c>
      <c r="BM765" s="128">
        <v>0.13302778470518284</v>
      </c>
      <c r="BN765" s="128">
        <v>0.1185011028989708</v>
      </c>
      <c r="BO765" s="128">
        <v>0.12570505732431611</v>
      </c>
      <c r="BP765" s="128">
        <v>-0.32245881373526342</v>
      </c>
      <c r="BQ765" s="128" t="s">
        <v>46</v>
      </c>
      <c r="BR765" s="128" t="s">
        <v>46</v>
      </c>
      <c r="BS765" s="128">
        <v>8.9459837315211566E-2</v>
      </c>
      <c r="BT765" s="128">
        <v>0.13139896340119539</v>
      </c>
      <c r="BU765" s="128">
        <v>0.16365509546186599</v>
      </c>
      <c r="BV765" s="177">
        <v>0.55598599419486794</v>
      </c>
      <c r="BW765" s="177">
        <v>0.5163712021591329</v>
      </c>
      <c r="BX765" s="128">
        <v>-0.14844796135038579</v>
      </c>
      <c r="BY765" s="128">
        <v>-0.27488285404182261</v>
      </c>
      <c r="BZ765" s="177">
        <v>0.36351629562021398</v>
      </c>
      <c r="CA765" s="182">
        <v>0.369143008585746</v>
      </c>
      <c r="CB765" s="182">
        <v>-0.23240902871934849</v>
      </c>
      <c r="CC765" s="182">
        <v>2.3455822532753901E-2</v>
      </c>
      <c r="CD765" s="182">
        <v>5.0585362838538497E-2</v>
      </c>
      <c r="CE765" s="182">
        <v>0.62403364166987041</v>
      </c>
      <c r="CF765" s="182">
        <v>0.21226050569178059</v>
      </c>
      <c r="CG765" s="179">
        <v>244.91378850000001</v>
      </c>
      <c r="CH765" s="169">
        <v>0.63</v>
      </c>
      <c r="CI765" s="170" t="s">
        <v>46</v>
      </c>
      <c r="CJ765" s="170">
        <v>5.0400000000000002E-3</v>
      </c>
      <c r="CK765" s="170" t="s">
        <v>46</v>
      </c>
      <c r="CL765" s="170">
        <v>5.0400000000000002E-3</v>
      </c>
      <c r="CM765" s="180">
        <v>160096306.11000001</v>
      </c>
      <c r="CN765" s="180">
        <v>153491599.31007937</v>
      </c>
      <c r="CO765" s="180">
        <v>-12825280.200000009</v>
      </c>
      <c r="CP765" s="128" t="s">
        <v>46</v>
      </c>
      <c r="CQ765" s="128" t="s">
        <v>46</v>
      </c>
      <c r="CR765" s="128" t="s">
        <v>46</v>
      </c>
      <c r="CS765" s="128" t="s">
        <v>46</v>
      </c>
      <c r="CT765" s="126" t="s">
        <v>46</v>
      </c>
      <c r="CU765" s="126" t="s">
        <v>46</v>
      </c>
      <c r="CV765" s="126" t="s">
        <v>7158</v>
      </c>
      <c r="CW765" s="126" t="s">
        <v>46</v>
      </c>
      <c r="CX765" s="154">
        <v>25569.646527766203</v>
      </c>
    </row>
    <row r="766" spans="1:102" ht="15" customHeight="1" x14ac:dyDescent="0.35">
      <c r="A766" s="8"/>
      <c r="B766" s="129">
        <v>35578709000153</v>
      </c>
      <c r="C766" s="152" t="s">
        <v>7159</v>
      </c>
      <c r="D766" s="126">
        <v>31</v>
      </c>
      <c r="E766" s="126"/>
      <c r="F766" s="122"/>
      <c r="G766" s="126" t="s">
        <v>4425</v>
      </c>
      <c r="H766" s="126" t="s">
        <v>2469</v>
      </c>
      <c r="I766" s="126" t="s">
        <v>2469</v>
      </c>
      <c r="J766" s="126" t="s">
        <v>362</v>
      </c>
      <c r="K766" s="126" t="s">
        <v>3526</v>
      </c>
      <c r="L766" s="211" t="s">
        <v>3399</v>
      </c>
      <c r="M766" s="126" t="s">
        <v>114</v>
      </c>
      <c r="N766" s="126" t="s">
        <v>4426</v>
      </c>
      <c r="O766" s="126" t="s">
        <v>358</v>
      </c>
      <c r="P766" s="211" t="s">
        <v>3550</v>
      </c>
      <c r="Q766" s="127">
        <v>500</v>
      </c>
      <c r="R766" s="126" t="s">
        <v>4350</v>
      </c>
      <c r="S766" s="213" t="s">
        <v>46</v>
      </c>
      <c r="T766" s="171">
        <v>100</v>
      </c>
      <c r="U766" s="171">
        <v>100</v>
      </c>
      <c r="V766" s="172" t="s">
        <v>3398</v>
      </c>
      <c r="W766" s="172" t="s">
        <v>3530</v>
      </c>
      <c r="X766" s="172" t="s">
        <v>3530</v>
      </c>
      <c r="Y766" s="172" t="s">
        <v>4427</v>
      </c>
      <c r="Z766" s="172">
        <v>6</v>
      </c>
      <c r="AA766" s="172" t="s">
        <v>46</v>
      </c>
      <c r="AB766" s="169" t="s">
        <v>46</v>
      </c>
      <c r="AC766" s="172" t="s">
        <v>7160</v>
      </c>
      <c r="AD766" s="169">
        <v>8.0000000000000002E-3</v>
      </c>
      <c r="AE766" s="169">
        <v>0.20800000000000002</v>
      </c>
      <c r="AF766" s="169">
        <v>1.2E-2</v>
      </c>
      <c r="AG766" s="169" t="s">
        <v>46</v>
      </c>
      <c r="AH766" s="172" t="s">
        <v>46</v>
      </c>
      <c r="AI766" s="172" t="s">
        <v>46</v>
      </c>
      <c r="AJ766" s="172" t="s">
        <v>46</v>
      </c>
      <c r="AK766" s="173">
        <v>43903</v>
      </c>
      <c r="AL766" s="212" t="s">
        <v>7161</v>
      </c>
      <c r="AM766" s="128">
        <v>-7.0104242133446001E-3</v>
      </c>
      <c r="AN766" s="128">
        <v>-2.2310235815852598E-2</v>
      </c>
      <c r="AO766" s="128">
        <v>0.1281577093439609</v>
      </c>
      <c r="AP766" s="128">
        <v>0.26602625206464209</v>
      </c>
      <c r="AQ766" s="128">
        <v>0.20486012687934019</v>
      </c>
      <c r="AR766" s="128">
        <v>0.53046746387492361</v>
      </c>
      <c r="AS766" s="128">
        <v>0.10870016628156649</v>
      </c>
      <c r="AT766" s="128">
        <v>-0.29604165570242441</v>
      </c>
      <c r="AU766" s="128" t="s">
        <v>46</v>
      </c>
      <c r="AV766" s="128" t="s">
        <v>46</v>
      </c>
      <c r="AW766" s="128">
        <v>0.14416779732047269</v>
      </c>
      <c r="AX766" s="128" t="s">
        <v>46</v>
      </c>
      <c r="AY766" s="128" t="s">
        <v>46</v>
      </c>
      <c r="AZ766" s="128">
        <v>0.96044820034292799</v>
      </c>
      <c r="BA766" s="128">
        <v>2.3237111297425179</v>
      </c>
      <c r="BB766" s="128">
        <v>1.7409087268980414</v>
      </c>
      <c r="BC766" s="128">
        <v>4.8783225126559042</v>
      </c>
      <c r="BD766" s="128">
        <v>0.83311493769003364</v>
      </c>
      <c r="BE766" s="128" t="s">
        <v>46</v>
      </c>
      <c r="BF766" s="128" t="s">
        <v>46</v>
      </c>
      <c r="BG766" s="128" t="s">
        <v>46</v>
      </c>
      <c r="BH766" s="128">
        <v>1.6908815836394655</v>
      </c>
      <c r="BI766" s="128">
        <v>-1.9209727988722201E-2</v>
      </c>
      <c r="BJ766" s="128">
        <v>-0.12582283306253589</v>
      </c>
      <c r="BK766" s="128">
        <v>-5.2776068950639004E-3</v>
      </c>
      <c r="BL766" s="128">
        <v>0.13597591521651697</v>
      </c>
      <c r="BM766" s="128">
        <v>7.8006519378539085E-2</v>
      </c>
      <c r="BN766" s="128">
        <v>0.42172773572068117</v>
      </c>
      <c r="BO766" s="128">
        <v>-2.1774227303258599E-2</v>
      </c>
      <c r="BP766" s="128">
        <v>-0.41977169115545859</v>
      </c>
      <c r="BQ766" s="128" t="s">
        <v>46</v>
      </c>
      <c r="BR766" s="128" t="s">
        <v>46</v>
      </c>
      <c r="BS766" s="128">
        <v>5.4278035869791186E-2</v>
      </c>
      <c r="BT766" s="128">
        <v>0.14295058867086449</v>
      </c>
      <c r="BU766" s="128">
        <v>0.19050165081176831</v>
      </c>
      <c r="BV766" s="177">
        <v>3.8632749617164501E-2</v>
      </c>
      <c r="BW766" s="177">
        <v>0.3245591092196608</v>
      </c>
      <c r="BX766" s="128">
        <v>-0.16368806182002449</v>
      </c>
      <c r="BY766" s="128">
        <v>-0.36223003724731101</v>
      </c>
      <c r="BZ766" s="177">
        <v>4.0039886407778801E-2</v>
      </c>
      <c r="CA766" s="182">
        <v>-0.12675437097075409</v>
      </c>
      <c r="CB766" s="182">
        <v>0.2376726622882791</v>
      </c>
      <c r="CC766" s="182">
        <v>-0.384927484927301</v>
      </c>
      <c r="CD766" s="182">
        <v>-0.27010838014121957</v>
      </c>
      <c r="CE766" s="182">
        <v>0.60361947964382812</v>
      </c>
      <c r="CF766" s="182">
        <v>-2.5554055536213399E-2</v>
      </c>
      <c r="CG766" s="179">
        <v>210.53202920000001</v>
      </c>
      <c r="CH766" s="169">
        <v>0.63</v>
      </c>
      <c r="CI766" s="170" t="s">
        <v>46</v>
      </c>
      <c r="CJ766" s="170">
        <v>5.0400000000000002E-3</v>
      </c>
      <c r="CK766" s="170" t="s">
        <v>46</v>
      </c>
      <c r="CL766" s="170">
        <v>5.0400000000000002E-3</v>
      </c>
      <c r="CM766" s="180">
        <v>82053206.230000004</v>
      </c>
      <c r="CN766" s="180">
        <v>86828134.65563491</v>
      </c>
      <c r="CO766" s="180">
        <v>-10648991.859999999</v>
      </c>
      <c r="CP766" s="128" t="s">
        <v>46</v>
      </c>
      <c r="CQ766" s="128" t="s">
        <v>46</v>
      </c>
      <c r="CR766" s="128" t="s">
        <v>46</v>
      </c>
      <c r="CS766" s="128" t="s">
        <v>46</v>
      </c>
      <c r="CT766" s="126" t="s">
        <v>46</v>
      </c>
      <c r="CU766" s="126" t="s">
        <v>46</v>
      </c>
      <c r="CV766" s="126" t="s">
        <v>7162</v>
      </c>
      <c r="CW766" s="126" t="s">
        <v>46</v>
      </c>
      <c r="CX766" s="154">
        <v>25569.646527766203</v>
      </c>
    </row>
    <row r="767" spans="1:102" ht="15" customHeight="1" x14ac:dyDescent="0.35">
      <c r="A767" s="8"/>
      <c r="B767" s="129">
        <v>19831126000136</v>
      </c>
      <c r="C767" s="152" t="s">
        <v>7163</v>
      </c>
      <c r="D767" s="126">
        <v>35</v>
      </c>
      <c r="E767" s="126"/>
      <c r="F767" s="122" t="s">
        <v>3393</v>
      </c>
      <c r="G767" s="126" t="s">
        <v>2745</v>
      </c>
      <c r="H767" s="126" t="s">
        <v>2469</v>
      </c>
      <c r="I767" s="126" t="s">
        <v>2469</v>
      </c>
      <c r="J767" s="126" t="s">
        <v>3559</v>
      </c>
      <c r="K767" s="126" t="s">
        <v>3526</v>
      </c>
      <c r="L767" s="211" t="s">
        <v>3399</v>
      </c>
      <c r="M767" s="126" t="s">
        <v>114</v>
      </c>
      <c r="N767" s="126" t="s">
        <v>115</v>
      </c>
      <c r="O767" s="126" t="s">
        <v>358</v>
      </c>
      <c r="P767" s="211" t="s">
        <v>3550</v>
      </c>
      <c r="Q767" s="127">
        <v>500</v>
      </c>
      <c r="R767" s="126" t="s">
        <v>4350</v>
      </c>
      <c r="S767" s="213" t="s">
        <v>46</v>
      </c>
      <c r="T767" s="171">
        <v>100</v>
      </c>
      <c r="U767" s="171">
        <v>500</v>
      </c>
      <c r="V767" s="172" t="s">
        <v>3398</v>
      </c>
      <c r="W767" s="172" t="s">
        <v>3530</v>
      </c>
      <c r="X767" s="172" t="s">
        <v>3530</v>
      </c>
      <c r="Y767" s="172" t="s">
        <v>3538</v>
      </c>
      <c r="Z767" s="172">
        <v>5</v>
      </c>
      <c r="AA767" s="172" t="s">
        <v>46</v>
      </c>
      <c r="AB767" s="169" t="s">
        <v>46</v>
      </c>
      <c r="AC767" s="172" t="s">
        <v>46</v>
      </c>
      <c r="AD767" s="169">
        <v>1.4999999999999999E-2</v>
      </c>
      <c r="AE767" s="169" t="s">
        <v>46</v>
      </c>
      <c r="AF767" s="169">
        <v>1.4999999999999999E-2</v>
      </c>
      <c r="AG767" s="169" t="s">
        <v>46</v>
      </c>
      <c r="AH767" s="172" t="s">
        <v>46</v>
      </c>
      <c r="AI767" s="172" t="s">
        <v>46</v>
      </c>
      <c r="AJ767" s="172" t="s">
        <v>46</v>
      </c>
      <c r="AK767" s="173">
        <v>41765</v>
      </c>
      <c r="AL767" s="212" t="s">
        <v>7164</v>
      </c>
      <c r="AM767" s="128">
        <v>6.1973524658727004E-3</v>
      </c>
      <c r="AN767" s="128">
        <v>-5.1729377765831301E-2</v>
      </c>
      <c r="AO767" s="128">
        <v>0.1149958818540088</v>
      </c>
      <c r="AP767" s="128">
        <v>0.305987425480446</v>
      </c>
      <c r="AQ767" s="128">
        <v>0.26500385792842462</v>
      </c>
      <c r="AR767" s="128">
        <v>0.60397455404896472</v>
      </c>
      <c r="AS767" s="128">
        <v>0.32502613309329309</v>
      </c>
      <c r="AT767" s="128">
        <v>-0.3733113723845019</v>
      </c>
      <c r="AU767" s="128" t="s">
        <v>46</v>
      </c>
      <c r="AV767" s="128" t="s">
        <v>46</v>
      </c>
      <c r="AW767" s="128">
        <v>0.22141294266604161</v>
      </c>
      <c r="AX767" s="128">
        <v>0.50800870115072605</v>
      </c>
      <c r="AY767" s="128" t="s">
        <v>46</v>
      </c>
      <c r="AZ767" s="128">
        <v>0.86180993979146281</v>
      </c>
      <c r="BA767" s="128">
        <v>2.7199017700076302</v>
      </c>
      <c r="BB767" s="128">
        <v>2.3805416615511441</v>
      </c>
      <c r="BC767" s="128">
        <v>5.554313628522725</v>
      </c>
      <c r="BD767" s="128">
        <v>2.4911105096034363</v>
      </c>
      <c r="BE767" s="128" t="s">
        <v>46</v>
      </c>
      <c r="BF767" s="128" t="s">
        <v>46</v>
      </c>
      <c r="BG767" s="128" t="s">
        <v>46</v>
      </c>
      <c r="BH767" s="128">
        <v>4.6833544207879907</v>
      </c>
      <c r="BI767" s="128">
        <v>-6.0019513095048004E-3</v>
      </c>
      <c r="BJ767" s="128">
        <v>-0.15524197501251449</v>
      </c>
      <c r="BK767" s="128">
        <v>-1.8439434385015999E-2</v>
      </c>
      <c r="BL767" s="128">
        <v>0.17392187244285706</v>
      </c>
      <c r="BM767" s="128">
        <v>0.13828863032148475</v>
      </c>
      <c r="BN767" s="128">
        <v>0.49523482589472229</v>
      </c>
      <c r="BO767" s="128">
        <v>0.19455173950846791</v>
      </c>
      <c r="BP767" s="128">
        <v>-0.49704140783753609</v>
      </c>
      <c r="BQ767" s="128" t="s">
        <v>46</v>
      </c>
      <c r="BR767" s="128" t="s">
        <v>46</v>
      </c>
      <c r="BS767" s="128">
        <v>0.16627543790666599</v>
      </c>
      <c r="BT767" s="128">
        <v>0.2042074344536394</v>
      </c>
      <c r="BU767" s="128">
        <v>0.19877306587687421</v>
      </c>
      <c r="BV767" s="177">
        <v>2.1024616792889399E-2</v>
      </c>
      <c r="BW767" s="177">
        <v>0.64035581363390215</v>
      </c>
      <c r="BX767" s="128">
        <v>-0.22804254060391879</v>
      </c>
      <c r="BY767" s="128">
        <v>-0.4475354623482139</v>
      </c>
      <c r="BZ767" s="177">
        <v>5.1831244941528E-2</v>
      </c>
      <c r="CA767" s="182">
        <v>1.53619241823692E-2</v>
      </c>
      <c r="CB767" s="182">
        <v>0.26316439141207898</v>
      </c>
      <c r="CC767" s="182">
        <v>-0.2623782855881861</v>
      </c>
      <c r="CD767" s="182">
        <v>-0.2108591387265018</v>
      </c>
      <c r="CE767" s="182">
        <v>0.80990479820817707</v>
      </c>
      <c r="CF767" s="182">
        <v>-3.0931371923259499E-2</v>
      </c>
      <c r="CG767" s="179">
        <v>9717.2661898000006</v>
      </c>
      <c r="CH767" s="169">
        <v>0.18</v>
      </c>
      <c r="CI767" s="170" t="s">
        <v>46</v>
      </c>
      <c r="CJ767" s="170">
        <v>2.7000000000000001E-3</v>
      </c>
      <c r="CK767" s="170" t="s">
        <v>46</v>
      </c>
      <c r="CL767" s="170">
        <v>2.7000000000000001E-3</v>
      </c>
      <c r="CM767" s="180">
        <v>1557663504.4000001</v>
      </c>
      <c r="CN767" s="180">
        <v>1627160329.3191268</v>
      </c>
      <c r="CO767" s="180">
        <v>-300809266.08000004</v>
      </c>
      <c r="CP767" s="128" t="s">
        <v>46</v>
      </c>
      <c r="CQ767" s="128" t="s">
        <v>46</v>
      </c>
      <c r="CR767" s="128" t="s">
        <v>46</v>
      </c>
      <c r="CS767" s="128" t="s">
        <v>46</v>
      </c>
      <c r="CT767" s="126" t="s">
        <v>46</v>
      </c>
      <c r="CU767" s="126" t="s">
        <v>46</v>
      </c>
      <c r="CV767" s="126" t="s">
        <v>7165</v>
      </c>
      <c r="CW767" s="126" t="s">
        <v>46</v>
      </c>
      <c r="CX767" s="154">
        <v>25569.625694432871</v>
      </c>
    </row>
    <row r="768" spans="1:102" ht="15" customHeight="1" x14ac:dyDescent="0.35">
      <c r="A768" s="8"/>
      <c r="B768" s="129">
        <v>49983964000196</v>
      </c>
      <c r="C768" s="152" t="s">
        <v>7166</v>
      </c>
      <c r="D768" s="126">
        <v>2</v>
      </c>
      <c r="E768" s="126"/>
      <c r="F768" s="122"/>
      <c r="G768" s="126" t="s">
        <v>2745</v>
      </c>
      <c r="H768" s="126" t="s">
        <v>2469</v>
      </c>
      <c r="I768" s="126" t="s">
        <v>2469</v>
      </c>
      <c r="J768" s="126" t="s">
        <v>3559</v>
      </c>
      <c r="K768" s="126" t="s">
        <v>3526</v>
      </c>
      <c r="L768" s="211" t="s">
        <v>3399</v>
      </c>
      <c r="M768" s="126" t="s">
        <v>163</v>
      </c>
      <c r="N768" s="126" t="s">
        <v>3570</v>
      </c>
      <c r="O768" s="126" t="s">
        <v>3568</v>
      </c>
      <c r="P768" s="211" t="s">
        <v>3562</v>
      </c>
      <c r="Q768" s="127">
        <v>500</v>
      </c>
      <c r="R768" s="126" t="s">
        <v>4350</v>
      </c>
      <c r="S768" s="213" t="s">
        <v>46</v>
      </c>
      <c r="T768" s="171">
        <v>500</v>
      </c>
      <c r="U768" s="171">
        <v>500</v>
      </c>
      <c r="V768" s="172" t="s">
        <v>4780</v>
      </c>
      <c r="W768" s="172" t="s">
        <v>135</v>
      </c>
      <c r="X768" s="172" t="s">
        <v>135</v>
      </c>
      <c r="Y768" s="172" t="s">
        <v>135</v>
      </c>
      <c r="Z768" s="172">
        <v>0</v>
      </c>
      <c r="AA768" s="172" t="s">
        <v>46</v>
      </c>
      <c r="AB768" s="169" t="s">
        <v>46</v>
      </c>
      <c r="AC768" s="172" t="s">
        <v>46</v>
      </c>
      <c r="AD768" s="169">
        <v>3.4999999999999996E-3</v>
      </c>
      <c r="AE768" s="169" t="s">
        <v>46</v>
      </c>
      <c r="AF768" s="169">
        <v>3.4999999999999996E-3</v>
      </c>
      <c r="AG768" s="169" t="s">
        <v>46</v>
      </c>
      <c r="AH768" s="172" t="s">
        <v>46</v>
      </c>
      <c r="AI768" s="172" t="s">
        <v>46</v>
      </c>
      <c r="AJ768" s="172" t="s">
        <v>133</v>
      </c>
      <c r="AK768" s="173">
        <v>45124</v>
      </c>
      <c r="AL768" s="212" t="s">
        <v>7167</v>
      </c>
      <c r="AM768" s="128">
        <v>1.2285124245388499E-2</v>
      </c>
      <c r="AN768" s="128">
        <v>0.1046549447485261</v>
      </c>
      <c r="AO768" s="128">
        <v>0.13485636710848081</v>
      </c>
      <c r="AP768" s="128">
        <v>0.1299135141406684</v>
      </c>
      <c r="AQ768" s="128" t="s">
        <v>46</v>
      </c>
      <c r="AR768" s="128">
        <v>0.1169324646847838</v>
      </c>
      <c r="AS768" s="128" t="s">
        <v>46</v>
      </c>
      <c r="AT768" s="128" t="s">
        <v>46</v>
      </c>
      <c r="AU768" s="128" t="s">
        <v>46</v>
      </c>
      <c r="AV768" s="128" t="s">
        <v>46</v>
      </c>
      <c r="AW768" s="128">
        <v>0.13060389187973689</v>
      </c>
      <c r="AX768" s="128">
        <v>1.0070348662178696</v>
      </c>
      <c r="AY768" s="128">
        <v>1.011035830731988</v>
      </c>
      <c r="AZ768" s="128">
        <v>1.0106497358383768</v>
      </c>
      <c r="BA768" s="128">
        <v>1.0666182370422963</v>
      </c>
      <c r="BB768" s="128" t="s">
        <v>46</v>
      </c>
      <c r="BC768" s="128">
        <v>1.0753426247205655</v>
      </c>
      <c r="BD768" s="128" t="s">
        <v>46</v>
      </c>
      <c r="BE768" s="128" t="s">
        <v>46</v>
      </c>
      <c r="BF768" s="128" t="s">
        <v>46</v>
      </c>
      <c r="BG768" s="128" t="s">
        <v>46</v>
      </c>
      <c r="BH768" s="128">
        <v>1.0648579570561336</v>
      </c>
      <c r="BI768" s="128">
        <v>8.5820470010899993E-5</v>
      </c>
      <c r="BJ768" s="128">
        <v>1.1423475018427999E-3</v>
      </c>
      <c r="BK768" s="128">
        <v>1.4210508694558E-3</v>
      </c>
      <c r="BL768" s="128">
        <v>7.2330794995321135E-3</v>
      </c>
      <c r="BM768" s="128" t="s">
        <v>46</v>
      </c>
      <c r="BN768" s="128">
        <v>8.1927365305413998E-3</v>
      </c>
      <c r="BO768" s="128" t="s">
        <v>46</v>
      </c>
      <c r="BP768" s="128" t="s">
        <v>46</v>
      </c>
      <c r="BQ768" s="128" t="s">
        <v>46</v>
      </c>
      <c r="BR768" s="128" t="s">
        <v>46</v>
      </c>
      <c r="BS768" s="128">
        <v>7.085714712217861E-3</v>
      </c>
      <c r="BT768" s="128">
        <v>1.1860321025635001E-3</v>
      </c>
      <c r="BU768" s="128">
        <v>1.4970434992726E-3</v>
      </c>
      <c r="BV768" s="177">
        <v>1.0572363020277054</v>
      </c>
      <c r="BW768" s="177">
        <v>4.4104881879844804</v>
      </c>
      <c r="BX768" s="128">
        <v>-6.0409408207950932E-5</v>
      </c>
      <c r="BY768" s="128">
        <v>-6.0409408207950932E-5</v>
      </c>
      <c r="BZ768" s="177">
        <v>-4.73487175826E-4</v>
      </c>
      <c r="CA768" s="182">
        <v>-4.1352109237764003E-3</v>
      </c>
      <c r="CB768" s="182">
        <v>-1.94804473401207E-2</v>
      </c>
      <c r="CC768" s="182">
        <v>9.1101023278338106E-2</v>
      </c>
      <c r="CD768" s="182">
        <v>-3.6428365586221E-3</v>
      </c>
      <c r="CE768" s="182">
        <v>1.3646450809956E-3</v>
      </c>
      <c r="CF768" s="182">
        <v>6.7592898672065596E-2</v>
      </c>
      <c r="CG768" s="179">
        <v>1310.4183837</v>
      </c>
      <c r="CH768" s="169">
        <v>0.36</v>
      </c>
      <c r="CI768" s="170" t="s">
        <v>46</v>
      </c>
      <c r="CJ768" s="170">
        <v>1.2600000000000001E-3</v>
      </c>
      <c r="CK768" s="170" t="s">
        <v>46</v>
      </c>
      <c r="CL768" s="170">
        <v>1.2600000000000001E-3</v>
      </c>
      <c r="CM768" s="180">
        <v>803840121.91999996</v>
      </c>
      <c r="CN768" s="180">
        <v>696868051.22531748</v>
      </c>
      <c r="CO768" s="180">
        <v>123759443.45000002</v>
      </c>
      <c r="CP768" s="128" t="s">
        <v>46</v>
      </c>
      <c r="CQ768" s="128" t="s">
        <v>46</v>
      </c>
      <c r="CR768" s="128" t="s">
        <v>46</v>
      </c>
      <c r="CS768" s="128" t="s">
        <v>46</v>
      </c>
      <c r="CT768" s="126" t="s">
        <v>46</v>
      </c>
      <c r="CU768" s="126" t="s">
        <v>46</v>
      </c>
      <c r="CV768" s="126" t="s">
        <v>7168</v>
      </c>
      <c r="CW768" s="126" t="s">
        <v>46</v>
      </c>
      <c r="CX768" s="154">
        <v>25569.625694432871</v>
      </c>
    </row>
    <row r="769" spans="1:102" ht="15" customHeight="1" x14ac:dyDescent="0.35">
      <c r="A769" s="8"/>
      <c r="B769" s="129">
        <v>819889000133</v>
      </c>
      <c r="C769" s="152" t="s">
        <v>7169</v>
      </c>
      <c r="D769" s="126">
        <v>16</v>
      </c>
      <c r="E769" s="126"/>
      <c r="F769" s="122" t="s">
        <v>3393</v>
      </c>
      <c r="G769" s="126" t="s">
        <v>2745</v>
      </c>
      <c r="H769" s="126" t="s">
        <v>2469</v>
      </c>
      <c r="I769" s="126" t="s">
        <v>2469</v>
      </c>
      <c r="J769" s="126" t="s">
        <v>3561</v>
      </c>
      <c r="K769" s="126" t="s">
        <v>3526</v>
      </c>
      <c r="L769" s="211" t="s">
        <v>3399</v>
      </c>
      <c r="M769" s="126" t="s">
        <v>368</v>
      </c>
      <c r="N769" s="126" t="s">
        <v>368</v>
      </c>
      <c r="O769" s="126" t="s">
        <v>368</v>
      </c>
      <c r="P769" s="211" t="s">
        <v>3541</v>
      </c>
      <c r="Q769" s="127">
        <v>500</v>
      </c>
      <c r="R769" s="126" t="s">
        <v>4350</v>
      </c>
      <c r="S769" s="213" t="s">
        <v>46</v>
      </c>
      <c r="T769" s="171">
        <v>100</v>
      </c>
      <c r="U769" s="171">
        <v>1000</v>
      </c>
      <c r="V769" s="172" t="s">
        <v>3398</v>
      </c>
      <c r="W769" s="172" t="s">
        <v>135</v>
      </c>
      <c r="X769" s="172" t="s">
        <v>135</v>
      </c>
      <c r="Y769" s="172" t="s">
        <v>3530</v>
      </c>
      <c r="Z769" s="172">
        <v>1</v>
      </c>
      <c r="AA769" s="172" t="s">
        <v>46</v>
      </c>
      <c r="AB769" s="169" t="s">
        <v>46</v>
      </c>
      <c r="AC769" s="172" t="s">
        <v>46</v>
      </c>
      <c r="AD769" s="169">
        <v>0.01</v>
      </c>
      <c r="AE769" s="169" t="s">
        <v>46</v>
      </c>
      <c r="AF769" s="169">
        <v>0.01</v>
      </c>
      <c r="AG769" s="169" t="s">
        <v>46</v>
      </c>
      <c r="AH769" s="172" t="s">
        <v>46</v>
      </c>
      <c r="AI769" s="172" t="s">
        <v>46</v>
      </c>
      <c r="AJ769" s="172" t="s">
        <v>46</v>
      </c>
      <c r="AK769" s="173">
        <v>34974</v>
      </c>
      <c r="AL769" s="212" t="s">
        <v>7170</v>
      </c>
      <c r="AM769" s="128">
        <v>-1.4503361973208E-2</v>
      </c>
      <c r="AN769" s="128">
        <v>-0.1065748944248463</v>
      </c>
      <c r="AO769" s="128">
        <v>2.8234562166241602E-2</v>
      </c>
      <c r="AP769" s="128">
        <v>8.07432830666827E-2</v>
      </c>
      <c r="AQ769" s="128">
        <v>4.8891857291220198E-2</v>
      </c>
      <c r="AR769" s="128">
        <v>0.34187709816547501</v>
      </c>
      <c r="AS769" s="128">
        <v>-3.0130983465590198E-2</v>
      </c>
      <c r="AT769" s="128">
        <v>-3.2664042466178898E-2</v>
      </c>
      <c r="AU769" s="128" t="s">
        <v>46</v>
      </c>
      <c r="AV769" s="128" t="s">
        <v>46</v>
      </c>
      <c r="AW769" s="128">
        <v>0.1021784120160722</v>
      </c>
      <c r="AX769" s="128" t="s">
        <v>46</v>
      </c>
      <c r="AY769" s="128" t="s">
        <v>46</v>
      </c>
      <c r="AZ769" s="128">
        <v>0.21159737138603249</v>
      </c>
      <c r="BA769" s="128">
        <v>0.64761606093773882</v>
      </c>
      <c r="BB769" s="128">
        <v>0.35782079503330888</v>
      </c>
      <c r="BC769" s="128">
        <v>3.1439944164706564</v>
      </c>
      <c r="BD769" s="128" t="s">
        <v>46</v>
      </c>
      <c r="BE769" s="128" t="s">
        <v>46</v>
      </c>
      <c r="BF769" s="128" t="s">
        <v>46</v>
      </c>
      <c r="BG769" s="128" t="s">
        <v>46</v>
      </c>
      <c r="BH769" s="128">
        <v>0.41410155072408128</v>
      </c>
      <c r="BI769" s="128">
        <v>-2.67026657485855E-2</v>
      </c>
      <c r="BJ769" s="128">
        <v>-0.2100874916715296</v>
      </c>
      <c r="BK769" s="128">
        <v>-0.1052007540727832</v>
      </c>
      <c r="BL769" s="128">
        <v>-3.906400923399711E-2</v>
      </c>
      <c r="BM769" s="128">
        <v>-7.7197829635178628E-2</v>
      </c>
      <c r="BN769" s="128">
        <v>0.23313737001123269</v>
      </c>
      <c r="BO769" s="128">
        <v>-0.16060537705041539</v>
      </c>
      <c r="BP769" s="128">
        <v>-0.15639407791921309</v>
      </c>
      <c r="BQ769" s="128" t="s">
        <v>46</v>
      </c>
      <c r="BR769" s="128" t="s">
        <v>46</v>
      </c>
      <c r="BS769" s="128">
        <v>-0.11595680148412724</v>
      </c>
      <c r="BT769" s="128">
        <v>0.11568491562088939</v>
      </c>
      <c r="BU769" s="128">
        <v>0.15078739608810851</v>
      </c>
      <c r="BV769" s="177">
        <v>-0.78483013409589408</v>
      </c>
      <c r="BW769" s="177">
        <v>-0.1205945859141882</v>
      </c>
      <c r="BX769" s="128">
        <v>-0.1157050411986971</v>
      </c>
      <c r="BY769" s="128">
        <v>-0.46637947439384669</v>
      </c>
      <c r="BZ769" s="177">
        <v>-0.18492266365961241</v>
      </c>
      <c r="CA769" s="182">
        <v>-0.58417148846900335</v>
      </c>
      <c r="CB769" s="182">
        <v>0.57213913823813933</v>
      </c>
      <c r="CC769" s="182">
        <v>-0.50413216903430702</v>
      </c>
      <c r="CD769" s="182">
        <v>-0.39900755268050597</v>
      </c>
      <c r="CE769" s="182">
        <v>3.7275333836901202E-2</v>
      </c>
      <c r="CF769" s="182">
        <v>-0.28764327630429759</v>
      </c>
      <c r="CG769" s="179">
        <v>21865.709674500002</v>
      </c>
      <c r="CH769" s="169">
        <v>0.24</v>
      </c>
      <c r="CI769" s="170" t="s">
        <v>46</v>
      </c>
      <c r="CJ769" s="170">
        <v>2.3999999999999998E-3</v>
      </c>
      <c r="CK769" s="170" t="s">
        <v>46</v>
      </c>
      <c r="CL769" s="170">
        <v>2.3999999999999998E-3</v>
      </c>
      <c r="CM769" s="180">
        <v>60115075.159999996</v>
      </c>
      <c r="CN769" s="180">
        <v>59975791.254365087</v>
      </c>
      <c r="CO769" s="180">
        <v>-1043521.9699999986</v>
      </c>
      <c r="CP769" s="128" t="s">
        <v>46</v>
      </c>
      <c r="CQ769" s="128" t="s">
        <v>46</v>
      </c>
      <c r="CR769" s="128" t="s">
        <v>46</v>
      </c>
      <c r="CS769" s="128" t="s">
        <v>46</v>
      </c>
      <c r="CT769" s="126" t="s">
        <v>46</v>
      </c>
      <c r="CU769" s="126" t="s">
        <v>46</v>
      </c>
      <c r="CV769" s="126" t="s">
        <v>7171</v>
      </c>
      <c r="CW769" s="126" t="s">
        <v>46</v>
      </c>
      <c r="CX769" s="154">
        <v>25569.625694432871</v>
      </c>
    </row>
    <row r="770" spans="1:102" ht="15" customHeight="1" x14ac:dyDescent="0.35">
      <c r="A770" s="8"/>
      <c r="B770" s="129">
        <v>9087301000179</v>
      </c>
      <c r="C770" s="152" t="s">
        <v>7172</v>
      </c>
      <c r="D770" s="126">
        <v>10</v>
      </c>
      <c r="E770" s="126"/>
      <c r="F770" s="122" t="s">
        <v>3394</v>
      </c>
      <c r="G770" s="126" t="s">
        <v>2745</v>
      </c>
      <c r="H770" s="126" t="s">
        <v>2469</v>
      </c>
      <c r="I770" s="126" t="s">
        <v>2469</v>
      </c>
      <c r="J770" s="126" t="s">
        <v>3559</v>
      </c>
      <c r="K770" s="126" t="s">
        <v>3540</v>
      </c>
      <c r="L770" s="211" t="s">
        <v>3399</v>
      </c>
      <c r="M770" s="126" t="s">
        <v>163</v>
      </c>
      <c r="N770" s="126" t="s">
        <v>5358</v>
      </c>
      <c r="O770" s="126" t="s">
        <v>4227</v>
      </c>
      <c r="P770" s="211" t="s">
        <v>3539</v>
      </c>
      <c r="Q770" s="127">
        <v>500</v>
      </c>
      <c r="R770" s="126" t="s">
        <v>4350</v>
      </c>
      <c r="S770" s="213" t="s">
        <v>46</v>
      </c>
      <c r="T770" s="171">
        <v>100</v>
      </c>
      <c r="U770" s="171">
        <v>500</v>
      </c>
      <c r="V770" s="172" t="s">
        <v>3398</v>
      </c>
      <c r="W770" s="172" t="s">
        <v>135</v>
      </c>
      <c r="X770" s="172" t="s">
        <v>135</v>
      </c>
      <c r="Y770" s="172" t="s">
        <v>3530</v>
      </c>
      <c r="Z770" s="172">
        <v>1</v>
      </c>
      <c r="AA770" s="172" t="s">
        <v>46</v>
      </c>
      <c r="AB770" s="169" t="s">
        <v>46</v>
      </c>
      <c r="AC770" s="172" t="s">
        <v>46</v>
      </c>
      <c r="AD770" s="169">
        <v>5.0000000000000001E-3</v>
      </c>
      <c r="AE770" s="169" t="s">
        <v>46</v>
      </c>
      <c r="AF770" s="169">
        <v>5.0000000000000001E-3</v>
      </c>
      <c r="AG770" s="169" t="s">
        <v>46</v>
      </c>
      <c r="AH770" s="172" t="s">
        <v>46</v>
      </c>
      <c r="AI770" s="172" t="s">
        <v>46</v>
      </c>
      <c r="AJ770" s="172" t="s">
        <v>618</v>
      </c>
      <c r="AK770" s="173">
        <v>40445</v>
      </c>
      <c r="AL770" s="212" t="s">
        <v>3663</v>
      </c>
      <c r="AM770" s="128">
        <v>3.7258819836982001E-3</v>
      </c>
      <c r="AN770" s="128">
        <v>8.7387511735731893E-2</v>
      </c>
      <c r="AO770" s="128">
        <v>4.3329395300686101E-2</v>
      </c>
      <c r="AP770" s="128">
        <v>4.7598941778593098E-2</v>
      </c>
      <c r="AQ770" s="128">
        <v>5.9966503743073801E-2</v>
      </c>
      <c r="AR770" s="128">
        <v>-5.1439182688768501E-2</v>
      </c>
      <c r="AS770" s="128">
        <v>0.1592695571299422</v>
      </c>
      <c r="AT770" s="128">
        <v>3.6565496689653802E-2</v>
      </c>
      <c r="AU770" s="128" t="s">
        <v>46</v>
      </c>
      <c r="AV770" s="128" t="s">
        <v>46</v>
      </c>
      <c r="AW770" s="128">
        <v>0.1039562799846947</v>
      </c>
      <c r="AX770" s="128">
        <v>0.305417592044752</v>
      </c>
      <c r="AY770" s="128">
        <v>0.84422103260994108</v>
      </c>
      <c r="AZ770" s="128">
        <v>0.32472209398499458</v>
      </c>
      <c r="BA770" s="128">
        <v>0.37569455372218918</v>
      </c>
      <c r="BB770" s="128">
        <v>0.44367018826694721</v>
      </c>
      <c r="BC770" s="128" t="s">
        <v>46</v>
      </c>
      <c r="BD770" s="128">
        <v>1.2206958986660978</v>
      </c>
      <c r="BE770" s="128">
        <v>0.29552643831200909</v>
      </c>
      <c r="BF770" s="128" t="s">
        <v>46</v>
      </c>
      <c r="BG770" s="128" t="s">
        <v>46</v>
      </c>
      <c r="BH770" s="128">
        <v>1.1418050479068604</v>
      </c>
      <c r="BI770" s="128">
        <v>-8.4734217916793003E-3</v>
      </c>
      <c r="BJ770" s="128">
        <v>-1.6125085510951299E-2</v>
      </c>
      <c r="BK770" s="128">
        <v>-9.0105920938338802E-2</v>
      </c>
      <c r="BL770" s="128">
        <v>-7.0202540094030708E-2</v>
      </c>
      <c r="BM770" s="128">
        <v>-6.6240514773712733E-2</v>
      </c>
      <c r="BN770" s="128">
        <v>-0.16017891084301089</v>
      </c>
      <c r="BO770" s="128">
        <v>2.8795163545117099E-2</v>
      </c>
      <c r="BP770" s="128">
        <v>-8.7164538763380303E-2</v>
      </c>
      <c r="BQ770" s="128" t="s">
        <v>46</v>
      </c>
      <c r="BR770" s="128" t="s">
        <v>46</v>
      </c>
      <c r="BS770" s="128">
        <v>1.1833346350860419E-2</v>
      </c>
      <c r="BT770" s="128">
        <v>5.4237805003674797E-2</v>
      </c>
      <c r="BU770" s="128">
        <v>8.2517317164930701E-2</v>
      </c>
      <c r="BV770" s="177">
        <v>-1.5007890918427118</v>
      </c>
      <c r="BW770" s="177">
        <v>0.1231786923137394</v>
      </c>
      <c r="BX770" s="128">
        <v>-4.9346652310956599E-2</v>
      </c>
      <c r="BY770" s="128">
        <v>-0.14913117557531949</v>
      </c>
      <c r="BZ770" s="177">
        <v>0.16959049235436419</v>
      </c>
      <c r="CA770" s="182">
        <v>0.44811385109390461</v>
      </c>
      <c r="CB770" s="182">
        <v>-0.222342738272575</v>
      </c>
      <c r="CC770" s="182">
        <v>0.82239609553301807</v>
      </c>
      <c r="CD770" s="182">
        <v>0.99505275236543522</v>
      </c>
      <c r="CE770" s="182">
        <v>-8.1821571578281793E-2</v>
      </c>
      <c r="CF770" s="182">
        <v>0.34821661616598409</v>
      </c>
      <c r="CG770" s="179">
        <v>4.3928272000000002</v>
      </c>
      <c r="CH770" s="169">
        <v>0.24</v>
      </c>
      <c r="CI770" s="170" t="s">
        <v>46</v>
      </c>
      <c r="CJ770" s="170">
        <v>1.1999999999999999E-3</v>
      </c>
      <c r="CK770" s="170" t="s">
        <v>46</v>
      </c>
      <c r="CL770" s="170">
        <v>1.1999999999999999E-3</v>
      </c>
      <c r="CM770" s="180">
        <v>107878261.02</v>
      </c>
      <c r="CN770" s="180">
        <v>110006020.38055553</v>
      </c>
      <c r="CO770" s="180">
        <v>-5905464.2199999988</v>
      </c>
      <c r="CP770" s="128" t="s">
        <v>46</v>
      </c>
      <c r="CQ770" s="128" t="s">
        <v>46</v>
      </c>
      <c r="CR770" s="128" t="s">
        <v>46</v>
      </c>
      <c r="CS770" s="128" t="s">
        <v>46</v>
      </c>
      <c r="CT770" s="126" t="s">
        <v>46</v>
      </c>
      <c r="CU770" s="126" t="s">
        <v>46</v>
      </c>
      <c r="CV770" s="126" t="s">
        <v>7173</v>
      </c>
      <c r="CW770" s="126" t="s">
        <v>46</v>
      </c>
      <c r="CX770" s="154">
        <v>25569.625694432871</v>
      </c>
    </row>
    <row r="771" spans="1:102" ht="15" customHeight="1" x14ac:dyDescent="0.35">
      <c r="A771" s="8"/>
      <c r="B771" s="129">
        <v>17517577000178</v>
      </c>
      <c r="C771" s="152" t="s">
        <v>7174</v>
      </c>
      <c r="D771" s="126">
        <v>10</v>
      </c>
      <c r="E771" s="126"/>
      <c r="F771" s="122" t="s">
        <v>3394</v>
      </c>
      <c r="G771" s="126" t="s">
        <v>2745</v>
      </c>
      <c r="H771" s="126" t="s">
        <v>2469</v>
      </c>
      <c r="I771" s="126" t="s">
        <v>2469</v>
      </c>
      <c r="J771" s="126" t="s">
        <v>362</v>
      </c>
      <c r="K771" s="126" t="s">
        <v>3526</v>
      </c>
      <c r="L771" s="211" t="s">
        <v>3399</v>
      </c>
      <c r="M771" s="126" t="s">
        <v>163</v>
      </c>
      <c r="N771" s="126" t="s">
        <v>5358</v>
      </c>
      <c r="O771" s="126" t="s">
        <v>4227</v>
      </c>
      <c r="P771" s="211" t="s">
        <v>3539</v>
      </c>
      <c r="Q771" s="127">
        <v>500</v>
      </c>
      <c r="R771" s="126" t="s">
        <v>4350</v>
      </c>
      <c r="S771" s="213" t="s">
        <v>46</v>
      </c>
      <c r="T771" s="171">
        <v>100</v>
      </c>
      <c r="U771" s="171">
        <v>500</v>
      </c>
      <c r="V771" s="172" t="s">
        <v>3398</v>
      </c>
      <c r="W771" s="172" t="s">
        <v>135</v>
      </c>
      <c r="X771" s="172" t="s">
        <v>135</v>
      </c>
      <c r="Y771" s="172" t="s">
        <v>3530</v>
      </c>
      <c r="Z771" s="172">
        <v>1</v>
      </c>
      <c r="AA771" s="172" t="s">
        <v>46</v>
      </c>
      <c r="AB771" s="169" t="s">
        <v>46</v>
      </c>
      <c r="AC771" s="172" t="s">
        <v>46</v>
      </c>
      <c r="AD771" s="169">
        <v>4.0000000000000001E-3</v>
      </c>
      <c r="AE771" s="169" t="s">
        <v>46</v>
      </c>
      <c r="AF771" s="169">
        <v>4.0000000000000001E-3</v>
      </c>
      <c r="AG771" s="169" t="s">
        <v>46</v>
      </c>
      <c r="AH771" s="172" t="s">
        <v>46</v>
      </c>
      <c r="AI771" s="172" t="s">
        <v>46</v>
      </c>
      <c r="AJ771" s="172" t="s">
        <v>4383</v>
      </c>
      <c r="AK771" s="173">
        <v>41513</v>
      </c>
      <c r="AL771" s="212" t="s">
        <v>7175</v>
      </c>
      <c r="AM771" s="128">
        <v>5.3756545062759002E-3</v>
      </c>
      <c r="AN771" s="128">
        <v>7.7071029984663503E-2</v>
      </c>
      <c r="AO771" s="128">
        <v>7.9493648520354704E-2</v>
      </c>
      <c r="AP771" s="128">
        <v>7.5500865977720502E-2</v>
      </c>
      <c r="AQ771" s="128">
        <v>8.2295718526718298E-2</v>
      </c>
      <c r="AR771" s="128">
        <v>3.3441821529196503E-2</v>
      </c>
      <c r="AS771" s="128">
        <v>0.121102775102766</v>
      </c>
      <c r="AT771" s="128">
        <v>7.2162872921802901E-2</v>
      </c>
      <c r="AU771" s="128" t="s">
        <v>46</v>
      </c>
      <c r="AV771" s="128" t="s">
        <v>46</v>
      </c>
      <c r="AW771" s="128">
        <v>0.103573381589108</v>
      </c>
      <c r="AX771" s="128">
        <v>0.4406525655280345</v>
      </c>
      <c r="AY771" s="128">
        <v>0.74455701078578651</v>
      </c>
      <c r="AZ771" s="128">
        <v>0.59574669406078729</v>
      </c>
      <c r="BA771" s="128">
        <v>0.60404258458562632</v>
      </c>
      <c r="BB771" s="128">
        <v>0.62229549209553636</v>
      </c>
      <c r="BC771" s="128">
        <v>0.30754005087966368</v>
      </c>
      <c r="BD771" s="128">
        <v>0.92817273777197984</v>
      </c>
      <c r="BE771" s="128">
        <v>0.58322841869058306</v>
      </c>
      <c r="BF771" s="128" t="s">
        <v>46</v>
      </c>
      <c r="BG771" s="128" t="s">
        <v>46</v>
      </c>
      <c r="BH771" s="128">
        <v>1.1121342144302837</v>
      </c>
      <c r="BI771" s="128">
        <v>-6.8236492691015997E-3</v>
      </c>
      <c r="BJ771" s="128">
        <v>-2.64415672620197E-2</v>
      </c>
      <c r="BK771" s="128">
        <v>-5.3941667718670101E-2</v>
      </c>
      <c r="BL771" s="128">
        <v>-4.3992959875195581E-2</v>
      </c>
      <c r="BM771" s="128">
        <v>-4.4115599797685756E-2</v>
      </c>
      <c r="BN771" s="128">
        <v>-7.5297906625045805E-2</v>
      </c>
      <c r="BO771" s="128">
        <v>-9.3716184820590992E-3</v>
      </c>
      <c r="BP771" s="128">
        <v>-5.1567162531231198E-2</v>
      </c>
      <c r="BQ771" s="128" t="s">
        <v>46</v>
      </c>
      <c r="BR771" s="128" t="s">
        <v>46</v>
      </c>
      <c r="BS771" s="128">
        <v>9.5533825883880041E-3</v>
      </c>
      <c r="BT771" s="128">
        <v>2.7581633725614799E-2</v>
      </c>
      <c r="BU771" s="128">
        <v>4.4674585148201697E-2</v>
      </c>
      <c r="BV771" s="177">
        <v>-1.7548724412375438</v>
      </c>
      <c r="BW771" s="177">
        <v>0.1574080814219303</v>
      </c>
      <c r="BX771" s="128">
        <v>-2.1226830622233898E-2</v>
      </c>
      <c r="BY771" s="128">
        <v>-8.4969697328316302E-2</v>
      </c>
      <c r="BZ771" s="177">
        <v>9.3479454338246601E-2</v>
      </c>
      <c r="CA771" s="182">
        <v>0.41638277822064967</v>
      </c>
      <c r="CB771" s="182">
        <v>-0.1601778829960798</v>
      </c>
      <c r="CC771" s="182">
        <v>0.78618011445825053</v>
      </c>
      <c r="CD771" s="182">
        <v>0.82999615198741217</v>
      </c>
      <c r="CE771" s="182">
        <v>-7.8329763147336404E-2</v>
      </c>
      <c r="CF771" s="182">
        <v>0.38067029189139112</v>
      </c>
      <c r="CG771" s="179">
        <v>3.2796129999999999</v>
      </c>
      <c r="CH771" s="169">
        <v>0.24</v>
      </c>
      <c r="CI771" s="170" t="s">
        <v>46</v>
      </c>
      <c r="CJ771" s="170">
        <v>9.6000000000000002E-4</v>
      </c>
      <c r="CK771" s="170" t="s">
        <v>46</v>
      </c>
      <c r="CL771" s="170">
        <v>9.6000000000000002E-4</v>
      </c>
      <c r="CM771" s="180">
        <v>99026760.870000005</v>
      </c>
      <c r="CN771" s="180">
        <v>103658425.34039684</v>
      </c>
      <c r="CO771" s="180">
        <v>-16245266.450000005</v>
      </c>
      <c r="CP771" s="128" t="s">
        <v>46</v>
      </c>
      <c r="CQ771" s="128" t="s">
        <v>46</v>
      </c>
      <c r="CR771" s="128" t="s">
        <v>46</v>
      </c>
      <c r="CS771" s="128" t="s">
        <v>46</v>
      </c>
      <c r="CT771" s="126" t="s">
        <v>46</v>
      </c>
      <c r="CU771" s="126" t="s">
        <v>46</v>
      </c>
      <c r="CV771" s="126" t="s">
        <v>7176</v>
      </c>
      <c r="CW771" s="126" t="s">
        <v>46</v>
      </c>
      <c r="CX771" s="154">
        <v>25569.625694432871</v>
      </c>
    </row>
    <row r="772" spans="1:102" ht="15" customHeight="1" x14ac:dyDescent="0.35">
      <c r="A772" s="8"/>
      <c r="B772" s="129">
        <v>7672392000184</v>
      </c>
      <c r="C772" s="152" t="s">
        <v>7177</v>
      </c>
      <c r="D772" s="126">
        <v>12</v>
      </c>
      <c r="E772" s="126"/>
      <c r="F772" s="122" t="s">
        <v>3393</v>
      </c>
      <c r="G772" s="126" t="s">
        <v>2745</v>
      </c>
      <c r="H772" s="126" t="s">
        <v>2469</v>
      </c>
      <c r="I772" s="126" t="s">
        <v>2469</v>
      </c>
      <c r="J772" s="126" t="s">
        <v>362</v>
      </c>
      <c r="K772" s="126" t="s">
        <v>3540</v>
      </c>
      <c r="L772" s="211" t="s">
        <v>3399</v>
      </c>
      <c r="M772" s="126" t="s">
        <v>112</v>
      </c>
      <c r="N772" s="126" t="s">
        <v>5353</v>
      </c>
      <c r="O772" s="126" t="s">
        <v>331</v>
      </c>
      <c r="P772" s="211" t="s">
        <v>4409</v>
      </c>
      <c r="Q772" s="127">
        <v>500</v>
      </c>
      <c r="R772" s="126" t="s">
        <v>4350</v>
      </c>
      <c r="S772" s="213" t="s">
        <v>46</v>
      </c>
      <c r="T772" s="171">
        <v>100</v>
      </c>
      <c r="U772" s="171">
        <v>500</v>
      </c>
      <c r="V772" s="172" t="s">
        <v>3398</v>
      </c>
      <c r="W772" s="172" t="s">
        <v>3530</v>
      </c>
      <c r="X772" s="172" t="s">
        <v>3530</v>
      </c>
      <c r="Y772" s="172" t="s">
        <v>3538</v>
      </c>
      <c r="Z772" s="172">
        <v>5</v>
      </c>
      <c r="AA772" s="172" t="s">
        <v>46</v>
      </c>
      <c r="AB772" s="169" t="s">
        <v>46</v>
      </c>
      <c r="AC772" s="172" t="s">
        <v>46</v>
      </c>
      <c r="AD772" s="169">
        <v>0.02</v>
      </c>
      <c r="AE772" s="169" t="s">
        <v>46</v>
      </c>
      <c r="AF772" s="169">
        <v>0.02</v>
      </c>
      <c r="AG772" s="169" t="s">
        <v>46</v>
      </c>
      <c r="AH772" s="172" t="s">
        <v>46</v>
      </c>
      <c r="AI772" s="172" t="s">
        <v>46</v>
      </c>
      <c r="AJ772" s="172" t="s">
        <v>133</v>
      </c>
      <c r="AK772" s="173">
        <v>38943</v>
      </c>
      <c r="AL772" s="212" t="s">
        <v>7178</v>
      </c>
      <c r="AM772" s="128">
        <v>1.4498764915782799E-2</v>
      </c>
      <c r="AN772" s="128">
        <v>8.5890679235776896E-2</v>
      </c>
      <c r="AO772" s="128">
        <v>9.7367910985569406E-2</v>
      </c>
      <c r="AP772" s="128">
        <v>0.11605690272711611</v>
      </c>
      <c r="AQ772" s="128">
        <v>0.1075792804063091</v>
      </c>
      <c r="AR772" s="128">
        <v>0.13141241242638399</v>
      </c>
      <c r="AS772" s="128">
        <v>7.5264143852012896E-2</v>
      </c>
      <c r="AT772" s="128">
        <v>0.114369415613764</v>
      </c>
      <c r="AU772" s="128" t="s">
        <v>46</v>
      </c>
      <c r="AV772" s="128" t="s">
        <v>46</v>
      </c>
      <c r="AW772" s="128">
        <v>0.1030787535925665</v>
      </c>
      <c r="AX772" s="128">
        <v>1.1884911780823388</v>
      </c>
      <c r="AY772" s="128">
        <v>0.82976064286251949</v>
      </c>
      <c r="AZ772" s="128">
        <v>0.72970120452334086</v>
      </c>
      <c r="BA772" s="128">
        <v>0.94665345343685436</v>
      </c>
      <c r="BB772" s="128">
        <v>0.83364670640283689</v>
      </c>
      <c r="BC772" s="128">
        <v>1.2085041470765998</v>
      </c>
      <c r="BD772" s="128">
        <v>0.57684992268679591</v>
      </c>
      <c r="BE772" s="128">
        <v>0.92434642239455844</v>
      </c>
      <c r="BF772" s="128" t="s">
        <v>46</v>
      </c>
      <c r="BG772" s="128" t="s">
        <v>46</v>
      </c>
      <c r="BH772" s="128">
        <v>1.0656963881532084</v>
      </c>
      <c r="BI772" s="128">
        <v>2.2994611404052001E-3</v>
      </c>
      <c r="BJ772" s="128">
        <v>-1.76219180109062E-2</v>
      </c>
      <c r="BK772" s="128">
        <v>-3.6067405253455503E-2</v>
      </c>
      <c r="BL772" s="128">
        <v>-5.8258912500436244E-3</v>
      </c>
      <c r="BM772" s="128">
        <v>-1.9013677766241965E-2</v>
      </c>
      <c r="BN772" s="128">
        <v>2.2672684272141599E-2</v>
      </c>
      <c r="BO772" s="128">
        <v>-5.5210249732812099E-2</v>
      </c>
      <c r="BP772" s="128">
        <v>-9.3606198392701002E-3</v>
      </c>
      <c r="BQ772" s="128" t="s">
        <v>46</v>
      </c>
      <c r="BR772" s="128" t="s">
        <v>46</v>
      </c>
      <c r="BS772" s="128">
        <v>5.7940159441201011E-3</v>
      </c>
      <c r="BT772" s="128">
        <v>3.3811259978228897E-2</v>
      </c>
      <c r="BU772" s="128">
        <v>2.82245555782112E-2</v>
      </c>
      <c r="BV772" s="177">
        <v>-0.94002482292278555</v>
      </c>
      <c r="BW772" s="177">
        <v>0.1136293234471344</v>
      </c>
      <c r="BX772" s="128">
        <v>-2.9205880669772401E-2</v>
      </c>
      <c r="BY772" s="128">
        <v>-8.3144775538205401E-2</v>
      </c>
      <c r="BZ772" s="177">
        <v>2.5558017558655399E-2</v>
      </c>
      <c r="CA772" s="182">
        <v>-0.11784178772423989</v>
      </c>
      <c r="CB772" s="182">
        <v>4.3008577860712799E-2</v>
      </c>
      <c r="CC772" s="182">
        <v>-8.0342473572399098E-2</v>
      </c>
      <c r="CD772" s="182">
        <v>-0.14623454927496249</v>
      </c>
      <c r="CE772" s="182">
        <v>7.3497049622347196E-2</v>
      </c>
      <c r="CF772" s="182">
        <v>0.23388733427667149</v>
      </c>
      <c r="CG772" s="179">
        <v>6487.2401761000001</v>
      </c>
      <c r="CH772" s="169">
        <v>0.24</v>
      </c>
      <c r="CI772" s="170" t="s">
        <v>46</v>
      </c>
      <c r="CJ772" s="170">
        <v>4.7999999999999996E-3</v>
      </c>
      <c r="CK772" s="170" t="s">
        <v>46</v>
      </c>
      <c r="CL772" s="170">
        <v>4.7999999999999996E-3</v>
      </c>
      <c r="CM772" s="180">
        <v>10436000.279999999</v>
      </c>
      <c r="CN772" s="180">
        <v>10384658.143492062</v>
      </c>
      <c r="CO772" s="180">
        <v>-1424240.4</v>
      </c>
      <c r="CP772" s="128" t="s">
        <v>46</v>
      </c>
      <c r="CQ772" s="128" t="s">
        <v>46</v>
      </c>
      <c r="CR772" s="128" t="s">
        <v>46</v>
      </c>
      <c r="CS772" s="128" t="s">
        <v>46</v>
      </c>
      <c r="CT772" s="126" t="s">
        <v>46</v>
      </c>
      <c r="CU772" s="126" t="s">
        <v>46</v>
      </c>
      <c r="CV772" s="126" t="s">
        <v>7179</v>
      </c>
      <c r="CW772" s="126" t="s">
        <v>46</v>
      </c>
      <c r="CX772" s="154">
        <v>25569.625694432871</v>
      </c>
    </row>
    <row r="773" spans="1:102" ht="15" customHeight="1" x14ac:dyDescent="0.35">
      <c r="A773" s="8"/>
      <c r="B773" s="129">
        <v>5024659000100</v>
      </c>
      <c r="C773" s="152" t="s">
        <v>707</v>
      </c>
      <c r="D773" s="126">
        <v>13</v>
      </c>
      <c r="E773" s="126"/>
      <c r="F773" s="122" t="s">
        <v>3552</v>
      </c>
      <c r="G773" s="126" t="s">
        <v>2745</v>
      </c>
      <c r="H773" s="126" t="s">
        <v>2469</v>
      </c>
      <c r="I773" s="126" t="s">
        <v>2469</v>
      </c>
      <c r="J773" s="126" t="s">
        <v>3561</v>
      </c>
      <c r="K773" s="126" t="s">
        <v>3526</v>
      </c>
      <c r="L773" s="211" t="s">
        <v>3399</v>
      </c>
      <c r="M773" s="126" t="s">
        <v>112</v>
      </c>
      <c r="N773" s="126" t="s">
        <v>264</v>
      </c>
      <c r="O773" s="126" t="s">
        <v>370</v>
      </c>
      <c r="P773" s="211" t="s">
        <v>3541</v>
      </c>
      <c r="Q773" s="127">
        <v>500</v>
      </c>
      <c r="R773" s="126" t="s">
        <v>4350</v>
      </c>
      <c r="S773" s="213" t="s">
        <v>46</v>
      </c>
      <c r="T773" s="171">
        <v>100</v>
      </c>
      <c r="U773" s="171">
        <v>500</v>
      </c>
      <c r="V773" s="172" t="s">
        <v>3398</v>
      </c>
      <c r="W773" s="172" t="s">
        <v>135</v>
      </c>
      <c r="X773" s="172" t="s">
        <v>135</v>
      </c>
      <c r="Y773" s="172" t="s">
        <v>3530</v>
      </c>
      <c r="Z773" s="172">
        <v>1</v>
      </c>
      <c r="AA773" s="172" t="s">
        <v>46</v>
      </c>
      <c r="AB773" s="169" t="s">
        <v>46</v>
      </c>
      <c r="AC773" s="172" t="s">
        <v>46</v>
      </c>
      <c r="AD773" s="169">
        <v>1.1000000000000001E-2</v>
      </c>
      <c r="AE773" s="169" t="s">
        <v>46</v>
      </c>
      <c r="AF773" s="169">
        <v>1.1000000000000001E-2</v>
      </c>
      <c r="AG773" s="169" t="s">
        <v>46</v>
      </c>
      <c r="AH773" s="172" t="s">
        <v>46</v>
      </c>
      <c r="AI773" s="172" t="s">
        <v>46</v>
      </c>
      <c r="AJ773" s="172" t="s">
        <v>133</v>
      </c>
      <c r="AK773" s="173">
        <v>37936</v>
      </c>
      <c r="AL773" s="212" t="s">
        <v>7180</v>
      </c>
      <c r="AM773" s="128">
        <v>1.11841087110859E-2</v>
      </c>
      <c r="AN773" s="128">
        <v>9.0434501770198794E-2</v>
      </c>
      <c r="AO773" s="128">
        <v>9.0930780435360195E-2</v>
      </c>
      <c r="AP773" s="128">
        <v>9.8867053685663203E-2</v>
      </c>
      <c r="AQ773" s="128">
        <v>8.6247162111845604E-2</v>
      </c>
      <c r="AR773" s="128">
        <v>5.4192013524359997E-2</v>
      </c>
      <c r="AS773" s="128">
        <v>0.1069978009067984</v>
      </c>
      <c r="AT773" s="128">
        <v>2.56086381770546E-2</v>
      </c>
      <c r="AU773" s="128" t="s">
        <v>46</v>
      </c>
      <c r="AV773" s="128" t="s">
        <v>46</v>
      </c>
      <c r="AW773" s="128">
        <v>0.1028703635783354</v>
      </c>
      <c r="AX773" s="128">
        <v>0.91678254079215482</v>
      </c>
      <c r="AY773" s="128">
        <v>0.87365696712915331</v>
      </c>
      <c r="AZ773" s="128">
        <v>0.68145962402093352</v>
      </c>
      <c r="BA773" s="128">
        <v>0.79988808519403787</v>
      </c>
      <c r="BB773" s="128">
        <v>0.65468473812512595</v>
      </c>
      <c r="BC773" s="128">
        <v>0.49836443813333042</v>
      </c>
      <c r="BD773" s="128">
        <v>0.82006743213744926</v>
      </c>
      <c r="BE773" s="128">
        <v>0.20697188102540559</v>
      </c>
      <c r="BF773" s="128" t="s">
        <v>46</v>
      </c>
      <c r="BG773" s="128" t="s">
        <v>46</v>
      </c>
      <c r="BH773" s="128">
        <v>0.87531856681483489</v>
      </c>
      <c r="BI773" s="128">
        <v>-1.0151950642915001E-3</v>
      </c>
      <c r="BJ773" s="128">
        <v>-1.30780954764844E-2</v>
      </c>
      <c r="BK773" s="128">
        <v>-4.2504535803664603E-2</v>
      </c>
      <c r="BL773" s="128">
        <v>-2.2013198666016143E-2</v>
      </c>
      <c r="BM773" s="128">
        <v>-4.0195949669721731E-2</v>
      </c>
      <c r="BN773" s="128">
        <v>-5.4547714629882199E-2</v>
      </c>
      <c r="BO773" s="128">
        <v>-2.3476592678026698E-2</v>
      </c>
      <c r="BP773" s="128">
        <v>-9.8121397275979502E-2</v>
      </c>
      <c r="BQ773" s="128" t="s">
        <v>46</v>
      </c>
      <c r="BR773" s="128" t="s">
        <v>46</v>
      </c>
      <c r="BS773" s="128">
        <v>-1.3112011355588038E-2</v>
      </c>
      <c r="BT773" s="128">
        <v>1.85837002023896E-2</v>
      </c>
      <c r="BU773" s="128">
        <v>2.5744727123130098E-2</v>
      </c>
      <c r="BV773" s="177">
        <v>-2.0483757629932668</v>
      </c>
      <c r="BW773" s="177">
        <v>-0.19805600829179781</v>
      </c>
      <c r="BX773" s="128">
        <v>-7.5219209058658004E-3</v>
      </c>
      <c r="BY773" s="128">
        <v>-5.1618494285208101E-2</v>
      </c>
      <c r="BZ773" s="177">
        <v>4.9045683486789199E-2</v>
      </c>
      <c r="CA773" s="182">
        <v>0.49306639509472688</v>
      </c>
      <c r="CB773" s="182">
        <v>-0.1679761460695432</v>
      </c>
      <c r="CC773" s="182">
        <v>0.47374019777465731</v>
      </c>
      <c r="CD773" s="182">
        <v>0.41570710603426209</v>
      </c>
      <c r="CE773" s="182">
        <v>0.34000086925100981</v>
      </c>
      <c r="CF773" s="182">
        <v>0.46893681025615669</v>
      </c>
      <c r="CG773" s="179">
        <v>8458.0376952999995</v>
      </c>
      <c r="CH773" s="169">
        <v>0.24</v>
      </c>
      <c r="CI773" s="170" t="s">
        <v>46</v>
      </c>
      <c r="CJ773" s="170">
        <v>2.64E-3</v>
      </c>
      <c r="CK773" s="170" t="s">
        <v>46</v>
      </c>
      <c r="CL773" s="170">
        <v>2.64E-3</v>
      </c>
      <c r="CM773" s="180">
        <v>14044787.25</v>
      </c>
      <c r="CN773" s="180">
        <v>14173301.442142855</v>
      </c>
      <c r="CO773" s="180">
        <v>-1883345.32</v>
      </c>
      <c r="CP773" s="128" t="s">
        <v>46</v>
      </c>
      <c r="CQ773" s="128" t="s">
        <v>46</v>
      </c>
      <c r="CR773" s="128" t="s">
        <v>46</v>
      </c>
      <c r="CS773" s="128" t="s">
        <v>46</v>
      </c>
      <c r="CT773" s="126" t="s">
        <v>46</v>
      </c>
      <c r="CU773" s="126" t="s">
        <v>46</v>
      </c>
      <c r="CV773" s="126" t="s">
        <v>7181</v>
      </c>
      <c r="CW773" s="126" t="s">
        <v>46</v>
      </c>
      <c r="CX773" s="154">
        <v>25569.625</v>
      </c>
    </row>
    <row r="774" spans="1:102" ht="15" customHeight="1" x14ac:dyDescent="0.35">
      <c r="A774" s="8"/>
      <c r="B774" s="129">
        <v>3499367000190</v>
      </c>
      <c r="C774" s="152" t="s">
        <v>7182</v>
      </c>
      <c r="D774" s="126">
        <v>10</v>
      </c>
      <c r="E774" s="126"/>
      <c r="F774" s="122" t="s">
        <v>3394</v>
      </c>
      <c r="G774" s="126" t="s">
        <v>2745</v>
      </c>
      <c r="H774" s="126" t="s">
        <v>2469</v>
      </c>
      <c r="I774" s="126" t="s">
        <v>2469</v>
      </c>
      <c r="J774" s="126" t="s">
        <v>3561</v>
      </c>
      <c r="K774" s="126" t="s">
        <v>3526</v>
      </c>
      <c r="L774" s="211" t="s">
        <v>3399</v>
      </c>
      <c r="M774" s="126" t="s">
        <v>163</v>
      </c>
      <c r="N774" s="126" t="s">
        <v>3566</v>
      </c>
      <c r="O774" s="126" t="s">
        <v>4508</v>
      </c>
      <c r="P774" s="211" t="s">
        <v>3541</v>
      </c>
      <c r="Q774" s="127">
        <v>500</v>
      </c>
      <c r="R774" s="126" t="s">
        <v>4350</v>
      </c>
      <c r="S774" s="213" t="s">
        <v>46</v>
      </c>
      <c r="T774" s="171">
        <v>100</v>
      </c>
      <c r="U774" s="171">
        <v>500</v>
      </c>
      <c r="V774" s="172" t="s">
        <v>3398</v>
      </c>
      <c r="W774" s="172" t="s">
        <v>135</v>
      </c>
      <c r="X774" s="172" t="s">
        <v>135</v>
      </c>
      <c r="Y774" s="172" t="s">
        <v>3530</v>
      </c>
      <c r="Z774" s="172">
        <v>1</v>
      </c>
      <c r="AA774" s="172" t="s">
        <v>46</v>
      </c>
      <c r="AB774" s="169" t="s">
        <v>46</v>
      </c>
      <c r="AC774" s="172" t="s">
        <v>46</v>
      </c>
      <c r="AD774" s="169">
        <v>4.0000000000000001E-3</v>
      </c>
      <c r="AE774" s="169" t="s">
        <v>46</v>
      </c>
      <c r="AF774" s="169">
        <v>4.0000000000000001E-3</v>
      </c>
      <c r="AG774" s="169" t="s">
        <v>46</v>
      </c>
      <c r="AH774" s="172" t="s">
        <v>46</v>
      </c>
      <c r="AI774" s="172" t="s">
        <v>46</v>
      </c>
      <c r="AJ774" s="172" t="s">
        <v>133</v>
      </c>
      <c r="AK774" s="173">
        <v>36606</v>
      </c>
      <c r="AL774" s="212" t="s">
        <v>7183</v>
      </c>
      <c r="AM774" s="128">
        <v>1.0846108044261799E-2</v>
      </c>
      <c r="AN774" s="128">
        <v>0.109146715442072</v>
      </c>
      <c r="AO774" s="128">
        <v>0.13154049755440389</v>
      </c>
      <c r="AP774" s="128">
        <v>0.11907280570751071</v>
      </c>
      <c r="AQ774" s="128">
        <v>0.1147745269892843</v>
      </c>
      <c r="AR774" s="128">
        <v>9.0385988271948797E-2</v>
      </c>
      <c r="AS774" s="128">
        <v>0.11523746695805601</v>
      </c>
      <c r="AT774" s="128">
        <v>0.11614817045985119</v>
      </c>
      <c r="AU774" s="128" t="s">
        <v>46</v>
      </c>
      <c r="AV774" s="128" t="s">
        <v>46</v>
      </c>
      <c r="AW774" s="128">
        <v>0.1280229731645616</v>
      </c>
      <c r="AX774" s="128">
        <v>0.88907598695534462</v>
      </c>
      <c r="AY774" s="128">
        <v>1.0544292998654254</v>
      </c>
      <c r="AZ774" s="128">
        <v>0.98579972125800019</v>
      </c>
      <c r="BA774" s="128">
        <v>0.97263786000411645</v>
      </c>
      <c r="BB774" s="128">
        <v>0.89558826737665176</v>
      </c>
      <c r="BC774" s="128">
        <v>0.83121403562587959</v>
      </c>
      <c r="BD774" s="128">
        <v>0.88321902705864541</v>
      </c>
      <c r="BE774" s="128">
        <v>0.9387225182194272</v>
      </c>
      <c r="BF774" s="128" t="s">
        <v>46</v>
      </c>
      <c r="BG774" s="128" t="s">
        <v>46</v>
      </c>
      <c r="BH774" s="128">
        <v>1.1931087143128132</v>
      </c>
      <c r="BI774" s="128">
        <v>-1.3531957311156001E-3</v>
      </c>
      <c r="BJ774" s="128">
        <v>5.6341181953886996E-3</v>
      </c>
      <c r="BK774" s="128">
        <v>-1.894818684621E-3</v>
      </c>
      <c r="BL774" s="128">
        <v>-2.984386689441787E-3</v>
      </c>
      <c r="BM774" s="128">
        <v>-1.1860895205961119E-2</v>
      </c>
      <c r="BN774" s="128">
        <v>-1.8353739882293399E-2</v>
      </c>
      <c r="BO774" s="128">
        <v>-1.52369266267691E-2</v>
      </c>
      <c r="BP774" s="128">
        <v>-7.5818649931829003E-3</v>
      </c>
      <c r="BQ774" s="128" t="s">
        <v>46</v>
      </c>
      <c r="BR774" s="128" t="s">
        <v>46</v>
      </c>
      <c r="BS774" s="128">
        <v>1.8713010962229104E-2</v>
      </c>
      <c r="BT774" s="128">
        <v>1.91194338900929E-2</v>
      </c>
      <c r="BU774" s="128">
        <v>1.7174808560808601E-2</v>
      </c>
      <c r="BV774" s="177">
        <v>-7.8066895885426299E-2</v>
      </c>
      <c r="BW774" s="177">
        <v>0.39206364323812481</v>
      </c>
      <c r="BX774" s="128">
        <v>-1.0456363066545999E-2</v>
      </c>
      <c r="BY774" s="128">
        <v>-2.7597644097445799E-2</v>
      </c>
      <c r="BZ774" s="177">
        <v>2.3102595371422702E-2</v>
      </c>
      <c r="CA774" s="182">
        <v>0.17302705661276641</v>
      </c>
      <c r="CB774" s="182">
        <v>-7.7176744965215205E-2</v>
      </c>
      <c r="CC774" s="182">
        <v>0.2210370781694086</v>
      </c>
      <c r="CD774" s="182">
        <v>0.16583945563177749</v>
      </c>
      <c r="CE774" s="182">
        <v>-5.5992901800768803E-2</v>
      </c>
      <c r="CF774" s="182">
        <v>0.1497336521542095</v>
      </c>
      <c r="CG774" s="179">
        <v>21438.827643600001</v>
      </c>
      <c r="CH774" s="169">
        <v>0.24</v>
      </c>
      <c r="CI774" s="170" t="s">
        <v>46</v>
      </c>
      <c r="CJ774" s="170">
        <v>9.6000000000000002E-4</v>
      </c>
      <c r="CK774" s="170" t="s">
        <v>46</v>
      </c>
      <c r="CL774" s="170">
        <v>9.6000000000000002E-4</v>
      </c>
      <c r="CM774" s="180">
        <v>239662078.05000001</v>
      </c>
      <c r="CN774" s="180">
        <v>242371655.63531736</v>
      </c>
      <c r="CO774" s="180">
        <v>-22789239.890000027</v>
      </c>
      <c r="CP774" s="128" t="s">
        <v>46</v>
      </c>
      <c r="CQ774" s="128" t="s">
        <v>46</v>
      </c>
      <c r="CR774" s="128" t="s">
        <v>46</v>
      </c>
      <c r="CS774" s="128" t="s">
        <v>46</v>
      </c>
      <c r="CT774" s="126" t="s">
        <v>46</v>
      </c>
      <c r="CU774" s="126" t="s">
        <v>46</v>
      </c>
      <c r="CV774" s="126" t="s">
        <v>7184</v>
      </c>
      <c r="CW774" s="126" t="s">
        <v>46</v>
      </c>
      <c r="CX774" s="154">
        <v>25569.625694432871</v>
      </c>
    </row>
    <row r="775" spans="1:102" ht="15" customHeight="1" x14ac:dyDescent="0.35">
      <c r="A775" s="8"/>
      <c r="B775" s="129">
        <v>4192419000143</v>
      </c>
      <c r="C775" s="152" t="s">
        <v>7185</v>
      </c>
      <c r="D775" s="126">
        <v>10</v>
      </c>
      <c r="E775" s="126"/>
      <c r="F775" s="122" t="s">
        <v>3552</v>
      </c>
      <c r="G775" s="126" t="s">
        <v>2745</v>
      </c>
      <c r="H775" s="126" t="s">
        <v>2469</v>
      </c>
      <c r="I775" s="126" t="s">
        <v>2469</v>
      </c>
      <c r="J775" s="126" t="s">
        <v>362</v>
      </c>
      <c r="K775" s="126" t="s">
        <v>3526</v>
      </c>
      <c r="L775" s="211" t="s">
        <v>3399</v>
      </c>
      <c r="M775" s="126" t="s">
        <v>163</v>
      </c>
      <c r="N775" s="126" t="s">
        <v>5358</v>
      </c>
      <c r="O775" s="126" t="s">
        <v>4508</v>
      </c>
      <c r="P775" s="211" t="s">
        <v>4409</v>
      </c>
      <c r="Q775" s="127">
        <v>500</v>
      </c>
      <c r="R775" s="126" t="s">
        <v>4350</v>
      </c>
      <c r="S775" s="213" t="s">
        <v>46</v>
      </c>
      <c r="T775" s="171">
        <v>100</v>
      </c>
      <c r="U775" s="171">
        <v>500</v>
      </c>
      <c r="V775" s="172" t="s">
        <v>3398</v>
      </c>
      <c r="W775" s="172" t="s">
        <v>135</v>
      </c>
      <c r="X775" s="172" t="s">
        <v>135</v>
      </c>
      <c r="Y775" s="172" t="s">
        <v>3530</v>
      </c>
      <c r="Z775" s="172">
        <v>1</v>
      </c>
      <c r="AA775" s="172" t="s">
        <v>46</v>
      </c>
      <c r="AB775" s="169" t="s">
        <v>46</v>
      </c>
      <c r="AC775" s="172" t="s">
        <v>46</v>
      </c>
      <c r="AD775" s="169">
        <v>8.0000000000000002E-3</v>
      </c>
      <c r="AE775" s="169" t="s">
        <v>46</v>
      </c>
      <c r="AF775" s="169">
        <v>8.0000000000000002E-3</v>
      </c>
      <c r="AG775" s="169" t="s">
        <v>46</v>
      </c>
      <c r="AH775" s="172" t="s">
        <v>46</v>
      </c>
      <c r="AI775" s="172" t="s">
        <v>46</v>
      </c>
      <c r="AJ775" s="172" t="s">
        <v>133</v>
      </c>
      <c r="AK775" s="173">
        <v>38267</v>
      </c>
      <c r="AL775" s="212" t="s">
        <v>7186</v>
      </c>
      <c r="AM775" s="128">
        <v>9.1155308894572008E-3</v>
      </c>
      <c r="AN775" s="128">
        <v>8.9587035012179406E-2</v>
      </c>
      <c r="AO775" s="128">
        <v>0.1068218970854255</v>
      </c>
      <c r="AP775" s="128">
        <v>8.9860727156235901E-2</v>
      </c>
      <c r="AQ775" s="128">
        <v>9.2330338110981E-2</v>
      </c>
      <c r="AR775" s="128">
        <v>4.7500328979589598E-2</v>
      </c>
      <c r="AS775" s="128">
        <v>0.13095894664258509</v>
      </c>
      <c r="AT775" s="128">
        <v>6.7453629235479706E-2</v>
      </c>
      <c r="AU775" s="128" t="s">
        <v>46</v>
      </c>
      <c r="AV775" s="128" t="s">
        <v>46</v>
      </c>
      <c r="AW775" s="128">
        <v>0.1090308440474172</v>
      </c>
      <c r="AX775" s="128">
        <v>0.74721730496256344</v>
      </c>
      <c r="AY775" s="128">
        <v>0.86546987898180661</v>
      </c>
      <c r="AZ775" s="128">
        <v>0.80055190856724678</v>
      </c>
      <c r="BA775" s="128">
        <v>0.72390233699347517</v>
      </c>
      <c r="BB775" s="128">
        <v>0.70501000444104067</v>
      </c>
      <c r="BC775" s="128">
        <v>0.43682589414066408</v>
      </c>
      <c r="BD775" s="128">
        <v>1.0037137789603516</v>
      </c>
      <c r="BE775" s="128">
        <v>0.54516778394591148</v>
      </c>
      <c r="BF775" s="128" t="s">
        <v>46</v>
      </c>
      <c r="BG775" s="128" t="s">
        <v>46</v>
      </c>
      <c r="BH775" s="128">
        <v>1.0520666047475746</v>
      </c>
      <c r="BI775" s="128">
        <v>-3.0837728859203E-3</v>
      </c>
      <c r="BJ775" s="128">
        <v>-1.3925562234503801E-2</v>
      </c>
      <c r="BK775" s="128">
        <v>-2.6613419153599299E-2</v>
      </c>
      <c r="BL775" s="128">
        <v>-3.04884036360481E-2</v>
      </c>
      <c r="BM775" s="128">
        <v>-3.4159222324234184E-2</v>
      </c>
      <c r="BN775" s="128">
        <v>-6.1239399174652702E-2</v>
      </c>
      <c r="BO775" s="128">
        <v>4.8455305775989998E-4</v>
      </c>
      <c r="BP775" s="128">
        <v>-5.6276406217554399E-2</v>
      </c>
      <c r="BQ775" s="128" t="s">
        <v>46</v>
      </c>
      <c r="BR775" s="128" t="s">
        <v>46</v>
      </c>
      <c r="BS775" s="128">
        <v>4.8892243008569203E-3</v>
      </c>
      <c r="BT775" s="128">
        <v>1.44828386125426E-2</v>
      </c>
      <c r="BU775" s="128">
        <v>6.9106506612620494E-2</v>
      </c>
      <c r="BV775" s="177">
        <v>-1.6341424627895431</v>
      </c>
      <c r="BW775" s="177">
        <v>6.5641656700308096E-2</v>
      </c>
      <c r="BX775" s="128">
        <v>-4.3723850862752997E-3</v>
      </c>
      <c r="BY775" s="128">
        <v>-0.1533203338086771</v>
      </c>
      <c r="BZ775" s="177">
        <v>7.9036294011980396E-2</v>
      </c>
      <c r="CA775" s="182">
        <v>0.33390262004374582</v>
      </c>
      <c r="CB775" s="182">
        <v>-0.20599411502568851</v>
      </c>
      <c r="CC775" s="182">
        <v>0.64488823712772458</v>
      </c>
      <c r="CD775" s="182">
        <v>0.58012774723076244</v>
      </c>
      <c r="CE775" s="182">
        <v>-0.155005391676345</v>
      </c>
      <c r="CF775" s="182">
        <v>0.47794224599268409</v>
      </c>
      <c r="CG775" s="179">
        <v>8696.7588470999999</v>
      </c>
      <c r="CH775" s="169">
        <v>0.24</v>
      </c>
      <c r="CI775" s="170" t="s">
        <v>46</v>
      </c>
      <c r="CJ775" s="170">
        <v>1.92E-3</v>
      </c>
      <c r="CK775" s="170" t="s">
        <v>46</v>
      </c>
      <c r="CL775" s="170">
        <v>1.92E-3</v>
      </c>
      <c r="CM775" s="180">
        <v>36874466.710000001</v>
      </c>
      <c r="CN775" s="180">
        <v>38410793.700555563</v>
      </c>
      <c r="CO775" s="180">
        <v>-5415849.9300000034</v>
      </c>
      <c r="CP775" s="128" t="s">
        <v>46</v>
      </c>
      <c r="CQ775" s="128" t="s">
        <v>46</v>
      </c>
      <c r="CR775" s="128" t="s">
        <v>46</v>
      </c>
      <c r="CS775" s="128" t="s">
        <v>46</v>
      </c>
      <c r="CT775" s="126" t="s">
        <v>46</v>
      </c>
      <c r="CU775" s="126" t="s">
        <v>46</v>
      </c>
      <c r="CV775" s="126" t="s">
        <v>7187</v>
      </c>
      <c r="CW775" s="126" t="s">
        <v>46</v>
      </c>
      <c r="CX775" s="154">
        <v>25569.625694432871</v>
      </c>
    </row>
    <row r="776" spans="1:102" ht="15" customHeight="1" x14ac:dyDescent="0.35">
      <c r="A776" s="8"/>
      <c r="B776" s="129">
        <v>28320756000137</v>
      </c>
      <c r="C776" s="152" t="s">
        <v>7188</v>
      </c>
      <c r="D776" s="126">
        <v>2</v>
      </c>
      <c r="E776" s="126"/>
      <c r="F776" s="122" t="s">
        <v>3552</v>
      </c>
      <c r="G776" s="126" t="s">
        <v>2745</v>
      </c>
      <c r="H776" s="126" t="s">
        <v>2469</v>
      </c>
      <c r="I776" s="126" t="s">
        <v>2469</v>
      </c>
      <c r="J776" s="126" t="s">
        <v>3559</v>
      </c>
      <c r="K776" s="126" t="s">
        <v>3526</v>
      </c>
      <c r="L776" s="211" t="s">
        <v>3399</v>
      </c>
      <c r="M776" s="126" t="s">
        <v>163</v>
      </c>
      <c r="N776" s="126" t="s">
        <v>3570</v>
      </c>
      <c r="O776" s="126" t="s">
        <v>3568</v>
      </c>
      <c r="P776" s="211" t="s">
        <v>3541</v>
      </c>
      <c r="Q776" s="127">
        <v>500</v>
      </c>
      <c r="R776" s="126" t="s">
        <v>4350</v>
      </c>
      <c r="S776" s="213" t="s">
        <v>46</v>
      </c>
      <c r="T776" s="171">
        <v>100</v>
      </c>
      <c r="U776" s="171">
        <v>500</v>
      </c>
      <c r="V776" s="172" t="s">
        <v>3398</v>
      </c>
      <c r="W776" s="172" t="s">
        <v>135</v>
      </c>
      <c r="X776" s="172" t="s">
        <v>135</v>
      </c>
      <c r="Y776" s="172" t="s">
        <v>3530</v>
      </c>
      <c r="Z776" s="172">
        <v>1</v>
      </c>
      <c r="AA776" s="172" t="s">
        <v>46</v>
      </c>
      <c r="AB776" s="169" t="s">
        <v>46</v>
      </c>
      <c r="AC776" s="172" t="s">
        <v>46</v>
      </c>
      <c r="AD776" s="169">
        <v>5.0000000000000001E-3</v>
      </c>
      <c r="AE776" s="169" t="s">
        <v>46</v>
      </c>
      <c r="AF776" s="169">
        <v>5.0000000000000001E-3</v>
      </c>
      <c r="AG776" s="169" t="s">
        <v>46</v>
      </c>
      <c r="AH776" s="172" t="s">
        <v>46</v>
      </c>
      <c r="AI776" s="172" t="s">
        <v>46</v>
      </c>
      <c r="AJ776" s="172" t="s">
        <v>133</v>
      </c>
      <c r="AK776" s="173">
        <v>43538</v>
      </c>
      <c r="AL776" s="212" t="s">
        <v>7189</v>
      </c>
      <c r="AM776" s="128">
        <v>1.46577437190513E-2</v>
      </c>
      <c r="AN776" s="128">
        <v>0.1135232974930904</v>
      </c>
      <c r="AO776" s="128">
        <v>0.1389613740858397</v>
      </c>
      <c r="AP776" s="128">
        <v>0.1372296929547227</v>
      </c>
      <c r="AQ776" s="128">
        <v>0.1276331442380256</v>
      </c>
      <c r="AR776" s="128">
        <v>0.122271052314635</v>
      </c>
      <c r="AS776" s="128">
        <v>0.1074705211423254</v>
      </c>
      <c r="AT776" s="128">
        <v>0.13128486817928309</v>
      </c>
      <c r="AU776" s="128" t="s">
        <v>46</v>
      </c>
      <c r="AV776" s="128" t="s">
        <v>46</v>
      </c>
      <c r="AW776" s="128">
        <v>9.1916255977989303E-2</v>
      </c>
      <c r="AX776" s="128">
        <v>1.2015229712236335</v>
      </c>
      <c r="AY776" s="128">
        <v>1.096709970696131</v>
      </c>
      <c r="AZ776" s="128">
        <v>1.041413757636066</v>
      </c>
      <c r="BA776" s="128">
        <v>1.130555784084557</v>
      </c>
      <c r="BB776" s="128">
        <v>1.0082915884214505</v>
      </c>
      <c r="BC776" s="128">
        <v>1.1244377229010465</v>
      </c>
      <c r="BD776" s="128">
        <v>0.82369052033536216</v>
      </c>
      <c r="BE776" s="128">
        <v>1.0610590039725365</v>
      </c>
      <c r="BF776" s="128" t="s">
        <v>46</v>
      </c>
      <c r="BG776" s="128" t="s">
        <v>46</v>
      </c>
      <c r="BH776" s="128">
        <v>1.0410508434454937</v>
      </c>
      <c r="BI776" s="128">
        <v>2.4584399436737001E-3</v>
      </c>
      <c r="BJ776" s="128">
        <v>1.00107002464071E-2</v>
      </c>
      <c r="BK776" s="128">
        <v>5.5260578468147997E-3</v>
      </c>
      <c r="BL776" s="128">
        <v>1.4131831045444132E-2</v>
      </c>
      <c r="BM776" s="128">
        <v>9.3164755597818782E-4</v>
      </c>
      <c r="BN776" s="128">
        <v>1.35313241603927E-2</v>
      </c>
      <c r="BO776" s="128">
        <v>-2.3003872442499601E-2</v>
      </c>
      <c r="BP776" s="128">
        <v>7.5548327262488996E-3</v>
      </c>
      <c r="BQ776" s="128" t="s">
        <v>46</v>
      </c>
      <c r="BR776" s="128" t="s">
        <v>46</v>
      </c>
      <c r="BS776" s="128">
        <v>3.3304054779423886E-3</v>
      </c>
      <c r="BT776" s="128">
        <v>3.2910357460253E-3</v>
      </c>
      <c r="BU776" s="128">
        <v>8.8697818423356008E-3</v>
      </c>
      <c r="BV776" s="177">
        <v>1.480118998070163</v>
      </c>
      <c r="BW776" s="177">
        <v>0.30414475805501101</v>
      </c>
      <c r="BX776" s="128">
        <v>-1.10619030815E-3</v>
      </c>
      <c r="BY776" s="128">
        <v>-3.8526618511453697E-2</v>
      </c>
      <c r="BZ776" s="177">
        <v>1.9364874986221E-3</v>
      </c>
      <c r="CA776" s="182">
        <v>4.6195035426070098E-2</v>
      </c>
      <c r="CB776" s="182">
        <v>-8.8899433761527105E-2</v>
      </c>
      <c r="CC776" s="182">
        <v>3.06563250521277E-2</v>
      </c>
      <c r="CD776" s="182">
        <v>-6.8776067795567095E-2</v>
      </c>
      <c r="CE776" s="182">
        <v>-6.6902197711882105E-2</v>
      </c>
      <c r="CF776" s="182">
        <v>4.0407257301684998E-2</v>
      </c>
      <c r="CG776" s="179">
        <v>1776.0002202999999</v>
      </c>
      <c r="CH776" s="169">
        <v>0.24</v>
      </c>
      <c r="CI776" s="170" t="s">
        <v>46</v>
      </c>
      <c r="CJ776" s="170">
        <v>1.1999999999999999E-3</v>
      </c>
      <c r="CK776" s="170" t="s">
        <v>46</v>
      </c>
      <c r="CL776" s="170">
        <v>1.1999999999999999E-3</v>
      </c>
      <c r="CM776" s="180">
        <v>3067708621.7399998</v>
      </c>
      <c r="CN776" s="180">
        <v>2940762897.6613464</v>
      </c>
      <c r="CO776" s="180">
        <v>167711998.57999992</v>
      </c>
      <c r="CP776" s="128" t="s">
        <v>46</v>
      </c>
      <c r="CQ776" s="128" t="s">
        <v>46</v>
      </c>
      <c r="CR776" s="128" t="s">
        <v>46</v>
      </c>
      <c r="CS776" s="128" t="s">
        <v>46</v>
      </c>
      <c r="CT776" s="126" t="s">
        <v>46</v>
      </c>
      <c r="CU776" s="126" t="s">
        <v>46</v>
      </c>
      <c r="CV776" s="126" t="s">
        <v>7190</v>
      </c>
      <c r="CW776" s="126" t="s">
        <v>46</v>
      </c>
      <c r="CX776" s="154">
        <v>25569.625694432871</v>
      </c>
    </row>
    <row r="777" spans="1:102" ht="15" customHeight="1" x14ac:dyDescent="0.35">
      <c r="A777" s="8"/>
      <c r="B777" s="129">
        <v>49984055000172</v>
      </c>
      <c r="C777" s="152" t="s">
        <v>7191</v>
      </c>
      <c r="D777" s="126">
        <v>11</v>
      </c>
      <c r="E777" s="126"/>
      <c r="F777" s="122"/>
      <c r="G777" s="126" t="s">
        <v>2745</v>
      </c>
      <c r="H777" s="126" t="s">
        <v>2469</v>
      </c>
      <c r="I777" s="126" t="s">
        <v>2469</v>
      </c>
      <c r="J777" s="126" t="s">
        <v>3559</v>
      </c>
      <c r="K777" s="126" t="s">
        <v>3526</v>
      </c>
      <c r="L777" s="211" t="s">
        <v>3399</v>
      </c>
      <c r="M777" s="126" t="s">
        <v>163</v>
      </c>
      <c r="N777" s="126" t="s">
        <v>3547</v>
      </c>
      <c r="O777" s="126" t="s">
        <v>164</v>
      </c>
      <c r="P777" s="211" t="s">
        <v>3562</v>
      </c>
      <c r="Q777" s="127">
        <v>500</v>
      </c>
      <c r="R777" s="126" t="s">
        <v>4350</v>
      </c>
      <c r="S777" s="213" t="s">
        <v>46</v>
      </c>
      <c r="T777" s="171">
        <v>100</v>
      </c>
      <c r="U777" s="171">
        <v>500</v>
      </c>
      <c r="V777" s="172" t="s">
        <v>3398</v>
      </c>
      <c r="W777" s="172" t="s">
        <v>135</v>
      </c>
      <c r="X777" s="172" t="s">
        <v>4768</v>
      </c>
      <c r="Y777" s="172" t="s">
        <v>3530</v>
      </c>
      <c r="Z777" s="172">
        <v>10</v>
      </c>
      <c r="AA777" s="172" t="s">
        <v>46</v>
      </c>
      <c r="AB777" s="169" t="s">
        <v>46</v>
      </c>
      <c r="AC777" s="172" t="s">
        <v>46</v>
      </c>
      <c r="AD777" s="169">
        <v>6.5000000000000006E-3</v>
      </c>
      <c r="AE777" s="169" t="s">
        <v>46</v>
      </c>
      <c r="AF777" s="169" t="s">
        <v>46</v>
      </c>
      <c r="AG777" s="169" t="s">
        <v>46</v>
      </c>
      <c r="AH777" s="172" t="s">
        <v>46</v>
      </c>
      <c r="AI777" s="172" t="s">
        <v>46</v>
      </c>
      <c r="AJ777" s="172" t="s">
        <v>133</v>
      </c>
      <c r="AK777" s="173">
        <v>45133</v>
      </c>
      <c r="AL777" s="212" t="s">
        <v>7192</v>
      </c>
      <c r="AM777" s="128">
        <v>1.26440701849568E-2</v>
      </c>
      <c r="AN777" s="128">
        <v>0.10852971265606599</v>
      </c>
      <c r="AO777" s="128">
        <v>0.1322851028458365</v>
      </c>
      <c r="AP777" s="128">
        <v>0.1302291703866742</v>
      </c>
      <c r="AQ777" s="128" t="s">
        <v>46</v>
      </c>
      <c r="AR777" s="128">
        <v>0.1111073052334037</v>
      </c>
      <c r="AS777" s="128" t="s">
        <v>46</v>
      </c>
      <c r="AT777" s="128" t="s">
        <v>46</v>
      </c>
      <c r="AU777" s="128" t="s">
        <v>46</v>
      </c>
      <c r="AV777" s="128" t="s">
        <v>46</v>
      </c>
      <c r="AW777" s="128">
        <v>0.13316010397980019</v>
      </c>
      <c r="AX777" s="128">
        <v>1.0364583436701476</v>
      </c>
      <c r="AY777" s="128">
        <v>1.0484686457767682</v>
      </c>
      <c r="AZ777" s="128">
        <v>0.99137999275148403</v>
      </c>
      <c r="BA777" s="128">
        <v>1.0693683019860771</v>
      </c>
      <c r="BB777" s="128" t="s">
        <v>46</v>
      </c>
      <c r="BC777" s="128">
        <v>1.021772880246703</v>
      </c>
      <c r="BD777" s="128" t="s">
        <v>46</v>
      </c>
      <c r="BE777" s="128" t="s">
        <v>46</v>
      </c>
      <c r="BF777" s="128" t="s">
        <v>46</v>
      </c>
      <c r="BG777" s="128" t="s">
        <v>46</v>
      </c>
      <c r="BH777" s="128">
        <v>1.0887252019381224</v>
      </c>
      <c r="BI777" s="128">
        <v>4.4476640957920001E-4</v>
      </c>
      <c r="BJ777" s="128">
        <v>5.0171154093827004E-3</v>
      </c>
      <c r="BK777" s="128">
        <v>-1.1502133931884E-3</v>
      </c>
      <c r="BL777" s="128">
        <v>7.5306731022954931E-3</v>
      </c>
      <c r="BM777" s="128" t="s">
        <v>46</v>
      </c>
      <c r="BN777" s="128">
        <v>2.3675770791613E-3</v>
      </c>
      <c r="BO777" s="128" t="s">
        <v>46</v>
      </c>
      <c r="BP777" s="128" t="s">
        <v>46</v>
      </c>
      <c r="BQ777" s="128" t="s">
        <v>46</v>
      </c>
      <c r="BR777" s="128" t="s">
        <v>46</v>
      </c>
      <c r="BS777" s="128">
        <v>9.6692030409790686E-3</v>
      </c>
      <c r="BT777" s="128">
        <v>2.8623644790824001E-3</v>
      </c>
      <c r="BU777" s="128">
        <v>9.6270634395497004E-3</v>
      </c>
      <c r="BV777" s="177">
        <v>-0.3535970688967694</v>
      </c>
      <c r="BW777" s="177">
        <v>0.94089873809598235</v>
      </c>
      <c r="BX777" s="128">
        <v>-2.0600899078693224E-4</v>
      </c>
      <c r="BY777" s="128">
        <v>-2.6901959375011E-3</v>
      </c>
      <c r="BZ777" s="177">
        <v>-3.4089717155400001E-4</v>
      </c>
      <c r="CA777" s="182">
        <v>6.9969091648599394E-2</v>
      </c>
      <c r="CB777" s="182">
        <v>-7.6789125903315894E-2</v>
      </c>
      <c r="CC777" s="182">
        <v>0.1687673953029209</v>
      </c>
      <c r="CD777" s="182">
        <v>8.8307701578978007E-2</v>
      </c>
      <c r="CE777" s="182">
        <v>-1.99964986934251E-2</v>
      </c>
      <c r="CF777" s="182">
        <v>8.8560494875600596E-2</v>
      </c>
      <c r="CG777" s="179">
        <v>1312.3871827</v>
      </c>
      <c r="CH777" s="169">
        <v>0.24</v>
      </c>
      <c r="CI777" s="170">
        <v>0.15</v>
      </c>
      <c r="CJ777" s="170">
        <v>1.5600000000000002E-3</v>
      </c>
      <c r="CK777" s="170" t="s">
        <v>46</v>
      </c>
      <c r="CL777" s="170">
        <v>1.5600000000000002E-3</v>
      </c>
      <c r="CM777" s="180">
        <v>108710588.58</v>
      </c>
      <c r="CN777" s="180">
        <v>77006962.747381002</v>
      </c>
      <c r="CO777" s="180">
        <v>78755229.680000022</v>
      </c>
      <c r="CP777" s="128" t="s">
        <v>46</v>
      </c>
      <c r="CQ777" s="128" t="s">
        <v>46</v>
      </c>
      <c r="CR777" s="128" t="s">
        <v>46</v>
      </c>
      <c r="CS777" s="128" t="s">
        <v>46</v>
      </c>
      <c r="CT777" s="126" t="s">
        <v>46</v>
      </c>
      <c r="CU777" s="126" t="s">
        <v>46</v>
      </c>
      <c r="CV777" s="126" t="s">
        <v>7193</v>
      </c>
      <c r="CW777" s="126" t="s">
        <v>46</v>
      </c>
      <c r="CX777" s="154">
        <v>25569.625694432871</v>
      </c>
    </row>
    <row r="778" spans="1:102" ht="15" customHeight="1" x14ac:dyDescent="0.35">
      <c r="A778" s="8"/>
      <c r="B778" s="129">
        <v>17453850000148</v>
      </c>
      <c r="C778" s="152" t="s">
        <v>7194</v>
      </c>
      <c r="D778" s="126">
        <v>14</v>
      </c>
      <c r="E778" s="126"/>
      <c r="F778" s="122" t="s">
        <v>3393</v>
      </c>
      <c r="G778" s="126" t="s">
        <v>2745</v>
      </c>
      <c r="H778" s="126" t="s">
        <v>2469</v>
      </c>
      <c r="I778" s="126" t="s">
        <v>2469</v>
      </c>
      <c r="J778" s="126" t="s">
        <v>362</v>
      </c>
      <c r="K778" s="126" t="s">
        <v>3526</v>
      </c>
      <c r="L778" s="211" t="s">
        <v>3399</v>
      </c>
      <c r="M778" s="126" t="s">
        <v>112</v>
      </c>
      <c r="N778" s="126" t="s">
        <v>4474</v>
      </c>
      <c r="O778" s="126" t="s">
        <v>452</v>
      </c>
      <c r="P778" s="211" t="s">
        <v>3541</v>
      </c>
      <c r="Q778" s="127">
        <v>500</v>
      </c>
      <c r="R778" s="126" t="s">
        <v>4350</v>
      </c>
      <c r="S778" s="213" t="s">
        <v>46</v>
      </c>
      <c r="T778" s="171">
        <v>100</v>
      </c>
      <c r="U778" s="171">
        <v>500</v>
      </c>
      <c r="V778" s="172" t="s">
        <v>3398</v>
      </c>
      <c r="W778" s="172" t="s">
        <v>135</v>
      </c>
      <c r="X778" s="172" t="s">
        <v>135</v>
      </c>
      <c r="Y778" s="172" t="s">
        <v>3530</v>
      </c>
      <c r="Z778" s="172">
        <v>1</v>
      </c>
      <c r="AA778" s="172" t="s">
        <v>46</v>
      </c>
      <c r="AB778" s="169" t="s">
        <v>46</v>
      </c>
      <c r="AC778" s="172" t="s">
        <v>46</v>
      </c>
      <c r="AD778" s="169">
        <v>0.01</v>
      </c>
      <c r="AE778" s="169" t="s">
        <v>46</v>
      </c>
      <c r="AF778" s="169">
        <v>0.01</v>
      </c>
      <c r="AG778" s="169" t="s">
        <v>46</v>
      </c>
      <c r="AH778" s="172" t="s">
        <v>46</v>
      </c>
      <c r="AI778" s="172" t="s">
        <v>46</v>
      </c>
      <c r="AJ778" s="172" t="s">
        <v>46</v>
      </c>
      <c r="AK778" s="173">
        <v>41394</v>
      </c>
      <c r="AL778" s="212" t="s">
        <v>7195</v>
      </c>
      <c r="AM778" s="128">
        <v>4.3073767142060897E-2</v>
      </c>
      <c r="AN778" s="128">
        <v>0.1939748150258957</v>
      </c>
      <c r="AO778" s="128">
        <v>0.2417382270893568</v>
      </c>
      <c r="AP778" s="128">
        <v>0.31809805133601787</v>
      </c>
      <c r="AQ778" s="128">
        <v>0.30031568034608819</v>
      </c>
      <c r="AR778" s="128">
        <v>0.28349495264483071</v>
      </c>
      <c r="AS778" s="128">
        <v>0.3302439550041647</v>
      </c>
      <c r="AT778" s="128">
        <v>-0.1199279220934648</v>
      </c>
      <c r="AU778" s="128" t="s">
        <v>46</v>
      </c>
      <c r="AV778" s="128" t="s">
        <v>46</v>
      </c>
      <c r="AW778" s="128">
        <v>0.1971398085515074</v>
      </c>
      <c r="AX778" s="128">
        <v>3.5308381474194164</v>
      </c>
      <c r="AY778" s="128">
        <v>1.8739247220667248</v>
      </c>
      <c r="AZ778" s="128">
        <v>1.8116510224049465</v>
      </c>
      <c r="BA778" s="128">
        <v>2.8424021032791886</v>
      </c>
      <c r="BB778" s="128">
        <v>2.7856200202792718</v>
      </c>
      <c r="BC778" s="128">
        <v>2.6070963893040635</v>
      </c>
      <c r="BD778" s="128">
        <v>2.531101666239695</v>
      </c>
      <c r="BE778" s="128" t="s">
        <v>46</v>
      </c>
      <c r="BF778" s="128" t="s">
        <v>46</v>
      </c>
      <c r="BG778" s="128" t="s">
        <v>46</v>
      </c>
      <c r="BH778" s="128">
        <v>3.8940816935217839</v>
      </c>
      <c r="BI778" s="128">
        <v>3.08744633666833E-2</v>
      </c>
      <c r="BJ778" s="128">
        <v>9.04622177792124E-2</v>
      </c>
      <c r="BK778" s="128">
        <v>0.1083029108503319</v>
      </c>
      <c r="BL778" s="128">
        <v>0.18543410541356065</v>
      </c>
      <c r="BM778" s="128">
        <v>0.17377215316608674</v>
      </c>
      <c r="BN778" s="128">
        <v>0.17475522449058831</v>
      </c>
      <c r="BO778" s="128">
        <v>0.19976956141933949</v>
      </c>
      <c r="BP778" s="128">
        <v>-0.24365795754649899</v>
      </c>
      <c r="BQ778" s="128" t="s">
        <v>46</v>
      </c>
      <c r="BR778" s="128" t="s">
        <v>46</v>
      </c>
      <c r="BS778" s="128">
        <v>0.13945436850685722</v>
      </c>
      <c r="BT778" s="128">
        <v>0.18106928565461169</v>
      </c>
      <c r="BU778" s="128">
        <v>0.1682592703358162</v>
      </c>
      <c r="BV778" s="177">
        <v>0.59386263491276392</v>
      </c>
      <c r="BW778" s="177">
        <v>0.60690269125545526</v>
      </c>
      <c r="BX778" s="128">
        <v>-0.18234274651016291</v>
      </c>
      <c r="BY778" s="128">
        <v>-0.3539702549560414</v>
      </c>
      <c r="BZ778" s="177">
        <v>0.38014393757491682</v>
      </c>
      <c r="CA778" s="182">
        <v>0.39864978064195039</v>
      </c>
      <c r="CB778" s="182">
        <v>-2.9079714592199501E-2</v>
      </c>
      <c r="CC778" s="182">
        <v>3.3546227336614803E-2</v>
      </c>
      <c r="CD778" s="182">
        <v>4.47827269821948E-2</v>
      </c>
      <c r="CE778" s="182">
        <v>0.83724601011865141</v>
      </c>
      <c r="CF778" s="182">
        <v>0.10618054720009951</v>
      </c>
      <c r="CG778" s="179">
        <v>9.2791446999999998</v>
      </c>
      <c r="CH778" s="169">
        <v>0.24</v>
      </c>
      <c r="CI778" s="170" t="s">
        <v>46</v>
      </c>
      <c r="CJ778" s="170">
        <v>2.3999999999999998E-3</v>
      </c>
      <c r="CK778" s="170" t="s">
        <v>46</v>
      </c>
      <c r="CL778" s="170">
        <v>2.3999999999999998E-3</v>
      </c>
      <c r="CM778" s="180">
        <v>1048438296.11</v>
      </c>
      <c r="CN778" s="180">
        <v>1087724118.8161902</v>
      </c>
      <c r="CO778" s="180">
        <v>-144530430.55999988</v>
      </c>
      <c r="CP778" s="128" t="s">
        <v>46</v>
      </c>
      <c r="CQ778" s="128" t="s">
        <v>46</v>
      </c>
      <c r="CR778" s="128" t="s">
        <v>46</v>
      </c>
      <c r="CS778" s="128" t="s">
        <v>46</v>
      </c>
      <c r="CT778" s="126" t="s">
        <v>46</v>
      </c>
      <c r="CU778" s="126" t="s">
        <v>46</v>
      </c>
      <c r="CV778" s="126" t="s">
        <v>7196</v>
      </c>
      <c r="CW778" s="126" t="s">
        <v>46</v>
      </c>
      <c r="CX778" s="154">
        <v>25569.625694432871</v>
      </c>
    </row>
    <row r="779" spans="1:102" ht="15" customHeight="1" x14ac:dyDescent="0.35">
      <c r="A779" s="8"/>
      <c r="B779" s="129">
        <v>9087523000191</v>
      </c>
      <c r="C779" s="152" t="s">
        <v>7197</v>
      </c>
      <c r="D779" s="126">
        <v>31</v>
      </c>
      <c r="E779" s="126"/>
      <c r="F779" s="122" t="s">
        <v>3552</v>
      </c>
      <c r="G779" s="126" t="s">
        <v>2745</v>
      </c>
      <c r="H779" s="126" t="s">
        <v>2469</v>
      </c>
      <c r="I779" s="126" t="s">
        <v>2469</v>
      </c>
      <c r="J779" s="126" t="s">
        <v>3561</v>
      </c>
      <c r="K779" s="126" t="s">
        <v>3526</v>
      </c>
      <c r="L779" s="211" t="s">
        <v>3399</v>
      </c>
      <c r="M779" s="126" t="s">
        <v>114</v>
      </c>
      <c r="N779" s="126" t="s">
        <v>115</v>
      </c>
      <c r="O779" s="126" t="s">
        <v>3551</v>
      </c>
      <c r="P779" s="211" t="s">
        <v>4687</v>
      </c>
      <c r="Q779" s="127">
        <v>500</v>
      </c>
      <c r="R779" s="126" t="s">
        <v>4350</v>
      </c>
      <c r="S779" s="213" t="s">
        <v>46</v>
      </c>
      <c r="T779" s="171">
        <v>100</v>
      </c>
      <c r="U779" s="171">
        <v>500</v>
      </c>
      <c r="V779" s="172" t="s">
        <v>3398</v>
      </c>
      <c r="W779" s="172" t="s">
        <v>3530</v>
      </c>
      <c r="X779" s="172" t="s">
        <v>3530</v>
      </c>
      <c r="Y779" s="172" t="s">
        <v>3534</v>
      </c>
      <c r="Z779" s="172">
        <v>3</v>
      </c>
      <c r="AA779" s="172" t="s">
        <v>46</v>
      </c>
      <c r="AB779" s="169" t="s">
        <v>46</v>
      </c>
      <c r="AC779" s="172" t="s">
        <v>46</v>
      </c>
      <c r="AD779" s="169">
        <v>2.5000000000000001E-2</v>
      </c>
      <c r="AE779" s="169" t="s">
        <v>46</v>
      </c>
      <c r="AF779" s="169">
        <v>2.5000000000000001E-2</v>
      </c>
      <c r="AG779" s="169" t="s">
        <v>46</v>
      </c>
      <c r="AH779" s="172" t="s">
        <v>46</v>
      </c>
      <c r="AI779" s="172" t="s">
        <v>46</v>
      </c>
      <c r="AJ779" s="172" t="s">
        <v>3372</v>
      </c>
      <c r="AK779" s="173">
        <v>40354</v>
      </c>
      <c r="AL779" s="212" t="s">
        <v>7198</v>
      </c>
      <c r="AM779" s="128">
        <v>4.2297689728645699E-2</v>
      </c>
      <c r="AN779" s="128">
        <v>0.2435932999728232</v>
      </c>
      <c r="AO779" s="128">
        <v>0.1204612798280002</v>
      </c>
      <c r="AP779" s="128">
        <v>9.0000787849948902E-2</v>
      </c>
      <c r="AQ779" s="128">
        <v>3.7603997141759202E-2</v>
      </c>
      <c r="AR779" s="128">
        <v>-0.16877491567222699</v>
      </c>
      <c r="AS779" s="128">
        <v>0.1195381172590981</v>
      </c>
      <c r="AT779" s="128">
        <v>-7.6566009831450996E-3</v>
      </c>
      <c r="AU779" s="128" t="s">
        <v>46</v>
      </c>
      <c r="AV779" s="128" t="s">
        <v>46</v>
      </c>
      <c r="AW779" s="128">
        <v>3.9818490000327299E-2</v>
      </c>
      <c r="AX779" s="128">
        <v>3.4672216142381118</v>
      </c>
      <c r="AY779" s="128">
        <v>2.3532720311549169</v>
      </c>
      <c r="AZ779" s="128">
        <v>0.90276909609309075</v>
      </c>
      <c r="BA779" s="128">
        <v>0.72507923243975814</v>
      </c>
      <c r="BB779" s="128">
        <v>0.27216446703700398</v>
      </c>
      <c r="BC779" s="128" t="s">
        <v>46</v>
      </c>
      <c r="BD779" s="128">
        <v>0.91618066943827536</v>
      </c>
      <c r="BE779" s="128" t="s">
        <v>46</v>
      </c>
      <c r="BF779" s="128" t="s">
        <v>46</v>
      </c>
      <c r="BG779" s="128" t="s">
        <v>46</v>
      </c>
      <c r="BH779" s="128">
        <v>0.26408381565248962</v>
      </c>
      <c r="BI779" s="128">
        <v>3.0098385953268102E-2</v>
      </c>
      <c r="BJ779" s="128">
        <v>0.1400807027261399</v>
      </c>
      <c r="BK779" s="128">
        <v>-1.2974036411024599E-2</v>
      </c>
      <c r="BL779" s="128">
        <v>-3.0356633779269893E-2</v>
      </c>
      <c r="BM779" s="128">
        <v>-8.8354782575338908E-2</v>
      </c>
      <c r="BN779" s="128">
        <v>-0.2775146438264694</v>
      </c>
      <c r="BO779" s="128">
        <v>-1.0936276325726999E-2</v>
      </c>
      <c r="BP779" s="128">
        <v>-0.13138663643617929</v>
      </c>
      <c r="BQ779" s="128" t="s">
        <v>46</v>
      </c>
      <c r="BR779" s="128" t="s">
        <v>46</v>
      </c>
      <c r="BS779" s="128">
        <v>-9.6422668345914619E-2</v>
      </c>
      <c r="BT779" s="128">
        <v>0.15049950493608399</v>
      </c>
      <c r="BU779" s="128">
        <v>0.21970067070972429</v>
      </c>
      <c r="BV779" s="177">
        <v>-1.6285864568813999E-3</v>
      </c>
      <c r="BW779" s="177">
        <v>-0.13164778305489649</v>
      </c>
      <c r="BX779" s="128">
        <v>-0.11282338657530371</v>
      </c>
      <c r="BY779" s="128">
        <v>-0.49290382912556829</v>
      </c>
      <c r="BZ779" s="177">
        <v>0.89537892358146842</v>
      </c>
      <c r="CA779" s="182">
        <v>0.96029258902728598</v>
      </c>
      <c r="CB779" s="182">
        <v>-0.30171326385119718</v>
      </c>
      <c r="CC779" s="182">
        <v>0.49670146128070281</v>
      </c>
      <c r="CD779" s="182">
        <v>0.42969564455145393</v>
      </c>
      <c r="CE779" s="182">
        <v>0.13137046340883571</v>
      </c>
      <c r="CF779" s="182">
        <v>0.46833168610843912</v>
      </c>
      <c r="CG779" s="179">
        <v>1.8116074</v>
      </c>
      <c r="CH779" s="169">
        <v>0.24</v>
      </c>
      <c r="CI779" s="170" t="s">
        <v>46</v>
      </c>
      <c r="CJ779" s="170">
        <v>6.000000000000001E-3</v>
      </c>
      <c r="CK779" s="170" t="s">
        <v>46</v>
      </c>
      <c r="CL779" s="170">
        <v>6.000000000000001E-3</v>
      </c>
      <c r="CM779" s="180">
        <v>45032448.18</v>
      </c>
      <c r="CN779" s="180">
        <v>40332211.277857162</v>
      </c>
      <c r="CO779" s="180">
        <v>-1973318.2499999991</v>
      </c>
      <c r="CP779" s="128" t="s">
        <v>46</v>
      </c>
      <c r="CQ779" s="128" t="s">
        <v>46</v>
      </c>
      <c r="CR779" s="128" t="s">
        <v>46</v>
      </c>
      <c r="CS779" s="128" t="s">
        <v>46</v>
      </c>
      <c r="CT779" s="126" t="s">
        <v>46</v>
      </c>
      <c r="CU779" s="126" t="s">
        <v>46</v>
      </c>
      <c r="CV779" s="126" t="s">
        <v>7199</v>
      </c>
      <c r="CW779" s="126" t="s">
        <v>46</v>
      </c>
      <c r="CX779" s="154">
        <v>25569.625694432871</v>
      </c>
    </row>
    <row r="780" spans="1:102" ht="15" customHeight="1" x14ac:dyDescent="0.35">
      <c r="A780" s="8"/>
      <c r="B780" s="129">
        <v>41710472000115</v>
      </c>
      <c r="C780" s="152" t="s">
        <v>3605</v>
      </c>
      <c r="D780" s="126">
        <v>26</v>
      </c>
      <c r="E780" s="126"/>
      <c r="F780" s="122"/>
      <c r="G780" s="126" t="s">
        <v>7120</v>
      </c>
      <c r="H780" s="126" t="s">
        <v>156</v>
      </c>
      <c r="I780" s="126" t="s">
        <v>2340</v>
      </c>
      <c r="J780" s="126" t="s">
        <v>3559</v>
      </c>
      <c r="K780" s="126" t="s">
        <v>3526</v>
      </c>
      <c r="L780" s="211" t="s">
        <v>4785</v>
      </c>
      <c r="M780" s="126" t="s">
        <v>112</v>
      </c>
      <c r="N780" s="126" t="s">
        <v>4436</v>
      </c>
      <c r="O780" s="126" t="s">
        <v>157</v>
      </c>
      <c r="P780" s="211" t="s">
        <v>3562</v>
      </c>
      <c r="Q780" s="127">
        <v>5000</v>
      </c>
      <c r="R780" s="126" t="s">
        <v>4350</v>
      </c>
      <c r="S780" s="213" t="s">
        <v>46</v>
      </c>
      <c r="T780" s="171">
        <v>5000</v>
      </c>
      <c r="U780" s="171">
        <v>5000</v>
      </c>
      <c r="V780" s="172" t="s">
        <v>3398</v>
      </c>
      <c r="W780" s="172" t="s">
        <v>3530</v>
      </c>
      <c r="X780" s="172" t="s">
        <v>3531</v>
      </c>
      <c r="Y780" s="172" t="s">
        <v>3530</v>
      </c>
      <c r="Z780" s="172">
        <v>31</v>
      </c>
      <c r="AA780" s="172" t="s">
        <v>46</v>
      </c>
      <c r="AB780" s="169" t="s">
        <v>46</v>
      </c>
      <c r="AC780" s="172" t="s">
        <v>7121</v>
      </c>
      <c r="AD780" s="169">
        <v>1.9299999999999998E-2</v>
      </c>
      <c r="AE780" s="169">
        <v>8.9300000000000004E-2</v>
      </c>
      <c r="AF780" s="169">
        <v>1.9299999999999998E-2</v>
      </c>
      <c r="AG780" s="169">
        <v>0.2</v>
      </c>
      <c r="AH780" s="172" t="s">
        <v>3380</v>
      </c>
      <c r="AI780" s="172" t="s">
        <v>3381</v>
      </c>
      <c r="AJ780" s="172" t="s">
        <v>133</v>
      </c>
      <c r="AK780" s="173">
        <v>44699</v>
      </c>
      <c r="AL780" s="212" t="s">
        <v>7122</v>
      </c>
      <c r="AM780" s="128">
        <v>2.0902621251745801E-2</v>
      </c>
      <c r="AN780" s="128">
        <v>3.8755642684068198E-2</v>
      </c>
      <c r="AO780" s="128">
        <v>7.9777130366283006E-2</v>
      </c>
      <c r="AP780" s="128">
        <v>8.9277989216394404E-2</v>
      </c>
      <c r="AQ780" s="128">
        <v>9.6231721717077098E-2</v>
      </c>
      <c r="AR780" s="128">
        <v>9.0467931647417898E-2</v>
      </c>
      <c r="AS780" s="128">
        <v>0.152405995487368</v>
      </c>
      <c r="AT780" s="128" t="s">
        <v>46</v>
      </c>
      <c r="AU780" s="128" t="s">
        <v>46</v>
      </c>
      <c r="AV780" s="128" t="s">
        <v>46</v>
      </c>
      <c r="AW780" s="128">
        <v>9.81978015373874E-2</v>
      </c>
      <c r="AX780" s="128">
        <v>1.7134273919741645</v>
      </c>
      <c r="AY780" s="128">
        <v>0.37440508416293339</v>
      </c>
      <c r="AZ780" s="128">
        <v>0.59787118294362918</v>
      </c>
      <c r="BA780" s="128">
        <v>0.71900735750409339</v>
      </c>
      <c r="BB780" s="128">
        <v>0.73758207676130405</v>
      </c>
      <c r="BC780" s="128">
        <v>0.83196760910688772</v>
      </c>
      <c r="BD780" s="128">
        <v>1.1680912346090688</v>
      </c>
      <c r="BE780" s="128" t="s">
        <v>46</v>
      </c>
      <c r="BF780" s="128" t="s">
        <v>46</v>
      </c>
      <c r="BG780" s="128" t="s">
        <v>46</v>
      </c>
      <c r="BH780" s="128">
        <v>0.74615146751438421</v>
      </c>
      <c r="BI780" s="128">
        <v>8.7033174763682004E-3</v>
      </c>
      <c r="BJ780" s="128">
        <v>-6.4756954562614905E-2</v>
      </c>
      <c r="BK780" s="128">
        <v>-5.36581858727418E-2</v>
      </c>
      <c r="BL780" s="128">
        <v>-3.1036636020213448E-2</v>
      </c>
      <c r="BM780" s="128">
        <v>-3.0286052604026503E-2</v>
      </c>
      <c r="BN780" s="128">
        <v>-1.8271796506824398E-2</v>
      </c>
      <c r="BO780" s="128">
        <v>2.1931601902542799E-2</v>
      </c>
      <c r="BP780" s="128" t="s">
        <v>46</v>
      </c>
      <c r="BQ780" s="128" t="s">
        <v>46</v>
      </c>
      <c r="BR780" s="128" t="s">
        <v>46</v>
      </c>
      <c r="BS780" s="128">
        <v>-2.9522578780193376E-2</v>
      </c>
      <c r="BT780" s="128">
        <v>8.4312734134708106E-2</v>
      </c>
      <c r="BU780" s="128">
        <v>5.7345464265352697E-2</v>
      </c>
      <c r="BV780" s="177">
        <v>-0.53276463516129724</v>
      </c>
      <c r="BW780" s="177">
        <v>-0.42733244197873987</v>
      </c>
      <c r="BX780" s="128">
        <v>-0.1073439972800873</v>
      </c>
      <c r="BY780" s="128">
        <v>-0.1073439972800873</v>
      </c>
      <c r="BZ780" s="177">
        <v>3.5708944942392002E-3</v>
      </c>
      <c r="CA780" s="182">
        <v>7.8882556008300797E-2</v>
      </c>
      <c r="CB780" s="182">
        <v>-0.34521378603932229</v>
      </c>
      <c r="CC780" s="182">
        <v>-2.2201101815268E-2</v>
      </c>
      <c r="CD780" s="182">
        <v>-3.7091347547913801E-2</v>
      </c>
      <c r="CE780" s="182">
        <v>-0.1491500310683003</v>
      </c>
      <c r="CF780" s="182">
        <v>2.3055328916229498E-2</v>
      </c>
      <c r="CG780" s="179">
        <v>1.3700357999999999</v>
      </c>
      <c r="CH780" s="169">
        <v>0.24</v>
      </c>
      <c r="CI780" s="170">
        <v>0.15</v>
      </c>
      <c r="CJ780" s="170">
        <v>4.6319999999999998E-3</v>
      </c>
      <c r="CK780" s="170" t="s">
        <v>46</v>
      </c>
      <c r="CL780" s="170">
        <v>4.6319999999999998E-3</v>
      </c>
      <c r="CM780" s="180">
        <v>95661867.549999997</v>
      </c>
      <c r="CN780" s="180">
        <v>119363210.71650793</v>
      </c>
      <c r="CO780" s="180">
        <v>-41853678.579999998</v>
      </c>
      <c r="CP780" s="128" t="s">
        <v>46</v>
      </c>
      <c r="CQ780" s="128" t="s">
        <v>46</v>
      </c>
      <c r="CR780" s="128" t="s">
        <v>46</v>
      </c>
      <c r="CS780" s="128" t="s">
        <v>46</v>
      </c>
      <c r="CT780" s="126" t="s">
        <v>46</v>
      </c>
      <c r="CU780" s="126" t="s">
        <v>46</v>
      </c>
      <c r="CV780" s="126" t="s">
        <v>7123</v>
      </c>
      <c r="CW780" s="126" t="s">
        <v>46</v>
      </c>
      <c r="CX780" s="154">
        <v>25569.625694432871</v>
      </c>
    </row>
    <row r="781" spans="1:102" ht="15" customHeight="1" x14ac:dyDescent="0.35">
      <c r="A781" s="8"/>
      <c r="B781" s="129">
        <v>45521716000172</v>
      </c>
      <c r="C781" s="152" t="s">
        <v>3835</v>
      </c>
      <c r="D781" s="126">
        <v>26</v>
      </c>
      <c r="E781" s="126"/>
      <c r="F781" s="122"/>
      <c r="G781" s="126" t="s">
        <v>7120</v>
      </c>
      <c r="H781" s="126" t="s">
        <v>156</v>
      </c>
      <c r="I781" s="126" t="s">
        <v>2340</v>
      </c>
      <c r="J781" s="126" t="s">
        <v>3559</v>
      </c>
      <c r="K781" s="126" t="s">
        <v>3526</v>
      </c>
      <c r="L781" s="211" t="s">
        <v>3400</v>
      </c>
      <c r="M781" s="126" t="s">
        <v>114</v>
      </c>
      <c r="N781" s="126" t="s">
        <v>4426</v>
      </c>
      <c r="O781" s="126" t="s">
        <v>452</v>
      </c>
      <c r="P781" s="211" t="s">
        <v>114</v>
      </c>
      <c r="Q781" s="127">
        <v>5000</v>
      </c>
      <c r="R781" s="126" t="s">
        <v>4350</v>
      </c>
      <c r="S781" s="213" t="s">
        <v>46</v>
      </c>
      <c r="T781" s="171">
        <v>5000</v>
      </c>
      <c r="U781" s="171">
        <v>5000</v>
      </c>
      <c r="V781" s="172" t="s">
        <v>3398</v>
      </c>
      <c r="W781" s="172" t="s">
        <v>3530</v>
      </c>
      <c r="X781" s="172" t="s">
        <v>7124</v>
      </c>
      <c r="Y781" s="172" t="s">
        <v>4427</v>
      </c>
      <c r="Z781" s="172">
        <v>30</v>
      </c>
      <c r="AA781" s="172" t="s">
        <v>46</v>
      </c>
      <c r="AB781" s="169" t="s">
        <v>46</v>
      </c>
      <c r="AC781" s="172" t="s">
        <v>7125</v>
      </c>
      <c r="AD781" s="169">
        <v>0.02</v>
      </c>
      <c r="AE781" s="169">
        <v>0.02</v>
      </c>
      <c r="AF781" s="169">
        <v>0.02</v>
      </c>
      <c r="AG781" s="169">
        <v>0.2</v>
      </c>
      <c r="AH781" s="172" t="s">
        <v>3380</v>
      </c>
      <c r="AI781" s="172" t="s">
        <v>3381</v>
      </c>
      <c r="AJ781" s="172" t="s">
        <v>5205</v>
      </c>
      <c r="AK781" s="173">
        <v>44865</v>
      </c>
      <c r="AL781" s="212" t="s">
        <v>7126</v>
      </c>
      <c r="AM781" s="128">
        <v>8.6914945617840605E-2</v>
      </c>
      <c r="AN781" s="128">
        <v>0.4053289398931938</v>
      </c>
      <c r="AO781" s="128">
        <v>0.52830617413153158</v>
      </c>
      <c r="AP781" s="128">
        <v>0.31048435670894498</v>
      </c>
      <c r="AQ781" s="128" t="s">
        <v>46</v>
      </c>
      <c r="AR781" s="128">
        <v>0.122781572371039</v>
      </c>
      <c r="AS781" s="128">
        <v>0.29139145301168923</v>
      </c>
      <c r="AT781" s="128" t="s">
        <v>46</v>
      </c>
      <c r="AU781" s="128" t="s">
        <v>46</v>
      </c>
      <c r="AV781" s="128" t="s">
        <v>46</v>
      </c>
      <c r="AW781" s="128">
        <v>0.28366511717027681</v>
      </c>
      <c r="AX781" s="128">
        <v>7.1245824530794142</v>
      </c>
      <c r="AY781" s="128">
        <v>3.9157450462502168</v>
      </c>
      <c r="AZ781" s="128">
        <v>3.9592679735937959</v>
      </c>
      <c r="BA781" s="128">
        <v>2.7652567528158563</v>
      </c>
      <c r="BB781" s="128" t="s">
        <v>46</v>
      </c>
      <c r="BC781" s="128">
        <v>1.1291326036504243</v>
      </c>
      <c r="BD781" s="128">
        <v>2.2333229149844431</v>
      </c>
      <c r="BE781" s="128" t="s">
        <v>46</v>
      </c>
      <c r="BF781" s="128" t="s">
        <v>46</v>
      </c>
      <c r="BG781" s="128" t="s">
        <v>46</v>
      </c>
      <c r="BH781" s="128">
        <v>2.5801812267942021</v>
      </c>
      <c r="BI781" s="128">
        <v>7.4715641842463001E-2</v>
      </c>
      <c r="BJ781" s="128">
        <v>0.30181634264651058</v>
      </c>
      <c r="BK781" s="128">
        <v>0.39487085789250659</v>
      </c>
      <c r="BL781" s="128">
        <v>0.17819594946625106</v>
      </c>
      <c r="BM781" s="128" t="s">
        <v>46</v>
      </c>
      <c r="BN781" s="128">
        <v>1.4041844216796599E-2</v>
      </c>
      <c r="BO781" s="128">
        <v>0.16091705942686399</v>
      </c>
      <c r="BP781" s="128" t="s">
        <v>46</v>
      </c>
      <c r="BQ781" s="128" t="s">
        <v>46</v>
      </c>
      <c r="BR781" s="128" t="s">
        <v>46</v>
      </c>
      <c r="BS781" s="128">
        <v>0.15651757776513198</v>
      </c>
      <c r="BT781" s="128">
        <v>0.16168757961544339</v>
      </c>
      <c r="BU781" s="128">
        <v>0.16114605173836619</v>
      </c>
      <c r="BV781" s="177">
        <v>1.9307142412586185</v>
      </c>
      <c r="BW781" s="177">
        <v>0.89200774764290136</v>
      </c>
      <c r="BX781" s="128">
        <v>-6.4738824973451597E-2</v>
      </c>
      <c r="BY781" s="128">
        <v>-0.1381667754688988</v>
      </c>
      <c r="BZ781" s="177">
        <v>0.253150636895904</v>
      </c>
      <c r="CA781" s="182">
        <v>0.29798837218056201</v>
      </c>
      <c r="CB781" s="182">
        <v>-0.1015397710968805</v>
      </c>
      <c r="CC781" s="182">
        <v>9.6262064476590303E-2</v>
      </c>
      <c r="CD781" s="182">
        <v>0.14241905240480629</v>
      </c>
      <c r="CE781" s="182">
        <v>0.42676195934625039</v>
      </c>
      <c r="CF781" s="182">
        <v>0.3860778638999815</v>
      </c>
      <c r="CG781" s="179">
        <v>2.0655060999999999</v>
      </c>
      <c r="CH781" s="169">
        <v>0.24</v>
      </c>
      <c r="CI781" s="170">
        <v>0.15</v>
      </c>
      <c r="CJ781" s="170">
        <v>4.7999999999999996E-3</v>
      </c>
      <c r="CK781" s="170">
        <v>1.0534517136317055E-2</v>
      </c>
      <c r="CL781" s="170">
        <v>1.5334517136317054E-2</v>
      </c>
      <c r="CM781" s="180">
        <v>152954372.87</v>
      </c>
      <c r="CN781" s="180">
        <v>115739297.07753973</v>
      </c>
      <c r="CO781" s="180">
        <v>23957029.789999995</v>
      </c>
      <c r="CP781" s="128" t="s">
        <v>46</v>
      </c>
      <c r="CQ781" s="128" t="s">
        <v>46</v>
      </c>
      <c r="CR781" s="128" t="s">
        <v>46</v>
      </c>
      <c r="CS781" s="128" t="s">
        <v>46</v>
      </c>
      <c r="CT781" s="126" t="s">
        <v>46</v>
      </c>
      <c r="CU781" s="126" t="s">
        <v>46</v>
      </c>
      <c r="CV781" s="126" t="s">
        <v>7127</v>
      </c>
      <c r="CW781" s="126" t="s">
        <v>46</v>
      </c>
      <c r="CX781" s="154">
        <v>25569.625694432871</v>
      </c>
    </row>
    <row r="782" spans="1:102" ht="15" customHeight="1" x14ac:dyDescent="0.35">
      <c r="A782" s="8"/>
      <c r="B782" s="129">
        <v>41409761000189</v>
      </c>
      <c r="C782" s="152" t="s">
        <v>7128</v>
      </c>
      <c r="D782" s="126">
        <v>26</v>
      </c>
      <c r="E782" s="126" t="s">
        <v>134</v>
      </c>
      <c r="F782" s="122"/>
      <c r="G782" s="126" t="s">
        <v>7120</v>
      </c>
      <c r="H782" s="126" t="s">
        <v>156</v>
      </c>
      <c r="I782" s="126" t="s">
        <v>2340</v>
      </c>
      <c r="J782" s="126" t="s">
        <v>3561</v>
      </c>
      <c r="K782" s="126" t="s">
        <v>3526</v>
      </c>
      <c r="L782" s="211" t="s">
        <v>3400</v>
      </c>
      <c r="M782" s="126" t="s">
        <v>114</v>
      </c>
      <c r="N782" s="126" t="s">
        <v>4426</v>
      </c>
      <c r="O782" s="126" t="s">
        <v>452</v>
      </c>
      <c r="P782" s="211" t="s">
        <v>4759</v>
      </c>
      <c r="Q782" s="127">
        <v>5000</v>
      </c>
      <c r="R782" s="126" t="s">
        <v>4350</v>
      </c>
      <c r="S782" s="213" t="s">
        <v>46</v>
      </c>
      <c r="T782" s="171">
        <v>5000</v>
      </c>
      <c r="U782" s="171">
        <v>5000</v>
      </c>
      <c r="V782" s="172" t="s">
        <v>3398</v>
      </c>
      <c r="W782" s="172" t="s">
        <v>3530</v>
      </c>
      <c r="X782" s="172" t="s">
        <v>7124</v>
      </c>
      <c r="Y782" s="172" t="s">
        <v>4427</v>
      </c>
      <c r="Z782" s="172">
        <v>30</v>
      </c>
      <c r="AA782" s="172" t="s">
        <v>46</v>
      </c>
      <c r="AB782" s="169" t="s">
        <v>46</v>
      </c>
      <c r="AC782" s="172" t="s">
        <v>7129</v>
      </c>
      <c r="AD782" s="169">
        <v>0.02</v>
      </c>
      <c r="AE782" s="169">
        <v>0.02</v>
      </c>
      <c r="AF782" s="169">
        <v>0.02</v>
      </c>
      <c r="AG782" s="169">
        <v>0.2</v>
      </c>
      <c r="AH782" s="172" t="s">
        <v>3380</v>
      </c>
      <c r="AI782" s="172" t="s">
        <v>3381</v>
      </c>
      <c r="AJ782" s="172" t="s">
        <v>5205</v>
      </c>
      <c r="AK782" s="173">
        <v>44302</v>
      </c>
      <c r="AL782" s="212" t="s">
        <v>3634</v>
      </c>
      <c r="AM782" s="128">
        <v>8.6773209574538102E-2</v>
      </c>
      <c r="AN782" s="128">
        <v>0.40489862632367868</v>
      </c>
      <c r="AO782" s="128">
        <v>0.5281478662531971</v>
      </c>
      <c r="AP782" s="128">
        <v>0.31457303685119448</v>
      </c>
      <c r="AQ782" s="128">
        <v>0.29526779231157407</v>
      </c>
      <c r="AR782" s="128">
        <v>0.12747709859379361</v>
      </c>
      <c r="AS782" s="128">
        <v>0.2969170958787466</v>
      </c>
      <c r="AT782" s="128">
        <v>0.14418498759097459</v>
      </c>
      <c r="AU782" s="128" t="s">
        <v>46</v>
      </c>
      <c r="AV782" s="128" t="s">
        <v>46</v>
      </c>
      <c r="AW782" s="128">
        <v>0.23061140714197489</v>
      </c>
      <c r="AX782" s="128">
        <v>7.1129640815795137</v>
      </c>
      <c r="AY782" s="128">
        <v>3.9115879331938257</v>
      </c>
      <c r="AZ782" s="128">
        <v>3.9580815719514382</v>
      </c>
      <c r="BA782" s="128">
        <v>2.8066295272556081</v>
      </c>
      <c r="BB782" s="128">
        <v>2.7263426669618638</v>
      </c>
      <c r="BC782" s="128">
        <v>1.1723139349122995</v>
      </c>
      <c r="BD782" s="128">
        <v>2.2756733158197227</v>
      </c>
      <c r="BE782" s="128">
        <v>1.1653192134233632</v>
      </c>
      <c r="BF782" s="128" t="s">
        <v>46</v>
      </c>
      <c r="BG782" s="128" t="s">
        <v>46</v>
      </c>
      <c r="BH782" s="128">
        <v>2.4689337681505013</v>
      </c>
      <c r="BI782" s="128">
        <v>7.4573905799160498E-2</v>
      </c>
      <c r="BJ782" s="128">
        <v>0.30138602907699541</v>
      </c>
      <c r="BK782" s="128">
        <v>0.3947125500141721</v>
      </c>
      <c r="BL782" s="128">
        <v>0.18208268293425256</v>
      </c>
      <c r="BM782" s="128">
        <v>0.16869593050378606</v>
      </c>
      <c r="BN782" s="128">
        <v>1.8737370439551201E-2</v>
      </c>
      <c r="BO782" s="128">
        <v>0.16644270229392141</v>
      </c>
      <c r="BP782" s="128">
        <v>2.0454952137940401E-2</v>
      </c>
      <c r="BQ782" s="128" t="s">
        <v>46</v>
      </c>
      <c r="BR782" s="128" t="s">
        <v>46</v>
      </c>
      <c r="BS782" s="128">
        <v>0.12548516926924513</v>
      </c>
      <c r="BT782" s="128">
        <v>0.16127741297825929</v>
      </c>
      <c r="BU782" s="128">
        <v>0.15816356994914729</v>
      </c>
      <c r="BV782" s="177">
        <v>1.934579573782137</v>
      </c>
      <c r="BW782" s="177">
        <v>0.71066085914601984</v>
      </c>
      <c r="BX782" s="128">
        <v>-6.4773289972276604E-2</v>
      </c>
      <c r="BY782" s="128">
        <v>-0.13725808999533659</v>
      </c>
      <c r="BZ782" s="177">
        <v>0.27969011437854918</v>
      </c>
      <c r="CA782" s="182">
        <v>0.29933988854067661</v>
      </c>
      <c r="CB782" s="182">
        <v>-0.10094178158851121</v>
      </c>
      <c r="CC782" s="182">
        <v>9.7083759632685701E-2</v>
      </c>
      <c r="CD782" s="182">
        <v>0.14315987023880819</v>
      </c>
      <c r="CE782" s="182">
        <v>0.42879442995431483</v>
      </c>
      <c r="CF782" s="182">
        <v>0.3852880329637467</v>
      </c>
      <c r="CG782" s="179">
        <v>2.5129269999999999</v>
      </c>
      <c r="CH782" s="169">
        <v>0.24</v>
      </c>
      <c r="CI782" s="170">
        <v>0.15</v>
      </c>
      <c r="CJ782" s="170">
        <v>4.7999999999999996E-3</v>
      </c>
      <c r="CK782" s="170">
        <v>1.0530318413891028E-2</v>
      </c>
      <c r="CL782" s="170">
        <v>1.5330318413891028E-2</v>
      </c>
      <c r="CM782" s="180">
        <v>2047919382.99</v>
      </c>
      <c r="CN782" s="180">
        <v>1623992769.463413</v>
      </c>
      <c r="CO782" s="180">
        <v>155664176.13999999</v>
      </c>
      <c r="CP782" s="128" t="s">
        <v>46</v>
      </c>
      <c r="CQ782" s="128" t="s">
        <v>46</v>
      </c>
      <c r="CR782" s="128" t="s">
        <v>46</v>
      </c>
      <c r="CS782" s="128" t="s">
        <v>46</v>
      </c>
      <c r="CT782" s="126" t="s">
        <v>46</v>
      </c>
      <c r="CU782" s="126" t="s">
        <v>46</v>
      </c>
      <c r="CV782" s="126" t="s">
        <v>7130</v>
      </c>
      <c r="CW782" s="126" t="s">
        <v>46</v>
      </c>
      <c r="CX782" s="154">
        <v>25569.625694432871</v>
      </c>
    </row>
    <row r="783" spans="1:102" ht="15" customHeight="1" x14ac:dyDescent="0.35">
      <c r="A783" s="8"/>
      <c r="B783" s="129">
        <v>41423887000108</v>
      </c>
      <c r="C783" s="152" t="s">
        <v>7131</v>
      </c>
      <c r="D783" s="126">
        <v>26</v>
      </c>
      <c r="E783" s="126"/>
      <c r="F783" s="122"/>
      <c r="G783" s="126" t="s">
        <v>7120</v>
      </c>
      <c r="H783" s="126" t="s">
        <v>156</v>
      </c>
      <c r="I783" s="126" t="s">
        <v>2340</v>
      </c>
      <c r="J783" s="126" t="s">
        <v>3560</v>
      </c>
      <c r="K783" s="126" t="s">
        <v>3526</v>
      </c>
      <c r="L783" s="211" t="s">
        <v>3400</v>
      </c>
      <c r="M783" s="126" t="s">
        <v>114</v>
      </c>
      <c r="N783" s="126" t="s">
        <v>4426</v>
      </c>
      <c r="O783" s="126" t="s">
        <v>358</v>
      </c>
      <c r="P783" s="211" t="s">
        <v>4759</v>
      </c>
      <c r="Q783" s="127">
        <v>5000</v>
      </c>
      <c r="R783" s="126" t="s">
        <v>4350</v>
      </c>
      <c r="S783" s="213" t="s">
        <v>46</v>
      </c>
      <c r="T783" s="171">
        <v>5000</v>
      </c>
      <c r="U783" s="171">
        <v>5000</v>
      </c>
      <c r="V783" s="172" t="s">
        <v>3398</v>
      </c>
      <c r="W783" s="172" t="s">
        <v>3530</v>
      </c>
      <c r="X783" s="172" t="s">
        <v>7124</v>
      </c>
      <c r="Y783" s="172" t="s">
        <v>4427</v>
      </c>
      <c r="Z783" s="172">
        <v>30</v>
      </c>
      <c r="AA783" s="172" t="s">
        <v>46</v>
      </c>
      <c r="AB783" s="169" t="s">
        <v>46</v>
      </c>
      <c r="AC783" s="172" t="s">
        <v>7132</v>
      </c>
      <c r="AD783" s="169">
        <v>0.02</v>
      </c>
      <c r="AE783" s="169">
        <v>0.02</v>
      </c>
      <c r="AF783" s="169">
        <v>0.02</v>
      </c>
      <c r="AG783" s="169">
        <v>0.2</v>
      </c>
      <c r="AH783" s="172" t="s">
        <v>3380</v>
      </c>
      <c r="AI783" s="172" t="s">
        <v>3381</v>
      </c>
      <c r="AJ783" s="172" t="s">
        <v>5528</v>
      </c>
      <c r="AK783" s="173">
        <v>44302</v>
      </c>
      <c r="AL783" s="212" t="s">
        <v>3635</v>
      </c>
      <c r="AM783" s="128">
        <v>7.8149483885910198E-2</v>
      </c>
      <c r="AN783" s="128">
        <v>0.2310348689491068</v>
      </c>
      <c r="AO783" s="128">
        <v>0.51365270030491272</v>
      </c>
      <c r="AP783" s="128">
        <v>0.3345426478646531</v>
      </c>
      <c r="AQ783" s="128">
        <v>0.25960894671545381</v>
      </c>
      <c r="AR783" s="128">
        <v>0.39153585426931409</v>
      </c>
      <c r="AS783" s="128">
        <v>0.14938331222626061</v>
      </c>
      <c r="AT783" s="128">
        <v>1.1224864007050901E-2</v>
      </c>
      <c r="AU783" s="128" t="s">
        <v>46</v>
      </c>
      <c r="AV783" s="128" t="s">
        <v>46</v>
      </c>
      <c r="AW783" s="128">
        <v>0.17630649153707309</v>
      </c>
      <c r="AX783" s="128">
        <v>6.4060609789587266</v>
      </c>
      <c r="AY783" s="128">
        <v>2.2319492998376065</v>
      </c>
      <c r="AZ783" s="128">
        <v>3.8494509158639678</v>
      </c>
      <c r="BA783" s="128">
        <v>3.0105511294490319</v>
      </c>
      <c r="BB783" s="128">
        <v>2.3206063085922515</v>
      </c>
      <c r="BC783" s="128">
        <v>3.600669791209504</v>
      </c>
      <c r="BD783" s="128">
        <v>1.1449243650183534</v>
      </c>
      <c r="BE783" s="128">
        <v>9.0720607700073605E-2</v>
      </c>
      <c r="BF783" s="128" t="s">
        <v>46</v>
      </c>
      <c r="BG783" s="128" t="s">
        <v>46</v>
      </c>
      <c r="BH783" s="128">
        <v>1.7242166627847826</v>
      </c>
      <c r="BI783" s="128">
        <v>6.5950180110532594E-2</v>
      </c>
      <c r="BJ783" s="128">
        <v>0.1275222717024235</v>
      </c>
      <c r="BK783" s="128">
        <v>0.38021738406588779</v>
      </c>
      <c r="BL783" s="128">
        <v>0.20107510978460508</v>
      </c>
      <c r="BM783" s="128">
        <v>0.13287310510011396</v>
      </c>
      <c r="BN783" s="128">
        <v>0.28279612611507171</v>
      </c>
      <c r="BO783" s="128">
        <v>1.8908918641435499E-2</v>
      </c>
      <c r="BP783" s="128">
        <v>-0.1125051714459832</v>
      </c>
      <c r="BQ783" s="128" t="s">
        <v>46</v>
      </c>
      <c r="BR783" s="128" t="s">
        <v>46</v>
      </c>
      <c r="BS783" s="128">
        <v>6.7183658687827386E-2</v>
      </c>
      <c r="BT783" s="128">
        <v>0.19475255131856919</v>
      </c>
      <c r="BU783" s="128">
        <v>0.18295113650362549</v>
      </c>
      <c r="BV783" s="177">
        <v>1.5835680275994333</v>
      </c>
      <c r="BW783" s="177">
        <v>0.3904952412845229</v>
      </c>
      <c r="BX783" s="128">
        <v>-0.1278454403037044</v>
      </c>
      <c r="BY783" s="128">
        <v>-0.17246289398259179</v>
      </c>
      <c r="BZ783" s="177">
        <v>-0.1483696298476824</v>
      </c>
      <c r="CA783" s="182">
        <v>-3.2084276288420498E-2</v>
      </c>
      <c r="CB783" s="182">
        <v>0.2161701006438676</v>
      </c>
      <c r="CC783" s="182">
        <v>-0.1952538116092313</v>
      </c>
      <c r="CD783" s="182">
        <v>-8.6721382563493904E-2</v>
      </c>
      <c r="CE783" s="182">
        <v>0.44813095410955112</v>
      </c>
      <c r="CF783" s="182">
        <v>0.22589224828918281</v>
      </c>
      <c r="CG783" s="179">
        <v>2.0565750999999999</v>
      </c>
      <c r="CH783" s="169">
        <v>0.24</v>
      </c>
      <c r="CI783" s="170">
        <v>0.15</v>
      </c>
      <c r="CJ783" s="170">
        <v>4.7999999999999996E-3</v>
      </c>
      <c r="CK783" s="170" t="s">
        <v>46</v>
      </c>
      <c r="CL783" s="170">
        <v>4.7999999999999996E-3</v>
      </c>
      <c r="CM783" s="180">
        <v>145252010.03999999</v>
      </c>
      <c r="CN783" s="180">
        <v>92924420.527539685</v>
      </c>
      <c r="CO783" s="180">
        <v>57623098.530000001</v>
      </c>
      <c r="CP783" s="128" t="s">
        <v>46</v>
      </c>
      <c r="CQ783" s="128" t="s">
        <v>46</v>
      </c>
      <c r="CR783" s="128" t="s">
        <v>46</v>
      </c>
      <c r="CS783" s="128" t="s">
        <v>46</v>
      </c>
      <c r="CT783" s="126" t="s">
        <v>46</v>
      </c>
      <c r="CU783" s="126" t="s">
        <v>46</v>
      </c>
      <c r="CV783" s="126" t="s">
        <v>7133</v>
      </c>
      <c r="CW783" s="126" t="s">
        <v>46</v>
      </c>
      <c r="CX783" s="154">
        <v>25569.625694432871</v>
      </c>
    </row>
    <row r="784" spans="1:102" ht="15" customHeight="1" x14ac:dyDescent="0.35">
      <c r="A784" s="8"/>
      <c r="B784" s="129">
        <v>41978534000174</v>
      </c>
      <c r="C784" s="152" t="s">
        <v>7134</v>
      </c>
      <c r="D784" s="126">
        <v>13</v>
      </c>
      <c r="E784" s="126"/>
      <c r="F784" s="122"/>
      <c r="G784" s="126" t="s">
        <v>7120</v>
      </c>
      <c r="H784" s="126" t="s">
        <v>156</v>
      </c>
      <c r="I784" s="126" t="s">
        <v>2340</v>
      </c>
      <c r="J784" s="126" t="s">
        <v>3559</v>
      </c>
      <c r="K784" s="126" t="s">
        <v>3526</v>
      </c>
      <c r="L784" s="211" t="s">
        <v>3399</v>
      </c>
      <c r="M784" s="126" t="s">
        <v>112</v>
      </c>
      <c r="N784" s="126" t="s">
        <v>264</v>
      </c>
      <c r="O784" s="126" t="s">
        <v>370</v>
      </c>
      <c r="P784" s="211" t="s">
        <v>3562</v>
      </c>
      <c r="Q784" s="127">
        <v>5000</v>
      </c>
      <c r="R784" s="126" t="s">
        <v>4350</v>
      </c>
      <c r="S784" s="213" t="s">
        <v>46</v>
      </c>
      <c r="T784" s="171">
        <v>5000</v>
      </c>
      <c r="U784" s="171">
        <v>5000</v>
      </c>
      <c r="V784" s="172" t="s">
        <v>3398</v>
      </c>
      <c r="W784" s="172" t="s">
        <v>3530</v>
      </c>
      <c r="X784" s="172" t="s">
        <v>4427</v>
      </c>
      <c r="Y784" s="172" t="s">
        <v>3530</v>
      </c>
      <c r="Z784" s="172">
        <v>6</v>
      </c>
      <c r="AA784" s="172" t="s">
        <v>46</v>
      </c>
      <c r="AB784" s="169" t="s">
        <v>46</v>
      </c>
      <c r="AC784" s="172" t="s">
        <v>7135</v>
      </c>
      <c r="AD784" s="169">
        <v>9.300000000000001E-3</v>
      </c>
      <c r="AE784" s="169">
        <v>7.9300000000000009E-2</v>
      </c>
      <c r="AF784" s="169">
        <v>0.01</v>
      </c>
      <c r="AG784" s="169">
        <v>0.1</v>
      </c>
      <c r="AH784" s="172" t="s">
        <v>3380</v>
      </c>
      <c r="AI784" s="172" t="s">
        <v>3381</v>
      </c>
      <c r="AJ784" s="172" t="s">
        <v>133</v>
      </c>
      <c r="AK784" s="173">
        <v>44439</v>
      </c>
      <c r="AL784" s="212" t="s">
        <v>7136</v>
      </c>
      <c r="AM784" s="128">
        <v>1.3819854111242799E-2</v>
      </c>
      <c r="AN784" s="128">
        <v>8.6421035055666201E-2</v>
      </c>
      <c r="AO784" s="128">
        <v>0.1179029941657858</v>
      </c>
      <c r="AP784" s="128">
        <v>0.11076671029024961</v>
      </c>
      <c r="AQ784" s="128">
        <v>0.1151568990421778</v>
      </c>
      <c r="AR784" s="128">
        <v>9.9448126123787395E-2</v>
      </c>
      <c r="AS784" s="128">
        <v>0.13438776639420791</v>
      </c>
      <c r="AT784" s="128">
        <v>0.1324159220174721</v>
      </c>
      <c r="AU784" s="128" t="s">
        <v>46</v>
      </c>
      <c r="AV784" s="128" t="s">
        <v>46</v>
      </c>
      <c r="AW784" s="128">
        <v>0.1180866637887152</v>
      </c>
      <c r="AX784" s="128">
        <v>1.1328395755777565</v>
      </c>
      <c r="AY784" s="128">
        <v>0.83488423007795132</v>
      </c>
      <c r="AZ784" s="128">
        <v>0.88359661811408485</v>
      </c>
      <c r="BA784" s="128">
        <v>0.90124361115680318</v>
      </c>
      <c r="BB784" s="128">
        <v>0.89890245969445826</v>
      </c>
      <c r="BC784" s="128">
        <v>0.91455191043631023</v>
      </c>
      <c r="BD784" s="128">
        <v>1.0299934163467761</v>
      </c>
      <c r="BE784" s="128">
        <v>1.0702003077315445</v>
      </c>
      <c r="BF784" s="128" t="s">
        <v>46</v>
      </c>
      <c r="BG784" s="128" t="s">
        <v>46</v>
      </c>
      <c r="BH784" s="128">
        <v>0.97416859793116917</v>
      </c>
      <c r="BI784" s="128">
        <v>1.6205503358651999E-3</v>
      </c>
      <c r="BJ784" s="128">
        <v>-1.7091562191016998E-2</v>
      </c>
      <c r="BK784" s="128">
        <v>-1.5532322073238999E-2</v>
      </c>
      <c r="BL784" s="128">
        <v>-1.0809099552131274E-2</v>
      </c>
      <c r="BM784" s="128">
        <v>-1.1480668406711469E-2</v>
      </c>
      <c r="BN784" s="128">
        <v>-9.2916020304549003E-3</v>
      </c>
      <c r="BO784" s="128">
        <v>3.9133728093826998E-3</v>
      </c>
      <c r="BP784" s="128">
        <v>8.6858865644378995E-3</v>
      </c>
      <c r="BQ784" s="128" t="s">
        <v>46</v>
      </c>
      <c r="BR784" s="128" t="s">
        <v>46</v>
      </c>
      <c r="BS784" s="128">
        <v>-2.7927025835425834E-3</v>
      </c>
      <c r="BT784" s="128">
        <v>1.9487563491137901E-2</v>
      </c>
      <c r="BU784" s="128">
        <v>1.8653537218891202E-2</v>
      </c>
      <c r="BV784" s="177">
        <v>-0.69868555849492342</v>
      </c>
      <c r="BW784" s="177">
        <v>-0.1176941235272818</v>
      </c>
      <c r="BX784" s="128">
        <v>-2.1463937875669001E-2</v>
      </c>
      <c r="BY784" s="128">
        <v>-2.1463937875669001E-2</v>
      </c>
      <c r="BZ784" s="177">
        <v>-1.3936675679537E-3</v>
      </c>
      <c r="CA784" s="182">
        <v>9.2097414034078895E-2</v>
      </c>
      <c r="CB784" s="182">
        <v>-0.35440955222214848</v>
      </c>
      <c r="CC784" s="182">
        <v>-8.1958016913353995E-3</v>
      </c>
      <c r="CD784" s="182">
        <v>-2.4262028255577901E-2</v>
      </c>
      <c r="CE784" s="182">
        <v>-0.1339786416177346</v>
      </c>
      <c r="CF784" s="182">
        <v>2.7305615839727501E-2</v>
      </c>
      <c r="CG784" s="179">
        <v>1.5746065</v>
      </c>
      <c r="CH784" s="169">
        <v>0.24</v>
      </c>
      <c r="CI784" s="170">
        <v>0.15</v>
      </c>
      <c r="CJ784" s="170">
        <v>2.232E-3</v>
      </c>
      <c r="CK784" s="170" t="s">
        <v>46</v>
      </c>
      <c r="CL784" s="170">
        <v>2.232E-3</v>
      </c>
      <c r="CM784" s="180">
        <v>275521261.56999999</v>
      </c>
      <c r="CN784" s="180">
        <v>308209246.50579369</v>
      </c>
      <c r="CO784" s="180">
        <v>-139780430.26999998</v>
      </c>
      <c r="CP784" s="128" t="s">
        <v>46</v>
      </c>
      <c r="CQ784" s="128" t="s">
        <v>46</v>
      </c>
      <c r="CR784" s="128" t="s">
        <v>46</v>
      </c>
      <c r="CS784" s="128" t="s">
        <v>46</v>
      </c>
      <c r="CT784" s="126" t="s">
        <v>46</v>
      </c>
      <c r="CU784" s="126" t="s">
        <v>46</v>
      </c>
      <c r="CV784" s="126" t="s">
        <v>7137</v>
      </c>
      <c r="CW784" s="126" t="s">
        <v>46</v>
      </c>
      <c r="CX784" s="154">
        <v>25569.625694432871</v>
      </c>
    </row>
    <row r="785" spans="1:102" ht="15" customHeight="1" x14ac:dyDescent="0.35">
      <c r="A785" s="8"/>
      <c r="B785" s="129">
        <v>45756473000151</v>
      </c>
      <c r="C785" s="152" t="s">
        <v>7200</v>
      </c>
      <c r="D785" s="126">
        <v>26</v>
      </c>
      <c r="E785" s="126"/>
      <c r="F785" s="122"/>
      <c r="G785" s="126" t="s">
        <v>711</v>
      </c>
      <c r="H785" s="126" t="s">
        <v>352</v>
      </c>
      <c r="I785" s="126" t="s">
        <v>3383</v>
      </c>
      <c r="J785" s="126" t="s">
        <v>3559</v>
      </c>
      <c r="K785" s="126" t="s">
        <v>3526</v>
      </c>
      <c r="L785" s="211" t="s">
        <v>3399</v>
      </c>
      <c r="M785" s="126" t="s">
        <v>5125</v>
      </c>
      <c r="N785" s="126" t="s">
        <v>5126</v>
      </c>
      <c r="O785" s="126" t="s">
        <v>3551</v>
      </c>
      <c r="P785" s="211" t="s">
        <v>3537</v>
      </c>
      <c r="Q785" s="127">
        <v>500</v>
      </c>
      <c r="R785" s="126" t="s">
        <v>4361</v>
      </c>
      <c r="S785" s="213" t="s">
        <v>46</v>
      </c>
      <c r="T785" s="171">
        <v>200</v>
      </c>
      <c r="U785" s="171">
        <v>500</v>
      </c>
      <c r="V785" s="172" t="s">
        <v>3398</v>
      </c>
      <c r="W785" s="172" t="s">
        <v>135</v>
      </c>
      <c r="X785" s="172" t="s">
        <v>3530</v>
      </c>
      <c r="Y785" s="172" t="s">
        <v>3538</v>
      </c>
      <c r="Z785" s="172">
        <v>5</v>
      </c>
      <c r="AA785" s="172" t="s">
        <v>46</v>
      </c>
      <c r="AB785" s="169" t="s">
        <v>46</v>
      </c>
      <c r="AC785" s="172" t="s">
        <v>46</v>
      </c>
      <c r="AD785" s="169">
        <v>1.4999999999999999E-2</v>
      </c>
      <c r="AE785" s="169" t="s">
        <v>46</v>
      </c>
      <c r="AF785" s="169" t="s">
        <v>46</v>
      </c>
      <c r="AG785" s="169" t="s">
        <v>46</v>
      </c>
      <c r="AH785" s="172" t="s">
        <v>46</v>
      </c>
      <c r="AI785" s="172" t="s">
        <v>46</v>
      </c>
      <c r="AJ785" s="172" t="s">
        <v>46</v>
      </c>
      <c r="AK785" s="173">
        <v>44893</v>
      </c>
      <c r="AL785" s="212" t="s">
        <v>7201</v>
      </c>
      <c r="AM785" s="128">
        <v>2.8472203327513101E-2</v>
      </c>
      <c r="AN785" s="128">
        <v>0.31247688086107778</v>
      </c>
      <c r="AO785" s="128">
        <v>0.18519526188524721</v>
      </c>
      <c r="AP785" s="128">
        <v>0.14958753590849061</v>
      </c>
      <c r="AQ785" s="128" t="s">
        <v>46</v>
      </c>
      <c r="AR785" s="128">
        <v>-9.0677621870559805E-2</v>
      </c>
      <c r="AS785" s="128">
        <v>0.18901060790439889</v>
      </c>
      <c r="AT785" s="128" t="s">
        <v>46</v>
      </c>
      <c r="AU785" s="128" t="s">
        <v>46</v>
      </c>
      <c r="AV785" s="128" t="s">
        <v>46</v>
      </c>
      <c r="AW785" s="128">
        <v>0.13422550113532791</v>
      </c>
      <c r="AX785" s="128">
        <v>2.3339203492071281</v>
      </c>
      <c r="AY785" s="128">
        <v>3.0187328805633862</v>
      </c>
      <c r="AZ785" s="128">
        <v>1.3879028963629378</v>
      </c>
      <c r="BA785" s="128">
        <v>1.2394906323092785</v>
      </c>
      <c r="BB785" s="128" t="s">
        <v>46</v>
      </c>
      <c r="BC785" s="128" t="s">
        <v>46</v>
      </c>
      <c r="BD785" s="128">
        <v>1.4486413978350297</v>
      </c>
      <c r="BE785" s="128" t="s">
        <v>46</v>
      </c>
      <c r="BF785" s="128" t="s">
        <v>46</v>
      </c>
      <c r="BG785" s="128" t="s">
        <v>46</v>
      </c>
      <c r="BH785" s="128">
        <v>1.0718082197358263</v>
      </c>
      <c r="BI785" s="128">
        <v>1.6272899552135501E-2</v>
      </c>
      <c r="BJ785" s="128">
        <v>0.20896428361439451</v>
      </c>
      <c r="BK785" s="128">
        <v>5.17599456462223E-2</v>
      </c>
      <c r="BL785" s="128">
        <v>2.5790351025583913E-2</v>
      </c>
      <c r="BM785" s="128" t="s">
        <v>46</v>
      </c>
      <c r="BN785" s="128">
        <v>-0.19941735002480221</v>
      </c>
      <c r="BO785" s="128">
        <v>5.8536214319573697E-2</v>
      </c>
      <c r="BP785" s="128" t="s">
        <v>46</v>
      </c>
      <c r="BQ785" s="128" t="s">
        <v>46</v>
      </c>
      <c r="BR785" s="128" t="s">
        <v>46</v>
      </c>
      <c r="BS785" s="128">
        <v>7.9918945157808619E-3</v>
      </c>
      <c r="BT785" s="128">
        <v>0.1267120405122652</v>
      </c>
      <c r="BU785" s="128">
        <v>0.1103425412580451</v>
      </c>
      <c r="BV785" s="177">
        <v>0.41568296191947779</v>
      </c>
      <c r="BW785" s="177">
        <v>0.12007390093328101</v>
      </c>
      <c r="BX785" s="128">
        <v>-0.1122631895300025</v>
      </c>
      <c r="BY785" s="128">
        <v>-0.13603163882355901</v>
      </c>
      <c r="BZ785" s="177">
        <v>0.62922770206732237</v>
      </c>
      <c r="CA785" s="182">
        <v>0.88824454532517161</v>
      </c>
      <c r="CB785" s="182">
        <v>-0.32443309823821842</v>
      </c>
      <c r="CC785" s="182">
        <v>0.55654997469593281</v>
      </c>
      <c r="CD785" s="182">
        <v>0.4764141431050235</v>
      </c>
      <c r="CE785" s="182">
        <v>7.9333968041287797E-2</v>
      </c>
      <c r="CF785" s="182">
        <v>0.4368940995696618</v>
      </c>
      <c r="CG785" s="179">
        <v>1.4288335999999999</v>
      </c>
      <c r="CH785" s="169">
        <v>0.3</v>
      </c>
      <c r="CI785" s="170" t="s">
        <v>46</v>
      </c>
      <c r="CJ785" s="170">
        <v>4.4999999999999997E-3</v>
      </c>
      <c r="CK785" s="170" t="s">
        <v>46</v>
      </c>
      <c r="CL785" s="170">
        <v>4.4999999999999997E-3</v>
      </c>
      <c r="CM785" s="180">
        <v>781826847.01999998</v>
      </c>
      <c r="CN785" s="180">
        <v>742115055.73642838</v>
      </c>
      <c r="CO785" s="180">
        <v>-1797198.860000002</v>
      </c>
      <c r="CP785" s="128" t="s">
        <v>46</v>
      </c>
      <c r="CQ785" s="128" t="s">
        <v>46</v>
      </c>
      <c r="CR785" s="128" t="s">
        <v>46</v>
      </c>
      <c r="CS785" s="128" t="s">
        <v>46</v>
      </c>
      <c r="CT785" s="126" t="s">
        <v>46</v>
      </c>
      <c r="CU785" s="126" t="s">
        <v>46</v>
      </c>
      <c r="CV785" s="126" t="s">
        <v>7202</v>
      </c>
      <c r="CW785" s="126" t="s">
        <v>46</v>
      </c>
      <c r="CX785" s="154">
        <v>25569.625694432871</v>
      </c>
    </row>
    <row r="786" spans="1:102" ht="15" customHeight="1" x14ac:dyDescent="0.35">
      <c r="A786" s="8"/>
      <c r="B786" s="129">
        <v>50088190000119</v>
      </c>
      <c r="C786" s="152" t="s">
        <v>7203</v>
      </c>
      <c r="D786" s="126">
        <v>2</v>
      </c>
      <c r="E786" s="126"/>
      <c r="F786" s="122"/>
      <c r="G786" s="126" t="s">
        <v>711</v>
      </c>
      <c r="H786" s="126" t="s">
        <v>352</v>
      </c>
      <c r="I786" s="126" t="s">
        <v>3383</v>
      </c>
      <c r="J786" s="126" t="s">
        <v>3560</v>
      </c>
      <c r="K786" s="126" t="s">
        <v>3526</v>
      </c>
      <c r="L786" s="211" t="s">
        <v>3399</v>
      </c>
      <c r="M786" s="126" t="s">
        <v>163</v>
      </c>
      <c r="N786" s="126" t="s">
        <v>3570</v>
      </c>
      <c r="O786" s="126" t="s">
        <v>3568</v>
      </c>
      <c r="P786" s="211" t="s">
        <v>3562</v>
      </c>
      <c r="Q786" s="127">
        <v>100000</v>
      </c>
      <c r="R786" s="126" t="s">
        <v>4350</v>
      </c>
      <c r="S786" s="213" t="s">
        <v>46</v>
      </c>
      <c r="T786" s="171">
        <v>50</v>
      </c>
      <c r="U786" s="171">
        <v>50</v>
      </c>
      <c r="V786" s="172" t="s">
        <v>4780</v>
      </c>
      <c r="W786" s="172" t="s">
        <v>135</v>
      </c>
      <c r="X786" s="172" t="s">
        <v>135</v>
      </c>
      <c r="Y786" s="172" t="s">
        <v>135</v>
      </c>
      <c r="Z786" s="172">
        <v>0</v>
      </c>
      <c r="AA786" s="172" t="s">
        <v>46</v>
      </c>
      <c r="AB786" s="169" t="s">
        <v>46</v>
      </c>
      <c r="AC786" s="172" t="s">
        <v>7204</v>
      </c>
      <c r="AD786" s="169">
        <v>1.9E-3</v>
      </c>
      <c r="AE786" s="169">
        <v>0.1119</v>
      </c>
      <c r="AF786" s="169">
        <v>4.0000000000000001E-3</v>
      </c>
      <c r="AG786" s="169" t="s">
        <v>46</v>
      </c>
      <c r="AH786" s="172" t="s">
        <v>46</v>
      </c>
      <c r="AI786" s="172" t="s">
        <v>46</v>
      </c>
      <c r="AJ786" s="172" t="s">
        <v>133</v>
      </c>
      <c r="AK786" s="173">
        <v>45016</v>
      </c>
      <c r="AL786" s="212" t="s">
        <v>7205</v>
      </c>
      <c r="AM786" s="128">
        <v>1.22017087957058E-2</v>
      </c>
      <c r="AN786" s="128">
        <v>0.1031863077595547</v>
      </c>
      <c r="AO786" s="128">
        <v>0.13312478225415611</v>
      </c>
      <c r="AP786" s="128">
        <v>0.1240134546503113</v>
      </c>
      <c r="AQ786" s="128" t="s">
        <v>46</v>
      </c>
      <c r="AR786" s="128">
        <v>0.1117951889281156</v>
      </c>
      <c r="AS786" s="128" t="s">
        <v>46</v>
      </c>
      <c r="AT786" s="128" t="s">
        <v>46</v>
      </c>
      <c r="AU786" s="128" t="s">
        <v>46</v>
      </c>
      <c r="AV786" s="128" t="s">
        <v>46</v>
      </c>
      <c r="AW786" s="128">
        <v>0.12734545007458581</v>
      </c>
      <c r="AX786" s="128">
        <v>1.0001971440643258</v>
      </c>
      <c r="AY786" s="128">
        <v>0.99684782822760243</v>
      </c>
      <c r="AZ786" s="128">
        <v>0.99767277514213304</v>
      </c>
      <c r="BA786" s="128">
        <v>1.0153570172805173</v>
      </c>
      <c r="BB786" s="128" t="s">
        <v>46</v>
      </c>
      <c r="BC786" s="128">
        <v>1.0280988450655244</v>
      </c>
      <c r="BD786" s="128" t="s">
        <v>46</v>
      </c>
      <c r="BE786" s="128" t="s">
        <v>46</v>
      </c>
      <c r="BF786" s="128" t="s">
        <v>46</v>
      </c>
      <c r="BG786" s="128" t="s">
        <v>46</v>
      </c>
      <c r="BH786" s="128">
        <v>1.0232069580268497</v>
      </c>
      <c r="BI786" s="128">
        <v>2.4050203282E-6</v>
      </c>
      <c r="BJ786" s="128">
        <v>-3.2628948712849998E-4</v>
      </c>
      <c r="BK786" s="128">
        <v>-3.1053398486869998E-4</v>
      </c>
      <c r="BL786" s="128">
        <v>1.6715166954028859E-3</v>
      </c>
      <c r="BM786" s="128" t="s">
        <v>46</v>
      </c>
      <c r="BN786" s="128">
        <v>3.0554607738732999E-3</v>
      </c>
      <c r="BO786" s="128" t="s">
        <v>46</v>
      </c>
      <c r="BP786" s="128" t="s">
        <v>46</v>
      </c>
      <c r="BQ786" s="128" t="s">
        <v>46</v>
      </c>
      <c r="BR786" s="128" t="s">
        <v>46</v>
      </c>
      <c r="BS786" s="128">
        <v>2.5685926985872243E-3</v>
      </c>
      <c r="BT786" s="128">
        <v>9.2224393182990002E-4</v>
      </c>
      <c r="BU786" s="128">
        <v>2.4586900049525999E-3</v>
      </c>
      <c r="BV786" s="177">
        <v>-0.297217038443573</v>
      </c>
      <c r="BW786" s="177">
        <v>0.96040321332269718</v>
      </c>
      <c r="BX786" s="128" t="s">
        <v>46</v>
      </c>
      <c r="BY786" s="128">
        <v>-1.8238776008421E-3</v>
      </c>
      <c r="BZ786" s="177">
        <v>6.0846630317100001E-5</v>
      </c>
      <c r="CA786" s="182">
        <v>4.1738683987010999E-2</v>
      </c>
      <c r="CB786" s="182">
        <v>-7.7843528149119101E-2</v>
      </c>
      <c r="CC786" s="182">
        <v>7.90765514011781E-2</v>
      </c>
      <c r="CD786" s="182">
        <v>4.4967745472545603E-2</v>
      </c>
      <c r="CE786" s="182">
        <v>-2.52041476159779E-2</v>
      </c>
      <c r="CF786" s="182">
        <v>7.1379249661093797E-2</v>
      </c>
      <c r="CG786" s="179">
        <v>1.3474815099999999</v>
      </c>
      <c r="CH786" s="169">
        <v>0.27</v>
      </c>
      <c r="CI786" s="170" t="s">
        <v>46</v>
      </c>
      <c r="CJ786" s="170">
        <v>5.13E-4</v>
      </c>
      <c r="CK786" s="170" t="s">
        <v>46</v>
      </c>
      <c r="CL786" s="170">
        <v>5.13E-4</v>
      </c>
      <c r="CM786" s="180">
        <v>1827861028.3800001</v>
      </c>
      <c r="CN786" s="180">
        <v>1869554684.5630159</v>
      </c>
      <c r="CO786" s="180">
        <v>-118660397.29000004</v>
      </c>
      <c r="CP786" s="128" t="s">
        <v>46</v>
      </c>
      <c r="CQ786" s="128" t="s">
        <v>46</v>
      </c>
      <c r="CR786" s="128" t="s">
        <v>46</v>
      </c>
      <c r="CS786" s="128" t="s">
        <v>46</v>
      </c>
      <c r="CT786" s="126" t="s">
        <v>46</v>
      </c>
      <c r="CU786" s="126" t="s">
        <v>46</v>
      </c>
      <c r="CV786" s="126" t="s">
        <v>7206</v>
      </c>
      <c r="CW786" s="126" t="s">
        <v>46</v>
      </c>
      <c r="CX786" s="154">
        <v>25569.667361099539</v>
      </c>
    </row>
    <row r="787" spans="1:102" ht="15" customHeight="1" x14ac:dyDescent="0.35">
      <c r="A787" s="8"/>
      <c r="B787" s="129">
        <v>35377390000106</v>
      </c>
      <c r="C787" s="152" t="s">
        <v>7207</v>
      </c>
      <c r="D787" s="126">
        <v>2</v>
      </c>
      <c r="E787" s="126"/>
      <c r="F787" s="122"/>
      <c r="G787" s="126" t="s">
        <v>711</v>
      </c>
      <c r="H787" s="126" t="s">
        <v>352</v>
      </c>
      <c r="I787" s="126" t="s">
        <v>3383</v>
      </c>
      <c r="J787" s="126" t="s">
        <v>3561</v>
      </c>
      <c r="K787" s="126" t="s">
        <v>3540</v>
      </c>
      <c r="L787" s="211" t="s">
        <v>3399</v>
      </c>
      <c r="M787" s="126" t="s">
        <v>163</v>
      </c>
      <c r="N787" s="126" t="s">
        <v>3570</v>
      </c>
      <c r="O787" s="126" t="s">
        <v>3568</v>
      </c>
      <c r="P787" s="211" t="s">
        <v>3541</v>
      </c>
      <c r="Q787" s="127">
        <v>500000</v>
      </c>
      <c r="R787" s="126" t="s">
        <v>4350</v>
      </c>
      <c r="S787" s="213" t="s">
        <v>46</v>
      </c>
      <c r="T787" s="171">
        <v>100</v>
      </c>
      <c r="U787" s="171">
        <v>250000</v>
      </c>
      <c r="V787" s="172" t="s">
        <v>4780</v>
      </c>
      <c r="W787" s="172" t="s">
        <v>135</v>
      </c>
      <c r="X787" s="172" t="s">
        <v>135</v>
      </c>
      <c r="Y787" s="172" t="s">
        <v>135</v>
      </c>
      <c r="Z787" s="172">
        <v>0</v>
      </c>
      <c r="AA787" s="172" t="s">
        <v>46</v>
      </c>
      <c r="AB787" s="169" t="s">
        <v>46</v>
      </c>
      <c r="AC787" s="172" t="s">
        <v>46</v>
      </c>
      <c r="AD787" s="169">
        <v>1.1000000000000001E-3</v>
      </c>
      <c r="AE787" s="169" t="s">
        <v>46</v>
      </c>
      <c r="AF787" s="169">
        <v>2E-3</v>
      </c>
      <c r="AG787" s="169" t="s">
        <v>46</v>
      </c>
      <c r="AH787" s="172" t="s">
        <v>46</v>
      </c>
      <c r="AI787" s="172" t="s">
        <v>46</v>
      </c>
      <c r="AJ787" s="172" t="s">
        <v>133</v>
      </c>
      <c r="AK787" s="173">
        <v>43812</v>
      </c>
      <c r="AL787" s="212" t="s">
        <v>7208</v>
      </c>
      <c r="AM787" s="128">
        <v>1.23899338721746E-2</v>
      </c>
      <c r="AN787" s="128">
        <v>0.1049089800714111</v>
      </c>
      <c r="AO787" s="128">
        <v>0.1354810597118245</v>
      </c>
      <c r="AP787" s="128">
        <v>0.1263219285298689</v>
      </c>
      <c r="AQ787" s="128">
        <v>0.1313060917682855</v>
      </c>
      <c r="AR787" s="128">
        <v>0.11406234298401061</v>
      </c>
      <c r="AS787" s="128">
        <v>0.13603345634991859</v>
      </c>
      <c r="AT787" s="128">
        <v>0.12964761302237601</v>
      </c>
      <c r="AU787" s="128" t="s">
        <v>46</v>
      </c>
      <c r="AV787" s="128" t="s">
        <v>46</v>
      </c>
      <c r="AW787" s="128">
        <v>9.6624046281982207E-2</v>
      </c>
      <c r="AX787" s="128">
        <v>1.0156263095261102</v>
      </c>
      <c r="AY787" s="128">
        <v>1.0134899795954315</v>
      </c>
      <c r="AZ787" s="128">
        <v>1.0153313495291985</v>
      </c>
      <c r="BA787" s="128">
        <v>1.0353816665904925</v>
      </c>
      <c r="BB787" s="128">
        <v>1.0409603557662319</v>
      </c>
      <c r="BC787" s="128">
        <v>1.0489482079835473</v>
      </c>
      <c r="BD787" s="128">
        <v>1.0426065422674629</v>
      </c>
      <c r="BE787" s="128">
        <v>1.0478265244786749</v>
      </c>
      <c r="BF787" s="128" t="s">
        <v>46</v>
      </c>
      <c r="BG787" s="128" t="s">
        <v>46</v>
      </c>
      <c r="BH787" s="128">
        <v>1.0477396697561594</v>
      </c>
      <c r="BI787" s="128">
        <v>1.90630096797E-4</v>
      </c>
      <c r="BJ787" s="128">
        <v>1.3963828247278E-3</v>
      </c>
      <c r="BK787" s="128">
        <v>2.0457434727995999E-3</v>
      </c>
      <c r="BL787" s="128">
        <v>3.8473500272233618E-3</v>
      </c>
      <c r="BM787" s="128">
        <v>4.5879878626688964E-3</v>
      </c>
      <c r="BN787" s="128">
        <v>5.3226148297682001E-3</v>
      </c>
      <c r="BO787" s="128">
        <v>5.5590627650934001E-3</v>
      </c>
      <c r="BP787" s="128">
        <v>5.9175775693417997E-3</v>
      </c>
      <c r="BQ787" s="128" t="s">
        <v>46</v>
      </c>
      <c r="BR787" s="128" t="s">
        <v>46</v>
      </c>
      <c r="BS787" s="128">
        <v>4.0308863304192588E-3</v>
      </c>
      <c r="BT787" s="128">
        <v>9.2425938774129998E-4</v>
      </c>
      <c r="BU787" s="128">
        <v>2.977778269355E-3</v>
      </c>
      <c r="BV787" s="177">
        <v>1.9520777886203231</v>
      </c>
      <c r="BW787" s="177">
        <v>1.1055356747291805</v>
      </c>
      <c r="BX787" s="128" t="s">
        <v>46</v>
      </c>
      <c r="BY787" s="128">
        <v>-2.7596362851733001E-3</v>
      </c>
      <c r="BZ787" s="177">
        <v>-2.30285740601E-5</v>
      </c>
      <c r="CA787" s="182">
        <v>4.4639353246169702E-2</v>
      </c>
      <c r="CB787" s="182">
        <v>-6.0212037339023597E-2</v>
      </c>
      <c r="CC787" s="182">
        <v>8.9633423979981794E-2</v>
      </c>
      <c r="CD787" s="182">
        <v>4.4068952930035099E-2</v>
      </c>
      <c r="CE787" s="182">
        <v>-1.6944204712323201E-2</v>
      </c>
      <c r="CF787" s="182">
        <v>7.0857593253708703E-2</v>
      </c>
      <c r="CG787" s="179">
        <v>1.7026561200000001</v>
      </c>
      <c r="CH787" s="169" t="s">
        <v>46</v>
      </c>
      <c r="CI787" s="170" t="s">
        <v>46</v>
      </c>
      <c r="CJ787" s="170" t="s">
        <v>46</v>
      </c>
      <c r="CK787" s="170" t="s">
        <v>46</v>
      </c>
      <c r="CL787" s="170" t="s">
        <v>46</v>
      </c>
      <c r="CM787" s="180">
        <v>7244864384.6599998</v>
      </c>
      <c r="CN787" s="180">
        <v>7355583110.5548439</v>
      </c>
      <c r="CO787" s="180">
        <v>-459503633.05000043</v>
      </c>
      <c r="CP787" s="128" t="s">
        <v>46</v>
      </c>
      <c r="CQ787" s="128" t="s">
        <v>46</v>
      </c>
      <c r="CR787" s="128" t="s">
        <v>46</v>
      </c>
      <c r="CS787" s="128" t="s">
        <v>46</v>
      </c>
      <c r="CT787" s="126" t="s">
        <v>46</v>
      </c>
      <c r="CU787" s="126" t="s">
        <v>46</v>
      </c>
      <c r="CV787" s="126" t="s">
        <v>7209</v>
      </c>
      <c r="CW787" s="126" t="s">
        <v>46</v>
      </c>
      <c r="CX787" s="154">
        <v>25569.667361099539</v>
      </c>
    </row>
    <row r="788" spans="1:102" ht="15" customHeight="1" x14ac:dyDescent="0.35">
      <c r="A788" s="8"/>
      <c r="B788" s="129">
        <v>51385048000104</v>
      </c>
      <c r="C788" s="152" t="s">
        <v>7213</v>
      </c>
      <c r="D788" s="126">
        <v>50</v>
      </c>
      <c r="E788" s="126"/>
      <c r="F788" s="122"/>
      <c r="G788" s="126" t="s">
        <v>711</v>
      </c>
      <c r="H788" s="126" t="s">
        <v>352</v>
      </c>
      <c r="I788" s="126" t="s">
        <v>3406</v>
      </c>
      <c r="J788" s="126" t="s">
        <v>3561</v>
      </c>
      <c r="K788" s="126" t="s">
        <v>3540</v>
      </c>
      <c r="L788" s="211" t="s">
        <v>3400</v>
      </c>
      <c r="M788" s="126" t="s">
        <v>4394</v>
      </c>
      <c r="N788" s="126" t="s">
        <v>5117</v>
      </c>
      <c r="O788" s="126" t="s">
        <v>4216</v>
      </c>
      <c r="P788" s="211" t="s">
        <v>4220</v>
      </c>
      <c r="Q788" s="127">
        <v>10000000</v>
      </c>
      <c r="R788" s="126" t="s">
        <v>4361</v>
      </c>
      <c r="S788" s="213" t="s">
        <v>46</v>
      </c>
      <c r="T788" s="171">
        <v>1000</v>
      </c>
      <c r="U788" s="171">
        <v>1000</v>
      </c>
      <c r="V788" s="172" t="s">
        <v>3398</v>
      </c>
      <c r="W788" s="172" t="s">
        <v>135</v>
      </c>
      <c r="X788" s="172" t="s">
        <v>46</v>
      </c>
      <c r="Y788" s="172" t="s">
        <v>46</v>
      </c>
      <c r="Z788" s="172" t="s">
        <v>46</v>
      </c>
      <c r="AA788" s="172" t="s">
        <v>46</v>
      </c>
      <c r="AB788" s="169" t="s">
        <v>46</v>
      </c>
      <c r="AC788" s="172" t="s">
        <v>46</v>
      </c>
      <c r="AD788" s="169">
        <v>1.4999999999999999E-2</v>
      </c>
      <c r="AE788" s="169" t="s">
        <v>46</v>
      </c>
      <c r="AF788" s="169" t="s">
        <v>46</v>
      </c>
      <c r="AG788" s="169">
        <v>0.2</v>
      </c>
      <c r="AH788" s="172" t="s">
        <v>3380</v>
      </c>
      <c r="AI788" s="172" t="s">
        <v>3381</v>
      </c>
      <c r="AJ788" s="172" t="s">
        <v>4418</v>
      </c>
      <c r="AK788" s="173">
        <v>45174</v>
      </c>
      <c r="AL788" s="212" t="s">
        <v>7214</v>
      </c>
      <c r="AM788" s="128" t="s">
        <v>46</v>
      </c>
      <c r="AN788" s="128" t="s">
        <v>46</v>
      </c>
      <c r="AO788" s="128" t="s">
        <v>46</v>
      </c>
      <c r="AP788" s="128" t="s">
        <v>46</v>
      </c>
      <c r="AQ788" s="128" t="s">
        <v>46</v>
      </c>
      <c r="AR788" s="128" t="s">
        <v>46</v>
      </c>
      <c r="AS788" s="128" t="s">
        <v>46</v>
      </c>
      <c r="AT788" s="128" t="s">
        <v>46</v>
      </c>
      <c r="AU788" s="128" t="s">
        <v>46</v>
      </c>
      <c r="AV788" s="128" t="s">
        <v>46</v>
      </c>
      <c r="AW788" s="128" t="s">
        <v>46</v>
      </c>
      <c r="AX788" s="128" t="s">
        <v>46</v>
      </c>
      <c r="AY788" s="128" t="s">
        <v>46</v>
      </c>
      <c r="AZ788" s="128" t="s">
        <v>46</v>
      </c>
      <c r="BA788" s="128" t="s">
        <v>46</v>
      </c>
      <c r="BB788" s="128" t="s">
        <v>46</v>
      </c>
      <c r="BC788" s="128" t="s">
        <v>46</v>
      </c>
      <c r="BD788" s="128" t="s">
        <v>46</v>
      </c>
      <c r="BE788" s="128" t="s">
        <v>46</v>
      </c>
      <c r="BF788" s="128" t="s">
        <v>46</v>
      </c>
      <c r="BG788" s="128" t="s">
        <v>46</v>
      </c>
      <c r="BH788" s="128" t="s">
        <v>46</v>
      </c>
      <c r="BI788" s="128" t="s">
        <v>46</v>
      </c>
      <c r="BJ788" s="128" t="s">
        <v>46</v>
      </c>
      <c r="BK788" s="128" t="s">
        <v>46</v>
      </c>
      <c r="BL788" s="128" t="s">
        <v>46</v>
      </c>
      <c r="BM788" s="128" t="s">
        <v>46</v>
      </c>
      <c r="BN788" s="128" t="s">
        <v>46</v>
      </c>
      <c r="BO788" s="128" t="s">
        <v>46</v>
      </c>
      <c r="BP788" s="128" t="s">
        <v>46</v>
      </c>
      <c r="BQ788" s="128" t="s">
        <v>46</v>
      </c>
      <c r="BR788" s="128" t="s">
        <v>46</v>
      </c>
      <c r="BS788" s="128" t="s">
        <v>46</v>
      </c>
      <c r="BT788" s="128" t="s">
        <v>46</v>
      </c>
      <c r="BU788" s="128" t="s">
        <v>46</v>
      </c>
      <c r="BV788" s="177" t="s">
        <v>46</v>
      </c>
      <c r="BW788" s="177" t="s">
        <v>46</v>
      </c>
      <c r="BX788" s="128" t="s">
        <v>46</v>
      </c>
      <c r="BY788" s="128" t="s">
        <v>46</v>
      </c>
      <c r="BZ788" s="177" t="s">
        <v>46</v>
      </c>
      <c r="CA788" s="182" t="s">
        <v>46</v>
      </c>
      <c r="CB788" s="182" t="s">
        <v>46</v>
      </c>
      <c r="CC788" s="182" t="s">
        <v>46</v>
      </c>
      <c r="CD788" s="182" t="s">
        <v>46</v>
      </c>
      <c r="CE788" s="182" t="s">
        <v>46</v>
      </c>
      <c r="CF788" s="182" t="s">
        <v>46</v>
      </c>
      <c r="CG788" s="179" t="s">
        <v>46</v>
      </c>
      <c r="CH788" s="169">
        <v>0.1</v>
      </c>
      <c r="CI788" s="170">
        <v>0.05</v>
      </c>
      <c r="CJ788" s="170">
        <v>1.5E-3</v>
      </c>
      <c r="CK788" s="170" t="s">
        <v>46</v>
      </c>
      <c r="CL788" s="170">
        <v>1.5E-3</v>
      </c>
      <c r="CM788" s="180" t="s">
        <v>46</v>
      </c>
      <c r="CN788" s="180" t="s">
        <v>46</v>
      </c>
      <c r="CO788" s="180" t="s">
        <v>46</v>
      </c>
      <c r="CP788" s="128" t="s">
        <v>46</v>
      </c>
      <c r="CQ788" s="128" t="s">
        <v>46</v>
      </c>
      <c r="CR788" s="128" t="s">
        <v>46</v>
      </c>
      <c r="CS788" s="128" t="s">
        <v>46</v>
      </c>
      <c r="CT788" s="126" t="s">
        <v>46</v>
      </c>
      <c r="CU788" s="126" t="s">
        <v>46</v>
      </c>
      <c r="CV788" s="126" t="s">
        <v>7215</v>
      </c>
      <c r="CW788" s="126" t="s">
        <v>46</v>
      </c>
      <c r="CX788" s="154">
        <v>25569.604861099539</v>
      </c>
    </row>
    <row r="789" spans="1:102" ht="15" customHeight="1" x14ac:dyDescent="0.35">
      <c r="A789" s="8"/>
      <c r="B789" s="129">
        <v>51385048000104</v>
      </c>
      <c r="C789" s="152" t="s">
        <v>7216</v>
      </c>
      <c r="D789" s="126">
        <v>50</v>
      </c>
      <c r="E789" s="126"/>
      <c r="F789" s="122"/>
      <c r="G789" s="126" t="s">
        <v>711</v>
      </c>
      <c r="H789" s="126" t="s">
        <v>352</v>
      </c>
      <c r="I789" s="126" t="s">
        <v>3406</v>
      </c>
      <c r="J789" s="126" t="s">
        <v>3561</v>
      </c>
      <c r="K789" s="126" t="s">
        <v>3540</v>
      </c>
      <c r="L789" s="211" t="s">
        <v>3400</v>
      </c>
      <c r="M789" s="126" t="s">
        <v>4394</v>
      </c>
      <c r="N789" s="126" t="s">
        <v>5117</v>
      </c>
      <c r="O789" s="126" t="s">
        <v>4216</v>
      </c>
      <c r="P789" s="211" t="s">
        <v>4220</v>
      </c>
      <c r="Q789" s="127">
        <v>10000000</v>
      </c>
      <c r="R789" s="126" t="s">
        <v>4361</v>
      </c>
      <c r="S789" s="213" t="s">
        <v>46</v>
      </c>
      <c r="T789" s="171">
        <v>1000</v>
      </c>
      <c r="U789" s="171">
        <v>1000</v>
      </c>
      <c r="V789" s="172" t="s">
        <v>3398</v>
      </c>
      <c r="W789" s="172" t="s">
        <v>135</v>
      </c>
      <c r="X789" s="172" t="s">
        <v>46</v>
      </c>
      <c r="Y789" s="172" t="s">
        <v>46</v>
      </c>
      <c r="Z789" s="172" t="s">
        <v>46</v>
      </c>
      <c r="AA789" s="172" t="s">
        <v>46</v>
      </c>
      <c r="AB789" s="169" t="s">
        <v>46</v>
      </c>
      <c r="AC789" s="172" t="s">
        <v>46</v>
      </c>
      <c r="AD789" s="169">
        <v>1.4999999999999999E-2</v>
      </c>
      <c r="AE789" s="169" t="s">
        <v>46</v>
      </c>
      <c r="AF789" s="169" t="s">
        <v>46</v>
      </c>
      <c r="AG789" s="169">
        <v>0.2</v>
      </c>
      <c r="AH789" s="172" t="s">
        <v>3380</v>
      </c>
      <c r="AI789" s="172" t="s">
        <v>3381</v>
      </c>
      <c r="AJ789" s="172" t="s">
        <v>4418</v>
      </c>
      <c r="AK789" s="173">
        <v>45174</v>
      </c>
      <c r="AL789" s="212" t="s">
        <v>7217</v>
      </c>
      <c r="AM789" s="128" t="s">
        <v>46</v>
      </c>
      <c r="AN789" s="128" t="s">
        <v>46</v>
      </c>
      <c r="AO789" s="128" t="s">
        <v>46</v>
      </c>
      <c r="AP789" s="128" t="s">
        <v>46</v>
      </c>
      <c r="AQ789" s="128" t="s">
        <v>46</v>
      </c>
      <c r="AR789" s="128" t="s">
        <v>46</v>
      </c>
      <c r="AS789" s="128" t="s">
        <v>46</v>
      </c>
      <c r="AT789" s="128" t="s">
        <v>46</v>
      </c>
      <c r="AU789" s="128" t="s">
        <v>46</v>
      </c>
      <c r="AV789" s="128" t="s">
        <v>46</v>
      </c>
      <c r="AW789" s="128" t="s">
        <v>46</v>
      </c>
      <c r="AX789" s="128" t="s">
        <v>46</v>
      </c>
      <c r="AY789" s="128" t="s">
        <v>46</v>
      </c>
      <c r="AZ789" s="128" t="s">
        <v>46</v>
      </c>
      <c r="BA789" s="128" t="s">
        <v>46</v>
      </c>
      <c r="BB789" s="128" t="s">
        <v>46</v>
      </c>
      <c r="BC789" s="128" t="s">
        <v>46</v>
      </c>
      <c r="BD789" s="128" t="s">
        <v>46</v>
      </c>
      <c r="BE789" s="128" t="s">
        <v>46</v>
      </c>
      <c r="BF789" s="128" t="s">
        <v>46</v>
      </c>
      <c r="BG789" s="128" t="s">
        <v>46</v>
      </c>
      <c r="BH789" s="128" t="s">
        <v>46</v>
      </c>
      <c r="BI789" s="128" t="s">
        <v>46</v>
      </c>
      <c r="BJ789" s="128" t="s">
        <v>46</v>
      </c>
      <c r="BK789" s="128" t="s">
        <v>46</v>
      </c>
      <c r="BL789" s="128" t="s">
        <v>46</v>
      </c>
      <c r="BM789" s="128" t="s">
        <v>46</v>
      </c>
      <c r="BN789" s="128" t="s">
        <v>46</v>
      </c>
      <c r="BO789" s="128" t="s">
        <v>46</v>
      </c>
      <c r="BP789" s="128" t="s">
        <v>46</v>
      </c>
      <c r="BQ789" s="128" t="s">
        <v>46</v>
      </c>
      <c r="BR789" s="128" t="s">
        <v>46</v>
      </c>
      <c r="BS789" s="128" t="s">
        <v>46</v>
      </c>
      <c r="BT789" s="128" t="s">
        <v>46</v>
      </c>
      <c r="BU789" s="128" t="s">
        <v>46</v>
      </c>
      <c r="BV789" s="177" t="s">
        <v>46</v>
      </c>
      <c r="BW789" s="177" t="s">
        <v>46</v>
      </c>
      <c r="BX789" s="128" t="s">
        <v>46</v>
      </c>
      <c r="BY789" s="128" t="s">
        <v>46</v>
      </c>
      <c r="BZ789" s="177" t="s">
        <v>46</v>
      </c>
      <c r="CA789" s="182" t="s">
        <v>46</v>
      </c>
      <c r="CB789" s="182" t="s">
        <v>46</v>
      </c>
      <c r="CC789" s="182" t="s">
        <v>46</v>
      </c>
      <c r="CD789" s="182" t="s">
        <v>46</v>
      </c>
      <c r="CE789" s="182" t="s">
        <v>46</v>
      </c>
      <c r="CF789" s="182" t="s">
        <v>46</v>
      </c>
      <c r="CG789" s="179" t="s">
        <v>46</v>
      </c>
      <c r="CH789" s="169">
        <v>0.1</v>
      </c>
      <c r="CI789" s="170">
        <v>0.05</v>
      </c>
      <c r="CJ789" s="170">
        <v>1.5E-3</v>
      </c>
      <c r="CK789" s="170" t="s">
        <v>46</v>
      </c>
      <c r="CL789" s="170">
        <v>1.5E-3</v>
      </c>
      <c r="CM789" s="180" t="s">
        <v>46</v>
      </c>
      <c r="CN789" s="180" t="s">
        <v>46</v>
      </c>
      <c r="CO789" s="180" t="s">
        <v>46</v>
      </c>
      <c r="CP789" s="128" t="s">
        <v>46</v>
      </c>
      <c r="CQ789" s="128" t="s">
        <v>46</v>
      </c>
      <c r="CR789" s="128" t="s">
        <v>46</v>
      </c>
      <c r="CS789" s="128" t="s">
        <v>46</v>
      </c>
      <c r="CT789" s="126" t="s">
        <v>46</v>
      </c>
      <c r="CU789" s="126" t="s">
        <v>46</v>
      </c>
      <c r="CV789" s="126" t="s">
        <v>7215</v>
      </c>
      <c r="CW789" s="126" t="s">
        <v>46</v>
      </c>
      <c r="CX789" s="154">
        <v>25569.604861099539</v>
      </c>
    </row>
    <row r="790" spans="1:102" ht="15" customHeight="1" x14ac:dyDescent="0.35">
      <c r="A790" s="8"/>
      <c r="B790" s="129">
        <v>51385048000104</v>
      </c>
      <c r="C790" s="152" t="s">
        <v>7218</v>
      </c>
      <c r="D790" s="126">
        <v>50</v>
      </c>
      <c r="E790" s="126"/>
      <c r="F790" s="122"/>
      <c r="G790" s="126" t="s">
        <v>711</v>
      </c>
      <c r="H790" s="126" t="s">
        <v>352</v>
      </c>
      <c r="I790" s="126" t="s">
        <v>3406</v>
      </c>
      <c r="J790" s="126" t="s">
        <v>3561</v>
      </c>
      <c r="K790" s="126" t="s">
        <v>3540</v>
      </c>
      <c r="L790" s="211" t="s">
        <v>3400</v>
      </c>
      <c r="M790" s="126" t="s">
        <v>4394</v>
      </c>
      <c r="N790" s="126" t="s">
        <v>5117</v>
      </c>
      <c r="O790" s="126" t="s">
        <v>4216</v>
      </c>
      <c r="P790" s="211" t="s">
        <v>4220</v>
      </c>
      <c r="Q790" s="127">
        <v>10000000</v>
      </c>
      <c r="R790" s="126" t="s">
        <v>4361</v>
      </c>
      <c r="S790" s="213" t="s">
        <v>46</v>
      </c>
      <c r="T790" s="171">
        <v>1000</v>
      </c>
      <c r="U790" s="171">
        <v>1000</v>
      </c>
      <c r="V790" s="172" t="s">
        <v>3398</v>
      </c>
      <c r="W790" s="172" t="s">
        <v>135</v>
      </c>
      <c r="X790" s="172" t="s">
        <v>46</v>
      </c>
      <c r="Y790" s="172" t="s">
        <v>46</v>
      </c>
      <c r="Z790" s="172" t="s">
        <v>46</v>
      </c>
      <c r="AA790" s="172" t="s">
        <v>46</v>
      </c>
      <c r="AB790" s="169" t="s">
        <v>46</v>
      </c>
      <c r="AC790" s="172" t="s">
        <v>46</v>
      </c>
      <c r="AD790" s="169">
        <v>1.4999999999999999E-2</v>
      </c>
      <c r="AE790" s="169" t="s">
        <v>46</v>
      </c>
      <c r="AF790" s="169" t="s">
        <v>46</v>
      </c>
      <c r="AG790" s="169">
        <v>0.2</v>
      </c>
      <c r="AH790" s="172" t="s">
        <v>3380</v>
      </c>
      <c r="AI790" s="172" t="s">
        <v>3381</v>
      </c>
      <c r="AJ790" s="172" t="s">
        <v>4418</v>
      </c>
      <c r="AK790" s="173">
        <v>45236</v>
      </c>
      <c r="AL790" s="212" t="s">
        <v>7219</v>
      </c>
      <c r="AM790" s="128" t="s">
        <v>46</v>
      </c>
      <c r="AN790" s="128" t="s">
        <v>46</v>
      </c>
      <c r="AO790" s="128" t="s">
        <v>46</v>
      </c>
      <c r="AP790" s="128" t="s">
        <v>46</v>
      </c>
      <c r="AQ790" s="128" t="s">
        <v>46</v>
      </c>
      <c r="AR790" s="128" t="s">
        <v>46</v>
      </c>
      <c r="AS790" s="128" t="s">
        <v>46</v>
      </c>
      <c r="AT790" s="128" t="s">
        <v>46</v>
      </c>
      <c r="AU790" s="128" t="s">
        <v>46</v>
      </c>
      <c r="AV790" s="128" t="s">
        <v>46</v>
      </c>
      <c r="AW790" s="128" t="s">
        <v>46</v>
      </c>
      <c r="AX790" s="128" t="s">
        <v>46</v>
      </c>
      <c r="AY790" s="128" t="s">
        <v>46</v>
      </c>
      <c r="AZ790" s="128" t="s">
        <v>46</v>
      </c>
      <c r="BA790" s="128" t="s">
        <v>46</v>
      </c>
      <c r="BB790" s="128" t="s">
        <v>46</v>
      </c>
      <c r="BC790" s="128" t="s">
        <v>46</v>
      </c>
      <c r="BD790" s="128" t="s">
        <v>46</v>
      </c>
      <c r="BE790" s="128" t="s">
        <v>46</v>
      </c>
      <c r="BF790" s="128" t="s">
        <v>46</v>
      </c>
      <c r="BG790" s="128" t="s">
        <v>46</v>
      </c>
      <c r="BH790" s="128" t="s">
        <v>46</v>
      </c>
      <c r="BI790" s="128" t="s">
        <v>46</v>
      </c>
      <c r="BJ790" s="128" t="s">
        <v>46</v>
      </c>
      <c r="BK790" s="128" t="s">
        <v>46</v>
      </c>
      <c r="BL790" s="128" t="s">
        <v>46</v>
      </c>
      <c r="BM790" s="128" t="s">
        <v>46</v>
      </c>
      <c r="BN790" s="128" t="s">
        <v>46</v>
      </c>
      <c r="BO790" s="128" t="s">
        <v>46</v>
      </c>
      <c r="BP790" s="128" t="s">
        <v>46</v>
      </c>
      <c r="BQ790" s="128" t="s">
        <v>46</v>
      </c>
      <c r="BR790" s="128" t="s">
        <v>46</v>
      </c>
      <c r="BS790" s="128" t="s">
        <v>46</v>
      </c>
      <c r="BT790" s="128" t="s">
        <v>46</v>
      </c>
      <c r="BU790" s="128" t="s">
        <v>46</v>
      </c>
      <c r="BV790" s="177" t="s">
        <v>46</v>
      </c>
      <c r="BW790" s="177" t="s">
        <v>46</v>
      </c>
      <c r="BX790" s="128" t="s">
        <v>46</v>
      </c>
      <c r="BY790" s="128" t="s">
        <v>46</v>
      </c>
      <c r="BZ790" s="177" t="s">
        <v>46</v>
      </c>
      <c r="CA790" s="182" t="s">
        <v>46</v>
      </c>
      <c r="CB790" s="182" t="s">
        <v>46</v>
      </c>
      <c r="CC790" s="182" t="s">
        <v>46</v>
      </c>
      <c r="CD790" s="182" t="s">
        <v>46</v>
      </c>
      <c r="CE790" s="182" t="s">
        <v>46</v>
      </c>
      <c r="CF790" s="182" t="s">
        <v>46</v>
      </c>
      <c r="CG790" s="179" t="s">
        <v>46</v>
      </c>
      <c r="CH790" s="169">
        <v>0.1</v>
      </c>
      <c r="CI790" s="170">
        <v>0.05</v>
      </c>
      <c r="CJ790" s="170">
        <v>1.5E-3</v>
      </c>
      <c r="CK790" s="170" t="s">
        <v>46</v>
      </c>
      <c r="CL790" s="170">
        <v>1.5E-3</v>
      </c>
      <c r="CM790" s="180" t="s">
        <v>46</v>
      </c>
      <c r="CN790" s="180" t="s">
        <v>46</v>
      </c>
      <c r="CO790" s="180" t="s">
        <v>46</v>
      </c>
      <c r="CP790" s="128" t="s">
        <v>46</v>
      </c>
      <c r="CQ790" s="128" t="s">
        <v>46</v>
      </c>
      <c r="CR790" s="128" t="s">
        <v>46</v>
      </c>
      <c r="CS790" s="128" t="s">
        <v>46</v>
      </c>
      <c r="CT790" s="126" t="s">
        <v>46</v>
      </c>
      <c r="CU790" s="126" t="s">
        <v>46</v>
      </c>
      <c r="CV790" s="126" t="s">
        <v>7215</v>
      </c>
      <c r="CW790" s="126" t="s">
        <v>46</v>
      </c>
      <c r="CX790" s="154">
        <v>25569.625694432871</v>
      </c>
    </row>
    <row r="791" spans="1:102" ht="15" customHeight="1" x14ac:dyDescent="0.35">
      <c r="A791" s="8"/>
      <c r="B791" s="129">
        <v>61245120000143</v>
      </c>
      <c r="C791" s="152" t="s">
        <v>7210</v>
      </c>
      <c r="D791" s="126">
        <v>2</v>
      </c>
      <c r="E791" s="126"/>
      <c r="F791" s="122"/>
      <c r="G791" s="126" t="s">
        <v>4425</v>
      </c>
      <c r="H791" s="126" t="s">
        <v>352</v>
      </c>
      <c r="I791" s="126" t="s">
        <v>3406</v>
      </c>
      <c r="J791" s="126" t="s">
        <v>5902</v>
      </c>
      <c r="K791" s="126" t="s">
        <v>46</v>
      </c>
      <c r="L791" s="211" t="s">
        <v>4393</v>
      </c>
      <c r="M791" s="126" t="s">
        <v>4394</v>
      </c>
      <c r="N791" s="126" t="s">
        <v>46</v>
      </c>
      <c r="O791" s="126" t="s">
        <v>630</v>
      </c>
      <c r="P791" s="211" t="s">
        <v>4220</v>
      </c>
      <c r="Q791" s="127">
        <v>50000</v>
      </c>
      <c r="R791" s="126" t="s">
        <v>4361</v>
      </c>
      <c r="S791" s="213" t="s">
        <v>46</v>
      </c>
      <c r="T791" s="171">
        <v>1000</v>
      </c>
      <c r="U791" s="171">
        <v>1000</v>
      </c>
      <c r="V791" s="172" t="s">
        <v>4780</v>
      </c>
      <c r="W791" s="172" t="s">
        <v>135</v>
      </c>
      <c r="X791" s="172" t="s">
        <v>135</v>
      </c>
      <c r="Y791" s="172" t="s">
        <v>135</v>
      </c>
      <c r="Z791" s="172">
        <v>0</v>
      </c>
      <c r="AA791" s="172" t="s">
        <v>46</v>
      </c>
      <c r="AB791" s="169" t="s">
        <v>46</v>
      </c>
      <c r="AC791" s="172" t="s">
        <v>46</v>
      </c>
      <c r="AD791" s="169">
        <v>2E-3</v>
      </c>
      <c r="AE791" s="169" t="s">
        <v>46</v>
      </c>
      <c r="AF791" s="169" t="s">
        <v>46</v>
      </c>
      <c r="AG791" s="169" t="s">
        <v>46</v>
      </c>
      <c r="AH791" s="172" t="s">
        <v>46</v>
      </c>
      <c r="AI791" s="172" t="s">
        <v>46</v>
      </c>
      <c r="AJ791" s="172" t="s">
        <v>133</v>
      </c>
      <c r="AK791" s="173">
        <v>45854</v>
      </c>
      <c r="AL791" s="212" t="s">
        <v>7211</v>
      </c>
      <c r="AM791" s="128" t="s">
        <v>46</v>
      </c>
      <c r="AN791" s="128" t="s">
        <v>46</v>
      </c>
      <c r="AO791" s="128" t="s">
        <v>46</v>
      </c>
      <c r="AP791" s="128" t="s">
        <v>46</v>
      </c>
      <c r="AQ791" s="128" t="s">
        <v>46</v>
      </c>
      <c r="AR791" s="128" t="s">
        <v>46</v>
      </c>
      <c r="AS791" s="128" t="s">
        <v>46</v>
      </c>
      <c r="AT791" s="128" t="s">
        <v>46</v>
      </c>
      <c r="AU791" s="128" t="s">
        <v>46</v>
      </c>
      <c r="AV791" s="128" t="s">
        <v>46</v>
      </c>
      <c r="AW791" s="128" t="s">
        <v>46</v>
      </c>
      <c r="AX791" s="128" t="s">
        <v>46</v>
      </c>
      <c r="AY791" s="128" t="s">
        <v>46</v>
      </c>
      <c r="AZ791" s="128" t="s">
        <v>46</v>
      </c>
      <c r="BA791" s="128" t="s">
        <v>46</v>
      </c>
      <c r="BB791" s="128" t="s">
        <v>46</v>
      </c>
      <c r="BC791" s="128" t="s">
        <v>46</v>
      </c>
      <c r="BD791" s="128" t="s">
        <v>46</v>
      </c>
      <c r="BE791" s="128" t="s">
        <v>46</v>
      </c>
      <c r="BF791" s="128" t="s">
        <v>46</v>
      </c>
      <c r="BG791" s="128" t="s">
        <v>46</v>
      </c>
      <c r="BH791" s="128" t="s">
        <v>46</v>
      </c>
      <c r="BI791" s="128" t="s">
        <v>46</v>
      </c>
      <c r="BJ791" s="128" t="s">
        <v>46</v>
      </c>
      <c r="BK791" s="128" t="s">
        <v>46</v>
      </c>
      <c r="BL791" s="128" t="s">
        <v>46</v>
      </c>
      <c r="BM791" s="128" t="s">
        <v>46</v>
      </c>
      <c r="BN791" s="128" t="s">
        <v>46</v>
      </c>
      <c r="BO791" s="128" t="s">
        <v>46</v>
      </c>
      <c r="BP791" s="128" t="s">
        <v>46</v>
      </c>
      <c r="BQ791" s="128" t="s">
        <v>46</v>
      </c>
      <c r="BR791" s="128" t="s">
        <v>46</v>
      </c>
      <c r="BS791" s="128" t="s">
        <v>46</v>
      </c>
      <c r="BT791" s="128" t="s">
        <v>46</v>
      </c>
      <c r="BU791" s="128" t="s">
        <v>46</v>
      </c>
      <c r="BV791" s="177" t="s">
        <v>46</v>
      </c>
      <c r="BW791" s="177" t="s">
        <v>46</v>
      </c>
      <c r="BX791" s="128" t="s">
        <v>46</v>
      </c>
      <c r="BY791" s="128" t="s">
        <v>46</v>
      </c>
      <c r="BZ791" s="177" t="s">
        <v>46</v>
      </c>
      <c r="CA791" s="182" t="s">
        <v>46</v>
      </c>
      <c r="CB791" s="182" t="s">
        <v>46</v>
      </c>
      <c r="CC791" s="182" t="s">
        <v>46</v>
      </c>
      <c r="CD791" s="182" t="s">
        <v>46</v>
      </c>
      <c r="CE791" s="182" t="s">
        <v>46</v>
      </c>
      <c r="CF791" s="182" t="s">
        <v>46</v>
      </c>
      <c r="CG791" s="179" t="s">
        <v>46</v>
      </c>
      <c r="CH791" s="169" t="s">
        <v>46</v>
      </c>
      <c r="CI791" s="170" t="s">
        <v>46</v>
      </c>
      <c r="CJ791" s="170" t="s">
        <v>46</v>
      </c>
      <c r="CK791" s="170" t="s">
        <v>46</v>
      </c>
      <c r="CL791" s="170" t="s">
        <v>46</v>
      </c>
      <c r="CM791" s="180" t="s">
        <v>46</v>
      </c>
      <c r="CN791" s="180" t="s">
        <v>46</v>
      </c>
      <c r="CO791" s="180" t="s">
        <v>46</v>
      </c>
      <c r="CP791" s="128" t="s">
        <v>46</v>
      </c>
      <c r="CQ791" s="128" t="s">
        <v>46</v>
      </c>
      <c r="CR791" s="128" t="s">
        <v>46</v>
      </c>
      <c r="CS791" s="128" t="s">
        <v>46</v>
      </c>
      <c r="CT791" s="126" t="s">
        <v>46</v>
      </c>
      <c r="CU791" s="126" t="s">
        <v>46</v>
      </c>
      <c r="CV791" s="126" t="s">
        <v>7212</v>
      </c>
      <c r="CW791" s="126" t="s">
        <v>46</v>
      </c>
      <c r="CX791" s="154">
        <v>25569.625694432871</v>
      </c>
    </row>
    <row r="792" spans="1:102" ht="15" customHeight="1" x14ac:dyDescent="0.35">
      <c r="A792" s="8"/>
      <c r="B792" s="129">
        <v>11046179000134</v>
      </c>
      <c r="C792" s="152" t="s">
        <v>7220</v>
      </c>
      <c r="D792" s="126">
        <v>3</v>
      </c>
      <c r="E792" s="126"/>
      <c r="F792" s="122" t="s">
        <v>3393</v>
      </c>
      <c r="G792" s="126" t="s">
        <v>711</v>
      </c>
      <c r="H792" s="126" t="s">
        <v>3391</v>
      </c>
      <c r="I792" s="126" t="s">
        <v>3392</v>
      </c>
      <c r="J792" s="126" t="s">
        <v>3560</v>
      </c>
      <c r="K792" s="126" t="s">
        <v>3526</v>
      </c>
      <c r="L792" s="211" t="s">
        <v>3399</v>
      </c>
      <c r="M792" s="126" t="s">
        <v>163</v>
      </c>
      <c r="N792" s="126" t="s">
        <v>3570</v>
      </c>
      <c r="O792" s="126" t="s">
        <v>164</v>
      </c>
      <c r="P792" s="211" t="s">
        <v>3541</v>
      </c>
      <c r="Q792" s="127">
        <v>1000</v>
      </c>
      <c r="R792" s="126" t="s">
        <v>4350</v>
      </c>
      <c r="S792" s="213" t="s">
        <v>46</v>
      </c>
      <c r="T792" s="171">
        <v>500</v>
      </c>
      <c r="U792" s="171">
        <v>500</v>
      </c>
      <c r="V792" s="172" t="s">
        <v>3398</v>
      </c>
      <c r="W792" s="172" t="s">
        <v>135</v>
      </c>
      <c r="X792" s="172" t="s">
        <v>4509</v>
      </c>
      <c r="Y792" s="172" t="s">
        <v>3530</v>
      </c>
      <c r="Z792" s="172">
        <v>7</v>
      </c>
      <c r="AA792" s="172" t="s">
        <v>46</v>
      </c>
      <c r="AB792" s="169" t="s">
        <v>46</v>
      </c>
      <c r="AC792" s="172" t="s">
        <v>46</v>
      </c>
      <c r="AD792" s="169">
        <v>5.0000000000000001E-3</v>
      </c>
      <c r="AE792" s="169" t="s">
        <v>46</v>
      </c>
      <c r="AF792" s="169">
        <v>1.2500000000000001E-2</v>
      </c>
      <c r="AG792" s="169" t="s">
        <v>46</v>
      </c>
      <c r="AH792" s="172" t="s">
        <v>136</v>
      </c>
      <c r="AI792" s="172" t="s">
        <v>4367</v>
      </c>
      <c r="AJ792" s="172" t="s">
        <v>133</v>
      </c>
      <c r="AK792" s="173">
        <v>40120</v>
      </c>
      <c r="AL792" s="212" t="s">
        <v>7221</v>
      </c>
      <c r="AM792" s="128">
        <v>1.2494693001207299E-2</v>
      </c>
      <c r="AN792" s="128">
        <v>0.10578992958452341</v>
      </c>
      <c r="AO792" s="128">
        <v>0.1345114078044902</v>
      </c>
      <c r="AP792" s="128">
        <v>0.13036762992109741</v>
      </c>
      <c r="AQ792" s="128">
        <v>0.13030280193089089</v>
      </c>
      <c r="AR792" s="128">
        <v>0.1187327977705796</v>
      </c>
      <c r="AS792" s="128">
        <v>0.1251305865211462</v>
      </c>
      <c r="AT792" s="128">
        <v>0.14045153229637369</v>
      </c>
      <c r="AU792" s="128" t="s">
        <v>46</v>
      </c>
      <c r="AV792" s="128" t="s">
        <v>46</v>
      </c>
      <c r="AW792" s="128">
        <v>0.1016240329637947</v>
      </c>
      <c r="AX792" s="128">
        <v>1.0242136134379998</v>
      </c>
      <c r="AY792" s="128">
        <v>1.0220005332530979</v>
      </c>
      <c r="AZ792" s="128">
        <v>1.0080645184183299</v>
      </c>
      <c r="BA792" s="128">
        <v>1.0705748335302958</v>
      </c>
      <c r="BB792" s="128">
        <v>1.0320155690055377</v>
      </c>
      <c r="BC792" s="128">
        <v>1.0918989755258774</v>
      </c>
      <c r="BD792" s="128">
        <v>0.95904325042748939</v>
      </c>
      <c r="BE792" s="128">
        <v>1.135145009715016</v>
      </c>
      <c r="BF792" s="128" t="s">
        <v>46</v>
      </c>
      <c r="BG792" s="128" t="s">
        <v>46</v>
      </c>
      <c r="BH792" s="128">
        <v>1.1029763311275889</v>
      </c>
      <c r="BI792" s="128">
        <v>2.9538922582970001E-4</v>
      </c>
      <c r="BJ792" s="128">
        <v>2.2773323378401998E-3</v>
      </c>
      <c r="BK792" s="128">
        <v>1.0760915654652E-3</v>
      </c>
      <c r="BL792" s="128">
        <v>7.6612111399398941E-3</v>
      </c>
      <c r="BM792" s="128">
        <v>3.5891356887636228E-3</v>
      </c>
      <c r="BN792" s="128">
        <v>9.9930696163372003E-3</v>
      </c>
      <c r="BO792" s="128">
        <v>-5.3438070636788E-3</v>
      </c>
      <c r="BP792" s="128">
        <v>1.6721496843339501E-2</v>
      </c>
      <c r="BQ792" s="128" t="s">
        <v>46</v>
      </c>
      <c r="BR792" s="128" t="s">
        <v>46</v>
      </c>
      <c r="BS792" s="128">
        <v>8.6874206425251455E-3</v>
      </c>
      <c r="BT792" s="128">
        <v>1.5357492052626E-3</v>
      </c>
      <c r="BU792" s="128">
        <v>6.1767767606399002E-3</v>
      </c>
      <c r="BV792" s="177">
        <v>0.61873641105388932</v>
      </c>
      <c r="BW792" s="177">
        <v>0.77962284900620016</v>
      </c>
      <c r="BX792" s="128">
        <v>-3.746738618071177E-5</v>
      </c>
      <c r="BY792" s="128">
        <v>-4.5965250065139102E-2</v>
      </c>
      <c r="BZ792" s="177">
        <v>1.2800149701515E-3</v>
      </c>
      <c r="CA792" s="182">
        <v>0.1415531833344027</v>
      </c>
      <c r="CB792" s="182">
        <v>-8.9405848861641601E-2</v>
      </c>
      <c r="CC792" s="182">
        <v>0.1169443394398663</v>
      </c>
      <c r="CD792" s="182">
        <v>1.8102020632700201E-2</v>
      </c>
      <c r="CE792" s="182">
        <v>1.6450331428256E-3</v>
      </c>
      <c r="CF792" s="182">
        <v>8.1063736639557807E-2</v>
      </c>
      <c r="CG792" s="179">
        <v>4.6401247699999999</v>
      </c>
      <c r="CH792" s="169">
        <v>0.3</v>
      </c>
      <c r="CI792" s="170" t="s">
        <v>46</v>
      </c>
      <c r="CJ792" s="170">
        <v>1.5E-3</v>
      </c>
      <c r="CK792" s="170" t="s">
        <v>46</v>
      </c>
      <c r="CL792" s="170">
        <v>1.5E-3</v>
      </c>
      <c r="CM792" s="180">
        <v>2198227033.5799999</v>
      </c>
      <c r="CN792" s="180">
        <v>2406096056.4869046</v>
      </c>
      <c r="CO792" s="180">
        <v>-440572578.16000003</v>
      </c>
      <c r="CP792" s="128" t="s">
        <v>46</v>
      </c>
      <c r="CQ792" s="128" t="s">
        <v>46</v>
      </c>
      <c r="CR792" s="128" t="s">
        <v>46</v>
      </c>
      <c r="CS792" s="128" t="s">
        <v>46</v>
      </c>
      <c r="CT792" s="126" t="s">
        <v>46</v>
      </c>
      <c r="CU792" s="126" t="s">
        <v>46</v>
      </c>
      <c r="CV792" s="126" t="s">
        <v>7222</v>
      </c>
      <c r="CW792" s="126" t="s">
        <v>46</v>
      </c>
      <c r="CX792" s="154">
        <v>25569.625694432871</v>
      </c>
    </row>
    <row r="793" spans="1:102" ht="15" customHeight="1" x14ac:dyDescent="0.35">
      <c r="A793" s="8"/>
      <c r="B793" s="129">
        <v>23999611000190</v>
      </c>
      <c r="C793" s="152" t="s">
        <v>7223</v>
      </c>
      <c r="D793" s="126">
        <v>13</v>
      </c>
      <c r="E793" s="126"/>
      <c r="F793" s="122" t="s">
        <v>3394</v>
      </c>
      <c r="G793" s="126" t="s">
        <v>711</v>
      </c>
      <c r="H793" s="126" t="s">
        <v>3391</v>
      </c>
      <c r="I793" s="126" t="s">
        <v>3392</v>
      </c>
      <c r="J793" s="126" t="s">
        <v>3560</v>
      </c>
      <c r="K793" s="126" t="s">
        <v>3526</v>
      </c>
      <c r="L793" s="211" t="s">
        <v>3400</v>
      </c>
      <c r="M793" s="126" t="s">
        <v>112</v>
      </c>
      <c r="N793" s="126" t="s">
        <v>113</v>
      </c>
      <c r="O793" s="126" t="s">
        <v>164</v>
      </c>
      <c r="P793" s="211" t="s">
        <v>3541</v>
      </c>
      <c r="Q793" s="127">
        <v>5000</v>
      </c>
      <c r="R793" s="126" t="s">
        <v>4350</v>
      </c>
      <c r="S793" s="213" t="s">
        <v>46</v>
      </c>
      <c r="T793" s="171">
        <v>1000</v>
      </c>
      <c r="U793" s="171">
        <v>1000</v>
      </c>
      <c r="V793" s="172" t="s">
        <v>3398</v>
      </c>
      <c r="W793" s="172" t="s">
        <v>135</v>
      </c>
      <c r="X793" s="172" t="s">
        <v>5452</v>
      </c>
      <c r="Y793" s="172" t="s">
        <v>3530</v>
      </c>
      <c r="Z793" s="172">
        <v>46</v>
      </c>
      <c r="AA793" s="172" t="s">
        <v>46</v>
      </c>
      <c r="AB793" s="169" t="s">
        <v>46</v>
      </c>
      <c r="AC793" s="172" t="s">
        <v>7224</v>
      </c>
      <c r="AD793" s="169">
        <v>7.4999999999999997E-3</v>
      </c>
      <c r="AE793" s="169">
        <v>7.4999999999999997E-3</v>
      </c>
      <c r="AF793" s="169">
        <v>7.4999999999999997E-3</v>
      </c>
      <c r="AG793" s="169">
        <v>0.2</v>
      </c>
      <c r="AH793" s="172" t="s">
        <v>4586</v>
      </c>
      <c r="AI793" s="172" t="s">
        <v>3542</v>
      </c>
      <c r="AJ793" s="172" t="s">
        <v>133</v>
      </c>
      <c r="AK793" s="173">
        <v>42552</v>
      </c>
      <c r="AL793" s="212" t="s">
        <v>7225</v>
      </c>
      <c r="AM793" s="128">
        <v>1.3469809679248899E-2</v>
      </c>
      <c r="AN793" s="128">
        <v>9.1916108604219698E-2</v>
      </c>
      <c r="AO793" s="128">
        <v>0.1169805924098459</v>
      </c>
      <c r="AP793" s="128">
        <v>0.13440234593926109</v>
      </c>
      <c r="AQ793" s="128">
        <v>0.1284162848932863</v>
      </c>
      <c r="AR793" s="128">
        <v>0.14305860419304919</v>
      </c>
      <c r="AS793" s="128">
        <v>0.1064464590082536</v>
      </c>
      <c r="AT793" s="128">
        <v>0.1483940459712767</v>
      </c>
      <c r="AU793" s="128" t="s">
        <v>46</v>
      </c>
      <c r="AV793" s="128" t="s">
        <v>46</v>
      </c>
      <c r="AW793" s="128">
        <v>0.1038187679734035</v>
      </c>
      <c r="AX793" s="128">
        <v>1.1041457715345744</v>
      </c>
      <c r="AY793" s="128">
        <v>0.88797026689584768</v>
      </c>
      <c r="AZ793" s="128">
        <v>0.87668389229352606</v>
      </c>
      <c r="BA793" s="128">
        <v>1.105798112041301</v>
      </c>
      <c r="BB793" s="128">
        <v>1.0152393603267609</v>
      </c>
      <c r="BC793" s="128">
        <v>1.3156056817626685</v>
      </c>
      <c r="BD793" s="128">
        <v>0.81584176085133342</v>
      </c>
      <c r="BE793" s="128">
        <v>1.199337294521382</v>
      </c>
      <c r="BF793" s="128" t="s">
        <v>46</v>
      </c>
      <c r="BG793" s="128" t="s">
        <v>46</v>
      </c>
      <c r="BH793" s="128">
        <v>1.2286701739281469</v>
      </c>
      <c r="BI793" s="128">
        <v>1.2705059038713E-3</v>
      </c>
      <c r="BJ793" s="128">
        <v>-1.1596488642463499E-2</v>
      </c>
      <c r="BK793" s="128">
        <v>-1.6454723829179001E-2</v>
      </c>
      <c r="BL793" s="128">
        <v>1.1465496858023672E-2</v>
      </c>
      <c r="BM793" s="128">
        <v>1.7111637104159083E-3</v>
      </c>
      <c r="BN793" s="128">
        <v>3.43188760388069E-2</v>
      </c>
      <c r="BO793" s="128">
        <v>-2.4027934576571399E-2</v>
      </c>
      <c r="BP793" s="128">
        <v>2.4664010518242501E-2</v>
      </c>
      <c r="BQ793" s="128" t="s">
        <v>46</v>
      </c>
      <c r="BR793" s="128" t="s">
        <v>46</v>
      </c>
      <c r="BS793" s="128">
        <v>1.781647485614779E-2</v>
      </c>
      <c r="BT793" s="128">
        <v>8.5243146186398996E-3</v>
      </c>
      <c r="BU793" s="128">
        <v>1.07943515550289E-2</v>
      </c>
      <c r="BV793" s="177">
        <v>-1.7121595155854563</v>
      </c>
      <c r="BW793" s="177">
        <v>1.1910367431629898</v>
      </c>
      <c r="BX793" s="128">
        <v>-3.5172775458027E-3</v>
      </c>
      <c r="BY793" s="128">
        <v>-5.3503260470087299E-2</v>
      </c>
      <c r="BZ793" s="177">
        <v>7.6026980578043999E-3</v>
      </c>
      <c r="CA793" s="182">
        <v>8.8543875807636799E-2</v>
      </c>
      <c r="CB793" s="182">
        <v>-8.5549650433915006E-2</v>
      </c>
      <c r="CC793" s="182">
        <v>6.8030103255592E-2</v>
      </c>
      <c r="CD793" s="182">
        <v>-1.2703374284737501E-2</v>
      </c>
      <c r="CE793" s="182">
        <v>3.1214060530130101E-2</v>
      </c>
      <c r="CF793" s="182">
        <v>2.9163532667582901E-2</v>
      </c>
      <c r="CG793" s="179">
        <v>2.4837170400000002</v>
      </c>
      <c r="CH793" s="169">
        <v>0.3</v>
      </c>
      <c r="CI793" s="170">
        <v>0.2</v>
      </c>
      <c r="CJ793" s="170">
        <v>2.2499999999999998E-3</v>
      </c>
      <c r="CK793" s="170" t="s">
        <v>46</v>
      </c>
      <c r="CL793" s="170">
        <v>2.2499999999999998E-3</v>
      </c>
      <c r="CM793" s="180">
        <v>570550991.75</v>
      </c>
      <c r="CN793" s="180">
        <v>707300426.11095226</v>
      </c>
      <c r="CO793" s="180">
        <v>-336060127.60999995</v>
      </c>
      <c r="CP793" s="128" t="s">
        <v>46</v>
      </c>
      <c r="CQ793" s="128" t="s">
        <v>46</v>
      </c>
      <c r="CR793" s="128" t="s">
        <v>46</v>
      </c>
      <c r="CS793" s="128" t="s">
        <v>46</v>
      </c>
      <c r="CT793" s="126" t="s">
        <v>46</v>
      </c>
      <c r="CU793" s="126" t="s">
        <v>46</v>
      </c>
      <c r="CV793" s="126" t="s">
        <v>7226</v>
      </c>
      <c r="CW793" s="126" t="s">
        <v>46</v>
      </c>
      <c r="CX793" s="154">
        <v>25569.625694432871</v>
      </c>
    </row>
    <row r="794" spans="1:102" ht="15" customHeight="1" x14ac:dyDescent="0.35">
      <c r="A794" s="8"/>
      <c r="B794" s="129">
        <v>4621721000170</v>
      </c>
      <c r="C794" s="152" t="s">
        <v>7227</v>
      </c>
      <c r="D794" s="126">
        <v>11</v>
      </c>
      <c r="E794" s="126" t="s">
        <v>134</v>
      </c>
      <c r="F794" s="122" t="s">
        <v>3394</v>
      </c>
      <c r="G794" s="126" t="s">
        <v>711</v>
      </c>
      <c r="H794" s="126" t="s">
        <v>3391</v>
      </c>
      <c r="I794" s="126" t="s">
        <v>3392</v>
      </c>
      <c r="J794" s="126" t="s">
        <v>362</v>
      </c>
      <c r="K794" s="126" t="s">
        <v>3526</v>
      </c>
      <c r="L794" s="211" t="s">
        <v>3399</v>
      </c>
      <c r="M794" s="126" t="s">
        <v>163</v>
      </c>
      <c r="N794" s="126" t="s">
        <v>4397</v>
      </c>
      <c r="O794" s="126" t="s">
        <v>164</v>
      </c>
      <c r="P794" s="211" t="s">
        <v>3541</v>
      </c>
      <c r="Q794" s="127">
        <v>1000</v>
      </c>
      <c r="R794" s="126" t="s">
        <v>4350</v>
      </c>
      <c r="S794" s="213" t="s">
        <v>46</v>
      </c>
      <c r="T794" s="171">
        <v>500</v>
      </c>
      <c r="U794" s="171">
        <v>500</v>
      </c>
      <c r="V794" s="172" t="s">
        <v>3398</v>
      </c>
      <c r="W794" s="172" t="s">
        <v>135</v>
      </c>
      <c r="X794" s="172" t="s">
        <v>4475</v>
      </c>
      <c r="Y794" s="172" t="s">
        <v>3530</v>
      </c>
      <c r="Z794" s="172">
        <v>30</v>
      </c>
      <c r="AA794" s="172" t="s">
        <v>46</v>
      </c>
      <c r="AB794" s="169" t="s">
        <v>46</v>
      </c>
      <c r="AC794" s="172" t="s">
        <v>46</v>
      </c>
      <c r="AD794" s="169">
        <v>7.4999999999999997E-3</v>
      </c>
      <c r="AE794" s="169" t="s">
        <v>46</v>
      </c>
      <c r="AF794" s="169">
        <v>1.4999999999999999E-2</v>
      </c>
      <c r="AG794" s="169">
        <v>0.2</v>
      </c>
      <c r="AH794" s="172" t="s">
        <v>136</v>
      </c>
      <c r="AI794" s="172" t="s">
        <v>4367</v>
      </c>
      <c r="AJ794" s="172" t="s">
        <v>133</v>
      </c>
      <c r="AK794" s="173">
        <v>37134</v>
      </c>
      <c r="AL794" s="212" t="s">
        <v>7228</v>
      </c>
      <c r="AM794" s="128">
        <v>1.2956443576120601E-2</v>
      </c>
      <c r="AN794" s="128">
        <v>0.10306713218914559</v>
      </c>
      <c r="AO794" s="128">
        <v>0.1297582689651037</v>
      </c>
      <c r="AP794" s="128">
        <v>0.131646632625848</v>
      </c>
      <c r="AQ794" s="128">
        <v>0.12819982127106</v>
      </c>
      <c r="AR794" s="128">
        <v>0.12415649149646051</v>
      </c>
      <c r="AS794" s="128">
        <v>0.1156769572319083</v>
      </c>
      <c r="AT794" s="128">
        <v>0.1427660106944115</v>
      </c>
      <c r="AU794" s="128" t="s">
        <v>46</v>
      </c>
      <c r="AV794" s="128" t="s">
        <v>46</v>
      </c>
      <c r="AW794" s="128">
        <v>0.12129973975015269</v>
      </c>
      <c r="AX794" s="128">
        <v>1.0620641812585461</v>
      </c>
      <c r="AY794" s="128">
        <v>0.99569651357045919</v>
      </c>
      <c r="AZ794" s="128">
        <v>0.9724432228471328</v>
      </c>
      <c r="BA794" s="128">
        <v>1.0817270067685856</v>
      </c>
      <c r="BB794" s="128">
        <v>1.0133179999368993</v>
      </c>
      <c r="BC794" s="128">
        <v>1.1417767324224888</v>
      </c>
      <c r="BD794" s="128">
        <v>0.88658742956106085</v>
      </c>
      <c r="BE794" s="128">
        <v>1.1538508832691887</v>
      </c>
      <c r="BF794" s="128" t="s">
        <v>46</v>
      </c>
      <c r="BG794" s="128" t="s">
        <v>46</v>
      </c>
      <c r="BH794" s="128">
        <v>1.2028865618949831</v>
      </c>
      <c r="BI794" s="128">
        <v>7.5713980074309996E-4</v>
      </c>
      <c r="BJ794" s="128">
        <v>-4.4546505753759999E-4</v>
      </c>
      <c r="BK794" s="128">
        <v>-3.6770472739210999E-3</v>
      </c>
      <c r="BL794" s="128">
        <v>8.8670833833539575E-3</v>
      </c>
      <c r="BM794" s="128">
        <v>1.4956973775421822E-3</v>
      </c>
      <c r="BN794" s="128">
        <v>1.5416763342218099E-2</v>
      </c>
      <c r="BO794" s="128">
        <v>-1.4797436352916801E-2</v>
      </c>
      <c r="BP794" s="128">
        <v>1.90359752413773E-2</v>
      </c>
      <c r="BQ794" s="128" t="s">
        <v>46</v>
      </c>
      <c r="BR794" s="128" t="s">
        <v>46</v>
      </c>
      <c r="BS794" s="128">
        <v>1.8585063994462026E-2</v>
      </c>
      <c r="BT794" s="128">
        <v>3.9185423296649998E-3</v>
      </c>
      <c r="BU794" s="128">
        <v>5.8400529868658001E-3</v>
      </c>
      <c r="BV794" s="177">
        <v>-0.82779875477224685</v>
      </c>
      <c r="BW794" s="177">
        <v>1.2904087599673764</v>
      </c>
      <c r="BX794" s="128">
        <v>-1.2768518200018E-3</v>
      </c>
      <c r="BY794" s="128">
        <v>-3.8302694664806999E-2</v>
      </c>
      <c r="BZ794" s="177">
        <v>2.708313708126E-4</v>
      </c>
      <c r="CA794" s="182">
        <v>9.5372317876773305E-2</v>
      </c>
      <c r="CB794" s="182">
        <v>-7.8769255425328796E-2</v>
      </c>
      <c r="CC794" s="182">
        <v>6.46745481517223E-2</v>
      </c>
      <c r="CD794" s="182">
        <v>-3.6193732234159101E-2</v>
      </c>
      <c r="CE794" s="182">
        <v>3.48913922360772E-2</v>
      </c>
      <c r="CF794" s="182">
        <v>3.5471095645934501E-2</v>
      </c>
      <c r="CG794" s="179">
        <v>20252.37133297</v>
      </c>
      <c r="CH794" s="169">
        <v>0.3</v>
      </c>
      <c r="CI794" s="170">
        <v>0.2</v>
      </c>
      <c r="CJ794" s="170">
        <v>2.2499999999999998E-3</v>
      </c>
      <c r="CK794" s="170" t="s">
        <v>46</v>
      </c>
      <c r="CL794" s="170">
        <v>2.2499999999999998E-3</v>
      </c>
      <c r="CM794" s="180">
        <v>1723532445.8599999</v>
      </c>
      <c r="CN794" s="180">
        <v>1865455680.6007149</v>
      </c>
      <c r="CO794" s="180">
        <v>-323812719.45999992</v>
      </c>
      <c r="CP794" s="128" t="s">
        <v>46</v>
      </c>
      <c r="CQ794" s="128" t="s">
        <v>46</v>
      </c>
      <c r="CR794" s="128" t="s">
        <v>46</v>
      </c>
      <c r="CS794" s="128" t="s">
        <v>46</v>
      </c>
      <c r="CT794" s="126" t="s">
        <v>46</v>
      </c>
      <c r="CU794" s="126" t="s">
        <v>46</v>
      </c>
      <c r="CV794" s="126" t="s">
        <v>7229</v>
      </c>
      <c r="CW794" s="126" t="s">
        <v>46</v>
      </c>
      <c r="CX794" s="154">
        <v>25569.625694432871</v>
      </c>
    </row>
    <row r="795" spans="1:102" ht="15" customHeight="1" x14ac:dyDescent="0.35">
      <c r="A795" s="8"/>
      <c r="B795" s="129">
        <v>53779703000126</v>
      </c>
      <c r="C795" s="152" t="s">
        <v>7230</v>
      </c>
      <c r="D795" s="126">
        <v>50</v>
      </c>
      <c r="E795" s="126"/>
      <c r="F795" s="122"/>
      <c r="G795" s="126" t="s">
        <v>711</v>
      </c>
      <c r="H795" s="126" t="s">
        <v>352</v>
      </c>
      <c r="I795" s="126" t="s">
        <v>3406</v>
      </c>
      <c r="J795" s="126" t="s">
        <v>362</v>
      </c>
      <c r="K795" s="126" t="s">
        <v>3526</v>
      </c>
      <c r="L795" s="211" t="s">
        <v>4393</v>
      </c>
      <c r="M795" s="126" t="s">
        <v>4661</v>
      </c>
      <c r="N795" s="126" t="s">
        <v>6556</v>
      </c>
      <c r="O795" s="126" t="s">
        <v>4216</v>
      </c>
      <c r="P795" s="211" t="s">
        <v>4243</v>
      </c>
      <c r="Q795" s="127">
        <v>10038</v>
      </c>
      <c r="R795" s="126" t="s">
        <v>4361</v>
      </c>
      <c r="S795" s="213" t="s">
        <v>46</v>
      </c>
      <c r="T795" s="171">
        <v>500</v>
      </c>
      <c r="U795" s="171">
        <v>1000</v>
      </c>
      <c r="V795" s="172" t="s">
        <v>3398</v>
      </c>
      <c r="W795" s="172" t="s">
        <v>135</v>
      </c>
      <c r="X795" s="172" t="s">
        <v>46</v>
      </c>
      <c r="Y795" s="172" t="s">
        <v>46</v>
      </c>
      <c r="Z795" s="172" t="s">
        <v>46</v>
      </c>
      <c r="AA795" s="172" t="s">
        <v>46</v>
      </c>
      <c r="AB795" s="169" t="s">
        <v>46</v>
      </c>
      <c r="AC795" s="172" t="s">
        <v>46</v>
      </c>
      <c r="AD795" s="169">
        <v>1.5E-3</v>
      </c>
      <c r="AE795" s="169" t="s">
        <v>46</v>
      </c>
      <c r="AF795" s="169">
        <v>5.0000000000000001E-3</v>
      </c>
      <c r="AG795" s="169">
        <v>0.2</v>
      </c>
      <c r="AH795" s="172" t="s">
        <v>4644</v>
      </c>
      <c r="AI795" s="172" t="s">
        <v>6055</v>
      </c>
      <c r="AJ795" s="172" t="s">
        <v>133</v>
      </c>
      <c r="AK795" s="173">
        <v>45324</v>
      </c>
      <c r="AL795" s="212" t="s">
        <v>7231</v>
      </c>
      <c r="AM795" s="128" t="s">
        <v>46</v>
      </c>
      <c r="AN795" s="128" t="s">
        <v>46</v>
      </c>
      <c r="AO795" s="128" t="s">
        <v>46</v>
      </c>
      <c r="AP795" s="128" t="s">
        <v>46</v>
      </c>
      <c r="AQ795" s="128" t="s">
        <v>46</v>
      </c>
      <c r="AR795" s="128" t="s">
        <v>46</v>
      </c>
      <c r="AS795" s="128" t="s">
        <v>46</v>
      </c>
      <c r="AT795" s="128" t="s">
        <v>46</v>
      </c>
      <c r="AU795" s="128" t="s">
        <v>46</v>
      </c>
      <c r="AV795" s="128" t="s">
        <v>46</v>
      </c>
      <c r="AW795" s="128" t="s">
        <v>46</v>
      </c>
      <c r="AX795" s="128" t="s">
        <v>46</v>
      </c>
      <c r="AY795" s="128" t="s">
        <v>46</v>
      </c>
      <c r="AZ795" s="128" t="s">
        <v>46</v>
      </c>
      <c r="BA795" s="128" t="s">
        <v>46</v>
      </c>
      <c r="BB795" s="128" t="s">
        <v>46</v>
      </c>
      <c r="BC795" s="128" t="s">
        <v>46</v>
      </c>
      <c r="BD795" s="128" t="s">
        <v>46</v>
      </c>
      <c r="BE795" s="128" t="s">
        <v>46</v>
      </c>
      <c r="BF795" s="128" t="s">
        <v>46</v>
      </c>
      <c r="BG795" s="128" t="s">
        <v>46</v>
      </c>
      <c r="BH795" s="128" t="s">
        <v>46</v>
      </c>
      <c r="BI795" s="128" t="s">
        <v>46</v>
      </c>
      <c r="BJ795" s="128" t="s">
        <v>46</v>
      </c>
      <c r="BK795" s="128" t="s">
        <v>46</v>
      </c>
      <c r="BL795" s="128" t="s">
        <v>46</v>
      </c>
      <c r="BM795" s="128" t="s">
        <v>46</v>
      </c>
      <c r="BN795" s="128" t="s">
        <v>46</v>
      </c>
      <c r="BO795" s="128" t="s">
        <v>46</v>
      </c>
      <c r="BP795" s="128" t="s">
        <v>46</v>
      </c>
      <c r="BQ795" s="128" t="s">
        <v>46</v>
      </c>
      <c r="BR795" s="128" t="s">
        <v>46</v>
      </c>
      <c r="BS795" s="128" t="s">
        <v>46</v>
      </c>
      <c r="BT795" s="128" t="s">
        <v>46</v>
      </c>
      <c r="BU795" s="128" t="s">
        <v>46</v>
      </c>
      <c r="BV795" s="177" t="s">
        <v>46</v>
      </c>
      <c r="BW795" s="177" t="s">
        <v>46</v>
      </c>
      <c r="BX795" s="128" t="s">
        <v>46</v>
      </c>
      <c r="BY795" s="128" t="s">
        <v>46</v>
      </c>
      <c r="BZ795" s="177" t="s">
        <v>46</v>
      </c>
      <c r="CA795" s="182" t="s">
        <v>46</v>
      </c>
      <c r="CB795" s="182" t="s">
        <v>46</v>
      </c>
      <c r="CC795" s="182" t="s">
        <v>46</v>
      </c>
      <c r="CD795" s="182" t="s">
        <v>46</v>
      </c>
      <c r="CE795" s="182" t="s">
        <v>46</v>
      </c>
      <c r="CF795" s="182" t="s">
        <v>46</v>
      </c>
      <c r="CG795" s="179">
        <v>1083.3053225399999</v>
      </c>
      <c r="CH795" s="169">
        <v>0.15</v>
      </c>
      <c r="CI795" s="170">
        <v>0.1</v>
      </c>
      <c r="CJ795" s="170">
        <v>2.2499999999999999E-4</v>
      </c>
      <c r="CK795" s="170" t="s">
        <v>46</v>
      </c>
      <c r="CL795" s="170">
        <v>2.2499999999999999E-4</v>
      </c>
      <c r="CM795" s="180">
        <v>777552758.5</v>
      </c>
      <c r="CN795" s="180" t="s">
        <v>46</v>
      </c>
      <c r="CO795" s="180" t="s">
        <v>46</v>
      </c>
      <c r="CP795" s="128" t="s">
        <v>46</v>
      </c>
      <c r="CQ795" s="128" t="s">
        <v>46</v>
      </c>
      <c r="CR795" s="128" t="s">
        <v>46</v>
      </c>
      <c r="CS795" s="128" t="s">
        <v>46</v>
      </c>
      <c r="CT795" s="126" t="s">
        <v>46</v>
      </c>
      <c r="CU795" s="126" t="s">
        <v>46</v>
      </c>
      <c r="CV795" s="126" t="s">
        <v>7232</v>
      </c>
      <c r="CW795" s="126" t="s">
        <v>46</v>
      </c>
      <c r="CX795" s="154">
        <v>25569.625694432871</v>
      </c>
    </row>
    <row r="796" spans="1:102" ht="15" customHeight="1" x14ac:dyDescent="0.35">
      <c r="A796" s="8"/>
      <c r="B796" s="129">
        <v>53779703000126</v>
      </c>
      <c r="C796" s="152" t="s">
        <v>7233</v>
      </c>
      <c r="D796" s="126">
        <v>50</v>
      </c>
      <c r="E796" s="126"/>
      <c r="F796" s="122"/>
      <c r="G796" s="126" t="s">
        <v>711</v>
      </c>
      <c r="H796" s="126" t="s">
        <v>352</v>
      </c>
      <c r="I796" s="126" t="s">
        <v>3406</v>
      </c>
      <c r="J796" s="126" t="s">
        <v>362</v>
      </c>
      <c r="K796" s="126" t="s">
        <v>3540</v>
      </c>
      <c r="L796" s="211" t="s">
        <v>4393</v>
      </c>
      <c r="M796" s="126" t="s">
        <v>4661</v>
      </c>
      <c r="N796" s="126" t="s">
        <v>6556</v>
      </c>
      <c r="O796" s="126" t="s">
        <v>4216</v>
      </c>
      <c r="P796" s="211" t="s">
        <v>4214</v>
      </c>
      <c r="Q796" s="127">
        <v>250000</v>
      </c>
      <c r="R796" s="126" t="s">
        <v>4361</v>
      </c>
      <c r="S796" s="213" t="s">
        <v>46</v>
      </c>
      <c r="T796" s="171">
        <v>500</v>
      </c>
      <c r="U796" s="171">
        <v>1000</v>
      </c>
      <c r="V796" s="172" t="s">
        <v>3398</v>
      </c>
      <c r="W796" s="172" t="s">
        <v>135</v>
      </c>
      <c r="X796" s="172" t="s">
        <v>46</v>
      </c>
      <c r="Y796" s="172" t="s">
        <v>46</v>
      </c>
      <c r="Z796" s="172" t="s">
        <v>46</v>
      </c>
      <c r="AA796" s="172" t="s">
        <v>46</v>
      </c>
      <c r="AB796" s="169" t="s">
        <v>46</v>
      </c>
      <c r="AC796" s="172" t="s">
        <v>46</v>
      </c>
      <c r="AD796" s="169">
        <v>1.5E-3</v>
      </c>
      <c r="AE796" s="169" t="s">
        <v>46</v>
      </c>
      <c r="AF796" s="169">
        <v>5.0000000000000001E-3</v>
      </c>
      <c r="AG796" s="169">
        <v>0.2</v>
      </c>
      <c r="AH796" s="172" t="s">
        <v>4644</v>
      </c>
      <c r="AI796" s="172" t="s">
        <v>6055</v>
      </c>
      <c r="AJ796" s="172" t="s">
        <v>133</v>
      </c>
      <c r="AK796" s="173">
        <v>45324</v>
      </c>
      <c r="AL796" s="212" t="s">
        <v>7234</v>
      </c>
      <c r="AM796" s="128" t="s">
        <v>46</v>
      </c>
      <c r="AN796" s="128" t="s">
        <v>46</v>
      </c>
      <c r="AO796" s="128" t="s">
        <v>46</v>
      </c>
      <c r="AP796" s="128" t="s">
        <v>46</v>
      </c>
      <c r="AQ796" s="128" t="s">
        <v>46</v>
      </c>
      <c r="AR796" s="128" t="s">
        <v>46</v>
      </c>
      <c r="AS796" s="128" t="s">
        <v>46</v>
      </c>
      <c r="AT796" s="128" t="s">
        <v>46</v>
      </c>
      <c r="AU796" s="128" t="s">
        <v>46</v>
      </c>
      <c r="AV796" s="128" t="s">
        <v>46</v>
      </c>
      <c r="AW796" s="128" t="s">
        <v>46</v>
      </c>
      <c r="AX796" s="128" t="s">
        <v>46</v>
      </c>
      <c r="AY796" s="128" t="s">
        <v>46</v>
      </c>
      <c r="AZ796" s="128" t="s">
        <v>46</v>
      </c>
      <c r="BA796" s="128" t="s">
        <v>46</v>
      </c>
      <c r="BB796" s="128" t="s">
        <v>46</v>
      </c>
      <c r="BC796" s="128" t="s">
        <v>46</v>
      </c>
      <c r="BD796" s="128" t="s">
        <v>46</v>
      </c>
      <c r="BE796" s="128" t="s">
        <v>46</v>
      </c>
      <c r="BF796" s="128" t="s">
        <v>46</v>
      </c>
      <c r="BG796" s="128" t="s">
        <v>46</v>
      </c>
      <c r="BH796" s="128" t="s">
        <v>46</v>
      </c>
      <c r="BI796" s="128" t="s">
        <v>46</v>
      </c>
      <c r="BJ796" s="128" t="s">
        <v>46</v>
      </c>
      <c r="BK796" s="128" t="s">
        <v>46</v>
      </c>
      <c r="BL796" s="128" t="s">
        <v>46</v>
      </c>
      <c r="BM796" s="128" t="s">
        <v>46</v>
      </c>
      <c r="BN796" s="128" t="s">
        <v>46</v>
      </c>
      <c r="BO796" s="128" t="s">
        <v>46</v>
      </c>
      <c r="BP796" s="128" t="s">
        <v>46</v>
      </c>
      <c r="BQ796" s="128" t="s">
        <v>46</v>
      </c>
      <c r="BR796" s="128" t="s">
        <v>46</v>
      </c>
      <c r="BS796" s="128" t="s">
        <v>46</v>
      </c>
      <c r="BT796" s="128" t="s">
        <v>46</v>
      </c>
      <c r="BU796" s="128" t="s">
        <v>46</v>
      </c>
      <c r="BV796" s="177" t="s">
        <v>46</v>
      </c>
      <c r="BW796" s="177" t="s">
        <v>46</v>
      </c>
      <c r="BX796" s="128" t="s">
        <v>46</v>
      </c>
      <c r="BY796" s="128" t="s">
        <v>46</v>
      </c>
      <c r="BZ796" s="177" t="s">
        <v>46</v>
      </c>
      <c r="CA796" s="182" t="s">
        <v>46</v>
      </c>
      <c r="CB796" s="182" t="s">
        <v>46</v>
      </c>
      <c r="CC796" s="182" t="s">
        <v>46</v>
      </c>
      <c r="CD796" s="182" t="s">
        <v>46</v>
      </c>
      <c r="CE796" s="182" t="s">
        <v>46</v>
      </c>
      <c r="CF796" s="182" t="s">
        <v>46</v>
      </c>
      <c r="CG796" s="179">
        <v>1083.3053225399999</v>
      </c>
      <c r="CH796" s="169">
        <v>0.15</v>
      </c>
      <c r="CI796" s="170">
        <v>0.1</v>
      </c>
      <c r="CJ796" s="170">
        <v>2.2499999999999999E-4</v>
      </c>
      <c r="CK796" s="170" t="s">
        <v>46</v>
      </c>
      <c r="CL796" s="170">
        <v>2.2499999999999999E-4</v>
      </c>
      <c r="CM796" s="180">
        <v>777552758.5</v>
      </c>
      <c r="CN796" s="180" t="s">
        <v>46</v>
      </c>
      <c r="CO796" s="180" t="s">
        <v>46</v>
      </c>
      <c r="CP796" s="128" t="s">
        <v>46</v>
      </c>
      <c r="CQ796" s="128" t="s">
        <v>46</v>
      </c>
      <c r="CR796" s="128" t="s">
        <v>46</v>
      </c>
      <c r="CS796" s="128" t="s">
        <v>46</v>
      </c>
      <c r="CT796" s="126" t="s">
        <v>46</v>
      </c>
      <c r="CU796" s="126" t="s">
        <v>46</v>
      </c>
      <c r="CV796" s="126" t="s">
        <v>7232</v>
      </c>
      <c r="CW796" s="126" t="s">
        <v>46</v>
      </c>
      <c r="CX796" s="154">
        <v>25569.604861099539</v>
      </c>
    </row>
    <row r="797" spans="1:102" ht="15" customHeight="1" x14ac:dyDescent="0.35">
      <c r="A797" s="8"/>
      <c r="B797" s="129">
        <v>22003930000131</v>
      </c>
      <c r="C797" s="152" t="s">
        <v>7235</v>
      </c>
      <c r="D797" s="126">
        <v>13</v>
      </c>
      <c r="E797" s="126"/>
      <c r="F797" s="122" t="s">
        <v>3394</v>
      </c>
      <c r="G797" s="126" t="s">
        <v>711</v>
      </c>
      <c r="H797" s="126" t="s">
        <v>3391</v>
      </c>
      <c r="I797" s="126" t="s">
        <v>3392</v>
      </c>
      <c r="J797" s="126" t="s">
        <v>362</v>
      </c>
      <c r="K797" s="126" t="s">
        <v>3526</v>
      </c>
      <c r="L797" s="211" t="s">
        <v>3400</v>
      </c>
      <c r="M797" s="126" t="s">
        <v>112</v>
      </c>
      <c r="N797" s="126" t="s">
        <v>264</v>
      </c>
      <c r="O797" s="126" t="s">
        <v>266</v>
      </c>
      <c r="P797" s="211" t="s">
        <v>3541</v>
      </c>
      <c r="Q797" s="127">
        <v>10000</v>
      </c>
      <c r="R797" s="126" t="s">
        <v>4350</v>
      </c>
      <c r="S797" s="213" t="s">
        <v>46</v>
      </c>
      <c r="T797" s="171">
        <v>1000</v>
      </c>
      <c r="U797" s="171">
        <v>5000</v>
      </c>
      <c r="V797" s="172" t="s">
        <v>3398</v>
      </c>
      <c r="W797" s="172" t="s">
        <v>135</v>
      </c>
      <c r="X797" s="172" t="s">
        <v>4830</v>
      </c>
      <c r="Y797" s="172" t="s">
        <v>3534</v>
      </c>
      <c r="Z797" s="172">
        <v>122</v>
      </c>
      <c r="AA797" s="172" t="s">
        <v>46</v>
      </c>
      <c r="AB797" s="169" t="s">
        <v>46</v>
      </c>
      <c r="AC797" s="172" t="s">
        <v>46</v>
      </c>
      <c r="AD797" s="169">
        <v>1.4999999999999999E-2</v>
      </c>
      <c r="AE797" s="169" t="s">
        <v>46</v>
      </c>
      <c r="AF797" s="169">
        <v>0.02</v>
      </c>
      <c r="AG797" s="169">
        <v>0.2</v>
      </c>
      <c r="AH797" s="172" t="s">
        <v>46</v>
      </c>
      <c r="AI797" s="172" t="s">
        <v>46</v>
      </c>
      <c r="AJ797" s="172" t="s">
        <v>133</v>
      </c>
      <c r="AK797" s="173">
        <v>42366</v>
      </c>
      <c r="AL797" s="212" t="s">
        <v>7236</v>
      </c>
      <c r="AM797" s="128">
        <v>1.4020893263408401E-2</v>
      </c>
      <c r="AN797" s="128">
        <v>0.1098289342125065</v>
      </c>
      <c r="AO797" s="128">
        <v>0.14501701406598849</v>
      </c>
      <c r="AP797" s="128">
        <v>0.1478348619555305</v>
      </c>
      <c r="AQ797" s="128">
        <v>0.14044464768858739</v>
      </c>
      <c r="AR797" s="128">
        <v>0.15471461903844491</v>
      </c>
      <c r="AS797" s="128">
        <v>0.10935514162506441</v>
      </c>
      <c r="AT797" s="128">
        <v>0.14146765128401759</v>
      </c>
      <c r="AU797" s="128" t="s">
        <v>46</v>
      </c>
      <c r="AV797" s="128" t="s">
        <v>46</v>
      </c>
      <c r="AW797" s="128">
        <v>0.1157132831321612</v>
      </c>
      <c r="AX797" s="128">
        <v>1.1493191350565024</v>
      </c>
      <c r="AY797" s="128">
        <v>1.0610199834013498</v>
      </c>
      <c r="AZ797" s="128">
        <v>1.0867963456257497</v>
      </c>
      <c r="BA797" s="128">
        <v>1.2239690965924692</v>
      </c>
      <c r="BB797" s="128">
        <v>1.1231675481044003</v>
      </c>
      <c r="BC797" s="128">
        <v>1.422797552142022</v>
      </c>
      <c r="BD797" s="128">
        <v>0.8381348908433095</v>
      </c>
      <c r="BE797" s="128">
        <v>1.1433573971432047</v>
      </c>
      <c r="BF797" s="128" t="s">
        <v>46</v>
      </c>
      <c r="BG797" s="128" t="s">
        <v>46</v>
      </c>
      <c r="BH797" s="128">
        <v>1.3948296697125198</v>
      </c>
      <c r="BI797" s="128">
        <v>1.8215894880309E-3</v>
      </c>
      <c r="BJ797" s="128">
        <v>6.3163369658231997E-3</v>
      </c>
      <c r="BK797" s="128">
        <v>1.15816978269636E-2</v>
      </c>
      <c r="BL797" s="128">
        <v>2.413642289828255E-2</v>
      </c>
      <c r="BM797" s="128">
        <v>1.3689502964423506E-2</v>
      </c>
      <c r="BN797" s="128">
        <v>4.59748908842025E-2</v>
      </c>
      <c r="BO797" s="128">
        <v>-2.11192519597607E-2</v>
      </c>
      <c r="BP797" s="128">
        <v>1.7737615830983398E-2</v>
      </c>
      <c r="BQ797" s="128" t="s">
        <v>46</v>
      </c>
      <c r="BR797" s="128" t="s">
        <v>46</v>
      </c>
      <c r="BS797" s="128">
        <v>3.0245440736646367E-2</v>
      </c>
      <c r="BT797" s="128">
        <v>5.5655574254844997E-3</v>
      </c>
      <c r="BU797" s="128">
        <v>8.2690086821551999E-3</v>
      </c>
      <c r="BV797" s="177">
        <v>1.8303045073178741</v>
      </c>
      <c r="BW797" s="177">
        <v>2.5564533491325814</v>
      </c>
      <c r="BX797" s="128">
        <v>-1.1625922460971E-3</v>
      </c>
      <c r="BY797" s="128">
        <v>-7.2241333531056998E-3</v>
      </c>
      <c r="BZ797" s="177">
        <v>1.8945208638951E-3</v>
      </c>
      <c r="CA797" s="182">
        <v>0.10998244730733869</v>
      </c>
      <c r="CB797" s="182">
        <v>2.1627098208379599E-2</v>
      </c>
      <c r="CC797" s="182">
        <v>8.6048012731408205E-2</v>
      </c>
      <c r="CD797" s="182">
        <v>2.8585616031533902E-2</v>
      </c>
      <c r="CE797" s="182">
        <v>7.9525992880152802E-2</v>
      </c>
      <c r="CF797" s="182">
        <v>1.3686139778468E-2</v>
      </c>
      <c r="CG797" s="179">
        <v>2.89819951</v>
      </c>
      <c r="CH797" s="169">
        <v>0.35</v>
      </c>
      <c r="CI797" s="170" t="s">
        <v>46</v>
      </c>
      <c r="CJ797" s="170">
        <v>5.2500000000000003E-3</v>
      </c>
      <c r="CK797" s="170" t="s">
        <v>46</v>
      </c>
      <c r="CL797" s="170">
        <v>5.2500000000000003E-3</v>
      </c>
      <c r="CM797" s="180">
        <v>1750170640.05</v>
      </c>
      <c r="CN797" s="180">
        <v>1690290306.3422225</v>
      </c>
      <c r="CO797" s="180">
        <v>72038532.12000002</v>
      </c>
      <c r="CP797" s="128" t="s">
        <v>46</v>
      </c>
      <c r="CQ797" s="128" t="s">
        <v>46</v>
      </c>
      <c r="CR797" s="128" t="s">
        <v>46</v>
      </c>
      <c r="CS797" s="128" t="s">
        <v>46</v>
      </c>
      <c r="CT797" s="126" t="s">
        <v>46</v>
      </c>
      <c r="CU797" s="126" t="s">
        <v>46</v>
      </c>
      <c r="CV797" s="126" t="s">
        <v>7237</v>
      </c>
      <c r="CW797" s="126" t="s">
        <v>46</v>
      </c>
      <c r="CX797" s="154">
        <v>25569.625694432871</v>
      </c>
    </row>
    <row r="798" spans="1:102" ht="15" customHeight="1" x14ac:dyDescent="0.35">
      <c r="A798" s="8"/>
      <c r="B798" s="129">
        <v>29813596000120</v>
      </c>
      <c r="C798" s="152" t="s">
        <v>7238</v>
      </c>
      <c r="D798" s="126">
        <v>11</v>
      </c>
      <c r="E798" s="126"/>
      <c r="F798" s="122"/>
      <c r="G798" s="126" t="s">
        <v>711</v>
      </c>
      <c r="H798" s="126" t="s">
        <v>3391</v>
      </c>
      <c r="I798" s="126" t="s">
        <v>3392</v>
      </c>
      <c r="J798" s="126" t="s">
        <v>3560</v>
      </c>
      <c r="K798" s="126" t="s">
        <v>3526</v>
      </c>
      <c r="L798" s="211" t="s">
        <v>3399</v>
      </c>
      <c r="M798" s="126" t="s">
        <v>163</v>
      </c>
      <c r="N798" s="126" t="s">
        <v>3547</v>
      </c>
      <c r="O798" s="126" t="s">
        <v>266</v>
      </c>
      <c r="P798" s="211" t="s">
        <v>3541</v>
      </c>
      <c r="Q798" s="127">
        <v>10000</v>
      </c>
      <c r="R798" s="126" t="s">
        <v>4361</v>
      </c>
      <c r="S798" s="213" t="s">
        <v>46</v>
      </c>
      <c r="T798" s="171">
        <v>1000</v>
      </c>
      <c r="U798" s="171">
        <v>1000</v>
      </c>
      <c r="V798" s="172" t="s">
        <v>3398</v>
      </c>
      <c r="W798" s="172" t="s">
        <v>135</v>
      </c>
      <c r="X798" s="172" t="s">
        <v>3545</v>
      </c>
      <c r="Y798" s="172" t="s">
        <v>3534</v>
      </c>
      <c r="Z798" s="172">
        <v>17</v>
      </c>
      <c r="AA798" s="172" t="s">
        <v>46</v>
      </c>
      <c r="AB798" s="169" t="s">
        <v>46</v>
      </c>
      <c r="AC798" s="172" t="s">
        <v>46</v>
      </c>
      <c r="AD798" s="169">
        <v>5.0000000000000001E-3</v>
      </c>
      <c r="AE798" s="169" t="s">
        <v>46</v>
      </c>
      <c r="AF798" s="169">
        <v>0.01</v>
      </c>
      <c r="AG798" s="169">
        <v>0.1</v>
      </c>
      <c r="AH798" s="172" t="s">
        <v>46</v>
      </c>
      <c r="AI798" s="172" t="s">
        <v>46</v>
      </c>
      <c r="AJ798" s="172" t="s">
        <v>133</v>
      </c>
      <c r="AK798" s="173">
        <v>43382</v>
      </c>
      <c r="AL798" s="212" t="s">
        <v>7239</v>
      </c>
      <c r="AM798" s="128">
        <v>1.28967940052295E-2</v>
      </c>
      <c r="AN798" s="128">
        <v>0.10384042152606481</v>
      </c>
      <c r="AO798" s="128">
        <v>0.1330126663165698</v>
      </c>
      <c r="AP798" s="128">
        <v>0.12047219973622959</v>
      </c>
      <c r="AQ798" s="128">
        <v>0.1269351483738117</v>
      </c>
      <c r="AR798" s="128">
        <v>0.1058786001377998</v>
      </c>
      <c r="AS798" s="128">
        <v>0.12963334326458351</v>
      </c>
      <c r="AT798" s="128">
        <v>0.1333485132987719</v>
      </c>
      <c r="AU798" s="128" t="s">
        <v>46</v>
      </c>
      <c r="AV798" s="128" t="s">
        <v>46</v>
      </c>
      <c r="AW798" s="128">
        <v>9.2726865215016593E-2</v>
      </c>
      <c r="AX798" s="128">
        <v>1.0571745931320908</v>
      </c>
      <c r="AY798" s="128">
        <v>1.0031669988784104</v>
      </c>
      <c r="AZ798" s="128">
        <v>0.99683254827606504</v>
      </c>
      <c r="BA798" s="128">
        <v>0.98471857158947562</v>
      </c>
      <c r="BB798" s="128">
        <v>1.0021073219216181</v>
      </c>
      <c r="BC798" s="128">
        <v>0.97368829162066517</v>
      </c>
      <c r="BD798" s="128">
        <v>0.99355390512166042</v>
      </c>
      <c r="BE798" s="128">
        <v>1.0777376148848581</v>
      </c>
      <c r="BF798" s="128" t="s">
        <v>46</v>
      </c>
      <c r="BG798" s="128" t="s">
        <v>46</v>
      </c>
      <c r="BH798" s="128">
        <v>1.0767257718020571</v>
      </c>
      <c r="BI798" s="128">
        <v>6.9749022985190004E-4</v>
      </c>
      <c r="BJ798" s="128">
        <v>3.2782427938159999E-4</v>
      </c>
      <c r="BK798" s="128">
        <v>-4.2264992245509997E-4</v>
      </c>
      <c r="BL798" s="128">
        <v>-1.6657642675745876E-3</v>
      </c>
      <c r="BM798" s="128">
        <v>2.3692042401379787E-4</v>
      </c>
      <c r="BN798" s="128">
        <v>-2.8611280164424998E-3</v>
      </c>
      <c r="BO798" s="128">
        <v>-8.4105032024160004E-4</v>
      </c>
      <c r="BP798" s="128">
        <v>9.6184778457377006E-3</v>
      </c>
      <c r="BQ798" s="128" t="s">
        <v>46</v>
      </c>
      <c r="BR798" s="128" t="s">
        <v>46</v>
      </c>
      <c r="BS798" s="128">
        <v>6.0836497992380334E-3</v>
      </c>
      <c r="BT798" s="128">
        <v>4.6569615246941998E-3</v>
      </c>
      <c r="BU798" s="128">
        <v>3.5796696155762E-3</v>
      </c>
      <c r="BV798" s="177">
        <v>-7.7884935964647198E-2</v>
      </c>
      <c r="BW798" s="177">
        <v>1.3412398571465398</v>
      </c>
      <c r="BX798" s="128">
        <v>-3.7459556581215E-3</v>
      </c>
      <c r="BY798" s="128">
        <v>-3.7459556581215E-3</v>
      </c>
      <c r="BZ798" s="177">
        <v>1.6299379689659001E-3</v>
      </c>
      <c r="CA798" s="182">
        <v>8.60013596585541E-2</v>
      </c>
      <c r="CB798" s="182">
        <v>-4.30794255791545E-2</v>
      </c>
      <c r="CC798" s="182">
        <v>0.16144142173138601</v>
      </c>
      <c r="CD798" s="182">
        <v>0.1250048864951834</v>
      </c>
      <c r="CE798" s="182">
        <v>-1.3722502189829301E-2</v>
      </c>
      <c r="CF798" s="182">
        <v>-8.4886576509074999E-3</v>
      </c>
      <c r="CG798" s="179">
        <v>1.85180236</v>
      </c>
      <c r="CH798" s="169">
        <v>0.35</v>
      </c>
      <c r="CI798" s="170" t="s">
        <v>46</v>
      </c>
      <c r="CJ798" s="170">
        <v>1.7500000000000003E-3</v>
      </c>
      <c r="CK798" s="170" t="s">
        <v>46</v>
      </c>
      <c r="CL798" s="170">
        <v>1.7500000000000003E-3</v>
      </c>
      <c r="CM798" s="180">
        <v>205503757.30000001</v>
      </c>
      <c r="CN798" s="180">
        <v>233747685.69865081</v>
      </c>
      <c r="CO798" s="180">
        <v>-83896926.500000015</v>
      </c>
      <c r="CP798" s="128" t="s">
        <v>46</v>
      </c>
      <c r="CQ798" s="128" t="s">
        <v>46</v>
      </c>
      <c r="CR798" s="128" t="s">
        <v>46</v>
      </c>
      <c r="CS798" s="128" t="s">
        <v>46</v>
      </c>
      <c r="CT798" s="126" t="s">
        <v>46</v>
      </c>
      <c r="CU798" s="126" t="s">
        <v>46</v>
      </c>
      <c r="CV798" s="126" t="s">
        <v>7240</v>
      </c>
      <c r="CW798" s="126" t="s">
        <v>46</v>
      </c>
      <c r="CX798" s="154">
        <v>25569.625694432871</v>
      </c>
    </row>
    <row r="799" spans="1:102" ht="15" customHeight="1" x14ac:dyDescent="0.35">
      <c r="A799" s="8"/>
      <c r="B799" s="129">
        <v>27227796000176</v>
      </c>
      <c r="C799" s="152" t="s">
        <v>7241</v>
      </c>
      <c r="D799" s="126">
        <v>13</v>
      </c>
      <c r="E799" s="126"/>
      <c r="F799" s="122" t="s">
        <v>3401</v>
      </c>
      <c r="G799" s="126" t="s">
        <v>711</v>
      </c>
      <c r="H799" s="126" t="s">
        <v>3391</v>
      </c>
      <c r="I799" s="126" t="s">
        <v>3392</v>
      </c>
      <c r="J799" s="126" t="s">
        <v>362</v>
      </c>
      <c r="K799" s="126" t="s">
        <v>3526</v>
      </c>
      <c r="L799" s="211" t="s">
        <v>3400</v>
      </c>
      <c r="M799" s="126" t="s">
        <v>4661</v>
      </c>
      <c r="N799" s="126" t="s">
        <v>264</v>
      </c>
      <c r="O799" s="126" t="s">
        <v>266</v>
      </c>
      <c r="P799" s="211" t="s">
        <v>4214</v>
      </c>
      <c r="Q799" s="127">
        <v>10038</v>
      </c>
      <c r="R799" s="126" t="s">
        <v>4350</v>
      </c>
      <c r="S799" s="213" t="s">
        <v>46</v>
      </c>
      <c r="T799" s="171">
        <v>1000</v>
      </c>
      <c r="U799" s="171">
        <v>5000</v>
      </c>
      <c r="V799" s="172" t="s">
        <v>3398</v>
      </c>
      <c r="W799" s="172" t="s">
        <v>135</v>
      </c>
      <c r="X799" s="172" t="s">
        <v>5535</v>
      </c>
      <c r="Y799" s="172" t="s">
        <v>3534</v>
      </c>
      <c r="Z799" s="172">
        <v>362</v>
      </c>
      <c r="AA799" s="172" t="s">
        <v>46</v>
      </c>
      <c r="AB799" s="169" t="s">
        <v>46</v>
      </c>
      <c r="AC799" s="172" t="s">
        <v>7242</v>
      </c>
      <c r="AD799" s="169">
        <v>1.7500000000000002E-2</v>
      </c>
      <c r="AE799" s="169">
        <v>7.7499999999999999E-2</v>
      </c>
      <c r="AF799" s="169">
        <v>0.03</v>
      </c>
      <c r="AG799" s="169">
        <v>0.2</v>
      </c>
      <c r="AH799" s="172" t="s">
        <v>46</v>
      </c>
      <c r="AI799" s="172" t="s">
        <v>46</v>
      </c>
      <c r="AJ799" s="172" t="s">
        <v>133</v>
      </c>
      <c r="AK799" s="173">
        <v>43097</v>
      </c>
      <c r="AL799" s="212" t="s">
        <v>7243</v>
      </c>
      <c r="AM799" s="128">
        <v>1.34765211814533E-2</v>
      </c>
      <c r="AN799" s="128">
        <v>0.11154692537691591</v>
      </c>
      <c r="AO799" s="128">
        <v>0.14594843691550949</v>
      </c>
      <c r="AP799" s="128">
        <v>0.14108352553481099</v>
      </c>
      <c r="AQ799" s="128">
        <v>0.14237267749749821</v>
      </c>
      <c r="AR799" s="128">
        <v>0.1380405183541093</v>
      </c>
      <c r="AS799" s="128">
        <v>0.12886965816927831</v>
      </c>
      <c r="AT799" s="128">
        <v>0.14274214596842261</v>
      </c>
      <c r="AU799" s="128" t="s">
        <v>46</v>
      </c>
      <c r="AV799" s="128" t="s">
        <v>46</v>
      </c>
      <c r="AW799" s="128">
        <v>0.1086102747664989</v>
      </c>
      <c r="AX799" s="128">
        <v>1.1046959260620797</v>
      </c>
      <c r="AY799" s="128">
        <v>1.0776169117956325</v>
      </c>
      <c r="AZ799" s="128">
        <v>1.0937766779378677</v>
      </c>
      <c r="BA799" s="128">
        <v>1.1644011317128535</v>
      </c>
      <c r="BB799" s="128">
        <v>1.1406807159756891</v>
      </c>
      <c r="BC799" s="128">
        <v>1.2694580048821269</v>
      </c>
      <c r="BD799" s="128">
        <v>0.9877007635639744</v>
      </c>
      <c r="BE799" s="128">
        <v>1.1536580058817254</v>
      </c>
      <c r="BF799" s="128" t="s">
        <v>46</v>
      </c>
      <c r="BG799" s="128" t="s">
        <v>46</v>
      </c>
      <c r="BH799" s="128">
        <v>1.3825469555386602</v>
      </c>
      <c r="BI799" s="128">
        <v>1.2772174060757E-3</v>
      </c>
      <c r="BJ799" s="128">
        <v>8.0343281302325993E-3</v>
      </c>
      <c r="BK799" s="128">
        <v>1.2513120676484499E-2</v>
      </c>
      <c r="BL799" s="128">
        <v>1.7766804944963965E-2</v>
      </c>
      <c r="BM799" s="128">
        <v>1.5610488470402473E-2</v>
      </c>
      <c r="BN799" s="128">
        <v>2.9300790199866901E-2</v>
      </c>
      <c r="BO799" s="128">
        <v>-1.6047354155468E-3</v>
      </c>
      <c r="BP799" s="128">
        <v>1.9012110515388401E-2</v>
      </c>
      <c r="BQ799" s="128" t="s">
        <v>46</v>
      </c>
      <c r="BR799" s="128" t="s">
        <v>46</v>
      </c>
      <c r="BS799" s="128">
        <v>2.7863279007565689E-2</v>
      </c>
      <c r="BT799" s="128">
        <v>5.5341537377363E-3</v>
      </c>
      <c r="BU799" s="128">
        <v>6.3604340179416003E-3</v>
      </c>
      <c r="BV799" s="177">
        <v>1.9876675542476097</v>
      </c>
      <c r="BW799" s="177">
        <v>3.3577810843382632</v>
      </c>
      <c r="BX799" s="128">
        <v>-1.3806817098502E-3</v>
      </c>
      <c r="BY799" s="128">
        <v>-1.7162163919326001E-3</v>
      </c>
      <c r="BZ799" s="177">
        <v>1.0127537171246001E-3</v>
      </c>
      <c r="CA799" s="182">
        <v>0.1167281599330562</v>
      </c>
      <c r="CB799" s="182">
        <v>-1.41067432403935E-2</v>
      </c>
      <c r="CC799" s="182">
        <v>0.177531541415687</v>
      </c>
      <c r="CD799" s="182">
        <v>0.2240032236121349</v>
      </c>
      <c r="CE799" s="182">
        <v>3.0258655925426099E-2</v>
      </c>
      <c r="CF799" s="182">
        <v>2.7277916435938999E-2</v>
      </c>
      <c r="CG799" s="179">
        <v>2.2180447600000002</v>
      </c>
      <c r="CH799" s="169">
        <v>0.35</v>
      </c>
      <c r="CI799" s="170" t="s">
        <v>46</v>
      </c>
      <c r="CJ799" s="170">
        <v>6.1250000000000002E-3</v>
      </c>
      <c r="CK799" s="170" t="s">
        <v>46</v>
      </c>
      <c r="CL799" s="170">
        <v>6.1250000000000002E-3</v>
      </c>
      <c r="CM799" s="180">
        <v>624371962.59000003</v>
      </c>
      <c r="CN799" s="180">
        <v>631103889.70531738</v>
      </c>
      <c r="CO799" s="180">
        <v>-46750927.240000002</v>
      </c>
      <c r="CP799" s="128" t="s">
        <v>46</v>
      </c>
      <c r="CQ799" s="128" t="s">
        <v>46</v>
      </c>
      <c r="CR799" s="128" t="s">
        <v>46</v>
      </c>
      <c r="CS799" s="128" t="s">
        <v>46</v>
      </c>
      <c r="CT799" s="126" t="s">
        <v>46</v>
      </c>
      <c r="CU799" s="126" t="s">
        <v>46</v>
      </c>
      <c r="CV799" s="126" t="s">
        <v>7244</v>
      </c>
      <c r="CW799" s="126" t="s">
        <v>46</v>
      </c>
      <c r="CX799" s="154">
        <v>25569.625694432871</v>
      </c>
    </row>
    <row r="800" spans="1:102" ht="15" customHeight="1" x14ac:dyDescent="0.35">
      <c r="A800" s="8"/>
      <c r="B800" s="129">
        <v>61802352000155</v>
      </c>
      <c r="C800" s="152" t="s">
        <v>7245</v>
      </c>
      <c r="D800" s="126">
        <v>13</v>
      </c>
      <c r="E800" s="126"/>
      <c r="F800" s="122"/>
      <c r="G800" s="126" t="s">
        <v>711</v>
      </c>
      <c r="H800" s="126" t="s">
        <v>352</v>
      </c>
      <c r="I800" s="126" t="s">
        <v>3406</v>
      </c>
      <c r="J800" s="126" t="s">
        <v>5902</v>
      </c>
      <c r="K800" s="126" t="s">
        <v>46</v>
      </c>
      <c r="L800" s="211" t="s">
        <v>4393</v>
      </c>
      <c r="M800" s="126" t="s">
        <v>4661</v>
      </c>
      <c r="N800" s="126" t="s">
        <v>46</v>
      </c>
      <c r="O800" s="126" t="s">
        <v>266</v>
      </c>
      <c r="P800" s="211" t="s">
        <v>4214</v>
      </c>
      <c r="Q800" s="127">
        <v>501.9</v>
      </c>
      <c r="R800" s="126" t="s">
        <v>4361</v>
      </c>
      <c r="S800" s="213" t="s">
        <v>46</v>
      </c>
      <c r="T800" s="171">
        <v>500</v>
      </c>
      <c r="U800" s="171">
        <v>500</v>
      </c>
      <c r="V800" s="172" t="s">
        <v>3398</v>
      </c>
      <c r="W800" s="172" t="s">
        <v>3530</v>
      </c>
      <c r="X800" s="172" t="s">
        <v>4663</v>
      </c>
      <c r="Y800" s="172" t="s">
        <v>4355</v>
      </c>
      <c r="Z800" s="172">
        <v>93</v>
      </c>
      <c r="AA800" s="172" t="s">
        <v>46</v>
      </c>
      <c r="AB800" s="169" t="s">
        <v>46</v>
      </c>
      <c r="AC800" s="172" t="s">
        <v>46</v>
      </c>
      <c r="AD800" s="169">
        <v>1.2500000000000001E-2</v>
      </c>
      <c r="AE800" s="169" t="s">
        <v>46</v>
      </c>
      <c r="AF800" s="169">
        <v>1.4999999999999999E-2</v>
      </c>
      <c r="AG800" s="169">
        <v>0.1</v>
      </c>
      <c r="AH800" s="172" t="s">
        <v>136</v>
      </c>
      <c r="AI800" s="172" t="s">
        <v>4367</v>
      </c>
      <c r="AJ800" s="172" t="s">
        <v>133</v>
      </c>
      <c r="AK800" s="173">
        <v>45883</v>
      </c>
      <c r="AL800" s="212" t="s">
        <v>7246</v>
      </c>
      <c r="AM800" s="128" t="s">
        <v>46</v>
      </c>
      <c r="AN800" s="128" t="s">
        <v>46</v>
      </c>
      <c r="AO800" s="128" t="s">
        <v>46</v>
      </c>
      <c r="AP800" s="128" t="s">
        <v>46</v>
      </c>
      <c r="AQ800" s="128" t="s">
        <v>46</v>
      </c>
      <c r="AR800" s="128" t="s">
        <v>46</v>
      </c>
      <c r="AS800" s="128" t="s">
        <v>46</v>
      </c>
      <c r="AT800" s="128" t="s">
        <v>46</v>
      </c>
      <c r="AU800" s="128" t="s">
        <v>46</v>
      </c>
      <c r="AV800" s="128" t="s">
        <v>46</v>
      </c>
      <c r="AW800" s="128" t="s">
        <v>46</v>
      </c>
      <c r="AX800" s="128" t="s">
        <v>46</v>
      </c>
      <c r="AY800" s="128" t="s">
        <v>46</v>
      </c>
      <c r="AZ800" s="128" t="s">
        <v>46</v>
      </c>
      <c r="BA800" s="128" t="s">
        <v>46</v>
      </c>
      <c r="BB800" s="128" t="s">
        <v>46</v>
      </c>
      <c r="BC800" s="128" t="s">
        <v>46</v>
      </c>
      <c r="BD800" s="128" t="s">
        <v>46</v>
      </c>
      <c r="BE800" s="128" t="s">
        <v>46</v>
      </c>
      <c r="BF800" s="128" t="s">
        <v>46</v>
      </c>
      <c r="BG800" s="128" t="s">
        <v>46</v>
      </c>
      <c r="BH800" s="128" t="s">
        <v>46</v>
      </c>
      <c r="BI800" s="128" t="s">
        <v>46</v>
      </c>
      <c r="BJ800" s="128" t="s">
        <v>46</v>
      </c>
      <c r="BK800" s="128" t="s">
        <v>46</v>
      </c>
      <c r="BL800" s="128" t="s">
        <v>46</v>
      </c>
      <c r="BM800" s="128" t="s">
        <v>46</v>
      </c>
      <c r="BN800" s="128" t="s">
        <v>46</v>
      </c>
      <c r="BO800" s="128" t="s">
        <v>46</v>
      </c>
      <c r="BP800" s="128" t="s">
        <v>46</v>
      </c>
      <c r="BQ800" s="128" t="s">
        <v>46</v>
      </c>
      <c r="BR800" s="128" t="s">
        <v>46</v>
      </c>
      <c r="BS800" s="128" t="s">
        <v>46</v>
      </c>
      <c r="BT800" s="128" t="s">
        <v>46</v>
      </c>
      <c r="BU800" s="128" t="s">
        <v>46</v>
      </c>
      <c r="BV800" s="177" t="s">
        <v>46</v>
      </c>
      <c r="BW800" s="177" t="s">
        <v>46</v>
      </c>
      <c r="BX800" s="128" t="s">
        <v>46</v>
      </c>
      <c r="BY800" s="128" t="s">
        <v>46</v>
      </c>
      <c r="BZ800" s="177" t="s">
        <v>46</v>
      </c>
      <c r="CA800" s="182" t="s">
        <v>46</v>
      </c>
      <c r="CB800" s="182" t="s">
        <v>46</v>
      </c>
      <c r="CC800" s="182" t="s">
        <v>46</v>
      </c>
      <c r="CD800" s="182" t="s">
        <v>46</v>
      </c>
      <c r="CE800" s="182" t="s">
        <v>46</v>
      </c>
      <c r="CF800" s="182" t="s">
        <v>46</v>
      </c>
      <c r="CG800" s="179" t="s">
        <v>46</v>
      </c>
      <c r="CH800" s="169">
        <v>0.3</v>
      </c>
      <c r="CI800" s="170">
        <v>0.15</v>
      </c>
      <c r="CJ800" s="170">
        <v>3.7499999999999999E-3</v>
      </c>
      <c r="CK800" s="170" t="s">
        <v>46</v>
      </c>
      <c r="CL800" s="170">
        <v>3.7499999999999999E-3</v>
      </c>
      <c r="CM800" s="180" t="s">
        <v>46</v>
      </c>
      <c r="CN800" s="180" t="s">
        <v>46</v>
      </c>
      <c r="CO800" s="180" t="s">
        <v>46</v>
      </c>
      <c r="CP800" s="128" t="s">
        <v>46</v>
      </c>
      <c r="CQ800" s="128" t="s">
        <v>46</v>
      </c>
      <c r="CR800" s="128" t="s">
        <v>46</v>
      </c>
      <c r="CS800" s="128" t="s">
        <v>46</v>
      </c>
      <c r="CT800" s="126" t="s">
        <v>46</v>
      </c>
      <c r="CU800" s="126" t="s">
        <v>46</v>
      </c>
      <c r="CV800" s="126" t="s">
        <v>46</v>
      </c>
      <c r="CW800" s="126" t="s">
        <v>46</v>
      </c>
      <c r="CX800" s="154">
        <v>25569.625694432871</v>
      </c>
    </row>
    <row r="801" spans="1:102" ht="15" customHeight="1" x14ac:dyDescent="0.35">
      <c r="A801" s="8"/>
      <c r="B801" s="129">
        <v>26803233000116</v>
      </c>
      <c r="C801" s="152" t="s">
        <v>7247</v>
      </c>
      <c r="D801" s="126">
        <v>13</v>
      </c>
      <c r="E801" s="126"/>
      <c r="F801" s="122" t="s">
        <v>3552</v>
      </c>
      <c r="G801" s="126" t="s">
        <v>711</v>
      </c>
      <c r="H801" s="126" t="s">
        <v>3391</v>
      </c>
      <c r="I801" s="126" t="s">
        <v>3392</v>
      </c>
      <c r="J801" s="126" t="s">
        <v>3560</v>
      </c>
      <c r="K801" s="126" t="s">
        <v>3526</v>
      </c>
      <c r="L801" s="211" t="s">
        <v>3399</v>
      </c>
      <c r="M801" s="126" t="s">
        <v>163</v>
      </c>
      <c r="N801" s="126" t="s">
        <v>4474</v>
      </c>
      <c r="O801" s="126" t="s">
        <v>319</v>
      </c>
      <c r="P801" s="211" t="s">
        <v>3573</v>
      </c>
      <c r="Q801" s="127">
        <v>1000</v>
      </c>
      <c r="R801" s="126" t="s">
        <v>4350</v>
      </c>
      <c r="S801" s="213" t="s">
        <v>46</v>
      </c>
      <c r="T801" s="171">
        <v>1000</v>
      </c>
      <c r="U801" s="171">
        <v>500</v>
      </c>
      <c r="V801" s="172" t="s">
        <v>3398</v>
      </c>
      <c r="W801" s="172" t="s">
        <v>135</v>
      </c>
      <c r="X801" s="172" t="s">
        <v>3531</v>
      </c>
      <c r="Y801" s="172" t="s">
        <v>3530</v>
      </c>
      <c r="Z801" s="172">
        <v>31</v>
      </c>
      <c r="AA801" s="172" t="s">
        <v>46</v>
      </c>
      <c r="AB801" s="169" t="s">
        <v>46</v>
      </c>
      <c r="AC801" s="172" t="s">
        <v>46</v>
      </c>
      <c r="AD801" s="169">
        <v>8.0000000000000002E-3</v>
      </c>
      <c r="AE801" s="169" t="s">
        <v>46</v>
      </c>
      <c r="AF801" s="169">
        <v>0.02</v>
      </c>
      <c r="AG801" s="169">
        <v>0.2</v>
      </c>
      <c r="AH801" s="172" t="s">
        <v>136</v>
      </c>
      <c r="AI801" s="172" t="s">
        <v>4367</v>
      </c>
      <c r="AJ801" s="172" t="s">
        <v>133</v>
      </c>
      <c r="AK801" s="173">
        <v>43188</v>
      </c>
      <c r="AL801" s="212" t="s">
        <v>7248</v>
      </c>
      <c r="AM801" s="128">
        <v>2.2956620825358601E-2</v>
      </c>
      <c r="AN801" s="128">
        <v>0.1281213963754666</v>
      </c>
      <c r="AO801" s="128">
        <v>0.15470842988886191</v>
      </c>
      <c r="AP801" s="128">
        <v>0.1542469995419562</v>
      </c>
      <c r="AQ801" s="128">
        <v>0.14271098371059221</v>
      </c>
      <c r="AR801" s="128">
        <v>0.14936172973133979</v>
      </c>
      <c r="AS801" s="128">
        <v>0.12807200391394821</v>
      </c>
      <c r="AT801" s="128">
        <v>0.1133531533657326</v>
      </c>
      <c r="AU801" s="128" t="s">
        <v>46</v>
      </c>
      <c r="AV801" s="128" t="s">
        <v>46</v>
      </c>
      <c r="AW801" s="128">
        <v>9.5978981967006494E-2</v>
      </c>
      <c r="AX801" s="128">
        <v>1.881797621245652</v>
      </c>
      <c r="AY801" s="128">
        <v>1.2377372395568196</v>
      </c>
      <c r="AZ801" s="128">
        <v>1.1594264116085289</v>
      </c>
      <c r="BA801" s="128">
        <v>1.2808696251742731</v>
      </c>
      <c r="BB801" s="128">
        <v>1.1437598084366918</v>
      </c>
      <c r="BC801" s="128">
        <v>1.3735709318628886</v>
      </c>
      <c r="BD801" s="128">
        <v>0.98158727084395259</v>
      </c>
      <c r="BE801" s="128">
        <v>0.91613287711987701</v>
      </c>
      <c r="BF801" s="128" t="s">
        <v>46</v>
      </c>
      <c r="BG801" s="128" t="s">
        <v>46</v>
      </c>
      <c r="BH801" s="128">
        <v>1.157166766326259</v>
      </c>
      <c r="BI801" s="128">
        <v>1.0757317049981001E-2</v>
      </c>
      <c r="BJ801" s="128">
        <v>2.4608799128783301E-2</v>
      </c>
      <c r="BK801" s="128">
        <v>2.1273113649836899E-2</v>
      </c>
      <c r="BL801" s="128">
        <v>3.0187997406950773E-2</v>
      </c>
      <c r="BM801" s="128">
        <v>1.5947586066686226E-2</v>
      </c>
      <c r="BN801" s="128">
        <v>4.06220015770975E-2</v>
      </c>
      <c r="BO801" s="128">
        <v>-2.4023896708769E-3</v>
      </c>
      <c r="BP801" s="128">
        <v>-1.03768820873015E-2</v>
      </c>
      <c r="BQ801" s="128" t="s">
        <v>46</v>
      </c>
      <c r="BR801" s="128" t="s">
        <v>46</v>
      </c>
      <c r="BS801" s="128">
        <v>1.2037471500490282E-2</v>
      </c>
      <c r="BT801" s="128">
        <v>1.05630245743395E-2</v>
      </c>
      <c r="BU801" s="128">
        <v>1.14869118667287E-2</v>
      </c>
      <c r="BV801" s="177">
        <v>1.7665251724456417</v>
      </c>
      <c r="BW801" s="177">
        <v>0.81775296771931039</v>
      </c>
      <c r="BX801" s="128">
        <v>-3.0256579045844999E-3</v>
      </c>
      <c r="BY801" s="128">
        <v>-2.23046388912326E-2</v>
      </c>
      <c r="BZ801" s="177">
        <v>-3.6233835819379002E-3</v>
      </c>
      <c r="CA801" s="182">
        <v>7.6156672085570795E-2</v>
      </c>
      <c r="CB801" s="182">
        <v>-0.16404116509104619</v>
      </c>
      <c r="CC801" s="182">
        <v>5.4004798911049999E-2</v>
      </c>
      <c r="CD801" s="182">
        <v>-6.5776802319663194E-2</v>
      </c>
      <c r="CE801" s="182">
        <v>-0.112992050035845</v>
      </c>
      <c r="CF801" s="182">
        <v>3.8222821890783597E-2</v>
      </c>
      <c r="CG801" s="179">
        <v>1.98484668</v>
      </c>
      <c r="CH801" s="169">
        <v>0.3</v>
      </c>
      <c r="CI801" s="170">
        <v>0.2</v>
      </c>
      <c r="CJ801" s="170">
        <v>2.3999999999999998E-3</v>
      </c>
      <c r="CK801" s="170">
        <v>7.5074821986052429E-4</v>
      </c>
      <c r="CL801" s="170">
        <v>3.150748219860524E-3</v>
      </c>
      <c r="CM801" s="180">
        <v>2709731458</v>
      </c>
      <c r="CN801" s="180">
        <v>2043538803.2482555</v>
      </c>
      <c r="CO801" s="180">
        <v>825122809.24000001</v>
      </c>
      <c r="CP801" s="128" t="s">
        <v>46</v>
      </c>
      <c r="CQ801" s="128" t="s">
        <v>46</v>
      </c>
      <c r="CR801" s="128" t="s">
        <v>46</v>
      </c>
      <c r="CS801" s="128" t="s">
        <v>46</v>
      </c>
      <c r="CT801" s="126" t="s">
        <v>46</v>
      </c>
      <c r="CU801" s="126" t="s">
        <v>46</v>
      </c>
      <c r="CV801" s="126" t="s">
        <v>7249</v>
      </c>
      <c r="CW801" s="126" t="s">
        <v>46</v>
      </c>
      <c r="CX801" s="154">
        <v>25569.625694432871</v>
      </c>
    </row>
    <row r="802" spans="1:102" ht="15" customHeight="1" x14ac:dyDescent="0.35">
      <c r="A802" s="8"/>
      <c r="B802" s="129">
        <v>19657463000159</v>
      </c>
      <c r="C802" s="152" t="s">
        <v>7250</v>
      </c>
      <c r="D802" s="126">
        <v>13</v>
      </c>
      <c r="E802" s="126" t="s">
        <v>134</v>
      </c>
      <c r="F802" s="122" t="s">
        <v>3393</v>
      </c>
      <c r="G802" s="126" t="s">
        <v>711</v>
      </c>
      <c r="H802" s="126" t="s">
        <v>3391</v>
      </c>
      <c r="I802" s="126" t="s">
        <v>3392</v>
      </c>
      <c r="J802" s="126" t="s">
        <v>362</v>
      </c>
      <c r="K802" s="126" t="s">
        <v>3526</v>
      </c>
      <c r="L802" s="211" t="s">
        <v>3399</v>
      </c>
      <c r="M802" s="126" t="s">
        <v>163</v>
      </c>
      <c r="N802" s="126" t="s">
        <v>4474</v>
      </c>
      <c r="O802" s="126" t="s">
        <v>315</v>
      </c>
      <c r="P802" s="211" t="s">
        <v>3573</v>
      </c>
      <c r="Q802" s="127">
        <v>1000</v>
      </c>
      <c r="R802" s="126" t="s">
        <v>4350</v>
      </c>
      <c r="S802" s="213" t="s">
        <v>46</v>
      </c>
      <c r="T802" s="171">
        <v>1000</v>
      </c>
      <c r="U802" s="171">
        <v>500</v>
      </c>
      <c r="V802" s="172" t="s">
        <v>3398</v>
      </c>
      <c r="W802" s="172" t="s">
        <v>135</v>
      </c>
      <c r="X802" s="172" t="s">
        <v>3531</v>
      </c>
      <c r="Y802" s="172" t="s">
        <v>3530</v>
      </c>
      <c r="Z802" s="172">
        <v>31</v>
      </c>
      <c r="AA802" s="172" t="s">
        <v>46</v>
      </c>
      <c r="AB802" s="169" t="s">
        <v>46</v>
      </c>
      <c r="AC802" s="172" t="s">
        <v>46</v>
      </c>
      <c r="AD802" s="169">
        <v>0.01</v>
      </c>
      <c r="AE802" s="169" t="s">
        <v>46</v>
      </c>
      <c r="AF802" s="169">
        <v>1.4999999999999999E-2</v>
      </c>
      <c r="AG802" s="169">
        <v>0.2</v>
      </c>
      <c r="AH802" s="172" t="s">
        <v>4358</v>
      </c>
      <c r="AI802" s="172" t="s">
        <v>4586</v>
      </c>
      <c r="AJ802" s="172" t="s">
        <v>5467</v>
      </c>
      <c r="AK802" s="173">
        <v>41753</v>
      </c>
      <c r="AL802" s="212" t="s">
        <v>7251</v>
      </c>
      <c r="AM802" s="128">
        <v>1.6079715236332701E-2</v>
      </c>
      <c r="AN802" s="128">
        <v>0.11081167921628431</v>
      </c>
      <c r="AO802" s="128">
        <v>8.5793738635681696E-2</v>
      </c>
      <c r="AP802" s="128">
        <v>9.8493883059526999E-2</v>
      </c>
      <c r="AQ802" s="128">
        <v>9.2609119309120899E-2</v>
      </c>
      <c r="AR802" s="128">
        <v>3.8872073937323101E-2</v>
      </c>
      <c r="AS802" s="128">
        <v>0.12917769627729789</v>
      </c>
      <c r="AT802" s="128">
        <v>6.0071307445041598E-2</v>
      </c>
      <c r="AU802" s="128" t="s">
        <v>46</v>
      </c>
      <c r="AV802" s="128" t="s">
        <v>46</v>
      </c>
      <c r="AW802" s="128">
        <v>0.100416384034925</v>
      </c>
      <c r="AX802" s="128">
        <v>1.318084665518962</v>
      </c>
      <c r="AY802" s="128">
        <v>1.0705139486762798</v>
      </c>
      <c r="AZ802" s="128">
        <v>0.64296125683846672</v>
      </c>
      <c r="BA802" s="128">
        <v>0.79672725215510587</v>
      </c>
      <c r="BB802" s="128">
        <v>0.70732980602761186</v>
      </c>
      <c r="BC802" s="128">
        <v>0.35747812319509292</v>
      </c>
      <c r="BD802" s="128">
        <v>0.99006167208829199</v>
      </c>
      <c r="BE802" s="128">
        <v>0.48550303267183398</v>
      </c>
      <c r="BF802" s="128" t="s">
        <v>46</v>
      </c>
      <c r="BG802" s="128" t="s">
        <v>46</v>
      </c>
      <c r="BH802" s="128">
        <v>1.0569181371725638</v>
      </c>
      <c r="BI802" s="128">
        <v>3.8804114609550999E-3</v>
      </c>
      <c r="BJ802" s="128">
        <v>7.299081969601E-3</v>
      </c>
      <c r="BK802" s="128">
        <v>-4.7641577603343199E-2</v>
      </c>
      <c r="BL802" s="128">
        <v>-2.2364443228458319E-2</v>
      </c>
      <c r="BM802" s="128">
        <v>-3.3882497842448456E-2</v>
      </c>
      <c r="BN802" s="128">
        <v>-6.9867654216919206E-2</v>
      </c>
      <c r="BO802" s="128">
        <v>-1.2966973075272E-3</v>
      </c>
      <c r="BP802" s="128">
        <v>-6.3658728007992493E-2</v>
      </c>
      <c r="BQ802" s="128" t="s">
        <v>46</v>
      </c>
      <c r="BR802" s="128" t="s">
        <v>46</v>
      </c>
      <c r="BS802" s="128">
        <v>4.9385146784610701E-3</v>
      </c>
      <c r="BT802" s="128">
        <v>4.8467387433647403E-2</v>
      </c>
      <c r="BU802" s="128">
        <v>4.2944717001010803E-2</v>
      </c>
      <c r="BV802" s="177">
        <v>-0.86225638048766051</v>
      </c>
      <c r="BW802" s="177">
        <v>9.5884872643671099E-2</v>
      </c>
      <c r="BX802" s="128">
        <v>-3.6065174012536901E-2</v>
      </c>
      <c r="BY802" s="128">
        <v>-7.2954960217837705E-2</v>
      </c>
      <c r="BZ802" s="177">
        <v>9.0213334548221405E-2</v>
      </c>
      <c r="CA802" s="182">
        <v>0.48692643791891799</v>
      </c>
      <c r="CB802" s="182">
        <v>-0.23924999479352749</v>
      </c>
      <c r="CC802" s="182">
        <v>0.83020849269629227</v>
      </c>
      <c r="CD802" s="182">
        <v>0.92463606446343038</v>
      </c>
      <c r="CE802" s="182">
        <v>-7.8635552901462499E-2</v>
      </c>
      <c r="CF802" s="182">
        <v>0.3914387019416567</v>
      </c>
      <c r="CG802" s="179">
        <v>2.9759005900000002</v>
      </c>
      <c r="CH802" s="169">
        <v>0.3</v>
      </c>
      <c r="CI802" s="170">
        <v>0.2</v>
      </c>
      <c r="CJ802" s="170">
        <v>3.0000000000000001E-3</v>
      </c>
      <c r="CK802" s="170" t="s">
        <v>46</v>
      </c>
      <c r="CL802" s="170">
        <v>3.0000000000000001E-3</v>
      </c>
      <c r="CM802" s="180">
        <v>495533573.31</v>
      </c>
      <c r="CN802" s="180">
        <v>508101263.26984102</v>
      </c>
      <c r="CO802" s="180">
        <v>-67215546.799999982</v>
      </c>
      <c r="CP802" s="128" t="s">
        <v>46</v>
      </c>
      <c r="CQ802" s="128" t="s">
        <v>46</v>
      </c>
      <c r="CR802" s="128" t="s">
        <v>46</v>
      </c>
      <c r="CS802" s="128" t="s">
        <v>46</v>
      </c>
      <c r="CT802" s="126" t="s">
        <v>46</v>
      </c>
      <c r="CU802" s="126" t="s">
        <v>46</v>
      </c>
      <c r="CV802" s="126" t="s">
        <v>7252</v>
      </c>
      <c r="CW802" s="126" t="s">
        <v>46</v>
      </c>
      <c r="CX802" s="154">
        <v>25569.625694432871</v>
      </c>
    </row>
    <row r="803" spans="1:102" ht="15" customHeight="1" x14ac:dyDescent="0.35">
      <c r="A803" s="8"/>
      <c r="B803" s="129">
        <v>16575255000112</v>
      </c>
      <c r="C803" s="152" t="s">
        <v>779</v>
      </c>
      <c r="D803" s="126">
        <v>26</v>
      </c>
      <c r="E803" s="126"/>
      <c r="F803" s="122" t="s">
        <v>3401</v>
      </c>
      <c r="G803" s="126" t="s">
        <v>711</v>
      </c>
      <c r="H803" s="126" t="s">
        <v>3383</v>
      </c>
      <c r="I803" s="126" t="s">
        <v>3383</v>
      </c>
      <c r="J803" s="126" t="s">
        <v>3559</v>
      </c>
      <c r="K803" s="126" t="s">
        <v>3526</v>
      </c>
      <c r="L803" s="211" t="s">
        <v>3399</v>
      </c>
      <c r="M803" s="126" t="s">
        <v>114</v>
      </c>
      <c r="N803" s="126" t="s">
        <v>167</v>
      </c>
      <c r="O803" s="126" t="s">
        <v>3536</v>
      </c>
      <c r="P803" s="211" t="s">
        <v>3550</v>
      </c>
      <c r="Q803" s="127">
        <v>500</v>
      </c>
      <c r="R803" s="126" t="s">
        <v>4350</v>
      </c>
      <c r="S803" s="213" t="s">
        <v>46</v>
      </c>
      <c r="T803" s="171">
        <v>500</v>
      </c>
      <c r="U803" s="171">
        <v>500</v>
      </c>
      <c r="V803" s="172" t="s">
        <v>3398</v>
      </c>
      <c r="W803" s="172" t="s">
        <v>3530</v>
      </c>
      <c r="X803" s="172" t="s">
        <v>3530</v>
      </c>
      <c r="Y803" s="172" t="s">
        <v>3534</v>
      </c>
      <c r="Z803" s="172">
        <v>3</v>
      </c>
      <c r="AA803" s="172" t="s">
        <v>46</v>
      </c>
      <c r="AB803" s="169" t="s">
        <v>46</v>
      </c>
      <c r="AC803" s="172" t="s">
        <v>46</v>
      </c>
      <c r="AD803" s="169">
        <v>0.03</v>
      </c>
      <c r="AE803" s="169" t="s">
        <v>46</v>
      </c>
      <c r="AF803" s="169">
        <v>3.5000000000000003E-2</v>
      </c>
      <c r="AG803" s="169" t="s">
        <v>46</v>
      </c>
      <c r="AH803" s="172" t="s">
        <v>46</v>
      </c>
      <c r="AI803" s="172" t="s">
        <v>46</v>
      </c>
      <c r="AJ803" s="172" t="s">
        <v>46</v>
      </c>
      <c r="AK803" s="173">
        <v>41183</v>
      </c>
      <c r="AL803" s="212" t="s">
        <v>7253</v>
      </c>
      <c r="AM803" s="128">
        <v>4.22211402336811E-2</v>
      </c>
      <c r="AN803" s="128">
        <v>0.42930852239234069</v>
      </c>
      <c r="AO803" s="128">
        <v>0.19585273136331621</v>
      </c>
      <c r="AP803" s="128">
        <v>0.189374857380957</v>
      </c>
      <c r="AQ803" s="128">
        <v>0.13246959028265379</v>
      </c>
      <c r="AR803" s="128">
        <v>-0.14054019667548601</v>
      </c>
      <c r="AS803" s="128">
        <v>0.2483607764035769</v>
      </c>
      <c r="AT803" s="128">
        <v>0.15912875359982759</v>
      </c>
      <c r="AU803" s="128" t="s">
        <v>46</v>
      </c>
      <c r="AV803" s="128" t="s">
        <v>46</v>
      </c>
      <c r="AW803" s="128">
        <v>0.1234590877457382</v>
      </c>
      <c r="AX803" s="128">
        <v>3.4609467073766966</v>
      </c>
      <c r="AY803" s="128">
        <v>4.1474036379286829</v>
      </c>
      <c r="AZ803" s="128">
        <v>1.4677728271912809</v>
      </c>
      <c r="BA803" s="128">
        <v>1.5982148088873167</v>
      </c>
      <c r="BB803" s="128">
        <v>1.0513533621803006</v>
      </c>
      <c r="BC803" s="128" t="s">
        <v>46</v>
      </c>
      <c r="BD803" s="128">
        <v>1.903521216537484</v>
      </c>
      <c r="BE803" s="128">
        <v>1.2860964034899205</v>
      </c>
      <c r="BF803" s="128" t="s">
        <v>46</v>
      </c>
      <c r="BG803" s="128" t="s">
        <v>46</v>
      </c>
      <c r="BH803" s="128">
        <v>1.5628714319389754</v>
      </c>
      <c r="BI803" s="128">
        <v>3.0021836458303499E-2</v>
      </c>
      <c r="BJ803" s="128">
        <v>0.32579592514565747</v>
      </c>
      <c r="BK803" s="128">
        <v>6.2417415124291303E-2</v>
      </c>
      <c r="BL803" s="128">
        <v>6.3374076419174363E-2</v>
      </c>
      <c r="BM803" s="128">
        <v>5.7464326346332584E-3</v>
      </c>
      <c r="BN803" s="128">
        <v>-0.2492799248297283</v>
      </c>
      <c r="BO803" s="128">
        <v>0.1178863828187517</v>
      </c>
      <c r="BP803" s="128">
        <v>3.53987181467934E-2</v>
      </c>
      <c r="BQ803" s="128" t="s">
        <v>46</v>
      </c>
      <c r="BR803" s="128" t="s">
        <v>46</v>
      </c>
      <c r="BS803" s="128">
        <v>4.1208762276517374E-2</v>
      </c>
      <c r="BT803" s="128">
        <v>0.18061260420497721</v>
      </c>
      <c r="BU803" s="128">
        <v>0.20297570315135599</v>
      </c>
      <c r="BV803" s="177">
        <v>0.3869413304528177</v>
      </c>
      <c r="BW803" s="177">
        <v>0.2272779995616159</v>
      </c>
      <c r="BX803" s="128">
        <v>-0.18529744170671139</v>
      </c>
      <c r="BY803" s="128">
        <v>-0.45226374370576911</v>
      </c>
      <c r="BZ803" s="177">
        <v>0.75896380922253825</v>
      </c>
      <c r="CA803" s="182">
        <v>0.89712614623344633</v>
      </c>
      <c r="CB803" s="182">
        <v>-0.33697483293322028</v>
      </c>
      <c r="CC803" s="182">
        <v>0.5737413916685058</v>
      </c>
      <c r="CD803" s="182">
        <v>0.49431240480298061</v>
      </c>
      <c r="CE803" s="182">
        <v>6.3909085262513196E-2</v>
      </c>
      <c r="CF803" s="182">
        <v>0.45297107089873589</v>
      </c>
      <c r="CG803" s="179">
        <v>4.5147768399999997</v>
      </c>
      <c r="CH803" s="169">
        <v>0.3</v>
      </c>
      <c r="CI803" s="170" t="s">
        <v>46</v>
      </c>
      <c r="CJ803" s="170">
        <v>8.9999999999999993E-3</v>
      </c>
      <c r="CK803" s="170" t="s">
        <v>46</v>
      </c>
      <c r="CL803" s="170">
        <v>8.9999999999999993E-3</v>
      </c>
      <c r="CM803" s="180">
        <v>384907902.50999999</v>
      </c>
      <c r="CN803" s="180">
        <v>322591801.26611108</v>
      </c>
      <c r="CO803" s="180">
        <v>48680068.010000028</v>
      </c>
      <c r="CP803" s="128" t="s">
        <v>46</v>
      </c>
      <c r="CQ803" s="128" t="s">
        <v>46</v>
      </c>
      <c r="CR803" s="128" t="s">
        <v>46</v>
      </c>
      <c r="CS803" s="128" t="s">
        <v>46</v>
      </c>
      <c r="CT803" s="126" t="s">
        <v>46</v>
      </c>
      <c r="CU803" s="126" t="s">
        <v>46</v>
      </c>
      <c r="CV803" s="126" t="s">
        <v>7254</v>
      </c>
      <c r="CW803" s="126" t="s">
        <v>46</v>
      </c>
      <c r="CX803" s="154">
        <v>25569.625694432871</v>
      </c>
    </row>
    <row r="804" spans="1:102" ht="15" customHeight="1" x14ac:dyDescent="0.35">
      <c r="A804" s="8"/>
      <c r="B804" s="129">
        <v>45088790000147</v>
      </c>
      <c r="C804" s="152" t="s">
        <v>7255</v>
      </c>
      <c r="D804" s="126">
        <v>32</v>
      </c>
      <c r="E804" s="126"/>
      <c r="F804" s="122"/>
      <c r="G804" s="126" t="s">
        <v>4425</v>
      </c>
      <c r="H804" s="126" t="s">
        <v>352</v>
      </c>
      <c r="I804" s="126" t="s">
        <v>3383</v>
      </c>
      <c r="J804" s="126" t="s">
        <v>3559</v>
      </c>
      <c r="K804" s="126" t="s">
        <v>3540</v>
      </c>
      <c r="L804" s="211" t="s">
        <v>3399</v>
      </c>
      <c r="M804" s="126" t="s">
        <v>5125</v>
      </c>
      <c r="N804" s="126" t="s">
        <v>5126</v>
      </c>
      <c r="O804" s="126" t="s">
        <v>739</v>
      </c>
      <c r="P804" s="211" t="s">
        <v>3537</v>
      </c>
      <c r="Q804" s="127">
        <v>200</v>
      </c>
      <c r="R804" s="126" t="s">
        <v>4361</v>
      </c>
      <c r="S804" s="213" t="s">
        <v>46</v>
      </c>
      <c r="T804" s="171">
        <v>0.01</v>
      </c>
      <c r="U804" s="171">
        <v>200</v>
      </c>
      <c r="V804" s="172" t="s">
        <v>3398</v>
      </c>
      <c r="W804" s="172" t="s">
        <v>135</v>
      </c>
      <c r="X804" s="172" t="s">
        <v>3530</v>
      </c>
      <c r="Y804" s="172" t="s">
        <v>3538</v>
      </c>
      <c r="Z804" s="172">
        <v>5</v>
      </c>
      <c r="AA804" s="172" t="s">
        <v>46</v>
      </c>
      <c r="AB804" s="169" t="s">
        <v>46</v>
      </c>
      <c r="AC804" s="172" t="s">
        <v>46</v>
      </c>
      <c r="AD804" s="169">
        <v>2E-3</v>
      </c>
      <c r="AE804" s="169" t="s">
        <v>46</v>
      </c>
      <c r="AF804" s="169" t="s">
        <v>46</v>
      </c>
      <c r="AG804" s="169" t="s">
        <v>46</v>
      </c>
      <c r="AH804" s="172" t="s">
        <v>46</v>
      </c>
      <c r="AI804" s="172" t="s">
        <v>46</v>
      </c>
      <c r="AJ804" s="172" t="s">
        <v>3372</v>
      </c>
      <c r="AK804" s="173">
        <v>44726</v>
      </c>
      <c r="AL804" s="212" t="s">
        <v>7256</v>
      </c>
      <c r="AM804" s="128">
        <v>0.16631564518343331</v>
      </c>
      <c r="AN804" s="128">
        <v>0.632706278885804</v>
      </c>
      <c r="AO804" s="128">
        <v>0.44617893486106808</v>
      </c>
      <c r="AP804" s="128">
        <v>0.27540870553897329</v>
      </c>
      <c r="AQ804" s="128">
        <v>9.1242425137552499E-2</v>
      </c>
      <c r="AR804" s="128">
        <v>-0.16831748990173559</v>
      </c>
      <c r="AS804" s="128">
        <v>1.21243770669388E-2</v>
      </c>
      <c r="AT804" s="128" t="s">
        <v>46</v>
      </c>
      <c r="AU804" s="128" t="s">
        <v>46</v>
      </c>
      <c r="AV804" s="128" t="s">
        <v>46</v>
      </c>
      <c r="AW804" s="128">
        <v>0.1021833186681389</v>
      </c>
      <c r="AX804" s="128">
        <v>13.633207947417112</v>
      </c>
      <c r="AY804" s="128">
        <v>6.1123601930109723</v>
      </c>
      <c r="AZ804" s="128">
        <v>3.3437844450551624</v>
      </c>
      <c r="BA804" s="128">
        <v>2.4156264964515262</v>
      </c>
      <c r="BB804" s="128">
        <v>0.69596855470980967</v>
      </c>
      <c r="BC804" s="128" t="s">
        <v>46</v>
      </c>
      <c r="BD804" s="128">
        <v>9.2925337561016494E-2</v>
      </c>
      <c r="BE804" s="128" t="s">
        <v>46</v>
      </c>
      <c r="BF804" s="128" t="s">
        <v>46</v>
      </c>
      <c r="BG804" s="128" t="s">
        <v>46</v>
      </c>
      <c r="BH804" s="128">
        <v>0.78060783029362291</v>
      </c>
      <c r="BI804" s="128">
        <v>0.15411634140805569</v>
      </c>
      <c r="BJ804" s="128">
        <v>0.52919368163912073</v>
      </c>
      <c r="BK804" s="128">
        <v>0.31274361862204308</v>
      </c>
      <c r="BL804" s="128">
        <v>0.14487950979831266</v>
      </c>
      <c r="BM804" s="128">
        <v>-3.5239049119628385E-2</v>
      </c>
      <c r="BN804" s="128">
        <v>-0.27705721805597799</v>
      </c>
      <c r="BO804" s="128">
        <v>-0.11835001651788631</v>
      </c>
      <c r="BP804" s="128" t="s">
        <v>46</v>
      </c>
      <c r="BQ804" s="128" t="s">
        <v>46</v>
      </c>
      <c r="BR804" s="128" t="s">
        <v>46</v>
      </c>
      <c r="BS804" s="128">
        <v>-2.5394704077818409E-2</v>
      </c>
      <c r="BT804" s="128">
        <v>0.23524417408938331</v>
      </c>
      <c r="BU804" s="128">
        <v>0.2717394231026663</v>
      </c>
      <c r="BV804" s="177">
        <v>1.1525566138815675</v>
      </c>
      <c r="BW804" s="177">
        <v>5.2269998254012497E-2</v>
      </c>
      <c r="BX804" s="128">
        <v>-0.154793024154532</v>
      </c>
      <c r="BY804" s="128">
        <v>-0.40804311946836819</v>
      </c>
      <c r="BZ804" s="177">
        <v>1.0513350374891737</v>
      </c>
      <c r="CA804" s="182">
        <v>0.62401437616855593</v>
      </c>
      <c r="CB804" s="182">
        <v>-0.21769809879921309</v>
      </c>
      <c r="CC804" s="182">
        <v>0.44073291971628947</v>
      </c>
      <c r="CD804" s="182">
        <v>0.3999928413314669</v>
      </c>
      <c r="CE804" s="182">
        <v>1.0964197206906799E-2</v>
      </c>
      <c r="CF804" s="182">
        <v>0.35332626378586318</v>
      </c>
      <c r="CG804" s="179">
        <v>1.37668324</v>
      </c>
      <c r="CH804" s="169" t="s">
        <v>46</v>
      </c>
      <c r="CI804" s="170" t="s">
        <v>46</v>
      </c>
      <c r="CJ804" s="170" t="s">
        <v>46</v>
      </c>
      <c r="CK804" s="170" t="s">
        <v>46</v>
      </c>
      <c r="CL804" s="170" t="s">
        <v>46</v>
      </c>
      <c r="CM804" s="180">
        <v>962041815.13</v>
      </c>
      <c r="CN804" s="180">
        <v>786576462.58531749</v>
      </c>
      <c r="CO804" s="180">
        <v>-32253223.069999997</v>
      </c>
      <c r="CP804" s="128" t="s">
        <v>46</v>
      </c>
      <c r="CQ804" s="128" t="s">
        <v>46</v>
      </c>
      <c r="CR804" s="128" t="s">
        <v>46</v>
      </c>
      <c r="CS804" s="128" t="s">
        <v>46</v>
      </c>
      <c r="CT804" s="126" t="s">
        <v>46</v>
      </c>
      <c r="CU804" s="126" t="s">
        <v>46</v>
      </c>
      <c r="CV804" s="126" t="s">
        <v>7257</v>
      </c>
      <c r="CW804" s="126" t="s">
        <v>46</v>
      </c>
      <c r="CX804" s="154">
        <v>25569.604861099539</v>
      </c>
    </row>
    <row r="805" spans="1:102" ht="15" customHeight="1" x14ac:dyDescent="0.35">
      <c r="A805" s="8"/>
      <c r="B805" s="129">
        <v>37262531000162</v>
      </c>
      <c r="C805" s="152" t="s">
        <v>7261</v>
      </c>
      <c r="D805" s="126">
        <v>50</v>
      </c>
      <c r="E805" s="126"/>
      <c r="F805" s="122"/>
      <c r="G805" s="126" t="s">
        <v>711</v>
      </c>
      <c r="H805" s="126" t="s">
        <v>3406</v>
      </c>
      <c r="I805" s="126" t="s">
        <v>3406</v>
      </c>
      <c r="J805" s="126" t="s">
        <v>362</v>
      </c>
      <c r="K805" s="126" t="s">
        <v>46</v>
      </c>
      <c r="L805" s="211" t="s">
        <v>3400</v>
      </c>
      <c r="M805" s="126" t="s">
        <v>4394</v>
      </c>
      <c r="N805" s="126" t="s">
        <v>5117</v>
      </c>
      <c r="O805" s="126" t="s">
        <v>4216</v>
      </c>
      <c r="P805" s="211" t="s">
        <v>4220</v>
      </c>
      <c r="Q805" s="127">
        <v>1000000</v>
      </c>
      <c r="R805" s="126" t="s">
        <v>4361</v>
      </c>
      <c r="S805" s="213" t="s">
        <v>46</v>
      </c>
      <c r="T805" s="171">
        <v>100</v>
      </c>
      <c r="U805" s="171">
        <v>500</v>
      </c>
      <c r="V805" s="172" t="s">
        <v>3398</v>
      </c>
      <c r="W805" s="172" t="s">
        <v>135</v>
      </c>
      <c r="X805" s="172" t="s">
        <v>135</v>
      </c>
      <c r="Y805" s="172" t="s">
        <v>135</v>
      </c>
      <c r="Z805" s="172">
        <v>0</v>
      </c>
      <c r="AA805" s="172" t="s">
        <v>46</v>
      </c>
      <c r="AB805" s="169" t="s">
        <v>46</v>
      </c>
      <c r="AC805" s="172" t="s">
        <v>46</v>
      </c>
      <c r="AD805" s="169">
        <v>5.0000000000000001E-3</v>
      </c>
      <c r="AE805" s="169" t="s">
        <v>46</v>
      </c>
      <c r="AF805" s="169">
        <v>5.0000000000000001E-3</v>
      </c>
      <c r="AG805" s="169">
        <v>0.2</v>
      </c>
      <c r="AH805" s="172" t="s">
        <v>3380</v>
      </c>
      <c r="AI805" s="172" t="s">
        <v>3381</v>
      </c>
      <c r="AJ805" s="172" t="s">
        <v>133</v>
      </c>
      <c r="AK805" s="173">
        <v>44133</v>
      </c>
      <c r="AL805" s="212" t="s">
        <v>7262</v>
      </c>
      <c r="AM805" s="128" t="s">
        <v>46</v>
      </c>
      <c r="AN805" s="128" t="s">
        <v>46</v>
      </c>
      <c r="AO805" s="128" t="s">
        <v>46</v>
      </c>
      <c r="AP805" s="128" t="s">
        <v>46</v>
      </c>
      <c r="AQ805" s="128" t="s">
        <v>46</v>
      </c>
      <c r="AR805" s="128" t="s">
        <v>46</v>
      </c>
      <c r="AS805" s="128" t="s">
        <v>46</v>
      </c>
      <c r="AT805" s="128" t="s">
        <v>46</v>
      </c>
      <c r="AU805" s="128" t="s">
        <v>46</v>
      </c>
      <c r="AV805" s="128" t="s">
        <v>46</v>
      </c>
      <c r="AW805" s="128" t="s">
        <v>46</v>
      </c>
      <c r="AX805" s="128" t="s">
        <v>46</v>
      </c>
      <c r="AY805" s="128" t="s">
        <v>46</v>
      </c>
      <c r="AZ805" s="128" t="s">
        <v>46</v>
      </c>
      <c r="BA805" s="128" t="s">
        <v>46</v>
      </c>
      <c r="BB805" s="128" t="s">
        <v>46</v>
      </c>
      <c r="BC805" s="128" t="s">
        <v>46</v>
      </c>
      <c r="BD805" s="128" t="s">
        <v>46</v>
      </c>
      <c r="BE805" s="128" t="s">
        <v>46</v>
      </c>
      <c r="BF805" s="128" t="s">
        <v>46</v>
      </c>
      <c r="BG805" s="128" t="s">
        <v>46</v>
      </c>
      <c r="BH805" s="128" t="s">
        <v>46</v>
      </c>
      <c r="BI805" s="128" t="s">
        <v>46</v>
      </c>
      <c r="BJ805" s="128" t="s">
        <v>46</v>
      </c>
      <c r="BK805" s="128" t="s">
        <v>46</v>
      </c>
      <c r="BL805" s="128" t="s">
        <v>46</v>
      </c>
      <c r="BM805" s="128" t="s">
        <v>46</v>
      </c>
      <c r="BN805" s="128" t="s">
        <v>46</v>
      </c>
      <c r="BO805" s="128" t="s">
        <v>46</v>
      </c>
      <c r="BP805" s="128" t="s">
        <v>46</v>
      </c>
      <c r="BQ805" s="128" t="s">
        <v>46</v>
      </c>
      <c r="BR805" s="128" t="s">
        <v>46</v>
      </c>
      <c r="BS805" s="128" t="s">
        <v>46</v>
      </c>
      <c r="BT805" s="128" t="s">
        <v>46</v>
      </c>
      <c r="BU805" s="128" t="s">
        <v>46</v>
      </c>
      <c r="BV805" s="177" t="s">
        <v>46</v>
      </c>
      <c r="BW805" s="177" t="s">
        <v>46</v>
      </c>
      <c r="BX805" s="128" t="s">
        <v>46</v>
      </c>
      <c r="BY805" s="128" t="s">
        <v>46</v>
      </c>
      <c r="BZ805" s="177" t="s">
        <v>46</v>
      </c>
      <c r="CA805" s="182" t="s">
        <v>46</v>
      </c>
      <c r="CB805" s="182" t="s">
        <v>46</v>
      </c>
      <c r="CC805" s="182" t="s">
        <v>46</v>
      </c>
      <c r="CD805" s="182" t="s">
        <v>46</v>
      </c>
      <c r="CE805" s="182" t="s">
        <v>46</v>
      </c>
      <c r="CF805" s="182" t="s">
        <v>46</v>
      </c>
      <c r="CG805" s="179" t="s">
        <v>46</v>
      </c>
      <c r="CH805" s="169" t="s">
        <v>46</v>
      </c>
      <c r="CI805" s="170" t="s">
        <v>46</v>
      </c>
      <c r="CJ805" s="170" t="s">
        <v>46</v>
      </c>
      <c r="CK805" s="170" t="s">
        <v>46</v>
      </c>
      <c r="CL805" s="170" t="s">
        <v>46</v>
      </c>
      <c r="CM805" s="180" t="s">
        <v>46</v>
      </c>
      <c r="CN805" s="180" t="s">
        <v>46</v>
      </c>
      <c r="CO805" s="180" t="s">
        <v>46</v>
      </c>
      <c r="CP805" s="128" t="s">
        <v>46</v>
      </c>
      <c r="CQ805" s="128" t="s">
        <v>46</v>
      </c>
      <c r="CR805" s="128" t="s">
        <v>46</v>
      </c>
      <c r="CS805" s="128" t="s">
        <v>46</v>
      </c>
      <c r="CT805" s="126" t="s">
        <v>46</v>
      </c>
      <c r="CU805" s="126" t="s">
        <v>46</v>
      </c>
      <c r="CV805" s="126" t="s">
        <v>5304</v>
      </c>
      <c r="CW805" s="126" t="s">
        <v>46</v>
      </c>
      <c r="CX805" s="154">
        <v>25569.604861099539</v>
      </c>
    </row>
    <row r="806" spans="1:102" ht="15" customHeight="1" x14ac:dyDescent="0.35">
      <c r="A806" s="8"/>
      <c r="B806" s="129">
        <v>55994151000102</v>
      </c>
      <c r="C806" s="152" t="s">
        <v>7258</v>
      </c>
      <c r="D806" s="126">
        <v>11</v>
      </c>
      <c r="E806" s="126"/>
      <c r="F806" s="122"/>
      <c r="G806" s="126" t="s">
        <v>711</v>
      </c>
      <c r="H806" s="126" t="s">
        <v>3391</v>
      </c>
      <c r="I806" s="126" t="s">
        <v>3392</v>
      </c>
      <c r="J806" s="126" t="s">
        <v>362</v>
      </c>
      <c r="K806" s="126" t="s">
        <v>3526</v>
      </c>
      <c r="L806" s="211" t="s">
        <v>3399</v>
      </c>
      <c r="M806" s="126" t="s">
        <v>163</v>
      </c>
      <c r="N806" s="126" t="s">
        <v>4598</v>
      </c>
      <c r="O806" s="126" t="s">
        <v>315</v>
      </c>
      <c r="P806" s="211" t="s">
        <v>4252</v>
      </c>
      <c r="Q806" s="127">
        <v>1000</v>
      </c>
      <c r="R806" s="126" t="s">
        <v>4350</v>
      </c>
      <c r="S806" s="213" t="s">
        <v>46</v>
      </c>
      <c r="T806" s="171">
        <v>500</v>
      </c>
      <c r="U806" s="171">
        <v>500</v>
      </c>
      <c r="V806" s="172" t="s">
        <v>3398</v>
      </c>
      <c r="W806" s="172" t="s">
        <v>135</v>
      </c>
      <c r="X806" s="172" t="s">
        <v>3531</v>
      </c>
      <c r="Y806" s="172" t="s">
        <v>3530</v>
      </c>
      <c r="Z806" s="172">
        <v>31</v>
      </c>
      <c r="AA806" s="172" t="s">
        <v>46</v>
      </c>
      <c r="AB806" s="169" t="s">
        <v>46</v>
      </c>
      <c r="AC806" s="172" t="s">
        <v>46</v>
      </c>
      <c r="AD806" s="169">
        <v>8.0000000000000002E-3</v>
      </c>
      <c r="AE806" s="169" t="s">
        <v>46</v>
      </c>
      <c r="AF806" s="169">
        <v>1.2E-2</v>
      </c>
      <c r="AG806" s="169">
        <v>0.2</v>
      </c>
      <c r="AH806" s="172" t="s">
        <v>3380</v>
      </c>
      <c r="AI806" s="172" t="s">
        <v>3381</v>
      </c>
      <c r="AJ806" s="172" t="s">
        <v>4383</v>
      </c>
      <c r="AK806" s="173">
        <v>45497</v>
      </c>
      <c r="AL806" s="212" t="s">
        <v>7259</v>
      </c>
      <c r="AM806" s="128">
        <v>1.5176295042308399E-2</v>
      </c>
      <c r="AN806" s="128">
        <v>0.1082871739498065</v>
      </c>
      <c r="AO806" s="128">
        <v>0.1165223404153046</v>
      </c>
      <c r="AP806" s="128" t="s">
        <v>46</v>
      </c>
      <c r="AQ806" s="128" t="s">
        <v>46</v>
      </c>
      <c r="AR806" s="128" t="s">
        <v>46</v>
      </c>
      <c r="AS806" s="128" t="s">
        <v>46</v>
      </c>
      <c r="AT806" s="128" t="s">
        <v>46</v>
      </c>
      <c r="AU806" s="128" t="s">
        <v>46</v>
      </c>
      <c r="AV806" s="128" t="s">
        <v>46</v>
      </c>
      <c r="AW806" s="128">
        <v>0.1136511834700049</v>
      </c>
      <c r="AX806" s="128">
        <v>1.2440296037991485</v>
      </c>
      <c r="AY806" s="128">
        <v>1.0461255618168377</v>
      </c>
      <c r="AZ806" s="128">
        <v>0.87324962910550752</v>
      </c>
      <c r="BA806" s="128" t="s">
        <v>46</v>
      </c>
      <c r="BB806" s="128" t="s">
        <v>46</v>
      </c>
      <c r="BC806" s="128" t="s">
        <v>46</v>
      </c>
      <c r="BD806" s="128" t="s">
        <v>46</v>
      </c>
      <c r="BE806" s="128" t="s">
        <v>46</v>
      </c>
      <c r="BF806" s="128" t="s">
        <v>46</v>
      </c>
      <c r="BG806" s="128" t="s">
        <v>46</v>
      </c>
      <c r="BH806" s="128">
        <v>0.86943912255911959</v>
      </c>
      <c r="BI806" s="128">
        <v>2.9769912669308E-3</v>
      </c>
      <c r="BJ806" s="128">
        <v>4.7745767031233E-3</v>
      </c>
      <c r="BK806" s="128">
        <v>-1.6912975823720301E-2</v>
      </c>
      <c r="BL806" s="128" t="s">
        <v>46</v>
      </c>
      <c r="BM806" s="128" t="s">
        <v>46</v>
      </c>
      <c r="BN806" s="128" t="s">
        <v>46</v>
      </c>
      <c r="BO806" s="128" t="s">
        <v>46</v>
      </c>
      <c r="BP806" s="128" t="s">
        <v>46</v>
      </c>
      <c r="BQ806" s="128" t="s">
        <v>46</v>
      </c>
      <c r="BR806" s="128" t="s">
        <v>46</v>
      </c>
      <c r="BS806" s="128">
        <v>-1.5093626846930386E-2</v>
      </c>
      <c r="BT806" s="128">
        <v>2.19321303223164E-2</v>
      </c>
      <c r="BU806" s="128">
        <v>2.1704633461333701E-2</v>
      </c>
      <c r="BV806" s="177">
        <v>-0.67491296445917426</v>
      </c>
      <c r="BW806" s="177">
        <v>-0.68575752403257295</v>
      </c>
      <c r="BX806" s="128">
        <v>-1.61433634678597E-2</v>
      </c>
      <c r="BY806" s="128">
        <v>-1.61433634678597E-2</v>
      </c>
      <c r="BZ806" s="177">
        <v>6.0914842042253503E-2</v>
      </c>
      <c r="CA806" s="182">
        <v>0.42485288755648298</v>
      </c>
      <c r="CB806" s="182">
        <v>-0.19233329005301711</v>
      </c>
      <c r="CC806" s="182">
        <v>0.76936656237750467</v>
      </c>
      <c r="CD806" s="182">
        <v>0.81433605296808331</v>
      </c>
      <c r="CE806" s="182">
        <v>-7.9856727702401195E-2</v>
      </c>
      <c r="CF806" s="182">
        <v>0.35691771684738782</v>
      </c>
      <c r="CG806" s="179">
        <v>1.1265695899999999</v>
      </c>
      <c r="CH806" s="169">
        <v>0.252</v>
      </c>
      <c r="CI806" s="170">
        <v>0.125</v>
      </c>
      <c r="CJ806" s="170">
        <v>2.016E-3</v>
      </c>
      <c r="CK806" s="170">
        <v>5.8288518434391763E-4</v>
      </c>
      <c r="CL806" s="170">
        <v>2.5988851843439177E-3</v>
      </c>
      <c r="CM806" s="180">
        <v>33450367.199999999</v>
      </c>
      <c r="CN806" s="180">
        <v>32967887.959603179</v>
      </c>
      <c r="CO806" s="180">
        <v>-1175336.1599999992</v>
      </c>
      <c r="CP806" s="128" t="s">
        <v>46</v>
      </c>
      <c r="CQ806" s="128" t="s">
        <v>46</v>
      </c>
      <c r="CR806" s="128" t="s">
        <v>46</v>
      </c>
      <c r="CS806" s="128" t="s">
        <v>46</v>
      </c>
      <c r="CT806" s="126" t="s">
        <v>46</v>
      </c>
      <c r="CU806" s="126" t="s">
        <v>46</v>
      </c>
      <c r="CV806" s="126" t="s">
        <v>7260</v>
      </c>
      <c r="CW806" s="126" t="s">
        <v>46</v>
      </c>
      <c r="CX806" s="154">
        <v>25569.625694432871</v>
      </c>
    </row>
    <row r="807" spans="1:102" ht="15" customHeight="1" x14ac:dyDescent="0.35">
      <c r="A807" s="8"/>
      <c r="B807" s="129">
        <v>14146491000198</v>
      </c>
      <c r="C807" s="152" t="s">
        <v>7263</v>
      </c>
      <c r="D807" s="126">
        <v>10</v>
      </c>
      <c r="E807" s="126"/>
      <c r="F807" s="122" t="s">
        <v>3401</v>
      </c>
      <c r="G807" s="126" t="s">
        <v>711</v>
      </c>
      <c r="H807" s="126" t="s">
        <v>352</v>
      </c>
      <c r="I807" s="126" t="s">
        <v>3383</v>
      </c>
      <c r="J807" s="126" t="s">
        <v>3560</v>
      </c>
      <c r="K807" s="126" t="s">
        <v>3526</v>
      </c>
      <c r="L807" s="211" t="s">
        <v>3399</v>
      </c>
      <c r="M807" s="126" t="s">
        <v>163</v>
      </c>
      <c r="N807" s="126" t="s">
        <v>3566</v>
      </c>
      <c r="O807" s="126" t="s">
        <v>4227</v>
      </c>
      <c r="P807" s="211" t="s">
        <v>3541</v>
      </c>
      <c r="Q807" s="127">
        <v>5000</v>
      </c>
      <c r="R807" s="126" t="s">
        <v>4350</v>
      </c>
      <c r="S807" s="213" t="s">
        <v>46</v>
      </c>
      <c r="T807" s="171">
        <v>1000</v>
      </c>
      <c r="U807" s="171">
        <v>3000</v>
      </c>
      <c r="V807" s="172" t="s">
        <v>3398</v>
      </c>
      <c r="W807" s="172" t="s">
        <v>135</v>
      </c>
      <c r="X807" s="172" t="s">
        <v>3533</v>
      </c>
      <c r="Y807" s="172" t="s">
        <v>3530</v>
      </c>
      <c r="Z807" s="172">
        <v>5</v>
      </c>
      <c r="AA807" s="172" t="s">
        <v>46</v>
      </c>
      <c r="AB807" s="169" t="s">
        <v>46</v>
      </c>
      <c r="AC807" s="172" t="s">
        <v>46</v>
      </c>
      <c r="AD807" s="169">
        <v>5.5000000000000005E-3</v>
      </c>
      <c r="AE807" s="169" t="s">
        <v>46</v>
      </c>
      <c r="AF807" s="169">
        <v>8.0000000000000002E-3</v>
      </c>
      <c r="AG807" s="169" t="s">
        <v>46</v>
      </c>
      <c r="AH807" s="172" t="s">
        <v>46</v>
      </c>
      <c r="AI807" s="172" t="s">
        <v>46</v>
      </c>
      <c r="AJ807" s="172" t="s">
        <v>4418</v>
      </c>
      <c r="AK807" s="173">
        <v>40968</v>
      </c>
      <c r="AL807" s="212" t="s">
        <v>7264</v>
      </c>
      <c r="AM807" s="128">
        <v>7.0026861186516E-3</v>
      </c>
      <c r="AN807" s="128">
        <v>7.4305968476493206E-2</v>
      </c>
      <c r="AO807" s="128">
        <v>6.6917216027733803E-2</v>
      </c>
      <c r="AP807" s="128">
        <v>7.6744558548861697E-2</v>
      </c>
      <c r="AQ807" s="128">
        <v>7.66022309319907E-2</v>
      </c>
      <c r="AR807" s="128">
        <v>3.0025989128539699E-2</v>
      </c>
      <c r="AS807" s="128">
        <v>0.1124713345524066</v>
      </c>
      <c r="AT807" s="128">
        <v>7.6504104850846799E-2</v>
      </c>
      <c r="AU807" s="128" t="s">
        <v>46</v>
      </c>
      <c r="AV807" s="128" t="s">
        <v>46</v>
      </c>
      <c r="AW807" s="128">
        <v>9.93954856595584E-2</v>
      </c>
      <c r="AX807" s="128">
        <v>0.57402342359778469</v>
      </c>
      <c r="AY807" s="128">
        <v>0.7178446918824094</v>
      </c>
      <c r="AZ807" s="128">
        <v>0.5014955404149819</v>
      </c>
      <c r="BA807" s="128">
        <v>0.61436063246316719</v>
      </c>
      <c r="BB807" s="128">
        <v>0.57604118744160226</v>
      </c>
      <c r="BC807" s="128">
        <v>0.27612713070193817</v>
      </c>
      <c r="BD807" s="128">
        <v>0.86201845022782808</v>
      </c>
      <c r="BE807" s="128">
        <v>0.61831474120838237</v>
      </c>
      <c r="BF807" s="128" t="s">
        <v>46</v>
      </c>
      <c r="BG807" s="128" t="s">
        <v>46</v>
      </c>
      <c r="BH807" s="128">
        <v>1.0825513033337597</v>
      </c>
      <c r="BI807" s="128">
        <v>-5.1966176567259E-3</v>
      </c>
      <c r="BJ807" s="128">
        <v>-2.92066287701899E-2</v>
      </c>
      <c r="BK807" s="128">
        <v>-6.6518100211291106E-2</v>
      </c>
      <c r="BL807" s="128">
        <v>-4.2823760269167677E-2</v>
      </c>
      <c r="BM807" s="128">
        <v>-4.9761002640894891E-2</v>
      </c>
      <c r="BN807" s="128">
        <v>-7.8713739025702598E-2</v>
      </c>
      <c r="BO807" s="128">
        <v>-1.80030590324185E-2</v>
      </c>
      <c r="BP807" s="128">
        <v>-4.7225930602187299E-2</v>
      </c>
      <c r="BQ807" s="128" t="s">
        <v>46</v>
      </c>
      <c r="BR807" s="128" t="s">
        <v>46</v>
      </c>
      <c r="BS807" s="128">
        <v>6.9421288361695144E-3</v>
      </c>
      <c r="BT807" s="128">
        <v>3.9046735914326898E-2</v>
      </c>
      <c r="BU807" s="128">
        <v>3.5145435456438598E-2</v>
      </c>
      <c r="BV807" s="177">
        <v>-1.530107756725007</v>
      </c>
      <c r="BW807" s="177">
        <v>0.13672677150935181</v>
      </c>
      <c r="BX807" s="128">
        <v>-3.3717208365770898E-2</v>
      </c>
      <c r="BY807" s="128">
        <v>-6.7613708533323394E-2</v>
      </c>
      <c r="BZ807" s="177">
        <v>6.6811083110602104E-2</v>
      </c>
      <c r="CA807" s="182">
        <v>0.39781903054406909</v>
      </c>
      <c r="CB807" s="182">
        <v>-0.20255809648905429</v>
      </c>
      <c r="CC807" s="182">
        <v>0.74747563099044156</v>
      </c>
      <c r="CD807" s="182">
        <v>0.82676459712563344</v>
      </c>
      <c r="CE807" s="182">
        <v>-2.9171142279298401E-2</v>
      </c>
      <c r="CF807" s="182">
        <v>0.22842393382645579</v>
      </c>
      <c r="CG807" s="179">
        <v>3.6075421099999998</v>
      </c>
      <c r="CH807" s="169">
        <v>0.3</v>
      </c>
      <c r="CI807" s="170" t="s">
        <v>46</v>
      </c>
      <c r="CJ807" s="170">
        <v>1.65E-3</v>
      </c>
      <c r="CK807" s="170" t="s">
        <v>46</v>
      </c>
      <c r="CL807" s="170">
        <v>1.65E-3</v>
      </c>
      <c r="CM807" s="180">
        <v>102298763.27</v>
      </c>
      <c r="CN807" s="180">
        <v>133783824.00365075</v>
      </c>
      <c r="CO807" s="180">
        <v>-51328378.30999998</v>
      </c>
      <c r="CP807" s="128" t="s">
        <v>46</v>
      </c>
      <c r="CQ807" s="128" t="s">
        <v>46</v>
      </c>
      <c r="CR807" s="128" t="s">
        <v>46</v>
      </c>
      <c r="CS807" s="128" t="s">
        <v>46</v>
      </c>
      <c r="CT807" s="126" t="s">
        <v>46</v>
      </c>
      <c r="CU807" s="126" t="s">
        <v>46</v>
      </c>
      <c r="CV807" s="126" t="s">
        <v>7265</v>
      </c>
      <c r="CW807" s="126" t="s">
        <v>46</v>
      </c>
      <c r="CX807" s="154">
        <v>25569.625694432871</v>
      </c>
    </row>
    <row r="808" spans="1:102" ht="15" customHeight="1" x14ac:dyDescent="0.35">
      <c r="A808" s="8"/>
      <c r="B808" s="129">
        <v>34027608000121</v>
      </c>
      <c r="C808" s="152" t="s">
        <v>7266</v>
      </c>
      <c r="D808" s="126">
        <v>50</v>
      </c>
      <c r="E808" s="126"/>
      <c r="F808" s="122"/>
      <c r="G808" s="126" t="s">
        <v>711</v>
      </c>
      <c r="H808" s="126" t="s">
        <v>352</v>
      </c>
      <c r="I808" s="126" t="s">
        <v>3406</v>
      </c>
      <c r="J808" s="126" t="s">
        <v>3561</v>
      </c>
      <c r="K808" s="126" t="s">
        <v>3540</v>
      </c>
      <c r="L808" s="211" t="s">
        <v>4785</v>
      </c>
      <c r="M808" s="126" t="s">
        <v>4494</v>
      </c>
      <c r="N808" s="126" t="s">
        <v>4533</v>
      </c>
      <c r="O808" s="126" t="s">
        <v>4216</v>
      </c>
      <c r="P808" s="211" t="s">
        <v>7267</v>
      </c>
      <c r="Q808" s="127">
        <v>50000</v>
      </c>
      <c r="R808" s="126" t="s">
        <v>4361</v>
      </c>
      <c r="S808" s="213" t="s">
        <v>46</v>
      </c>
      <c r="T808" s="171">
        <v>50000</v>
      </c>
      <c r="U808" s="171">
        <v>50000</v>
      </c>
      <c r="V808" s="172" t="s">
        <v>3398</v>
      </c>
      <c r="W808" s="172" t="s">
        <v>135</v>
      </c>
      <c r="X808" s="172" t="s">
        <v>46</v>
      </c>
      <c r="Y808" s="172" t="s">
        <v>46</v>
      </c>
      <c r="Z808" s="172" t="s">
        <v>46</v>
      </c>
      <c r="AA808" s="172" t="s">
        <v>46</v>
      </c>
      <c r="AB808" s="169" t="s">
        <v>46</v>
      </c>
      <c r="AC808" s="172" t="s">
        <v>46</v>
      </c>
      <c r="AD808" s="169">
        <v>1.4999999999999999E-2</v>
      </c>
      <c r="AE808" s="169" t="s">
        <v>46</v>
      </c>
      <c r="AF808" s="169">
        <v>1.4999999999999999E-2</v>
      </c>
      <c r="AG808" s="169">
        <v>0.2</v>
      </c>
      <c r="AH808" s="172" t="s">
        <v>46</v>
      </c>
      <c r="AI808" s="172" t="s">
        <v>46</v>
      </c>
      <c r="AJ808" s="172" t="s">
        <v>5467</v>
      </c>
      <c r="AK808" s="173">
        <v>43860</v>
      </c>
      <c r="AL808" s="212" t="s">
        <v>7268</v>
      </c>
      <c r="AM808" s="128" t="s">
        <v>46</v>
      </c>
      <c r="AN808" s="128" t="s">
        <v>46</v>
      </c>
      <c r="AO808" s="128" t="s">
        <v>46</v>
      </c>
      <c r="AP808" s="128" t="s">
        <v>46</v>
      </c>
      <c r="AQ808" s="128" t="s">
        <v>46</v>
      </c>
      <c r="AR808" s="128" t="s">
        <v>46</v>
      </c>
      <c r="AS808" s="128" t="s">
        <v>46</v>
      </c>
      <c r="AT808" s="128" t="s">
        <v>46</v>
      </c>
      <c r="AU808" s="128" t="s">
        <v>46</v>
      </c>
      <c r="AV808" s="128" t="s">
        <v>46</v>
      </c>
      <c r="AW808" s="128" t="s">
        <v>46</v>
      </c>
      <c r="AX808" s="128" t="s">
        <v>46</v>
      </c>
      <c r="AY808" s="128" t="s">
        <v>46</v>
      </c>
      <c r="AZ808" s="128" t="s">
        <v>46</v>
      </c>
      <c r="BA808" s="128" t="s">
        <v>46</v>
      </c>
      <c r="BB808" s="128" t="s">
        <v>46</v>
      </c>
      <c r="BC808" s="128" t="s">
        <v>46</v>
      </c>
      <c r="BD808" s="128" t="s">
        <v>46</v>
      </c>
      <c r="BE808" s="128" t="s">
        <v>46</v>
      </c>
      <c r="BF808" s="128" t="s">
        <v>46</v>
      </c>
      <c r="BG808" s="128" t="s">
        <v>46</v>
      </c>
      <c r="BH808" s="128" t="s">
        <v>46</v>
      </c>
      <c r="BI808" s="128" t="s">
        <v>46</v>
      </c>
      <c r="BJ808" s="128" t="s">
        <v>46</v>
      </c>
      <c r="BK808" s="128" t="s">
        <v>46</v>
      </c>
      <c r="BL808" s="128" t="s">
        <v>46</v>
      </c>
      <c r="BM808" s="128" t="s">
        <v>46</v>
      </c>
      <c r="BN808" s="128" t="s">
        <v>46</v>
      </c>
      <c r="BO808" s="128" t="s">
        <v>46</v>
      </c>
      <c r="BP808" s="128" t="s">
        <v>46</v>
      </c>
      <c r="BQ808" s="128" t="s">
        <v>46</v>
      </c>
      <c r="BR808" s="128" t="s">
        <v>46</v>
      </c>
      <c r="BS808" s="128" t="s">
        <v>46</v>
      </c>
      <c r="BT808" s="128">
        <v>1.2027333935442901</v>
      </c>
      <c r="BU808" s="128">
        <v>0.58236145433110398</v>
      </c>
      <c r="BV808" s="177">
        <v>-1.4574847996704099</v>
      </c>
      <c r="BW808" s="177">
        <v>-0.89033369888763603</v>
      </c>
      <c r="BX808" s="128">
        <v>-0.96857548957730721</v>
      </c>
      <c r="BY808" s="128">
        <v>-0.98932623263224684</v>
      </c>
      <c r="BZ808" s="177">
        <v>0.1043315095611992</v>
      </c>
      <c r="CA808" s="182">
        <v>9.4249768895651398E-2</v>
      </c>
      <c r="CB808" s="182">
        <v>5.7350865806191998E-3</v>
      </c>
      <c r="CC808" s="182">
        <v>-8.4594970022574996E-3</v>
      </c>
      <c r="CD808" s="182">
        <v>7.5366556786174996E-3</v>
      </c>
      <c r="CE808" s="182">
        <v>-1.8988968800493299E-2</v>
      </c>
      <c r="CF808" s="182">
        <v>7.3060074018941906E-2</v>
      </c>
      <c r="CG808" s="179">
        <v>1.4561148799999999</v>
      </c>
      <c r="CH808" s="169" t="s">
        <v>46</v>
      </c>
      <c r="CI808" s="170" t="s">
        <v>46</v>
      </c>
      <c r="CJ808" s="170" t="s">
        <v>46</v>
      </c>
      <c r="CK808" s="170" t="s">
        <v>46</v>
      </c>
      <c r="CL808" s="170" t="s">
        <v>46</v>
      </c>
      <c r="CM808" s="180">
        <v>1727243.48</v>
      </c>
      <c r="CN808" s="180">
        <v>9113521.7045237962</v>
      </c>
      <c r="CO808" s="180">
        <v>-8468240</v>
      </c>
      <c r="CP808" s="128" t="s">
        <v>46</v>
      </c>
      <c r="CQ808" s="128" t="s">
        <v>46</v>
      </c>
      <c r="CR808" s="128" t="s">
        <v>46</v>
      </c>
      <c r="CS808" s="128" t="s">
        <v>46</v>
      </c>
      <c r="CT808" s="126" t="s">
        <v>46</v>
      </c>
      <c r="CU808" s="126" t="s">
        <v>46</v>
      </c>
      <c r="CV808" s="126" t="s">
        <v>7269</v>
      </c>
      <c r="CW808" s="126" t="s">
        <v>46</v>
      </c>
      <c r="CX808" s="154">
        <v>25569.604861099539</v>
      </c>
    </row>
    <row r="809" spans="1:102" ht="15" customHeight="1" x14ac:dyDescent="0.35">
      <c r="A809" s="8"/>
      <c r="B809" s="129">
        <v>44466492000180</v>
      </c>
      <c r="C809" s="152" t="s">
        <v>7270</v>
      </c>
      <c r="D809" s="126">
        <v>50</v>
      </c>
      <c r="E809" s="126"/>
      <c r="F809" s="122"/>
      <c r="G809" s="126" t="s">
        <v>711</v>
      </c>
      <c r="H809" s="126" t="s">
        <v>352</v>
      </c>
      <c r="I809" s="126" t="s">
        <v>3406</v>
      </c>
      <c r="J809" s="126" t="s">
        <v>3561</v>
      </c>
      <c r="K809" s="126" t="s">
        <v>3526</v>
      </c>
      <c r="L809" s="211" t="s">
        <v>3400</v>
      </c>
      <c r="M809" s="126" t="s">
        <v>4494</v>
      </c>
      <c r="N809" s="126" t="s">
        <v>46</v>
      </c>
      <c r="O809" s="126" t="s">
        <v>4216</v>
      </c>
      <c r="P809" s="211" t="s">
        <v>7271</v>
      </c>
      <c r="Q809" s="127">
        <v>10000</v>
      </c>
      <c r="R809" s="126" t="s">
        <v>4361</v>
      </c>
      <c r="S809" s="213" t="s">
        <v>46</v>
      </c>
      <c r="T809" s="171">
        <v>0.01</v>
      </c>
      <c r="U809" s="171">
        <v>0.01</v>
      </c>
      <c r="V809" s="172" t="s">
        <v>3398</v>
      </c>
      <c r="W809" s="172" t="s">
        <v>135</v>
      </c>
      <c r="X809" s="172" t="s">
        <v>135</v>
      </c>
      <c r="Y809" s="172" t="s">
        <v>135</v>
      </c>
      <c r="Z809" s="172">
        <v>0</v>
      </c>
      <c r="AA809" s="172" t="s">
        <v>46</v>
      </c>
      <c r="AB809" s="169" t="s">
        <v>46</v>
      </c>
      <c r="AC809" s="172" t="s">
        <v>46</v>
      </c>
      <c r="AD809" s="169">
        <v>1.4999999999999999E-2</v>
      </c>
      <c r="AE809" s="169" t="s">
        <v>46</v>
      </c>
      <c r="AF809" s="169">
        <v>1.6200000000000003E-2</v>
      </c>
      <c r="AG809" s="169">
        <v>0.2</v>
      </c>
      <c r="AH809" s="172" t="s">
        <v>6954</v>
      </c>
      <c r="AI809" s="172" t="s">
        <v>7272</v>
      </c>
      <c r="AJ809" s="172" t="s">
        <v>46</v>
      </c>
      <c r="AK809" s="173">
        <v>44776</v>
      </c>
      <c r="AL809" s="212" t="s">
        <v>7273</v>
      </c>
      <c r="AM809" s="128" t="s">
        <v>46</v>
      </c>
      <c r="AN809" s="128" t="s">
        <v>46</v>
      </c>
      <c r="AO809" s="128" t="s">
        <v>46</v>
      </c>
      <c r="AP809" s="128" t="s">
        <v>46</v>
      </c>
      <c r="AQ809" s="128" t="s">
        <v>46</v>
      </c>
      <c r="AR809" s="128" t="s">
        <v>46</v>
      </c>
      <c r="AS809" s="128" t="s">
        <v>46</v>
      </c>
      <c r="AT809" s="128" t="s">
        <v>46</v>
      </c>
      <c r="AU809" s="128" t="s">
        <v>46</v>
      </c>
      <c r="AV809" s="128" t="s">
        <v>46</v>
      </c>
      <c r="AW809" s="128" t="s">
        <v>46</v>
      </c>
      <c r="AX809" s="128" t="s">
        <v>46</v>
      </c>
      <c r="AY809" s="128" t="s">
        <v>46</v>
      </c>
      <c r="AZ809" s="128" t="s">
        <v>46</v>
      </c>
      <c r="BA809" s="128" t="s">
        <v>46</v>
      </c>
      <c r="BB809" s="128" t="s">
        <v>46</v>
      </c>
      <c r="BC809" s="128" t="s">
        <v>46</v>
      </c>
      <c r="BD809" s="128" t="s">
        <v>46</v>
      </c>
      <c r="BE809" s="128" t="s">
        <v>46</v>
      </c>
      <c r="BF809" s="128" t="s">
        <v>46</v>
      </c>
      <c r="BG809" s="128" t="s">
        <v>46</v>
      </c>
      <c r="BH809" s="128" t="s">
        <v>46</v>
      </c>
      <c r="BI809" s="128" t="s">
        <v>46</v>
      </c>
      <c r="BJ809" s="128" t="s">
        <v>46</v>
      </c>
      <c r="BK809" s="128" t="s">
        <v>46</v>
      </c>
      <c r="BL809" s="128" t="s">
        <v>46</v>
      </c>
      <c r="BM809" s="128" t="s">
        <v>46</v>
      </c>
      <c r="BN809" s="128" t="s">
        <v>46</v>
      </c>
      <c r="BO809" s="128" t="s">
        <v>46</v>
      </c>
      <c r="BP809" s="128" t="s">
        <v>46</v>
      </c>
      <c r="BQ809" s="128" t="s">
        <v>46</v>
      </c>
      <c r="BR809" s="128" t="s">
        <v>46</v>
      </c>
      <c r="BS809" s="128" t="s">
        <v>46</v>
      </c>
      <c r="BT809" s="128">
        <v>0.2316056137279339</v>
      </c>
      <c r="BU809" s="128">
        <v>0.16501139682930979</v>
      </c>
      <c r="BV809" s="177">
        <v>-0.24950869867780001</v>
      </c>
      <c r="BW809" s="177">
        <v>-0.35993758738509068</v>
      </c>
      <c r="BX809" s="128">
        <v>-0.10981015586943051</v>
      </c>
      <c r="BY809" s="128">
        <v>-0.10981015586943051</v>
      </c>
      <c r="BZ809" s="177">
        <v>4.1028475133695397E-2</v>
      </c>
      <c r="CA809" s="182">
        <v>0.14298198001998649</v>
      </c>
      <c r="CB809" s="182">
        <v>2.72949975756854E-2</v>
      </c>
      <c r="CC809" s="182">
        <v>6.8314251234185802E-2</v>
      </c>
      <c r="CD809" s="182">
        <v>7.3179597241441602E-2</v>
      </c>
      <c r="CE809" s="182">
        <v>2.1195853158146899E-2</v>
      </c>
      <c r="CF809" s="182">
        <v>3.7228497175081803E-2</v>
      </c>
      <c r="CG809" s="179">
        <v>1116.30764746</v>
      </c>
      <c r="CH809" s="169">
        <v>0.15</v>
      </c>
      <c r="CI809" s="170">
        <v>0.05</v>
      </c>
      <c r="CJ809" s="170">
        <v>2.2499999999999998E-3</v>
      </c>
      <c r="CK809" s="170" t="s">
        <v>46</v>
      </c>
      <c r="CL809" s="170">
        <v>2.2499999999999998E-3</v>
      </c>
      <c r="CM809" s="180">
        <v>58980053.270000003</v>
      </c>
      <c r="CN809" s="180">
        <v>64873105.46769841</v>
      </c>
      <c r="CO809" s="180">
        <v>-6657712.4199999999</v>
      </c>
      <c r="CP809" s="128" t="s">
        <v>46</v>
      </c>
      <c r="CQ809" s="128" t="s">
        <v>46</v>
      </c>
      <c r="CR809" s="128" t="s">
        <v>46</v>
      </c>
      <c r="CS809" s="128" t="s">
        <v>46</v>
      </c>
      <c r="CT809" s="126" t="s">
        <v>46</v>
      </c>
      <c r="CU809" s="126" t="s">
        <v>46</v>
      </c>
      <c r="CV809" s="126" t="s">
        <v>7274</v>
      </c>
      <c r="CW809" s="126" t="s">
        <v>46</v>
      </c>
      <c r="CX809" s="154">
        <v>25569.604861099539</v>
      </c>
    </row>
    <row r="810" spans="1:102" ht="15" customHeight="1" x14ac:dyDescent="0.35">
      <c r="A810" s="8"/>
      <c r="B810" s="129">
        <v>26718169000175</v>
      </c>
      <c r="C810" s="152" t="s">
        <v>7275</v>
      </c>
      <c r="D810" s="126">
        <v>26</v>
      </c>
      <c r="E810" s="126" t="s">
        <v>134</v>
      </c>
      <c r="F810" s="122" t="s">
        <v>3393</v>
      </c>
      <c r="G810" s="126" t="s">
        <v>711</v>
      </c>
      <c r="H810" s="126" t="s">
        <v>352</v>
      </c>
      <c r="I810" s="126" t="s">
        <v>3383</v>
      </c>
      <c r="J810" s="126" t="s">
        <v>3561</v>
      </c>
      <c r="K810" s="126" t="s">
        <v>3526</v>
      </c>
      <c r="L810" s="211" t="s">
        <v>3399</v>
      </c>
      <c r="M810" s="126" t="s">
        <v>114</v>
      </c>
      <c r="N810" s="126" t="s">
        <v>115</v>
      </c>
      <c r="O810" s="126" t="s">
        <v>3551</v>
      </c>
      <c r="P810" s="211" t="s">
        <v>3550</v>
      </c>
      <c r="Q810" s="127">
        <v>500</v>
      </c>
      <c r="R810" s="126" t="s">
        <v>4350</v>
      </c>
      <c r="S810" s="213" t="s">
        <v>46</v>
      </c>
      <c r="T810" s="171">
        <v>500</v>
      </c>
      <c r="U810" s="171">
        <v>500</v>
      </c>
      <c r="V810" s="172" t="s">
        <v>3398</v>
      </c>
      <c r="W810" s="172" t="s">
        <v>135</v>
      </c>
      <c r="X810" s="172" t="s">
        <v>3531</v>
      </c>
      <c r="Y810" s="172" t="s">
        <v>3534</v>
      </c>
      <c r="Z810" s="172">
        <v>32</v>
      </c>
      <c r="AA810" s="172" t="s">
        <v>46</v>
      </c>
      <c r="AB810" s="169" t="s">
        <v>46</v>
      </c>
      <c r="AC810" s="172" t="s">
        <v>7276</v>
      </c>
      <c r="AD810" s="169">
        <v>0.02</v>
      </c>
      <c r="AE810" s="169">
        <v>5.2000000000000005E-2</v>
      </c>
      <c r="AF810" s="169">
        <v>2.2000000000000002E-2</v>
      </c>
      <c r="AG810" s="169">
        <v>0.2</v>
      </c>
      <c r="AH810" s="172" t="s">
        <v>136</v>
      </c>
      <c r="AI810" s="172" t="s">
        <v>4367</v>
      </c>
      <c r="AJ810" s="172" t="s">
        <v>3372</v>
      </c>
      <c r="AK810" s="173">
        <v>42809</v>
      </c>
      <c r="AL810" s="212" t="s">
        <v>7277</v>
      </c>
      <c r="AM810" s="128">
        <v>3.7509461371264902E-2</v>
      </c>
      <c r="AN810" s="128">
        <v>0.43024145318208817</v>
      </c>
      <c r="AO810" s="128">
        <v>0.1771499357205592</v>
      </c>
      <c r="AP810" s="128">
        <v>0.1433790931691101</v>
      </c>
      <c r="AQ810" s="128">
        <v>0.10671466248935441</v>
      </c>
      <c r="AR810" s="128">
        <v>-0.2088353474690112</v>
      </c>
      <c r="AS810" s="128">
        <v>0.2612221101139689</v>
      </c>
      <c r="AT810" s="128">
        <v>0.1095399421559604</v>
      </c>
      <c r="AU810" s="128" t="s">
        <v>46</v>
      </c>
      <c r="AV810" s="128" t="s">
        <v>46</v>
      </c>
      <c r="AW810" s="128">
        <v>0.1228690641815999</v>
      </c>
      <c r="AX810" s="128">
        <v>3.0747214809891066</v>
      </c>
      <c r="AY810" s="128">
        <v>4.1564163650224124</v>
      </c>
      <c r="AZ810" s="128">
        <v>1.3276090671769951</v>
      </c>
      <c r="BA810" s="128">
        <v>1.184615810939939</v>
      </c>
      <c r="BB810" s="128">
        <v>0.82625740569710782</v>
      </c>
      <c r="BC810" s="128" t="s">
        <v>46</v>
      </c>
      <c r="BD810" s="128">
        <v>2.002094839736817</v>
      </c>
      <c r="BE810" s="128">
        <v>0.88531407717522159</v>
      </c>
      <c r="BF810" s="128" t="s">
        <v>46</v>
      </c>
      <c r="BG810" s="128" t="s">
        <v>46</v>
      </c>
      <c r="BH810" s="128">
        <v>1.6510746026645284</v>
      </c>
      <c r="BI810" s="128">
        <v>2.5310157595887301E-2</v>
      </c>
      <c r="BJ810" s="128">
        <v>0.3267288559354049</v>
      </c>
      <c r="BK810" s="128">
        <v>4.3714619481534302E-2</v>
      </c>
      <c r="BL810" s="128">
        <v>1.9932341212564486E-2</v>
      </c>
      <c r="BM810" s="128">
        <v>-1.9872923255996544E-2</v>
      </c>
      <c r="BN810" s="128">
        <v>-0.3175750756232536</v>
      </c>
      <c r="BO810" s="128">
        <v>0.13074771652914369</v>
      </c>
      <c r="BP810" s="128">
        <v>-1.41900932970737E-2</v>
      </c>
      <c r="BQ810" s="128" t="s">
        <v>46</v>
      </c>
      <c r="BR810" s="128" t="s">
        <v>46</v>
      </c>
      <c r="BS810" s="128">
        <v>4.5095528475277424E-2</v>
      </c>
      <c r="BT810" s="128">
        <v>0.19951873206537271</v>
      </c>
      <c r="BU810" s="128">
        <v>0.23680850897058239</v>
      </c>
      <c r="BV810" s="177">
        <v>0.28924507923604542</v>
      </c>
      <c r="BW810" s="177">
        <v>0.26153653561493823</v>
      </c>
      <c r="BX810" s="128">
        <v>-0.19993338174657149</v>
      </c>
      <c r="BY810" s="128">
        <v>-0.5270877810338116</v>
      </c>
      <c r="BZ810" s="177">
        <v>0.94428935497654443</v>
      </c>
      <c r="CA810" s="182">
        <v>0.89143951453619241</v>
      </c>
      <c r="CB810" s="182">
        <v>-0.32658162871038049</v>
      </c>
      <c r="CC810" s="182">
        <v>0.57278341361268281</v>
      </c>
      <c r="CD810" s="182">
        <v>0.4908268699228312</v>
      </c>
      <c r="CE810" s="182">
        <v>6.8106146642546495E-2</v>
      </c>
      <c r="CF810" s="182">
        <v>0.42090662314110588</v>
      </c>
      <c r="CG810" s="179">
        <v>2.6803834700000002</v>
      </c>
      <c r="CH810" s="169">
        <v>0.3</v>
      </c>
      <c r="CI810" s="170">
        <v>0.2</v>
      </c>
      <c r="CJ810" s="170">
        <v>6.0000000000000001E-3</v>
      </c>
      <c r="CK810" s="170">
        <v>2.7370674654520945E-3</v>
      </c>
      <c r="CL810" s="170">
        <v>8.7370674654520947E-3</v>
      </c>
      <c r="CM810" s="180">
        <v>404775161.95999998</v>
      </c>
      <c r="CN810" s="180">
        <v>360069478.83357131</v>
      </c>
      <c r="CO810" s="180">
        <v>14078334.740000011</v>
      </c>
      <c r="CP810" s="128" t="s">
        <v>46</v>
      </c>
      <c r="CQ810" s="128" t="s">
        <v>46</v>
      </c>
      <c r="CR810" s="128" t="s">
        <v>46</v>
      </c>
      <c r="CS810" s="128" t="s">
        <v>46</v>
      </c>
      <c r="CT810" s="126" t="s">
        <v>46</v>
      </c>
      <c r="CU810" s="126" t="s">
        <v>46</v>
      </c>
      <c r="CV810" s="126" t="s">
        <v>7278</v>
      </c>
      <c r="CW810" s="126" t="s">
        <v>46</v>
      </c>
      <c r="CX810" s="154">
        <v>25569.625694432871</v>
      </c>
    </row>
    <row r="811" spans="1:102" ht="15" customHeight="1" x14ac:dyDescent="0.35">
      <c r="A811" s="8"/>
      <c r="B811" s="129">
        <v>43761934000159</v>
      </c>
      <c r="C811" s="152" t="s">
        <v>7279</v>
      </c>
      <c r="D811" s="126">
        <v>13</v>
      </c>
      <c r="E811" s="126"/>
      <c r="F811" s="122"/>
      <c r="G811" s="126" t="s">
        <v>711</v>
      </c>
      <c r="H811" s="126" t="s">
        <v>3391</v>
      </c>
      <c r="I811" s="126" t="s">
        <v>3392</v>
      </c>
      <c r="J811" s="126" t="s">
        <v>362</v>
      </c>
      <c r="K811" s="126" t="s">
        <v>3526</v>
      </c>
      <c r="L811" s="211" t="s">
        <v>3399</v>
      </c>
      <c r="M811" s="126" t="s">
        <v>112</v>
      </c>
      <c r="N811" s="126" t="s">
        <v>4442</v>
      </c>
      <c r="O811" s="126" t="s">
        <v>324</v>
      </c>
      <c r="P811" s="211" t="s">
        <v>3562</v>
      </c>
      <c r="Q811" s="127">
        <v>500</v>
      </c>
      <c r="R811" s="126" t="s">
        <v>4350</v>
      </c>
      <c r="S811" s="213" t="s">
        <v>46</v>
      </c>
      <c r="T811" s="171">
        <v>500</v>
      </c>
      <c r="U811" s="171">
        <v>500</v>
      </c>
      <c r="V811" s="172" t="s">
        <v>3398</v>
      </c>
      <c r="W811" s="172" t="s">
        <v>135</v>
      </c>
      <c r="X811" s="172" t="s">
        <v>3531</v>
      </c>
      <c r="Y811" s="172" t="s">
        <v>3534</v>
      </c>
      <c r="Z811" s="172">
        <v>32</v>
      </c>
      <c r="AA811" s="172" t="s">
        <v>134</v>
      </c>
      <c r="AB811" s="169">
        <v>0.05</v>
      </c>
      <c r="AC811" s="172" t="s">
        <v>7280</v>
      </c>
      <c r="AD811" s="169">
        <v>0.02</v>
      </c>
      <c r="AE811" s="169">
        <v>0.02</v>
      </c>
      <c r="AF811" s="169">
        <v>2.5000000000000001E-2</v>
      </c>
      <c r="AG811" s="169">
        <v>0.2</v>
      </c>
      <c r="AH811" s="172" t="s">
        <v>3380</v>
      </c>
      <c r="AI811" s="172" t="s">
        <v>3381</v>
      </c>
      <c r="AJ811" s="172" t="s">
        <v>133</v>
      </c>
      <c r="AK811" s="173">
        <v>44530</v>
      </c>
      <c r="AL811" s="212" t="s">
        <v>7281</v>
      </c>
      <c r="AM811" s="128">
        <v>-5.7705234507142E-3</v>
      </c>
      <c r="AN811" s="128">
        <v>0.1811301121097543</v>
      </c>
      <c r="AO811" s="128">
        <v>0.1296114619110624</v>
      </c>
      <c r="AP811" s="128">
        <v>0.1026651302056254</v>
      </c>
      <c r="AQ811" s="128">
        <v>0.1032472255615486</v>
      </c>
      <c r="AR811" s="128">
        <v>-9.4938490522668995E-3</v>
      </c>
      <c r="AS811" s="128">
        <v>0.13634027202720769</v>
      </c>
      <c r="AT811" s="128">
        <v>0.1385328019067468</v>
      </c>
      <c r="AU811" s="128" t="s">
        <v>46</v>
      </c>
      <c r="AV811" s="128" t="s">
        <v>46</v>
      </c>
      <c r="AW811" s="128">
        <v>0.113480252789311</v>
      </c>
      <c r="AX811" s="128" t="s">
        <v>46</v>
      </c>
      <c r="AY811" s="128">
        <v>1.7498364153504815</v>
      </c>
      <c r="AZ811" s="128">
        <v>0.97134301146247681</v>
      </c>
      <c r="BA811" s="128">
        <v>0.83211965473221705</v>
      </c>
      <c r="BB811" s="128">
        <v>0.79673939824879203</v>
      </c>
      <c r="BC811" s="128" t="s">
        <v>46</v>
      </c>
      <c r="BD811" s="128">
        <v>1.0449580816681017</v>
      </c>
      <c r="BE811" s="128">
        <v>1.1196376158748582</v>
      </c>
      <c r="BF811" s="128" t="s">
        <v>46</v>
      </c>
      <c r="BG811" s="128" t="s">
        <v>46</v>
      </c>
      <c r="BH811" s="128">
        <v>0.89838094289187487</v>
      </c>
      <c r="BI811" s="128">
        <v>-1.7969827226091799E-2</v>
      </c>
      <c r="BJ811" s="128">
        <v>7.7617514863071099E-2</v>
      </c>
      <c r="BK811" s="128">
        <v>-3.8238543279624998E-3</v>
      </c>
      <c r="BL811" s="128">
        <v>-1.8437888360611665E-2</v>
      </c>
      <c r="BM811" s="128">
        <v>-2.3318227895357535E-2</v>
      </c>
      <c r="BN811" s="128">
        <v>-0.1182335772065092</v>
      </c>
      <c r="BO811" s="128">
        <v>5.8658784423825999E-3</v>
      </c>
      <c r="BP811" s="128">
        <v>1.48027664537127E-2</v>
      </c>
      <c r="BQ811" s="128" t="s">
        <v>46</v>
      </c>
      <c r="BR811" s="128" t="s">
        <v>46</v>
      </c>
      <c r="BS811" s="128">
        <v>-1.139657923246884E-2</v>
      </c>
      <c r="BT811" s="128">
        <v>6.3946331994568006E-2</v>
      </c>
      <c r="BU811" s="128">
        <v>5.3390561943759303E-2</v>
      </c>
      <c r="BV811" s="177">
        <v>-2.1016255250110201E-2</v>
      </c>
      <c r="BW811" s="177">
        <v>-0.1566764528003301</v>
      </c>
      <c r="BX811" s="128">
        <v>-6.1732163772847903E-2</v>
      </c>
      <c r="BY811" s="128">
        <v>-7.1134351045763905E-2</v>
      </c>
      <c r="BZ811" s="177">
        <v>8.6337991999736796E-2</v>
      </c>
      <c r="CA811" s="182">
        <v>0.46923166748253869</v>
      </c>
      <c r="CB811" s="182">
        <v>-0.2438103808943724</v>
      </c>
      <c r="CC811" s="182">
        <v>0.48798338403549241</v>
      </c>
      <c r="CD811" s="182">
        <v>0.37949015851835138</v>
      </c>
      <c r="CE811" s="182">
        <v>-6.8101331340678806E-2</v>
      </c>
      <c r="CF811" s="182">
        <v>0.31232994054081781</v>
      </c>
      <c r="CG811" s="179">
        <v>1.50861757</v>
      </c>
      <c r="CH811" s="169">
        <v>0.3</v>
      </c>
      <c r="CI811" s="170">
        <v>0.2</v>
      </c>
      <c r="CJ811" s="170">
        <v>6.0000000000000001E-3</v>
      </c>
      <c r="CK811" s="170" t="s">
        <v>46</v>
      </c>
      <c r="CL811" s="170">
        <v>6.0000000000000001E-3</v>
      </c>
      <c r="CM811" s="180">
        <v>29130894.219999999</v>
      </c>
      <c r="CN811" s="180">
        <v>30375211.605079371</v>
      </c>
      <c r="CO811" s="180">
        <v>-5794443.4000000032</v>
      </c>
      <c r="CP811" s="128" t="s">
        <v>46</v>
      </c>
      <c r="CQ811" s="128" t="s">
        <v>46</v>
      </c>
      <c r="CR811" s="128" t="s">
        <v>46</v>
      </c>
      <c r="CS811" s="128" t="s">
        <v>46</v>
      </c>
      <c r="CT811" s="126" t="s">
        <v>46</v>
      </c>
      <c r="CU811" s="126" t="s">
        <v>46</v>
      </c>
      <c r="CV811" s="126" t="s">
        <v>7282</v>
      </c>
      <c r="CW811" s="126" t="s">
        <v>46</v>
      </c>
      <c r="CX811" s="154">
        <v>25569.625694432871</v>
      </c>
    </row>
    <row r="812" spans="1:102" ht="15" customHeight="1" x14ac:dyDescent="0.35">
      <c r="A812" s="8"/>
      <c r="B812" s="129">
        <v>28122142000140</v>
      </c>
      <c r="C812" s="152" t="s">
        <v>7283</v>
      </c>
      <c r="D812" s="126">
        <v>26</v>
      </c>
      <c r="E812" s="126"/>
      <c r="F812" s="122" t="s">
        <v>3394</v>
      </c>
      <c r="G812" s="126" t="s">
        <v>711</v>
      </c>
      <c r="H812" s="126" t="s">
        <v>3391</v>
      </c>
      <c r="I812" s="126" t="s">
        <v>3392</v>
      </c>
      <c r="J812" s="126" t="s">
        <v>3560</v>
      </c>
      <c r="K812" s="126" t="s">
        <v>3526</v>
      </c>
      <c r="L812" s="211" t="s">
        <v>3399</v>
      </c>
      <c r="M812" s="126" t="s">
        <v>114</v>
      </c>
      <c r="N812" s="126" t="s">
        <v>5078</v>
      </c>
      <c r="O812" s="126" t="s">
        <v>3551</v>
      </c>
      <c r="P812" s="211" t="s">
        <v>3550</v>
      </c>
      <c r="Q812" s="127">
        <v>500</v>
      </c>
      <c r="R812" s="126" t="s">
        <v>4350</v>
      </c>
      <c r="S812" s="213" t="s">
        <v>46</v>
      </c>
      <c r="T812" s="171">
        <v>500</v>
      </c>
      <c r="U812" s="171">
        <v>500</v>
      </c>
      <c r="V812" s="172" t="s">
        <v>3398</v>
      </c>
      <c r="W812" s="172" t="s">
        <v>3530</v>
      </c>
      <c r="X812" s="172" t="s">
        <v>3548</v>
      </c>
      <c r="Y812" s="172" t="s">
        <v>3534</v>
      </c>
      <c r="Z812" s="172">
        <v>3</v>
      </c>
      <c r="AA812" s="172" t="s">
        <v>46</v>
      </c>
      <c r="AB812" s="169" t="s">
        <v>46</v>
      </c>
      <c r="AC812" s="172" t="s">
        <v>7284</v>
      </c>
      <c r="AD812" s="169">
        <v>1.4999999999999999E-2</v>
      </c>
      <c r="AE812" s="169">
        <v>1.4999999999999999E-2</v>
      </c>
      <c r="AF812" s="169">
        <v>2.5000000000000001E-2</v>
      </c>
      <c r="AG812" s="169">
        <v>0.2</v>
      </c>
      <c r="AH812" s="172" t="s">
        <v>46</v>
      </c>
      <c r="AI812" s="172" t="s">
        <v>46</v>
      </c>
      <c r="AJ812" s="172" t="s">
        <v>3372</v>
      </c>
      <c r="AK812" s="173">
        <v>43010</v>
      </c>
      <c r="AL812" s="212" t="s">
        <v>7285</v>
      </c>
      <c r="AM812" s="128">
        <v>3.9531146282616003E-2</v>
      </c>
      <c r="AN812" s="128">
        <v>0.33415551756531808</v>
      </c>
      <c r="AO812" s="128">
        <v>0.1549828212761328</v>
      </c>
      <c r="AP812" s="128">
        <v>0.14567987627279019</v>
      </c>
      <c r="AQ812" s="128">
        <v>0.1150405645389929</v>
      </c>
      <c r="AR812" s="128">
        <v>-0.1555174888015903</v>
      </c>
      <c r="AS812" s="128">
        <v>0.25992603105706102</v>
      </c>
      <c r="AT812" s="128">
        <v>0.14771966114077251</v>
      </c>
      <c r="AU812" s="128" t="s">
        <v>46</v>
      </c>
      <c r="AV812" s="128" t="s">
        <v>46</v>
      </c>
      <c r="AW812" s="128">
        <v>0.1107150660469689</v>
      </c>
      <c r="AX812" s="128">
        <v>3.2404428162862469</v>
      </c>
      <c r="AY812" s="128">
        <v>3.228162817410372</v>
      </c>
      <c r="AZ812" s="128">
        <v>1.1614827741593501</v>
      </c>
      <c r="BA812" s="128">
        <v>1.2049171818335154</v>
      </c>
      <c r="BB812" s="128">
        <v>0.89789389509978923</v>
      </c>
      <c r="BC812" s="128" t="s">
        <v>46</v>
      </c>
      <c r="BD812" s="128">
        <v>1.9921612503075219</v>
      </c>
      <c r="BE812" s="128">
        <v>1.1938868408135579</v>
      </c>
      <c r="BF812" s="128" t="s">
        <v>46</v>
      </c>
      <c r="BG812" s="128" t="s">
        <v>46</v>
      </c>
      <c r="BH812" s="128">
        <v>1.4312104681005369</v>
      </c>
      <c r="BI812" s="128">
        <v>2.7331842507238399E-2</v>
      </c>
      <c r="BJ812" s="128">
        <v>0.23064292031863479</v>
      </c>
      <c r="BK812" s="128">
        <v>2.1547505037107801E-2</v>
      </c>
      <c r="BL812" s="128">
        <v>2.210304658706419E-2</v>
      </c>
      <c r="BM812" s="128">
        <v>-1.1596351411311101E-2</v>
      </c>
      <c r="BN812" s="128">
        <v>-0.26425721695583271</v>
      </c>
      <c r="BO812" s="128">
        <v>0.12945163747223579</v>
      </c>
      <c r="BP812" s="128">
        <v>2.3989625687738301E-2</v>
      </c>
      <c r="BQ812" s="128" t="s">
        <v>46</v>
      </c>
      <c r="BR812" s="128" t="s">
        <v>46</v>
      </c>
      <c r="BS812" s="128">
        <v>3.0962257514135061E-2</v>
      </c>
      <c r="BT812" s="128">
        <v>0.16668077332561951</v>
      </c>
      <c r="BU812" s="128">
        <v>0.23634371522348249</v>
      </c>
      <c r="BV812" s="177">
        <v>0.196014234035402</v>
      </c>
      <c r="BW812" s="177">
        <v>0.21916647624623431</v>
      </c>
      <c r="BX812" s="128">
        <v>-0.15382270587705649</v>
      </c>
      <c r="BY812" s="128">
        <v>-0.4957558020022475</v>
      </c>
      <c r="BZ812" s="177">
        <v>0.99184600089215358</v>
      </c>
      <c r="CA812" s="182">
        <v>0.96281280146223525</v>
      </c>
      <c r="CB812" s="182">
        <v>-0.32299458567975953</v>
      </c>
      <c r="CC812" s="182">
        <v>0.53980456622279049</v>
      </c>
      <c r="CD812" s="182">
        <v>0.4729951181548081</v>
      </c>
      <c r="CE812" s="182">
        <v>0.1263273368612978</v>
      </c>
      <c r="CF812" s="182">
        <v>0.41027952880511381</v>
      </c>
      <c r="CG812" s="179">
        <v>2.3068091900000001</v>
      </c>
      <c r="CH812" s="169">
        <v>0.3</v>
      </c>
      <c r="CI812" s="170">
        <v>0.2</v>
      </c>
      <c r="CJ812" s="170">
        <v>4.4999999999999997E-3</v>
      </c>
      <c r="CK812" s="170">
        <v>1.9322783415025137E-3</v>
      </c>
      <c r="CL812" s="170">
        <v>6.4322783415025134E-3</v>
      </c>
      <c r="CM812" s="180">
        <v>30178558.489999998</v>
      </c>
      <c r="CN812" s="180">
        <v>27966927.419603165</v>
      </c>
      <c r="CO812" s="180">
        <v>-2082010.6</v>
      </c>
      <c r="CP812" s="128" t="s">
        <v>46</v>
      </c>
      <c r="CQ812" s="128" t="s">
        <v>46</v>
      </c>
      <c r="CR812" s="128" t="s">
        <v>46</v>
      </c>
      <c r="CS812" s="128" t="s">
        <v>46</v>
      </c>
      <c r="CT812" s="126" t="s">
        <v>46</v>
      </c>
      <c r="CU812" s="126" t="s">
        <v>46</v>
      </c>
      <c r="CV812" s="126" t="s">
        <v>7286</v>
      </c>
      <c r="CW812" s="126" t="s">
        <v>46</v>
      </c>
      <c r="CX812" s="154">
        <v>25569.625694432871</v>
      </c>
    </row>
    <row r="813" spans="1:102" ht="15" customHeight="1" x14ac:dyDescent="0.35">
      <c r="A813" s="8"/>
      <c r="B813" s="129">
        <v>44642691000100</v>
      </c>
      <c r="C813" s="152" t="s">
        <v>7287</v>
      </c>
      <c r="D813" s="126">
        <v>26</v>
      </c>
      <c r="E813" s="126"/>
      <c r="F813" s="122"/>
      <c r="G813" s="126" t="s">
        <v>711</v>
      </c>
      <c r="H813" s="126" t="s">
        <v>3391</v>
      </c>
      <c r="I813" s="126" t="s">
        <v>3392</v>
      </c>
      <c r="J813" s="126" t="s">
        <v>362</v>
      </c>
      <c r="K813" s="126" t="s">
        <v>3540</v>
      </c>
      <c r="L813" s="211" t="s">
        <v>3399</v>
      </c>
      <c r="M813" s="126" t="s">
        <v>114</v>
      </c>
      <c r="N813" s="126" t="s">
        <v>115</v>
      </c>
      <c r="O813" s="126" t="s">
        <v>4459</v>
      </c>
      <c r="P813" s="211" t="s">
        <v>3537</v>
      </c>
      <c r="Q813" s="127">
        <v>10000</v>
      </c>
      <c r="R813" s="126" t="s">
        <v>4361</v>
      </c>
      <c r="S813" s="213" t="s">
        <v>46</v>
      </c>
      <c r="T813" s="171">
        <v>500</v>
      </c>
      <c r="U813" s="171">
        <v>1000</v>
      </c>
      <c r="V813" s="172" t="s">
        <v>3398</v>
      </c>
      <c r="W813" s="172" t="s">
        <v>135</v>
      </c>
      <c r="X813" s="172" t="s">
        <v>3531</v>
      </c>
      <c r="Y813" s="172" t="s">
        <v>3534</v>
      </c>
      <c r="Z813" s="172">
        <v>32</v>
      </c>
      <c r="AA813" s="172" t="s">
        <v>46</v>
      </c>
      <c r="AB813" s="169" t="s">
        <v>46</v>
      </c>
      <c r="AC813" s="172" t="s">
        <v>7288</v>
      </c>
      <c r="AD813" s="169">
        <v>0.02</v>
      </c>
      <c r="AE813" s="169">
        <v>0.02</v>
      </c>
      <c r="AF813" s="169">
        <v>2.5000000000000001E-2</v>
      </c>
      <c r="AG813" s="169">
        <v>0.2</v>
      </c>
      <c r="AH813" s="172" t="s">
        <v>3381</v>
      </c>
      <c r="AI813" s="172" t="s">
        <v>4358</v>
      </c>
      <c r="AJ813" s="172" t="s">
        <v>3372</v>
      </c>
      <c r="AK813" s="173">
        <v>44683</v>
      </c>
      <c r="AL813" s="212" t="s">
        <v>7289</v>
      </c>
      <c r="AM813" s="128">
        <v>8.3426884539226E-3</v>
      </c>
      <c r="AN813" s="128">
        <v>0.4427223950052519</v>
      </c>
      <c r="AO813" s="128">
        <v>0.15649886262212079</v>
      </c>
      <c r="AP813" s="128">
        <v>0.1165709141940913</v>
      </c>
      <c r="AQ813" s="128">
        <v>8.1929949349890605E-2</v>
      </c>
      <c r="AR813" s="128">
        <v>-0.25282244089940031</v>
      </c>
      <c r="AS813" s="128">
        <v>0.23665004642006979</v>
      </c>
      <c r="AT813" s="128" t="s">
        <v>46</v>
      </c>
      <c r="AU813" s="128" t="s">
        <v>46</v>
      </c>
      <c r="AV813" s="128" t="s">
        <v>46</v>
      </c>
      <c r="AW813" s="128">
        <v>8.8305440744438302E-2</v>
      </c>
      <c r="AX813" s="128">
        <v>0.68386594903563569</v>
      </c>
      <c r="AY813" s="128">
        <v>4.2769904995252883</v>
      </c>
      <c r="AZ813" s="128">
        <v>1.17284439407167</v>
      </c>
      <c r="BA813" s="128">
        <v>0.95107711450124277</v>
      </c>
      <c r="BB813" s="128">
        <v>0.61930927938698643</v>
      </c>
      <c r="BC813" s="128" t="s">
        <v>46</v>
      </c>
      <c r="BD813" s="128">
        <v>1.8137662105033416</v>
      </c>
      <c r="BE813" s="128" t="s">
        <v>46</v>
      </c>
      <c r="BF813" s="128" t="s">
        <v>46</v>
      </c>
      <c r="BG813" s="128" t="s">
        <v>46</v>
      </c>
      <c r="BH813" s="128">
        <v>0.66305370764195604</v>
      </c>
      <c r="BI813" s="128">
        <v>-3.8566153214548999E-3</v>
      </c>
      <c r="BJ813" s="128">
        <v>0.33920979775856858</v>
      </c>
      <c r="BK813" s="128">
        <v>2.3063546383095899E-2</v>
      </c>
      <c r="BL813" s="128">
        <v>-5.341634447236232E-3</v>
      </c>
      <c r="BM813" s="128">
        <v>-4.447836084980461E-2</v>
      </c>
      <c r="BN813" s="128">
        <v>-0.36156216905364269</v>
      </c>
      <c r="BO813" s="128">
        <v>0.1061756528352446</v>
      </c>
      <c r="BP813" s="128" t="s">
        <v>46</v>
      </c>
      <c r="BQ813" s="128" t="s">
        <v>46</v>
      </c>
      <c r="BR813" s="128" t="s">
        <v>46</v>
      </c>
      <c r="BS813" s="128">
        <v>-3.9600490548070133E-2</v>
      </c>
      <c r="BT813" s="128">
        <v>0.21492707629408811</v>
      </c>
      <c r="BU813" s="128">
        <v>0.19814447563454321</v>
      </c>
      <c r="BV813" s="177">
        <v>0.20096995704794879</v>
      </c>
      <c r="BW813" s="177">
        <v>-7.85608063031418E-2</v>
      </c>
      <c r="BX813" s="128">
        <v>-0.2234351004213872</v>
      </c>
      <c r="BY813" s="128">
        <v>-0.28078419274724759</v>
      </c>
      <c r="BZ813" s="177">
        <v>0.92923345549523695</v>
      </c>
      <c r="CA813" s="182">
        <v>0.80897667298600817</v>
      </c>
      <c r="CB813" s="182">
        <v>-0.30274656952845119</v>
      </c>
      <c r="CC813" s="182">
        <v>0.57399297363140245</v>
      </c>
      <c r="CD813" s="182">
        <v>0.47657360034120011</v>
      </c>
      <c r="CE813" s="182">
        <v>3.7315550952363503E-2</v>
      </c>
      <c r="CF813" s="182">
        <v>0.40766665738299018</v>
      </c>
      <c r="CG813" s="179">
        <v>1.33436168</v>
      </c>
      <c r="CH813" s="169">
        <v>0.3</v>
      </c>
      <c r="CI813" s="170">
        <v>0.2</v>
      </c>
      <c r="CJ813" s="170">
        <v>6.0000000000000001E-3</v>
      </c>
      <c r="CK813" s="170">
        <v>1.987319045594509E-3</v>
      </c>
      <c r="CL813" s="170">
        <v>7.9873190455945087E-3</v>
      </c>
      <c r="CM813" s="180">
        <v>26206309.18</v>
      </c>
      <c r="CN813" s="180">
        <v>28216176.447142866</v>
      </c>
      <c r="CO813" s="180">
        <v>-8447776.129999999</v>
      </c>
      <c r="CP813" s="128" t="s">
        <v>46</v>
      </c>
      <c r="CQ813" s="128" t="s">
        <v>46</v>
      </c>
      <c r="CR813" s="128" t="s">
        <v>46</v>
      </c>
      <c r="CS813" s="128" t="s">
        <v>46</v>
      </c>
      <c r="CT813" s="126" t="s">
        <v>46</v>
      </c>
      <c r="CU813" s="126" t="s">
        <v>46</v>
      </c>
      <c r="CV813" s="126" t="s">
        <v>7290</v>
      </c>
      <c r="CW813" s="126" t="s">
        <v>46</v>
      </c>
      <c r="CX813" s="154">
        <v>25569.625694432871</v>
      </c>
    </row>
    <row r="814" spans="1:102" ht="15" customHeight="1" x14ac:dyDescent="0.35">
      <c r="A814" s="8"/>
      <c r="B814" s="129">
        <v>33755581000120</v>
      </c>
      <c r="C814" s="152" t="s">
        <v>7291</v>
      </c>
      <c r="D814" s="126">
        <v>30</v>
      </c>
      <c r="E814" s="126"/>
      <c r="F814" s="122" t="s">
        <v>3393</v>
      </c>
      <c r="G814" s="126" t="s">
        <v>711</v>
      </c>
      <c r="H814" s="126" t="s">
        <v>3391</v>
      </c>
      <c r="I814" s="126" t="s">
        <v>3392</v>
      </c>
      <c r="J814" s="126" t="s">
        <v>3560</v>
      </c>
      <c r="K814" s="126" t="s">
        <v>3540</v>
      </c>
      <c r="L814" s="211" t="s">
        <v>3400</v>
      </c>
      <c r="M814" s="126" t="s">
        <v>112</v>
      </c>
      <c r="N814" s="126" t="s">
        <v>113</v>
      </c>
      <c r="O814" s="126" t="s">
        <v>4459</v>
      </c>
      <c r="P814" s="211" t="s">
        <v>3550</v>
      </c>
      <c r="Q814" s="127">
        <v>10000</v>
      </c>
      <c r="R814" s="126" t="s">
        <v>4361</v>
      </c>
      <c r="S814" s="213" t="s">
        <v>46</v>
      </c>
      <c r="T814" s="171">
        <v>1000</v>
      </c>
      <c r="U814" s="171">
        <v>1000</v>
      </c>
      <c r="V814" s="172" t="s">
        <v>3398</v>
      </c>
      <c r="W814" s="172" t="s">
        <v>135</v>
      </c>
      <c r="X814" s="172" t="s">
        <v>3531</v>
      </c>
      <c r="Y814" s="172" t="s">
        <v>3534</v>
      </c>
      <c r="Z814" s="172">
        <v>32</v>
      </c>
      <c r="AA814" s="172" t="s">
        <v>46</v>
      </c>
      <c r="AB814" s="169" t="s">
        <v>46</v>
      </c>
      <c r="AC814" s="172" t="s">
        <v>7292</v>
      </c>
      <c r="AD814" s="169">
        <v>0.02</v>
      </c>
      <c r="AE814" s="169">
        <v>0.02</v>
      </c>
      <c r="AF814" s="169">
        <v>2.5000000000000001E-2</v>
      </c>
      <c r="AG814" s="169">
        <v>0.2</v>
      </c>
      <c r="AH814" s="172" t="s">
        <v>136</v>
      </c>
      <c r="AI814" s="172" t="s">
        <v>4367</v>
      </c>
      <c r="AJ814" s="172" t="s">
        <v>46</v>
      </c>
      <c r="AK814" s="173">
        <v>43643</v>
      </c>
      <c r="AL814" s="212" t="s">
        <v>7293</v>
      </c>
      <c r="AM814" s="128">
        <v>8.6265748018776005E-3</v>
      </c>
      <c r="AN814" s="128">
        <v>0.44466232823503921</v>
      </c>
      <c r="AO814" s="128">
        <v>0.15767799240092811</v>
      </c>
      <c r="AP814" s="128">
        <v>0.1155990862759908</v>
      </c>
      <c r="AQ814" s="128">
        <v>8.1072530401701703E-2</v>
      </c>
      <c r="AR814" s="128">
        <v>-0.25322340751759631</v>
      </c>
      <c r="AS814" s="128">
        <v>0.23388010583703051</v>
      </c>
      <c r="AT814" s="128">
        <v>-4.02188583452509E-2</v>
      </c>
      <c r="AU814" s="128" t="s">
        <v>46</v>
      </c>
      <c r="AV814" s="128" t="s">
        <v>46</v>
      </c>
      <c r="AW814" s="128">
        <v>7.0617493891043895E-2</v>
      </c>
      <c r="AX814" s="128">
        <v>0.70713664982169566</v>
      </c>
      <c r="AY814" s="128">
        <v>4.2957315347363387</v>
      </c>
      <c r="AZ814" s="128">
        <v>1.1816811084591496</v>
      </c>
      <c r="BA814" s="128">
        <v>0.94271513028473763</v>
      </c>
      <c r="BB814" s="128">
        <v>0.61231704983547819</v>
      </c>
      <c r="BC814" s="128" t="s">
        <v>46</v>
      </c>
      <c r="BD814" s="128">
        <v>1.7925364465095472</v>
      </c>
      <c r="BE814" s="128" t="s">
        <v>46</v>
      </c>
      <c r="BF814" s="128" t="s">
        <v>46</v>
      </c>
      <c r="BG814" s="128" t="s">
        <v>46</v>
      </c>
      <c r="BH814" s="128">
        <v>0.74353122821671547</v>
      </c>
      <c r="BI814" s="128">
        <v>-3.5727289734998999E-3</v>
      </c>
      <c r="BJ814" s="128">
        <v>0.34114973098835599</v>
      </c>
      <c r="BK814" s="128">
        <v>2.42426761619032E-2</v>
      </c>
      <c r="BL814" s="128">
        <v>-6.257195162740814E-3</v>
      </c>
      <c r="BM814" s="128">
        <v>-4.5328684853734869E-2</v>
      </c>
      <c r="BN814" s="128">
        <v>-0.36196313567183869</v>
      </c>
      <c r="BO814" s="128">
        <v>0.10340571225220541</v>
      </c>
      <c r="BP814" s="128">
        <v>-0.16394889379828509</v>
      </c>
      <c r="BQ814" s="128" t="s">
        <v>46</v>
      </c>
      <c r="BR814" s="128" t="s">
        <v>46</v>
      </c>
      <c r="BS814" s="128">
        <v>-2.2245544865269085E-2</v>
      </c>
      <c r="BT814" s="128">
        <v>0.2148299694593149</v>
      </c>
      <c r="BU814" s="128">
        <v>0.2439620423248077</v>
      </c>
      <c r="BV814" s="177">
        <v>0.20571456904592131</v>
      </c>
      <c r="BW814" s="177">
        <v>4.9086721659561197E-2</v>
      </c>
      <c r="BX814" s="128">
        <v>-0.22366265933363749</v>
      </c>
      <c r="BY814" s="128">
        <v>-0.44450648212322041</v>
      </c>
      <c r="BZ814" s="177">
        <v>0.87855079753697651</v>
      </c>
      <c r="CA814" s="182">
        <v>0.80888186731860812</v>
      </c>
      <c r="CB814" s="182">
        <v>-0.30313505547692599</v>
      </c>
      <c r="CC814" s="182">
        <v>0.57362749264047685</v>
      </c>
      <c r="CD814" s="182">
        <v>0.47584490669216728</v>
      </c>
      <c r="CE814" s="182">
        <v>3.6672684471276903E-2</v>
      </c>
      <c r="CF814" s="182">
        <v>0.40760816425942348</v>
      </c>
      <c r="CG814" s="179">
        <v>1.53142947</v>
      </c>
      <c r="CH814" s="169">
        <v>0.3</v>
      </c>
      <c r="CI814" s="170">
        <v>0.2</v>
      </c>
      <c r="CJ814" s="170">
        <v>6.0000000000000001E-3</v>
      </c>
      <c r="CK814" s="170" t="s">
        <v>46</v>
      </c>
      <c r="CL814" s="170">
        <v>6.0000000000000001E-3</v>
      </c>
      <c r="CM814" s="180">
        <v>46066704.130000003</v>
      </c>
      <c r="CN814" s="180">
        <v>49575809.483968273</v>
      </c>
      <c r="CO814" s="180">
        <v>-15959399.740000002</v>
      </c>
      <c r="CP814" s="128" t="s">
        <v>46</v>
      </c>
      <c r="CQ814" s="128" t="s">
        <v>46</v>
      </c>
      <c r="CR814" s="128" t="s">
        <v>46</v>
      </c>
      <c r="CS814" s="128" t="s">
        <v>46</v>
      </c>
      <c r="CT814" s="126" t="s">
        <v>46</v>
      </c>
      <c r="CU814" s="126" t="s">
        <v>46</v>
      </c>
      <c r="CV814" s="126" t="s">
        <v>7294</v>
      </c>
      <c r="CW814" s="126" t="s">
        <v>46</v>
      </c>
      <c r="CX814" s="154">
        <v>25569.625694432871</v>
      </c>
    </row>
    <row r="815" spans="1:102" ht="15" customHeight="1" x14ac:dyDescent="0.35">
      <c r="A815" s="8"/>
      <c r="B815" s="129">
        <v>46965443000118</v>
      </c>
      <c r="C815" s="152" t="s">
        <v>7295</v>
      </c>
      <c r="D815" s="126">
        <v>26</v>
      </c>
      <c r="E815" s="126"/>
      <c r="F815" s="122"/>
      <c r="G815" s="126" t="s">
        <v>711</v>
      </c>
      <c r="H815" s="126" t="s">
        <v>352</v>
      </c>
      <c r="I815" s="126" t="s">
        <v>3383</v>
      </c>
      <c r="J815" s="126" t="s">
        <v>3559</v>
      </c>
      <c r="K815" s="126" t="s">
        <v>3540</v>
      </c>
      <c r="L815" s="211" t="s">
        <v>3399</v>
      </c>
      <c r="M815" s="126" t="s">
        <v>5125</v>
      </c>
      <c r="N815" s="126" t="s">
        <v>5126</v>
      </c>
      <c r="O815" s="126" t="s">
        <v>3551</v>
      </c>
      <c r="P815" s="211" t="s">
        <v>3537</v>
      </c>
      <c r="Q815" s="127">
        <v>500</v>
      </c>
      <c r="R815" s="126" t="s">
        <v>4361</v>
      </c>
      <c r="S815" s="213" t="s">
        <v>46</v>
      </c>
      <c r="T815" s="171">
        <v>100</v>
      </c>
      <c r="U815" s="171">
        <v>10000</v>
      </c>
      <c r="V815" s="172" t="s">
        <v>3398</v>
      </c>
      <c r="W815" s="172" t="s">
        <v>135</v>
      </c>
      <c r="X815" s="172" t="s">
        <v>3530</v>
      </c>
      <c r="Y815" s="172" t="s">
        <v>3538</v>
      </c>
      <c r="Z815" s="172">
        <v>5</v>
      </c>
      <c r="AA815" s="172" t="s">
        <v>46</v>
      </c>
      <c r="AB815" s="169" t="s">
        <v>46</v>
      </c>
      <c r="AC815" s="172" t="s">
        <v>46</v>
      </c>
      <c r="AD815" s="169">
        <v>0.02</v>
      </c>
      <c r="AE815" s="169" t="s">
        <v>46</v>
      </c>
      <c r="AF815" s="169">
        <v>0.02</v>
      </c>
      <c r="AG815" s="169" t="s">
        <v>46</v>
      </c>
      <c r="AH815" s="172" t="s">
        <v>46</v>
      </c>
      <c r="AI815" s="172" t="s">
        <v>46</v>
      </c>
      <c r="AJ815" s="172" t="s">
        <v>46</v>
      </c>
      <c r="AK815" s="173">
        <v>44890</v>
      </c>
      <c r="AL815" s="212" t="s">
        <v>7296</v>
      </c>
      <c r="AM815" s="128">
        <v>3.9110212053400498E-2</v>
      </c>
      <c r="AN815" s="128">
        <v>0.45635627149835267</v>
      </c>
      <c r="AO815" s="128">
        <v>0.19361049811685249</v>
      </c>
      <c r="AP815" s="128">
        <v>0.15131275305478309</v>
      </c>
      <c r="AQ815" s="128" t="s">
        <v>46</v>
      </c>
      <c r="AR815" s="128">
        <v>-0.21440225611028549</v>
      </c>
      <c r="AS815" s="128">
        <v>0.26210455984700459</v>
      </c>
      <c r="AT815" s="128" t="s">
        <v>46</v>
      </c>
      <c r="AU815" s="128" t="s">
        <v>46</v>
      </c>
      <c r="AV815" s="128" t="s">
        <v>46</v>
      </c>
      <c r="AW815" s="128">
        <v>0.13828281013950211</v>
      </c>
      <c r="AX815" s="128">
        <v>3.2059380415084435</v>
      </c>
      <c r="AY815" s="128">
        <v>4.4087027437906849</v>
      </c>
      <c r="AZ815" s="128">
        <v>1.4509689306692597</v>
      </c>
      <c r="BA815" s="128">
        <v>1.2547921415801531</v>
      </c>
      <c r="BB815" s="128" t="s">
        <v>46</v>
      </c>
      <c r="BC815" s="128" t="s">
        <v>46</v>
      </c>
      <c r="BD815" s="128">
        <v>2.0088582337545251</v>
      </c>
      <c r="BE815" s="128" t="s">
        <v>46</v>
      </c>
      <c r="BF815" s="128" t="s">
        <v>46</v>
      </c>
      <c r="BG815" s="128" t="s">
        <v>46</v>
      </c>
      <c r="BH815" s="128">
        <v>1.1080072378458523</v>
      </c>
      <c r="BI815" s="128">
        <v>2.6910908278023001E-2</v>
      </c>
      <c r="BJ815" s="128">
        <v>0.3528436742516694</v>
      </c>
      <c r="BK815" s="128">
        <v>6.0175181877827499E-2</v>
      </c>
      <c r="BL815" s="128">
        <v>2.7418509491232923E-2</v>
      </c>
      <c r="BM815" s="128" t="s">
        <v>46</v>
      </c>
      <c r="BN815" s="128">
        <v>-0.32314198426452789</v>
      </c>
      <c r="BO815" s="128">
        <v>0.13163016626217949</v>
      </c>
      <c r="BP815" s="128" t="s">
        <v>46</v>
      </c>
      <c r="BQ815" s="128" t="s">
        <v>46</v>
      </c>
      <c r="BR815" s="128" t="s">
        <v>46</v>
      </c>
      <c r="BS815" s="128">
        <v>1.198400355428797E-2</v>
      </c>
      <c r="BT815" s="128">
        <v>0.20520561444456961</v>
      </c>
      <c r="BU815" s="128">
        <v>0.1779378981972472</v>
      </c>
      <c r="BV815" s="177">
        <v>0.35452948412469942</v>
      </c>
      <c r="BW815" s="177">
        <v>0.14918196781585441</v>
      </c>
      <c r="BX815" s="128">
        <v>-0.2037023647068936</v>
      </c>
      <c r="BY815" s="128">
        <v>-0.24314021605019229</v>
      </c>
      <c r="BZ815" s="177">
        <v>1.0095575258808995</v>
      </c>
      <c r="CA815" s="182">
        <v>0.88836866593991892</v>
      </c>
      <c r="CB815" s="182">
        <v>-0.32541995058560258</v>
      </c>
      <c r="CC815" s="182">
        <v>0.57135005435017228</v>
      </c>
      <c r="CD815" s="182">
        <v>0.48951831983170679</v>
      </c>
      <c r="CE815" s="182">
        <v>6.8007717514824401E-2</v>
      </c>
      <c r="CF815" s="182">
        <v>0.42233637697886911</v>
      </c>
      <c r="CG815" s="179">
        <v>1.44410482</v>
      </c>
      <c r="CH815" s="169">
        <v>0.3</v>
      </c>
      <c r="CI815" s="170" t="s">
        <v>46</v>
      </c>
      <c r="CJ815" s="170">
        <v>6.0000000000000001E-3</v>
      </c>
      <c r="CK815" s="170" t="s">
        <v>46</v>
      </c>
      <c r="CL815" s="170">
        <v>6.0000000000000001E-3</v>
      </c>
      <c r="CM815" s="180">
        <v>247314715.44999999</v>
      </c>
      <c r="CN815" s="180">
        <v>230720847.93920624</v>
      </c>
      <c r="CO815" s="180">
        <v>-5955411.2099999972</v>
      </c>
      <c r="CP815" s="128" t="s">
        <v>46</v>
      </c>
      <c r="CQ815" s="128" t="s">
        <v>46</v>
      </c>
      <c r="CR815" s="128" t="s">
        <v>46</v>
      </c>
      <c r="CS815" s="128" t="s">
        <v>46</v>
      </c>
      <c r="CT815" s="126" t="s">
        <v>46</v>
      </c>
      <c r="CU815" s="126" t="s">
        <v>46</v>
      </c>
      <c r="CV815" s="126" t="s">
        <v>7297</v>
      </c>
      <c r="CW815" s="126" t="s">
        <v>46</v>
      </c>
      <c r="CX815" s="154">
        <v>25569.625694432871</v>
      </c>
    </row>
    <row r="816" spans="1:102" ht="15" customHeight="1" x14ac:dyDescent="0.35">
      <c r="A816" s="8"/>
      <c r="B816" s="129">
        <v>41687480000198</v>
      </c>
      <c r="C816" s="152" t="s">
        <v>7298</v>
      </c>
      <c r="D816" s="126">
        <v>50</v>
      </c>
      <c r="E816" s="126"/>
      <c r="F816" s="122"/>
      <c r="G816" s="126" t="s">
        <v>711</v>
      </c>
      <c r="H816" s="126" t="s">
        <v>3405</v>
      </c>
      <c r="I816" s="126" t="s">
        <v>3405</v>
      </c>
      <c r="J816" s="126" t="s">
        <v>5112</v>
      </c>
      <c r="K816" s="126" t="s">
        <v>3540</v>
      </c>
      <c r="L816" s="211" t="s">
        <v>4785</v>
      </c>
      <c r="M816" s="126" t="s">
        <v>4733</v>
      </c>
      <c r="N816" s="126" t="s">
        <v>46</v>
      </c>
      <c r="O816" s="126" t="s">
        <v>4216</v>
      </c>
      <c r="P816" s="211" t="s">
        <v>6411</v>
      </c>
      <c r="Q816" s="127">
        <v>100000</v>
      </c>
      <c r="R816" s="126" t="s">
        <v>4361</v>
      </c>
      <c r="S816" s="213" t="s">
        <v>46</v>
      </c>
      <c r="T816" s="171">
        <v>0.01</v>
      </c>
      <c r="U816" s="171">
        <v>0.01</v>
      </c>
      <c r="V816" s="172" t="s">
        <v>3398</v>
      </c>
      <c r="W816" s="172" t="s">
        <v>135</v>
      </c>
      <c r="X816" s="172" t="s">
        <v>46</v>
      </c>
      <c r="Y816" s="172" t="s">
        <v>46</v>
      </c>
      <c r="Z816" s="172" t="s">
        <v>46</v>
      </c>
      <c r="AA816" s="172" t="s">
        <v>46</v>
      </c>
      <c r="AB816" s="169" t="s">
        <v>46</v>
      </c>
      <c r="AC816" s="172" t="s">
        <v>46</v>
      </c>
      <c r="AD816" s="169">
        <v>1.5E-3</v>
      </c>
      <c r="AE816" s="169" t="s">
        <v>46</v>
      </c>
      <c r="AF816" s="169" t="s">
        <v>46</v>
      </c>
      <c r="AG816" s="169">
        <v>0.2</v>
      </c>
      <c r="AH816" s="172" t="s">
        <v>46</v>
      </c>
      <c r="AI816" s="172" t="s">
        <v>46</v>
      </c>
      <c r="AJ816" s="172" t="s">
        <v>133</v>
      </c>
      <c r="AK816" s="173">
        <v>44490</v>
      </c>
      <c r="AL816" s="212" t="s">
        <v>7299</v>
      </c>
      <c r="AM816" s="128" t="s">
        <v>46</v>
      </c>
      <c r="AN816" s="128" t="s">
        <v>46</v>
      </c>
      <c r="AO816" s="128" t="s">
        <v>46</v>
      </c>
      <c r="AP816" s="128" t="s">
        <v>46</v>
      </c>
      <c r="AQ816" s="128" t="s">
        <v>46</v>
      </c>
      <c r="AR816" s="128" t="s">
        <v>46</v>
      </c>
      <c r="AS816" s="128" t="s">
        <v>46</v>
      </c>
      <c r="AT816" s="128" t="s">
        <v>46</v>
      </c>
      <c r="AU816" s="128" t="s">
        <v>46</v>
      </c>
      <c r="AV816" s="128" t="s">
        <v>46</v>
      </c>
      <c r="AW816" s="128" t="s">
        <v>46</v>
      </c>
      <c r="AX816" s="128" t="s">
        <v>46</v>
      </c>
      <c r="AY816" s="128" t="s">
        <v>46</v>
      </c>
      <c r="AZ816" s="128" t="s">
        <v>46</v>
      </c>
      <c r="BA816" s="128" t="s">
        <v>46</v>
      </c>
      <c r="BB816" s="128" t="s">
        <v>46</v>
      </c>
      <c r="BC816" s="128" t="s">
        <v>46</v>
      </c>
      <c r="BD816" s="128" t="s">
        <v>46</v>
      </c>
      <c r="BE816" s="128" t="s">
        <v>46</v>
      </c>
      <c r="BF816" s="128" t="s">
        <v>46</v>
      </c>
      <c r="BG816" s="128" t="s">
        <v>46</v>
      </c>
      <c r="BH816" s="128" t="s">
        <v>46</v>
      </c>
      <c r="BI816" s="128" t="s">
        <v>46</v>
      </c>
      <c r="BJ816" s="128" t="s">
        <v>46</v>
      </c>
      <c r="BK816" s="128" t="s">
        <v>46</v>
      </c>
      <c r="BL816" s="128" t="s">
        <v>46</v>
      </c>
      <c r="BM816" s="128" t="s">
        <v>46</v>
      </c>
      <c r="BN816" s="128" t="s">
        <v>46</v>
      </c>
      <c r="BO816" s="128" t="s">
        <v>46</v>
      </c>
      <c r="BP816" s="128" t="s">
        <v>46</v>
      </c>
      <c r="BQ816" s="128" t="s">
        <v>46</v>
      </c>
      <c r="BR816" s="128" t="s">
        <v>46</v>
      </c>
      <c r="BS816" s="128" t="s">
        <v>46</v>
      </c>
      <c r="BT816" s="128">
        <v>0.35888658089835729</v>
      </c>
      <c r="BU816" s="128">
        <v>0.25219240461439357</v>
      </c>
      <c r="BV816" s="177">
        <v>0.54578690162911658</v>
      </c>
      <c r="BW816" s="177">
        <v>-0.49875188835500761</v>
      </c>
      <c r="BX816" s="128">
        <v>-7.8597110325643801E-2</v>
      </c>
      <c r="BY816" s="128">
        <v>-0.34475902012140069</v>
      </c>
      <c r="BZ816" s="177">
        <v>-0.36894542403574909</v>
      </c>
      <c r="CA816" s="182">
        <v>-1.4825444309042601E-2</v>
      </c>
      <c r="CB816" s="182">
        <v>5.7325184077237398E-2</v>
      </c>
      <c r="CC816" s="182">
        <v>2.2470958303481E-2</v>
      </c>
      <c r="CD816" s="182">
        <v>2.7626822863795499E-2</v>
      </c>
      <c r="CE816" s="182">
        <v>2.1936906191269801E-2</v>
      </c>
      <c r="CF816" s="182">
        <v>-7.4927941598915996E-3</v>
      </c>
      <c r="CG816" s="179">
        <v>861.23796655000001</v>
      </c>
      <c r="CH816" s="169">
        <v>0.1</v>
      </c>
      <c r="CI816" s="170">
        <v>0.05</v>
      </c>
      <c r="CJ816" s="170">
        <v>1.4999999999999999E-4</v>
      </c>
      <c r="CK816" s="170">
        <v>1.5231119322623313E-3</v>
      </c>
      <c r="CL816" s="170">
        <v>1.6731119322623313E-3</v>
      </c>
      <c r="CM816" s="180">
        <v>58686993.079999998</v>
      </c>
      <c r="CN816" s="180">
        <v>59261529.89920634</v>
      </c>
      <c r="CO816" s="180" t="s">
        <v>46</v>
      </c>
      <c r="CP816" s="128" t="s">
        <v>46</v>
      </c>
      <c r="CQ816" s="128" t="s">
        <v>46</v>
      </c>
      <c r="CR816" s="128" t="s">
        <v>46</v>
      </c>
      <c r="CS816" s="128" t="s">
        <v>46</v>
      </c>
      <c r="CT816" s="126" t="s">
        <v>46</v>
      </c>
      <c r="CU816" s="126" t="s">
        <v>46</v>
      </c>
      <c r="CV816" s="126" t="s">
        <v>7300</v>
      </c>
      <c r="CW816" s="126" t="s">
        <v>46</v>
      </c>
      <c r="CX816" s="154">
        <v>25569.604861099539</v>
      </c>
    </row>
    <row r="817" spans="1:102" ht="15" customHeight="1" x14ac:dyDescent="0.35">
      <c r="A817" s="8"/>
      <c r="B817" s="129">
        <v>53095152000181</v>
      </c>
      <c r="C817" s="152" t="s">
        <v>7301</v>
      </c>
      <c r="D817" s="126">
        <v>11</v>
      </c>
      <c r="E817" s="126"/>
      <c r="F817" s="122"/>
      <c r="G817" s="126" t="s">
        <v>4425</v>
      </c>
      <c r="H817" s="126" t="s">
        <v>352</v>
      </c>
      <c r="I817" s="126" t="s">
        <v>3383</v>
      </c>
      <c r="J817" s="126" t="s">
        <v>3561</v>
      </c>
      <c r="K817" s="126" t="s">
        <v>3526</v>
      </c>
      <c r="L817" s="211" t="s">
        <v>3399</v>
      </c>
      <c r="M817" s="126" t="s">
        <v>163</v>
      </c>
      <c r="N817" s="126" t="s">
        <v>3547</v>
      </c>
      <c r="O817" s="126" t="s">
        <v>319</v>
      </c>
      <c r="P817" s="211" t="s">
        <v>4252</v>
      </c>
      <c r="Q817" s="127">
        <v>1000</v>
      </c>
      <c r="R817" s="126" t="s">
        <v>4350</v>
      </c>
      <c r="S817" s="213" t="s">
        <v>46</v>
      </c>
      <c r="T817" s="171">
        <v>500</v>
      </c>
      <c r="U817" s="171">
        <v>500</v>
      </c>
      <c r="V817" s="172" t="s">
        <v>3398</v>
      </c>
      <c r="W817" s="172" t="s">
        <v>135</v>
      </c>
      <c r="X817" s="172" t="s">
        <v>3531</v>
      </c>
      <c r="Y817" s="172" t="s">
        <v>3530</v>
      </c>
      <c r="Z817" s="172">
        <v>31</v>
      </c>
      <c r="AA817" s="172" t="s">
        <v>46</v>
      </c>
      <c r="AB817" s="169" t="s">
        <v>46</v>
      </c>
      <c r="AC817" s="172" t="s">
        <v>46</v>
      </c>
      <c r="AD817" s="169">
        <v>0.01</v>
      </c>
      <c r="AE817" s="169" t="s">
        <v>46</v>
      </c>
      <c r="AF817" s="169">
        <v>1.2E-2</v>
      </c>
      <c r="AG817" s="169">
        <v>0.2</v>
      </c>
      <c r="AH817" s="172" t="s">
        <v>3380</v>
      </c>
      <c r="AI817" s="172" t="s">
        <v>3381</v>
      </c>
      <c r="AJ817" s="172" t="s">
        <v>133</v>
      </c>
      <c r="AK817" s="173">
        <v>45659</v>
      </c>
      <c r="AL817" s="212" t="s">
        <v>7302</v>
      </c>
      <c r="AM817" s="128">
        <v>1.7948663217178799E-2</v>
      </c>
      <c r="AN817" s="128" t="s">
        <v>46</v>
      </c>
      <c r="AO817" s="128" t="s">
        <v>46</v>
      </c>
      <c r="AP817" s="128" t="s">
        <v>46</v>
      </c>
      <c r="AQ817" s="128" t="s">
        <v>46</v>
      </c>
      <c r="AR817" s="128" t="s">
        <v>46</v>
      </c>
      <c r="AS817" s="128" t="s">
        <v>46</v>
      </c>
      <c r="AT817" s="128" t="s">
        <v>46</v>
      </c>
      <c r="AU817" s="128" t="s">
        <v>46</v>
      </c>
      <c r="AV817" s="128" t="s">
        <v>46</v>
      </c>
      <c r="AW817" s="128">
        <v>0.186763722435836</v>
      </c>
      <c r="AX817" s="128">
        <v>1.4712858657889485</v>
      </c>
      <c r="AY817" s="128" t="s">
        <v>46</v>
      </c>
      <c r="AZ817" s="128" t="s">
        <v>46</v>
      </c>
      <c r="BA817" s="128" t="s">
        <v>46</v>
      </c>
      <c r="BB817" s="128" t="s">
        <v>46</v>
      </c>
      <c r="BC817" s="128" t="s">
        <v>46</v>
      </c>
      <c r="BD817" s="128" t="s">
        <v>46</v>
      </c>
      <c r="BE817" s="128" t="s">
        <v>46</v>
      </c>
      <c r="BF817" s="128" t="s">
        <v>46</v>
      </c>
      <c r="BG817" s="128" t="s">
        <v>46</v>
      </c>
      <c r="BH817" s="128">
        <v>1.3152938953512816</v>
      </c>
      <c r="BI817" s="128">
        <v>5.7493594418011997E-3</v>
      </c>
      <c r="BJ817" s="128" t="s">
        <v>46</v>
      </c>
      <c r="BK817" s="128" t="s">
        <v>46</v>
      </c>
      <c r="BL817" s="128" t="s">
        <v>46</v>
      </c>
      <c r="BM817" s="128" t="s">
        <v>46</v>
      </c>
      <c r="BN817" s="128" t="s">
        <v>46</v>
      </c>
      <c r="BO817" s="128" t="s">
        <v>46</v>
      </c>
      <c r="BP817" s="128" t="s">
        <v>46</v>
      </c>
      <c r="BQ817" s="128" t="s">
        <v>46</v>
      </c>
      <c r="BR817" s="128" t="s">
        <v>46</v>
      </c>
      <c r="BS817" s="128">
        <v>3.9203197573640658E-2</v>
      </c>
      <c r="BT817" s="128" t="s">
        <v>46</v>
      </c>
      <c r="BU817" s="128">
        <v>1.0095198343228799E-2</v>
      </c>
      <c r="BV817" s="177" t="s">
        <v>46</v>
      </c>
      <c r="BW817" s="177">
        <v>3.8812029454411721</v>
      </c>
      <c r="BX817" s="128" t="s">
        <v>46</v>
      </c>
      <c r="BY817" s="128">
        <v>-1.6268951719252999E-3</v>
      </c>
      <c r="BZ817" s="177">
        <v>1.31972727422982E-2</v>
      </c>
      <c r="CA817" s="182" t="s">
        <v>46</v>
      </c>
      <c r="CB817" s="182" t="s">
        <v>46</v>
      </c>
      <c r="CC817" s="182" t="s">
        <v>46</v>
      </c>
      <c r="CD817" s="182" t="s">
        <v>46</v>
      </c>
      <c r="CE817" s="182" t="s">
        <v>46</v>
      </c>
      <c r="CF817" s="182" t="s">
        <v>46</v>
      </c>
      <c r="CG817" s="179">
        <v>1.1354891899999999</v>
      </c>
      <c r="CH817" s="169">
        <v>0.25</v>
      </c>
      <c r="CI817" s="170">
        <v>0.125</v>
      </c>
      <c r="CJ817" s="170">
        <v>2.5000000000000001E-3</v>
      </c>
      <c r="CK817" s="170" t="s">
        <v>46</v>
      </c>
      <c r="CL817" s="170">
        <v>2.5000000000000001E-3</v>
      </c>
      <c r="CM817" s="180">
        <v>221901787.31999999</v>
      </c>
      <c r="CN817" s="180">
        <v>79338030.958492056</v>
      </c>
      <c r="CO817" s="180">
        <v>197086680.13999999</v>
      </c>
      <c r="CP817" s="128" t="s">
        <v>46</v>
      </c>
      <c r="CQ817" s="128" t="s">
        <v>46</v>
      </c>
      <c r="CR817" s="128" t="s">
        <v>46</v>
      </c>
      <c r="CS817" s="128" t="s">
        <v>46</v>
      </c>
      <c r="CT817" s="126" t="s">
        <v>46</v>
      </c>
      <c r="CU817" s="126" t="s">
        <v>46</v>
      </c>
      <c r="CV817" s="126" t="s">
        <v>7303</v>
      </c>
      <c r="CW817" s="126" t="s">
        <v>46</v>
      </c>
      <c r="CX817" s="154">
        <v>25569.625694432871</v>
      </c>
    </row>
    <row r="818" spans="1:102" ht="15" customHeight="1" x14ac:dyDescent="0.35">
      <c r="A818" s="8"/>
      <c r="B818" s="129">
        <v>36352590000169</v>
      </c>
      <c r="C818" s="152" t="s">
        <v>7304</v>
      </c>
      <c r="D818" s="126">
        <v>29</v>
      </c>
      <c r="E818" s="126"/>
      <c r="F818" s="122"/>
      <c r="G818" s="126" t="s">
        <v>711</v>
      </c>
      <c r="H818" s="126" t="s">
        <v>3391</v>
      </c>
      <c r="I818" s="126" t="s">
        <v>3392</v>
      </c>
      <c r="J818" s="126" t="s">
        <v>3560</v>
      </c>
      <c r="K818" s="126" t="s">
        <v>3540</v>
      </c>
      <c r="L818" s="211" t="s">
        <v>3399</v>
      </c>
      <c r="M818" s="126" t="s">
        <v>112</v>
      </c>
      <c r="N818" s="126" t="s">
        <v>4442</v>
      </c>
      <c r="O818" s="126" t="s">
        <v>4459</v>
      </c>
      <c r="P818" s="211" t="s">
        <v>4470</v>
      </c>
      <c r="Q818" s="127">
        <v>500</v>
      </c>
      <c r="R818" s="126" t="s">
        <v>4361</v>
      </c>
      <c r="S818" s="213" t="s">
        <v>46</v>
      </c>
      <c r="T818" s="171">
        <v>100</v>
      </c>
      <c r="U818" s="171">
        <v>100</v>
      </c>
      <c r="V818" s="172" t="s">
        <v>3398</v>
      </c>
      <c r="W818" s="172" t="s">
        <v>135</v>
      </c>
      <c r="X818" s="172" t="s">
        <v>3531</v>
      </c>
      <c r="Y818" s="172" t="s">
        <v>3534</v>
      </c>
      <c r="Z818" s="172">
        <v>32</v>
      </c>
      <c r="AA818" s="172" t="s">
        <v>46</v>
      </c>
      <c r="AB818" s="169" t="s">
        <v>46</v>
      </c>
      <c r="AC818" s="172" t="s">
        <v>7305</v>
      </c>
      <c r="AD818" s="169">
        <v>0.02</v>
      </c>
      <c r="AE818" s="169">
        <v>0.15</v>
      </c>
      <c r="AF818" s="169">
        <v>2.5000000000000001E-2</v>
      </c>
      <c r="AG818" s="169">
        <v>0.2</v>
      </c>
      <c r="AH818" s="172" t="s">
        <v>136</v>
      </c>
      <c r="AI818" s="172" t="s">
        <v>4367</v>
      </c>
      <c r="AJ818" s="172" t="s">
        <v>46</v>
      </c>
      <c r="AK818" s="173">
        <v>43969</v>
      </c>
      <c r="AL818" s="212" t="s">
        <v>7306</v>
      </c>
      <c r="AM818" s="128">
        <v>3.7490443393719097E-2</v>
      </c>
      <c r="AN818" s="128">
        <v>0.43604772099892908</v>
      </c>
      <c r="AO818" s="128">
        <v>0.1801942590044911</v>
      </c>
      <c r="AP818" s="128">
        <v>0.13084511248381789</v>
      </c>
      <c r="AQ818" s="128">
        <v>0.1086844912457634</v>
      </c>
      <c r="AR818" s="128">
        <v>-0.2125900168711449</v>
      </c>
      <c r="AS818" s="128">
        <v>0.32860337677922158</v>
      </c>
      <c r="AT818" s="128">
        <v>-6.1220218649627699E-2</v>
      </c>
      <c r="AU818" s="128" t="s">
        <v>46</v>
      </c>
      <c r="AV818" s="128" t="s">
        <v>46</v>
      </c>
      <c r="AW818" s="128">
        <v>8.9258736383990497E-2</v>
      </c>
      <c r="AX818" s="128">
        <v>3.0731625414056638</v>
      </c>
      <c r="AY818" s="128">
        <v>4.212508743836981</v>
      </c>
      <c r="AZ818" s="128">
        <v>1.3504240412763449</v>
      </c>
      <c r="BA818" s="128">
        <v>1.0747367335742803</v>
      </c>
      <c r="BB818" s="128">
        <v>0.84310900414572265</v>
      </c>
      <c r="BC818" s="128" t="s">
        <v>46</v>
      </c>
      <c r="BD818" s="128">
        <v>2.5185277183571437</v>
      </c>
      <c r="BE818" s="128" t="s">
        <v>46</v>
      </c>
      <c r="BF818" s="128" t="s">
        <v>46</v>
      </c>
      <c r="BG818" s="128" t="s">
        <v>46</v>
      </c>
      <c r="BH818" s="128">
        <v>0.90234455969471239</v>
      </c>
      <c r="BI818" s="128">
        <v>2.52911396183415E-2</v>
      </c>
      <c r="BJ818" s="128">
        <v>0.33253512375224581</v>
      </c>
      <c r="BK818" s="128">
        <v>4.6758942765466202E-2</v>
      </c>
      <c r="BL818" s="128">
        <v>8.1113831824641824E-3</v>
      </c>
      <c r="BM818" s="128">
        <v>-1.7915249629279817E-2</v>
      </c>
      <c r="BN818" s="128">
        <v>-0.3213297450253873</v>
      </c>
      <c r="BO818" s="128">
        <v>0.1981289831943964</v>
      </c>
      <c r="BP818" s="128">
        <v>-0.18495025410266189</v>
      </c>
      <c r="BQ818" s="128" t="s">
        <v>46</v>
      </c>
      <c r="BR818" s="128" t="s">
        <v>46</v>
      </c>
      <c r="BS818" s="128">
        <v>-8.7904116869537141E-3</v>
      </c>
      <c r="BT818" s="128">
        <v>0.20104463701065459</v>
      </c>
      <c r="BU818" s="128">
        <v>0.21667853840804341</v>
      </c>
      <c r="BV818" s="177">
        <v>0.30141552669423438</v>
      </c>
      <c r="BW818" s="177">
        <v>7.4683536206479897E-2</v>
      </c>
      <c r="BX818" s="128">
        <v>-0.20076350254201189</v>
      </c>
      <c r="BY818" s="128">
        <v>-0.39997129456384128</v>
      </c>
      <c r="BZ818" s="177">
        <v>0.87826446782768952</v>
      </c>
      <c r="CA818" s="182">
        <v>0.88781072525717897</v>
      </c>
      <c r="CB818" s="182">
        <v>-0.32473234324431838</v>
      </c>
      <c r="CC818" s="182">
        <v>0.5710115078478768</v>
      </c>
      <c r="CD818" s="182">
        <v>0.48949223102247658</v>
      </c>
      <c r="CE818" s="182">
        <v>6.7882010371119197E-2</v>
      </c>
      <c r="CF818" s="182">
        <v>0.42122344930425187</v>
      </c>
      <c r="CG818" s="179">
        <v>1.5809435000000001</v>
      </c>
      <c r="CH818" s="169">
        <v>0.18</v>
      </c>
      <c r="CI818" s="170">
        <v>0.15</v>
      </c>
      <c r="CJ818" s="170">
        <v>3.5999999999999999E-3</v>
      </c>
      <c r="CK818" s="170" t="s">
        <v>46</v>
      </c>
      <c r="CL818" s="170">
        <v>3.5999999999999999E-3</v>
      </c>
      <c r="CM818" s="180">
        <v>4035252.94</v>
      </c>
      <c r="CN818" s="180">
        <v>4224762.1193650784</v>
      </c>
      <c r="CO818" s="180">
        <v>-1044524.68</v>
      </c>
      <c r="CP818" s="128" t="s">
        <v>46</v>
      </c>
      <c r="CQ818" s="128" t="s">
        <v>46</v>
      </c>
      <c r="CR818" s="128" t="s">
        <v>46</v>
      </c>
      <c r="CS818" s="128" t="s">
        <v>46</v>
      </c>
      <c r="CT818" s="126" t="s">
        <v>46</v>
      </c>
      <c r="CU818" s="126" t="s">
        <v>46</v>
      </c>
      <c r="CV818" s="126" t="s">
        <v>7307</v>
      </c>
      <c r="CW818" s="126" t="s">
        <v>46</v>
      </c>
      <c r="CX818" s="154">
        <v>25569.625694432871</v>
      </c>
    </row>
    <row r="819" spans="1:102" ht="15" customHeight="1" x14ac:dyDescent="0.35">
      <c r="A819" s="8"/>
      <c r="B819" s="129">
        <v>51488342000133</v>
      </c>
      <c r="C819" s="152" t="s">
        <v>7308</v>
      </c>
      <c r="D819" s="126">
        <v>2</v>
      </c>
      <c r="E819" s="126"/>
      <c r="F819" s="122"/>
      <c r="G819" s="126" t="s">
        <v>711</v>
      </c>
      <c r="H819" s="126" t="s">
        <v>352</v>
      </c>
      <c r="I819" s="126" t="s">
        <v>3383</v>
      </c>
      <c r="J819" s="126" t="s">
        <v>3559</v>
      </c>
      <c r="K819" s="126" t="s">
        <v>3526</v>
      </c>
      <c r="L819" s="211" t="s">
        <v>3399</v>
      </c>
      <c r="M819" s="126" t="s">
        <v>163</v>
      </c>
      <c r="N819" s="126" t="s">
        <v>3570</v>
      </c>
      <c r="O819" s="126" t="s">
        <v>3568</v>
      </c>
      <c r="P819" s="211" t="s">
        <v>3562</v>
      </c>
      <c r="Q819" s="127">
        <v>100</v>
      </c>
      <c r="R819" s="126" t="s">
        <v>4350</v>
      </c>
      <c r="S819" s="213" t="s">
        <v>46</v>
      </c>
      <c r="T819" s="171">
        <v>100</v>
      </c>
      <c r="U819" s="171">
        <v>100</v>
      </c>
      <c r="V819" s="172" t="s">
        <v>4780</v>
      </c>
      <c r="W819" s="172" t="s">
        <v>135</v>
      </c>
      <c r="X819" s="172" t="s">
        <v>135</v>
      </c>
      <c r="Y819" s="172" t="s">
        <v>135</v>
      </c>
      <c r="Z819" s="172">
        <v>0</v>
      </c>
      <c r="AA819" s="172" t="s">
        <v>46</v>
      </c>
      <c r="AB819" s="169" t="s">
        <v>46</v>
      </c>
      <c r="AC819" s="172" t="s">
        <v>7309</v>
      </c>
      <c r="AD819" s="169">
        <v>2.3999999999999998E-3</v>
      </c>
      <c r="AE819" s="169">
        <v>0.1124</v>
      </c>
      <c r="AF819" s="169">
        <v>4.0000000000000001E-3</v>
      </c>
      <c r="AG819" s="169" t="s">
        <v>46</v>
      </c>
      <c r="AH819" s="172" t="s">
        <v>46</v>
      </c>
      <c r="AI819" s="172" t="s">
        <v>46</v>
      </c>
      <c r="AJ819" s="172" t="s">
        <v>133</v>
      </c>
      <c r="AK819" s="173">
        <v>45453</v>
      </c>
      <c r="AL819" s="212" t="s">
        <v>7310</v>
      </c>
      <c r="AM819" s="128">
        <v>1.2160193460923801E-2</v>
      </c>
      <c r="AN819" s="128">
        <v>0.1028038545644725</v>
      </c>
      <c r="AO819" s="128">
        <v>0.1325674136334396</v>
      </c>
      <c r="AP819" s="128" t="s">
        <v>46</v>
      </c>
      <c r="AQ819" s="128" t="s">
        <v>46</v>
      </c>
      <c r="AR819" s="128" t="s">
        <v>46</v>
      </c>
      <c r="AS819" s="128" t="s">
        <v>46</v>
      </c>
      <c r="AT819" s="128" t="s">
        <v>46</v>
      </c>
      <c r="AU819" s="128" t="s">
        <v>46</v>
      </c>
      <c r="AV819" s="128" t="s">
        <v>46</v>
      </c>
      <c r="AW819" s="128">
        <v>0.1265594156931926</v>
      </c>
      <c r="AX819" s="128">
        <v>0.99679405356454598</v>
      </c>
      <c r="AY819" s="128">
        <v>0.9931530779725124</v>
      </c>
      <c r="AZ819" s="128">
        <v>0.99349570540957355</v>
      </c>
      <c r="BA819" s="128" t="s">
        <v>46</v>
      </c>
      <c r="BB819" s="128" t="s">
        <v>46</v>
      </c>
      <c r="BC819" s="128" t="s">
        <v>46</v>
      </c>
      <c r="BD819" s="128" t="s">
        <v>46</v>
      </c>
      <c r="BE819" s="128" t="s">
        <v>46</v>
      </c>
      <c r="BF819" s="128" t="s">
        <v>46</v>
      </c>
      <c r="BG819" s="128" t="s">
        <v>46</v>
      </c>
      <c r="BH819" s="128">
        <v>1.0014004357277551</v>
      </c>
      <c r="BI819" s="128">
        <v>-3.9110314453600003E-5</v>
      </c>
      <c r="BJ819" s="128">
        <v>-7.0874268221069998E-4</v>
      </c>
      <c r="BK819" s="128">
        <v>-8.6790260558530005E-4</v>
      </c>
      <c r="BL819" s="128" t="s">
        <v>46</v>
      </c>
      <c r="BM819" s="128" t="s">
        <v>46</v>
      </c>
      <c r="BN819" s="128" t="s">
        <v>46</v>
      </c>
      <c r="BO819" s="128" t="s">
        <v>46</v>
      </c>
      <c r="BP819" s="128" t="s">
        <v>46</v>
      </c>
      <c r="BQ819" s="128" t="s">
        <v>46</v>
      </c>
      <c r="BR819" s="128" t="s">
        <v>46</v>
      </c>
      <c r="BS819" s="128">
        <v>1.5713176953702224E-4</v>
      </c>
      <c r="BT819" s="128">
        <v>9.2399213439200002E-4</v>
      </c>
      <c r="BU819" s="128">
        <v>1.0469829387364999E-3</v>
      </c>
      <c r="BV819" s="177">
        <v>-0.82939663329455127</v>
      </c>
      <c r="BW819" s="177">
        <v>0.1474372542421831</v>
      </c>
      <c r="BX819" s="128" t="s">
        <v>46</v>
      </c>
      <c r="BY819" s="128" t="s">
        <v>46</v>
      </c>
      <c r="BZ819" s="177">
        <v>-1.2677868316439999E-4</v>
      </c>
      <c r="CA819" s="182">
        <v>3.6300929296206999E-2</v>
      </c>
      <c r="CB819" s="182">
        <v>-7.4284816978380297E-2</v>
      </c>
      <c r="CC819" s="182">
        <v>8.4884535605032604E-2</v>
      </c>
      <c r="CD819" s="182">
        <v>4.9428882512926701E-2</v>
      </c>
      <c r="CE819" s="182">
        <v>-2.72911859808589E-2</v>
      </c>
      <c r="CF819" s="182">
        <v>7.0535656504337005E-2</v>
      </c>
      <c r="CG819" s="179">
        <v>1.1694417699999999</v>
      </c>
      <c r="CH819" s="169">
        <v>0.46</v>
      </c>
      <c r="CI819" s="170" t="s">
        <v>46</v>
      </c>
      <c r="CJ819" s="170">
        <v>1.1039999999999999E-3</v>
      </c>
      <c r="CK819" s="170" t="s">
        <v>46</v>
      </c>
      <c r="CL819" s="170">
        <v>1.1039999999999999E-3</v>
      </c>
      <c r="CM819" s="180">
        <v>2746032749.7399998</v>
      </c>
      <c r="CN819" s="180">
        <v>2717968217.5120616</v>
      </c>
      <c r="CO819" s="180">
        <v>-77032466.670000017</v>
      </c>
      <c r="CP819" s="128" t="s">
        <v>46</v>
      </c>
      <c r="CQ819" s="128" t="s">
        <v>46</v>
      </c>
      <c r="CR819" s="128" t="s">
        <v>46</v>
      </c>
      <c r="CS819" s="128" t="s">
        <v>46</v>
      </c>
      <c r="CT819" s="126" t="s">
        <v>46</v>
      </c>
      <c r="CU819" s="126" t="s">
        <v>46</v>
      </c>
      <c r="CV819" s="126" t="s">
        <v>7311</v>
      </c>
      <c r="CW819" s="126" t="s">
        <v>46</v>
      </c>
      <c r="CX819" s="154">
        <v>25569.667361099539</v>
      </c>
    </row>
    <row r="820" spans="1:102" ht="15" customHeight="1" x14ac:dyDescent="0.35">
      <c r="A820" s="8"/>
      <c r="B820" s="129">
        <v>36554324000119</v>
      </c>
      <c r="C820" s="152" t="s">
        <v>7312</v>
      </c>
      <c r="D820" s="126">
        <v>50</v>
      </c>
      <c r="E820" s="126"/>
      <c r="F820" s="122"/>
      <c r="G820" s="126" t="s">
        <v>711</v>
      </c>
      <c r="H820" s="126" t="s">
        <v>3405</v>
      </c>
      <c r="I820" s="126" t="s">
        <v>3405</v>
      </c>
      <c r="J820" s="126" t="s">
        <v>3560</v>
      </c>
      <c r="K820" s="126" t="s">
        <v>3540</v>
      </c>
      <c r="L820" s="211" t="s">
        <v>4785</v>
      </c>
      <c r="M820" s="126" t="s">
        <v>112</v>
      </c>
      <c r="N820" s="126" t="s">
        <v>4474</v>
      </c>
      <c r="O820" s="126" t="s">
        <v>4216</v>
      </c>
      <c r="P820" s="211" t="s">
        <v>5542</v>
      </c>
      <c r="Q820" s="127">
        <v>200000</v>
      </c>
      <c r="R820" s="126" t="s">
        <v>4361</v>
      </c>
      <c r="S820" s="213" t="s">
        <v>46</v>
      </c>
      <c r="T820" s="171">
        <v>0.01</v>
      </c>
      <c r="U820" s="171">
        <v>0.01</v>
      </c>
      <c r="V820" s="172" t="s">
        <v>3398</v>
      </c>
      <c r="W820" s="172" t="s">
        <v>135</v>
      </c>
      <c r="X820" s="172" t="s">
        <v>46</v>
      </c>
      <c r="Y820" s="172" t="s">
        <v>46</v>
      </c>
      <c r="Z820" s="172" t="s">
        <v>46</v>
      </c>
      <c r="AA820" s="172" t="s">
        <v>46</v>
      </c>
      <c r="AB820" s="169" t="s">
        <v>46</v>
      </c>
      <c r="AC820" s="172" t="s">
        <v>46</v>
      </c>
      <c r="AD820" s="169">
        <v>0.02</v>
      </c>
      <c r="AE820" s="169" t="s">
        <v>46</v>
      </c>
      <c r="AF820" s="169" t="s">
        <v>46</v>
      </c>
      <c r="AG820" s="169" t="s">
        <v>46</v>
      </c>
      <c r="AH820" s="172" t="s">
        <v>46</v>
      </c>
      <c r="AI820" s="172" t="s">
        <v>46</v>
      </c>
      <c r="AJ820" s="172" t="s">
        <v>46</v>
      </c>
      <c r="AK820" s="173">
        <v>44169</v>
      </c>
      <c r="AL820" s="212" t="s">
        <v>7313</v>
      </c>
      <c r="AM820" s="128" t="s">
        <v>46</v>
      </c>
      <c r="AN820" s="128" t="s">
        <v>46</v>
      </c>
      <c r="AO820" s="128" t="s">
        <v>46</v>
      </c>
      <c r="AP820" s="128" t="s">
        <v>46</v>
      </c>
      <c r="AQ820" s="128" t="s">
        <v>46</v>
      </c>
      <c r="AR820" s="128" t="s">
        <v>46</v>
      </c>
      <c r="AS820" s="128" t="s">
        <v>46</v>
      </c>
      <c r="AT820" s="128" t="s">
        <v>46</v>
      </c>
      <c r="AU820" s="128" t="s">
        <v>46</v>
      </c>
      <c r="AV820" s="128" t="s">
        <v>46</v>
      </c>
      <c r="AW820" s="128" t="s">
        <v>46</v>
      </c>
      <c r="AX820" s="128" t="s">
        <v>46</v>
      </c>
      <c r="AY820" s="128" t="s">
        <v>46</v>
      </c>
      <c r="AZ820" s="128" t="s">
        <v>46</v>
      </c>
      <c r="BA820" s="128" t="s">
        <v>46</v>
      </c>
      <c r="BB820" s="128" t="s">
        <v>46</v>
      </c>
      <c r="BC820" s="128" t="s">
        <v>46</v>
      </c>
      <c r="BD820" s="128" t="s">
        <v>46</v>
      </c>
      <c r="BE820" s="128" t="s">
        <v>46</v>
      </c>
      <c r="BF820" s="128" t="s">
        <v>46</v>
      </c>
      <c r="BG820" s="128" t="s">
        <v>46</v>
      </c>
      <c r="BH820" s="128" t="s">
        <v>46</v>
      </c>
      <c r="BI820" s="128" t="s">
        <v>46</v>
      </c>
      <c r="BJ820" s="128" t="s">
        <v>46</v>
      </c>
      <c r="BK820" s="128" t="s">
        <v>46</v>
      </c>
      <c r="BL820" s="128" t="s">
        <v>46</v>
      </c>
      <c r="BM820" s="128" t="s">
        <v>46</v>
      </c>
      <c r="BN820" s="128" t="s">
        <v>46</v>
      </c>
      <c r="BO820" s="128" t="s">
        <v>46</v>
      </c>
      <c r="BP820" s="128" t="s">
        <v>46</v>
      </c>
      <c r="BQ820" s="128" t="s">
        <v>46</v>
      </c>
      <c r="BR820" s="128" t="s">
        <v>46</v>
      </c>
      <c r="BS820" s="128" t="s">
        <v>46</v>
      </c>
      <c r="BT820" s="128">
        <v>0.1088618759444611</v>
      </c>
      <c r="BU820" s="128">
        <v>7.03939598727059E-2</v>
      </c>
      <c r="BV820" s="177">
        <v>-1.7520801615813033</v>
      </c>
      <c r="BW820" s="177">
        <v>-0.54411680873143697</v>
      </c>
      <c r="BX820" s="128">
        <v>-0.13822581883924459</v>
      </c>
      <c r="BY820" s="128">
        <v>-0.13822581883924459</v>
      </c>
      <c r="BZ820" s="177">
        <v>-1.94153388915701E-2</v>
      </c>
      <c r="CA820" s="182">
        <v>-0.1040632051698434</v>
      </c>
      <c r="CB820" s="182">
        <v>9.6505371091213599E-2</v>
      </c>
      <c r="CC820" s="182">
        <v>-7.3966995296101595E-2</v>
      </c>
      <c r="CD820" s="182">
        <v>-6.4740091219031501E-2</v>
      </c>
      <c r="CE820" s="182">
        <v>-4.6379608530817996E-3</v>
      </c>
      <c r="CF820" s="182">
        <v>-0.128319158936128</v>
      </c>
      <c r="CG820" s="179">
        <v>1.3370093300000001</v>
      </c>
      <c r="CH820" s="169">
        <v>0.1</v>
      </c>
      <c r="CI820" s="170">
        <v>0.05</v>
      </c>
      <c r="CJ820" s="170">
        <v>2E-3</v>
      </c>
      <c r="CK820" s="170" t="s">
        <v>46</v>
      </c>
      <c r="CL820" s="170">
        <v>2E-3</v>
      </c>
      <c r="CM820" s="180">
        <v>159471669.41</v>
      </c>
      <c r="CN820" s="180">
        <v>174946019.09174594</v>
      </c>
      <c r="CO820" s="180" t="s">
        <v>46</v>
      </c>
      <c r="CP820" s="128" t="s">
        <v>46</v>
      </c>
      <c r="CQ820" s="128" t="s">
        <v>46</v>
      </c>
      <c r="CR820" s="128" t="s">
        <v>46</v>
      </c>
      <c r="CS820" s="128" t="s">
        <v>46</v>
      </c>
      <c r="CT820" s="126" t="s">
        <v>46</v>
      </c>
      <c r="CU820" s="126" t="s">
        <v>46</v>
      </c>
      <c r="CV820" s="126" t="s">
        <v>7314</v>
      </c>
      <c r="CW820" s="126" t="s">
        <v>46</v>
      </c>
      <c r="CX820" s="154">
        <v>25569.604861099539</v>
      </c>
    </row>
    <row r="821" spans="1:102" ht="15" customHeight="1" x14ac:dyDescent="0.35">
      <c r="A821" s="8"/>
      <c r="B821" s="129">
        <v>58863998000138</v>
      </c>
      <c r="C821" s="152" t="s">
        <v>4274</v>
      </c>
      <c r="D821" s="126">
        <v>25</v>
      </c>
      <c r="E821" s="126"/>
      <c r="F821" s="122"/>
      <c r="G821" s="126" t="s">
        <v>711</v>
      </c>
      <c r="H821" s="126" t="s">
        <v>352</v>
      </c>
      <c r="I821" s="126" t="s">
        <v>3406</v>
      </c>
      <c r="J821" s="126" t="s">
        <v>3561</v>
      </c>
      <c r="K821" s="126" t="s">
        <v>46</v>
      </c>
      <c r="L821" s="211" t="s">
        <v>4393</v>
      </c>
      <c r="M821" s="126" t="s">
        <v>4394</v>
      </c>
      <c r="N821" s="126" t="s">
        <v>46</v>
      </c>
      <c r="O821" s="126" t="s">
        <v>4231</v>
      </c>
      <c r="P821" s="211" t="s">
        <v>4220</v>
      </c>
      <c r="Q821" s="127">
        <v>10</v>
      </c>
      <c r="R821" s="126" t="s">
        <v>4361</v>
      </c>
      <c r="S821" s="213" t="s">
        <v>46</v>
      </c>
      <c r="T821" s="171">
        <v>1000</v>
      </c>
      <c r="U821" s="171">
        <v>1000</v>
      </c>
      <c r="V821" s="172" t="s">
        <v>3398</v>
      </c>
      <c r="W821" s="172" t="s">
        <v>135</v>
      </c>
      <c r="X821" s="172" t="s">
        <v>135</v>
      </c>
      <c r="Y821" s="172" t="s">
        <v>135</v>
      </c>
      <c r="Z821" s="172">
        <v>0</v>
      </c>
      <c r="AA821" s="172" t="s">
        <v>46</v>
      </c>
      <c r="AB821" s="169" t="s">
        <v>46</v>
      </c>
      <c r="AC821" s="172" t="s">
        <v>46</v>
      </c>
      <c r="AD821" s="169">
        <v>1.2E-2</v>
      </c>
      <c r="AE821" s="169" t="s">
        <v>46</v>
      </c>
      <c r="AF821" s="169">
        <v>1.2E-2</v>
      </c>
      <c r="AG821" s="169" t="s">
        <v>46</v>
      </c>
      <c r="AH821" s="172" t="s">
        <v>46</v>
      </c>
      <c r="AI821" s="172" t="s">
        <v>46</v>
      </c>
      <c r="AJ821" s="172" t="s">
        <v>46</v>
      </c>
      <c r="AK821" s="173">
        <v>45723</v>
      </c>
      <c r="AL821" s="212" t="s">
        <v>7315</v>
      </c>
      <c r="AM821" s="128" t="s">
        <v>46</v>
      </c>
      <c r="AN821" s="128" t="s">
        <v>46</v>
      </c>
      <c r="AO821" s="128" t="s">
        <v>46</v>
      </c>
      <c r="AP821" s="128" t="s">
        <v>46</v>
      </c>
      <c r="AQ821" s="128" t="s">
        <v>46</v>
      </c>
      <c r="AR821" s="128" t="s">
        <v>46</v>
      </c>
      <c r="AS821" s="128" t="s">
        <v>46</v>
      </c>
      <c r="AT821" s="128" t="s">
        <v>46</v>
      </c>
      <c r="AU821" s="128" t="s">
        <v>46</v>
      </c>
      <c r="AV821" s="128" t="s">
        <v>46</v>
      </c>
      <c r="AW821" s="128" t="s">
        <v>46</v>
      </c>
      <c r="AX821" s="128" t="s">
        <v>46</v>
      </c>
      <c r="AY821" s="128" t="s">
        <v>46</v>
      </c>
      <c r="AZ821" s="128" t="s">
        <v>46</v>
      </c>
      <c r="BA821" s="128" t="s">
        <v>46</v>
      </c>
      <c r="BB821" s="128" t="s">
        <v>46</v>
      </c>
      <c r="BC821" s="128" t="s">
        <v>46</v>
      </c>
      <c r="BD821" s="128" t="s">
        <v>46</v>
      </c>
      <c r="BE821" s="128" t="s">
        <v>46</v>
      </c>
      <c r="BF821" s="128" t="s">
        <v>46</v>
      </c>
      <c r="BG821" s="128" t="s">
        <v>46</v>
      </c>
      <c r="BH821" s="128" t="s">
        <v>46</v>
      </c>
      <c r="BI821" s="128" t="s">
        <v>46</v>
      </c>
      <c r="BJ821" s="128" t="s">
        <v>46</v>
      </c>
      <c r="BK821" s="128" t="s">
        <v>46</v>
      </c>
      <c r="BL821" s="128" t="s">
        <v>46</v>
      </c>
      <c r="BM821" s="128" t="s">
        <v>46</v>
      </c>
      <c r="BN821" s="128" t="s">
        <v>46</v>
      </c>
      <c r="BO821" s="128" t="s">
        <v>46</v>
      </c>
      <c r="BP821" s="128" t="s">
        <v>46</v>
      </c>
      <c r="BQ821" s="128" t="s">
        <v>46</v>
      </c>
      <c r="BR821" s="128" t="s">
        <v>46</v>
      </c>
      <c r="BS821" s="128" t="s">
        <v>46</v>
      </c>
      <c r="BT821" s="128" t="s">
        <v>46</v>
      </c>
      <c r="BU821" s="128" t="s">
        <v>46</v>
      </c>
      <c r="BV821" s="177" t="s">
        <v>46</v>
      </c>
      <c r="BW821" s="177" t="s">
        <v>46</v>
      </c>
      <c r="BX821" s="128" t="s">
        <v>46</v>
      </c>
      <c r="BY821" s="128" t="s">
        <v>46</v>
      </c>
      <c r="BZ821" s="177" t="s">
        <v>46</v>
      </c>
      <c r="CA821" s="182" t="s">
        <v>46</v>
      </c>
      <c r="CB821" s="182" t="s">
        <v>46</v>
      </c>
      <c r="CC821" s="182" t="s">
        <v>46</v>
      </c>
      <c r="CD821" s="182" t="s">
        <v>46</v>
      </c>
      <c r="CE821" s="182" t="s">
        <v>46</v>
      </c>
      <c r="CF821" s="182" t="s">
        <v>46</v>
      </c>
      <c r="CG821" s="179" t="s">
        <v>46</v>
      </c>
      <c r="CH821" s="169">
        <v>0.15</v>
      </c>
      <c r="CI821" s="170" t="s">
        <v>46</v>
      </c>
      <c r="CJ821" s="170">
        <v>1.8E-3</v>
      </c>
      <c r="CK821" s="170" t="s">
        <v>46</v>
      </c>
      <c r="CL821" s="170">
        <v>1.8E-3</v>
      </c>
      <c r="CM821" s="180" t="s">
        <v>46</v>
      </c>
      <c r="CN821" s="180" t="s">
        <v>46</v>
      </c>
      <c r="CO821" s="180" t="s">
        <v>46</v>
      </c>
      <c r="CP821" s="128" t="s">
        <v>46</v>
      </c>
      <c r="CQ821" s="128" t="s">
        <v>46</v>
      </c>
      <c r="CR821" s="128" t="s">
        <v>46</v>
      </c>
      <c r="CS821" s="128" t="s">
        <v>46</v>
      </c>
      <c r="CT821" s="126" t="s">
        <v>46</v>
      </c>
      <c r="CU821" s="126" t="s">
        <v>46</v>
      </c>
      <c r="CV821" s="126" t="s">
        <v>7316</v>
      </c>
      <c r="CW821" s="126" t="s">
        <v>46</v>
      </c>
      <c r="CX821" s="154">
        <v>25569.625694432871</v>
      </c>
    </row>
    <row r="822" spans="1:102" ht="15" customHeight="1" x14ac:dyDescent="0.35">
      <c r="A822" s="8"/>
      <c r="B822" s="129">
        <v>25224843000100</v>
      </c>
      <c r="C822" s="152" t="s">
        <v>7317</v>
      </c>
      <c r="D822" s="126">
        <v>24</v>
      </c>
      <c r="E822" s="126"/>
      <c r="F822" s="122" t="s">
        <v>3552</v>
      </c>
      <c r="G822" s="126" t="s">
        <v>711</v>
      </c>
      <c r="H822" s="126" t="s">
        <v>3391</v>
      </c>
      <c r="I822" s="126" t="s">
        <v>3392</v>
      </c>
      <c r="J822" s="126" t="s">
        <v>3560</v>
      </c>
      <c r="K822" s="126" t="s">
        <v>3526</v>
      </c>
      <c r="L822" s="211" t="s">
        <v>3399</v>
      </c>
      <c r="M822" s="126" t="s">
        <v>112</v>
      </c>
      <c r="N822" s="126" t="s">
        <v>4442</v>
      </c>
      <c r="O822" s="126" t="s">
        <v>4459</v>
      </c>
      <c r="P822" s="211" t="s">
        <v>3550</v>
      </c>
      <c r="Q822" s="127">
        <v>500</v>
      </c>
      <c r="R822" s="126" t="s">
        <v>4350</v>
      </c>
      <c r="S822" s="213" t="s">
        <v>46</v>
      </c>
      <c r="T822" s="171">
        <v>500</v>
      </c>
      <c r="U822" s="171">
        <v>500</v>
      </c>
      <c r="V822" s="172" t="s">
        <v>3398</v>
      </c>
      <c r="W822" s="172" t="s">
        <v>135</v>
      </c>
      <c r="X822" s="172" t="s">
        <v>3531</v>
      </c>
      <c r="Y822" s="172" t="s">
        <v>3534</v>
      </c>
      <c r="Z822" s="172">
        <v>32</v>
      </c>
      <c r="AA822" s="172" t="s">
        <v>46</v>
      </c>
      <c r="AB822" s="169" t="s">
        <v>46</v>
      </c>
      <c r="AC822" s="172" t="s">
        <v>7318</v>
      </c>
      <c r="AD822" s="169">
        <v>0.02</v>
      </c>
      <c r="AE822" s="169">
        <v>0.02</v>
      </c>
      <c r="AF822" s="169">
        <v>2.5000000000000001E-2</v>
      </c>
      <c r="AG822" s="169">
        <v>0.2</v>
      </c>
      <c r="AH822" s="172" t="s">
        <v>136</v>
      </c>
      <c r="AI822" s="172" t="s">
        <v>4367</v>
      </c>
      <c r="AJ822" s="172" t="s">
        <v>46</v>
      </c>
      <c r="AK822" s="173">
        <v>42608</v>
      </c>
      <c r="AL822" s="212" t="s">
        <v>7319</v>
      </c>
      <c r="AM822" s="128">
        <v>9.4847218697504E-3</v>
      </c>
      <c r="AN822" s="128">
        <v>0.44451646961288022</v>
      </c>
      <c r="AO822" s="128">
        <v>0.15983037131627409</v>
      </c>
      <c r="AP822" s="128">
        <v>0.11845977605172001</v>
      </c>
      <c r="AQ822" s="128">
        <v>8.3709805975341597E-2</v>
      </c>
      <c r="AR822" s="128">
        <v>-0.24992788404138111</v>
      </c>
      <c r="AS822" s="128">
        <v>0.23784814473054181</v>
      </c>
      <c r="AT822" s="128">
        <v>0.15106742140967011</v>
      </c>
      <c r="AU822" s="128" t="s">
        <v>46</v>
      </c>
      <c r="AV822" s="128" t="s">
        <v>46</v>
      </c>
      <c r="AW822" s="128">
        <v>9.9949243905701896E-2</v>
      </c>
      <c r="AX822" s="128">
        <v>0.77748058777697737</v>
      </c>
      <c r="AY822" s="128">
        <v>4.2943224441904668</v>
      </c>
      <c r="AZ822" s="128">
        <v>1.197811612556658</v>
      </c>
      <c r="BA822" s="128">
        <v>0.96735044306921003</v>
      </c>
      <c r="BB822" s="128">
        <v>0.63385938317791357</v>
      </c>
      <c r="BC822" s="128" t="s">
        <v>46</v>
      </c>
      <c r="BD822" s="128">
        <v>1.8229488422639031</v>
      </c>
      <c r="BE822" s="128">
        <v>1.2209438141397182</v>
      </c>
      <c r="BF822" s="128" t="s">
        <v>46</v>
      </c>
      <c r="BG822" s="128" t="s">
        <v>46</v>
      </c>
      <c r="BH822" s="128">
        <v>1.1780342920604929</v>
      </c>
      <c r="BI822" s="128">
        <v>-2.7145819056271E-3</v>
      </c>
      <c r="BJ822" s="128">
        <v>0.341003872366197</v>
      </c>
      <c r="BK822" s="128">
        <v>2.63950550772491E-2</v>
      </c>
      <c r="BL822" s="128">
        <v>-3.5620029486741478E-3</v>
      </c>
      <c r="BM822" s="128">
        <v>-4.2713037930231956E-2</v>
      </c>
      <c r="BN822" s="128">
        <v>-0.35866761219562349</v>
      </c>
      <c r="BO822" s="128">
        <v>0.10737375114571659</v>
      </c>
      <c r="BP822" s="128">
        <v>2.7337385956635901E-2</v>
      </c>
      <c r="BQ822" s="128" t="s">
        <v>46</v>
      </c>
      <c r="BR822" s="128" t="s">
        <v>46</v>
      </c>
      <c r="BS822" s="128">
        <v>1.3923804477872226E-2</v>
      </c>
      <c r="BT822" s="128">
        <v>0.2129552927565441</v>
      </c>
      <c r="BU822" s="128">
        <v>0.2426107152138714</v>
      </c>
      <c r="BV822" s="177">
        <v>0.21437007856394019</v>
      </c>
      <c r="BW822" s="177">
        <v>0.1653121891561366</v>
      </c>
      <c r="BX822" s="128">
        <v>-0.22269936106776589</v>
      </c>
      <c r="BY822" s="128">
        <v>-0.57340723997165532</v>
      </c>
      <c r="BZ822" s="177">
        <v>0.90363194119620882</v>
      </c>
      <c r="CA822" s="182">
        <v>0.81099364433186838</v>
      </c>
      <c r="CB822" s="182">
        <v>-0.30370675110141099</v>
      </c>
      <c r="CC822" s="182">
        <v>0.57435873095770618</v>
      </c>
      <c r="CD822" s="182">
        <v>0.47578525391758059</v>
      </c>
      <c r="CE822" s="182">
        <v>3.7366470053760897E-2</v>
      </c>
      <c r="CF822" s="182">
        <v>0.40700048023921859</v>
      </c>
      <c r="CG822" s="179">
        <v>2.3685803000000001</v>
      </c>
      <c r="CH822" s="169">
        <v>0.3</v>
      </c>
      <c r="CI822" s="170">
        <v>0.2</v>
      </c>
      <c r="CJ822" s="170">
        <v>6.0000000000000001E-3</v>
      </c>
      <c r="CK822" s="170" t="s">
        <v>46</v>
      </c>
      <c r="CL822" s="170">
        <v>6.0000000000000001E-3</v>
      </c>
      <c r="CM822" s="180">
        <v>131105967.04000001</v>
      </c>
      <c r="CN822" s="180">
        <v>128225895.66849202</v>
      </c>
      <c r="CO822" s="180">
        <v>-19210613.489999998</v>
      </c>
      <c r="CP822" s="128" t="s">
        <v>46</v>
      </c>
      <c r="CQ822" s="128" t="s">
        <v>46</v>
      </c>
      <c r="CR822" s="128" t="s">
        <v>46</v>
      </c>
      <c r="CS822" s="128" t="s">
        <v>46</v>
      </c>
      <c r="CT822" s="126" t="s">
        <v>46</v>
      </c>
      <c r="CU822" s="126" t="s">
        <v>46</v>
      </c>
      <c r="CV822" s="126" t="s">
        <v>7320</v>
      </c>
      <c r="CW822" s="126" t="s">
        <v>46</v>
      </c>
      <c r="CX822" s="154">
        <v>25569.625694432871</v>
      </c>
    </row>
    <row r="823" spans="1:102" ht="15" customHeight="1" x14ac:dyDescent="0.35">
      <c r="A823" s="8"/>
      <c r="B823" s="129">
        <v>18993924000100</v>
      </c>
      <c r="C823" s="152" t="s">
        <v>7321</v>
      </c>
      <c r="D823" s="126">
        <v>20</v>
      </c>
      <c r="E823" s="126"/>
      <c r="F823" s="122" t="s">
        <v>3552</v>
      </c>
      <c r="G823" s="126" t="s">
        <v>711</v>
      </c>
      <c r="H823" s="126" t="s">
        <v>3391</v>
      </c>
      <c r="I823" s="126" t="s">
        <v>3392</v>
      </c>
      <c r="J823" s="126" t="s">
        <v>3560</v>
      </c>
      <c r="K823" s="126" t="s">
        <v>3540</v>
      </c>
      <c r="L823" s="211" t="s">
        <v>3399</v>
      </c>
      <c r="M823" s="126" t="s">
        <v>112</v>
      </c>
      <c r="N823" s="126" t="s">
        <v>4442</v>
      </c>
      <c r="O823" s="126" t="s">
        <v>4459</v>
      </c>
      <c r="P823" s="211" t="s">
        <v>3550</v>
      </c>
      <c r="Q823" s="127">
        <v>500</v>
      </c>
      <c r="R823" s="126" t="s">
        <v>4361</v>
      </c>
      <c r="S823" s="213" t="s">
        <v>46</v>
      </c>
      <c r="T823" s="171">
        <v>500</v>
      </c>
      <c r="U823" s="171">
        <v>500</v>
      </c>
      <c r="V823" s="172" t="s">
        <v>3398</v>
      </c>
      <c r="W823" s="172" t="s">
        <v>135</v>
      </c>
      <c r="X823" s="172" t="s">
        <v>7322</v>
      </c>
      <c r="Y823" s="172" t="s">
        <v>3534</v>
      </c>
      <c r="Z823" s="172">
        <v>5</v>
      </c>
      <c r="AA823" s="172" t="s">
        <v>46</v>
      </c>
      <c r="AB823" s="169" t="s">
        <v>46</v>
      </c>
      <c r="AC823" s="172" t="s">
        <v>7323</v>
      </c>
      <c r="AD823" s="169">
        <v>0.02</v>
      </c>
      <c r="AE823" s="169">
        <v>0.02</v>
      </c>
      <c r="AF823" s="169">
        <v>2.5000000000000001E-2</v>
      </c>
      <c r="AG823" s="169">
        <v>0.2</v>
      </c>
      <c r="AH823" s="172" t="s">
        <v>136</v>
      </c>
      <c r="AI823" s="172" t="s">
        <v>4367</v>
      </c>
      <c r="AJ823" s="172" t="s">
        <v>46</v>
      </c>
      <c r="AK823" s="173">
        <v>41561</v>
      </c>
      <c r="AL823" s="212" t="s">
        <v>7324</v>
      </c>
      <c r="AM823" s="128">
        <v>9.3880125892455007E-3</v>
      </c>
      <c r="AN823" s="128">
        <v>0.44455876570884922</v>
      </c>
      <c r="AO823" s="128">
        <v>0.1590510522815031</v>
      </c>
      <c r="AP823" s="128">
        <v>0.1181143565746758</v>
      </c>
      <c r="AQ823" s="128">
        <v>8.3607166885854206E-2</v>
      </c>
      <c r="AR823" s="128">
        <v>-0.25082105712560532</v>
      </c>
      <c r="AS823" s="128">
        <v>0.2384848173954876</v>
      </c>
      <c r="AT823" s="128">
        <v>0.15024259229379289</v>
      </c>
      <c r="AU823" s="128" t="s">
        <v>46</v>
      </c>
      <c r="AV823" s="128" t="s">
        <v>46</v>
      </c>
      <c r="AW823" s="128">
        <v>0.1377789896830941</v>
      </c>
      <c r="AX823" s="128">
        <v>0.76955314517159989</v>
      </c>
      <c r="AY823" s="128">
        <v>4.294731052389797</v>
      </c>
      <c r="AZ823" s="128">
        <v>1.1919711869726628</v>
      </c>
      <c r="BA823" s="128">
        <v>0.96437245587862019</v>
      </c>
      <c r="BB823" s="128">
        <v>0.63301902157925605</v>
      </c>
      <c r="BC823" s="128" t="s">
        <v>46</v>
      </c>
      <c r="BD823" s="128">
        <v>1.8278285174817983</v>
      </c>
      <c r="BE823" s="128">
        <v>1.2142774528729721</v>
      </c>
      <c r="BF823" s="128" t="s">
        <v>46</v>
      </c>
      <c r="BG823" s="128" t="s">
        <v>46</v>
      </c>
      <c r="BH823" s="128">
        <v>1.8140070771127703</v>
      </c>
      <c r="BI823" s="128">
        <v>-2.8112911861318999E-3</v>
      </c>
      <c r="BJ823" s="128">
        <v>0.3410461684621659</v>
      </c>
      <c r="BK823" s="128">
        <v>2.5615736042478202E-2</v>
      </c>
      <c r="BL823" s="128">
        <v>-3.8874602460009511E-3</v>
      </c>
      <c r="BM823" s="128">
        <v>-4.2814846011242191E-2</v>
      </c>
      <c r="BN823" s="128">
        <v>-0.35956078527984769</v>
      </c>
      <c r="BO823" s="128">
        <v>0.1080104238106625</v>
      </c>
      <c r="BP823" s="128">
        <v>2.6512556840758698E-2</v>
      </c>
      <c r="BQ823" s="128" t="s">
        <v>46</v>
      </c>
      <c r="BR823" s="128" t="s">
        <v>46</v>
      </c>
      <c r="BS823" s="128">
        <v>5.7461765194174896E-2</v>
      </c>
      <c r="BT823" s="128">
        <v>0.21365138400594361</v>
      </c>
      <c r="BU823" s="128">
        <v>0.22676430356058169</v>
      </c>
      <c r="BV823" s="177">
        <v>0.21121805234141611</v>
      </c>
      <c r="BW823" s="177">
        <v>0.27610281215025778</v>
      </c>
      <c r="BX823" s="128">
        <v>-0.22333840681509889</v>
      </c>
      <c r="BY823" s="128">
        <v>-0.57286867234184613</v>
      </c>
      <c r="BZ823" s="177">
        <v>0.81618729793449463</v>
      </c>
      <c r="CA823" s="182">
        <v>0.81115195083492919</v>
      </c>
      <c r="CB823" s="182">
        <v>-0.30372791337425242</v>
      </c>
      <c r="CC823" s="182">
        <v>0.57432057051459784</v>
      </c>
      <c r="CD823" s="182">
        <v>0.476195948786588</v>
      </c>
      <c r="CE823" s="182">
        <v>3.7782183878887203E-2</v>
      </c>
      <c r="CF823" s="182">
        <v>0.40787366171102268</v>
      </c>
      <c r="CG823" s="179">
        <v>4.6561120699999998</v>
      </c>
      <c r="CH823" s="169">
        <v>0.3</v>
      </c>
      <c r="CI823" s="170">
        <v>0.2</v>
      </c>
      <c r="CJ823" s="170">
        <v>6.0000000000000001E-3</v>
      </c>
      <c r="CK823" s="170" t="s">
        <v>46</v>
      </c>
      <c r="CL823" s="170">
        <v>6.0000000000000001E-3</v>
      </c>
      <c r="CM823" s="180">
        <v>14658671.300000001</v>
      </c>
      <c r="CN823" s="180">
        <v>14414157.744920636</v>
      </c>
      <c r="CO823" s="180">
        <v>-1532510.71</v>
      </c>
      <c r="CP823" s="128" t="s">
        <v>46</v>
      </c>
      <c r="CQ823" s="128" t="s">
        <v>46</v>
      </c>
      <c r="CR823" s="128" t="s">
        <v>46</v>
      </c>
      <c r="CS823" s="128" t="s">
        <v>46</v>
      </c>
      <c r="CT823" s="126" t="s">
        <v>46</v>
      </c>
      <c r="CU823" s="126" t="s">
        <v>46</v>
      </c>
      <c r="CV823" s="126" t="s">
        <v>7325</v>
      </c>
      <c r="CW823" s="126" t="s">
        <v>46</v>
      </c>
      <c r="CX823" s="154">
        <v>25569.625694432871</v>
      </c>
    </row>
    <row r="824" spans="1:102" ht="15" customHeight="1" x14ac:dyDescent="0.35">
      <c r="A824" s="8"/>
      <c r="B824" s="129">
        <v>23922063000109</v>
      </c>
      <c r="C824" s="152" t="s">
        <v>7326</v>
      </c>
      <c r="D824" s="126">
        <v>13</v>
      </c>
      <c r="E824" s="126" t="s">
        <v>134</v>
      </c>
      <c r="F824" s="122" t="s">
        <v>3394</v>
      </c>
      <c r="G824" s="126" t="s">
        <v>711</v>
      </c>
      <c r="H824" s="126" t="s">
        <v>3391</v>
      </c>
      <c r="I824" s="126" t="s">
        <v>3392</v>
      </c>
      <c r="J824" s="126" t="s">
        <v>3560</v>
      </c>
      <c r="K824" s="126" t="s">
        <v>3526</v>
      </c>
      <c r="L824" s="211" t="s">
        <v>3399</v>
      </c>
      <c r="M824" s="126" t="s">
        <v>112</v>
      </c>
      <c r="N824" s="126" t="s">
        <v>264</v>
      </c>
      <c r="O824" s="126" t="s">
        <v>166</v>
      </c>
      <c r="P824" s="211" t="s">
        <v>3541</v>
      </c>
      <c r="Q824" s="127">
        <v>500</v>
      </c>
      <c r="R824" s="126" t="s">
        <v>4350</v>
      </c>
      <c r="S824" s="213" t="s">
        <v>46</v>
      </c>
      <c r="T824" s="171">
        <v>500</v>
      </c>
      <c r="U824" s="171">
        <v>500</v>
      </c>
      <c r="V824" s="172" t="s">
        <v>3398</v>
      </c>
      <c r="W824" s="172" t="s">
        <v>135</v>
      </c>
      <c r="X824" s="172" t="s">
        <v>3531</v>
      </c>
      <c r="Y824" s="172" t="s">
        <v>3530</v>
      </c>
      <c r="Z824" s="172">
        <v>31</v>
      </c>
      <c r="AA824" s="172" t="s">
        <v>46</v>
      </c>
      <c r="AB824" s="169" t="s">
        <v>46</v>
      </c>
      <c r="AC824" s="172" t="s">
        <v>46</v>
      </c>
      <c r="AD824" s="169">
        <v>0.02</v>
      </c>
      <c r="AE824" s="169" t="s">
        <v>46</v>
      </c>
      <c r="AF824" s="169">
        <v>2.5000000000000001E-2</v>
      </c>
      <c r="AG824" s="169">
        <v>0.2</v>
      </c>
      <c r="AH824" s="172" t="s">
        <v>136</v>
      </c>
      <c r="AI824" s="172" t="s">
        <v>4367</v>
      </c>
      <c r="AJ824" s="172" t="s">
        <v>133</v>
      </c>
      <c r="AK824" s="173">
        <v>42453</v>
      </c>
      <c r="AL824" s="212" t="s">
        <v>7327</v>
      </c>
      <c r="AM824" s="128">
        <v>3.3544084859359999E-3</v>
      </c>
      <c r="AN824" s="128">
        <v>2.7768790029942501E-2</v>
      </c>
      <c r="AO824" s="128">
        <v>7.3908289001898206E-2</v>
      </c>
      <c r="AP824" s="128">
        <v>5.2992404785109498E-2</v>
      </c>
      <c r="AQ824" s="128">
        <v>3.2980065556872301E-2</v>
      </c>
      <c r="AR824" s="128">
        <v>3.5643033201898801E-2</v>
      </c>
      <c r="AS824" s="128">
        <v>5.5869450427955498E-2</v>
      </c>
      <c r="AT824" s="128">
        <v>0.18990835969040379</v>
      </c>
      <c r="AU824" s="128" t="s">
        <v>46</v>
      </c>
      <c r="AV824" s="128" t="s">
        <v>46</v>
      </c>
      <c r="AW824" s="128">
        <v>9.1393677654154598E-2</v>
      </c>
      <c r="AX824" s="128">
        <v>0.27496720695703958</v>
      </c>
      <c r="AY824" s="128">
        <v>0.26826483702042703</v>
      </c>
      <c r="AZ824" s="128">
        <v>0.55388851381372761</v>
      </c>
      <c r="BA824" s="128">
        <v>0.4193664431452126</v>
      </c>
      <c r="BB824" s="128">
        <v>0.2376098249625033</v>
      </c>
      <c r="BC824" s="128">
        <v>0.32778298977666048</v>
      </c>
      <c r="BD824" s="128">
        <v>0.42820241499442729</v>
      </c>
      <c r="BE824" s="128">
        <v>1.5348606261612998</v>
      </c>
      <c r="BF824" s="128" t="s">
        <v>46</v>
      </c>
      <c r="BG824" s="128" t="s">
        <v>46</v>
      </c>
      <c r="BH824" s="128">
        <v>1.002721595518798</v>
      </c>
      <c r="BI824" s="128">
        <v>-8.8448952894415005E-3</v>
      </c>
      <c r="BJ824" s="128">
        <v>-7.5743807216740594E-2</v>
      </c>
      <c r="BK824" s="128">
        <v>-5.9527027237126599E-2</v>
      </c>
      <c r="BL824" s="128">
        <v>-6.5139392670390928E-2</v>
      </c>
      <c r="BM824" s="128">
        <v>-9.2921719671014591E-2</v>
      </c>
      <c r="BN824" s="128">
        <v>-7.3096694952343499E-2</v>
      </c>
      <c r="BO824" s="128">
        <v>-7.4604943156869594E-2</v>
      </c>
      <c r="BP824" s="128">
        <v>6.6178324237369607E-2</v>
      </c>
      <c r="BQ824" s="128" t="s">
        <v>46</v>
      </c>
      <c r="BR824" s="128" t="s">
        <v>46</v>
      </c>
      <c r="BS824" s="128">
        <v>2.2734041800598348E-4</v>
      </c>
      <c r="BT824" s="128">
        <v>4.34344002160999E-2</v>
      </c>
      <c r="BU824" s="128">
        <v>6.3615460919931102E-2</v>
      </c>
      <c r="BV824" s="177">
        <v>-1.2209963203041705</v>
      </c>
      <c r="BW824" s="177">
        <v>3.4460473999444297E-2</v>
      </c>
      <c r="BX824" s="128">
        <v>-1.8271338630396601E-2</v>
      </c>
      <c r="BY824" s="128">
        <v>-0.16853374795916781</v>
      </c>
      <c r="BZ824" s="177">
        <v>0.14810982187440311</v>
      </c>
      <c r="CA824" s="182">
        <v>-0.11011464164462249</v>
      </c>
      <c r="CB824" s="182">
        <v>-3.9714322828340101E-2</v>
      </c>
      <c r="CC824" s="182">
        <v>-0.1500275877321644</v>
      </c>
      <c r="CD824" s="182">
        <v>-6.4991508852160498E-2</v>
      </c>
      <c r="CE824" s="182">
        <v>-0.20406963343128021</v>
      </c>
      <c r="CF824" s="182">
        <v>0.45988021990429351</v>
      </c>
      <c r="CG824" s="179">
        <v>2.29123703</v>
      </c>
      <c r="CH824" s="169">
        <v>0.3</v>
      </c>
      <c r="CI824" s="170">
        <v>0.2</v>
      </c>
      <c r="CJ824" s="170">
        <v>6.0000000000000001E-3</v>
      </c>
      <c r="CK824" s="170" t="s">
        <v>46</v>
      </c>
      <c r="CL824" s="170">
        <v>6.0000000000000001E-3</v>
      </c>
      <c r="CM824" s="180">
        <v>352093551.06</v>
      </c>
      <c r="CN824" s="180">
        <v>416609354.52841216</v>
      </c>
      <c r="CO824" s="180">
        <v>-162330220.13999996</v>
      </c>
      <c r="CP824" s="128" t="s">
        <v>46</v>
      </c>
      <c r="CQ824" s="128" t="s">
        <v>46</v>
      </c>
      <c r="CR824" s="128" t="s">
        <v>46</v>
      </c>
      <c r="CS824" s="128" t="s">
        <v>46</v>
      </c>
      <c r="CT824" s="126" t="s">
        <v>46</v>
      </c>
      <c r="CU824" s="126" t="s">
        <v>46</v>
      </c>
      <c r="CV824" s="126" t="s">
        <v>7328</v>
      </c>
      <c r="CW824" s="126" t="s">
        <v>46</v>
      </c>
      <c r="CX824" s="154">
        <v>25569.625694432871</v>
      </c>
    </row>
    <row r="825" spans="1:102" ht="15" customHeight="1" x14ac:dyDescent="0.35">
      <c r="A825" s="8"/>
      <c r="B825" s="129">
        <v>26549933000126</v>
      </c>
      <c r="C825" s="152" t="s">
        <v>7329</v>
      </c>
      <c r="D825" s="126">
        <v>13</v>
      </c>
      <c r="E825" s="126"/>
      <c r="F825" s="122" t="s">
        <v>3393</v>
      </c>
      <c r="G825" s="126" t="s">
        <v>711</v>
      </c>
      <c r="H825" s="126" t="s">
        <v>3391</v>
      </c>
      <c r="I825" s="126" t="s">
        <v>3392</v>
      </c>
      <c r="J825" s="126" t="s">
        <v>3560</v>
      </c>
      <c r="K825" s="126" t="s">
        <v>3526</v>
      </c>
      <c r="L825" s="211" t="s">
        <v>3399</v>
      </c>
      <c r="M825" s="126" t="s">
        <v>112</v>
      </c>
      <c r="N825" s="126" t="s">
        <v>264</v>
      </c>
      <c r="O825" s="126" t="s">
        <v>370</v>
      </c>
      <c r="P825" s="211" t="s">
        <v>3541</v>
      </c>
      <c r="Q825" s="127">
        <v>5000</v>
      </c>
      <c r="R825" s="126" t="s">
        <v>4350</v>
      </c>
      <c r="S825" s="213" t="s">
        <v>46</v>
      </c>
      <c r="T825" s="171">
        <v>1000</v>
      </c>
      <c r="U825" s="171">
        <v>1000</v>
      </c>
      <c r="V825" s="172" t="s">
        <v>3398</v>
      </c>
      <c r="W825" s="172" t="s">
        <v>135</v>
      </c>
      <c r="X825" s="172" t="s">
        <v>135</v>
      </c>
      <c r="Y825" s="172" t="s">
        <v>3530</v>
      </c>
      <c r="Z825" s="172">
        <v>1</v>
      </c>
      <c r="AA825" s="172" t="s">
        <v>46</v>
      </c>
      <c r="AB825" s="169" t="s">
        <v>46</v>
      </c>
      <c r="AC825" s="172" t="s">
        <v>7330</v>
      </c>
      <c r="AD825" s="169">
        <v>1.2500000000000001E-2</v>
      </c>
      <c r="AE825" s="169">
        <v>1.2500000000000001E-2</v>
      </c>
      <c r="AF825" s="169">
        <v>1.4999999999999999E-2</v>
      </c>
      <c r="AG825" s="169">
        <v>0.2</v>
      </c>
      <c r="AH825" s="172" t="s">
        <v>136</v>
      </c>
      <c r="AI825" s="172" t="s">
        <v>4367</v>
      </c>
      <c r="AJ825" s="172" t="s">
        <v>133</v>
      </c>
      <c r="AK825" s="173">
        <v>42753</v>
      </c>
      <c r="AL825" s="212" t="s">
        <v>7331</v>
      </c>
      <c r="AM825" s="128">
        <v>9.1135264051777996E-3</v>
      </c>
      <c r="AN825" s="128">
        <v>7.5466236906394493E-2</v>
      </c>
      <c r="AO825" s="128">
        <v>0.11710878524104811</v>
      </c>
      <c r="AP825" s="128">
        <v>9.9396363439055502E-2</v>
      </c>
      <c r="AQ825" s="128">
        <v>9.1081149715283902E-2</v>
      </c>
      <c r="AR825" s="128">
        <v>8.6322953499503502E-2</v>
      </c>
      <c r="AS825" s="128">
        <v>0.1019153991310264</v>
      </c>
      <c r="AT825" s="128">
        <v>8.7377150778088497E-2</v>
      </c>
      <c r="AU825" s="128" t="s">
        <v>46</v>
      </c>
      <c r="AV825" s="128" t="s">
        <v>46</v>
      </c>
      <c r="AW825" s="128">
        <v>8.0597864410247994E-2</v>
      </c>
      <c r="AX825" s="128">
        <v>0.74705299359559052</v>
      </c>
      <c r="AY825" s="128">
        <v>0.72905365060591798</v>
      </c>
      <c r="AZ825" s="128">
        <v>0.87764460370648223</v>
      </c>
      <c r="BA825" s="128">
        <v>0.80437329057523554</v>
      </c>
      <c r="BB825" s="128">
        <v>0.6946297568166897</v>
      </c>
      <c r="BC825" s="128">
        <v>0.79384926709636783</v>
      </c>
      <c r="BD825" s="128">
        <v>0.78111418134140087</v>
      </c>
      <c r="BE825" s="128">
        <v>0.70619191579602658</v>
      </c>
      <c r="BF825" s="128" t="s">
        <v>46</v>
      </c>
      <c r="BG825" s="128" t="s">
        <v>46</v>
      </c>
      <c r="BH825" s="128">
        <v>0.907272608465162</v>
      </c>
      <c r="BI825" s="128">
        <v>-3.0857773701996999E-3</v>
      </c>
      <c r="BJ825" s="128">
        <v>-2.8046360340288699E-2</v>
      </c>
      <c r="BK825" s="128">
        <v>-1.63265309979767E-2</v>
      </c>
      <c r="BL825" s="128">
        <v>-2.1514977209074249E-2</v>
      </c>
      <c r="BM825" s="128">
        <v>-3.5399117673874159E-2</v>
      </c>
      <c r="BN825" s="128">
        <v>-2.2416774654738701E-2</v>
      </c>
      <c r="BO825" s="128">
        <v>-2.8558994453798701E-2</v>
      </c>
      <c r="BP825" s="128">
        <v>-3.6352884674945601E-2</v>
      </c>
      <c r="BQ825" s="128" t="s">
        <v>46</v>
      </c>
      <c r="BR825" s="128" t="s">
        <v>46</v>
      </c>
      <c r="BS825" s="128">
        <v>-7.5653943864596451E-3</v>
      </c>
      <c r="BT825" s="128">
        <v>1.9302201959583799E-2</v>
      </c>
      <c r="BU825" s="128">
        <v>2.8229742044795302E-2</v>
      </c>
      <c r="BV825" s="177">
        <v>-0.74246556235534</v>
      </c>
      <c r="BW825" s="177">
        <v>-0.1854674702549399</v>
      </c>
      <c r="BX825" s="128">
        <v>-4.6504061624116997E-3</v>
      </c>
      <c r="BY825" s="128">
        <v>-7.2126835381932805E-2</v>
      </c>
      <c r="BZ825" s="177">
        <v>7.5616874029298994E-2</v>
      </c>
      <c r="CA825" s="182">
        <v>-0.17155594857485701</v>
      </c>
      <c r="CB825" s="182">
        <v>-7.3874052624636997E-3</v>
      </c>
      <c r="CC825" s="182">
        <v>-0.17368236572996271</v>
      </c>
      <c r="CD825" s="182">
        <v>-8.4636831606291804E-2</v>
      </c>
      <c r="CE825" s="182">
        <v>-0.20277708935535391</v>
      </c>
      <c r="CF825" s="182">
        <v>0.42079997185095519</v>
      </c>
      <c r="CG825" s="179">
        <v>1.9565385099999999</v>
      </c>
      <c r="CH825" s="169">
        <v>0.3</v>
      </c>
      <c r="CI825" s="170">
        <v>0.2</v>
      </c>
      <c r="CJ825" s="170">
        <v>3.7499999999999999E-3</v>
      </c>
      <c r="CK825" s="170" t="s">
        <v>46</v>
      </c>
      <c r="CL825" s="170">
        <v>3.7499999999999999E-3</v>
      </c>
      <c r="CM825" s="180">
        <v>61494048.530000001</v>
      </c>
      <c r="CN825" s="180">
        <v>64687206.03190475</v>
      </c>
      <c r="CO825" s="180">
        <v>-9835027.5299999956</v>
      </c>
      <c r="CP825" s="128" t="s">
        <v>46</v>
      </c>
      <c r="CQ825" s="128" t="s">
        <v>46</v>
      </c>
      <c r="CR825" s="128" t="s">
        <v>46</v>
      </c>
      <c r="CS825" s="128" t="s">
        <v>46</v>
      </c>
      <c r="CT825" s="126" t="s">
        <v>46</v>
      </c>
      <c r="CU825" s="126" t="s">
        <v>46</v>
      </c>
      <c r="CV825" s="126" t="s">
        <v>7332</v>
      </c>
      <c r="CW825" s="126" t="s">
        <v>46</v>
      </c>
      <c r="CX825" s="154">
        <v>25569.625694432871</v>
      </c>
    </row>
    <row r="826" spans="1:102" ht="15" customHeight="1" x14ac:dyDescent="0.35">
      <c r="A826" s="8"/>
      <c r="B826" s="129">
        <v>34867766000190</v>
      </c>
      <c r="C826" s="152" t="s">
        <v>7333</v>
      </c>
      <c r="D826" s="126">
        <v>11</v>
      </c>
      <c r="E826" s="126"/>
      <c r="F826" s="122" t="s">
        <v>3401</v>
      </c>
      <c r="G826" s="126" t="s">
        <v>711</v>
      </c>
      <c r="H826" s="126" t="s">
        <v>352</v>
      </c>
      <c r="I826" s="126" t="s">
        <v>3383</v>
      </c>
      <c r="J826" s="126" t="s">
        <v>3559</v>
      </c>
      <c r="K826" s="126" t="s">
        <v>3526</v>
      </c>
      <c r="L826" s="211" t="s">
        <v>3399</v>
      </c>
      <c r="M826" s="126" t="s">
        <v>163</v>
      </c>
      <c r="N826" s="126" t="s">
        <v>3547</v>
      </c>
      <c r="O826" s="126" t="s">
        <v>4508</v>
      </c>
      <c r="P826" s="211" t="s">
        <v>3541</v>
      </c>
      <c r="Q826" s="127">
        <v>10000</v>
      </c>
      <c r="R826" s="126" t="s">
        <v>4350</v>
      </c>
      <c r="S826" s="213" t="s">
        <v>46</v>
      </c>
      <c r="T826" s="171">
        <v>1000</v>
      </c>
      <c r="U826" s="171">
        <v>1000</v>
      </c>
      <c r="V826" s="172" t="s">
        <v>3398</v>
      </c>
      <c r="W826" s="172" t="s">
        <v>135</v>
      </c>
      <c r="X826" s="172" t="s">
        <v>135</v>
      </c>
      <c r="Y826" s="172" t="s">
        <v>3530</v>
      </c>
      <c r="Z826" s="172">
        <v>1</v>
      </c>
      <c r="AA826" s="172" t="s">
        <v>46</v>
      </c>
      <c r="AB826" s="169" t="s">
        <v>46</v>
      </c>
      <c r="AC826" s="172" t="s">
        <v>7334</v>
      </c>
      <c r="AD826" s="169">
        <v>9.0000000000000011E-3</v>
      </c>
      <c r="AE826" s="169">
        <v>4.1000000000000002E-2</v>
      </c>
      <c r="AF826" s="169">
        <v>1.1000000000000001E-2</v>
      </c>
      <c r="AG826" s="169">
        <v>0.2</v>
      </c>
      <c r="AH826" s="172" t="s">
        <v>136</v>
      </c>
      <c r="AI826" s="172" t="s">
        <v>4367</v>
      </c>
      <c r="AJ826" s="172" t="s">
        <v>133</v>
      </c>
      <c r="AK826" s="173">
        <v>43781</v>
      </c>
      <c r="AL826" s="212" t="s">
        <v>7335</v>
      </c>
      <c r="AM826" s="128">
        <v>6.3716456042579002E-3</v>
      </c>
      <c r="AN826" s="128">
        <v>8.6012261147015295E-2</v>
      </c>
      <c r="AO826" s="128">
        <v>0.13035395853922721</v>
      </c>
      <c r="AP826" s="128">
        <v>0.1087895790751003</v>
      </c>
      <c r="AQ826" s="128">
        <v>0.1029974892795277</v>
      </c>
      <c r="AR826" s="128">
        <v>9.5988255071737902E-2</v>
      </c>
      <c r="AS826" s="128">
        <v>0.1046179475405364</v>
      </c>
      <c r="AT826" s="128">
        <v>0.1056036941158178</v>
      </c>
      <c r="AU826" s="128" t="s">
        <v>46</v>
      </c>
      <c r="AV826" s="128" t="s">
        <v>46</v>
      </c>
      <c r="AW826" s="128">
        <v>8.3616486673041099E-2</v>
      </c>
      <c r="AX826" s="128">
        <v>0.52229583930175927</v>
      </c>
      <c r="AY826" s="128">
        <v>0.83093520436007906</v>
      </c>
      <c r="AZ826" s="128">
        <v>0.97690748006863504</v>
      </c>
      <c r="BA826" s="128">
        <v>0.88432774027011596</v>
      </c>
      <c r="BB826" s="128">
        <v>0.79462056123140057</v>
      </c>
      <c r="BC826" s="128">
        <v>0.88273399888937487</v>
      </c>
      <c r="BD826" s="128">
        <v>0.80182742886267033</v>
      </c>
      <c r="BE826" s="128">
        <v>0.8535008797916589</v>
      </c>
      <c r="BF826" s="128" t="s">
        <v>46</v>
      </c>
      <c r="BG826" s="128" t="s">
        <v>46</v>
      </c>
      <c r="BH826" s="128">
        <v>0.88630176715850373</v>
      </c>
      <c r="BI826" s="128">
        <v>-5.8276581711195997E-3</v>
      </c>
      <c r="BJ826" s="128">
        <v>-1.7500336099667901E-2</v>
      </c>
      <c r="BK826" s="128">
        <v>-3.0813576997975999E-3</v>
      </c>
      <c r="BL826" s="128">
        <v>-1.2671147911282654E-2</v>
      </c>
      <c r="BM826" s="128">
        <v>-2.3566333732664368E-2</v>
      </c>
      <c r="BN826" s="128">
        <v>-1.27514730825044E-2</v>
      </c>
      <c r="BO826" s="128">
        <v>-2.5856446044288699E-2</v>
      </c>
      <c r="BP826" s="128">
        <v>-1.8126341337216301E-2</v>
      </c>
      <c r="BQ826" s="128" t="s">
        <v>46</v>
      </c>
      <c r="BR826" s="128" t="s">
        <v>46</v>
      </c>
      <c r="BS826" s="128">
        <v>-9.8019051951881986E-3</v>
      </c>
      <c r="BT826" s="128">
        <v>1.5865580166098299E-2</v>
      </c>
      <c r="BU826" s="128">
        <v>2.7715576204917498E-2</v>
      </c>
      <c r="BV826" s="177">
        <v>-0.16379298841622991</v>
      </c>
      <c r="BW826" s="177">
        <v>-0.27589331553413499</v>
      </c>
      <c r="BX826" s="128">
        <v>-7.4840736545990997E-3</v>
      </c>
      <c r="BY826" s="128">
        <v>-5.2498718651206998E-2</v>
      </c>
      <c r="BZ826" s="177">
        <v>5.0455089811446703E-2</v>
      </c>
      <c r="CA826" s="182">
        <v>5.3989086045382197E-2</v>
      </c>
      <c r="CB826" s="182">
        <v>-5.1145778080313398E-2</v>
      </c>
      <c r="CC826" s="182">
        <v>7.4999620889705998E-3</v>
      </c>
      <c r="CD826" s="182">
        <v>0.114568780254135</v>
      </c>
      <c r="CE826" s="182">
        <v>-0.13896486010323941</v>
      </c>
      <c r="CF826" s="182">
        <v>0.40939083349700839</v>
      </c>
      <c r="CG826" s="179">
        <v>1.60055792</v>
      </c>
      <c r="CH826" s="169">
        <v>0.3</v>
      </c>
      <c r="CI826" s="170">
        <v>0.2</v>
      </c>
      <c r="CJ826" s="170">
        <v>2.7000000000000001E-3</v>
      </c>
      <c r="CK826" s="170" t="s">
        <v>46</v>
      </c>
      <c r="CL826" s="170">
        <v>2.7000000000000001E-3</v>
      </c>
      <c r="CM826" s="180">
        <v>48301324.460000001</v>
      </c>
      <c r="CN826" s="180">
        <v>41558510.358571455</v>
      </c>
      <c r="CO826" s="180">
        <v>13906776.68</v>
      </c>
      <c r="CP826" s="128" t="s">
        <v>46</v>
      </c>
      <c r="CQ826" s="128" t="s">
        <v>46</v>
      </c>
      <c r="CR826" s="128" t="s">
        <v>46</v>
      </c>
      <c r="CS826" s="128" t="s">
        <v>46</v>
      </c>
      <c r="CT826" s="126" t="s">
        <v>46</v>
      </c>
      <c r="CU826" s="126" t="s">
        <v>46</v>
      </c>
      <c r="CV826" s="126" t="s">
        <v>7336</v>
      </c>
      <c r="CW826" s="126" t="s">
        <v>46</v>
      </c>
      <c r="CX826" s="154">
        <v>25569.625694432871</v>
      </c>
    </row>
    <row r="827" spans="1:102" ht="15" customHeight="1" x14ac:dyDescent="0.35">
      <c r="A827" s="8"/>
      <c r="B827" s="129">
        <v>30068713000158</v>
      </c>
      <c r="C827" s="152" t="s">
        <v>794</v>
      </c>
      <c r="D827" s="126">
        <v>14</v>
      </c>
      <c r="E827" s="126"/>
      <c r="F827" s="122" t="s">
        <v>3401</v>
      </c>
      <c r="G827" s="126" t="s">
        <v>711</v>
      </c>
      <c r="H827" s="126" t="s">
        <v>3391</v>
      </c>
      <c r="I827" s="126" t="s">
        <v>3392</v>
      </c>
      <c r="J827" s="126" t="s">
        <v>3560</v>
      </c>
      <c r="K827" s="126" t="s">
        <v>3526</v>
      </c>
      <c r="L827" s="211" t="s">
        <v>3399</v>
      </c>
      <c r="M827" s="126" t="s">
        <v>112</v>
      </c>
      <c r="N827" s="126" t="s">
        <v>264</v>
      </c>
      <c r="O827" s="126" t="s">
        <v>157</v>
      </c>
      <c r="P827" s="211" t="s">
        <v>3541</v>
      </c>
      <c r="Q827" s="127">
        <v>500</v>
      </c>
      <c r="R827" s="126" t="s">
        <v>4350</v>
      </c>
      <c r="S827" s="213" t="s">
        <v>46</v>
      </c>
      <c r="T827" s="171">
        <v>500</v>
      </c>
      <c r="U827" s="171">
        <v>500</v>
      </c>
      <c r="V827" s="172" t="s">
        <v>3398</v>
      </c>
      <c r="W827" s="172" t="s">
        <v>135</v>
      </c>
      <c r="X827" s="172" t="s">
        <v>3531</v>
      </c>
      <c r="Y827" s="172" t="s">
        <v>3530</v>
      </c>
      <c r="Z827" s="172">
        <v>31</v>
      </c>
      <c r="AA827" s="172" t="s">
        <v>46</v>
      </c>
      <c r="AB827" s="169" t="s">
        <v>46</v>
      </c>
      <c r="AC827" s="172" t="s">
        <v>7337</v>
      </c>
      <c r="AD827" s="169">
        <v>0.02</v>
      </c>
      <c r="AE827" s="169">
        <v>0.02</v>
      </c>
      <c r="AF827" s="169">
        <v>2.5000000000000001E-2</v>
      </c>
      <c r="AG827" s="169">
        <v>0.2</v>
      </c>
      <c r="AH827" s="172" t="s">
        <v>136</v>
      </c>
      <c r="AI827" s="172" t="s">
        <v>4367</v>
      </c>
      <c r="AJ827" s="172" t="s">
        <v>133</v>
      </c>
      <c r="AK827" s="173">
        <v>43220</v>
      </c>
      <c r="AL827" s="212" t="s">
        <v>7338</v>
      </c>
      <c r="AM827" s="128">
        <v>-2.5283161224131001E-3</v>
      </c>
      <c r="AN827" s="128">
        <v>-1.5844208029398101E-2</v>
      </c>
      <c r="AO827" s="128">
        <v>4.8838240538105503E-2</v>
      </c>
      <c r="AP827" s="128">
        <v>1.3984774685299401E-2</v>
      </c>
      <c r="AQ827" s="128">
        <v>-2.88198186606392E-2</v>
      </c>
      <c r="AR827" s="128">
        <v>-9.6320512091121E-3</v>
      </c>
      <c r="AS827" s="128">
        <v>5.4713831629177997E-3</v>
      </c>
      <c r="AT827" s="128">
        <v>0.27203814848924041</v>
      </c>
      <c r="AU827" s="128" t="s">
        <v>46</v>
      </c>
      <c r="AV827" s="128" t="s">
        <v>46</v>
      </c>
      <c r="AW827" s="128">
        <v>7.1821229081878907E-2</v>
      </c>
      <c r="AX827" s="128" t="s">
        <v>46</v>
      </c>
      <c r="AY827" s="128" t="s">
        <v>46</v>
      </c>
      <c r="AZ827" s="128">
        <v>0.36600685571592478</v>
      </c>
      <c r="BA827" s="128">
        <v>0.10856863110686921</v>
      </c>
      <c r="BB827" s="128" t="s">
        <v>46</v>
      </c>
      <c r="BC827" s="128" t="s">
        <v>46</v>
      </c>
      <c r="BD827" s="128">
        <v>4.1934536061750197E-2</v>
      </c>
      <c r="BE827" s="128">
        <v>2.1986427749186368</v>
      </c>
      <c r="BF827" s="128" t="s">
        <v>46</v>
      </c>
      <c r="BG827" s="128" t="s">
        <v>46</v>
      </c>
      <c r="BH827" s="128">
        <v>0.79657246861011377</v>
      </c>
      <c r="BI827" s="128">
        <v>-1.47276198977907E-2</v>
      </c>
      <c r="BJ827" s="128">
        <v>-0.11935680527608129</v>
      </c>
      <c r="BK827" s="128">
        <v>-8.4597075700919303E-2</v>
      </c>
      <c r="BL827" s="128">
        <v>-0.10172272864060272</v>
      </c>
      <c r="BM827" s="128">
        <v>-0.15375982008842071</v>
      </c>
      <c r="BN827" s="128">
        <v>-0.1183717793633545</v>
      </c>
      <c r="BO827" s="128">
        <v>-0.12500301042190731</v>
      </c>
      <c r="BP827" s="128">
        <v>0.1483081130362062</v>
      </c>
      <c r="BQ827" s="128" t="s">
        <v>46</v>
      </c>
      <c r="BR827" s="128" t="s">
        <v>46</v>
      </c>
      <c r="BS827" s="128">
        <v>-1.6824644596506788E-2</v>
      </c>
      <c r="BT827" s="128">
        <v>8.4675249080467099E-2</v>
      </c>
      <c r="BU827" s="128">
        <v>0.1297780527021625</v>
      </c>
      <c r="BV827" s="177">
        <v>-0.87446018943100745</v>
      </c>
      <c r="BW827" s="177">
        <v>-3.6285086254358501E-2</v>
      </c>
      <c r="BX827" s="128">
        <v>-4.9259113645418497E-2</v>
      </c>
      <c r="BY827" s="128">
        <v>-0.30969924187257408</v>
      </c>
      <c r="BZ827" s="177">
        <v>0.29475003034325498</v>
      </c>
      <c r="CA827" s="182">
        <v>-0.1073406189621325</v>
      </c>
      <c r="CB827" s="182">
        <v>-4.5787756843376097E-2</v>
      </c>
      <c r="CC827" s="182">
        <v>-0.15375896156011479</v>
      </c>
      <c r="CD827" s="182">
        <v>-6.9623444675776996E-2</v>
      </c>
      <c r="CE827" s="182">
        <v>-0.20217184193266391</v>
      </c>
      <c r="CF827" s="182">
        <v>0.4609084178977817</v>
      </c>
      <c r="CG827" s="179">
        <v>1.67035891</v>
      </c>
      <c r="CH827" s="169">
        <v>0.3</v>
      </c>
      <c r="CI827" s="170">
        <v>0.2</v>
      </c>
      <c r="CJ827" s="170">
        <v>6.0000000000000001E-3</v>
      </c>
      <c r="CK827" s="170" t="s">
        <v>46</v>
      </c>
      <c r="CL827" s="170">
        <v>6.0000000000000001E-3</v>
      </c>
      <c r="CM827" s="180">
        <v>130349692.28</v>
      </c>
      <c r="CN827" s="180">
        <v>167302394.7930159</v>
      </c>
      <c r="CO827" s="180">
        <v>-87667935.520000026</v>
      </c>
      <c r="CP827" s="128" t="s">
        <v>46</v>
      </c>
      <c r="CQ827" s="128" t="s">
        <v>46</v>
      </c>
      <c r="CR827" s="128" t="s">
        <v>46</v>
      </c>
      <c r="CS827" s="128" t="s">
        <v>46</v>
      </c>
      <c r="CT827" s="126" t="s">
        <v>46</v>
      </c>
      <c r="CU827" s="126" t="s">
        <v>46</v>
      </c>
      <c r="CV827" s="126" t="s">
        <v>7339</v>
      </c>
      <c r="CW827" s="126" t="s">
        <v>46</v>
      </c>
      <c r="CX827" s="154">
        <v>25569.625</v>
      </c>
    </row>
    <row r="828" spans="1:102" ht="15" customHeight="1" x14ac:dyDescent="0.35">
      <c r="A828" s="8"/>
      <c r="B828" s="129">
        <v>21523833000107</v>
      </c>
      <c r="C828" s="152" t="s">
        <v>7340</v>
      </c>
      <c r="D828" s="126">
        <v>50</v>
      </c>
      <c r="E828" s="126"/>
      <c r="F828" s="122"/>
      <c r="G828" s="126" t="s">
        <v>711</v>
      </c>
      <c r="H828" s="126" t="s">
        <v>7341</v>
      </c>
      <c r="I828" s="126" t="s">
        <v>3405</v>
      </c>
      <c r="J828" s="126" t="s">
        <v>3559</v>
      </c>
      <c r="K828" s="126" t="s">
        <v>3526</v>
      </c>
      <c r="L828" s="211" t="s">
        <v>4785</v>
      </c>
      <c r="M828" s="126" t="s">
        <v>4639</v>
      </c>
      <c r="N828" s="126" t="s">
        <v>4533</v>
      </c>
      <c r="O828" s="126" t="s">
        <v>4216</v>
      </c>
      <c r="P828" s="211" t="s">
        <v>4243</v>
      </c>
      <c r="Q828" s="127">
        <v>50000</v>
      </c>
      <c r="R828" s="126" t="s">
        <v>4361</v>
      </c>
      <c r="S828" s="213" t="s">
        <v>46</v>
      </c>
      <c r="T828" s="171" t="s">
        <v>46</v>
      </c>
      <c r="U828" s="171">
        <v>0.01</v>
      </c>
      <c r="V828" s="172" t="s">
        <v>3398</v>
      </c>
      <c r="W828" s="172" t="s">
        <v>135</v>
      </c>
      <c r="X828" s="172" t="s">
        <v>46</v>
      </c>
      <c r="Y828" s="172" t="s">
        <v>46</v>
      </c>
      <c r="Z828" s="172" t="s">
        <v>46</v>
      </c>
      <c r="AA828" s="172" t="s">
        <v>46</v>
      </c>
      <c r="AB828" s="169" t="s">
        <v>46</v>
      </c>
      <c r="AC828" s="172" t="s">
        <v>46</v>
      </c>
      <c r="AD828" s="169">
        <v>0.02</v>
      </c>
      <c r="AE828" s="169" t="s">
        <v>46</v>
      </c>
      <c r="AF828" s="169">
        <v>2.0299999999999999E-2</v>
      </c>
      <c r="AG828" s="169">
        <v>0.2</v>
      </c>
      <c r="AH828" s="172" t="s">
        <v>46</v>
      </c>
      <c r="AI828" s="172" t="s">
        <v>46</v>
      </c>
      <c r="AJ828" s="172" t="s">
        <v>46</v>
      </c>
      <c r="AK828" s="173">
        <v>43881</v>
      </c>
      <c r="AL828" s="212" t="s">
        <v>7342</v>
      </c>
      <c r="AM828" s="128" t="s">
        <v>46</v>
      </c>
      <c r="AN828" s="128" t="s">
        <v>46</v>
      </c>
      <c r="AO828" s="128" t="s">
        <v>46</v>
      </c>
      <c r="AP828" s="128" t="s">
        <v>46</v>
      </c>
      <c r="AQ828" s="128" t="s">
        <v>46</v>
      </c>
      <c r="AR828" s="128" t="s">
        <v>46</v>
      </c>
      <c r="AS828" s="128" t="s">
        <v>46</v>
      </c>
      <c r="AT828" s="128" t="s">
        <v>46</v>
      </c>
      <c r="AU828" s="128" t="s">
        <v>46</v>
      </c>
      <c r="AV828" s="128" t="s">
        <v>46</v>
      </c>
      <c r="AW828" s="128" t="s">
        <v>46</v>
      </c>
      <c r="AX828" s="128" t="s">
        <v>46</v>
      </c>
      <c r="AY828" s="128" t="s">
        <v>46</v>
      </c>
      <c r="AZ828" s="128" t="s">
        <v>46</v>
      </c>
      <c r="BA828" s="128" t="s">
        <v>46</v>
      </c>
      <c r="BB828" s="128" t="s">
        <v>46</v>
      </c>
      <c r="BC828" s="128" t="s">
        <v>46</v>
      </c>
      <c r="BD828" s="128" t="s">
        <v>46</v>
      </c>
      <c r="BE828" s="128" t="s">
        <v>46</v>
      </c>
      <c r="BF828" s="128" t="s">
        <v>46</v>
      </c>
      <c r="BG828" s="128" t="s">
        <v>46</v>
      </c>
      <c r="BH828" s="128" t="s">
        <v>46</v>
      </c>
      <c r="BI828" s="128" t="s">
        <v>46</v>
      </c>
      <c r="BJ828" s="128" t="s">
        <v>46</v>
      </c>
      <c r="BK828" s="128" t="s">
        <v>46</v>
      </c>
      <c r="BL828" s="128" t="s">
        <v>46</v>
      </c>
      <c r="BM828" s="128" t="s">
        <v>46</v>
      </c>
      <c r="BN828" s="128" t="s">
        <v>46</v>
      </c>
      <c r="BO828" s="128" t="s">
        <v>46</v>
      </c>
      <c r="BP828" s="128" t="s">
        <v>46</v>
      </c>
      <c r="BQ828" s="128" t="s">
        <v>46</v>
      </c>
      <c r="BR828" s="128" t="s">
        <v>46</v>
      </c>
      <c r="BS828" s="128" t="s">
        <v>46</v>
      </c>
      <c r="BT828" s="128">
        <v>7.0970414767667994E-2</v>
      </c>
      <c r="BU828" s="128">
        <v>4248714620.6375489</v>
      </c>
      <c r="BV828" s="177">
        <v>-2.7207661600352764</v>
      </c>
      <c r="BW828" s="177">
        <v>0.42487146212382898</v>
      </c>
      <c r="BX828" s="128">
        <v>-8.1383591269479902E-2</v>
      </c>
      <c r="BY828" s="128">
        <v>-0.58238403464552646</v>
      </c>
      <c r="BZ828" s="177">
        <v>-1042923230.6666732</v>
      </c>
      <c r="CA828" s="182">
        <v>-1.3068886640535999E-2</v>
      </c>
      <c r="CB828" s="182">
        <v>-1.41488177146392E-2</v>
      </c>
      <c r="CC828" s="182">
        <v>-9.8104662527795899E-2</v>
      </c>
      <c r="CD828" s="182">
        <v>-6.4100307550469596E-2</v>
      </c>
      <c r="CE828" s="182">
        <v>-6.8642845743866997E-3</v>
      </c>
      <c r="CF828" s="182">
        <v>-3.7463313817145703E-2</v>
      </c>
      <c r="CG828" s="179">
        <v>1456.75823429</v>
      </c>
      <c r="CH828" s="169">
        <v>0.1</v>
      </c>
      <c r="CI828" s="170">
        <v>0.05</v>
      </c>
      <c r="CJ828" s="170">
        <v>2E-3</v>
      </c>
      <c r="CK828" s="170" t="s">
        <v>46</v>
      </c>
      <c r="CL828" s="170">
        <v>2E-3</v>
      </c>
      <c r="CM828" s="180">
        <v>1665847486.9200001</v>
      </c>
      <c r="CN828" s="180">
        <v>1677549986.3585751</v>
      </c>
      <c r="CO828" s="180" t="s">
        <v>46</v>
      </c>
      <c r="CP828" s="128" t="s">
        <v>46</v>
      </c>
      <c r="CQ828" s="128" t="s">
        <v>46</v>
      </c>
      <c r="CR828" s="128" t="s">
        <v>46</v>
      </c>
      <c r="CS828" s="128" t="s">
        <v>46</v>
      </c>
      <c r="CT828" s="126" t="s">
        <v>46</v>
      </c>
      <c r="CU828" s="126" t="s">
        <v>46</v>
      </c>
      <c r="CV828" s="126" t="s">
        <v>7343</v>
      </c>
      <c r="CW828" s="126" t="s">
        <v>46</v>
      </c>
      <c r="CX828" s="154">
        <v>25569.604861099539</v>
      </c>
    </row>
    <row r="829" spans="1:102" ht="15" customHeight="1" x14ac:dyDescent="0.35">
      <c r="A829" s="8"/>
      <c r="B829" s="129">
        <v>46153324000160</v>
      </c>
      <c r="C829" s="152" t="s">
        <v>7344</v>
      </c>
      <c r="D829" s="126">
        <v>50</v>
      </c>
      <c r="E829" s="126"/>
      <c r="F829" s="122"/>
      <c r="G829" s="126" t="s">
        <v>711</v>
      </c>
      <c r="H829" s="126" t="s">
        <v>352</v>
      </c>
      <c r="I829" s="126" t="s">
        <v>3406</v>
      </c>
      <c r="J829" s="126" t="s">
        <v>3561</v>
      </c>
      <c r="K829" s="126" t="s">
        <v>3526</v>
      </c>
      <c r="L829" s="211" t="s">
        <v>3400</v>
      </c>
      <c r="M829" s="126" t="s">
        <v>4733</v>
      </c>
      <c r="N829" s="126" t="s">
        <v>4533</v>
      </c>
      <c r="O829" s="126" t="s">
        <v>4216</v>
      </c>
      <c r="P829" s="211" t="s">
        <v>6411</v>
      </c>
      <c r="Q829" s="127">
        <v>25000</v>
      </c>
      <c r="R829" s="126" t="s">
        <v>4361</v>
      </c>
      <c r="S829" s="213" t="s">
        <v>46</v>
      </c>
      <c r="T829" s="171">
        <v>25000</v>
      </c>
      <c r="U829" s="171">
        <v>25000</v>
      </c>
      <c r="V829" s="172" t="s">
        <v>3398</v>
      </c>
      <c r="W829" s="172" t="s">
        <v>135</v>
      </c>
      <c r="X829" s="172" t="s">
        <v>46</v>
      </c>
      <c r="Y829" s="172" t="s">
        <v>46</v>
      </c>
      <c r="Z829" s="172" t="s">
        <v>46</v>
      </c>
      <c r="AA829" s="172" t="s">
        <v>46</v>
      </c>
      <c r="AB829" s="169" t="s">
        <v>46</v>
      </c>
      <c r="AC829" s="172" t="s">
        <v>46</v>
      </c>
      <c r="AD829" s="169">
        <v>0.02</v>
      </c>
      <c r="AE829" s="169" t="s">
        <v>46</v>
      </c>
      <c r="AF829" s="169" t="s">
        <v>46</v>
      </c>
      <c r="AG829" s="169">
        <v>0.2</v>
      </c>
      <c r="AH829" s="172" t="s">
        <v>46</v>
      </c>
      <c r="AI829" s="172" t="s">
        <v>46</v>
      </c>
      <c r="AJ829" s="172" t="s">
        <v>46</v>
      </c>
      <c r="AK829" s="173">
        <v>45050</v>
      </c>
      <c r="AL829" s="212" t="s">
        <v>7345</v>
      </c>
      <c r="AM829" s="128" t="s">
        <v>46</v>
      </c>
      <c r="AN829" s="128" t="s">
        <v>46</v>
      </c>
      <c r="AO829" s="128" t="s">
        <v>46</v>
      </c>
      <c r="AP829" s="128" t="s">
        <v>46</v>
      </c>
      <c r="AQ829" s="128" t="s">
        <v>46</v>
      </c>
      <c r="AR829" s="128" t="s">
        <v>46</v>
      </c>
      <c r="AS829" s="128" t="s">
        <v>46</v>
      </c>
      <c r="AT829" s="128" t="s">
        <v>46</v>
      </c>
      <c r="AU829" s="128" t="s">
        <v>46</v>
      </c>
      <c r="AV829" s="128" t="s">
        <v>46</v>
      </c>
      <c r="AW829" s="128" t="s">
        <v>46</v>
      </c>
      <c r="AX829" s="128" t="s">
        <v>46</v>
      </c>
      <c r="AY829" s="128" t="s">
        <v>46</v>
      </c>
      <c r="AZ829" s="128" t="s">
        <v>46</v>
      </c>
      <c r="BA829" s="128" t="s">
        <v>46</v>
      </c>
      <c r="BB829" s="128" t="s">
        <v>46</v>
      </c>
      <c r="BC829" s="128" t="s">
        <v>46</v>
      </c>
      <c r="BD829" s="128" t="s">
        <v>46</v>
      </c>
      <c r="BE829" s="128" t="s">
        <v>46</v>
      </c>
      <c r="BF829" s="128" t="s">
        <v>46</v>
      </c>
      <c r="BG829" s="128" t="s">
        <v>46</v>
      </c>
      <c r="BH829" s="128" t="s">
        <v>46</v>
      </c>
      <c r="BI829" s="128" t="s">
        <v>46</v>
      </c>
      <c r="BJ829" s="128" t="s">
        <v>46</v>
      </c>
      <c r="BK829" s="128" t="s">
        <v>46</v>
      </c>
      <c r="BL829" s="128" t="s">
        <v>46</v>
      </c>
      <c r="BM829" s="128" t="s">
        <v>46</v>
      </c>
      <c r="BN829" s="128" t="s">
        <v>46</v>
      </c>
      <c r="BO829" s="128" t="s">
        <v>46</v>
      </c>
      <c r="BP829" s="128" t="s">
        <v>46</v>
      </c>
      <c r="BQ829" s="128" t="s">
        <v>46</v>
      </c>
      <c r="BR829" s="128" t="s">
        <v>46</v>
      </c>
      <c r="BS829" s="128" t="s">
        <v>46</v>
      </c>
      <c r="BT829" s="128">
        <v>3.30854612684362E-2</v>
      </c>
      <c r="BU829" s="128">
        <v>9.7330127719911605E-2</v>
      </c>
      <c r="BV829" s="177">
        <v>-3.500997307088392</v>
      </c>
      <c r="BW829" s="177">
        <v>-1.1186505181284934</v>
      </c>
      <c r="BX829" s="128">
        <v>-1.7600258920035201E-2</v>
      </c>
      <c r="BY829" s="128">
        <v>-9.5892575649999395E-2</v>
      </c>
      <c r="BZ829" s="177">
        <v>-2.2024739188306001E-3</v>
      </c>
      <c r="CA829" s="182">
        <v>-6.4642050925728597E-2</v>
      </c>
      <c r="CB829" s="182">
        <v>-2.82409897575388E-2</v>
      </c>
      <c r="CC829" s="182">
        <v>4.70640242714973E-2</v>
      </c>
      <c r="CD829" s="182">
        <v>7.3257899715700306E-2</v>
      </c>
      <c r="CE829" s="182">
        <v>1.7122017302499799E-2</v>
      </c>
      <c r="CF829" s="182">
        <v>-7.1694048097061203E-2</v>
      </c>
      <c r="CG829" s="179">
        <v>1009.21473732</v>
      </c>
      <c r="CH829" s="169">
        <v>0.05</v>
      </c>
      <c r="CI829" s="170">
        <v>0.05</v>
      </c>
      <c r="CJ829" s="170">
        <v>1E-3</v>
      </c>
      <c r="CK829" s="170" t="s">
        <v>46</v>
      </c>
      <c r="CL829" s="170">
        <v>1E-3</v>
      </c>
      <c r="CM829" s="180">
        <v>490290033.85000002</v>
      </c>
      <c r="CN829" s="180">
        <v>492740249.24626988</v>
      </c>
      <c r="CO829" s="180" t="s">
        <v>46</v>
      </c>
      <c r="CP829" s="128" t="s">
        <v>46</v>
      </c>
      <c r="CQ829" s="128" t="s">
        <v>46</v>
      </c>
      <c r="CR829" s="128" t="s">
        <v>46</v>
      </c>
      <c r="CS829" s="128" t="s">
        <v>46</v>
      </c>
      <c r="CT829" s="126" t="s">
        <v>46</v>
      </c>
      <c r="CU829" s="126" t="s">
        <v>46</v>
      </c>
      <c r="CV829" s="126" t="s">
        <v>7346</v>
      </c>
      <c r="CW829" s="126" t="s">
        <v>46</v>
      </c>
      <c r="CX829" s="154">
        <v>25569.604861099539</v>
      </c>
    </row>
    <row r="830" spans="1:102" ht="15" customHeight="1" x14ac:dyDescent="0.35">
      <c r="A830" s="8"/>
      <c r="B830" s="129">
        <v>46153324000160</v>
      </c>
      <c r="C830" s="152" t="s">
        <v>7347</v>
      </c>
      <c r="D830" s="126">
        <v>50</v>
      </c>
      <c r="E830" s="126"/>
      <c r="F830" s="122"/>
      <c r="G830" s="126" t="s">
        <v>711</v>
      </c>
      <c r="H830" s="126" t="s">
        <v>352</v>
      </c>
      <c r="I830" s="126" t="s">
        <v>3406</v>
      </c>
      <c r="J830" s="126" t="s">
        <v>3561</v>
      </c>
      <c r="K830" s="126" t="s">
        <v>3540</v>
      </c>
      <c r="L830" s="211" t="s">
        <v>3400</v>
      </c>
      <c r="M830" s="126" t="s">
        <v>4733</v>
      </c>
      <c r="N830" s="126" t="s">
        <v>4533</v>
      </c>
      <c r="O830" s="126" t="s">
        <v>4216</v>
      </c>
      <c r="P830" s="211" t="s">
        <v>6411</v>
      </c>
      <c r="Q830" s="127">
        <v>1000000</v>
      </c>
      <c r="R830" s="126" t="s">
        <v>4361</v>
      </c>
      <c r="S830" s="213" t="s">
        <v>46</v>
      </c>
      <c r="T830" s="171">
        <v>0.01</v>
      </c>
      <c r="U830" s="171">
        <v>0.01</v>
      </c>
      <c r="V830" s="172" t="s">
        <v>3398</v>
      </c>
      <c r="W830" s="172" t="s">
        <v>135</v>
      </c>
      <c r="X830" s="172" t="s">
        <v>46</v>
      </c>
      <c r="Y830" s="172" t="s">
        <v>46</v>
      </c>
      <c r="Z830" s="172" t="s">
        <v>46</v>
      </c>
      <c r="AA830" s="172" t="s">
        <v>46</v>
      </c>
      <c r="AB830" s="169" t="s">
        <v>46</v>
      </c>
      <c r="AC830" s="172" t="s">
        <v>46</v>
      </c>
      <c r="AD830" s="169">
        <v>0.02</v>
      </c>
      <c r="AE830" s="169" t="s">
        <v>46</v>
      </c>
      <c r="AF830" s="169" t="s">
        <v>46</v>
      </c>
      <c r="AG830" s="169">
        <v>0.2</v>
      </c>
      <c r="AH830" s="172" t="s">
        <v>46</v>
      </c>
      <c r="AI830" s="172" t="s">
        <v>46</v>
      </c>
      <c r="AJ830" s="172" t="s">
        <v>46</v>
      </c>
      <c r="AK830" s="173">
        <v>45050</v>
      </c>
      <c r="AL830" s="212" t="s">
        <v>7348</v>
      </c>
      <c r="AM830" s="128" t="s">
        <v>46</v>
      </c>
      <c r="AN830" s="128" t="s">
        <v>46</v>
      </c>
      <c r="AO830" s="128" t="s">
        <v>46</v>
      </c>
      <c r="AP830" s="128" t="s">
        <v>46</v>
      </c>
      <c r="AQ830" s="128" t="s">
        <v>46</v>
      </c>
      <c r="AR830" s="128" t="s">
        <v>46</v>
      </c>
      <c r="AS830" s="128" t="s">
        <v>46</v>
      </c>
      <c r="AT830" s="128" t="s">
        <v>46</v>
      </c>
      <c r="AU830" s="128" t="s">
        <v>46</v>
      </c>
      <c r="AV830" s="128" t="s">
        <v>46</v>
      </c>
      <c r="AW830" s="128" t="s">
        <v>46</v>
      </c>
      <c r="AX830" s="128" t="s">
        <v>46</v>
      </c>
      <c r="AY830" s="128" t="s">
        <v>46</v>
      </c>
      <c r="AZ830" s="128" t="s">
        <v>46</v>
      </c>
      <c r="BA830" s="128" t="s">
        <v>46</v>
      </c>
      <c r="BB830" s="128" t="s">
        <v>46</v>
      </c>
      <c r="BC830" s="128" t="s">
        <v>46</v>
      </c>
      <c r="BD830" s="128" t="s">
        <v>46</v>
      </c>
      <c r="BE830" s="128" t="s">
        <v>46</v>
      </c>
      <c r="BF830" s="128" t="s">
        <v>46</v>
      </c>
      <c r="BG830" s="128" t="s">
        <v>46</v>
      </c>
      <c r="BH830" s="128" t="s">
        <v>46</v>
      </c>
      <c r="BI830" s="128" t="s">
        <v>46</v>
      </c>
      <c r="BJ830" s="128" t="s">
        <v>46</v>
      </c>
      <c r="BK830" s="128" t="s">
        <v>46</v>
      </c>
      <c r="BL830" s="128" t="s">
        <v>46</v>
      </c>
      <c r="BM830" s="128" t="s">
        <v>46</v>
      </c>
      <c r="BN830" s="128" t="s">
        <v>46</v>
      </c>
      <c r="BO830" s="128" t="s">
        <v>46</v>
      </c>
      <c r="BP830" s="128" t="s">
        <v>46</v>
      </c>
      <c r="BQ830" s="128" t="s">
        <v>46</v>
      </c>
      <c r="BR830" s="128" t="s">
        <v>46</v>
      </c>
      <c r="BS830" s="128" t="s">
        <v>46</v>
      </c>
      <c r="BT830" s="128">
        <v>3.30854612684362E-2</v>
      </c>
      <c r="BU830" s="128">
        <v>9.7330127719911605E-2</v>
      </c>
      <c r="BV830" s="177">
        <v>-3.500997307088392</v>
      </c>
      <c r="BW830" s="177">
        <v>-1.1186505181284934</v>
      </c>
      <c r="BX830" s="128">
        <v>-1.7600258920035201E-2</v>
      </c>
      <c r="BY830" s="128">
        <v>-9.5892575649999395E-2</v>
      </c>
      <c r="BZ830" s="177">
        <v>-2.2024739188306001E-3</v>
      </c>
      <c r="CA830" s="182">
        <v>-6.4642050925728597E-2</v>
      </c>
      <c r="CB830" s="182">
        <v>-2.82409897575388E-2</v>
      </c>
      <c r="CC830" s="182">
        <v>4.70640242714973E-2</v>
      </c>
      <c r="CD830" s="182">
        <v>7.3257899715700306E-2</v>
      </c>
      <c r="CE830" s="182">
        <v>1.7122017302499799E-2</v>
      </c>
      <c r="CF830" s="182">
        <v>-7.1694048097061203E-2</v>
      </c>
      <c r="CG830" s="179">
        <v>1009.21473732</v>
      </c>
      <c r="CH830" s="169">
        <v>0.05</v>
      </c>
      <c r="CI830" s="170">
        <v>0.05</v>
      </c>
      <c r="CJ830" s="170">
        <v>1E-3</v>
      </c>
      <c r="CK830" s="170" t="s">
        <v>46</v>
      </c>
      <c r="CL830" s="170">
        <v>1E-3</v>
      </c>
      <c r="CM830" s="180">
        <v>490290033.85000002</v>
      </c>
      <c r="CN830" s="180">
        <v>492740249.24626988</v>
      </c>
      <c r="CO830" s="180" t="s">
        <v>46</v>
      </c>
      <c r="CP830" s="128" t="s">
        <v>46</v>
      </c>
      <c r="CQ830" s="128" t="s">
        <v>46</v>
      </c>
      <c r="CR830" s="128" t="s">
        <v>46</v>
      </c>
      <c r="CS830" s="128" t="s">
        <v>46</v>
      </c>
      <c r="CT830" s="126" t="s">
        <v>46</v>
      </c>
      <c r="CU830" s="126" t="s">
        <v>46</v>
      </c>
      <c r="CV830" s="126" t="s">
        <v>7346</v>
      </c>
      <c r="CW830" s="126" t="s">
        <v>46</v>
      </c>
      <c r="CX830" s="154">
        <v>25569.604861099539</v>
      </c>
    </row>
    <row r="831" spans="1:102" ht="15" customHeight="1" x14ac:dyDescent="0.35">
      <c r="A831" s="8"/>
      <c r="B831" s="129">
        <v>46153324000160</v>
      </c>
      <c r="C831" s="152" t="s">
        <v>7349</v>
      </c>
      <c r="D831" s="126">
        <v>50</v>
      </c>
      <c r="E831" s="126"/>
      <c r="F831" s="122"/>
      <c r="G831" s="126" t="s">
        <v>711</v>
      </c>
      <c r="H831" s="126" t="s">
        <v>352</v>
      </c>
      <c r="I831" s="126" t="s">
        <v>3406</v>
      </c>
      <c r="J831" s="126" t="s">
        <v>3561</v>
      </c>
      <c r="K831" s="126" t="s">
        <v>3540</v>
      </c>
      <c r="L831" s="211" t="s">
        <v>3400</v>
      </c>
      <c r="M831" s="126" t="s">
        <v>4733</v>
      </c>
      <c r="N831" s="126" t="s">
        <v>4533</v>
      </c>
      <c r="O831" s="126" t="s">
        <v>4216</v>
      </c>
      <c r="P831" s="211" t="s">
        <v>4243</v>
      </c>
      <c r="Q831" s="127">
        <v>20000000</v>
      </c>
      <c r="R831" s="126" t="s">
        <v>4361</v>
      </c>
      <c r="S831" s="213" t="s">
        <v>46</v>
      </c>
      <c r="T831" s="171">
        <v>0.01</v>
      </c>
      <c r="U831" s="171">
        <v>0.01</v>
      </c>
      <c r="V831" s="172" t="s">
        <v>3398</v>
      </c>
      <c r="W831" s="172" t="s">
        <v>135</v>
      </c>
      <c r="X831" s="172" t="s">
        <v>135</v>
      </c>
      <c r="Y831" s="172" t="s">
        <v>3531</v>
      </c>
      <c r="Z831" s="172">
        <v>30</v>
      </c>
      <c r="AA831" s="172" t="s">
        <v>46</v>
      </c>
      <c r="AB831" s="169" t="s">
        <v>46</v>
      </c>
      <c r="AC831" s="172" t="s">
        <v>46</v>
      </c>
      <c r="AD831" s="169">
        <v>1.7500000000000002E-2</v>
      </c>
      <c r="AE831" s="169" t="s">
        <v>46</v>
      </c>
      <c r="AF831" s="169" t="s">
        <v>46</v>
      </c>
      <c r="AG831" s="169">
        <v>0.2</v>
      </c>
      <c r="AH831" s="172" t="s">
        <v>46</v>
      </c>
      <c r="AI831" s="172" t="s">
        <v>46</v>
      </c>
      <c r="AJ831" s="172" t="s">
        <v>46</v>
      </c>
      <c r="AK831" s="173">
        <v>45050</v>
      </c>
      <c r="AL831" s="212" t="s">
        <v>7350</v>
      </c>
      <c r="AM831" s="128" t="s">
        <v>46</v>
      </c>
      <c r="AN831" s="128" t="s">
        <v>46</v>
      </c>
      <c r="AO831" s="128" t="s">
        <v>46</v>
      </c>
      <c r="AP831" s="128" t="s">
        <v>46</v>
      </c>
      <c r="AQ831" s="128" t="s">
        <v>46</v>
      </c>
      <c r="AR831" s="128" t="s">
        <v>46</v>
      </c>
      <c r="AS831" s="128" t="s">
        <v>46</v>
      </c>
      <c r="AT831" s="128" t="s">
        <v>46</v>
      </c>
      <c r="AU831" s="128" t="s">
        <v>46</v>
      </c>
      <c r="AV831" s="128" t="s">
        <v>46</v>
      </c>
      <c r="AW831" s="128" t="s">
        <v>46</v>
      </c>
      <c r="AX831" s="128" t="s">
        <v>46</v>
      </c>
      <c r="AY831" s="128" t="s">
        <v>46</v>
      </c>
      <c r="AZ831" s="128" t="s">
        <v>46</v>
      </c>
      <c r="BA831" s="128" t="s">
        <v>46</v>
      </c>
      <c r="BB831" s="128" t="s">
        <v>46</v>
      </c>
      <c r="BC831" s="128" t="s">
        <v>46</v>
      </c>
      <c r="BD831" s="128" t="s">
        <v>46</v>
      </c>
      <c r="BE831" s="128" t="s">
        <v>46</v>
      </c>
      <c r="BF831" s="128" t="s">
        <v>46</v>
      </c>
      <c r="BG831" s="128" t="s">
        <v>46</v>
      </c>
      <c r="BH831" s="128" t="s">
        <v>46</v>
      </c>
      <c r="BI831" s="128" t="s">
        <v>46</v>
      </c>
      <c r="BJ831" s="128" t="s">
        <v>46</v>
      </c>
      <c r="BK831" s="128" t="s">
        <v>46</v>
      </c>
      <c r="BL831" s="128" t="s">
        <v>46</v>
      </c>
      <c r="BM831" s="128" t="s">
        <v>46</v>
      </c>
      <c r="BN831" s="128" t="s">
        <v>46</v>
      </c>
      <c r="BO831" s="128" t="s">
        <v>46</v>
      </c>
      <c r="BP831" s="128" t="s">
        <v>46</v>
      </c>
      <c r="BQ831" s="128" t="s">
        <v>46</v>
      </c>
      <c r="BR831" s="128" t="s">
        <v>46</v>
      </c>
      <c r="BS831" s="128" t="s">
        <v>46</v>
      </c>
      <c r="BT831" s="128">
        <v>3.30854612684362E-2</v>
      </c>
      <c r="BU831" s="128">
        <v>9.7330127719911605E-2</v>
      </c>
      <c r="BV831" s="177">
        <v>-3.500997307088392</v>
      </c>
      <c r="BW831" s="177">
        <v>-1.1186505181284934</v>
      </c>
      <c r="BX831" s="128">
        <v>-1.7600258920035201E-2</v>
      </c>
      <c r="BY831" s="128">
        <v>-9.5892575649999395E-2</v>
      </c>
      <c r="BZ831" s="177">
        <v>-2.2024739188306001E-3</v>
      </c>
      <c r="CA831" s="182">
        <v>-6.4642050925728597E-2</v>
      </c>
      <c r="CB831" s="182">
        <v>-2.82409897575388E-2</v>
      </c>
      <c r="CC831" s="182">
        <v>4.70640242714973E-2</v>
      </c>
      <c r="CD831" s="182">
        <v>7.3257899715700306E-2</v>
      </c>
      <c r="CE831" s="182">
        <v>1.7122017302499799E-2</v>
      </c>
      <c r="CF831" s="182">
        <v>-7.1694048097061203E-2</v>
      </c>
      <c r="CG831" s="179">
        <v>1009.21473732</v>
      </c>
      <c r="CH831" s="169">
        <v>0.05</v>
      </c>
      <c r="CI831" s="170">
        <v>0.05</v>
      </c>
      <c r="CJ831" s="170">
        <v>8.7500000000000013E-4</v>
      </c>
      <c r="CK831" s="170" t="s">
        <v>46</v>
      </c>
      <c r="CL831" s="170">
        <v>8.7500000000000013E-4</v>
      </c>
      <c r="CM831" s="180">
        <v>490290033.85000002</v>
      </c>
      <c r="CN831" s="180">
        <v>492740249.24626988</v>
      </c>
      <c r="CO831" s="180" t="s">
        <v>46</v>
      </c>
      <c r="CP831" s="128" t="s">
        <v>46</v>
      </c>
      <c r="CQ831" s="128" t="s">
        <v>46</v>
      </c>
      <c r="CR831" s="128" t="s">
        <v>46</v>
      </c>
      <c r="CS831" s="128" t="s">
        <v>46</v>
      </c>
      <c r="CT831" s="126" t="s">
        <v>46</v>
      </c>
      <c r="CU831" s="126" t="s">
        <v>46</v>
      </c>
      <c r="CV831" s="126" t="s">
        <v>7346</v>
      </c>
      <c r="CW831" s="126" t="s">
        <v>46</v>
      </c>
      <c r="CX831" s="154">
        <v>25569.604861099539</v>
      </c>
    </row>
    <row r="832" spans="1:102" ht="15" customHeight="1" x14ac:dyDescent="0.35">
      <c r="A832" s="8"/>
      <c r="B832" s="129">
        <v>58561455000166</v>
      </c>
      <c r="C832" s="152" t="s">
        <v>7351</v>
      </c>
      <c r="D832" s="126">
        <v>50</v>
      </c>
      <c r="E832" s="126"/>
      <c r="F832" s="122"/>
      <c r="G832" s="126" t="s">
        <v>711</v>
      </c>
      <c r="H832" s="126" t="s">
        <v>352</v>
      </c>
      <c r="I832" s="126" t="s">
        <v>3406</v>
      </c>
      <c r="J832" s="126" t="s">
        <v>3561</v>
      </c>
      <c r="K832" s="126" t="s">
        <v>3526</v>
      </c>
      <c r="L832" s="211" t="s">
        <v>3399</v>
      </c>
      <c r="M832" s="126" t="s">
        <v>4394</v>
      </c>
      <c r="N832" s="126" t="s">
        <v>46</v>
      </c>
      <c r="O832" s="126" t="s">
        <v>4216</v>
      </c>
      <c r="P832" s="211" t="s">
        <v>4220</v>
      </c>
      <c r="Q832" s="127">
        <v>50000</v>
      </c>
      <c r="R832" s="126" t="s">
        <v>4350</v>
      </c>
      <c r="S832" s="213" t="s">
        <v>46</v>
      </c>
      <c r="T832" s="171">
        <v>1000</v>
      </c>
      <c r="U832" s="171">
        <v>1000</v>
      </c>
      <c r="V832" s="172" t="s">
        <v>3398</v>
      </c>
      <c r="W832" s="172" t="s">
        <v>135</v>
      </c>
      <c r="X832" s="172" t="s">
        <v>135</v>
      </c>
      <c r="Y832" s="172" t="s">
        <v>135</v>
      </c>
      <c r="Z832" s="172">
        <v>0</v>
      </c>
      <c r="AA832" s="172" t="s">
        <v>46</v>
      </c>
      <c r="AB832" s="169" t="s">
        <v>46</v>
      </c>
      <c r="AC832" s="172" t="s">
        <v>46</v>
      </c>
      <c r="AD832" s="169">
        <v>1.84E-2</v>
      </c>
      <c r="AE832" s="169" t="s">
        <v>46</v>
      </c>
      <c r="AF832" s="169">
        <v>1.8600000000000002E-2</v>
      </c>
      <c r="AG832" s="169">
        <v>0.2</v>
      </c>
      <c r="AH832" s="172" t="s">
        <v>4806</v>
      </c>
      <c r="AI832" s="172" t="s">
        <v>4807</v>
      </c>
      <c r="AJ832" s="172" t="s">
        <v>46</v>
      </c>
      <c r="AK832" s="173">
        <v>45749</v>
      </c>
      <c r="AL832" s="212" t="s">
        <v>7352</v>
      </c>
      <c r="AM832" s="128" t="s">
        <v>46</v>
      </c>
      <c r="AN832" s="128" t="s">
        <v>46</v>
      </c>
      <c r="AO832" s="128" t="s">
        <v>46</v>
      </c>
      <c r="AP832" s="128" t="s">
        <v>46</v>
      </c>
      <c r="AQ832" s="128" t="s">
        <v>46</v>
      </c>
      <c r="AR832" s="128" t="s">
        <v>46</v>
      </c>
      <c r="AS832" s="128" t="s">
        <v>46</v>
      </c>
      <c r="AT832" s="128" t="s">
        <v>46</v>
      </c>
      <c r="AU832" s="128" t="s">
        <v>46</v>
      </c>
      <c r="AV832" s="128" t="s">
        <v>46</v>
      </c>
      <c r="AW832" s="128" t="s">
        <v>46</v>
      </c>
      <c r="AX832" s="128" t="s">
        <v>46</v>
      </c>
      <c r="AY832" s="128" t="s">
        <v>46</v>
      </c>
      <c r="AZ832" s="128" t="s">
        <v>46</v>
      </c>
      <c r="BA832" s="128" t="s">
        <v>46</v>
      </c>
      <c r="BB832" s="128" t="s">
        <v>46</v>
      </c>
      <c r="BC832" s="128" t="s">
        <v>46</v>
      </c>
      <c r="BD832" s="128" t="s">
        <v>46</v>
      </c>
      <c r="BE832" s="128" t="s">
        <v>46</v>
      </c>
      <c r="BF832" s="128" t="s">
        <v>46</v>
      </c>
      <c r="BG832" s="128" t="s">
        <v>46</v>
      </c>
      <c r="BH832" s="128" t="s">
        <v>46</v>
      </c>
      <c r="BI832" s="128" t="s">
        <v>46</v>
      </c>
      <c r="BJ832" s="128" t="s">
        <v>46</v>
      </c>
      <c r="BK832" s="128" t="s">
        <v>46</v>
      </c>
      <c r="BL832" s="128" t="s">
        <v>46</v>
      </c>
      <c r="BM832" s="128" t="s">
        <v>46</v>
      </c>
      <c r="BN832" s="128" t="s">
        <v>46</v>
      </c>
      <c r="BO832" s="128" t="s">
        <v>46</v>
      </c>
      <c r="BP832" s="128" t="s">
        <v>46</v>
      </c>
      <c r="BQ832" s="128" t="s">
        <v>46</v>
      </c>
      <c r="BR832" s="128" t="s">
        <v>46</v>
      </c>
      <c r="BS832" s="128" t="s">
        <v>46</v>
      </c>
      <c r="BT832" s="128" t="s">
        <v>46</v>
      </c>
      <c r="BU832" s="128" t="s">
        <v>46</v>
      </c>
      <c r="BV832" s="177" t="s">
        <v>46</v>
      </c>
      <c r="BW832" s="177" t="s">
        <v>46</v>
      </c>
      <c r="BX832" s="128" t="s">
        <v>46</v>
      </c>
      <c r="BY832" s="128" t="s">
        <v>46</v>
      </c>
      <c r="BZ832" s="177" t="s">
        <v>46</v>
      </c>
      <c r="CA832" s="182" t="s">
        <v>46</v>
      </c>
      <c r="CB832" s="182" t="s">
        <v>46</v>
      </c>
      <c r="CC832" s="182" t="s">
        <v>46</v>
      </c>
      <c r="CD832" s="182" t="s">
        <v>46</v>
      </c>
      <c r="CE832" s="182" t="s">
        <v>46</v>
      </c>
      <c r="CF832" s="182" t="s">
        <v>46</v>
      </c>
      <c r="CG832" s="179" t="s">
        <v>46</v>
      </c>
      <c r="CH832" s="169" t="s">
        <v>46</v>
      </c>
      <c r="CI832" s="170" t="s">
        <v>46</v>
      </c>
      <c r="CJ832" s="170" t="s">
        <v>46</v>
      </c>
      <c r="CK832" s="170" t="s">
        <v>46</v>
      </c>
      <c r="CL832" s="170" t="s">
        <v>46</v>
      </c>
      <c r="CM832" s="180" t="s">
        <v>46</v>
      </c>
      <c r="CN832" s="180" t="s">
        <v>46</v>
      </c>
      <c r="CO832" s="180" t="s">
        <v>46</v>
      </c>
      <c r="CP832" s="128" t="s">
        <v>46</v>
      </c>
      <c r="CQ832" s="128" t="s">
        <v>46</v>
      </c>
      <c r="CR832" s="128" t="s">
        <v>46</v>
      </c>
      <c r="CS832" s="128" t="s">
        <v>46</v>
      </c>
      <c r="CT832" s="126" t="s">
        <v>46</v>
      </c>
      <c r="CU832" s="126" t="s">
        <v>46</v>
      </c>
      <c r="CV832" s="126" t="s">
        <v>7353</v>
      </c>
      <c r="CW832" s="126" t="s">
        <v>46</v>
      </c>
      <c r="CX832" s="154">
        <v>25569.625694432871</v>
      </c>
    </row>
    <row r="833" spans="1:102" ht="15" customHeight="1" x14ac:dyDescent="0.35">
      <c r="A833" s="8"/>
      <c r="B833" s="129">
        <v>10843445000197</v>
      </c>
      <c r="C833" s="152" t="s">
        <v>7354</v>
      </c>
      <c r="D833" s="126">
        <v>10</v>
      </c>
      <c r="E833" s="126"/>
      <c r="F833" s="122"/>
      <c r="G833" s="126" t="s">
        <v>711</v>
      </c>
      <c r="H833" s="126" t="s">
        <v>3391</v>
      </c>
      <c r="I833" s="126" t="s">
        <v>3392</v>
      </c>
      <c r="J833" s="126" t="s">
        <v>3560</v>
      </c>
      <c r="K833" s="126" t="s">
        <v>3526</v>
      </c>
      <c r="L833" s="211" t="s">
        <v>3399</v>
      </c>
      <c r="M833" s="126" t="s">
        <v>163</v>
      </c>
      <c r="N833" s="126" t="s">
        <v>3570</v>
      </c>
      <c r="O833" s="126" t="s">
        <v>3568</v>
      </c>
      <c r="P833" s="211" t="s">
        <v>3541</v>
      </c>
      <c r="Q833" s="127">
        <v>100</v>
      </c>
      <c r="R833" s="126" t="s">
        <v>4350</v>
      </c>
      <c r="S833" s="213" t="s">
        <v>46</v>
      </c>
      <c r="T833" s="171">
        <v>50</v>
      </c>
      <c r="U833" s="171">
        <v>50</v>
      </c>
      <c r="V833" s="172" t="s">
        <v>4780</v>
      </c>
      <c r="W833" s="172" t="s">
        <v>135</v>
      </c>
      <c r="X833" s="172" t="s">
        <v>135</v>
      </c>
      <c r="Y833" s="172" t="s">
        <v>135</v>
      </c>
      <c r="Z833" s="172">
        <v>0</v>
      </c>
      <c r="AA833" s="172" t="s">
        <v>46</v>
      </c>
      <c r="AB833" s="169" t="s">
        <v>46</v>
      </c>
      <c r="AC833" s="172" t="s">
        <v>46</v>
      </c>
      <c r="AD833" s="169">
        <v>3.0000000000000001E-3</v>
      </c>
      <c r="AE833" s="169" t="s">
        <v>46</v>
      </c>
      <c r="AF833" s="169">
        <v>4.0000000000000001E-3</v>
      </c>
      <c r="AG833" s="169" t="s">
        <v>46</v>
      </c>
      <c r="AH833" s="172" t="s">
        <v>46</v>
      </c>
      <c r="AI833" s="172" t="s">
        <v>46</v>
      </c>
      <c r="AJ833" s="172" t="s">
        <v>133</v>
      </c>
      <c r="AK833" s="173">
        <v>40805</v>
      </c>
      <c r="AL833" s="212" t="s">
        <v>7355</v>
      </c>
      <c r="AM833" s="128">
        <v>1.22750121645711E-2</v>
      </c>
      <c r="AN833" s="128">
        <v>0.10309170362088529</v>
      </c>
      <c r="AO833" s="128">
        <v>0.1336718668010321</v>
      </c>
      <c r="AP833" s="128">
        <v>0.1241514946151052</v>
      </c>
      <c r="AQ833" s="128">
        <v>0.12658341163576781</v>
      </c>
      <c r="AR833" s="128">
        <v>0.1118032317999067</v>
      </c>
      <c r="AS833" s="128">
        <v>0.12598116855618469</v>
      </c>
      <c r="AT833" s="128">
        <v>0.1306743687676914</v>
      </c>
      <c r="AU833" s="128" t="s">
        <v>46</v>
      </c>
      <c r="AV833" s="128" t="s">
        <v>46</v>
      </c>
      <c r="AW833" s="128">
        <v>9.5628390261212004E-2</v>
      </c>
      <c r="AX833" s="128">
        <v>1.006205959830788</v>
      </c>
      <c r="AY833" s="128">
        <v>0.99593388981637798</v>
      </c>
      <c r="AZ833" s="128">
        <v>1.0017727732707844</v>
      </c>
      <c r="BA833" s="128">
        <v>1.0165532776564223</v>
      </c>
      <c r="BB833" s="128">
        <v>0.99899382416528737</v>
      </c>
      <c r="BC833" s="128">
        <v>1.0281728094934988</v>
      </c>
      <c r="BD833" s="128">
        <v>0.96556239960050638</v>
      </c>
      <c r="BE833" s="128">
        <v>1.0561248793733129</v>
      </c>
      <c r="BF833" s="128" t="s">
        <v>46</v>
      </c>
      <c r="BG833" s="128" t="s">
        <v>46</v>
      </c>
      <c r="BH833" s="128">
        <v>1.0058725180626116</v>
      </c>
      <c r="BI833" s="128">
        <v>7.5708389193500006E-5</v>
      </c>
      <c r="BJ833" s="128">
        <v>-4.2089362579780001E-4</v>
      </c>
      <c r="BK833" s="128">
        <v>2.365505620072E-4</v>
      </c>
      <c r="BL833" s="128">
        <v>1.8016179223403483E-3</v>
      </c>
      <c r="BM833" s="128">
        <v>-1.131554244455657E-4</v>
      </c>
      <c r="BN833" s="128">
        <v>3.0635036456643002E-3</v>
      </c>
      <c r="BO833" s="128">
        <v>-4.4932250286403999E-3</v>
      </c>
      <c r="BP833" s="128">
        <v>6.9443333146572001E-3</v>
      </c>
      <c r="BQ833" s="128" t="s">
        <v>46</v>
      </c>
      <c r="BR833" s="128" t="s">
        <v>46</v>
      </c>
      <c r="BS833" s="128">
        <v>5.098311266598099E-4</v>
      </c>
      <c r="BT833" s="128">
        <v>1.3855111770824E-3</v>
      </c>
      <c r="BU833" s="128">
        <v>3.0819200314949001E-3</v>
      </c>
      <c r="BV833" s="177">
        <v>0.1511062090419622</v>
      </c>
      <c r="BW833" s="177">
        <v>9.8731836108366E-2</v>
      </c>
      <c r="BX833" s="128" t="s">
        <v>46</v>
      </c>
      <c r="BY833" s="128">
        <v>-1.27985062887174E-2</v>
      </c>
      <c r="BZ833" s="177">
        <v>4.6433023174400002E-5</v>
      </c>
      <c r="CA833" s="182">
        <v>6.0293975980392898E-2</v>
      </c>
      <c r="CB833" s="182">
        <v>-7.898729898363E-4</v>
      </c>
      <c r="CC833" s="182">
        <v>5.8661093837117602E-2</v>
      </c>
      <c r="CD833" s="182">
        <v>-4.3533811517622999E-2</v>
      </c>
      <c r="CE833" s="182">
        <v>-8.55590195777583E-2</v>
      </c>
      <c r="CF833" s="182">
        <v>7.4370787591543502E-2</v>
      </c>
      <c r="CG833" s="179">
        <v>3.58638002</v>
      </c>
      <c r="CH833" s="169">
        <v>0.3</v>
      </c>
      <c r="CI833" s="170" t="s">
        <v>46</v>
      </c>
      <c r="CJ833" s="170">
        <v>8.9999999999999998E-4</v>
      </c>
      <c r="CK833" s="170" t="s">
        <v>46</v>
      </c>
      <c r="CL833" s="170">
        <v>8.9999999999999998E-4</v>
      </c>
      <c r="CM833" s="180">
        <v>5242624977.0200005</v>
      </c>
      <c r="CN833" s="180">
        <v>5270043033.9785738</v>
      </c>
      <c r="CO833" s="180">
        <v>-521220459.76999968</v>
      </c>
      <c r="CP833" s="128" t="s">
        <v>46</v>
      </c>
      <c r="CQ833" s="128" t="s">
        <v>46</v>
      </c>
      <c r="CR833" s="128" t="s">
        <v>46</v>
      </c>
      <c r="CS833" s="128" t="s">
        <v>46</v>
      </c>
      <c r="CT833" s="126" t="s">
        <v>46</v>
      </c>
      <c r="CU833" s="126" t="s">
        <v>46</v>
      </c>
      <c r="CV833" s="126" t="s">
        <v>7356</v>
      </c>
      <c r="CW833" s="126" t="s">
        <v>46</v>
      </c>
      <c r="CX833" s="154">
        <v>25569.625694432871</v>
      </c>
    </row>
    <row r="834" spans="1:102" ht="15" customHeight="1" x14ac:dyDescent="0.35">
      <c r="A834" s="8"/>
      <c r="B834" s="129">
        <v>39669815000101</v>
      </c>
      <c r="C834" s="152" t="s">
        <v>7361</v>
      </c>
      <c r="D834" s="126">
        <v>50</v>
      </c>
      <c r="E834" s="126"/>
      <c r="F834" s="122"/>
      <c r="G834" s="126" t="s">
        <v>4425</v>
      </c>
      <c r="H834" s="126" t="s">
        <v>3405</v>
      </c>
      <c r="I834" s="126" t="s">
        <v>3405</v>
      </c>
      <c r="J834" s="126" t="s">
        <v>3561</v>
      </c>
      <c r="K834" s="126" t="s">
        <v>3526</v>
      </c>
      <c r="L834" s="211" t="s">
        <v>3400</v>
      </c>
      <c r="M834" s="126" t="s">
        <v>4733</v>
      </c>
      <c r="N834" s="126" t="s">
        <v>4533</v>
      </c>
      <c r="O834" s="126" t="s">
        <v>4216</v>
      </c>
      <c r="P834" s="211" t="s">
        <v>6411</v>
      </c>
      <c r="Q834" s="127">
        <v>10000</v>
      </c>
      <c r="R834" s="126" t="s">
        <v>4361</v>
      </c>
      <c r="S834" s="213" t="s">
        <v>46</v>
      </c>
      <c r="T834" s="171">
        <v>0.01</v>
      </c>
      <c r="U834" s="171">
        <v>0.01</v>
      </c>
      <c r="V834" s="172" t="s">
        <v>3398</v>
      </c>
      <c r="W834" s="172" t="s">
        <v>135</v>
      </c>
      <c r="X834" s="172" t="s">
        <v>46</v>
      </c>
      <c r="Y834" s="172" t="s">
        <v>46</v>
      </c>
      <c r="Z834" s="172" t="s">
        <v>46</v>
      </c>
      <c r="AA834" s="172" t="s">
        <v>46</v>
      </c>
      <c r="AB834" s="169" t="s">
        <v>46</v>
      </c>
      <c r="AC834" s="172" t="s">
        <v>46</v>
      </c>
      <c r="AD834" s="169">
        <v>1.2500000000000001E-2</v>
      </c>
      <c r="AE834" s="169" t="s">
        <v>46</v>
      </c>
      <c r="AF834" s="169" t="s">
        <v>46</v>
      </c>
      <c r="AG834" s="169">
        <v>0.1</v>
      </c>
      <c r="AH834" s="172" t="s">
        <v>46</v>
      </c>
      <c r="AI834" s="172" t="s">
        <v>46</v>
      </c>
      <c r="AJ834" s="172" t="s">
        <v>46</v>
      </c>
      <c r="AK834" s="173">
        <v>44287</v>
      </c>
      <c r="AL834" s="212" t="s">
        <v>7362</v>
      </c>
      <c r="AM834" s="128" t="s">
        <v>46</v>
      </c>
      <c r="AN834" s="128" t="s">
        <v>46</v>
      </c>
      <c r="AO834" s="128" t="s">
        <v>46</v>
      </c>
      <c r="AP834" s="128" t="s">
        <v>46</v>
      </c>
      <c r="AQ834" s="128" t="s">
        <v>46</v>
      </c>
      <c r="AR834" s="128" t="s">
        <v>46</v>
      </c>
      <c r="AS834" s="128" t="s">
        <v>46</v>
      </c>
      <c r="AT834" s="128" t="s">
        <v>46</v>
      </c>
      <c r="AU834" s="128" t="s">
        <v>46</v>
      </c>
      <c r="AV834" s="128" t="s">
        <v>46</v>
      </c>
      <c r="AW834" s="128" t="s">
        <v>46</v>
      </c>
      <c r="AX834" s="128" t="s">
        <v>46</v>
      </c>
      <c r="AY834" s="128" t="s">
        <v>46</v>
      </c>
      <c r="AZ834" s="128" t="s">
        <v>46</v>
      </c>
      <c r="BA834" s="128" t="s">
        <v>46</v>
      </c>
      <c r="BB834" s="128" t="s">
        <v>46</v>
      </c>
      <c r="BC834" s="128" t="s">
        <v>46</v>
      </c>
      <c r="BD834" s="128" t="s">
        <v>46</v>
      </c>
      <c r="BE834" s="128" t="s">
        <v>46</v>
      </c>
      <c r="BF834" s="128" t="s">
        <v>46</v>
      </c>
      <c r="BG834" s="128" t="s">
        <v>46</v>
      </c>
      <c r="BH834" s="128" t="s">
        <v>46</v>
      </c>
      <c r="BI834" s="128" t="s">
        <v>46</v>
      </c>
      <c r="BJ834" s="128" t="s">
        <v>46</v>
      </c>
      <c r="BK834" s="128" t="s">
        <v>46</v>
      </c>
      <c r="BL834" s="128" t="s">
        <v>46</v>
      </c>
      <c r="BM834" s="128" t="s">
        <v>46</v>
      </c>
      <c r="BN834" s="128" t="s">
        <v>46</v>
      </c>
      <c r="BO834" s="128" t="s">
        <v>46</v>
      </c>
      <c r="BP834" s="128" t="s">
        <v>46</v>
      </c>
      <c r="BQ834" s="128" t="s">
        <v>46</v>
      </c>
      <c r="BR834" s="128" t="s">
        <v>46</v>
      </c>
      <c r="BS834" s="128" t="s">
        <v>46</v>
      </c>
      <c r="BT834" s="128">
        <v>3.7524204947138699E-2</v>
      </c>
      <c r="BU834" s="128">
        <v>19.404594159913074</v>
      </c>
      <c r="BV834" s="177">
        <v>-2.0818876651304508</v>
      </c>
      <c r="BW834" s="177">
        <v>0.44471824785193448</v>
      </c>
      <c r="BX834" s="128">
        <v>-2.3146363618171399E-2</v>
      </c>
      <c r="BY834" s="128">
        <v>-0.99095305468999995</v>
      </c>
      <c r="BZ834" s="177">
        <v>1.2697186690065858</v>
      </c>
      <c r="CA834" s="182">
        <v>-0.21019949973461369</v>
      </c>
      <c r="CB834" s="182">
        <v>0.30938275669543441</v>
      </c>
      <c r="CC834" s="182">
        <v>-0.1744993478697337</v>
      </c>
      <c r="CD834" s="182">
        <v>-0.1097981378254128</v>
      </c>
      <c r="CE834" s="182">
        <v>4.8960789074818503E-2</v>
      </c>
      <c r="CF834" s="182">
        <v>-3.2609759039535301E-2</v>
      </c>
      <c r="CG834" s="179">
        <v>1020.35080157</v>
      </c>
      <c r="CH834" s="169">
        <v>0.1</v>
      </c>
      <c r="CI834" s="170">
        <v>0.05</v>
      </c>
      <c r="CJ834" s="170">
        <v>1.25E-3</v>
      </c>
      <c r="CK834" s="170" t="s">
        <v>46</v>
      </c>
      <c r="CL834" s="170">
        <v>1.25E-3</v>
      </c>
      <c r="CM834" s="180">
        <v>68445043.819999993</v>
      </c>
      <c r="CN834" s="180">
        <v>275328136.66119075</v>
      </c>
      <c r="CO834" s="180">
        <v>2399375.0099999998</v>
      </c>
      <c r="CP834" s="128" t="s">
        <v>46</v>
      </c>
      <c r="CQ834" s="128" t="s">
        <v>46</v>
      </c>
      <c r="CR834" s="128" t="s">
        <v>46</v>
      </c>
      <c r="CS834" s="128" t="s">
        <v>46</v>
      </c>
      <c r="CT834" s="126" t="s">
        <v>46</v>
      </c>
      <c r="CU834" s="126" t="s">
        <v>46</v>
      </c>
      <c r="CV834" s="126" t="s">
        <v>7363</v>
      </c>
      <c r="CW834" s="126" t="s">
        <v>46</v>
      </c>
      <c r="CX834" s="154">
        <v>25569.604861099539</v>
      </c>
    </row>
    <row r="835" spans="1:102" ht="15" customHeight="1" x14ac:dyDescent="0.35">
      <c r="A835" s="8"/>
      <c r="B835" s="129">
        <v>43120744000152</v>
      </c>
      <c r="C835" s="152" t="s">
        <v>7364</v>
      </c>
      <c r="D835" s="126">
        <v>50</v>
      </c>
      <c r="E835" s="126"/>
      <c r="F835" s="122"/>
      <c r="G835" s="126" t="s">
        <v>711</v>
      </c>
      <c r="H835" s="126" t="s">
        <v>352</v>
      </c>
      <c r="I835" s="126" t="s">
        <v>3406</v>
      </c>
      <c r="J835" s="126" t="s">
        <v>3560</v>
      </c>
      <c r="K835" s="126" t="s">
        <v>3526</v>
      </c>
      <c r="L835" s="211" t="s">
        <v>4785</v>
      </c>
      <c r="M835" s="126" t="s">
        <v>4733</v>
      </c>
      <c r="N835" s="126" t="s">
        <v>46</v>
      </c>
      <c r="O835" s="126" t="s">
        <v>4216</v>
      </c>
      <c r="P835" s="211" t="s">
        <v>4243</v>
      </c>
      <c r="Q835" s="127">
        <v>25859</v>
      </c>
      <c r="R835" s="126" t="s">
        <v>4361</v>
      </c>
      <c r="S835" s="213" t="s">
        <v>46</v>
      </c>
      <c r="T835" s="171">
        <v>0.01</v>
      </c>
      <c r="U835" s="171">
        <v>0.01</v>
      </c>
      <c r="V835" s="172" t="s">
        <v>3398</v>
      </c>
      <c r="W835" s="172" t="s">
        <v>135</v>
      </c>
      <c r="X835" s="172" t="s">
        <v>46</v>
      </c>
      <c r="Y835" s="172" t="s">
        <v>46</v>
      </c>
      <c r="Z835" s="172" t="s">
        <v>46</v>
      </c>
      <c r="AA835" s="172" t="s">
        <v>46</v>
      </c>
      <c r="AB835" s="169" t="s">
        <v>46</v>
      </c>
      <c r="AC835" s="172" t="s">
        <v>46</v>
      </c>
      <c r="AD835" s="169">
        <v>0.02</v>
      </c>
      <c r="AE835" s="169" t="s">
        <v>46</v>
      </c>
      <c r="AF835" s="169">
        <v>2.1499999999999998E-2</v>
      </c>
      <c r="AG835" s="169">
        <v>0.2</v>
      </c>
      <c r="AH835" s="172" t="s">
        <v>46</v>
      </c>
      <c r="AI835" s="172" t="s">
        <v>46</v>
      </c>
      <c r="AJ835" s="172" t="s">
        <v>46</v>
      </c>
      <c r="AK835" s="173">
        <v>44690</v>
      </c>
      <c r="AL835" s="212" t="s">
        <v>7365</v>
      </c>
      <c r="AM835" s="128" t="s">
        <v>46</v>
      </c>
      <c r="AN835" s="128" t="s">
        <v>46</v>
      </c>
      <c r="AO835" s="128" t="s">
        <v>46</v>
      </c>
      <c r="AP835" s="128" t="s">
        <v>46</v>
      </c>
      <c r="AQ835" s="128" t="s">
        <v>46</v>
      </c>
      <c r="AR835" s="128" t="s">
        <v>46</v>
      </c>
      <c r="AS835" s="128" t="s">
        <v>46</v>
      </c>
      <c r="AT835" s="128" t="s">
        <v>46</v>
      </c>
      <c r="AU835" s="128" t="s">
        <v>46</v>
      </c>
      <c r="AV835" s="128" t="s">
        <v>46</v>
      </c>
      <c r="AW835" s="128" t="s">
        <v>46</v>
      </c>
      <c r="AX835" s="128" t="s">
        <v>46</v>
      </c>
      <c r="AY835" s="128" t="s">
        <v>46</v>
      </c>
      <c r="AZ835" s="128" t="s">
        <v>46</v>
      </c>
      <c r="BA835" s="128" t="s">
        <v>46</v>
      </c>
      <c r="BB835" s="128" t="s">
        <v>46</v>
      </c>
      <c r="BC835" s="128" t="s">
        <v>46</v>
      </c>
      <c r="BD835" s="128" t="s">
        <v>46</v>
      </c>
      <c r="BE835" s="128" t="s">
        <v>46</v>
      </c>
      <c r="BF835" s="128" t="s">
        <v>46</v>
      </c>
      <c r="BG835" s="128" t="s">
        <v>46</v>
      </c>
      <c r="BH835" s="128" t="s">
        <v>46</v>
      </c>
      <c r="BI835" s="128" t="s">
        <v>46</v>
      </c>
      <c r="BJ835" s="128" t="s">
        <v>46</v>
      </c>
      <c r="BK835" s="128" t="s">
        <v>46</v>
      </c>
      <c r="BL835" s="128" t="s">
        <v>46</v>
      </c>
      <c r="BM835" s="128" t="s">
        <v>46</v>
      </c>
      <c r="BN835" s="128" t="s">
        <v>46</v>
      </c>
      <c r="BO835" s="128" t="s">
        <v>46</v>
      </c>
      <c r="BP835" s="128" t="s">
        <v>46</v>
      </c>
      <c r="BQ835" s="128" t="s">
        <v>46</v>
      </c>
      <c r="BR835" s="128" t="s">
        <v>46</v>
      </c>
      <c r="BS835" s="128" t="s">
        <v>46</v>
      </c>
      <c r="BT835" s="128">
        <v>9.9737950256358093E-2</v>
      </c>
      <c r="BU835" s="128">
        <v>9.7185582411776703E-2</v>
      </c>
      <c r="BV835" s="177">
        <v>-0.62788779100813519</v>
      </c>
      <c r="BW835" s="177">
        <v>-0.62200706291065955</v>
      </c>
      <c r="BX835" s="128">
        <v>-6.4628542104621101E-2</v>
      </c>
      <c r="BY835" s="128">
        <v>-0.1040529903306041</v>
      </c>
      <c r="BZ835" s="177">
        <v>-1.835013018553E-3</v>
      </c>
      <c r="CA835" s="182">
        <v>-8.0319086069094991E-3</v>
      </c>
      <c r="CB835" s="182">
        <v>9.7726054314800005E-5</v>
      </c>
      <c r="CC835" s="182">
        <v>6.6229939733380705E-2</v>
      </c>
      <c r="CD835" s="182">
        <v>1.16787873095362E-2</v>
      </c>
      <c r="CE835" s="182">
        <v>1.4542339889239799E-2</v>
      </c>
      <c r="CF835" s="182">
        <v>4.3411565381851903E-2</v>
      </c>
      <c r="CG835" s="179">
        <v>1204.1623581700001</v>
      </c>
      <c r="CH835" s="169">
        <v>0.125</v>
      </c>
      <c r="CI835" s="170">
        <v>0.05</v>
      </c>
      <c r="CJ835" s="170">
        <v>2.5000000000000001E-3</v>
      </c>
      <c r="CK835" s="170" t="s">
        <v>46</v>
      </c>
      <c r="CL835" s="170">
        <v>2.5000000000000001E-3</v>
      </c>
      <c r="CM835" s="180">
        <v>828541070.00999999</v>
      </c>
      <c r="CN835" s="180">
        <v>765002994.6489687</v>
      </c>
      <c r="CO835" s="180">
        <v>129995447.70000002</v>
      </c>
      <c r="CP835" s="128" t="s">
        <v>46</v>
      </c>
      <c r="CQ835" s="128" t="s">
        <v>46</v>
      </c>
      <c r="CR835" s="128" t="s">
        <v>46</v>
      </c>
      <c r="CS835" s="128" t="s">
        <v>46</v>
      </c>
      <c r="CT835" s="126" t="s">
        <v>46</v>
      </c>
      <c r="CU835" s="126" t="s">
        <v>46</v>
      </c>
      <c r="CV835" s="126" t="s">
        <v>7366</v>
      </c>
      <c r="CW835" s="126" t="s">
        <v>46</v>
      </c>
      <c r="CX835" s="154">
        <v>25569.604861099539</v>
      </c>
    </row>
    <row r="836" spans="1:102" ht="15" customHeight="1" x14ac:dyDescent="0.35">
      <c r="A836" s="8"/>
      <c r="B836" s="129">
        <v>34081651000175</v>
      </c>
      <c r="C836" s="152" t="s">
        <v>7367</v>
      </c>
      <c r="D836" s="126">
        <v>26</v>
      </c>
      <c r="E836" s="126"/>
      <c r="F836" s="122"/>
      <c r="G836" s="126" t="s">
        <v>711</v>
      </c>
      <c r="H836" s="126" t="s">
        <v>7368</v>
      </c>
      <c r="I836" s="126" t="s">
        <v>7368</v>
      </c>
      <c r="J836" s="126" t="s">
        <v>3560</v>
      </c>
      <c r="K836" s="126" t="s">
        <v>3526</v>
      </c>
      <c r="L836" s="211" t="s">
        <v>4785</v>
      </c>
      <c r="M836" s="126" t="s">
        <v>112</v>
      </c>
      <c r="N836" s="126" t="s">
        <v>4436</v>
      </c>
      <c r="O836" s="126" t="s">
        <v>266</v>
      </c>
      <c r="P836" s="211" t="s">
        <v>3541</v>
      </c>
      <c r="Q836" s="127">
        <v>50000</v>
      </c>
      <c r="R836" s="126" t="s">
        <v>4350</v>
      </c>
      <c r="S836" s="213" t="s">
        <v>46</v>
      </c>
      <c r="T836" s="171">
        <v>50000</v>
      </c>
      <c r="U836" s="171">
        <v>50000</v>
      </c>
      <c r="V836" s="172" t="s">
        <v>3398</v>
      </c>
      <c r="W836" s="172" t="s">
        <v>135</v>
      </c>
      <c r="X836" s="172" t="s">
        <v>5535</v>
      </c>
      <c r="Y836" s="172" t="s">
        <v>3534</v>
      </c>
      <c r="Z836" s="172">
        <v>362</v>
      </c>
      <c r="AA836" s="172" t="s">
        <v>46</v>
      </c>
      <c r="AB836" s="169" t="s">
        <v>46</v>
      </c>
      <c r="AC836" s="172" t="s">
        <v>46</v>
      </c>
      <c r="AD836" s="169">
        <v>1.7500000000000002E-2</v>
      </c>
      <c r="AE836" s="169" t="s">
        <v>46</v>
      </c>
      <c r="AF836" s="169">
        <v>1.7500000000000002E-2</v>
      </c>
      <c r="AG836" s="169">
        <v>0.2</v>
      </c>
      <c r="AH836" s="172" t="s">
        <v>46</v>
      </c>
      <c r="AI836" s="172" t="s">
        <v>46</v>
      </c>
      <c r="AJ836" s="172" t="s">
        <v>133</v>
      </c>
      <c r="AK836" s="173">
        <v>43670</v>
      </c>
      <c r="AL836" s="212" t="s">
        <v>7369</v>
      </c>
      <c r="AM836" s="128">
        <v>1.1031595967572401E-2</v>
      </c>
      <c r="AN836" s="128">
        <v>0.1231225081554476</v>
      </c>
      <c r="AO836" s="128">
        <v>0.1553521187333273</v>
      </c>
      <c r="AP836" s="128">
        <v>0.14022912579548191</v>
      </c>
      <c r="AQ836" s="128">
        <v>0.1486012850998992</v>
      </c>
      <c r="AR836" s="128">
        <v>0.1024371089705142</v>
      </c>
      <c r="AS836" s="128">
        <v>0.16865365935113691</v>
      </c>
      <c r="AT836" s="128">
        <v>0.1504461255583722</v>
      </c>
      <c r="AU836" s="128" t="s">
        <v>46</v>
      </c>
      <c r="AV836" s="128" t="s">
        <v>46</v>
      </c>
      <c r="AW836" s="128">
        <v>0.16045133084035251</v>
      </c>
      <c r="AX836" s="128">
        <v>0.90428078279663704</v>
      </c>
      <c r="AY836" s="128">
        <v>1.1894446804578922</v>
      </c>
      <c r="AZ836" s="128">
        <v>1.1642503882183819</v>
      </c>
      <c r="BA836" s="128">
        <v>1.1568876951933611</v>
      </c>
      <c r="BB836" s="128">
        <v>1.1976631362610497</v>
      </c>
      <c r="BC836" s="128">
        <v>0.9420394064735188</v>
      </c>
      <c r="BD836" s="128">
        <v>1.2926188405044423</v>
      </c>
      <c r="BE836" s="128">
        <v>1.2159224315059622</v>
      </c>
      <c r="BF836" s="128" t="s">
        <v>46</v>
      </c>
      <c r="BG836" s="128" t="s">
        <v>46</v>
      </c>
      <c r="BH836" s="128">
        <v>2.1293577208518841</v>
      </c>
      <c r="BI836" s="128">
        <v>-1.1677078078051E-3</v>
      </c>
      <c r="BJ836" s="128">
        <v>1.9609910908764398E-2</v>
      </c>
      <c r="BK836" s="128">
        <v>2.19168024943023E-2</v>
      </c>
      <c r="BL836" s="128">
        <v>1.6960865813351544E-2</v>
      </c>
      <c r="BM836" s="128">
        <v>2.1818147757017181E-2</v>
      </c>
      <c r="BN836" s="128">
        <v>-6.3026191837279996E-3</v>
      </c>
      <c r="BO836" s="128">
        <v>3.8179265766311803E-2</v>
      </c>
      <c r="BP836" s="128">
        <v>2.6716090105338E-2</v>
      </c>
      <c r="BQ836" s="128" t="s">
        <v>46</v>
      </c>
      <c r="BR836" s="128" t="s">
        <v>46</v>
      </c>
      <c r="BS836" s="128">
        <v>7.9136270848259027E-2</v>
      </c>
      <c r="BT836" s="128">
        <v>1.3003968458320501E-2</v>
      </c>
      <c r="BU836" s="128">
        <v>5.5888083495761798E-2</v>
      </c>
      <c r="BV836" s="177">
        <v>1.4799835071310483</v>
      </c>
      <c r="BW836" s="177">
        <v>1.1405050168275579</v>
      </c>
      <c r="BX836" s="128">
        <v>-2.0276770175498005E-4</v>
      </c>
      <c r="BY836" s="128">
        <v>-6.6844736186155496E-2</v>
      </c>
      <c r="BZ836" s="177">
        <v>2.9836731283723199E-2</v>
      </c>
      <c r="CA836" s="182">
        <v>-6.8612979665792106E-2</v>
      </c>
      <c r="CB836" s="182">
        <v>3.00767246044241E-2</v>
      </c>
      <c r="CC836" s="182">
        <v>9.1309566481778993E-3</v>
      </c>
      <c r="CD836" s="182">
        <v>9.7641276681817001E-3</v>
      </c>
      <c r="CE836" s="182">
        <v>2.8797700410118001E-2</v>
      </c>
      <c r="CF836" s="182">
        <v>-4.9209283212905297E-2</v>
      </c>
      <c r="CG836" s="179">
        <v>2504.893102</v>
      </c>
      <c r="CH836" s="169">
        <v>0.35</v>
      </c>
      <c r="CI836" s="170">
        <v>0.125</v>
      </c>
      <c r="CJ836" s="170">
        <v>6.1250000000000002E-3</v>
      </c>
      <c r="CK836" s="170">
        <v>4.8341537845819627E-4</v>
      </c>
      <c r="CL836" s="170">
        <v>6.6084153784581965E-3</v>
      </c>
      <c r="CM836" s="180">
        <v>832889484.04999995</v>
      </c>
      <c r="CN836" s="180">
        <v>879745702.34579408</v>
      </c>
      <c r="CO836" s="180">
        <v>-145923189.35999992</v>
      </c>
      <c r="CP836" s="128" t="s">
        <v>46</v>
      </c>
      <c r="CQ836" s="128" t="s">
        <v>46</v>
      </c>
      <c r="CR836" s="128" t="s">
        <v>46</v>
      </c>
      <c r="CS836" s="128" t="s">
        <v>46</v>
      </c>
      <c r="CT836" s="126" t="s">
        <v>46</v>
      </c>
      <c r="CU836" s="126" t="s">
        <v>46</v>
      </c>
      <c r="CV836" s="126" t="s">
        <v>7370</v>
      </c>
      <c r="CW836" s="126" t="s">
        <v>46</v>
      </c>
      <c r="CX836" s="154">
        <v>25569.625694432871</v>
      </c>
    </row>
    <row r="837" spans="1:102" ht="15" customHeight="1" x14ac:dyDescent="0.35">
      <c r="A837" s="8"/>
      <c r="B837" s="129">
        <v>42700507000106</v>
      </c>
      <c r="C837" s="152" t="s">
        <v>7357</v>
      </c>
      <c r="D837" s="126">
        <v>50</v>
      </c>
      <c r="E837" s="126"/>
      <c r="F837" s="122"/>
      <c r="G837" s="126" t="s">
        <v>711</v>
      </c>
      <c r="H837" s="126" t="s">
        <v>3405</v>
      </c>
      <c r="I837" s="126" t="s">
        <v>3405</v>
      </c>
      <c r="J837" s="126" t="s">
        <v>3561</v>
      </c>
      <c r="K837" s="126" t="s">
        <v>3540</v>
      </c>
      <c r="L837" s="211" t="s">
        <v>4393</v>
      </c>
      <c r="M837" s="126" t="s">
        <v>4661</v>
      </c>
      <c r="N837" s="126" t="s">
        <v>7358</v>
      </c>
      <c r="O837" s="126" t="s">
        <v>4216</v>
      </c>
      <c r="P837" s="211" t="s">
        <v>3571</v>
      </c>
      <c r="Q837" s="127">
        <v>100380</v>
      </c>
      <c r="R837" s="126" t="s">
        <v>4361</v>
      </c>
      <c r="S837" s="213" t="s">
        <v>46</v>
      </c>
      <c r="T837" s="171">
        <v>0.01</v>
      </c>
      <c r="U837" s="171">
        <v>0.01</v>
      </c>
      <c r="V837" s="172" t="s">
        <v>4780</v>
      </c>
      <c r="W837" s="172" t="s">
        <v>135</v>
      </c>
      <c r="X837" s="172" t="s">
        <v>46</v>
      </c>
      <c r="Y837" s="172" t="s">
        <v>46</v>
      </c>
      <c r="Z837" s="172" t="s">
        <v>46</v>
      </c>
      <c r="AA837" s="172" t="s">
        <v>46</v>
      </c>
      <c r="AB837" s="169" t="s">
        <v>46</v>
      </c>
      <c r="AC837" s="172" t="s">
        <v>46</v>
      </c>
      <c r="AD837" s="169">
        <v>0.02</v>
      </c>
      <c r="AE837" s="169" t="s">
        <v>46</v>
      </c>
      <c r="AF837" s="169">
        <v>2.0199999999999999E-2</v>
      </c>
      <c r="AG837" s="169">
        <v>0.2</v>
      </c>
      <c r="AH837" s="172" t="s">
        <v>46</v>
      </c>
      <c r="AI837" s="172" t="s">
        <v>46</v>
      </c>
      <c r="AJ837" s="172" t="s">
        <v>133</v>
      </c>
      <c r="AK837" s="173">
        <v>44427</v>
      </c>
      <c r="AL837" s="212" t="s">
        <v>7359</v>
      </c>
      <c r="AM837" s="128" t="s">
        <v>46</v>
      </c>
      <c r="AN837" s="128" t="s">
        <v>46</v>
      </c>
      <c r="AO837" s="128" t="s">
        <v>46</v>
      </c>
      <c r="AP837" s="128" t="s">
        <v>46</v>
      </c>
      <c r="AQ837" s="128" t="s">
        <v>46</v>
      </c>
      <c r="AR837" s="128" t="s">
        <v>46</v>
      </c>
      <c r="AS837" s="128" t="s">
        <v>46</v>
      </c>
      <c r="AT837" s="128" t="s">
        <v>46</v>
      </c>
      <c r="AU837" s="128" t="s">
        <v>46</v>
      </c>
      <c r="AV837" s="128" t="s">
        <v>46</v>
      </c>
      <c r="AW837" s="128" t="s">
        <v>46</v>
      </c>
      <c r="AX837" s="128" t="s">
        <v>46</v>
      </c>
      <c r="AY837" s="128" t="s">
        <v>46</v>
      </c>
      <c r="AZ837" s="128" t="s">
        <v>46</v>
      </c>
      <c r="BA837" s="128" t="s">
        <v>46</v>
      </c>
      <c r="BB837" s="128" t="s">
        <v>46</v>
      </c>
      <c r="BC837" s="128" t="s">
        <v>46</v>
      </c>
      <c r="BD837" s="128" t="s">
        <v>46</v>
      </c>
      <c r="BE837" s="128" t="s">
        <v>46</v>
      </c>
      <c r="BF837" s="128" t="s">
        <v>46</v>
      </c>
      <c r="BG837" s="128" t="s">
        <v>46</v>
      </c>
      <c r="BH837" s="128" t="s">
        <v>46</v>
      </c>
      <c r="BI837" s="128" t="s">
        <v>46</v>
      </c>
      <c r="BJ837" s="128" t="s">
        <v>46</v>
      </c>
      <c r="BK837" s="128" t="s">
        <v>46</v>
      </c>
      <c r="BL837" s="128" t="s">
        <v>46</v>
      </c>
      <c r="BM837" s="128" t="s">
        <v>46</v>
      </c>
      <c r="BN837" s="128" t="s">
        <v>46</v>
      </c>
      <c r="BO837" s="128" t="s">
        <v>46</v>
      </c>
      <c r="BP837" s="128" t="s">
        <v>46</v>
      </c>
      <c r="BQ837" s="128" t="s">
        <v>46</v>
      </c>
      <c r="BR837" s="128" t="s">
        <v>46</v>
      </c>
      <c r="BS837" s="128" t="s">
        <v>46</v>
      </c>
      <c r="BT837" s="128" t="s">
        <v>46</v>
      </c>
      <c r="BU837" s="128" t="s">
        <v>46</v>
      </c>
      <c r="BV837" s="177" t="s">
        <v>46</v>
      </c>
      <c r="BW837" s="177" t="s">
        <v>46</v>
      </c>
      <c r="BX837" s="128" t="s">
        <v>46</v>
      </c>
      <c r="BY837" s="128" t="s">
        <v>46</v>
      </c>
      <c r="BZ837" s="177" t="s">
        <v>46</v>
      </c>
      <c r="CA837" s="182" t="s">
        <v>46</v>
      </c>
      <c r="CB837" s="182" t="s">
        <v>46</v>
      </c>
      <c r="CC837" s="182" t="s">
        <v>46</v>
      </c>
      <c r="CD837" s="182" t="s">
        <v>46</v>
      </c>
      <c r="CE837" s="182" t="s">
        <v>46</v>
      </c>
      <c r="CF837" s="182" t="s">
        <v>46</v>
      </c>
      <c r="CG837" s="179">
        <v>0.44414259</v>
      </c>
      <c r="CH837" s="169" t="s">
        <v>46</v>
      </c>
      <c r="CI837" s="170" t="s">
        <v>46</v>
      </c>
      <c r="CJ837" s="170" t="s">
        <v>46</v>
      </c>
      <c r="CK837" s="170" t="s">
        <v>46</v>
      </c>
      <c r="CL837" s="170" t="s">
        <v>46</v>
      </c>
      <c r="CM837" s="180">
        <v>31629311.170000002</v>
      </c>
      <c r="CN837" s="180" t="s">
        <v>46</v>
      </c>
      <c r="CO837" s="180" t="s">
        <v>46</v>
      </c>
      <c r="CP837" s="128" t="s">
        <v>46</v>
      </c>
      <c r="CQ837" s="128" t="s">
        <v>46</v>
      </c>
      <c r="CR837" s="128" t="s">
        <v>46</v>
      </c>
      <c r="CS837" s="128" t="s">
        <v>46</v>
      </c>
      <c r="CT837" s="126" t="s">
        <v>46</v>
      </c>
      <c r="CU837" s="126" t="s">
        <v>46</v>
      </c>
      <c r="CV837" s="126" t="s">
        <v>7360</v>
      </c>
      <c r="CW837" s="126" t="s">
        <v>46</v>
      </c>
      <c r="CX837" s="154">
        <v>25569.604861099539</v>
      </c>
    </row>
    <row r="838" spans="1:102" ht="15" customHeight="1" x14ac:dyDescent="0.35">
      <c r="A838" s="8"/>
      <c r="B838" s="129">
        <v>41888464000163</v>
      </c>
      <c r="C838" s="152" t="s">
        <v>7371</v>
      </c>
      <c r="D838" s="126">
        <v>2</v>
      </c>
      <c r="E838" s="126"/>
      <c r="F838" s="122"/>
      <c r="G838" s="126" t="s">
        <v>4425</v>
      </c>
      <c r="H838" s="126" t="s">
        <v>352</v>
      </c>
      <c r="I838" s="126" t="s">
        <v>3383</v>
      </c>
      <c r="J838" s="126" t="s">
        <v>3561</v>
      </c>
      <c r="K838" s="126" t="s">
        <v>3526</v>
      </c>
      <c r="L838" s="211" t="s">
        <v>3399</v>
      </c>
      <c r="M838" s="126" t="s">
        <v>163</v>
      </c>
      <c r="N838" s="126" t="s">
        <v>6644</v>
      </c>
      <c r="O838" s="126" t="s">
        <v>4508</v>
      </c>
      <c r="P838" s="211" t="s">
        <v>3562</v>
      </c>
      <c r="Q838" s="127">
        <v>100</v>
      </c>
      <c r="R838" s="126" t="s">
        <v>4350</v>
      </c>
      <c r="S838" s="213" t="s">
        <v>46</v>
      </c>
      <c r="T838" s="171">
        <v>100</v>
      </c>
      <c r="U838" s="171">
        <v>100</v>
      </c>
      <c r="V838" s="172" t="s">
        <v>3398</v>
      </c>
      <c r="W838" s="172" t="s">
        <v>135</v>
      </c>
      <c r="X838" s="172" t="s">
        <v>4934</v>
      </c>
      <c r="Y838" s="172" t="s">
        <v>3530</v>
      </c>
      <c r="Z838" s="172">
        <v>6</v>
      </c>
      <c r="AA838" s="172" t="s">
        <v>46</v>
      </c>
      <c r="AB838" s="169" t="s">
        <v>46</v>
      </c>
      <c r="AC838" s="172" t="s">
        <v>7372</v>
      </c>
      <c r="AD838" s="169">
        <v>5.0000000000000001E-3</v>
      </c>
      <c r="AE838" s="169">
        <v>8.0000000000000002E-3</v>
      </c>
      <c r="AF838" s="169">
        <v>6.9999999999999993E-3</v>
      </c>
      <c r="AG838" s="169">
        <v>0.1</v>
      </c>
      <c r="AH838" s="172" t="s">
        <v>3380</v>
      </c>
      <c r="AI838" s="172" t="s">
        <v>3381</v>
      </c>
      <c r="AJ838" s="172" t="s">
        <v>133</v>
      </c>
      <c r="AK838" s="173">
        <v>44393</v>
      </c>
      <c r="AL838" s="212" t="s">
        <v>7373</v>
      </c>
      <c r="AM838" s="128">
        <v>1.17404651555101E-2</v>
      </c>
      <c r="AN838" s="128">
        <v>0.1023816165111219</v>
      </c>
      <c r="AO838" s="128">
        <v>0.13006903347787621</v>
      </c>
      <c r="AP838" s="128">
        <v>0.1183521851094104</v>
      </c>
      <c r="AQ838" s="128">
        <v>0.1249688595418061</v>
      </c>
      <c r="AR838" s="128">
        <v>0.1033552105349584</v>
      </c>
      <c r="AS838" s="128">
        <v>0.1291797677719517</v>
      </c>
      <c r="AT838" s="128">
        <v>0.13511855952787649</v>
      </c>
      <c r="AU838" s="128" t="s">
        <v>46</v>
      </c>
      <c r="AV838" s="128" t="s">
        <v>46</v>
      </c>
      <c r="AW838" s="128">
        <v>0.1197918193422495</v>
      </c>
      <c r="AX838" s="128">
        <v>0.96238813064123441</v>
      </c>
      <c r="AY838" s="128">
        <v>0.98907397973151023</v>
      </c>
      <c r="AZ838" s="128">
        <v>0.97477217534285598</v>
      </c>
      <c r="BA838" s="128">
        <v>0.96642276371158364</v>
      </c>
      <c r="BB838" s="128">
        <v>0.98472708413260024</v>
      </c>
      <c r="BC838" s="128">
        <v>0.9504825171932908</v>
      </c>
      <c r="BD838" s="128">
        <v>0.99007754872582143</v>
      </c>
      <c r="BE838" s="128">
        <v>1.09204332669221</v>
      </c>
      <c r="BF838" s="128" t="s">
        <v>46</v>
      </c>
      <c r="BG838" s="128" t="s">
        <v>46</v>
      </c>
      <c r="BH838" s="128">
        <v>1.0136196031626381</v>
      </c>
      <c r="BI838" s="128">
        <v>-4.588386198673E-4</v>
      </c>
      <c r="BJ838" s="128">
        <v>-1.1309807355612E-3</v>
      </c>
      <c r="BK838" s="128">
        <v>-3.3662827611485998E-3</v>
      </c>
      <c r="BL838" s="128">
        <v>-3.6633767114443438E-3</v>
      </c>
      <c r="BM838" s="128">
        <v>-1.7199656254549556E-3</v>
      </c>
      <c r="BN838" s="128">
        <v>-5.3845176192839003E-3</v>
      </c>
      <c r="BO838" s="128">
        <v>-1.2946258128734001E-3</v>
      </c>
      <c r="BP838" s="128">
        <v>1.13885240748423E-2</v>
      </c>
      <c r="BQ838" s="128" t="s">
        <v>46</v>
      </c>
      <c r="BR838" s="128" t="s">
        <v>46</v>
      </c>
      <c r="BS838" s="128">
        <v>1.4394746772237177E-3</v>
      </c>
      <c r="BT838" s="128">
        <v>1.5491084465548001E-3</v>
      </c>
      <c r="BU838" s="128">
        <v>3.3435241942196998E-3</v>
      </c>
      <c r="BV838" s="177">
        <v>-1.9204907646785263</v>
      </c>
      <c r="BW838" s="177">
        <v>0.36447467667502809</v>
      </c>
      <c r="BX838" s="128" t="s">
        <v>46</v>
      </c>
      <c r="BY838" s="128">
        <v>-2.5660108888225001E-3</v>
      </c>
      <c r="BZ838" s="177">
        <v>2.0605878595328E-3</v>
      </c>
      <c r="CA838" s="182">
        <v>0.2018636786641835</v>
      </c>
      <c r="CB838" s="182">
        <v>-0.17483442427137699</v>
      </c>
      <c r="CC838" s="182">
        <v>0.42279241726071243</v>
      </c>
      <c r="CD838" s="182">
        <v>0.3565564024111757</v>
      </c>
      <c r="CE838" s="182">
        <v>-0.1047507275861163</v>
      </c>
      <c r="CF838" s="182">
        <v>0.25636938976772439</v>
      </c>
      <c r="CG838" s="179">
        <v>1.60732476</v>
      </c>
      <c r="CH838" s="169">
        <v>0.3</v>
      </c>
      <c r="CI838" s="170" t="s">
        <v>46</v>
      </c>
      <c r="CJ838" s="170">
        <v>1.5E-3</v>
      </c>
      <c r="CK838" s="170" t="s">
        <v>46</v>
      </c>
      <c r="CL838" s="170">
        <v>1.5E-3</v>
      </c>
      <c r="CM838" s="180">
        <v>85547238.379999995</v>
      </c>
      <c r="CN838" s="180">
        <v>92212655.903968275</v>
      </c>
      <c r="CO838" s="180">
        <v>-24957683.340000018</v>
      </c>
      <c r="CP838" s="128" t="s">
        <v>46</v>
      </c>
      <c r="CQ838" s="128" t="s">
        <v>46</v>
      </c>
      <c r="CR838" s="128" t="s">
        <v>46</v>
      </c>
      <c r="CS838" s="128" t="s">
        <v>46</v>
      </c>
      <c r="CT838" s="126" t="s">
        <v>46</v>
      </c>
      <c r="CU838" s="126" t="s">
        <v>46</v>
      </c>
      <c r="CV838" s="126" t="s">
        <v>7374</v>
      </c>
      <c r="CW838" s="126" t="s">
        <v>46</v>
      </c>
      <c r="CX838" s="154">
        <v>25569.625694432871</v>
      </c>
    </row>
    <row r="839" spans="1:102" ht="15" customHeight="1" x14ac:dyDescent="0.35">
      <c r="A839" s="8"/>
      <c r="B839" s="129">
        <v>27546601000150</v>
      </c>
      <c r="C839" s="152" t="s">
        <v>7375</v>
      </c>
      <c r="D839" s="126">
        <v>26</v>
      </c>
      <c r="E839" s="126"/>
      <c r="F839" s="122" t="s">
        <v>3394</v>
      </c>
      <c r="G839" s="126" t="s">
        <v>3411</v>
      </c>
      <c r="H839" s="126" t="s">
        <v>352</v>
      </c>
      <c r="I839" s="126" t="s">
        <v>3383</v>
      </c>
      <c r="J839" s="126" t="s">
        <v>3559</v>
      </c>
      <c r="K839" s="126" t="s">
        <v>3540</v>
      </c>
      <c r="L839" s="211" t="s">
        <v>4785</v>
      </c>
      <c r="M839" s="126" t="s">
        <v>112</v>
      </c>
      <c r="N839" s="126" t="s">
        <v>113</v>
      </c>
      <c r="O839" s="126" t="s">
        <v>4480</v>
      </c>
      <c r="P839" s="211" t="s">
        <v>3541</v>
      </c>
      <c r="Q839" s="127">
        <v>1</v>
      </c>
      <c r="R839" s="126" t="s">
        <v>4350</v>
      </c>
      <c r="S839" s="213" t="s">
        <v>46</v>
      </c>
      <c r="T839" s="171" t="s">
        <v>46</v>
      </c>
      <c r="U839" s="171" t="s">
        <v>46</v>
      </c>
      <c r="V839" s="172" t="s">
        <v>3398</v>
      </c>
      <c r="W839" s="172" t="s">
        <v>135</v>
      </c>
      <c r="X839" s="172" t="s">
        <v>3532</v>
      </c>
      <c r="Y839" s="172" t="s">
        <v>3534</v>
      </c>
      <c r="Z839" s="172">
        <v>62</v>
      </c>
      <c r="AA839" s="172" t="s">
        <v>46</v>
      </c>
      <c r="AB839" s="169" t="s">
        <v>46</v>
      </c>
      <c r="AC839" s="172" t="s">
        <v>46</v>
      </c>
      <c r="AD839" s="169">
        <v>6.4000000000000003E-3</v>
      </c>
      <c r="AE839" s="169" t="s">
        <v>46</v>
      </c>
      <c r="AF839" s="169" t="s">
        <v>46</v>
      </c>
      <c r="AG839" s="169" t="s">
        <v>46</v>
      </c>
      <c r="AH839" s="172" t="s">
        <v>46</v>
      </c>
      <c r="AI839" s="172" t="s">
        <v>46</v>
      </c>
      <c r="AJ839" s="172" t="s">
        <v>133</v>
      </c>
      <c r="AK839" s="173">
        <v>42879</v>
      </c>
      <c r="AL839" s="212" t="s">
        <v>7376</v>
      </c>
      <c r="AM839" s="128">
        <v>1.3894945156475101E-2</v>
      </c>
      <c r="AN839" s="128">
        <v>0.139116378075889</v>
      </c>
      <c r="AO839" s="128">
        <v>0.17630335857838589</v>
      </c>
      <c r="AP839" s="128">
        <v>0.1218948929221179</v>
      </c>
      <c r="AQ839" s="128">
        <v>6.2234199517982002E-2</v>
      </c>
      <c r="AR839" s="128">
        <v>6.64718651133204E-2</v>
      </c>
      <c r="AS839" s="128">
        <v>1.6515195423721901E-2</v>
      </c>
      <c r="AT839" s="128">
        <v>0.16014459129334899</v>
      </c>
      <c r="AU839" s="128" t="s">
        <v>46</v>
      </c>
      <c r="AV839" s="128" t="s">
        <v>46</v>
      </c>
      <c r="AW839" s="128">
        <v>9.1886375395619599E-2</v>
      </c>
      <c r="AX839" s="128">
        <v>1.1389949305566076</v>
      </c>
      <c r="AY839" s="128">
        <v>1.3439560186511172</v>
      </c>
      <c r="AZ839" s="128">
        <v>1.321264591321317</v>
      </c>
      <c r="BA839" s="128">
        <v>0.99701589707698879</v>
      </c>
      <c r="BB839" s="128">
        <v>0.4614720903428528</v>
      </c>
      <c r="BC839" s="128">
        <v>0.61129328021708085</v>
      </c>
      <c r="BD839" s="128">
        <v>0.12657805849838971</v>
      </c>
      <c r="BE839" s="128">
        <v>1.2943065174675163</v>
      </c>
      <c r="BF839" s="128" t="s">
        <v>46</v>
      </c>
      <c r="BG839" s="128" t="s">
        <v>46</v>
      </c>
      <c r="BH839" s="128">
        <v>1.1036570352591228</v>
      </c>
      <c r="BI839" s="128">
        <v>1.6956413810975E-3</v>
      </c>
      <c r="BJ839" s="128">
        <v>3.5603780829205699E-2</v>
      </c>
      <c r="BK839" s="128">
        <v>4.2868042339361E-2</v>
      </c>
      <c r="BL839" s="128">
        <v>-3.250901765540215E-4</v>
      </c>
      <c r="BM839" s="128">
        <v>-6.399551432638062E-2</v>
      </c>
      <c r="BN839" s="128">
        <v>-4.2267863040921803E-2</v>
      </c>
      <c r="BO839" s="128">
        <v>-0.1139591981611032</v>
      </c>
      <c r="BP839" s="128">
        <v>3.6414555840314798E-2</v>
      </c>
      <c r="BQ839" s="128" t="s">
        <v>46</v>
      </c>
      <c r="BR839" s="128" t="s">
        <v>46</v>
      </c>
      <c r="BS839" s="128">
        <v>7.9668117186983967E-3</v>
      </c>
      <c r="BT839" s="128">
        <v>2.9008538798180199E-2</v>
      </c>
      <c r="BU839" s="128">
        <v>5.2550716430584198E-2</v>
      </c>
      <c r="BV839" s="177">
        <v>1.2948941486126029</v>
      </c>
      <c r="BW839" s="177">
        <v>0.1404350997448047</v>
      </c>
      <c r="BX839" s="128">
        <v>-6.9352598040405998E-3</v>
      </c>
      <c r="BY839" s="128">
        <v>-8.9035507874990302E-2</v>
      </c>
      <c r="BZ839" s="177">
        <v>0.1236801985044531</v>
      </c>
      <c r="CA839" s="182">
        <v>0.3425709490301882</v>
      </c>
      <c r="CB839" s="182">
        <v>-0.2447166434511571</v>
      </c>
      <c r="CC839" s="182">
        <v>0.37303246413462893</v>
      </c>
      <c r="CD839" s="182">
        <v>0.35139003044189632</v>
      </c>
      <c r="CE839" s="182">
        <v>-0.1788066935044772</v>
      </c>
      <c r="CF839" s="182">
        <v>0.82792582816689275</v>
      </c>
      <c r="CG839" s="179">
        <v>2.0782170199999999</v>
      </c>
      <c r="CH839" s="169" t="s">
        <v>46</v>
      </c>
      <c r="CI839" s="170" t="s">
        <v>46</v>
      </c>
      <c r="CJ839" s="170" t="s">
        <v>46</v>
      </c>
      <c r="CK839" s="170" t="s">
        <v>46</v>
      </c>
      <c r="CL839" s="170" t="s">
        <v>46</v>
      </c>
      <c r="CM839" s="180">
        <v>83805418.840000004</v>
      </c>
      <c r="CN839" s="180">
        <v>67742107.358253971</v>
      </c>
      <c r="CO839" s="180">
        <v>-73409.860000008019</v>
      </c>
      <c r="CP839" s="128" t="s">
        <v>46</v>
      </c>
      <c r="CQ839" s="128" t="s">
        <v>46</v>
      </c>
      <c r="CR839" s="128" t="s">
        <v>46</v>
      </c>
      <c r="CS839" s="128" t="s">
        <v>46</v>
      </c>
      <c r="CT839" s="126" t="s">
        <v>46</v>
      </c>
      <c r="CU839" s="126" t="s">
        <v>46</v>
      </c>
      <c r="CV839" s="126" t="s">
        <v>7377</v>
      </c>
      <c r="CW839" s="126" t="s">
        <v>46</v>
      </c>
      <c r="CX839" s="154">
        <v>25569.625694432871</v>
      </c>
    </row>
    <row r="840" spans="1:102" ht="15" customHeight="1" x14ac:dyDescent="0.35">
      <c r="A840" s="8"/>
      <c r="B840" s="129">
        <v>34231958000105</v>
      </c>
      <c r="C840" s="152" t="s">
        <v>7378</v>
      </c>
      <c r="D840" s="126">
        <v>13</v>
      </c>
      <c r="E840" s="126"/>
      <c r="F840" s="122" t="s">
        <v>3395</v>
      </c>
      <c r="G840" s="126" t="s">
        <v>3411</v>
      </c>
      <c r="H840" s="126" t="s">
        <v>352</v>
      </c>
      <c r="I840" s="126" t="s">
        <v>3383</v>
      </c>
      <c r="J840" s="126" t="s">
        <v>3559</v>
      </c>
      <c r="K840" s="126" t="s">
        <v>3540</v>
      </c>
      <c r="L840" s="211" t="s">
        <v>3400</v>
      </c>
      <c r="M840" s="126" t="s">
        <v>112</v>
      </c>
      <c r="N840" s="126" t="s">
        <v>113</v>
      </c>
      <c r="O840" s="126" t="s">
        <v>4480</v>
      </c>
      <c r="P840" s="211" t="s">
        <v>3541</v>
      </c>
      <c r="Q840" s="127">
        <v>500000</v>
      </c>
      <c r="R840" s="126" t="s">
        <v>4350</v>
      </c>
      <c r="S840" s="213" t="s">
        <v>46</v>
      </c>
      <c r="T840" s="171">
        <v>0.01</v>
      </c>
      <c r="U840" s="171">
        <v>0.01</v>
      </c>
      <c r="V840" s="172" t="s">
        <v>3398</v>
      </c>
      <c r="W840" s="172" t="s">
        <v>135</v>
      </c>
      <c r="X840" s="172" t="s">
        <v>7379</v>
      </c>
      <c r="Y840" s="172" t="s">
        <v>3534</v>
      </c>
      <c r="Z840" s="172">
        <v>64</v>
      </c>
      <c r="AA840" s="172" t="s">
        <v>46</v>
      </c>
      <c r="AB840" s="169" t="s">
        <v>46</v>
      </c>
      <c r="AC840" s="172" t="s">
        <v>7380</v>
      </c>
      <c r="AD840" s="169">
        <v>5.7999999999999996E-3</v>
      </c>
      <c r="AE840" s="169">
        <v>0.21579999999999999</v>
      </c>
      <c r="AF840" s="169">
        <v>2.5000000000000001E-2</v>
      </c>
      <c r="AG840" s="169">
        <v>0.1</v>
      </c>
      <c r="AH840" s="172" t="s">
        <v>46</v>
      </c>
      <c r="AI840" s="172" t="s">
        <v>46</v>
      </c>
      <c r="AJ840" s="172" t="s">
        <v>133</v>
      </c>
      <c r="AK840" s="173">
        <v>43889</v>
      </c>
      <c r="AL840" s="212" t="s">
        <v>7381</v>
      </c>
      <c r="AM840" s="128">
        <v>1.31528154294904E-2</v>
      </c>
      <c r="AN840" s="128">
        <v>0.1161081310909482</v>
      </c>
      <c r="AO840" s="128">
        <v>0.1059901152271267</v>
      </c>
      <c r="AP840" s="128">
        <v>9.6884902314199495E-2</v>
      </c>
      <c r="AQ840" s="128">
        <v>8.3735257972337093E-2</v>
      </c>
      <c r="AR840" s="128">
        <v>3.9061455733014401E-2</v>
      </c>
      <c r="AS840" s="128">
        <v>9.9394204372577705E-2</v>
      </c>
      <c r="AT840" s="128">
        <v>6.5879492128313399E-2</v>
      </c>
      <c r="AU840" s="128" t="s">
        <v>46</v>
      </c>
      <c r="AV840" s="128" t="s">
        <v>46</v>
      </c>
      <c r="AW840" s="128">
        <v>8.0752231255478701E-2</v>
      </c>
      <c r="AX840" s="128">
        <v>1.0781611534288829</v>
      </c>
      <c r="AY840" s="128">
        <v>1.1216811690489057</v>
      </c>
      <c r="AZ840" s="128">
        <v>0.79431831253178031</v>
      </c>
      <c r="BA840" s="128">
        <v>0.78311114327913312</v>
      </c>
      <c r="BB840" s="128">
        <v>0.63406779704117799</v>
      </c>
      <c r="BC840" s="128">
        <v>0.35921972949580622</v>
      </c>
      <c r="BD840" s="128">
        <v>0.76179088970402997</v>
      </c>
      <c r="BE840" s="128">
        <v>0.53244543159708535</v>
      </c>
      <c r="BF840" s="128" t="s">
        <v>46</v>
      </c>
      <c r="BG840" s="128" t="s">
        <v>46</v>
      </c>
      <c r="BH840" s="128">
        <v>0.82405417341274956</v>
      </c>
      <c r="BI840" s="128">
        <v>9.5351165411280004E-4</v>
      </c>
      <c r="BJ840" s="128">
        <v>1.25955338442649E-2</v>
      </c>
      <c r="BK840" s="128">
        <v>-2.7445201011898099E-2</v>
      </c>
      <c r="BL840" s="128">
        <v>-2.3878806957901122E-2</v>
      </c>
      <c r="BM840" s="128">
        <v>-4.2687791868711966E-2</v>
      </c>
      <c r="BN840" s="128">
        <v>-6.9678272421227899E-2</v>
      </c>
      <c r="BO840" s="128">
        <v>-3.1080189212247401E-2</v>
      </c>
      <c r="BP840" s="128">
        <v>-5.7850543324720699E-2</v>
      </c>
      <c r="BQ840" s="128" t="s">
        <v>46</v>
      </c>
      <c r="BR840" s="128" t="s">
        <v>46</v>
      </c>
      <c r="BS840" s="128">
        <v>-1.5702826597718267E-2</v>
      </c>
      <c r="BT840" s="128">
        <v>3.0188563886601801E-2</v>
      </c>
      <c r="BU840" s="128">
        <v>4.1298334270557797E-2</v>
      </c>
      <c r="BV840" s="177">
        <v>-0.79731741815915125</v>
      </c>
      <c r="BW840" s="177">
        <v>-0.29384529138666982</v>
      </c>
      <c r="BX840" s="128">
        <v>-2.3073153640723099E-2</v>
      </c>
      <c r="BY840" s="128">
        <v>-4.2682507212237097E-2</v>
      </c>
      <c r="BZ840" s="177">
        <v>9.9307380412998206E-2</v>
      </c>
      <c r="CA840" s="182">
        <v>0.70002363806914425</v>
      </c>
      <c r="CB840" s="182">
        <v>-0.30055973490247762</v>
      </c>
      <c r="CC840" s="182">
        <v>0.68982155017459401</v>
      </c>
      <c r="CD840" s="182">
        <v>0.76165131976881451</v>
      </c>
      <c r="CE840" s="182">
        <v>0.21261802336878241</v>
      </c>
      <c r="CF840" s="182">
        <v>0.55638778210590145</v>
      </c>
      <c r="CG840" s="179">
        <v>1.5408804700000001</v>
      </c>
      <c r="CH840" s="169">
        <v>0.35</v>
      </c>
      <c r="CI840" s="170" t="s">
        <v>46</v>
      </c>
      <c r="CJ840" s="170">
        <v>2.0299999999999997E-3</v>
      </c>
      <c r="CK840" s="170" t="s">
        <v>46</v>
      </c>
      <c r="CL840" s="170">
        <v>2.0299999999999997E-3</v>
      </c>
      <c r="CM840" s="180">
        <v>18892631.440000001</v>
      </c>
      <c r="CN840" s="180">
        <v>23546756.492619038</v>
      </c>
      <c r="CO840" s="180">
        <v>-23489800.859999992</v>
      </c>
      <c r="CP840" s="128" t="s">
        <v>46</v>
      </c>
      <c r="CQ840" s="128" t="s">
        <v>46</v>
      </c>
      <c r="CR840" s="128" t="s">
        <v>46</v>
      </c>
      <c r="CS840" s="128" t="s">
        <v>46</v>
      </c>
      <c r="CT840" s="126" t="s">
        <v>46</v>
      </c>
      <c r="CU840" s="126" t="s">
        <v>46</v>
      </c>
      <c r="CV840" s="126" t="s">
        <v>7382</v>
      </c>
      <c r="CW840" s="126" t="s">
        <v>46</v>
      </c>
      <c r="CX840" s="154">
        <v>25569.625694432871</v>
      </c>
    </row>
    <row r="841" spans="1:102" ht="15" customHeight="1" x14ac:dyDescent="0.35">
      <c r="A841" s="8"/>
      <c r="B841" s="129">
        <v>28767181000103</v>
      </c>
      <c r="C841" s="152" t="s">
        <v>7383</v>
      </c>
      <c r="D841" s="126">
        <v>29</v>
      </c>
      <c r="E841" s="126"/>
      <c r="F841" s="122" t="s">
        <v>3393</v>
      </c>
      <c r="G841" s="126" t="s">
        <v>3411</v>
      </c>
      <c r="H841" s="126" t="s">
        <v>352</v>
      </c>
      <c r="I841" s="126" t="s">
        <v>3383</v>
      </c>
      <c r="J841" s="126" t="s">
        <v>3559</v>
      </c>
      <c r="K841" s="126" t="s">
        <v>3540</v>
      </c>
      <c r="L841" s="211" t="s">
        <v>3400</v>
      </c>
      <c r="M841" s="126" t="s">
        <v>114</v>
      </c>
      <c r="N841" s="126" t="s">
        <v>115</v>
      </c>
      <c r="O841" s="126" t="s">
        <v>3551</v>
      </c>
      <c r="P841" s="211" t="s">
        <v>3550</v>
      </c>
      <c r="Q841" s="127">
        <v>1</v>
      </c>
      <c r="R841" s="126" t="s">
        <v>4350</v>
      </c>
      <c r="S841" s="213" t="s">
        <v>46</v>
      </c>
      <c r="T841" s="171" t="s">
        <v>46</v>
      </c>
      <c r="U841" s="171" t="s">
        <v>46</v>
      </c>
      <c r="V841" s="172" t="s">
        <v>3398</v>
      </c>
      <c r="W841" s="172" t="s">
        <v>3530</v>
      </c>
      <c r="X841" s="172" t="s">
        <v>7379</v>
      </c>
      <c r="Y841" s="172" t="s">
        <v>4355</v>
      </c>
      <c r="Z841" s="172">
        <v>65</v>
      </c>
      <c r="AA841" s="172" t="s">
        <v>46</v>
      </c>
      <c r="AB841" s="169" t="s">
        <v>46</v>
      </c>
      <c r="AC841" s="172" t="s">
        <v>46</v>
      </c>
      <c r="AD841" s="169">
        <v>9.7999999999999997E-3</v>
      </c>
      <c r="AE841" s="169" t="s">
        <v>46</v>
      </c>
      <c r="AF841" s="169">
        <v>2.5000000000000001E-2</v>
      </c>
      <c r="AG841" s="169" t="s">
        <v>46</v>
      </c>
      <c r="AH841" s="172" t="s">
        <v>46</v>
      </c>
      <c r="AI841" s="172" t="s">
        <v>46</v>
      </c>
      <c r="AJ841" s="172" t="s">
        <v>133</v>
      </c>
      <c r="AK841" s="173">
        <v>43056</v>
      </c>
      <c r="AL841" s="212" t="s">
        <v>7384</v>
      </c>
      <c r="AM841" s="128">
        <v>2.82559502457366E-2</v>
      </c>
      <c r="AN841" s="128">
        <v>0.30460607820847918</v>
      </c>
      <c r="AO841" s="128">
        <v>0.15531138367786809</v>
      </c>
      <c r="AP841" s="128">
        <v>0.13883160546279691</v>
      </c>
      <c r="AQ841" s="128">
        <v>0.1100339997405619</v>
      </c>
      <c r="AR841" s="128">
        <v>-0.1208692068705965</v>
      </c>
      <c r="AS841" s="128">
        <v>0.25410807049800033</v>
      </c>
      <c r="AT841" s="128">
        <v>-7.2967194904799804E-2</v>
      </c>
      <c r="AU841" s="128" t="s">
        <v>46</v>
      </c>
      <c r="AV841" s="128" t="s">
        <v>46</v>
      </c>
      <c r="AW841" s="128">
        <v>9.1260130826051597E-2</v>
      </c>
      <c r="AX841" s="128">
        <v>2.3161936751478351</v>
      </c>
      <c r="AY841" s="128">
        <v>2.9426957327963223</v>
      </c>
      <c r="AZ841" s="128">
        <v>1.1639451088020525</v>
      </c>
      <c r="BA841" s="128">
        <v>1.1446102857722582</v>
      </c>
      <c r="BB841" s="128">
        <v>0.85468847263445102</v>
      </c>
      <c r="BC841" s="128" t="s">
        <v>46</v>
      </c>
      <c r="BD841" s="128">
        <v>1.9475704275475123</v>
      </c>
      <c r="BE841" s="128" t="s">
        <v>46</v>
      </c>
      <c r="BF841" s="128" t="s">
        <v>46</v>
      </c>
      <c r="BG841" s="128" t="s">
        <v>46</v>
      </c>
      <c r="BH841" s="128">
        <v>1.0973874188099479</v>
      </c>
      <c r="BI841" s="128">
        <v>1.6056646470358999E-2</v>
      </c>
      <c r="BJ841" s="128">
        <v>0.20109348096179591</v>
      </c>
      <c r="BK841" s="128">
        <v>2.18760674388431E-2</v>
      </c>
      <c r="BL841" s="128">
        <v>1.5642685716668492E-2</v>
      </c>
      <c r="BM841" s="128">
        <v>-1.657389458864611E-2</v>
      </c>
      <c r="BN841" s="128">
        <v>-0.22960893502483889</v>
      </c>
      <c r="BO841" s="128">
        <v>0.1236336769131751</v>
      </c>
      <c r="BP841" s="128">
        <v>-0.19669723035783401</v>
      </c>
      <c r="BQ841" s="128" t="s">
        <v>46</v>
      </c>
      <c r="BR841" s="128" t="s">
        <v>46</v>
      </c>
      <c r="BS841" s="128">
        <v>7.4770596078954643E-3</v>
      </c>
      <c r="BT841" s="128">
        <v>0.15085251636585281</v>
      </c>
      <c r="BU841" s="128">
        <v>0.2001356918163297</v>
      </c>
      <c r="BV841" s="177">
        <v>0.20191713969527811</v>
      </c>
      <c r="BW841" s="177">
        <v>0.12964939383299201</v>
      </c>
      <c r="BX841" s="128">
        <v>-0.1266750205139546</v>
      </c>
      <c r="BY841" s="128">
        <v>-0.39584977013773021</v>
      </c>
      <c r="BZ841" s="177">
        <v>0.78695303822914109</v>
      </c>
      <c r="CA841" s="182">
        <v>0.90394454086671483</v>
      </c>
      <c r="CB841" s="182">
        <v>-0.29498696119225859</v>
      </c>
      <c r="CC841" s="182">
        <v>0.59088768646367784</v>
      </c>
      <c r="CD841" s="182">
        <v>0.51903603342639926</v>
      </c>
      <c r="CE841" s="182">
        <v>0.1744355756325433</v>
      </c>
      <c r="CF841" s="182">
        <v>0.44867104867347918</v>
      </c>
      <c r="CG841" s="179">
        <v>1.98269283</v>
      </c>
      <c r="CH841" s="169">
        <v>0.35</v>
      </c>
      <c r="CI841" s="170" t="s">
        <v>46</v>
      </c>
      <c r="CJ841" s="170">
        <v>3.4299999999999999E-3</v>
      </c>
      <c r="CK841" s="170" t="s">
        <v>46</v>
      </c>
      <c r="CL841" s="170">
        <v>3.4299999999999999E-3</v>
      </c>
      <c r="CM841" s="180">
        <v>43435619.009999998</v>
      </c>
      <c r="CN841" s="180">
        <v>55531432.351507954</v>
      </c>
      <c r="CO841" s="180">
        <v>-44436946.420000002</v>
      </c>
      <c r="CP841" s="128" t="s">
        <v>46</v>
      </c>
      <c r="CQ841" s="128" t="s">
        <v>46</v>
      </c>
      <c r="CR841" s="128" t="s">
        <v>46</v>
      </c>
      <c r="CS841" s="128" t="s">
        <v>46</v>
      </c>
      <c r="CT841" s="126" t="s">
        <v>46</v>
      </c>
      <c r="CU841" s="126" t="s">
        <v>46</v>
      </c>
      <c r="CV841" s="126" t="s">
        <v>7385</v>
      </c>
      <c r="CW841" s="126" t="s">
        <v>46</v>
      </c>
      <c r="CX841" s="154">
        <v>25569.625694432871</v>
      </c>
    </row>
    <row r="842" spans="1:102" ht="15" customHeight="1" x14ac:dyDescent="0.35">
      <c r="A842" s="8"/>
      <c r="B842" s="129">
        <v>30887116000155</v>
      </c>
      <c r="C842" s="152" t="s">
        <v>7389</v>
      </c>
      <c r="D842" s="126">
        <v>20</v>
      </c>
      <c r="E842" s="126"/>
      <c r="F842" s="122" t="s">
        <v>3395</v>
      </c>
      <c r="G842" s="126" t="s">
        <v>3411</v>
      </c>
      <c r="H842" s="126" t="s">
        <v>352</v>
      </c>
      <c r="I842" s="126" t="s">
        <v>3383</v>
      </c>
      <c r="J842" s="126" t="s">
        <v>3559</v>
      </c>
      <c r="K842" s="126" t="s">
        <v>3540</v>
      </c>
      <c r="L842" s="211" t="s">
        <v>3399</v>
      </c>
      <c r="M842" s="126" t="s">
        <v>112</v>
      </c>
      <c r="N842" s="126" t="s">
        <v>113</v>
      </c>
      <c r="O842" s="126" t="s">
        <v>4480</v>
      </c>
      <c r="P842" s="211" t="s">
        <v>3541</v>
      </c>
      <c r="Q842" s="127">
        <v>100000</v>
      </c>
      <c r="R842" s="126" t="s">
        <v>4350</v>
      </c>
      <c r="S842" s="213" t="s">
        <v>46</v>
      </c>
      <c r="T842" s="171">
        <v>0.01</v>
      </c>
      <c r="U842" s="171">
        <v>0.01</v>
      </c>
      <c r="V842" s="172" t="s">
        <v>3398</v>
      </c>
      <c r="W842" s="172" t="s">
        <v>135</v>
      </c>
      <c r="X842" s="172" t="s">
        <v>3530</v>
      </c>
      <c r="Y842" s="172" t="s">
        <v>3538</v>
      </c>
      <c r="Z842" s="172">
        <v>5</v>
      </c>
      <c r="AA842" s="172" t="s">
        <v>46</v>
      </c>
      <c r="AB842" s="169" t="s">
        <v>46</v>
      </c>
      <c r="AC842" s="172" t="s">
        <v>46</v>
      </c>
      <c r="AD842" s="169">
        <v>1E-3</v>
      </c>
      <c r="AE842" s="169" t="s">
        <v>46</v>
      </c>
      <c r="AF842" s="169">
        <v>2.5000000000000001E-2</v>
      </c>
      <c r="AG842" s="169" t="s">
        <v>46</v>
      </c>
      <c r="AH842" s="172" t="s">
        <v>46</v>
      </c>
      <c r="AI842" s="172" t="s">
        <v>46</v>
      </c>
      <c r="AJ842" s="172" t="s">
        <v>133</v>
      </c>
      <c r="AK842" s="173">
        <v>43371</v>
      </c>
      <c r="AL842" s="212" t="s">
        <v>7390</v>
      </c>
      <c r="AM842" s="128">
        <v>9.5718429946247009E-3</v>
      </c>
      <c r="AN842" s="128">
        <v>8.3410268479832794E-2</v>
      </c>
      <c r="AO842" s="128">
        <v>0.1079028389123681</v>
      </c>
      <c r="AP842" s="128">
        <v>5.5766874689565801E-2</v>
      </c>
      <c r="AQ842" s="128">
        <v>1.3356146026837599E-2</v>
      </c>
      <c r="AR842" s="128">
        <v>4.5789450232866603E-2</v>
      </c>
      <c r="AS842" s="128">
        <v>7.9965280525351401E-2</v>
      </c>
      <c r="AT842" s="128">
        <v>-6.9060398639485904E-2</v>
      </c>
      <c r="AU842" s="128" t="s">
        <v>46</v>
      </c>
      <c r="AV842" s="128" t="s">
        <v>46</v>
      </c>
      <c r="AW842" s="128">
        <v>8.3700981233579594E-2</v>
      </c>
      <c r="AX842" s="128">
        <v>0.78462207113360471</v>
      </c>
      <c r="AY842" s="128">
        <v>0.80579823807392115</v>
      </c>
      <c r="AZ842" s="128">
        <v>0.80865277614421061</v>
      </c>
      <c r="BA842" s="128">
        <v>0.44191920480534702</v>
      </c>
      <c r="BB842" s="128">
        <v>9.4370722972151697E-2</v>
      </c>
      <c r="BC842" s="128">
        <v>0.42109218967253959</v>
      </c>
      <c r="BD842" s="128">
        <v>0.61288102843998837</v>
      </c>
      <c r="BE842" s="128" t="s">
        <v>46</v>
      </c>
      <c r="BF842" s="128" t="s">
        <v>46</v>
      </c>
      <c r="BG842" s="128" t="s">
        <v>46</v>
      </c>
      <c r="BH842" s="128">
        <v>0.94687847710983997</v>
      </c>
      <c r="BI842" s="128">
        <v>-2.6274607807528E-3</v>
      </c>
      <c r="BJ842" s="128">
        <v>-2.0102328766850398E-2</v>
      </c>
      <c r="BK842" s="128">
        <v>-2.55324773266567E-2</v>
      </c>
      <c r="BL842" s="128">
        <v>-6.2534242074559598E-2</v>
      </c>
      <c r="BM842" s="128">
        <v>-0.1122813368898411</v>
      </c>
      <c r="BN842" s="128">
        <v>-6.2950277921375697E-2</v>
      </c>
      <c r="BO842" s="128">
        <v>-5.0509113059473698E-2</v>
      </c>
      <c r="BP842" s="128">
        <v>-0.19279043409252011</v>
      </c>
      <c r="BQ842" s="128" t="s">
        <v>46</v>
      </c>
      <c r="BR842" s="128" t="s">
        <v>46</v>
      </c>
      <c r="BS842" s="128">
        <v>-4.3143918254257008E-3</v>
      </c>
      <c r="BT842" s="128">
        <v>9.6846047279355293E-2</v>
      </c>
      <c r="BU842" s="128">
        <v>0.2009773440434677</v>
      </c>
      <c r="BV842" s="177">
        <v>-0.18679319579918119</v>
      </c>
      <c r="BW842" s="177">
        <v>8.3267985860455002E-2</v>
      </c>
      <c r="BX842" s="128">
        <v>-7.26248342960229E-2</v>
      </c>
      <c r="BY842" s="128">
        <v>-0.23934314481931451</v>
      </c>
      <c r="BZ842" s="177">
        <v>-0.22947356242565711</v>
      </c>
      <c r="CA842" s="182">
        <v>-3.4547478209048903E-2</v>
      </c>
      <c r="CB842" s="182">
        <v>4.1780756998416102E-2</v>
      </c>
      <c r="CC842" s="182">
        <v>-3.6298415974379897E-2</v>
      </c>
      <c r="CD842" s="182">
        <v>-6.5185144748288903E-2</v>
      </c>
      <c r="CE842" s="182">
        <v>1.4856619070395901E-2</v>
      </c>
      <c r="CF842" s="182">
        <v>6.4584519896753803E-2</v>
      </c>
      <c r="CG842" s="179">
        <v>1.75200398</v>
      </c>
      <c r="CH842" s="169" t="s">
        <v>46</v>
      </c>
      <c r="CI842" s="170" t="s">
        <v>46</v>
      </c>
      <c r="CJ842" s="170" t="s">
        <v>46</v>
      </c>
      <c r="CK842" s="170" t="s">
        <v>46</v>
      </c>
      <c r="CL842" s="170" t="s">
        <v>46</v>
      </c>
      <c r="CM842" s="180">
        <v>8741297.8300000001</v>
      </c>
      <c r="CN842" s="180">
        <v>11104695.959603176</v>
      </c>
      <c r="CO842" s="180">
        <v>-9257038.0899999924</v>
      </c>
      <c r="CP842" s="128" t="s">
        <v>46</v>
      </c>
      <c r="CQ842" s="128" t="s">
        <v>46</v>
      </c>
      <c r="CR842" s="128" t="s">
        <v>46</v>
      </c>
      <c r="CS842" s="128" t="s">
        <v>46</v>
      </c>
      <c r="CT842" s="126" t="s">
        <v>46</v>
      </c>
      <c r="CU842" s="126" t="s">
        <v>46</v>
      </c>
      <c r="CV842" s="126" t="s">
        <v>7391</v>
      </c>
      <c r="CW842" s="126" t="s">
        <v>46</v>
      </c>
      <c r="CX842" s="154">
        <v>25569.625694432871</v>
      </c>
    </row>
    <row r="843" spans="1:102" ht="15" customHeight="1" x14ac:dyDescent="0.35">
      <c r="A843" s="8"/>
      <c r="B843" s="129">
        <v>42869954000185</v>
      </c>
      <c r="C843" s="152" t="s">
        <v>7386</v>
      </c>
      <c r="D843" s="126">
        <v>50</v>
      </c>
      <c r="E843" s="126"/>
      <c r="F843" s="122"/>
      <c r="G843" s="126" t="s">
        <v>3411</v>
      </c>
      <c r="H843" s="126" t="s">
        <v>352</v>
      </c>
      <c r="I843" s="126" t="s">
        <v>3406</v>
      </c>
      <c r="J843" s="126" t="s">
        <v>3561</v>
      </c>
      <c r="K843" s="126" t="s">
        <v>3540</v>
      </c>
      <c r="L843" s="211" t="s">
        <v>4628</v>
      </c>
      <c r="M843" s="126" t="s">
        <v>112</v>
      </c>
      <c r="N843" s="126" t="s">
        <v>113</v>
      </c>
      <c r="O843" s="126" t="s">
        <v>4216</v>
      </c>
      <c r="P843" s="211" t="s">
        <v>4243</v>
      </c>
      <c r="Q843" s="127">
        <v>18423.900000000001</v>
      </c>
      <c r="R843" s="126" t="s">
        <v>4361</v>
      </c>
      <c r="S843" s="213" t="s">
        <v>46</v>
      </c>
      <c r="T843" s="171">
        <v>0.01</v>
      </c>
      <c r="U843" s="171">
        <v>0.01</v>
      </c>
      <c r="V843" s="172" t="s">
        <v>3398</v>
      </c>
      <c r="W843" s="172" t="s">
        <v>135</v>
      </c>
      <c r="X843" s="172" t="s">
        <v>5058</v>
      </c>
      <c r="Y843" s="172" t="s">
        <v>3534</v>
      </c>
      <c r="Z843" s="172">
        <v>1001</v>
      </c>
      <c r="AA843" s="172" t="s">
        <v>46</v>
      </c>
      <c r="AB843" s="169" t="s">
        <v>46</v>
      </c>
      <c r="AC843" s="172" t="s">
        <v>3427</v>
      </c>
      <c r="AD843" s="169">
        <v>5.0000000000000001E-4</v>
      </c>
      <c r="AE843" s="169">
        <v>2.2005000000000003</v>
      </c>
      <c r="AF843" s="169" t="s">
        <v>46</v>
      </c>
      <c r="AG843" s="169" t="s">
        <v>46</v>
      </c>
      <c r="AH843" s="172" t="s">
        <v>46</v>
      </c>
      <c r="AI843" s="172" t="s">
        <v>46</v>
      </c>
      <c r="AJ843" s="172" t="s">
        <v>46</v>
      </c>
      <c r="AK843" s="173">
        <v>44447</v>
      </c>
      <c r="AL843" s="212" t="s">
        <v>7387</v>
      </c>
      <c r="AM843" s="128" t="s">
        <v>46</v>
      </c>
      <c r="AN843" s="128" t="s">
        <v>46</v>
      </c>
      <c r="AO843" s="128" t="s">
        <v>46</v>
      </c>
      <c r="AP843" s="128" t="s">
        <v>46</v>
      </c>
      <c r="AQ843" s="128" t="s">
        <v>46</v>
      </c>
      <c r="AR843" s="128" t="s">
        <v>46</v>
      </c>
      <c r="AS843" s="128" t="s">
        <v>46</v>
      </c>
      <c r="AT843" s="128" t="s">
        <v>46</v>
      </c>
      <c r="AU843" s="128" t="s">
        <v>46</v>
      </c>
      <c r="AV843" s="128" t="s">
        <v>46</v>
      </c>
      <c r="AW843" s="128" t="s">
        <v>46</v>
      </c>
      <c r="AX843" s="128" t="s">
        <v>46</v>
      </c>
      <c r="AY843" s="128" t="s">
        <v>46</v>
      </c>
      <c r="AZ843" s="128" t="s">
        <v>46</v>
      </c>
      <c r="BA843" s="128" t="s">
        <v>46</v>
      </c>
      <c r="BB843" s="128" t="s">
        <v>46</v>
      </c>
      <c r="BC843" s="128" t="s">
        <v>46</v>
      </c>
      <c r="BD843" s="128" t="s">
        <v>46</v>
      </c>
      <c r="BE843" s="128" t="s">
        <v>46</v>
      </c>
      <c r="BF843" s="128" t="s">
        <v>46</v>
      </c>
      <c r="BG843" s="128" t="s">
        <v>46</v>
      </c>
      <c r="BH843" s="128" t="s">
        <v>46</v>
      </c>
      <c r="BI843" s="128" t="s">
        <v>46</v>
      </c>
      <c r="BJ843" s="128" t="s">
        <v>46</v>
      </c>
      <c r="BK843" s="128" t="s">
        <v>46</v>
      </c>
      <c r="BL843" s="128" t="s">
        <v>46</v>
      </c>
      <c r="BM843" s="128" t="s">
        <v>46</v>
      </c>
      <c r="BN843" s="128" t="s">
        <v>46</v>
      </c>
      <c r="BO843" s="128" t="s">
        <v>46</v>
      </c>
      <c r="BP843" s="128" t="s">
        <v>46</v>
      </c>
      <c r="BQ843" s="128" t="s">
        <v>46</v>
      </c>
      <c r="BR843" s="128" t="s">
        <v>46</v>
      </c>
      <c r="BS843" s="128" t="s">
        <v>46</v>
      </c>
      <c r="BT843" s="128">
        <v>4.6025316608635999E-2</v>
      </c>
      <c r="BU843" s="128">
        <v>7.0560522737390302E-2</v>
      </c>
      <c r="BV843" s="177">
        <v>-3.5338136522575012</v>
      </c>
      <c r="BW843" s="177">
        <v>-1.3200193640081319</v>
      </c>
      <c r="BX843" s="128">
        <v>-5.7292603407868702E-2</v>
      </c>
      <c r="BY843" s="128">
        <v>-0.1086510873488656</v>
      </c>
      <c r="BZ843" s="177">
        <v>4.7016427969944E-3</v>
      </c>
      <c r="CA843" s="182">
        <v>4.0631460296113898E-2</v>
      </c>
      <c r="CB843" s="182">
        <v>4.7325694755078598E-2</v>
      </c>
      <c r="CC843" s="182">
        <v>2.1761134405447E-3</v>
      </c>
      <c r="CD843" s="182">
        <v>3.618393901044E-3</v>
      </c>
      <c r="CE843" s="182">
        <v>2.3693155459165699E-2</v>
      </c>
      <c r="CF843" s="182">
        <v>3.5447620860854102E-2</v>
      </c>
      <c r="CG843" s="179">
        <v>1079.1775951699999</v>
      </c>
      <c r="CH843" s="169" t="s">
        <v>46</v>
      </c>
      <c r="CI843" s="170" t="s">
        <v>46</v>
      </c>
      <c r="CJ843" s="170" t="s">
        <v>46</v>
      </c>
      <c r="CK843" s="170" t="s">
        <v>46</v>
      </c>
      <c r="CL843" s="170" t="s">
        <v>46</v>
      </c>
      <c r="CM843" s="180">
        <v>81503808.700000003</v>
      </c>
      <c r="CN843" s="180">
        <v>84600555.788650751</v>
      </c>
      <c r="CO843" s="180" t="s">
        <v>46</v>
      </c>
      <c r="CP843" s="128" t="s">
        <v>46</v>
      </c>
      <c r="CQ843" s="128" t="s">
        <v>46</v>
      </c>
      <c r="CR843" s="128" t="s">
        <v>46</v>
      </c>
      <c r="CS843" s="128" t="s">
        <v>46</v>
      </c>
      <c r="CT843" s="126" t="s">
        <v>46</v>
      </c>
      <c r="CU843" s="126" t="s">
        <v>46</v>
      </c>
      <c r="CV843" s="126" t="s">
        <v>7388</v>
      </c>
      <c r="CW843" s="126" t="s">
        <v>46</v>
      </c>
      <c r="CX843" s="154">
        <v>25569.604861099539</v>
      </c>
    </row>
    <row r="844" spans="1:102" ht="15" customHeight="1" x14ac:dyDescent="0.35">
      <c r="A844" s="8"/>
      <c r="B844" s="129">
        <v>30338831000139</v>
      </c>
      <c r="C844" s="152" t="s">
        <v>7392</v>
      </c>
      <c r="D844" s="126">
        <v>13</v>
      </c>
      <c r="E844" s="126"/>
      <c r="F844" s="122" t="s">
        <v>3394</v>
      </c>
      <c r="G844" s="126" t="s">
        <v>3411</v>
      </c>
      <c r="H844" s="126" t="s">
        <v>352</v>
      </c>
      <c r="I844" s="126" t="s">
        <v>3383</v>
      </c>
      <c r="J844" s="126" t="s">
        <v>3561</v>
      </c>
      <c r="K844" s="126" t="s">
        <v>3540</v>
      </c>
      <c r="L844" s="211" t="s">
        <v>3400</v>
      </c>
      <c r="M844" s="126" t="s">
        <v>112</v>
      </c>
      <c r="N844" s="126" t="s">
        <v>113</v>
      </c>
      <c r="O844" s="126" t="s">
        <v>4480</v>
      </c>
      <c r="P844" s="211" t="s">
        <v>3541</v>
      </c>
      <c r="Q844" s="127">
        <v>1000</v>
      </c>
      <c r="R844" s="126" t="s">
        <v>4350</v>
      </c>
      <c r="S844" s="213" t="s">
        <v>46</v>
      </c>
      <c r="T844" s="171">
        <v>0.01</v>
      </c>
      <c r="U844" s="171">
        <v>0.01</v>
      </c>
      <c r="V844" s="172" t="s">
        <v>3398</v>
      </c>
      <c r="W844" s="172" t="s">
        <v>135</v>
      </c>
      <c r="X844" s="172" t="s">
        <v>5567</v>
      </c>
      <c r="Y844" s="172" t="s">
        <v>3534</v>
      </c>
      <c r="Z844" s="172">
        <v>30</v>
      </c>
      <c r="AA844" s="172" t="s">
        <v>46</v>
      </c>
      <c r="AB844" s="169" t="s">
        <v>46</v>
      </c>
      <c r="AC844" s="172" t="s">
        <v>46</v>
      </c>
      <c r="AD844" s="169">
        <v>1.8E-3</v>
      </c>
      <c r="AE844" s="169" t="s">
        <v>46</v>
      </c>
      <c r="AF844" s="169">
        <v>2.5000000000000001E-2</v>
      </c>
      <c r="AG844" s="169" t="s">
        <v>46</v>
      </c>
      <c r="AH844" s="172" t="s">
        <v>46</v>
      </c>
      <c r="AI844" s="172" t="s">
        <v>46</v>
      </c>
      <c r="AJ844" s="172" t="s">
        <v>46</v>
      </c>
      <c r="AK844" s="173">
        <v>43266</v>
      </c>
      <c r="AL844" s="212" t="s">
        <v>7393</v>
      </c>
      <c r="AM844" s="128">
        <v>1.3784947345122501E-2</v>
      </c>
      <c r="AN844" s="128">
        <v>0.1204121174521124</v>
      </c>
      <c r="AO844" s="128">
        <v>0.14068271270262131</v>
      </c>
      <c r="AP844" s="128">
        <v>0.138563643567716</v>
      </c>
      <c r="AQ844" s="128">
        <v>0.13979187261133941</v>
      </c>
      <c r="AR844" s="128">
        <v>0.1174535593817858</v>
      </c>
      <c r="AS844" s="128">
        <v>0.1348529377072247</v>
      </c>
      <c r="AT844" s="128">
        <v>0.15112154973669839</v>
      </c>
      <c r="AU844" s="128" t="s">
        <v>46</v>
      </c>
      <c r="AV844" s="128" t="s">
        <v>46</v>
      </c>
      <c r="AW844" s="128">
        <v>9.3034514354730605E-2</v>
      </c>
      <c r="AX844" s="128">
        <v>1.1299782019483255</v>
      </c>
      <c r="AY844" s="128">
        <v>1.1632605176078763</v>
      </c>
      <c r="AZ844" s="128">
        <v>1.054313930283749</v>
      </c>
      <c r="BA844" s="128">
        <v>1.1422579237669148</v>
      </c>
      <c r="BB844" s="128">
        <v>1.1172514970374361</v>
      </c>
      <c r="BC844" s="128">
        <v>1.0801347527297775</v>
      </c>
      <c r="BD844" s="128">
        <v>1.0335586470425169</v>
      </c>
      <c r="BE844" s="128">
        <v>1.2213812853392547</v>
      </c>
      <c r="BF844" s="128" t="s">
        <v>46</v>
      </c>
      <c r="BG844" s="128" t="s">
        <v>46</v>
      </c>
      <c r="BH844" s="128">
        <v>1.0992847127743262</v>
      </c>
      <c r="BI844" s="128">
        <v>1.5856435697449E-3</v>
      </c>
      <c r="BJ844" s="128">
        <v>1.6899520205429099E-2</v>
      </c>
      <c r="BK844" s="128">
        <v>7.2473964635963997E-3</v>
      </c>
      <c r="BL844" s="128">
        <v>1.538994716066644E-2</v>
      </c>
      <c r="BM844" s="128">
        <v>1.3039173295926743E-2</v>
      </c>
      <c r="BN844" s="128">
        <v>8.7138312275434008E-3</v>
      </c>
      <c r="BO844" s="128">
        <v>4.3785441223995001E-3</v>
      </c>
      <c r="BP844" s="128">
        <v>2.7391514283664199E-2</v>
      </c>
      <c r="BQ844" s="128" t="s">
        <v>46</v>
      </c>
      <c r="BR844" s="128" t="s">
        <v>46</v>
      </c>
      <c r="BS844" s="128">
        <v>7.7470066955556138E-3</v>
      </c>
      <c r="BT844" s="128">
        <v>5.9326010603391998E-3</v>
      </c>
      <c r="BU844" s="128">
        <v>1.3644821310602301E-2</v>
      </c>
      <c r="BV844" s="177">
        <v>1.077810682638348</v>
      </c>
      <c r="BW844" s="177">
        <v>0.45002383112486938</v>
      </c>
      <c r="BX844" s="128">
        <v>-1.713656262935E-3</v>
      </c>
      <c r="BY844" s="128">
        <v>-6.1293190038632497E-2</v>
      </c>
      <c r="BZ844" s="177">
        <v>1.4321541690477E-3</v>
      </c>
      <c r="CA844" s="182">
        <v>0.4471656523123953</v>
      </c>
      <c r="CB844" s="182">
        <v>-0.25330726549964461</v>
      </c>
      <c r="CC844" s="182">
        <v>0.83971973382580567</v>
      </c>
      <c r="CD844" s="182">
        <v>0.7432989873554372</v>
      </c>
      <c r="CE844" s="182">
        <v>-0.113456094857615</v>
      </c>
      <c r="CF844" s="182">
        <v>0.26913025087322701</v>
      </c>
      <c r="CG844" s="179">
        <v>1.9092471200000001</v>
      </c>
      <c r="CH844" s="169">
        <v>0.35</v>
      </c>
      <c r="CI844" s="170" t="s">
        <v>46</v>
      </c>
      <c r="CJ844" s="170">
        <v>6.3000000000000003E-4</v>
      </c>
      <c r="CK844" s="170" t="s">
        <v>46</v>
      </c>
      <c r="CL844" s="170">
        <v>6.3000000000000003E-4</v>
      </c>
      <c r="CM844" s="180">
        <v>35582762.520000003</v>
      </c>
      <c r="CN844" s="180">
        <v>48788653.464682527</v>
      </c>
      <c r="CO844" s="180">
        <v>-18674920.57</v>
      </c>
      <c r="CP844" s="128" t="s">
        <v>46</v>
      </c>
      <c r="CQ844" s="128" t="s">
        <v>46</v>
      </c>
      <c r="CR844" s="128" t="s">
        <v>46</v>
      </c>
      <c r="CS844" s="128" t="s">
        <v>46</v>
      </c>
      <c r="CT844" s="126" t="s">
        <v>46</v>
      </c>
      <c r="CU844" s="126" t="s">
        <v>46</v>
      </c>
      <c r="CV844" s="126" t="s">
        <v>7394</v>
      </c>
      <c r="CW844" s="126" t="s">
        <v>46</v>
      </c>
      <c r="CX844" s="154">
        <v>25569.625694432871</v>
      </c>
    </row>
    <row r="845" spans="1:102" ht="15" customHeight="1" x14ac:dyDescent="0.35">
      <c r="A845" s="8"/>
      <c r="B845" s="129">
        <v>43741189000186</v>
      </c>
      <c r="C845" s="152" t="s">
        <v>7395</v>
      </c>
      <c r="D845" s="126">
        <v>16</v>
      </c>
      <c r="E845" s="126"/>
      <c r="F845" s="122"/>
      <c r="G845" s="126" t="s">
        <v>711</v>
      </c>
      <c r="H845" s="126" t="s">
        <v>352</v>
      </c>
      <c r="I845" s="126" t="s">
        <v>3406</v>
      </c>
      <c r="J845" s="126" t="s">
        <v>3561</v>
      </c>
      <c r="K845" s="126" t="s">
        <v>3540</v>
      </c>
      <c r="L845" s="211" t="s">
        <v>3399</v>
      </c>
      <c r="M845" s="126" t="s">
        <v>4394</v>
      </c>
      <c r="N845" s="126" t="s">
        <v>4421</v>
      </c>
      <c r="O845" s="126" t="s">
        <v>4231</v>
      </c>
      <c r="P845" s="211" t="s">
        <v>4529</v>
      </c>
      <c r="Q845" s="127">
        <v>10</v>
      </c>
      <c r="R845" s="126" t="s">
        <v>4361</v>
      </c>
      <c r="S845" s="213" t="s">
        <v>46</v>
      </c>
      <c r="T845" s="171">
        <v>0.01</v>
      </c>
      <c r="U845" s="171">
        <v>0.01</v>
      </c>
      <c r="V845" s="172" t="s">
        <v>3398</v>
      </c>
      <c r="W845" s="172" t="s">
        <v>135</v>
      </c>
      <c r="X845" s="172" t="s">
        <v>135</v>
      </c>
      <c r="Y845" s="172" t="s">
        <v>4355</v>
      </c>
      <c r="Z845" s="172">
        <v>3</v>
      </c>
      <c r="AA845" s="172" t="s">
        <v>46</v>
      </c>
      <c r="AB845" s="169" t="s">
        <v>46</v>
      </c>
      <c r="AC845" s="172" t="s">
        <v>46</v>
      </c>
      <c r="AD845" s="169">
        <v>0.01</v>
      </c>
      <c r="AE845" s="169" t="s">
        <v>46</v>
      </c>
      <c r="AF845" s="169">
        <v>0.01</v>
      </c>
      <c r="AG845" s="169">
        <v>0.2</v>
      </c>
      <c r="AH845" s="172" t="s">
        <v>46</v>
      </c>
      <c r="AI845" s="172" t="s">
        <v>46</v>
      </c>
      <c r="AJ845" s="172" t="s">
        <v>133</v>
      </c>
      <c r="AK845" s="173">
        <v>44733</v>
      </c>
      <c r="AL845" s="212" t="s">
        <v>7396</v>
      </c>
      <c r="AM845" s="128" t="s">
        <v>46</v>
      </c>
      <c r="AN845" s="128" t="s">
        <v>46</v>
      </c>
      <c r="AO845" s="128" t="s">
        <v>46</v>
      </c>
      <c r="AP845" s="128" t="s">
        <v>46</v>
      </c>
      <c r="AQ845" s="128" t="s">
        <v>46</v>
      </c>
      <c r="AR845" s="128" t="s">
        <v>46</v>
      </c>
      <c r="AS845" s="128" t="s">
        <v>46</v>
      </c>
      <c r="AT845" s="128" t="s">
        <v>46</v>
      </c>
      <c r="AU845" s="128" t="s">
        <v>46</v>
      </c>
      <c r="AV845" s="128" t="s">
        <v>46</v>
      </c>
      <c r="AW845" s="128" t="s">
        <v>46</v>
      </c>
      <c r="AX845" s="128" t="s">
        <v>46</v>
      </c>
      <c r="AY845" s="128" t="s">
        <v>46</v>
      </c>
      <c r="AZ845" s="128" t="s">
        <v>46</v>
      </c>
      <c r="BA845" s="128" t="s">
        <v>46</v>
      </c>
      <c r="BB845" s="128" t="s">
        <v>46</v>
      </c>
      <c r="BC845" s="128" t="s">
        <v>46</v>
      </c>
      <c r="BD845" s="128" t="s">
        <v>46</v>
      </c>
      <c r="BE845" s="128" t="s">
        <v>46</v>
      </c>
      <c r="BF845" s="128" t="s">
        <v>46</v>
      </c>
      <c r="BG845" s="128" t="s">
        <v>46</v>
      </c>
      <c r="BH845" s="128" t="s">
        <v>46</v>
      </c>
      <c r="BI845" s="128" t="s">
        <v>46</v>
      </c>
      <c r="BJ845" s="128" t="s">
        <v>46</v>
      </c>
      <c r="BK845" s="128" t="s">
        <v>46</v>
      </c>
      <c r="BL845" s="128" t="s">
        <v>46</v>
      </c>
      <c r="BM845" s="128" t="s">
        <v>46</v>
      </c>
      <c r="BN845" s="128" t="s">
        <v>46</v>
      </c>
      <c r="BO845" s="128" t="s">
        <v>46</v>
      </c>
      <c r="BP845" s="128" t="s">
        <v>46</v>
      </c>
      <c r="BQ845" s="128" t="s">
        <v>46</v>
      </c>
      <c r="BR845" s="128" t="s">
        <v>46</v>
      </c>
      <c r="BS845" s="128" t="s">
        <v>46</v>
      </c>
      <c r="BT845" s="128" t="s">
        <v>46</v>
      </c>
      <c r="BU845" s="128" t="s">
        <v>46</v>
      </c>
      <c r="BV845" s="177" t="s">
        <v>46</v>
      </c>
      <c r="BW845" s="177" t="s">
        <v>46</v>
      </c>
      <c r="BX845" s="128" t="s">
        <v>46</v>
      </c>
      <c r="BY845" s="128" t="s">
        <v>46</v>
      </c>
      <c r="BZ845" s="177" t="s">
        <v>46</v>
      </c>
      <c r="CA845" s="182" t="s">
        <v>46</v>
      </c>
      <c r="CB845" s="182" t="s">
        <v>46</v>
      </c>
      <c r="CC845" s="182" t="s">
        <v>46</v>
      </c>
      <c r="CD845" s="182" t="s">
        <v>46</v>
      </c>
      <c r="CE845" s="182" t="s">
        <v>46</v>
      </c>
      <c r="CF845" s="182" t="s">
        <v>46</v>
      </c>
      <c r="CG845" s="179" t="s">
        <v>46</v>
      </c>
      <c r="CH845" s="169">
        <v>0.1</v>
      </c>
      <c r="CI845" s="170">
        <v>0.05</v>
      </c>
      <c r="CJ845" s="170">
        <v>1E-3</v>
      </c>
      <c r="CK845" s="170" t="s">
        <v>46</v>
      </c>
      <c r="CL845" s="170">
        <v>1E-3</v>
      </c>
      <c r="CM845" s="180" t="s">
        <v>46</v>
      </c>
      <c r="CN845" s="180" t="s">
        <v>46</v>
      </c>
      <c r="CO845" s="180" t="s">
        <v>46</v>
      </c>
      <c r="CP845" s="128" t="s">
        <v>46</v>
      </c>
      <c r="CQ845" s="128" t="s">
        <v>46</v>
      </c>
      <c r="CR845" s="128" t="s">
        <v>46</v>
      </c>
      <c r="CS845" s="128" t="s">
        <v>46</v>
      </c>
      <c r="CT845" s="126" t="s">
        <v>46</v>
      </c>
      <c r="CU845" s="126" t="s">
        <v>46</v>
      </c>
      <c r="CV845" s="126" t="s">
        <v>7397</v>
      </c>
      <c r="CW845" s="126" t="s">
        <v>46</v>
      </c>
      <c r="CX845" s="154">
        <v>25569.604861099539</v>
      </c>
    </row>
    <row r="846" spans="1:102" ht="15" customHeight="1" x14ac:dyDescent="0.35">
      <c r="A846" s="8"/>
      <c r="B846" s="129">
        <v>42463823000101</v>
      </c>
      <c r="C846" s="152" t="s">
        <v>7398</v>
      </c>
      <c r="D846" s="126">
        <v>26</v>
      </c>
      <c r="E846" s="126"/>
      <c r="F846" s="122"/>
      <c r="G846" s="126" t="s">
        <v>711</v>
      </c>
      <c r="H846" s="126" t="s">
        <v>3406</v>
      </c>
      <c r="I846" s="126" t="s">
        <v>3406</v>
      </c>
      <c r="J846" s="126" t="s">
        <v>3561</v>
      </c>
      <c r="K846" s="126" t="s">
        <v>46</v>
      </c>
      <c r="L846" s="211" t="s">
        <v>3400</v>
      </c>
      <c r="M846" s="126" t="s">
        <v>4394</v>
      </c>
      <c r="N846" s="126" t="s">
        <v>5117</v>
      </c>
      <c r="O846" s="126" t="s">
        <v>4231</v>
      </c>
      <c r="P846" s="211" t="s">
        <v>4220</v>
      </c>
      <c r="Q846" s="127">
        <v>10000</v>
      </c>
      <c r="R846" s="126" t="s">
        <v>4361</v>
      </c>
      <c r="S846" s="213" t="s">
        <v>46</v>
      </c>
      <c r="T846" s="171">
        <v>0.01</v>
      </c>
      <c r="U846" s="171">
        <v>0.01</v>
      </c>
      <c r="V846" s="172" t="s">
        <v>3398</v>
      </c>
      <c r="W846" s="172" t="s">
        <v>135</v>
      </c>
      <c r="X846" s="172" t="s">
        <v>135</v>
      </c>
      <c r="Y846" s="172" t="s">
        <v>135</v>
      </c>
      <c r="Z846" s="172">
        <v>0</v>
      </c>
      <c r="AA846" s="172" t="s">
        <v>46</v>
      </c>
      <c r="AB846" s="169" t="s">
        <v>46</v>
      </c>
      <c r="AC846" s="172" t="s">
        <v>46</v>
      </c>
      <c r="AD846" s="169">
        <v>5.0000000000000001E-3</v>
      </c>
      <c r="AE846" s="169" t="s">
        <v>46</v>
      </c>
      <c r="AF846" s="169">
        <v>5.0000000000000001E-3</v>
      </c>
      <c r="AG846" s="169">
        <v>0.2</v>
      </c>
      <c r="AH846" s="172" t="s">
        <v>3380</v>
      </c>
      <c r="AI846" s="172" t="s">
        <v>3381</v>
      </c>
      <c r="AJ846" s="172" t="s">
        <v>133</v>
      </c>
      <c r="AK846" s="173">
        <v>44503</v>
      </c>
      <c r="AL846" s="212" t="s">
        <v>7399</v>
      </c>
      <c r="AM846" s="128" t="s">
        <v>46</v>
      </c>
      <c r="AN846" s="128" t="s">
        <v>46</v>
      </c>
      <c r="AO846" s="128" t="s">
        <v>46</v>
      </c>
      <c r="AP846" s="128" t="s">
        <v>46</v>
      </c>
      <c r="AQ846" s="128" t="s">
        <v>46</v>
      </c>
      <c r="AR846" s="128" t="s">
        <v>46</v>
      </c>
      <c r="AS846" s="128" t="s">
        <v>46</v>
      </c>
      <c r="AT846" s="128" t="s">
        <v>46</v>
      </c>
      <c r="AU846" s="128" t="s">
        <v>46</v>
      </c>
      <c r="AV846" s="128" t="s">
        <v>46</v>
      </c>
      <c r="AW846" s="128" t="s">
        <v>46</v>
      </c>
      <c r="AX846" s="128" t="s">
        <v>46</v>
      </c>
      <c r="AY846" s="128" t="s">
        <v>46</v>
      </c>
      <c r="AZ846" s="128" t="s">
        <v>46</v>
      </c>
      <c r="BA846" s="128" t="s">
        <v>46</v>
      </c>
      <c r="BB846" s="128" t="s">
        <v>46</v>
      </c>
      <c r="BC846" s="128" t="s">
        <v>46</v>
      </c>
      <c r="BD846" s="128" t="s">
        <v>46</v>
      </c>
      <c r="BE846" s="128" t="s">
        <v>46</v>
      </c>
      <c r="BF846" s="128" t="s">
        <v>46</v>
      </c>
      <c r="BG846" s="128" t="s">
        <v>46</v>
      </c>
      <c r="BH846" s="128" t="s">
        <v>46</v>
      </c>
      <c r="BI846" s="128" t="s">
        <v>46</v>
      </c>
      <c r="BJ846" s="128" t="s">
        <v>46</v>
      </c>
      <c r="BK846" s="128" t="s">
        <v>46</v>
      </c>
      <c r="BL846" s="128" t="s">
        <v>46</v>
      </c>
      <c r="BM846" s="128" t="s">
        <v>46</v>
      </c>
      <c r="BN846" s="128" t="s">
        <v>46</v>
      </c>
      <c r="BO846" s="128" t="s">
        <v>46</v>
      </c>
      <c r="BP846" s="128" t="s">
        <v>46</v>
      </c>
      <c r="BQ846" s="128" t="s">
        <v>46</v>
      </c>
      <c r="BR846" s="128" t="s">
        <v>46</v>
      </c>
      <c r="BS846" s="128" t="s">
        <v>46</v>
      </c>
      <c r="BT846" s="128" t="s">
        <v>46</v>
      </c>
      <c r="BU846" s="128" t="s">
        <v>46</v>
      </c>
      <c r="BV846" s="177" t="s">
        <v>46</v>
      </c>
      <c r="BW846" s="177" t="s">
        <v>46</v>
      </c>
      <c r="BX846" s="128" t="s">
        <v>46</v>
      </c>
      <c r="BY846" s="128" t="s">
        <v>46</v>
      </c>
      <c r="BZ846" s="177" t="s">
        <v>46</v>
      </c>
      <c r="CA846" s="182" t="s">
        <v>46</v>
      </c>
      <c r="CB846" s="182" t="s">
        <v>46</v>
      </c>
      <c r="CC846" s="182" t="s">
        <v>46</v>
      </c>
      <c r="CD846" s="182" t="s">
        <v>46</v>
      </c>
      <c r="CE846" s="182" t="s">
        <v>46</v>
      </c>
      <c r="CF846" s="182" t="s">
        <v>46</v>
      </c>
      <c r="CG846" s="179" t="s">
        <v>46</v>
      </c>
      <c r="CH846" s="169" t="s">
        <v>46</v>
      </c>
      <c r="CI846" s="170" t="s">
        <v>46</v>
      </c>
      <c r="CJ846" s="170" t="s">
        <v>46</v>
      </c>
      <c r="CK846" s="170" t="s">
        <v>46</v>
      </c>
      <c r="CL846" s="170" t="s">
        <v>46</v>
      </c>
      <c r="CM846" s="180" t="s">
        <v>46</v>
      </c>
      <c r="CN846" s="180" t="s">
        <v>46</v>
      </c>
      <c r="CO846" s="180" t="s">
        <v>46</v>
      </c>
      <c r="CP846" s="128" t="s">
        <v>46</v>
      </c>
      <c r="CQ846" s="128" t="s">
        <v>46</v>
      </c>
      <c r="CR846" s="128" t="s">
        <v>46</v>
      </c>
      <c r="CS846" s="128" t="s">
        <v>46</v>
      </c>
      <c r="CT846" s="126" t="s">
        <v>46</v>
      </c>
      <c r="CU846" s="126" t="s">
        <v>46</v>
      </c>
      <c r="CV846" s="126" t="s">
        <v>7400</v>
      </c>
      <c r="CW846" s="126" t="s">
        <v>46</v>
      </c>
      <c r="CX846" s="154">
        <v>25569.604861099539</v>
      </c>
    </row>
    <row r="847" spans="1:102" ht="15" customHeight="1" x14ac:dyDescent="0.35">
      <c r="A847" s="8"/>
      <c r="B847" s="129">
        <v>42463823000101</v>
      </c>
      <c r="C847" s="152" t="s">
        <v>7401</v>
      </c>
      <c r="D847" s="126">
        <v>26</v>
      </c>
      <c r="E847" s="126"/>
      <c r="F847" s="122"/>
      <c r="G847" s="126" t="s">
        <v>711</v>
      </c>
      <c r="H847" s="126" t="s">
        <v>3406</v>
      </c>
      <c r="I847" s="126" t="s">
        <v>3406</v>
      </c>
      <c r="J847" s="126" t="s">
        <v>3561</v>
      </c>
      <c r="K847" s="126" t="s">
        <v>46</v>
      </c>
      <c r="L847" s="211" t="s">
        <v>3400</v>
      </c>
      <c r="M847" s="126" t="s">
        <v>4394</v>
      </c>
      <c r="N847" s="126" t="s">
        <v>5117</v>
      </c>
      <c r="O847" s="126" t="s">
        <v>4231</v>
      </c>
      <c r="P847" s="211" t="s">
        <v>4220</v>
      </c>
      <c r="Q847" s="127">
        <v>6000</v>
      </c>
      <c r="R847" s="126" t="s">
        <v>4361</v>
      </c>
      <c r="S847" s="213" t="s">
        <v>46</v>
      </c>
      <c r="T847" s="171">
        <v>100</v>
      </c>
      <c r="U847" s="171">
        <v>500</v>
      </c>
      <c r="V847" s="172" t="s">
        <v>3398</v>
      </c>
      <c r="W847" s="172" t="s">
        <v>135</v>
      </c>
      <c r="X847" s="172" t="s">
        <v>135</v>
      </c>
      <c r="Y847" s="172" t="s">
        <v>135</v>
      </c>
      <c r="Z847" s="172">
        <v>0</v>
      </c>
      <c r="AA847" s="172" t="s">
        <v>46</v>
      </c>
      <c r="AB847" s="169" t="s">
        <v>46</v>
      </c>
      <c r="AC847" s="172" t="s">
        <v>46</v>
      </c>
      <c r="AD847" s="169">
        <v>1.4999999999999999E-2</v>
      </c>
      <c r="AE847" s="169" t="s">
        <v>46</v>
      </c>
      <c r="AF847" s="169">
        <v>1.4999999999999999E-2</v>
      </c>
      <c r="AG847" s="169">
        <v>0.2</v>
      </c>
      <c r="AH847" s="172" t="s">
        <v>4417</v>
      </c>
      <c r="AI847" s="172" t="s">
        <v>4367</v>
      </c>
      <c r="AJ847" s="172" t="s">
        <v>4418</v>
      </c>
      <c r="AK847" s="173">
        <v>45126</v>
      </c>
      <c r="AL847" s="212" t="s">
        <v>7402</v>
      </c>
      <c r="AM847" s="128" t="s">
        <v>46</v>
      </c>
      <c r="AN847" s="128" t="s">
        <v>46</v>
      </c>
      <c r="AO847" s="128" t="s">
        <v>46</v>
      </c>
      <c r="AP847" s="128" t="s">
        <v>46</v>
      </c>
      <c r="AQ847" s="128" t="s">
        <v>46</v>
      </c>
      <c r="AR847" s="128" t="s">
        <v>46</v>
      </c>
      <c r="AS847" s="128" t="s">
        <v>46</v>
      </c>
      <c r="AT847" s="128" t="s">
        <v>46</v>
      </c>
      <c r="AU847" s="128" t="s">
        <v>46</v>
      </c>
      <c r="AV847" s="128" t="s">
        <v>46</v>
      </c>
      <c r="AW847" s="128" t="s">
        <v>46</v>
      </c>
      <c r="AX847" s="128" t="s">
        <v>46</v>
      </c>
      <c r="AY847" s="128" t="s">
        <v>46</v>
      </c>
      <c r="AZ847" s="128" t="s">
        <v>46</v>
      </c>
      <c r="BA847" s="128" t="s">
        <v>46</v>
      </c>
      <c r="BB847" s="128" t="s">
        <v>46</v>
      </c>
      <c r="BC847" s="128" t="s">
        <v>46</v>
      </c>
      <c r="BD847" s="128" t="s">
        <v>46</v>
      </c>
      <c r="BE847" s="128" t="s">
        <v>46</v>
      </c>
      <c r="BF847" s="128" t="s">
        <v>46</v>
      </c>
      <c r="BG847" s="128" t="s">
        <v>46</v>
      </c>
      <c r="BH847" s="128" t="s">
        <v>46</v>
      </c>
      <c r="BI847" s="128" t="s">
        <v>46</v>
      </c>
      <c r="BJ847" s="128" t="s">
        <v>46</v>
      </c>
      <c r="BK847" s="128" t="s">
        <v>46</v>
      </c>
      <c r="BL847" s="128" t="s">
        <v>46</v>
      </c>
      <c r="BM847" s="128" t="s">
        <v>46</v>
      </c>
      <c r="BN847" s="128" t="s">
        <v>46</v>
      </c>
      <c r="BO847" s="128" t="s">
        <v>46</v>
      </c>
      <c r="BP847" s="128" t="s">
        <v>46</v>
      </c>
      <c r="BQ847" s="128" t="s">
        <v>46</v>
      </c>
      <c r="BR847" s="128" t="s">
        <v>46</v>
      </c>
      <c r="BS847" s="128" t="s">
        <v>46</v>
      </c>
      <c r="BT847" s="128" t="s">
        <v>46</v>
      </c>
      <c r="BU847" s="128" t="s">
        <v>46</v>
      </c>
      <c r="BV847" s="177" t="s">
        <v>46</v>
      </c>
      <c r="BW847" s="177" t="s">
        <v>46</v>
      </c>
      <c r="BX847" s="128" t="s">
        <v>46</v>
      </c>
      <c r="BY847" s="128" t="s">
        <v>46</v>
      </c>
      <c r="BZ847" s="177" t="s">
        <v>46</v>
      </c>
      <c r="CA847" s="182" t="s">
        <v>46</v>
      </c>
      <c r="CB847" s="182" t="s">
        <v>46</v>
      </c>
      <c r="CC847" s="182" t="s">
        <v>46</v>
      </c>
      <c r="CD847" s="182" t="s">
        <v>46</v>
      </c>
      <c r="CE847" s="182" t="s">
        <v>46</v>
      </c>
      <c r="CF847" s="182" t="s">
        <v>46</v>
      </c>
      <c r="CG847" s="179" t="s">
        <v>46</v>
      </c>
      <c r="CH847" s="169" t="s">
        <v>46</v>
      </c>
      <c r="CI847" s="170" t="s">
        <v>46</v>
      </c>
      <c r="CJ847" s="170" t="s">
        <v>46</v>
      </c>
      <c r="CK847" s="170" t="s">
        <v>46</v>
      </c>
      <c r="CL847" s="170" t="s">
        <v>46</v>
      </c>
      <c r="CM847" s="180" t="s">
        <v>46</v>
      </c>
      <c r="CN847" s="180" t="s">
        <v>46</v>
      </c>
      <c r="CO847" s="180" t="s">
        <v>46</v>
      </c>
      <c r="CP847" s="128" t="s">
        <v>46</v>
      </c>
      <c r="CQ847" s="128" t="s">
        <v>46</v>
      </c>
      <c r="CR847" s="128" t="s">
        <v>46</v>
      </c>
      <c r="CS847" s="128" t="s">
        <v>46</v>
      </c>
      <c r="CT847" s="126" t="s">
        <v>46</v>
      </c>
      <c r="CU847" s="126" t="s">
        <v>46</v>
      </c>
      <c r="CV847" s="126" t="s">
        <v>7400</v>
      </c>
      <c r="CW847" s="126" t="s">
        <v>46</v>
      </c>
      <c r="CX847" s="154">
        <v>25569.604861099539</v>
      </c>
    </row>
    <row r="848" spans="1:102" ht="15" customHeight="1" x14ac:dyDescent="0.35">
      <c r="A848" s="8"/>
      <c r="B848" s="129">
        <v>50385179000110</v>
      </c>
      <c r="C848" s="152" t="s">
        <v>7403</v>
      </c>
      <c r="D848" s="126">
        <v>19</v>
      </c>
      <c r="E848" s="126"/>
      <c r="F848" s="122"/>
      <c r="G848" s="126" t="s">
        <v>711</v>
      </c>
      <c r="H848" s="126" t="s">
        <v>352</v>
      </c>
      <c r="I848" s="126" t="s">
        <v>3406</v>
      </c>
      <c r="J848" s="126" t="s">
        <v>3561</v>
      </c>
      <c r="K848" s="126" t="s">
        <v>3540</v>
      </c>
      <c r="L848" s="211" t="s">
        <v>3399</v>
      </c>
      <c r="M848" s="126" t="s">
        <v>4394</v>
      </c>
      <c r="N848" s="126" t="s">
        <v>4524</v>
      </c>
      <c r="O848" s="126" t="s">
        <v>4231</v>
      </c>
      <c r="P848" s="211" t="s">
        <v>4220</v>
      </c>
      <c r="Q848" s="127">
        <v>10</v>
      </c>
      <c r="R848" s="126" t="s">
        <v>4361</v>
      </c>
      <c r="S848" s="213" t="s">
        <v>46</v>
      </c>
      <c r="T848" s="171">
        <v>100</v>
      </c>
      <c r="U848" s="171">
        <v>500</v>
      </c>
      <c r="V848" s="172" t="s">
        <v>3398</v>
      </c>
      <c r="W848" s="172" t="s">
        <v>135</v>
      </c>
      <c r="X848" s="172" t="s">
        <v>135</v>
      </c>
      <c r="Y848" s="172" t="s">
        <v>135</v>
      </c>
      <c r="Z848" s="172">
        <v>0</v>
      </c>
      <c r="AA848" s="172" t="s">
        <v>46</v>
      </c>
      <c r="AB848" s="169" t="s">
        <v>46</v>
      </c>
      <c r="AC848" s="172" t="s">
        <v>46</v>
      </c>
      <c r="AD848" s="169">
        <v>1.2500000000000001E-2</v>
      </c>
      <c r="AE848" s="169" t="s">
        <v>46</v>
      </c>
      <c r="AF848" s="169">
        <v>1.2500000000000001E-2</v>
      </c>
      <c r="AG848" s="169">
        <v>0.2</v>
      </c>
      <c r="AH848" s="172" t="s">
        <v>4417</v>
      </c>
      <c r="AI848" s="172" t="s">
        <v>4367</v>
      </c>
      <c r="AJ848" s="172" t="s">
        <v>133</v>
      </c>
      <c r="AK848" s="173">
        <v>45111</v>
      </c>
      <c r="AL848" s="212" t="s">
        <v>7404</v>
      </c>
      <c r="AM848" s="128" t="s">
        <v>46</v>
      </c>
      <c r="AN848" s="128" t="s">
        <v>46</v>
      </c>
      <c r="AO848" s="128" t="s">
        <v>46</v>
      </c>
      <c r="AP848" s="128" t="s">
        <v>46</v>
      </c>
      <c r="AQ848" s="128" t="s">
        <v>46</v>
      </c>
      <c r="AR848" s="128" t="s">
        <v>46</v>
      </c>
      <c r="AS848" s="128" t="s">
        <v>46</v>
      </c>
      <c r="AT848" s="128" t="s">
        <v>46</v>
      </c>
      <c r="AU848" s="128" t="s">
        <v>46</v>
      </c>
      <c r="AV848" s="128" t="s">
        <v>46</v>
      </c>
      <c r="AW848" s="128" t="s">
        <v>46</v>
      </c>
      <c r="AX848" s="128" t="s">
        <v>46</v>
      </c>
      <c r="AY848" s="128" t="s">
        <v>46</v>
      </c>
      <c r="AZ848" s="128" t="s">
        <v>46</v>
      </c>
      <c r="BA848" s="128" t="s">
        <v>46</v>
      </c>
      <c r="BB848" s="128" t="s">
        <v>46</v>
      </c>
      <c r="BC848" s="128" t="s">
        <v>46</v>
      </c>
      <c r="BD848" s="128" t="s">
        <v>46</v>
      </c>
      <c r="BE848" s="128" t="s">
        <v>46</v>
      </c>
      <c r="BF848" s="128" t="s">
        <v>46</v>
      </c>
      <c r="BG848" s="128" t="s">
        <v>46</v>
      </c>
      <c r="BH848" s="128" t="s">
        <v>46</v>
      </c>
      <c r="BI848" s="128" t="s">
        <v>46</v>
      </c>
      <c r="BJ848" s="128" t="s">
        <v>46</v>
      </c>
      <c r="BK848" s="128" t="s">
        <v>46</v>
      </c>
      <c r="BL848" s="128" t="s">
        <v>46</v>
      </c>
      <c r="BM848" s="128" t="s">
        <v>46</v>
      </c>
      <c r="BN848" s="128" t="s">
        <v>46</v>
      </c>
      <c r="BO848" s="128" t="s">
        <v>46</v>
      </c>
      <c r="BP848" s="128" t="s">
        <v>46</v>
      </c>
      <c r="BQ848" s="128" t="s">
        <v>46</v>
      </c>
      <c r="BR848" s="128" t="s">
        <v>46</v>
      </c>
      <c r="BS848" s="128" t="s">
        <v>46</v>
      </c>
      <c r="BT848" s="128" t="s">
        <v>46</v>
      </c>
      <c r="BU848" s="128" t="s">
        <v>46</v>
      </c>
      <c r="BV848" s="177" t="s">
        <v>46</v>
      </c>
      <c r="BW848" s="177" t="s">
        <v>46</v>
      </c>
      <c r="BX848" s="128" t="s">
        <v>46</v>
      </c>
      <c r="BY848" s="128" t="s">
        <v>46</v>
      </c>
      <c r="BZ848" s="177" t="s">
        <v>46</v>
      </c>
      <c r="CA848" s="182" t="s">
        <v>46</v>
      </c>
      <c r="CB848" s="182" t="s">
        <v>46</v>
      </c>
      <c r="CC848" s="182" t="s">
        <v>46</v>
      </c>
      <c r="CD848" s="182" t="s">
        <v>46</v>
      </c>
      <c r="CE848" s="182" t="s">
        <v>46</v>
      </c>
      <c r="CF848" s="182" t="s">
        <v>46</v>
      </c>
      <c r="CG848" s="179" t="s">
        <v>46</v>
      </c>
      <c r="CH848" s="169">
        <v>0.1</v>
      </c>
      <c r="CI848" s="170">
        <v>0.05</v>
      </c>
      <c r="CJ848" s="170">
        <v>1.25E-3</v>
      </c>
      <c r="CK848" s="170" t="s">
        <v>46</v>
      </c>
      <c r="CL848" s="170">
        <v>1.25E-3</v>
      </c>
      <c r="CM848" s="180" t="s">
        <v>46</v>
      </c>
      <c r="CN848" s="180" t="s">
        <v>46</v>
      </c>
      <c r="CO848" s="180" t="s">
        <v>46</v>
      </c>
      <c r="CP848" s="128" t="s">
        <v>46</v>
      </c>
      <c r="CQ848" s="128" t="s">
        <v>46</v>
      </c>
      <c r="CR848" s="128" t="s">
        <v>46</v>
      </c>
      <c r="CS848" s="128" t="s">
        <v>46</v>
      </c>
      <c r="CT848" s="126" t="s">
        <v>46</v>
      </c>
      <c r="CU848" s="126" t="s">
        <v>46</v>
      </c>
      <c r="CV848" s="126" t="s">
        <v>7405</v>
      </c>
      <c r="CW848" s="126" t="s">
        <v>46</v>
      </c>
      <c r="CX848" s="154">
        <v>25569.604861099539</v>
      </c>
    </row>
    <row r="849" spans="1:102" ht="15" customHeight="1" x14ac:dyDescent="0.35">
      <c r="A849" s="8"/>
      <c r="B849" s="129">
        <v>52357468000131</v>
      </c>
      <c r="C849" s="152" t="s">
        <v>7406</v>
      </c>
      <c r="D849" s="126">
        <v>19</v>
      </c>
      <c r="E849" s="126"/>
      <c r="F849" s="122"/>
      <c r="G849" s="126" t="s">
        <v>711</v>
      </c>
      <c r="H849" s="126" t="s">
        <v>352</v>
      </c>
      <c r="I849" s="126" t="s">
        <v>3406</v>
      </c>
      <c r="J849" s="126" t="s">
        <v>3561</v>
      </c>
      <c r="K849" s="126" t="s">
        <v>3540</v>
      </c>
      <c r="L849" s="211" t="s">
        <v>3399</v>
      </c>
      <c r="M849" s="126" t="s">
        <v>4394</v>
      </c>
      <c r="N849" s="126" t="s">
        <v>4421</v>
      </c>
      <c r="O849" s="126" t="s">
        <v>4231</v>
      </c>
      <c r="P849" s="211" t="s">
        <v>4220</v>
      </c>
      <c r="Q849" s="127">
        <v>10</v>
      </c>
      <c r="R849" s="126" t="s">
        <v>4361</v>
      </c>
      <c r="S849" s="213" t="s">
        <v>46</v>
      </c>
      <c r="T849" s="171">
        <v>100</v>
      </c>
      <c r="U849" s="171">
        <v>1000</v>
      </c>
      <c r="V849" s="172" t="s">
        <v>3398</v>
      </c>
      <c r="W849" s="172" t="s">
        <v>135</v>
      </c>
      <c r="X849" s="172" t="s">
        <v>135</v>
      </c>
      <c r="Y849" s="172" t="s">
        <v>135</v>
      </c>
      <c r="Z849" s="172">
        <v>0</v>
      </c>
      <c r="AA849" s="172" t="s">
        <v>46</v>
      </c>
      <c r="AB849" s="169" t="s">
        <v>46</v>
      </c>
      <c r="AC849" s="172" t="s">
        <v>46</v>
      </c>
      <c r="AD849" s="169">
        <v>1.15E-2</v>
      </c>
      <c r="AE849" s="169" t="s">
        <v>46</v>
      </c>
      <c r="AF849" s="169">
        <v>1.15E-2</v>
      </c>
      <c r="AG849" s="169">
        <v>0.2</v>
      </c>
      <c r="AH849" s="172" t="s">
        <v>3564</v>
      </c>
      <c r="AI849" s="172" t="s">
        <v>4352</v>
      </c>
      <c r="AJ849" s="172" t="s">
        <v>133</v>
      </c>
      <c r="AK849" s="173">
        <v>45197</v>
      </c>
      <c r="AL849" s="212" t="s">
        <v>7407</v>
      </c>
      <c r="AM849" s="128" t="s">
        <v>46</v>
      </c>
      <c r="AN849" s="128" t="s">
        <v>46</v>
      </c>
      <c r="AO849" s="128" t="s">
        <v>46</v>
      </c>
      <c r="AP849" s="128" t="s">
        <v>46</v>
      </c>
      <c r="AQ849" s="128" t="s">
        <v>46</v>
      </c>
      <c r="AR849" s="128" t="s">
        <v>46</v>
      </c>
      <c r="AS849" s="128" t="s">
        <v>46</v>
      </c>
      <c r="AT849" s="128" t="s">
        <v>46</v>
      </c>
      <c r="AU849" s="128" t="s">
        <v>46</v>
      </c>
      <c r="AV849" s="128" t="s">
        <v>46</v>
      </c>
      <c r="AW849" s="128" t="s">
        <v>46</v>
      </c>
      <c r="AX849" s="128" t="s">
        <v>46</v>
      </c>
      <c r="AY849" s="128" t="s">
        <v>46</v>
      </c>
      <c r="AZ849" s="128" t="s">
        <v>46</v>
      </c>
      <c r="BA849" s="128" t="s">
        <v>46</v>
      </c>
      <c r="BB849" s="128" t="s">
        <v>46</v>
      </c>
      <c r="BC849" s="128" t="s">
        <v>46</v>
      </c>
      <c r="BD849" s="128" t="s">
        <v>46</v>
      </c>
      <c r="BE849" s="128" t="s">
        <v>46</v>
      </c>
      <c r="BF849" s="128" t="s">
        <v>46</v>
      </c>
      <c r="BG849" s="128" t="s">
        <v>46</v>
      </c>
      <c r="BH849" s="128" t="s">
        <v>46</v>
      </c>
      <c r="BI849" s="128" t="s">
        <v>46</v>
      </c>
      <c r="BJ849" s="128" t="s">
        <v>46</v>
      </c>
      <c r="BK849" s="128" t="s">
        <v>46</v>
      </c>
      <c r="BL849" s="128" t="s">
        <v>46</v>
      </c>
      <c r="BM849" s="128" t="s">
        <v>46</v>
      </c>
      <c r="BN849" s="128" t="s">
        <v>46</v>
      </c>
      <c r="BO849" s="128" t="s">
        <v>46</v>
      </c>
      <c r="BP849" s="128" t="s">
        <v>46</v>
      </c>
      <c r="BQ849" s="128" t="s">
        <v>46</v>
      </c>
      <c r="BR849" s="128" t="s">
        <v>46</v>
      </c>
      <c r="BS849" s="128" t="s">
        <v>46</v>
      </c>
      <c r="BT849" s="128" t="s">
        <v>46</v>
      </c>
      <c r="BU849" s="128" t="s">
        <v>46</v>
      </c>
      <c r="BV849" s="177" t="s">
        <v>46</v>
      </c>
      <c r="BW849" s="177" t="s">
        <v>46</v>
      </c>
      <c r="BX849" s="128" t="s">
        <v>46</v>
      </c>
      <c r="BY849" s="128" t="s">
        <v>46</v>
      </c>
      <c r="BZ849" s="177" t="s">
        <v>46</v>
      </c>
      <c r="CA849" s="182" t="s">
        <v>46</v>
      </c>
      <c r="CB849" s="182" t="s">
        <v>46</v>
      </c>
      <c r="CC849" s="182" t="s">
        <v>46</v>
      </c>
      <c r="CD849" s="182" t="s">
        <v>46</v>
      </c>
      <c r="CE849" s="182" t="s">
        <v>46</v>
      </c>
      <c r="CF849" s="182" t="s">
        <v>46</v>
      </c>
      <c r="CG849" s="179" t="s">
        <v>46</v>
      </c>
      <c r="CH849" s="169">
        <v>0.1</v>
      </c>
      <c r="CI849" s="170">
        <v>0.05</v>
      </c>
      <c r="CJ849" s="170">
        <v>1.15E-3</v>
      </c>
      <c r="CK849" s="170" t="s">
        <v>46</v>
      </c>
      <c r="CL849" s="170">
        <v>1.15E-3</v>
      </c>
      <c r="CM849" s="180" t="s">
        <v>46</v>
      </c>
      <c r="CN849" s="180" t="s">
        <v>46</v>
      </c>
      <c r="CO849" s="180" t="s">
        <v>46</v>
      </c>
      <c r="CP849" s="128" t="s">
        <v>46</v>
      </c>
      <c r="CQ849" s="128" t="s">
        <v>46</v>
      </c>
      <c r="CR849" s="128" t="s">
        <v>46</v>
      </c>
      <c r="CS849" s="128" t="s">
        <v>46</v>
      </c>
      <c r="CT849" s="126" t="s">
        <v>46</v>
      </c>
      <c r="CU849" s="126" t="s">
        <v>46</v>
      </c>
      <c r="CV849" s="126" t="s">
        <v>7408</v>
      </c>
      <c r="CW849" s="126" t="s">
        <v>46</v>
      </c>
      <c r="CX849" s="154">
        <v>25569.604861099539</v>
      </c>
    </row>
    <row r="850" spans="1:102" ht="15" customHeight="1" x14ac:dyDescent="0.35">
      <c r="A850" s="8"/>
      <c r="B850" s="129">
        <v>41360263000199</v>
      </c>
      <c r="C850" s="152" t="s">
        <v>7409</v>
      </c>
      <c r="D850" s="126">
        <v>33</v>
      </c>
      <c r="E850" s="126"/>
      <c r="F850" s="122"/>
      <c r="G850" s="126" t="s">
        <v>4425</v>
      </c>
      <c r="H850" s="126" t="s">
        <v>5169</v>
      </c>
      <c r="I850" s="126" t="s">
        <v>5169</v>
      </c>
      <c r="J850" s="126" t="s">
        <v>3559</v>
      </c>
      <c r="K850" s="126" t="s">
        <v>3526</v>
      </c>
      <c r="L850" s="211" t="s">
        <v>3400</v>
      </c>
      <c r="M850" s="126" t="s">
        <v>114</v>
      </c>
      <c r="N850" s="126" t="s">
        <v>4426</v>
      </c>
      <c r="O850" s="126" t="s">
        <v>358</v>
      </c>
      <c r="P850" s="211" t="s">
        <v>4616</v>
      </c>
      <c r="Q850" s="127">
        <v>25000</v>
      </c>
      <c r="R850" s="126" t="s">
        <v>4361</v>
      </c>
      <c r="S850" s="213" t="s">
        <v>46</v>
      </c>
      <c r="T850" s="171">
        <v>10000</v>
      </c>
      <c r="U850" s="171">
        <v>10000</v>
      </c>
      <c r="V850" s="172" t="s">
        <v>3398</v>
      </c>
      <c r="W850" s="172" t="s">
        <v>3534</v>
      </c>
      <c r="X850" s="172" t="s">
        <v>3531</v>
      </c>
      <c r="Y850" s="172" t="s">
        <v>5187</v>
      </c>
      <c r="Z850" s="172">
        <v>36</v>
      </c>
      <c r="AA850" s="172" t="s">
        <v>46</v>
      </c>
      <c r="AB850" s="169" t="s">
        <v>46</v>
      </c>
      <c r="AC850" s="172" t="s">
        <v>7410</v>
      </c>
      <c r="AD850" s="169">
        <v>6.9999999999999993E-3</v>
      </c>
      <c r="AE850" s="169">
        <v>0.20700000000000002</v>
      </c>
      <c r="AF850" s="169">
        <v>0.02</v>
      </c>
      <c r="AG850" s="169" t="s">
        <v>46</v>
      </c>
      <c r="AH850" s="172" t="s">
        <v>46</v>
      </c>
      <c r="AI850" s="172" t="s">
        <v>46</v>
      </c>
      <c r="AJ850" s="172" t="s">
        <v>46</v>
      </c>
      <c r="AK850" s="173">
        <v>44315</v>
      </c>
      <c r="AL850" s="212" t="s">
        <v>7411</v>
      </c>
      <c r="AM850" s="128">
        <v>-2.4343596775200999E-2</v>
      </c>
      <c r="AN850" s="128">
        <v>-8.4155350875451895E-2</v>
      </c>
      <c r="AO850" s="128">
        <v>7.2853511040911001E-3</v>
      </c>
      <c r="AP850" s="128">
        <v>0.15438810289493179</v>
      </c>
      <c r="AQ850" s="128">
        <v>0.16452861505921801</v>
      </c>
      <c r="AR850" s="128">
        <v>0.36073138966649498</v>
      </c>
      <c r="AS850" s="128">
        <v>0.22551894329362879</v>
      </c>
      <c r="AT850" s="128">
        <v>-0.28957936231356551</v>
      </c>
      <c r="AU850" s="128" t="s">
        <v>46</v>
      </c>
      <c r="AV850" s="128" t="s">
        <v>46</v>
      </c>
      <c r="AW850" s="128">
        <v>2.9144949246553999E-2</v>
      </c>
      <c r="AX850" s="128" t="s">
        <v>46</v>
      </c>
      <c r="AY850" s="128" t="s">
        <v>46</v>
      </c>
      <c r="AZ850" s="128">
        <v>5.45983725256119E-2</v>
      </c>
      <c r="BA850" s="128">
        <v>1.2821253235541017</v>
      </c>
      <c r="BB850" s="128">
        <v>1.3462082699520257</v>
      </c>
      <c r="BC850" s="128">
        <v>3.3173835891406118</v>
      </c>
      <c r="BD850" s="128">
        <v>1.7284536612696535</v>
      </c>
      <c r="BE850" s="128" t="s">
        <v>46</v>
      </c>
      <c r="BF850" s="128" t="s">
        <v>46</v>
      </c>
      <c r="BG850" s="128" t="s">
        <v>46</v>
      </c>
      <c r="BH850" s="128">
        <v>0.2209810934023769</v>
      </c>
      <c r="BI850" s="128">
        <v>-3.65429005505786E-2</v>
      </c>
      <c r="BJ850" s="128">
        <v>-0.18766794812213511</v>
      </c>
      <c r="BK850" s="128">
        <v>-0.12614996513493379</v>
      </c>
      <c r="BL850" s="128">
        <v>3.0321187870694821E-2</v>
      </c>
      <c r="BM850" s="128">
        <v>3.7704227481564878E-2</v>
      </c>
      <c r="BN850" s="128">
        <v>0.25199166151225261</v>
      </c>
      <c r="BO850" s="128">
        <v>9.5044549708803702E-2</v>
      </c>
      <c r="BP850" s="128">
        <v>-0.4133093977665997</v>
      </c>
      <c r="BQ850" s="128" t="s">
        <v>46</v>
      </c>
      <c r="BR850" s="128" t="s">
        <v>46</v>
      </c>
      <c r="BS850" s="128">
        <v>-9.0772101355159451E-2</v>
      </c>
      <c r="BT850" s="128">
        <v>0.1632778095532578</v>
      </c>
      <c r="BU850" s="128">
        <v>0.172431233689125</v>
      </c>
      <c r="BV850" s="177">
        <v>-0.64160534534420677</v>
      </c>
      <c r="BW850" s="177">
        <v>-0.37461415547126981</v>
      </c>
      <c r="BX850" s="128">
        <v>-0.17358611539218949</v>
      </c>
      <c r="BY850" s="128">
        <v>-0.38438870904526751</v>
      </c>
      <c r="BZ850" s="177">
        <v>-6.6888896090492506E-2</v>
      </c>
      <c r="CA850" s="182">
        <v>-3.7700304019815702E-2</v>
      </c>
      <c r="CB850" s="182">
        <v>0.30977435977779871</v>
      </c>
      <c r="CC850" s="182">
        <v>-0.28332786039913899</v>
      </c>
      <c r="CD850" s="182">
        <v>-0.2184260105389117</v>
      </c>
      <c r="CE850" s="182">
        <v>0.66943949052977081</v>
      </c>
      <c r="CF850" s="182">
        <v>-6.4932026555218403E-2</v>
      </c>
      <c r="CG850" s="179">
        <v>1.1351551900000001</v>
      </c>
      <c r="CH850" s="169">
        <v>0.3</v>
      </c>
      <c r="CI850" s="170" t="s">
        <v>46</v>
      </c>
      <c r="CJ850" s="170">
        <v>2.0999999999999994E-3</v>
      </c>
      <c r="CK850" s="170" t="s">
        <v>46</v>
      </c>
      <c r="CL850" s="170">
        <v>2.0999999999999994E-3</v>
      </c>
      <c r="CM850" s="180">
        <v>135490028.34999999</v>
      </c>
      <c r="CN850" s="180">
        <v>168648773.82992068</v>
      </c>
      <c r="CO850" s="180">
        <v>-69164651.940000013</v>
      </c>
      <c r="CP850" s="128" t="s">
        <v>46</v>
      </c>
      <c r="CQ850" s="128" t="s">
        <v>46</v>
      </c>
      <c r="CR850" s="128" t="s">
        <v>46</v>
      </c>
      <c r="CS850" s="128" t="s">
        <v>46</v>
      </c>
      <c r="CT850" s="126" t="s">
        <v>46</v>
      </c>
      <c r="CU850" s="126" t="s">
        <v>46</v>
      </c>
      <c r="CV850" s="126" t="s">
        <v>7412</v>
      </c>
      <c r="CW850" s="126" t="s">
        <v>46</v>
      </c>
      <c r="CX850" s="154">
        <v>25569.625694432871</v>
      </c>
    </row>
    <row r="851" spans="1:102" ht="15" customHeight="1" x14ac:dyDescent="0.35">
      <c r="A851" s="8"/>
      <c r="B851" s="129">
        <v>56936565000130</v>
      </c>
      <c r="C851" s="152" t="s">
        <v>7413</v>
      </c>
      <c r="D851" s="126">
        <v>26</v>
      </c>
      <c r="E851" s="126"/>
      <c r="F851" s="122"/>
      <c r="G851" s="126" t="s">
        <v>4425</v>
      </c>
      <c r="H851" s="126" t="s">
        <v>5169</v>
      </c>
      <c r="I851" s="126" t="s">
        <v>5169</v>
      </c>
      <c r="J851" s="126" t="s">
        <v>3559</v>
      </c>
      <c r="K851" s="126" t="s">
        <v>3526</v>
      </c>
      <c r="L851" s="211" t="s">
        <v>3400</v>
      </c>
      <c r="M851" s="126" t="s">
        <v>114</v>
      </c>
      <c r="N851" s="126" t="s">
        <v>4426</v>
      </c>
      <c r="O851" s="126" t="s">
        <v>358</v>
      </c>
      <c r="P851" s="211" t="s">
        <v>114</v>
      </c>
      <c r="Q851" s="127">
        <v>5000</v>
      </c>
      <c r="R851" s="126" t="s">
        <v>4350</v>
      </c>
      <c r="S851" s="213" t="s">
        <v>46</v>
      </c>
      <c r="T851" s="171">
        <v>1000</v>
      </c>
      <c r="U851" s="171">
        <v>5000</v>
      </c>
      <c r="V851" s="172" t="s">
        <v>3398</v>
      </c>
      <c r="W851" s="172" t="s">
        <v>3534</v>
      </c>
      <c r="X851" s="172" t="s">
        <v>3531</v>
      </c>
      <c r="Y851" s="172" t="s">
        <v>5187</v>
      </c>
      <c r="Z851" s="172">
        <v>36</v>
      </c>
      <c r="AA851" s="172" t="s">
        <v>46</v>
      </c>
      <c r="AB851" s="169" t="s">
        <v>46</v>
      </c>
      <c r="AC851" s="172" t="s">
        <v>7414</v>
      </c>
      <c r="AD851" s="169">
        <v>6.9999999999999993E-3</v>
      </c>
      <c r="AE851" s="169">
        <v>0.20700000000000002</v>
      </c>
      <c r="AF851" s="169">
        <v>0.02</v>
      </c>
      <c r="AG851" s="169" t="s">
        <v>46</v>
      </c>
      <c r="AH851" s="172" t="s">
        <v>46</v>
      </c>
      <c r="AI851" s="172" t="s">
        <v>46</v>
      </c>
      <c r="AJ851" s="172" t="s">
        <v>46</v>
      </c>
      <c r="AK851" s="173">
        <v>45526</v>
      </c>
      <c r="AL851" s="212" t="s">
        <v>7415</v>
      </c>
      <c r="AM851" s="128">
        <v>-2.5932512945300801E-2</v>
      </c>
      <c r="AN851" s="128">
        <v>-8.7045712991069404E-2</v>
      </c>
      <c r="AO851" s="128">
        <v>6.0288123757689998E-4</v>
      </c>
      <c r="AP851" s="128" t="s">
        <v>46</v>
      </c>
      <c r="AQ851" s="128" t="s">
        <v>46</v>
      </c>
      <c r="AR851" s="128" t="s">
        <v>46</v>
      </c>
      <c r="AS851" s="128" t="s">
        <v>46</v>
      </c>
      <c r="AT851" s="128" t="s">
        <v>46</v>
      </c>
      <c r="AU851" s="128" t="s">
        <v>46</v>
      </c>
      <c r="AV851" s="128" t="s">
        <v>46</v>
      </c>
      <c r="AW851" s="128">
        <v>7.8879652226618996E-3</v>
      </c>
      <c r="AX851" s="128" t="s">
        <v>46</v>
      </c>
      <c r="AY851" s="128" t="s">
        <v>46</v>
      </c>
      <c r="AZ851" s="128">
        <v>4.5181534736797001E-3</v>
      </c>
      <c r="BA851" s="128" t="s">
        <v>46</v>
      </c>
      <c r="BB851" s="128" t="s">
        <v>46</v>
      </c>
      <c r="BC851" s="128" t="s">
        <v>46</v>
      </c>
      <c r="BD851" s="128" t="s">
        <v>46</v>
      </c>
      <c r="BE851" s="128" t="s">
        <v>46</v>
      </c>
      <c r="BF851" s="128" t="s">
        <v>46</v>
      </c>
      <c r="BG851" s="128" t="s">
        <v>46</v>
      </c>
      <c r="BH851" s="128">
        <v>5.9455870153415899E-2</v>
      </c>
      <c r="BI851" s="128">
        <v>-3.8131816720678398E-2</v>
      </c>
      <c r="BJ851" s="128">
        <v>-0.19055831023775269</v>
      </c>
      <c r="BK851" s="128">
        <v>-0.13283243500144801</v>
      </c>
      <c r="BL851" s="128" t="s">
        <v>46</v>
      </c>
      <c r="BM851" s="128" t="s">
        <v>46</v>
      </c>
      <c r="BN851" s="128" t="s">
        <v>46</v>
      </c>
      <c r="BO851" s="128" t="s">
        <v>46</v>
      </c>
      <c r="BP851" s="128" t="s">
        <v>46</v>
      </c>
      <c r="BQ851" s="128" t="s">
        <v>46</v>
      </c>
      <c r="BR851" s="128" t="s">
        <v>46</v>
      </c>
      <c r="BS851" s="128">
        <v>-0.11016567953366152</v>
      </c>
      <c r="BT851" s="128">
        <v>0.18074588463506619</v>
      </c>
      <c r="BU851" s="128">
        <v>0.17957434720646301</v>
      </c>
      <c r="BV851" s="177">
        <v>-0.60170832067308366</v>
      </c>
      <c r="BW851" s="177">
        <v>-0.56102122713759772</v>
      </c>
      <c r="BX851" s="128">
        <v>-0.1730084624357584</v>
      </c>
      <c r="BY851" s="128">
        <v>-0.1730084624357584</v>
      </c>
      <c r="BZ851" s="177">
        <v>1.2635178834240601E-2</v>
      </c>
      <c r="CA851" s="182">
        <v>1.5910278831867901E-2</v>
      </c>
      <c r="CB851" s="182">
        <v>0.23886883240705301</v>
      </c>
      <c r="CC851" s="182">
        <v>-0.1986107582004944</v>
      </c>
      <c r="CD851" s="182">
        <v>-0.13314828369514731</v>
      </c>
      <c r="CE851" s="182">
        <v>0.54846409887726844</v>
      </c>
      <c r="CF851" s="182">
        <v>-5.7023643788440499E-2</v>
      </c>
      <c r="CG851" s="179">
        <v>1.00820226</v>
      </c>
      <c r="CH851" s="169">
        <v>0.6</v>
      </c>
      <c r="CI851" s="170" t="s">
        <v>46</v>
      </c>
      <c r="CJ851" s="170">
        <v>4.1999999999999989E-3</v>
      </c>
      <c r="CK851" s="170" t="s">
        <v>46</v>
      </c>
      <c r="CL851" s="170">
        <v>4.1999999999999989E-3</v>
      </c>
      <c r="CM851" s="180">
        <v>4045824.73</v>
      </c>
      <c r="CN851" s="180">
        <v>4001711.0633333339</v>
      </c>
      <c r="CO851" s="180">
        <v>345244.34999999992</v>
      </c>
      <c r="CP851" s="128" t="s">
        <v>46</v>
      </c>
      <c r="CQ851" s="128" t="s">
        <v>46</v>
      </c>
      <c r="CR851" s="128" t="s">
        <v>46</v>
      </c>
      <c r="CS851" s="128" t="s">
        <v>46</v>
      </c>
      <c r="CT851" s="126" t="s">
        <v>46</v>
      </c>
      <c r="CU851" s="126" t="s">
        <v>46</v>
      </c>
      <c r="CV851" s="126" t="s">
        <v>7416</v>
      </c>
      <c r="CW851" s="126" t="s">
        <v>46</v>
      </c>
      <c r="CX851" s="154">
        <v>25569.625694432871</v>
      </c>
    </row>
    <row r="852" spans="1:102" ht="15" customHeight="1" x14ac:dyDescent="0.35">
      <c r="A852" s="8"/>
      <c r="B852" s="248" t="s">
        <v>12208</v>
      </c>
      <c r="C852" s="248"/>
      <c r="D852" s="248"/>
      <c r="E852" s="248"/>
      <c r="F852" s="248"/>
      <c r="G852" s="248"/>
      <c r="H852" s="248"/>
      <c r="I852" s="248"/>
      <c r="J852" s="248"/>
      <c r="K852" s="248"/>
      <c r="L852" s="248"/>
      <c r="M852" s="248"/>
      <c r="N852" s="248"/>
      <c r="O852" s="248"/>
      <c r="P852" s="248"/>
      <c r="Q852" s="248"/>
      <c r="R852" s="248"/>
      <c r="S852" s="248"/>
      <c r="T852" s="248"/>
      <c r="U852" s="248"/>
      <c r="V852" s="248"/>
      <c r="W852" s="248"/>
      <c r="X852" s="248"/>
      <c r="Y852" s="248"/>
      <c r="Z852" s="248"/>
      <c r="AA852" s="248"/>
      <c r="AB852" s="248"/>
      <c r="AC852" s="248"/>
      <c r="AD852" s="248"/>
      <c r="AE852" s="248"/>
      <c r="AF852" s="248"/>
      <c r="AG852" s="248"/>
      <c r="AH852" s="248"/>
      <c r="AI852" s="248"/>
      <c r="AJ852" s="248"/>
      <c r="AK852" s="248"/>
      <c r="AL852" s="248"/>
      <c r="AM852" s="248"/>
      <c r="AN852" s="248"/>
      <c r="AO852" s="248"/>
      <c r="AP852" s="248"/>
      <c r="AQ852" s="248"/>
      <c r="AR852" s="248"/>
      <c r="AS852" s="248"/>
      <c r="AT852" s="248"/>
      <c r="AU852" s="248"/>
      <c r="AV852" s="248"/>
      <c r="AW852" s="248"/>
      <c r="AX852" s="248"/>
      <c r="AY852" s="248"/>
      <c r="AZ852" s="248"/>
      <c r="BA852" s="248"/>
      <c r="BB852" s="248"/>
      <c r="BC852" s="248"/>
      <c r="BD852" s="248"/>
      <c r="BE852" s="248"/>
      <c r="BF852" s="248"/>
      <c r="BG852" s="248"/>
      <c r="BH852" s="248"/>
      <c r="BI852" s="248"/>
      <c r="BJ852" s="248"/>
      <c r="BK852" s="248"/>
      <c r="BL852" s="248"/>
      <c r="BM852" s="248"/>
      <c r="BN852" s="248"/>
      <c r="BO852" s="248"/>
      <c r="BP852" s="248"/>
      <c r="BQ852" s="248"/>
      <c r="BR852" s="248"/>
      <c r="BS852" s="248"/>
      <c r="BT852" s="248"/>
      <c r="BU852" s="248"/>
      <c r="BV852" s="248"/>
      <c r="BW852" s="248"/>
      <c r="BX852" s="248"/>
      <c r="BY852" s="248"/>
      <c r="BZ852" s="248"/>
      <c r="CA852" s="248"/>
      <c r="CB852" s="248"/>
      <c r="CC852" s="248"/>
      <c r="CD852" s="248"/>
      <c r="CE852" s="248"/>
      <c r="CF852" s="248"/>
      <c r="CG852" s="248"/>
      <c r="CH852" s="248"/>
      <c r="CI852" s="248"/>
      <c r="CJ852" s="248"/>
      <c r="CK852" s="248"/>
      <c r="CL852" s="248"/>
      <c r="CM852" s="248"/>
      <c r="CN852" s="248"/>
      <c r="CO852" s="248"/>
      <c r="CP852" s="248"/>
      <c r="CQ852" s="248"/>
      <c r="CR852" s="248"/>
      <c r="CS852" s="248"/>
      <c r="CT852" s="248"/>
      <c r="CU852" s="248"/>
      <c r="CV852" s="248"/>
      <c r="CW852" s="248"/>
      <c r="CX852" s="248"/>
    </row>
    <row r="853" spans="1:102" ht="15" customHeight="1" x14ac:dyDescent="0.35">
      <c r="A853" s="8"/>
      <c r="B853" s="249" t="s">
        <v>12209</v>
      </c>
      <c r="C853" s="249"/>
      <c r="D853" s="249"/>
      <c r="E853" s="249"/>
    </row>
    <row r="854" spans="1:102" ht="15" customHeight="1" x14ac:dyDescent="0.35">
      <c r="A854" s="8"/>
      <c r="B854" s="249" t="s">
        <v>12210</v>
      </c>
      <c r="C854" s="249"/>
      <c r="D854" s="249"/>
      <c r="E854" s="249"/>
    </row>
    <row r="855" spans="1:102" ht="15" customHeight="1" x14ac:dyDescent="0.35">
      <c r="A855" s="8"/>
      <c r="B855" s="249" t="s">
        <v>12216</v>
      </c>
      <c r="C855" s="249"/>
      <c r="D855" s="249"/>
      <c r="E855" s="249"/>
    </row>
    <row r="856" spans="1:102" ht="15" customHeight="1" x14ac:dyDescent="0.35">
      <c r="A856" s="8"/>
      <c r="B856" s="249" t="s">
        <v>12211</v>
      </c>
      <c r="C856" s="249"/>
      <c r="D856" s="249"/>
      <c r="E856" s="249"/>
    </row>
    <row r="857" spans="1:102" ht="15" customHeight="1" x14ac:dyDescent="0.35">
      <c r="A857" s="8"/>
      <c r="B857" s="249" t="s">
        <v>12212</v>
      </c>
      <c r="C857" s="249"/>
      <c r="D857" s="249"/>
      <c r="E857" s="249"/>
    </row>
    <row r="858" spans="1:102" ht="15" customHeight="1" x14ac:dyDescent="0.35">
      <c r="A858" s="8"/>
      <c r="B858" s="249" t="s">
        <v>12213</v>
      </c>
      <c r="C858" s="249"/>
      <c r="D858" s="249"/>
      <c r="E858" s="249"/>
    </row>
    <row r="859" spans="1:102" ht="15" customHeight="1" x14ac:dyDescent="0.35">
      <c r="A859" s="8"/>
      <c r="B859" s="249" t="s">
        <v>12214</v>
      </c>
      <c r="C859" s="249"/>
      <c r="D859" s="249"/>
      <c r="E859" s="249"/>
    </row>
    <row r="860" spans="1:102" ht="15" customHeight="1" x14ac:dyDescent="0.35">
      <c r="A860" s="8"/>
      <c r="B860" s="249" t="s">
        <v>12215</v>
      </c>
      <c r="C860" s="249"/>
      <c r="D860" s="249"/>
      <c r="E860" s="249"/>
    </row>
    <row r="861" spans="1:102" ht="15" customHeight="1" x14ac:dyDescent="0.35">
      <c r="C861"/>
      <c r="D861"/>
    </row>
    <row r="862" spans="1:102" ht="15" customHeight="1" x14ac:dyDescent="0.35">
      <c r="C862"/>
      <c r="D862"/>
    </row>
    <row r="863" spans="1:102" ht="15" customHeight="1" x14ac:dyDescent="0.35">
      <c r="C863"/>
      <c r="D863"/>
    </row>
    <row r="864" spans="1:102" ht="15" customHeight="1" x14ac:dyDescent="0.35">
      <c r="C864"/>
      <c r="D864"/>
    </row>
    <row r="865" customFormat="1" ht="15" customHeight="1" x14ac:dyDescent="0.35"/>
    <row r="866" customFormat="1" ht="15" customHeight="1" x14ac:dyDescent="0.35"/>
    <row r="867" customFormat="1" ht="15" customHeight="1" x14ac:dyDescent="0.35"/>
    <row r="868" customFormat="1" ht="15" customHeight="1" x14ac:dyDescent="0.35"/>
    <row r="869" customFormat="1" ht="15" customHeight="1" x14ac:dyDescent="0.35"/>
    <row r="870" customFormat="1" ht="15" customHeight="1" x14ac:dyDescent="0.35"/>
    <row r="871" customFormat="1" ht="15" customHeight="1" x14ac:dyDescent="0.35"/>
    <row r="872" customFormat="1" ht="15" customHeight="1" x14ac:dyDescent="0.35"/>
    <row r="873" customFormat="1" ht="15" customHeight="1" x14ac:dyDescent="0.35"/>
    <row r="874" customFormat="1" ht="15" customHeight="1" x14ac:dyDescent="0.35"/>
    <row r="875" customFormat="1" ht="15" customHeight="1" x14ac:dyDescent="0.35"/>
    <row r="876" customFormat="1" ht="15" customHeight="1" x14ac:dyDescent="0.35"/>
    <row r="877" customFormat="1" ht="15" customHeight="1" x14ac:dyDescent="0.35"/>
    <row r="878" customFormat="1" ht="15" customHeight="1" x14ac:dyDescent="0.35"/>
    <row r="879" customFormat="1" ht="15" customHeight="1" x14ac:dyDescent="0.35"/>
    <row r="880" customFormat="1" ht="15" customHeight="1" x14ac:dyDescent="0.35"/>
    <row r="881" customFormat="1" ht="15" customHeight="1" x14ac:dyDescent="0.35"/>
    <row r="882" customFormat="1" ht="15" customHeight="1" x14ac:dyDescent="0.35"/>
    <row r="883" customFormat="1" ht="15" customHeight="1" x14ac:dyDescent="0.35"/>
    <row r="884" customFormat="1" ht="15" customHeight="1" x14ac:dyDescent="0.35"/>
    <row r="885" customFormat="1" ht="15" customHeight="1" x14ac:dyDescent="0.35"/>
    <row r="886" customFormat="1" ht="15" customHeight="1" x14ac:dyDescent="0.35"/>
    <row r="887" customFormat="1" ht="15" customHeight="1" x14ac:dyDescent="0.35"/>
    <row r="888" customFormat="1" ht="15" customHeight="1" x14ac:dyDescent="0.35"/>
    <row r="889" customFormat="1" ht="15" customHeight="1" x14ac:dyDescent="0.35"/>
    <row r="890" customFormat="1" ht="15" customHeight="1" x14ac:dyDescent="0.35"/>
    <row r="891" customFormat="1" ht="15" customHeight="1" x14ac:dyDescent="0.35"/>
    <row r="892" customFormat="1" ht="15" customHeight="1" x14ac:dyDescent="0.35"/>
    <row r="893" customFormat="1" ht="15" customHeight="1" x14ac:dyDescent="0.35"/>
    <row r="894" customFormat="1" ht="15" customHeight="1" x14ac:dyDescent="0.35"/>
    <row r="895" customFormat="1" ht="15" customHeight="1" x14ac:dyDescent="0.35"/>
    <row r="896" customFormat="1" ht="15" customHeight="1" x14ac:dyDescent="0.35"/>
    <row r="897" customFormat="1" ht="15" customHeight="1" x14ac:dyDescent="0.35"/>
    <row r="898" customFormat="1" ht="15" customHeight="1" x14ac:dyDescent="0.35"/>
    <row r="899" customFormat="1" ht="15" customHeight="1" x14ac:dyDescent="0.35"/>
    <row r="900" customFormat="1" ht="15" customHeight="1" x14ac:dyDescent="0.35"/>
    <row r="901" customFormat="1" ht="15" customHeight="1" x14ac:dyDescent="0.35"/>
    <row r="902" customFormat="1" ht="15" customHeight="1" x14ac:dyDescent="0.35"/>
    <row r="903" customFormat="1" ht="15" customHeight="1" x14ac:dyDescent="0.35"/>
    <row r="904" customFormat="1" ht="15" customHeight="1" x14ac:dyDescent="0.35"/>
    <row r="905" customFormat="1" ht="15" customHeight="1" x14ac:dyDescent="0.35"/>
    <row r="906" customFormat="1" ht="15" customHeight="1" x14ac:dyDescent="0.35"/>
    <row r="907" customFormat="1" ht="15" customHeight="1" x14ac:dyDescent="0.35"/>
    <row r="908" customFormat="1" ht="15" customHeight="1" x14ac:dyDescent="0.35"/>
    <row r="909" customFormat="1" ht="15" customHeight="1" x14ac:dyDescent="0.35"/>
    <row r="910" customFormat="1" ht="15" customHeight="1" x14ac:dyDescent="0.35"/>
    <row r="911" customFormat="1" ht="15" customHeight="1" x14ac:dyDescent="0.35"/>
    <row r="912" customFormat="1" ht="14.75" customHeight="1" x14ac:dyDescent="0.35"/>
    <row r="913" customFormat="1" ht="14.75" customHeight="1" x14ac:dyDescent="0.35"/>
    <row r="914" customFormat="1" ht="14.75" customHeight="1" x14ac:dyDescent="0.35"/>
    <row r="915" customFormat="1" ht="14.75" customHeight="1" x14ac:dyDescent="0.35"/>
    <row r="916" customFormat="1" ht="14.75" customHeight="1" x14ac:dyDescent="0.35"/>
    <row r="917" customFormat="1" ht="14.75" customHeight="1" x14ac:dyDescent="0.35"/>
    <row r="918" customFormat="1" ht="14.75" customHeight="1" x14ac:dyDescent="0.35"/>
    <row r="919" customFormat="1" ht="14.75" customHeight="1" x14ac:dyDescent="0.35"/>
    <row r="920" customFormat="1" ht="14.75" customHeight="1" x14ac:dyDescent="0.35"/>
    <row r="921" customFormat="1" ht="14.75" customHeight="1" x14ac:dyDescent="0.35"/>
    <row r="922" customFormat="1" ht="14.75" customHeight="1" x14ac:dyDescent="0.35"/>
  </sheetData>
  <autoFilter ref="B4:CX911" xr:uid="{E3576FE1-11B1-42D1-96DC-D5BAE4171302}">
    <sortState xmlns:xlrd2="http://schemas.microsoft.com/office/spreadsheetml/2017/richdata2" ref="B5:CX911">
      <sortCondition ref="C4:C911"/>
    </sortState>
  </autoFilter>
  <mergeCells count="9">
    <mergeCell ref="BT3:CG3"/>
    <mergeCell ref="CH3:CI3"/>
    <mergeCell ref="CJ3:CL3"/>
    <mergeCell ref="BI3:BS3"/>
    <mergeCell ref="M3:O3"/>
    <mergeCell ref="X3:AB3"/>
    <mergeCell ref="AD3:AF3"/>
    <mergeCell ref="AM3:AW3"/>
    <mergeCell ref="AX3:BH3"/>
  </mergeCells>
  <conditionalFormatting sqref="D4">
    <cfRule type="cellIs" dxfId="53" priority="19" operator="equal">
      <formula>1</formula>
    </cfRule>
    <cfRule type="cellIs" dxfId="52" priority="20" operator="equal">
      <formula>5</formula>
    </cfRule>
    <cfRule type="cellIs" dxfId="51" priority="21" operator="equal">
      <formula>4</formula>
    </cfRule>
    <cfRule type="cellIs" dxfId="50" priority="22" operator="equal">
      <formula>3</formula>
    </cfRule>
    <cfRule type="cellIs" dxfId="49" priority="23" operator="equal">
      <formula>2</formula>
    </cfRule>
  </conditionalFormatting>
  <pageMargins left="0.7" right="0.7" top="0.75" bottom="0.75" header="0.3" footer="0.3"/>
  <pageSetup paperSize="9" orientation="portrait" r:id="rId1"/>
  <headerFooter>
    <oddFooter>&amp;R_x000D_&amp;1#&amp;"Calibri"&amp;10&amp;K008000 [ CLASSIFICAÇÃO: PÚBLICA ]</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05358-BCA4-4D1A-8309-A32C3E010D2F}">
  <dimension ref="A1:AB120"/>
  <sheetViews>
    <sheetView showGridLines="0" topLeftCell="B1" zoomScaleNormal="100" workbookViewId="0">
      <selection activeCell="B10" sqref="B10"/>
    </sheetView>
  </sheetViews>
  <sheetFormatPr defaultRowHeight="14.5" x14ac:dyDescent="0.35"/>
  <cols>
    <col min="1" max="1" width="16.1796875" customWidth="1"/>
    <col min="2" max="2" width="72.08984375" bestFit="1" customWidth="1"/>
    <col min="3" max="3" width="15.1796875" style="45" bestFit="1" customWidth="1"/>
    <col min="4" max="4" width="45.6328125" style="45" bestFit="1" customWidth="1"/>
    <col min="5" max="5" width="43.54296875" style="45" bestFit="1" customWidth="1"/>
    <col min="6" max="6" width="24.90625" style="45" bestFit="1" customWidth="1"/>
    <col min="7" max="7" width="33.36328125" style="45" bestFit="1" customWidth="1"/>
    <col min="8" max="8" width="32.08984375" style="175" bestFit="1" customWidth="1"/>
    <col min="9" max="9" width="15.08984375" bestFit="1" customWidth="1"/>
    <col min="10" max="10" width="23" bestFit="1" customWidth="1"/>
    <col min="11" max="11" width="136.1796875" bestFit="1" customWidth="1"/>
    <col min="12" max="12" width="11.1796875" bestFit="1" customWidth="1"/>
    <col min="13" max="14" width="17.54296875" customWidth="1"/>
    <col min="15" max="15" width="22.1796875" bestFit="1" customWidth="1"/>
    <col min="16" max="16" width="22.1796875" customWidth="1"/>
    <col min="17" max="17" width="15.453125" bestFit="1" customWidth="1"/>
    <col min="18" max="18" width="20.6328125" bestFit="1" customWidth="1"/>
    <col min="19" max="19" width="12.453125" bestFit="1" customWidth="1"/>
    <col min="20" max="20" width="33.54296875" bestFit="1" customWidth="1"/>
    <col min="21" max="21" width="31" bestFit="1" customWidth="1"/>
    <col min="22" max="22" width="13.6328125" customWidth="1"/>
    <col min="23" max="23" width="18.6328125" bestFit="1" customWidth="1"/>
    <col min="24" max="24" width="14.81640625" style="229" customWidth="1"/>
    <col min="25" max="25" width="13" style="229" customWidth="1"/>
    <col min="26" max="26" width="17.6328125" style="230" bestFit="1" customWidth="1"/>
    <col min="27" max="27" width="17.90625" style="230" customWidth="1"/>
    <col min="28" max="28" width="23.54296875" style="230" bestFit="1" customWidth="1"/>
  </cols>
  <sheetData>
    <row r="1" spans="1:28" ht="27.65" customHeight="1" x14ac:dyDescent="0.35">
      <c r="A1" s="161"/>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c r="AB1"/>
    </row>
    <row r="2" spans="1:28" ht="27.65" customHeight="1" x14ac:dyDescent="0.35">
      <c r="A2" s="161"/>
      <c r="B2" s="236"/>
      <c r="C2" s="236"/>
      <c r="D2" s="236"/>
      <c r="E2" s="236"/>
      <c r="F2" s="236"/>
      <c r="G2" s="236"/>
      <c r="H2" s="236"/>
      <c r="I2" s="236"/>
      <c r="J2" s="236"/>
      <c r="K2" s="236"/>
      <c r="L2" s="236"/>
      <c r="M2" s="236"/>
      <c r="N2" s="236"/>
      <c r="O2" s="236"/>
      <c r="P2" s="236"/>
      <c r="Q2" s="236"/>
      <c r="R2" s="236"/>
      <c r="S2" s="236"/>
      <c r="T2" s="236"/>
      <c r="U2" s="236"/>
      <c r="V2" s="236"/>
      <c r="W2" s="236"/>
      <c r="X2" s="236"/>
      <c r="Y2" s="236"/>
      <c r="Z2" s="236"/>
      <c r="AA2"/>
      <c r="AB2"/>
    </row>
    <row r="3" spans="1:28" ht="15.5" x14ac:dyDescent="0.35">
      <c r="A3" s="161"/>
      <c r="B3" s="236"/>
      <c r="C3" s="236"/>
      <c r="D3" s="236"/>
      <c r="E3" s="236"/>
      <c r="F3" s="236"/>
      <c r="G3" s="236"/>
      <c r="H3" s="236"/>
      <c r="I3" s="236"/>
      <c r="J3" s="236"/>
      <c r="K3" s="236"/>
      <c r="L3" s="236"/>
      <c r="M3" s="236"/>
      <c r="N3" s="236"/>
      <c r="O3" s="236"/>
      <c r="P3" s="236"/>
      <c r="Q3" s="236"/>
      <c r="R3" s="236"/>
      <c r="S3" s="236"/>
      <c r="T3" s="236"/>
      <c r="U3" s="236"/>
      <c r="V3" s="236"/>
      <c r="W3" s="236"/>
      <c r="X3" s="236"/>
      <c r="Y3" s="236"/>
      <c r="Z3" s="236"/>
      <c r="AA3"/>
      <c r="AB3"/>
    </row>
    <row r="4" spans="1:28" ht="14.4" customHeight="1" x14ac:dyDescent="0.35">
      <c r="A4" s="161"/>
      <c r="B4" s="236"/>
      <c r="C4" s="236"/>
      <c r="D4" s="236"/>
      <c r="E4" s="236"/>
      <c r="F4" s="236"/>
      <c r="G4" s="236"/>
      <c r="H4" s="236"/>
      <c r="I4" s="236"/>
      <c r="J4" s="236"/>
      <c r="K4" s="236"/>
      <c r="L4" s="236"/>
      <c r="M4" s="236"/>
      <c r="N4" s="236"/>
      <c r="O4" s="236"/>
      <c r="P4" s="236"/>
      <c r="Q4" s="236"/>
      <c r="R4" s="236"/>
      <c r="S4" s="236"/>
      <c r="T4" s="236"/>
      <c r="U4" s="236"/>
      <c r="V4" s="236"/>
      <c r="W4" s="236"/>
      <c r="X4" s="236"/>
      <c r="Y4" s="236"/>
      <c r="Z4" s="236"/>
      <c r="AA4"/>
      <c r="AB4"/>
    </row>
    <row r="5" spans="1:28" ht="14.4" customHeight="1" x14ac:dyDescent="0.35">
      <c r="A5" s="161"/>
      <c r="B5" s="232"/>
      <c r="C5" s="236"/>
      <c r="D5" s="236"/>
      <c r="E5" s="236"/>
      <c r="F5" s="236"/>
      <c r="G5" s="236"/>
      <c r="H5" s="236"/>
      <c r="I5" s="236"/>
      <c r="J5" s="236"/>
      <c r="K5" s="236"/>
      <c r="L5" s="236"/>
      <c r="M5" s="236"/>
      <c r="N5" s="236"/>
      <c r="O5" s="236"/>
      <c r="P5" s="236"/>
      <c r="Q5" s="236"/>
      <c r="R5" s="236"/>
      <c r="S5" s="236"/>
      <c r="T5" s="236"/>
      <c r="U5" s="236"/>
      <c r="V5" s="236"/>
      <c r="W5" s="236"/>
      <c r="X5" s="236"/>
      <c r="Y5" s="236"/>
      <c r="Z5" s="236"/>
      <c r="AA5"/>
      <c r="AB5"/>
    </row>
    <row r="6" spans="1:28" ht="14.4" customHeight="1" x14ac:dyDescent="0.35">
      <c r="A6" s="161"/>
      <c r="B6" s="232"/>
      <c r="C6" s="236"/>
      <c r="D6" s="236"/>
      <c r="E6" s="236"/>
      <c r="F6" s="236"/>
      <c r="G6" s="236"/>
      <c r="H6" s="236"/>
      <c r="I6" s="236"/>
      <c r="J6" s="236"/>
      <c r="K6" s="236"/>
      <c r="L6" s="236"/>
      <c r="M6" s="236"/>
      <c r="N6" s="236"/>
      <c r="O6" s="236"/>
      <c r="P6" s="236"/>
      <c r="Q6" s="236"/>
      <c r="R6" s="236"/>
      <c r="S6" s="236"/>
      <c r="T6" s="236"/>
      <c r="U6" s="236"/>
      <c r="V6" s="236"/>
      <c r="W6" s="236"/>
      <c r="X6" s="236"/>
      <c r="Y6" s="236"/>
      <c r="Z6" s="236"/>
      <c r="AA6"/>
      <c r="AB6"/>
    </row>
    <row r="7" spans="1:28" ht="14.4" customHeight="1" x14ac:dyDescent="0.35">
      <c r="A7" s="161"/>
      <c r="B7" s="232"/>
      <c r="C7" s="236"/>
      <c r="D7" s="236"/>
      <c r="E7" s="236"/>
      <c r="F7" s="236"/>
      <c r="G7" s="236"/>
      <c r="H7" s="236"/>
      <c r="I7" s="236"/>
      <c r="J7" s="236"/>
      <c r="K7" s="231"/>
      <c r="L7" s="231"/>
      <c r="M7" s="231"/>
      <c r="N7" s="231"/>
      <c r="O7" s="231"/>
      <c r="P7" s="231"/>
      <c r="Q7" s="231"/>
      <c r="R7" s="231"/>
      <c r="S7" s="231"/>
      <c r="T7" s="231"/>
      <c r="U7" s="231"/>
      <c r="V7" s="231"/>
      <c r="W7" s="231"/>
      <c r="X7" s="231"/>
      <c r="Y7" s="231"/>
      <c r="Z7" s="231"/>
      <c r="AA7"/>
      <c r="AB7"/>
    </row>
    <row r="8" spans="1:28" ht="14.4" customHeight="1" x14ac:dyDescent="0.35">
      <c r="A8" s="161"/>
      <c r="B8" s="232"/>
      <c r="C8" s="236"/>
      <c r="D8" s="236"/>
      <c r="E8" s="236"/>
      <c r="F8" s="236"/>
      <c r="G8" s="236"/>
      <c r="H8" s="236"/>
      <c r="I8" s="236"/>
      <c r="J8" s="236"/>
      <c r="K8" s="231"/>
      <c r="L8" s="231"/>
      <c r="M8" s="231"/>
      <c r="N8" s="231"/>
      <c r="O8" s="231"/>
      <c r="P8" s="231"/>
      <c r="Q8" s="231"/>
      <c r="R8" s="231"/>
      <c r="S8" s="231"/>
      <c r="T8" s="231"/>
      <c r="U8" s="231"/>
      <c r="V8" s="231"/>
      <c r="W8" s="231"/>
      <c r="X8" s="231"/>
      <c r="Y8" s="231"/>
      <c r="Z8" s="231"/>
      <c r="AA8"/>
      <c r="AB8"/>
    </row>
    <row r="9" spans="1:28" ht="14.4" customHeight="1" x14ac:dyDescent="0.35">
      <c r="A9" s="161"/>
      <c r="B9" s="232"/>
      <c r="C9" s="236"/>
      <c r="D9" s="236"/>
      <c r="E9" s="236"/>
      <c r="F9" s="236"/>
      <c r="G9" s="236"/>
      <c r="H9" s="236"/>
      <c r="I9" s="236"/>
      <c r="J9" s="236"/>
      <c r="K9" s="231"/>
      <c r="L9" s="231"/>
      <c r="M9" s="231"/>
      <c r="N9" s="231"/>
      <c r="O9" s="231"/>
      <c r="P9" s="231"/>
      <c r="Q9" s="231"/>
      <c r="R9" s="231"/>
      <c r="S9" s="231"/>
      <c r="T9" s="231"/>
      <c r="U9" s="231"/>
      <c r="V9" s="257" t="s">
        <v>3973</v>
      </c>
      <c r="W9" s="257"/>
      <c r="X9" s="257"/>
      <c r="Y9" s="257"/>
      <c r="Z9" s="257"/>
      <c r="AA9"/>
      <c r="AB9"/>
    </row>
    <row r="10" spans="1:28" ht="24" customHeight="1" x14ac:dyDescent="0.35">
      <c r="A10" s="161"/>
      <c r="B10" s="237" t="s">
        <v>3860</v>
      </c>
      <c r="C10" s="237" t="s">
        <v>131</v>
      </c>
      <c r="D10" s="237" t="s">
        <v>3861</v>
      </c>
      <c r="E10" s="237" t="s">
        <v>3862</v>
      </c>
      <c r="F10" s="237" t="s">
        <v>3863</v>
      </c>
      <c r="G10" s="237" t="s">
        <v>3864</v>
      </c>
      <c r="H10" s="237" t="s">
        <v>3865</v>
      </c>
      <c r="I10" s="237" t="s">
        <v>3866</v>
      </c>
      <c r="J10" s="237" t="s">
        <v>3867</v>
      </c>
      <c r="K10" s="237" t="s">
        <v>3868</v>
      </c>
      <c r="L10" s="237" t="s">
        <v>3869</v>
      </c>
      <c r="M10" s="237" t="s">
        <v>3870</v>
      </c>
      <c r="N10" s="237" t="s">
        <v>3968</v>
      </c>
      <c r="O10" s="237" t="s">
        <v>3871</v>
      </c>
      <c r="P10" s="237" t="s">
        <v>3967</v>
      </c>
      <c r="Q10" s="237" t="s">
        <v>3872</v>
      </c>
      <c r="R10" s="237" t="s">
        <v>3873</v>
      </c>
      <c r="S10" s="237" t="s">
        <v>3970</v>
      </c>
      <c r="T10" s="237" t="s">
        <v>3874</v>
      </c>
      <c r="U10" s="237" t="s">
        <v>3875</v>
      </c>
      <c r="V10" s="237" t="s">
        <v>3972</v>
      </c>
      <c r="W10" s="237" t="s">
        <v>3971</v>
      </c>
      <c r="X10" s="234">
        <v>2024</v>
      </c>
      <c r="Y10" s="234">
        <v>2023</v>
      </c>
      <c r="Z10" s="234">
        <v>2022</v>
      </c>
      <c r="AA10"/>
      <c r="AB10"/>
    </row>
    <row r="11" spans="1:28" ht="14.4" customHeight="1" x14ac:dyDescent="0.35">
      <c r="A11" s="161"/>
      <c r="B11" s="228" t="s">
        <v>3985</v>
      </c>
      <c r="C11" s="228" t="s">
        <v>3684</v>
      </c>
      <c r="D11" s="228" t="s">
        <v>3896</v>
      </c>
      <c r="E11" s="228" t="s">
        <v>358</v>
      </c>
      <c r="F11" s="228" t="s">
        <v>3877</v>
      </c>
      <c r="G11" s="228" t="s">
        <v>3891</v>
      </c>
      <c r="H11" s="228" t="s">
        <v>3808</v>
      </c>
      <c r="I11" s="228" t="s">
        <v>3878</v>
      </c>
      <c r="J11" s="213" t="s">
        <v>3888</v>
      </c>
      <c r="K11" s="228" t="s">
        <v>3776</v>
      </c>
      <c r="L11" s="155">
        <v>35435</v>
      </c>
      <c r="M11" s="233">
        <v>2000</v>
      </c>
      <c r="N11" s="233">
        <v>750</v>
      </c>
      <c r="O11" s="227" t="s">
        <v>3880</v>
      </c>
      <c r="P11" s="153">
        <v>1.7100000000000001E-2</v>
      </c>
      <c r="Q11" s="153">
        <v>1.4999999999999999E-2</v>
      </c>
      <c r="R11" s="153">
        <v>0</v>
      </c>
      <c r="S11" s="153">
        <v>3.7499999999999999E-3</v>
      </c>
      <c r="T11" s="228" t="s">
        <v>3881</v>
      </c>
      <c r="U11" s="228" t="s">
        <v>3882</v>
      </c>
      <c r="V11" s="235">
        <v>6.6485000000000008E-3</v>
      </c>
      <c r="W11" s="235">
        <v>9.1914899999999994E-2</v>
      </c>
      <c r="X11" s="235">
        <v>0.24329999999999999</v>
      </c>
      <c r="Y11" s="235">
        <v>0.33500000000000002</v>
      </c>
      <c r="Z11" s="235">
        <v>-0.29389999999999999</v>
      </c>
      <c r="AA11"/>
      <c r="AB11"/>
    </row>
    <row r="12" spans="1:28" ht="14.4" customHeight="1" x14ac:dyDescent="0.35">
      <c r="A12" s="161"/>
      <c r="B12" s="228" t="s">
        <v>3986</v>
      </c>
      <c r="C12" s="228" t="s">
        <v>3685</v>
      </c>
      <c r="D12" s="228" t="s">
        <v>3896</v>
      </c>
      <c r="E12" s="228" t="s">
        <v>548</v>
      </c>
      <c r="F12" s="228" t="s">
        <v>3907</v>
      </c>
      <c r="G12" s="228" t="s">
        <v>3891</v>
      </c>
      <c r="H12" s="228" t="s">
        <v>3813</v>
      </c>
      <c r="I12" s="228" t="s">
        <v>3878</v>
      </c>
      <c r="J12" s="213" t="s">
        <v>3886</v>
      </c>
      <c r="K12" s="228" t="s">
        <v>3777</v>
      </c>
      <c r="L12" s="155">
        <v>35435</v>
      </c>
      <c r="M12" s="233">
        <v>2000</v>
      </c>
      <c r="N12" s="233">
        <v>750</v>
      </c>
      <c r="O12" s="227" t="s">
        <v>3880</v>
      </c>
      <c r="P12" s="153">
        <v>1.2999999999999999E-2</v>
      </c>
      <c r="Q12" s="153">
        <v>1.1000000000000001E-2</v>
      </c>
      <c r="R12" s="153">
        <v>0</v>
      </c>
      <c r="S12" s="153">
        <v>2.5000000000000001E-3</v>
      </c>
      <c r="T12" s="228" t="s">
        <v>3881</v>
      </c>
      <c r="U12" s="228" t="s">
        <v>3951</v>
      </c>
      <c r="V12" s="235">
        <v>1.4425500000000001E-2</v>
      </c>
      <c r="W12" s="235">
        <v>6.1175300000000002E-2</v>
      </c>
      <c r="X12" s="235">
        <v>2.8999999999999998E-2</v>
      </c>
      <c r="Y12" s="235">
        <v>8.2899999999999988E-2</v>
      </c>
      <c r="Z12" s="235">
        <v>-0.13140000000000002</v>
      </c>
      <c r="AA12"/>
      <c r="AB12"/>
    </row>
    <row r="13" spans="1:28" ht="14.4" customHeight="1" x14ac:dyDescent="0.35">
      <c r="A13" s="161"/>
      <c r="B13" s="228" t="s">
        <v>3987</v>
      </c>
      <c r="C13" s="228" t="s">
        <v>3686</v>
      </c>
      <c r="D13" s="228" t="s">
        <v>3896</v>
      </c>
      <c r="E13" s="228" t="s">
        <v>358</v>
      </c>
      <c r="F13" s="228" t="s">
        <v>3877</v>
      </c>
      <c r="G13" s="228" t="s">
        <v>3386</v>
      </c>
      <c r="H13" s="228" t="s">
        <v>3934</v>
      </c>
      <c r="I13" s="228" t="s">
        <v>3878</v>
      </c>
      <c r="J13" s="213" t="s">
        <v>3920</v>
      </c>
      <c r="K13" s="228" t="s">
        <v>3778</v>
      </c>
      <c r="L13" s="155">
        <v>34884</v>
      </c>
      <c r="M13" s="233">
        <v>2000</v>
      </c>
      <c r="N13" s="233">
        <v>750</v>
      </c>
      <c r="O13" s="227" t="s">
        <v>3880</v>
      </c>
      <c r="P13" s="153">
        <v>1.9199999999999998E-2</v>
      </c>
      <c r="Q13" s="153">
        <v>1.7600000000000001E-2</v>
      </c>
      <c r="R13" s="153">
        <v>0</v>
      </c>
      <c r="S13" s="153">
        <v>3.7499999999999999E-3</v>
      </c>
      <c r="T13" s="228" t="s">
        <v>3881</v>
      </c>
      <c r="U13" s="228" t="s">
        <v>3882</v>
      </c>
      <c r="V13" s="235">
        <v>3.8779099999999997E-2</v>
      </c>
      <c r="W13" s="235">
        <v>-1.7451700000000001E-2</v>
      </c>
      <c r="X13" s="235">
        <v>-2.53E-2</v>
      </c>
      <c r="Y13" s="235">
        <v>9.3699999999999992E-2</v>
      </c>
      <c r="Z13" s="235">
        <v>-0.10369999999999999</v>
      </c>
      <c r="AA13"/>
    </row>
    <row r="14" spans="1:28" ht="14.4" customHeight="1" x14ac:dyDescent="0.35">
      <c r="A14" s="161"/>
      <c r="B14" s="228" t="s">
        <v>3988</v>
      </c>
      <c r="C14" s="228" t="s">
        <v>3687</v>
      </c>
      <c r="D14" s="228" t="s">
        <v>3896</v>
      </c>
      <c r="E14" s="228" t="s">
        <v>358</v>
      </c>
      <c r="F14" s="228" t="s">
        <v>3877</v>
      </c>
      <c r="G14" s="228" t="s">
        <v>3386</v>
      </c>
      <c r="H14" s="228" t="s">
        <v>3809</v>
      </c>
      <c r="I14" s="228" t="s">
        <v>3878</v>
      </c>
      <c r="J14" s="213" t="s">
        <v>3888</v>
      </c>
      <c r="K14" s="228" t="s">
        <v>3178</v>
      </c>
      <c r="L14" s="155">
        <v>41224</v>
      </c>
      <c r="M14" s="233">
        <v>2000</v>
      </c>
      <c r="N14" s="233">
        <v>750</v>
      </c>
      <c r="O14" s="227" t="s">
        <v>3880</v>
      </c>
      <c r="P14" s="153">
        <v>1.66E-2</v>
      </c>
      <c r="Q14" s="153">
        <v>1.4999999999999999E-2</v>
      </c>
      <c r="R14" s="153">
        <v>0</v>
      </c>
      <c r="S14" s="153">
        <v>3.7499999999999999E-3</v>
      </c>
      <c r="T14" s="228" t="s">
        <v>3881</v>
      </c>
      <c r="U14" s="228" t="s">
        <v>3882</v>
      </c>
      <c r="V14" s="235">
        <v>8.3748999999999994E-3</v>
      </c>
      <c r="W14" s="235">
        <v>8.1017499999999992E-2</v>
      </c>
      <c r="X14" s="235">
        <v>0.1573</v>
      </c>
      <c r="Y14" s="235">
        <v>0.18390000000000001</v>
      </c>
      <c r="Z14" s="235">
        <v>-0.12210000000000001</v>
      </c>
      <c r="AA14"/>
    </row>
    <row r="15" spans="1:28" ht="14.4" customHeight="1" x14ac:dyDescent="0.35">
      <c r="A15" s="161"/>
      <c r="B15" s="228" t="s">
        <v>3989</v>
      </c>
      <c r="C15" s="228" t="s">
        <v>3688</v>
      </c>
      <c r="D15" s="228" t="s">
        <v>3896</v>
      </c>
      <c r="E15" s="228" t="s">
        <v>358</v>
      </c>
      <c r="F15" s="228" t="s">
        <v>3877</v>
      </c>
      <c r="G15" s="228" t="s">
        <v>3891</v>
      </c>
      <c r="H15" s="228" t="s">
        <v>3810</v>
      </c>
      <c r="I15" s="228" t="s">
        <v>3878</v>
      </c>
      <c r="J15" s="213" t="s">
        <v>3888</v>
      </c>
      <c r="K15" s="228" t="s">
        <v>3177</v>
      </c>
      <c r="L15" s="155">
        <v>40843</v>
      </c>
      <c r="M15" s="233">
        <v>2000</v>
      </c>
      <c r="N15" s="233">
        <v>750</v>
      </c>
      <c r="O15" s="227" t="s">
        <v>3880</v>
      </c>
      <c r="P15" s="153">
        <v>1.9599999999999999E-2</v>
      </c>
      <c r="Q15" s="153">
        <v>1.8000000000000002E-2</v>
      </c>
      <c r="R15" s="153">
        <v>0</v>
      </c>
      <c r="S15" s="153">
        <v>3.7499999999999999E-3</v>
      </c>
      <c r="T15" s="228" t="s">
        <v>3881</v>
      </c>
      <c r="U15" s="228" t="s">
        <v>3882</v>
      </c>
      <c r="V15" s="235">
        <v>2.0846699999999999E-2</v>
      </c>
      <c r="W15" s="235">
        <v>0.1199663</v>
      </c>
      <c r="X15" s="235">
        <v>0.24510000000000001</v>
      </c>
      <c r="Y15" s="235">
        <v>0.17710000000000001</v>
      </c>
      <c r="Z15" s="235">
        <v>-0.14849999999999999</v>
      </c>
      <c r="AA15"/>
    </row>
    <row r="16" spans="1:28" ht="14.4" customHeight="1" x14ac:dyDescent="0.35">
      <c r="A16" s="161"/>
      <c r="B16" s="228" t="s">
        <v>3990</v>
      </c>
      <c r="C16" s="228" t="s">
        <v>3689</v>
      </c>
      <c r="D16" s="228" t="s">
        <v>3896</v>
      </c>
      <c r="E16" s="228" t="s">
        <v>548</v>
      </c>
      <c r="F16" s="228" t="s">
        <v>3907</v>
      </c>
      <c r="G16" s="228" t="s">
        <v>3386</v>
      </c>
      <c r="H16" s="228" t="s">
        <v>3812</v>
      </c>
      <c r="I16" s="228" t="s">
        <v>3878</v>
      </c>
      <c r="J16" s="213" t="s">
        <v>3886</v>
      </c>
      <c r="K16" s="228" t="s">
        <v>3779</v>
      </c>
      <c r="L16" s="155">
        <v>40752</v>
      </c>
      <c r="M16" s="233">
        <v>2000</v>
      </c>
      <c r="N16" s="233">
        <v>750</v>
      </c>
      <c r="O16" s="227" t="s">
        <v>3880</v>
      </c>
      <c r="P16" s="153">
        <v>1.2800000000000001E-2</v>
      </c>
      <c r="Q16" s="153">
        <v>1.1000000000000001E-2</v>
      </c>
      <c r="R16" s="153">
        <v>0</v>
      </c>
      <c r="S16" s="153">
        <v>2.5000000000000001E-3</v>
      </c>
      <c r="T16" s="228" t="s">
        <v>3881</v>
      </c>
      <c r="U16" s="228" t="s">
        <v>3882</v>
      </c>
      <c r="V16" s="235">
        <v>7.8217000000000009E-3</v>
      </c>
      <c r="W16" s="235">
        <v>4.4165299999999998E-2</v>
      </c>
      <c r="X16" s="235">
        <v>6.7000000000000004E-2</v>
      </c>
      <c r="Y16" s="235">
        <v>0.1099</v>
      </c>
      <c r="Z16" s="235">
        <v>-8.3599999999999994E-2</v>
      </c>
      <c r="AA16"/>
    </row>
    <row r="17" spans="1:28" ht="14.4" customHeight="1" x14ac:dyDescent="0.35">
      <c r="A17" s="161"/>
      <c r="B17" s="228" t="s">
        <v>3991</v>
      </c>
      <c r="C17" s="228" t="s">
        <v>3690</v>
      </c>
      <c r="D17" s="228" t="s">
        <v>3896</v>
      </c>
      <c r="E17" s="228" t="s">
        <v>358</v>
      </c>
      <c r="F17" s="228" t="s">
        <v>3877</v>
      </c>
      <c r="G17" s="228" t="s">
        <v>3891</v>
      </c>
      <c r="H17" s="228" t="s">
        <v>3808</v>
      </c>
      <c r="I17" s="228" t="s">
        <v>3878</v>
      </c>
      <c r="J17" s="213" t="s">
        <v>3929</v>
      </c>
      <c r="K17" s="228" t="s">
        <v>3177</v>
      </c>
      <c r="L17" s="155">
        <v>37004</v>
      </c>
      <c r="M17" s="233">
        <v>2000</v>
      </c>
      <c r="N17" s="233">
        <v>750</v>
      </c>
      <c r="O17" s="227" t="s">
        <v>3880</v>
      </c>
      <c r="P17" s="153">
        <v>1.6799999999999999E-2</v>
      </c>
      <c r="Q17" s="153">
        <v>1.4999999999999999E-2</v>
      </c>
      <c r="R17" s="153">
        <v>0</v>
      </c>
      <c r="S17" s="153">
        <v>3.7499999999999999E-3</v>
      </c>
      <c r="T17" s="228" t="s">
        <v>3881</v>
      </c>
      <c r="U17" s="228" t="s">
        <v>3882</v>
      </c>
      <c r="V17" s="235">
        <v>1.21288E-2</v>
      </c>
      <c r="W17" s="235">
        <v>4.4679500000000004E-2</v>
      </c>
      <c r="X17" s="235">
        <v>9.5799999999999996E-2</v>
      </c>
      <c r="Y17" s="235">
        <v>0.19370000000000001</v>
      </c>
      <c r="Z17" s="235">
        <v>-0.2404</v>
      </c>
      <c r="AA17"/>
    </row>
    <row r="18" spans="1:28" ht="14.4" customHeight="1" x14ac:dyDescent="0.35">
      <c r="A18" s="161"/>
      <c r="B18" s="228" t="s">
        <v>3975</v>
      </c>
      <c r="C18" s="228" t="s">
        <v>3976</v>
      </c>
      <c r="D18" s="228" t="s">
        <v>3984</v>
      </c>
      <c r="E18" s="228" t="s">
        <v>358</v>
      </c>
      <c r="F18" s="228" t="s">
        <v>3877</v>
      </c>
      <c r="G18" s="228" t="s">
        <v>3386</v>
      </c>
      <c r="H18" s="228" t="s">
        <v>3938</v>
      </c>
      <c r="I18" s="228" t="s">
        <v>3878</v>
      </c>
      <c r="J18" s="213"/>
      <c r="K18" s="228" t="s">
        <v>3981</v>
      </c>
      <c r="L18" s="155">
        <v>44026</v>
      </c>
      <c r="M18" s="233">
        <v>5000</v>
      </c>
      <c r="N18" s="233">
        <v>1000</v>
      </c>
      <c r="O18" s="227" t="s">
        <v>3880</v>
      </c>
      <c r="P18" s="153">
        <v>2.29E-2</v>
      </c>
      <c r="Q18" s="153">
        <v>1.9699999999999999E-2</v>
      </c>
      <c r="R18" s="153">
        <v>0.15</v>
      </c>
      <c r="S18" s="153">
        <v>1.25E-3</v>
      </c>
      <c r="T18" s="228" t="s">
        <v>3881</v>
      </c>
      <c r="U18" s="228" t="s">
        <v>3882</v>
      </c>
      <c r="V18" s="235">
        <v>-1.0330600000000001E-2</v>
      </c>
      <c r="W18" s="235">
        <v>8.3710400000000004E-2</v>
      </c>
      <c r="X18" s="235">
        <v>0.2235</v>
      </c>
      <c r="Y18" s="235">
        <v>-6.2300000000000001E-2</v>
      </c>
      <c r="Z18" s="235">
        <v>0.1167</v>
      </c>
      <c r="AA18"/>
    </row>
    <row r="19" spans="1:28" ht="14.4" customHeight="1" x14ac:dyDescent="0.35">
      <c r="A19" s="161"/>
      <c r="B19" s="228" t="s">
        <v>3992</v>
      </c>
      <c r="C19" s="228" t="s">
        <v>3691</v>
      </c>
      <c r="D19" s="228" t="s">
        <v>3876</v>
      </c>
      <c r="E19" s="228" t="s">
        <v>358</v>
      </c>
      <c r="F19" s="228" t="s">
        <v>3877</v>
      </c>
      <c r="G19" s="228" t="s">
        <v>3935</v>
      </c>
      <c r="H19" s="228" t="s">
        <v>3811</v>
      </c>
      <c r="I19" s="228" t="s">
        <v>3878</v>
      </c>
      <c r="J19" s="213" t="s">
        <v>3879</v>
      </c>
      <c r="K19" s="228" t="s">
        <v>3780</v>
      </c>
      <c r="L19" s="155">
        <v>42066</v>
      </c>
      <c r="M19" s="233">
        <v>1000</v>
      </c>
      <c r="N19" s="233">
        <v>1000</v>
      </c>
      <c r="O19" s="227" t="s">
        <v>3880</v>
      </c>
      <c r="P19" s="153">
        <v>1.8086999999999999E-2</v>
      </c>
      <c r="Q19" s="153">
        <v>1.4999999999999999E-2</v>
      </c>
      <c r="R19" s="153">
        <v>0</v>
      </c>
      <c r="S19" s="153">
        <v>3.0000000000000001E-3</v>
      </c>
      <c r="T19" s="228" t="s">
        <v>3881</v>
      </c>
      <c r="U19" s="228" t="s">
        <v>3882</v>
      </c>
      <c r="V19" s="235">
        <v>-2.51416E-2</v>
      </c>
      <c r="W19" s="235">
        <v>7.5390600000000002E-2</v>
      </c>
      <c r="X19" s="235">
        <v>9.3100000000000002E-2</v>
      </c>
      <c r="Y19" s="235">
        <v>0.21850000000000003</v>
      </c>
      <c r="Z19" s="235">
        <v>-0.21870000000000001</v>
      </c>
      <c r="AA19"/>
    </row>
    <row r="20" spans="1:28" ht="14.4" customHeight="1" x14ac:dyDescent="0.35">
      <c r="A20" s="161"/>
      <c r="B20" s="228" t="s">
        <v>3993</v>
      </c>
      <c r="C20" s="228" t="s">
        <v>3692</v>
      </c>
      <c r="D20" s="228" t="s">
        <v>3876</v>
      </c>
      <c r="E20" s="228" t="s">
        <v>548</v>
      </c>
      <c r="F20" s="228" t="s">
        <v>3907</v>
      </c>
      <c r="G20" s="228" t="s">
        <v>3884</v>
      </c>
      <c r="H20" s="228" t="s">
        <v>3908</v>
      </c>
      <c r="I20" s="228" t="s">
        <v>3878</v>
      </c>
      <c r="J20" s="213" t="s">
        <v>3886</v>
      </c>
      <c r="K20" s="228" t="s">
        <v>3174</v>
      </c>
      <c r="L20" s="155">
        <v>41322</v>
      </c>
      <c r="M20" s="233">
        <v>1000</v>
      </c>
      <c r="N20" s="233">
        <v>1000</v>
      </c>
      <c r="O20" s="227" t="s">
        <v>3880</v>
      </c>
      <c r="P20" s="153">
        <v>1.6234999999999999E-2</v>
      </c>
      <c r="Q20" s="153">
        <v>1.3999999999999999E-2</v>
      </c>
      <c r="R20" s="153">
        <v>0</v>
      </c>
      <c r="S20" s="153">
        <v>3.0000000000000001E-3</v>
      </c>
      <c r="T20" s="228" t="s">
        <v>3881</v>
      </c>
      <c r="U20" s="228" t="s">
        <v>3882</v>
      </c>
      <c r="V20" s="235">
        <v>1.16919E-2</v>
      </c>
      <c r="W20" s="235">
        <v>5.7512600000000004E-2</v>
      </c>
      <c r="X20" s="235">
        <v>7.3300000000000004E-2</v>
      </c>
      <c r="Y20" s="235">
        <v>6.2300000000000001E-2</v>
      </c>
      <c r="Z20" s="235">
        <v>-0.13039999999999999</v>
      </c>
      <c r="AA20"/>
    </row>
    <row r="21" spans="1:28" ht="14.4" customHeight="1" x14ac:dyDescent="0.35">
      <c r="A21" s="161"/>
      <c r="B21" s="228" t="s">
        <v>3994</v>
      </c>
      <c r="C21" s="228" t="s">
        <v>3693</v>
      </c>
      <c r="D21" s="228" t="s">
        <v>3876</v>
      </c>
      <c r="E21" s="228" t="s">
        <v>3974</v>
      </c>
      <c r="F21" s="228" t="s">
        <v>3913</v>
      </c>
      <c r="G21" s="228" t="s">
        <v>3386</v>
      </c>
      <c r="H21" s="228" t="s">
        <v>3817</v>
      </c>
      <c r="I21" s="228" t="s">
        <v>3878</v>
      </c>
      <c r="J21" s="213" t="s">
        <v>3886</v>
      </c>
      <c r="K21" s="228" t="s">
        <v>3914</v>
      </c>
      <c r="L21" s="155">
        <v>40283</v>
      </c>
      <c r="M21" s="233">
        <v>1000</v>
      </c>
      <c r="N21" s="233">
        <v>1000</v>
      </c>
      <c r="O21" s="227" t="s">
        <v>3880</v>
      </c>
      <c r="P21" s="153">
        <v>1.5070999999999999E-2</v>
      </c>
      <c r="Q21" s="153">
        <v>1.2E-2</v>
      </c>
      <c r="R21" s="153">
        <v>0</v>
      </c>
      <c r="S21" s="153">
        <v>2.3999999999999998E-3</v>
      </c>
      <c r="T21" s="228" t="s">
        <v>3881</v>
      </c>
      <c r="U21" s="228" t="s">
        <v>3882</v>
      </c>
      <c r="V21" s="235">
        <v>4.9277999999999995E-3</v>
      </c>
      <c r="W21" s="235">
        <v>4.0831199999999998E-2</v>
      </c>
      <c r="X21" s="235">
        <v>8.3800000000000013E-2</v>
      </c>
      <c r="Y21" s="235">
        <v>7.5399999999999995E-2</v>
      </c>
      <c r="Z21" s="235">
        <v>-0.1241</v>
      </c>
      <c r="AA21"/>
    </row>
    <row r="22" spans="1:28" ht="14.4" customHeight="1" x14ac:dyDescent="0.35">
      <c r="A22" s="161"/>
      <c r="B22" s="228" t="s">
        <v>3995</v>
      </c>
      <c r="C22" s="228" t="s">
        <v>3694</v>
      </c>
      <c r="D22" s="228" t="s">
        <v>3876</v>
      </c>
      <c r="E22" s="228" t="s">
        <v>358</v>
      </c>
      <c r="F22" s="228" t="s">
        <v>3877</v>
      </c>
      <c r="G22" s="228" t="s">
        <v>3822</v>
      </c>
      <c r="H22" s="228" t="s">
        <v>3811</v>
      </c>
      <c r="I22" s="228" t="s">
        <v>3878</v>
      </c>
      <c r="J22" s="213" t="s">
        <v>3879</v>
      </c>
      <c r="K22" s="228" t="s">
        <v>3180</v>
      </c>
      <c r="L22" s="155">
        <v>40457</v>
      </c>
      <c r="M22" s="233">
        <v>1000</v>
      </c>
      <c r="N22" s="233">
        <v>1000</v>
      </c>
      <c r="O22" s="227" t="s">
        <v>3880</v>
      </c>
      <c r="P22" s="153">
        <v>1.8145999999999999E-2</v>
      </c>
      <c r="Q22" s="153">
        <v>1.4999999999999999E-2</v>
      </c>
      <c r="R22" s="153">
        <v>0</v>
      </c>
      <c r="S22" s="153">
        <v>3.7499999999999999E-3</v>
      </c>
      <c r="T22" s="228" t="s">
        <v>3881</v>
      </c>
      <c r="U22" s="228" t="s">
        <v>3882</v>
      </c>
      <c r="V22" s="235">
        <v>-1.7867999999999998E-2</v>
      </c>
      <c r="W22" s="235">
        <v>2.8544200000000002E-2</v>
      </c>
      <c r="X22" s="235">
        <v>8.5000000000000006E-2</v>
      </c>
      <c r="Y22" s="235">
        <v>0.20480000000000001</v>
      </c>
      <c r="Z22" s="235">
        <v>-0.22270000000000001</v>
      </c>
      <c r="AA22"/>
    </row>
    <row r="23" spans="1:28" x14ac:dyDescent="0.35">
      <c r="A23" s="161"/>
      <c r="B23" s="228" t="s">
        <v>3996</v>
      </c>
      <c r="C23" s="228" t="s">
        <v>3695</v>
      </c>
      <c r="D23" s="228" t="s">
        <v>3876</v>
      </c>
      <c r="E23" s="228" t="s">
        <v>548</v>
      </c>
      <c r="F23" s="228" t="s">
        <v>3907</v>
      </c>
      <c r="G23" s="228" t="s">
        <v>3386</v>
      </c>
      <c r="H23" s="228" t="s">
        <v>3812</v>
      </c>
      <c r="I23" s="228" t="s">
        <v>3878</v>
      </c>
      <c r="J23" s="213" t="s">
        <v>3886</v>
      </c>
      <c r="K23" s="228" t="s">
        <v>3801</v>
      </c>
      <c r="L23" s="155">
        <v>39112</v>
      </c>
      <c r="M23" s="233">
        <v>1000</v>
      </c>
      <c r="N23" s="233">
        <v>750</v>
      </c>
      <c r="O23" s="227" t="s">
        <v>3880</v>
      </c>
      <c r="P23" s="153">
        <v>1.1979E-2</v>
      </c>
      <c r="Q23" s="153">
        <v>0.01</v>
      </c>
      <c r="R23" s="153">
        <v>0</v>
      </c>
      <c r="S23" s="153">
        <v>2E-3</v>
      </c>
      <c r="T23" s="228" t="s">
        <v>3881</v>
      </c>
      <c r="U23" s="228" t="s">
        <v>3882</v>
      </c>
      <c r="V23" s="235">
        <v>9.9824000000000006E-3</v>
      </c>
      <c r="W23" s="235">
        <v>5.5214699999999999E-2</v>
      </c>
      <c r="X23" s="235">
        <v>4.4199999999999996E-2</v>
      </c>
      <c r="Y23" s="235">
        <v>6.6299999999999998E-2</v>
      </c>
      <c r="Z23" s="235">
        <v>-6.5099999999999991E-2</v>
      </c>
      <c r="AA23"/>
    </row>
    <row r="24" spans="1:28" x14ac:dyDescent="0.35">
      <c r="A24" s="161"/>
      <c r="B24" s="228" t="s">
        <v>3997</v>
      </c>
      <c r="C24" s="228" t="s">
        <v>3696</v>
      </c>
      <c r="D24" s="228" t="s">
        <v>3876</v>
      </c>
      <c r="E24" s="228" t="s">
        <v>3974</v>
      </c>
      <c r="F24" s="228" t="s">
        <v>3913</v>
      </c>
      <c r="G24" s="228" t="s">
        <v>3386</v>
      </c>
      <c r="H24" s="228" t="s">
        <v>3817</v>
      </c>
      <c r="I24" s="228" t="s">
        <v>3878</v>
      </c>
      <c r="J24" s="213" t="s">
        <v>3888</v>
      </c>
      <c r="K24" s="228" t="s">
        <v>3915</v>
      </c>
      <c r="L24" s="155">
        <v>35432</v>
      </c>
      <c r="M24" s="233">
        <v>1000</v>
      </c>
      <c r="N24" s="233">
        <v>750</v>
      </c>
      <c r="O24" s="227" t="s">
        <v>3880</v>
      </c>
      <c r="P24" s="153">
        <v>1.7645999999999998E-2</v>
      </c>
      <c r="Q24" s="153">
        <v>1.4999999999999999E-2</v>
      </c>
      <c r="R24" s="153">
        <v>0</v>
      </c>
      <c r="S24" s="153">
        <v>3.0000000000000005E-3</v>
      </c>
      <c r="T24" s="228" t="s">
        <v>3881</v>
      </c>
      <c r="U24" s="228" t="s">
        <v>3882</v>
      </c>
      <c r="V24" s="235">
        <v>1.3946499999999999E-2</v>
      </c>
      <c r="W24" s="235">
        <v>0.10919180000000001</v>
      </c>
      <c r="X24" s="235">
        <v>8.8200000000000001E-2</v>
      </c>
      <c r="Y24" s="235">
        <v>0.12520000000000001</v>
      </c>
      <c r="Z24" s="235">
        <v>-0.16329999999999997</v>
      </c>
      <c r="AA24"/>
      <c r="AB24"/>
    </row>
    <row r="25" spans="1:28" x14ac:dyDescent="0.35">
      <c r="A25" s="161"/>
      <c r="B25" s="228" t="s">
        <v>3998</v>
      </c>
      <c r="C25" s="228" t="s">
        <v>3697</v>
      </c>
      <c r="D25" s="228" t="s">
        <v>3876</v>
      </c>
      <c r="E25" s="228" t="s">
        <v>358</v>
      </c>
      <c r="F25" s="228" t="s">
        <v>3877</v>
      </c>
      <c r="G25" s="228" t="s">
        <v>3386</v>
      </c>
      <c r="H25" s="228" t="s">
        <v>3809</v>
      </c>
      <c r="I25" s="228" t="s">
        <v>3878</v>
      </c>
      <c r="J25" s="213" t="s">
        <v>3886</v>
      </c>
      <c r="K25" s="228" t="s">
        <v>3171</v>
      </c>
      <c r="L25" s="155">
        <v>35123</v>
      </c>
      <c r="M25" s="233">
        <v>1000</v>
      </c>
      <c r="N25" s="233">
        <v>750</v>
      </c>
      <c r="O25" s="227" t="s">
        <v>3880</v>
      </c>
      <c r="P25" s="153">
        <v>1.8067E-2</v>
      </c>
      <c r="Q25" s="153">
        <v>1.4999999999999999E-2</v>
      </c>
      <c r="R25" s="153">
        <v>0</v>
      </c>
      <c r="S25" s="153">
        <v>0</v>
      </c>
      <c r="T25" s="228" t="s">
        <v>3881</v>
      </c>
      <c r="U25" s="228" t="s">
        <v>3882</v>
      </c>
      <c r="V25" s="235">
        <v>-4.5535999999999997E-3</v>
      </c>
      <c r="W25" s="235">
        <v>4.5640299999999995E-2</v>
      </c>
      <c r="X25" s="235">
        <v>0.11449999999999999</v>
      </c>
      <c r="Y25" s="235">
        <v>0.13300000000000001</v>
      </c>
      <c r="Z25" s="235">
        <v>-0.1888</v>
      </c>
      <c r="AA25"/>
      <c r="AB25"/>
    </row>
    <row r="26" spans="1:28" x14ac:dyDescent="0.35">
      <c r="A26" s="161"/>
      <c r="B26" s="228" t="s">
        <v>3999</v>
      </c>
      <c r="C26" s="228" t="s">
        <v>3698</v>
      </c>
      <c r="D26" s="228" t="s">
        <v>3876</v>
      </c>
      <c r="E26" s="228" t="s">
        <v>3974</v>
      </c>
      <c r="F26" s="228" t="s">
        <v>3913</v>
      </c>
      <c r="G26" s="228" t="s">
        <v>3386</v>
      </c>
      <c r="H26" s="228" t="s">
        <v>3817</v>
      </c>
      <c r="I26" s="228" t="s">
        <v>3878</v>
      </c>
      <c r="J26" s="213" t="s">
        <v>3886</v>
      </c>
      <c r="K26" s="228" t="s">
        <v>3916</v>
      </c>
      <c r="L26" s="155">
        <v>41087</v>
      </c>
      <c r="M26" s="233">
        <v>1000</v>
      </c>
      <c r="N26" s="233">
        <v>1000</v>
      </c>
      <c r="O26" s="227" t="s">
        <v>3880</v>
      </c>
      <c r="P26" s="153">
        <v>1.7818000000000001E-2</v>
      </c>
      <c r="Q26" s="153">
        <v>1.4999999999999999E-2</v>
      </c>
      <c r="R26" s="153">
        <v>0</v>
      </c>
      <c r="S26" s="153">
        <v>3.0000000000000005E-3</v>
      </c>
      <c r="T26" s="228" t="s">
        <v>3881</v>
      </c>
      <c r="U26" s="228" t="s">
        <v>3882</v>
      </c>
      <c r="V26" s="235">
        <v>1.3348800000000001E-2</v>
      </c>
      <c r="W26" s="235">
        <v>7.5785600000000009E-2</v>
      </c>
      <c r="X26" s="235">
        <v>6.2199999999999998E-2</v>
      </c>
      <c r="Y26" s="235">
        <v>9.7699999999999995E-2</v>
      </c>
      <c r="Z26" s="235">
        <v>-0.13109999999999999</v>
      </c>
      <c r="AA26"/>
      <c r="AB26"/>
    </row>
    <row r="27" spans="1:28" x14ac:dyDescent="0.35">
      <c r="A27" s="161"/>
      <c r="B27" s="228" t="s">
        <v>4000</v>
      </c>
      <c r="C27" s="228" t="s">
        <v>3699</v>
      </c>
      <c r="D27" s="228" t="s">
        <v>3876</v>
      </c>
      <c r="E27" s="228" t="s">
        <v>358</v>
      </c>
      <c r="F27" s="228" t="s">
        <v>3877</v>
      </c>
      <c r="G27" s="228" t="s">
        <v>3386</v>
      </c>
      <c r="H27" s="228" t="s">
        <v>3927</v>
      </c>
      <c r="I27" s="228" t="s">
        <v>3878</v>
      </c>
      <c r="J27" s="213" t="s">
        <v>3920</v>
      </c>
      <c r="K27" s="228" t="s">
        <v>3171</v>
      </c>
      <c r="L27" s="155">
        <v>36986</v>
      </c>
      <c r="M27" s="233">
        <v>1000</v>
      </c>
      <c r="N27" s="233">
        <v>750</v>
      </c>
      <c r="O27" s="227" t="s">
        <v>3880</v>
      </c>
      <c r="P27" s="153">
        <v>1.9650000000000001E-2</v>
      </c>
      <c r="Q27" s="153">
        <v>1.6500000000000001E-2</v>
      </c>
      <c r="R27" s="153">
        <v>0</v>
      </c>
      <c r="S27" s="153">
        <v>3.3E-3</v>
      </c>
      <c r="T27" s="228" t="s">
        <v>3881</v>
      </c>
      <c r="U27" s="228" t="s">
        <v>3882</v>
      </c>
      <c r="V27" s="235">
        <v>2.7012100000000001E-2</v>
      </c>
      <c r="W27" s="235">
        <v>0.19499680000000003</v>
      </c>
      <c r="X27" s="235">
        <v>-9.0399999999999994E-2</v>
      </c>
      <c r="Y27" s="235">
        <v>0.12759999999999999</v>
      </c>
      <c r="Z27" s="235">
        <v>-0.1832</v>
      </c>
      <c r="AA27"/>
      <c r="AB27"/>
    </row>
    <row r="28" spans="1:28" x14ac:dyDescent="0.35">
      <c r="A28" s="161"/>
      <c r="B28" s="228" t="s">
        <v>4003</v>
      </c>
      <c r="C28" s="228" t="s">
        <v>3702</v>
      </c>
      <c r="D28" s="228" t="s">
        <v>3876</v>
      </c>
      <c r="E28" s="228" t="s">
        <v>358</v>
      </c>
      <c r="F28" s="228" t="s">
        <v>3877</v>
      </c>
      <c r="G28" s="228" t="s">
        <v>3891</v>
      </c>
      <c r="H28" s="228" t="s">
        <v>3810</v>
      </c>
      <c r="I28" s="228" t="s">
        <v>3878</v>
      </c>
      <c r="J28" s="213" t="s">
        <v>3929</v>
      </c>
      <c r="K28" s="228" t="s">
        <v>3783</v>
      </c>
      <c r="L28" s="155">
        <v>37559</v>
      </c>
      <c r="M28" s="233">
        <v>1000</v>
      </c>
      <c r="N28" s="233">
        <v>1000</v>
      </c>
      <c r="O28" s="227" t="s">
        <v>3880</v>
      </c>
      <c r="P28" s="153">
        <v>1.8031999999999999E-2</v>
      </c>
      <c r="Q28" s="153">
        <v>1.4999999999999999E-2</v>
      </c>
      <c r="R28" s="153">
        <v>0</v>
      </c>
      <c r="S28" s="153">
        <v>3.0000000000000005E-3</v>
      </c>
      <c r="T28" s="228" t="s">
        <v>3881</v>
      </c>
      <c r="U28" s="228" t="s">
        <v>3882</v>
      </c>
      <c r="V28" s="235">
        <v>7.8460999999999999E-3</v>
      </c>
      <c r="W28" s="235">
        <v>0.15554270000000001</v>
      </c>
      <c r="X28" s="235">
        <v>0.15210000000000001</v>
      </c>
      <c r="Y28" s="235">
        <v>0.22460000000000002</v>
      </c>
      <c r="Z28" s="235">
        <v>-0.15279999999999999</v>
      </c>
      <c r="AA28"/>
      <c r="AB28"/>
    </row>
    <row r="29" spans="1:28" x14ac:dyDescent="0.35">
      <c r="A29" s="161"/>
      <c r="B29" s="228" t="s">
        <v>4004</v>
      </c>
      <c r="C29" s="228" t="s">
        <v>3703</v>
      </c>
      <c r="D29" s="228" t="s">
        <v>3876</v>
      </c>
      <c r="E29" s="228" t="s">
        <v>358</v>
      </c>
      <c r="F29" s="228" t="s">
        <v>3877</v>
      </c>
      <c r="G29" s="228" t="s">
        <v>3386</v>
      </c>
      <c r="H29" s="228" t="s">
        <v>3934</v>
      </c>
      <c r="I29" s="228" t="s">
        <v>3878</v>
      </c>
      <c r="J29" s="213" t="s">
        <v>3888</v>
      </c>
      <c r="K29" s="228" t="s">
        <v>3778</v>
      </c>
      <c r="L29" s="155">
        <v>36986</v>
      </c>
      <c r="M29" s="233">
        <v>1000</v>
      </c>
      <c r="N29" s="233">
        <v>1000</v>
      </c>
      <c r="O29" s="227" t="s">
        <v>3880</v>
      </c>
      <c r="P29" s="153">
        <v>1.8055999999999999E-2</v>
      </c>
      <c r="Q29" s="153">
        <v>1.4999999999999999E-2</v>
      </c>
      <c r="R29" s="153">
        <v>0</v>
      </c>
      <c r="S29" s="153">
        <v>3.0000000000000005E-3</v>
      </c>
      <c r="T29" s="228" t="s">
        <v>3881</v>
      </c>
      <c r="U29" s="228" t="s">
        <v>3882</v>
      </c>
      <c r="V29" s="235">
        <v>2.5304899999999998E-2</v>
      </c>
      <c r="W29" s="235">
        <v>1.40208E-2</v>
      </c>
      <c r="X29" s="235">
        <v>1.9400000000000001E-2</v>
      </c>
      <c r="Y29" s="235">
        <v>2.18E-2</v>
      </c>
      <c r="Z29" s="235">
        <v>-5.21E-2</v>
      </c>
      <c r="AA29"/>
      <c r="AB29"/>
    </row>
    <row r="30" spans="1:28" x14ac:dyDescent="0.35">
      <c r="A30" s="161"/>
      <c r="B30" s="228" t="s">
        <v>4005</v>
      </c>
      <c r="C30" s="228" t="s">
        <v>3704</v>
      </c>
      <c r="D30" s="228" t="s">
        <v>3876</v>
      </c>
      <c r="E30" s="228" t="s">
        <v>358</v>
      </c>
      <c r="F30" s="228" t="s">
        <v>3877</v>
      </c>
      <c r="G30" s="228" t="s">
        <v>3386</v>
      </c>
      <c r="H30" s="228" t="s">
        <v>3887</v>
      </c>
      <c r="I30" s="228" t="s">
        <v>3878</v>
      </c>
      <c r="J30" s="213" t="s">
        <v>3888</v>
      </c>
      <c r="K30" s="228" t="s">
        <v>3889</v>
      </c>
      <c r="L30" s="155">
        <v>34760</v>
      </c>
      <c r="M30" s="233">
        <v>1000</v>
      </c>
      <c r="N30" s="233">
        <v>750</v>
      </c>
      <c r="O30" s="227" t="s">
        <v>3880</v>
      </c>
      <c r="P30" s="153">
        <v>1.8024999999999999E-2</v>
      </c>
      <c r="Q30" s="153">
        <v>1.4999999999999999E-2</v>
      </c>
      <c r="R30" s="153">
        <v>0</v>
      </c>
      <c r="S30" s="153">
        <v>3.0000000000000005E-3</v>
      </c>
      <c r="T30" s="228" t="s">
        <v>3881</v>
      </c>
      <c r="U30" s="228" t="s">
        <v>3882</v>
      </c>
      <c r="V30" s="235">
        <v>-9.9605000000000006E-3</v>
      </c>
      <c r="W30" s="235">
        <v>0.1076535</v>
      </c>
      <c r="X30" s="235">
        <v>0.32500000000000001</v>
      </c>
      <c r="Y30" s="235">
        <v>0.49780000000000002</v>
      </c>
      <c r="Z30" s="235">
        <v>-0.43060000000000004</v>
      </c>
      <c r="AA30"/>
      <c r="AB30"/>
    </row>
    <row r="31" spans="1:28" x14ac:dyDescent="0.35">
      <c r="A31" s="161"/>
      <c r="B31" s="228" t="s">
        <v>4002</v>
      </c>
      <c r="C31" s="228" t="s">
        <v>3701</v>
      </c>
      <c r="D31" s="228" t="s">
        <v>3876</v>
      </c>
      <c r="E31" s="228" t="s">
        <v>548</v>
      </c>
      <c r="F31" s="228" t="s">
        <v>3907</v>
      </c>
      <c r="G31" s="228" t="s">
        <v>3891</v>
      </c>
      <c r="H31" s="228" t="s">
        <v>3813</v>
      </c>
      <c r="I31" s="228" t="s">
        <v>3878</v>
      </c>
      <c r="J31" s="213" t="s">
        <v>3886</v>
      </c>
      <c r="K31" s="228" t="s">
        <v>3782</v>
      </c>
      <c r="L31" s="155">
        <v>37559</v>
      </c>
      <c r="M31" s="233">
        <v>1000</v>
      </c>
      <c r="N31" s="233">
        <v>750</v>
      </c>
      <c r="O31" s="227" t="s">
        <v>3880</v>
      </c>
      <c r="P31" s="153">
        <v>8.7889999999999999E-3</v>
      </c>
      <c r="Q31" s="153">
        <v>7.4999999999999997E-3</v>
      </c>
      <c r="R31" s="153">
        <v>0</v>
      </c>
      <c r="S31" s="153">
        <v>1.5E-3</v>
      </c>
      <c r="T31" s="228" t="s">
        <v>3881</v>
      </c>
      <c r="U31" s="228" t="s">
        <v>3882</v>
      </c>
      <c r="V31" s="235">
        <v>9.247E-3</v>
      </c>
      <c r="W31" s="235">
        <v>3.8749199999999998E-2</v>
      </c>
      <c r="X31" s="235">
        <v>4.4699999999999997E-2</v>
      </c>
      <c r="Y31" s="235">
        <v>4.9200000000000001E-2</v>
      </c>
      <c r="Z31" s="235">
        <v>-4.9599999999999998E-2</v>
      </c>
      <c r="AA31"/>
      <c r="AB31"/>
    </row>
    <row r="32" spans="1:28" x14ac:dyDescent="0.35">
      <c r="A32" s="161"/>
      <c r="B32" s="228" t="s">
        <v>4006</v>
      </c>
      <c r="C32" s="228" t="s">
        <v>3705</v>
      </c>
      <c r="D32" s="228" t="s">
        <v>3876</v>
      </c>
      <c r="E32" s="228" t="s">
        <v>3974</v>
      </c>
      <c r="F32" s="228" t="s">
        <v>3899</v>
      </c>
      <c r="G32" s="228" t="s">
        <v>3386</v>
      </c>
      <c r="H32" s="228" t="s">
        <v>3814</v>
      </c>
      <c r="I32" s="228" t="s">
        <v>3878</v>
      </c>
      <c r="J32" s="213" t="s">
        <v>3879</v>
      </c>
      <c r="K32" s="228" t="s">
        <v>3784</v>
      </c>
      <c r="L32" s="155">
        <v>42220</v>
      </c>
      <c r="M32" s="233">
        <v>5000</v>
      </c>
      <c r="N32" s="233">
        <v>750</v>
      </c>
      <c r="O32" s="227" t="s">
        <v>3880</v>
      </c>
      <c r="P32" s="153">
        <v>1.8558999999999999E-2</v>
      </c>
      <c r="Q32" s="153">
        <v>1.4999999999999999E-2</v>
      </c>
      <c r="R32" s="153">
        <v>0</v>
      </c>
      <c r="S32" s="153">
        <v>2.7499999999999998E-3</v>
      </c>
      <c r="T32" s="228" t="s">
        <v>3881</v>
      </c>
      <c r="U32" s="228" t="s">
        <v>3882</v>
      </c>
      <c r="V32" s="235">
        <v>5.1453999999999996E-3</v>
      </c>
      <c r="W32" s="235">
        <v>7.2312100000000004E-2</v>
      </c>
      <c r="X32" s="235">
        <v>8.6999999999999994E-3</v>
      </c>
      <c r="Y32" s="235">
        <v>6.8199999999999997E-2</v>
      </c>
      <c r="Z32" s="235">
        <v>-2.7799999999999998E-2</v>
      </c>
      <c r="AA32"/>
      <c r="AB32"/>
    </row>
    <row r="33" spans="1:26" customFormat="1" x14ac:dyDescent="0.35">
      <c r="A33" s="161"/>
      <c r="B33" s="228" t="s">
        <v>4001</v>
      </c>
      <c r="C33" s="228" t="s">
        <v>3700</v>
      </c>
      <c r="D33" s="228" t="s">
        <v>3876</v>
      </c>
      <c r="E33" s="228" t="s">
        <v>548</v>
      </c>
      <c r="F33" s="228" t="s">
        <v>3962</v>
      </c>
      <c r="G33" s="228" t="s">
        <v>3891</v>
      </c>
      <c r="H33" s="228" t="s">
        <v>3963</v>
      </c>
      <c r="I33" s="228" t="s">
        <v>3878</v>
      </c>
      <c r="J33" s="213" t="s">
        <v>3879</v>
      </c>
      <c r="K33" s="228" t="s">
        <v>3781</v>
      </c>
      <c r="L33" s="155">
        <v>34302</v>
      </c>
      <c r="M33" s="233">
        <v>1000</v>
      </c>
      <c r="N33" s="233">
        <v>1000</v>
      </c>
      <c r="O33" s="227" t="s">
        <v>3880</v>
      </c>
      <c r="P33" s="153">
        <v>5.4169999999999999E-3</v>
      </c>
      <c r="Q33" s="153">
        <v>4.5000000000000005E-3</v>
      </c>
      <c r="R33" s="153">
        <v>0</v>
      </c>
      <c r="S33" s="153">
        <v>1.1249999999999999E-3</v>
      </c>
      <c r="T33" s="228" t="s">
        <v>3881</v>
      </c>
      <c r="U33" s="228" t="s">
        <v>3882</v>
      </c>
      <c r="V33" s="235">
        <v>3.1492999999999998E-3</v>
      </c>
      <c r="W33" s="235">
        <v>2.6337700000000002E-2</v>
      </c>
      <c r="X33" s="235">
        <v>4.9000000000000002E-2</v>
      </c>
      <c r="Y33" s="235">
        <v>4.8099999999999997E-2</v>
      </c>
      <c r="Z33" s="235">
        <v>1.3500000000000002E-2</v>
      </c>
    </row>
    <row r="34" spans="1:26" customFormat="1" x14ac:dyDescent="0.35">
      <c r="A34" s="161"/>
      <c r="B34" s="228" t="s">
        <v>4008</v>
      </c>
      <c r="C34" s="228" t="s">
        <v>3707</v>
      </c>
      <c r="D34" s="228" t="s">
        <v>3917</v>
      </c>
      <c r="E34" s="228" t="s">
        <v>3974</v>
      </c>
      <c r="F34" s="228" t="s">
        <v>3913</v>
      </c>
      <c r="G34" s="228" t="s">
        <v>3386</v>
      </c>
      <c r="H34" s="228" t="s">
        <v>3817</v>
      </c>
      <c r="I34" s="228" t="s">
        <v>3878</v>
      </c>
      <c r="J34" s="213" t="s">
        <v>3886</v>
      </c>
      <c r="K34" s="228" t="s">
        <v>3918</v>
      </c>
      <c r="L34" s="155">
        <v>42012</v>
      </c>
      <c r="M34" s="233">
        <v>1000</v>
      </c>
      <c r="N34" s="233">
        <v>1000</v>
      </c>
      <c r="O34" s="227" t="s">
        <v>3880</v>
      </c>
      <c r="P34" s="153">
        <v>1.66E-2</v>
      </c>
      <c r="Q34" s="153">
        <v>1.3500000000000002E-2</v>
      </c>
      <c r="R34" s="153">
        <v>0</v>
      </c>
      <c r="S34" s="153">
        <v>2.5000000000000001E-3</v>
      </c>
      <c r="T34" s="228" t="s">
        <v>3881</v>
      </c>
      <c r="U34" s="228" t="s">
        <v>3882</v>
      </c>
      <c r="V34" s="235">
        <v>2.5589199999999999E-2</v>
      </c>
      <c r="W34" s="235">
        <v>7.4805900000000008E-2</v>
      </c>
      <c r="X34" s="235">
        <v>6.0599999999999994E-2</v>
      </c>
      <c r="Y34" s="235">
        <v>7.0499999999999993E-2</v>
      </c>
      <c r="Z34" s="235">
        <v>-7.3499999999999996E-2</v>
      </c>
    </row>
    <row r="35" spans="1:26" customFormat="1" x14ac:dyDescent="0.35">
      <c r="A35" s="161"/>
      <c r="B35" s="228" t="s">
        <v>4009</v>
      </c>
      <c r="C35" s="228" t="s">
        <v>3708</v>
      </c>
      <c r="D35" s="228" t="s">
        <v>3936</v>
      </c>
      <c r="E35" s="228" t="s">
        <v>358</v>
      </c>
      <c r="F35" s="228" t="s">
        <v>3877</v>
      </c>
      <c r="G35" s="228" t="s">
        <v>3823</v>
      </c>
      <c r="H35" s="228" t="s">
        <v>3937</v>
      </c>
      <c r="I35" s="228" t="s">
        <v>3878</v>
      </c>
      <c r="J35" s="213" t="s">
        <v>3888</v>
      </c>
      <c r="K35" s="228" t="s">
        <v>3786</v>
      </c>
      <c r="L35" s="155">
        <v>38649</v>
      </c>
      <c r="M35" s="233">
        <v>1000</v>
      </c>
      <c r="N35" s="233">
        <v>1000</v>
      </c>
      <c r="O35" s="227" t="s">
        <v>3880</v>
      </c>
      <c r="P35" s="153">
        <v>1.8200000000000001E-2</v>
      </c>
      <c r="Q35" s="153">
        <v>1.4999999999999999E-2</v>
      </c>
      <c r="R35" s="153">
        <v>0</v>
      </c>
      <c r="S35" s="153">
        <v>2.5000000000000001E-3</v>
      </c>
      <c r="T35" s="228" t="s">
        <v>3881</v>
      </c>
      <c r="U35" s="228" t="s">
        <v>3882</v>
      </c>
      <c r="V35" s="235">
        <v>-1.4007700000000001E-2</v>
      </c>
      <c r="W35" s="235">
        <v>-4.62131E-2</v>
      </c>
      <c r="X35" s="235">
        <v>0.1477</v>
      </c>
      <c r="Y35" s="235">
        <v>0.26869999999999999</v>
      </c>
      <c r="Z35" s="235">
        <v>-0.11550000000000001</v>
      </c>
    </row>
    <row r="36" spans="1:26" customFormat="1" x14ac:dyDescent="0.35">
      <c r="A36" s="161"/>
      <c r="B36" s="228" t="s">
        <v>4010</v>
      </c>
      <c r="C36" s="228" t="s">
        <v>3709</v>
      </c>
      <c r="D36" s="228" t="s">
        <v>3952</v>
      </c>
      <c r="E36" s="228" t="s">
        <v>548</v>
      </c>
      <c r="F36" s="228" t="s">
        <v>3907</v>
      </c>
      <c r="G36" s="228" t="s">
        <v>3386</v>
      </c>
      <c r="H36" s="228" t="s">
        <v>3812</v>
      </c>
      <c r="I36" s="228" t="s">
        <v>3878</v>
      </c>
      <c r="J36" s="213" t="s">
        <v>3886</v>
      </c>
      <c r="K36" s="228" t="s">
        <v>3792</v>
      </c>
      <c r="L36" s="155">
        <v>41515</v>
      </c>
      <c r="M36" s="233">
        <v>1000</v>
      </c>
      <c r="N36" s="233">
        <v>0</v>
      </c>
      <c r="O36" s="227" t="s">
        <v>3880</v>
      </c>
      <c r="P36" s="153">
        <v>1.38E-2</v>
      </c>
      <c r="Q36" s="153">
        <v>1.1000000000000001E-2</v>
      </c>
      <c r="R36" s="153">
        <v>0</v>
      </c>
      <c r="S36" s="153">
        <v>2.5000000000000001E-3</v>
      </c>
      <c r="T36" s="228" t="s">
        <v>3892</v>
      </c>
      <c r="U36" s="228" t="s">
        <v>3893</v>
      </c>
      <c r="V36" s="235">
        <v>2.0996600000000001E-2</v>
      </c>
      <c r="W36" s="235">
        <v>5.48084E-2</v>
      </c>
      <c r="X36" s="235">
        <v>1.47E-2</v>
      </c>
      <c r="Y36" s="235">
        <v>7.22E-2</v>
      </c>
      <c r="Z36" s="235">
        <v>-0.1459</v>
      </c>
    </row>
    <row r="37" spans="1:26" customFormat="1" x14ac:dyDescent="0.35">
      <c r="A37" s="161"/>
      <c r="B37" s="228" t="s">
        <v>4007</v>
      </c>
      <c r="C37" s="228" t="s">
        <v>3706</v>
      </c>
      <c r="D37" s="228" t="s">
        <v>3917</v>
      </c>
      <c r="E37" s="228" t="s">
        <v>548</v>
      </c>
      <c r="F37" s="228" t="s">
        <v>3907</v>
      </c>
      <c r="G37" s="228" t="s">
        <v>3891</v>
      </c>
      <c r="H37" s="228" t="s">
        <v>3813</v>
      </c>
      <c r="I37" s="228" t="s">
        <v>3878</v>
      </c>
      <c r="J37" s="213" t="s">
        <v>3886</v>
      </c>
      <c r="K37" s="228" t="s">
        <v>3785</v>
      </c>
      <c r="L37" s="155">
        <v>37073</v>
      </c>
      <c r="M37" s="233">
        <v>1000</v>
      </c>
      <c r="N37" s="233">
        <v>1000</v>
      </c>
      <c r="O37" s="227" t="s">
        <v>3880</v>
      </c>
      <c r="P37" s="153">
        <v>1.4500000000000001E-2</v>
      </c>
      <c r="Q37" s="153">
        <v>1.1000000000000001E-2</v>
      </c>
      <c r="R37" s="153">
        <v>0</v>
      </c>
      <c r="S37" s="153">
        <v>2E-3</v>
      </c>
      <c r="T37" s="228" t="s">
        <v>3881</v>
      </c>
      <c r="U37" s="228" t="s">
        <v>3882</v>
      </c>
      <c r="V37" s="235">
        <v>1.1051999999999999E-2</v>
      </c>
      <c r="W37" s="235">
        <v>5.7815800000000001E-2</v>
      </c>
      <c r="X37" s="235">
        <v>7.5499999999999998E-2</v>
      </c>
      <c r="Y37" s="235">
        <v>0.1255</v>
      </c>
      <c r="Z37" s="235">
        <v>-0.10529999999999999</v>
      </c>
    </row>
    <row r="38" spans="1:26" customFormat="1" x14ac:dyDescent="0.35">
      <c r="A38" s="161"/>
      <c r="B38" s="228" t="s">
        <v>3979</v>
      </c>
      <c r="C38" s="228" t="s">
        <v>3980</v>
      </c>
      <c r="D38" s="228" t="s">
        <v>3952</v>
      </c>
      <c r="E38" s="228" t="s">
        <v>452</v>
      </c>
      <c r="F38" s="228" t="s">
        <v>3907</v>
      </c>
      <c r="G38" s="228" t="s">
        <v>3386</v>
      </c>
      <c r="H38" s="228" t="s">
        <v>3812</v>
      </c>
      <c r="I38" s="228" t="s">
        <v>3878</v>
      </c>
      <c r="J38" s="213" t="s">
        <v>3886</v>
      </c>
      <c r="K38" s="228" t="s">
        <v>3983</v>
      </c>
      <c r="L38" s="155">
        <v>41243</v>
      </c>
      <c r="M38" s="233">
        <v>1000</v>
      </c>
      <c r="N38" s="233">
        <v>1000</v>
      </c>
      <c r="O38" s="227" t="s">
        <v>3880</v>
      </c>
      <c r="P38" s="153">
        <v>1.4E-2</v>
      </c>
      <c r="Q38" s="153">
        <v>1.1000000000000001E-2</v>
      </c>
      <c r="R38" s="153">
        <v>0</v>
      </c>
      <c r="S38" s="153">
        <v>3.7499999999999999E-3</v>
      </c>
      <c r="T38" s="228" t="s">
        <v>3892</v>
      </c>
      <c r="U38" s="228" t="s">
        <v>3893</v>
      </c>
      <c r="V38" s="235">
        <v>1.84847E-2</v>
      </c>
      <c r="W38" s="235">
        <v>5.24366E-2</v>
      </c>
      <c r="X38" s="235">
        <v>8.1900000000000001E-2</v>
      </c>
      <c r="Y38" s="235">
        <v>0.1399</v>
      </c>
      <c r="Z38" s="235">
        <v>-0.1258</v>
      </c>
    </row>
    <row r="39" spans="1:26" customFormat="1" x14ac:dyDescent="0.35">
      <c r="A39" s="161"/>
      <c r="B39" s="228" t="s">
        <v>4011</v>
      </c>
      <c r="C39" s="228" t="s">
        <v>3710</v>
      </c>
      <c r="D39" s="228" t="s">
        <v>3890</v>
      </c>
      <c r="E39" s="228" t="s">
        <v>358</v>
      </c>
      <c r="F39" s="228" t="s">
        <v>3877</v>
      </c>
      <c r="G39" s="228" t="s">
        <v>3386</v>
      </c>
      <c r="H39" s="228" t="s">
        <v>3939</v>
      </c>
      <c r="I39" s="228" t="s">
        <v>3878</v>
      </c>
      <c r="J39" s="213" t="s">
        <v>3879</v>
      </c>
      <c r="K39" s="228" t="s">
        <v>3940</v>
      </c>
      <c r="L39" s="155">
        <v>42809</v>
      </c>
      <c r="M39" s="233">
        <v>1000</v>
      </c>
      <c r="N39" s="233">
        <v>0</v>
      </c>
      <c r="O39" s="227" t="s">
        <v>3880</v>
      </c>
      <c r="P39" s="153">
        <v>1.9699999999999999E-2</v>
      </c>
      <c r="Q39" s="153">
        <v>1.4999999999999999E-2</v>
      </c>
      <c r="R39" s="153">
        <v>0</v>
      </c>
      <c r="S39" s="153">
        <v>3.7499999999999999E-3</v>
      </c>
      <c r="T39" s="228" t="s">
        <v>3892</v>
      </c>
      <c r="U39" s="228" t="s">
        <v>3893</v>
      </c>
      <c r="V39" s="235">
        <v>-1.7158199999999998E-2</v>
      </c>
      <c r="W39" s="235">
        <v>3.91156E-2</v>
      </c>
      <c r="X39" s="235">
        <v>0.12</v>
      </c>
      <c r="Y39" s="235">
        <v>4.24E-2</v>
      </c>
      <c r="Z39" s="235">
        <v>2.9300000000000003E-2</v>
      </c>
    </row>
    <row r="40" spans="1:26" customFormat="1" x14ac:dyDescent="0.35">
      <c r="A40" s="161"/>
      <c r="B40" s="228" t="s">
        <v>4012</v>
      </c>
      <c r="C40" s="228" t="s">
        <v>3711</v>
      </c>
      <c r="D40" s="228" t="s">
        <v>3890</v>
      </c>
      <c r="E40" s="228" t="s">
        <v>358</v>
      </c>
      <c r="F40" s="228" t="s">
        <v>3877</v>
      </c>
      <c r="G40" s="228" t="s">
        <v>3891</v>
      </c>
      <c r="H40" s="228" t="s">
        <v>3808</v>
      </c>
      <c r="I40" s="228" t="s">
        <v>3878</v>
      </c>
      <c r="J40" s="213" t="s">
        <v>3886</v>
      </c>
      <c r="K40" s="228" t="s">
        <v>3788</v>
      </c>
      <c r="L40" s="155">
        <v>39191</v>
      </c>
      <c r="M40" s="233">
        <v>1000</v>
      </c>
      <c r="N40" s="233">
        <v>0</v>
      </c>
      <c r="O40" s="227" t="s">
        <v>3880</v>
      </c>
      <c r="P40" s="153">
        <v>1.7100000000000001E-2</v>
      </c>
      <c r="Q40" s="153">
        <v>1.2500000000000001E-2</v>
      </c>
      <c r="R40" s="153">
        <v>0</v>
      </c>
      <c r="S40" s="153">
        <v>3.7499999999999999E-3</v>
      </c>
      <c r="T40" s="228" t="s">
        <v>3892</v>
      </c>
      <c r="U40" s="228" t="s">
        <v>3893</v>
      </c>
      <c r="V40" s="235">
        <v>-4.5826E-3</v>
      </c>
      <c r="W40" s="235">
        <v>5.1740099999999997E-2</v>
      </c>
      <c r="X40" s="235">
        <v>0.25690000000000002</v>
      </c>
      <c r="Y40" s="235">
        <v>0.42520000000000002</v>
      </c>
      <c r="Z40" s="235">
        <v>-0.32880000000000004</v>
      </c>
    </row>
    <row r="41" spans="1:26" customFormat="1" x14ac:dyDescent="0.35">
      <c r="A41" s="161"/>
      <c r="B41" s="228" t="s">
        <v>4093</v>
      </c>
      <c r="C41" s="228" t="s">
        <v>4094</v>
      </c>
      <c r="D41" s="228" t="s">
        <v>4095</v>
      </c>
      <c r="E41" s="228" t="s">
        <v>548</v>
      </c>
      <c r="F41" s="228" t="s">
        <v>3907</v>
      </c>
      <c r="G41" s="228" t="s">
        <v>3891</v>
      </c>
      <c r="H41" s="228" t="s">
        <v>3813</v>
      </c>
      <c r="I41" s="228" t="s">
        <v>3878</v>
      </c>
      <c r="J41" s="213"/>
      <c r="K41" s="228" t="s">
        <v>4096</v>
      </c>
      <c r="L41" s="155" t="s">
        <v>4097</v>
      </c>
      <c r="M41" s="233">
        <v>1000</v>
      </c>
      <c r="N41" s="233" t="s">
        <v>46</v>
      </c>
      <c r="O41" s="227" t="s">
        <v>3880</v>
      </c>
      <c r="P41" s="153">
        <v>0</v>
      </c>
      <c r="Q41" s="153">
        <v>8.0000000000000002E-3</v>
      </c>
      <c r="R41" s="153">
        <v>0</v>
      </c>
      <c r="S41" s="153">
        <v>2.5000000000000001E-3</v>
      </c>
      <c r="T41" s="228" t="s">
        <v>3892</v>
      </c>
      <c r="U41" s="228" t="s">
        <v>3893</v>
      </c>
      <c r="V41" s="235">
        <v>4.8319000000000001E-3</v>
      </c>
      <c r="W41" s="235">
        <v>3.0534200000000001E-2</v>
      </c>
      <c r="X41" s="235"/>
      <c r="Y41" s="235"/>
      <c r="Z41" s="235"/>
    </row>
    <row r="42" spans="1:26" customFormat="1" x14ac:dyDescent="0.35">
      <c r="A42" s="161"/>
      <c r="B42" s="228" t="s">
        <v>4013</v>
      </c>
      <c r="C42" s="228" t="s">
        <v>3712</v>
      </c>
      <c r="D42" s="228" t="s">
        <v>3919</v>
      </c>
      <c r="E42" s="228" t="s">
        <v>3974</v>
      </c>
      <c r="F42" s="228" t="s">
        <v>3913</v>
      </c>
      <c r="G42" s="228" t="s">
        <v>3891</v>
      </c>
      <c r="H42" s="228" t="s">
        <v>3817</v>
      </c>
      <c r="I42" s="228" t="s">
        <v>3878</v>
      </c>
      <c r="J42" s="213" t="s">
        <v>3920</v>
      </c>
      <c r="K42" s="228" t="s">
        <v>3921</v>
      </c>
      <c r="L42" s="155">
        <v>36152</v>
      </c>
      <c r="M42" s="233">
        <v>2500</v>
      </c>
      <c r="N42" s="233">
        <v>100</v>
      </c>
      <c r="O42" s="227" t="s">
        <v>3880</v>
      </c>
      <c r="P42" s="153">
        <v>1.8800000000000001E-2</v>
      </c>
      <c r="Q42" s="153">
        <v>0.01</v>
      </c>
      <c r="R42" s="153">
        <v>0</v>
      </c>
      <c r="S42" s="153">
        <v>3.7499999999999999E-3</v>
      </c>
      <c r="T42" s="228" t="s">
        <v>3892</v>
      </c>
      <c r="U42" s="228" t="s">
        <v>3893</v>
      </c>
      <c r="V42" s="235">
        <v>1.0599300000000001E-2</v>
      </c>
      <c r="W42" s="235">
        <v>9.5448500000000006E-2</v>
      </c>
      <c r="X42" s="235">
        <v>0.1366</v>
      </c>
      <c r="Y42" s="235">
        <v>0.1361</v>
      </c>
      <c r="Z42" s="235">
        <v>-0.1757</v>
      </c>
    </row>
    <row r="43" spans="1:26" customFormat="1" x14ac:dyDescent="0.35">
      <c r="A43" s="161"/>
      <c r="B43" s="228" t="s">
        <v>4014</v>
      </c>
      <c r="C43" s="228" t="s">
        <v>3713</v>
      </c>
      <c r="D43" s="228" t="s">
        <v>3919</v>
      </c>
      <c r="E43" s="228" t="s">
        <v>358</v>
      </c>
      <c r="F43" s="228" t="s">
        <v>3877</v>
      </c>
      <c r="G43" s="228" t="s">
        <v>3386</v>
      </c>
      <c r="H43" s="228" t="s">
        <v>3941</v>
      </c>
      <c r="I43" s="228" t="s">
        <v>3878</v>
      </c>
      <c r="J43" s="213" t="s">
        <v>3888</v>
      </c>
      <c r="K43" s="228" t="s">
        <v>3789</v>
      </c>
      <c r="L43" s="155">
        <v>37892</v>
      </c>
      <c r="M43" s="233">
        <v>2500</v>
      </c>
      <c r="N43" s="233">
        <v>100</v>
      </c>
      <c r="O43" s="227" t="s">
        <v>3880</v>
      </c>
      <c r="P43" s="153">
        <v>2.18E-2</v>
      </c>
      <c r="Q43" s="153">
        <v>1.2500000000000001E-2</v>
      </c>
      <c r="R43" s="153">
        <v>0</v>
      </c>
      <c r="S43" s="153">
        <v>3.7499999999999999E-3</v>
      </c>
      <c r="T43" s="228" t="s">
        <v>3892</v>
      </c>
      <c r="U43" s="228" t="s">
        <v>3893</v>
      </c>
      <c r="V43" s="235">
        <v>4.5582900000000003E-2</v>
      </c>
      <c r="W43" s="235">
        <v>0.08</v>
      </c>
      <c r="X43" s="235">
        <v>3.4000000000000002E-2</v>
      </c>
      <c r="Y43" s="235">
        <v>7.6999999999999999E-2</v>
      </c>
      <c r="Z43" s="235">
        <v>-0.23089999999999999</v>
      </c>
    </row>
    <row r="44" spans="1:26" customFormat="1" x14ac:dyDescent="0.35">
      <c r="A44" s="161"/>
      <c r="B44" s="228" t="s">
        <v>4015</v>
      </c>
      <c r="C44" s="228" t="s">
        <v>3714</v>
      </c>
      <c r="D44" s="228" t="s">
        <v>3919</v>
      </c>
      <c r="E44" s="228" t="s">
        <v>358</v>
      </c>
      <c r="F44" s="228" t="s">
        <v>3877</v>
      </c>
      <c r="G44" s="228" t="s">
        <v>3891</v>
      </c>
      <c r="H44" s="228" t="s">
        <v>3808</v>
      </c>
      <c r="I44" s="228" t="s">
        <v>3878</v>
      </c>
      <c r="J44" s="213" t="s">
        <v>3886</v>
      </c>
      <c r="K44" s="228" t="s">
        <v>3788</v>
      </c>
      <c r="L44" s="155">
        <v>36152</v>
      </c>
      <c r="M44" s="233">
        <v>2500</v>
      </c>
      <c r="N44" s="233">
        <v>100</v>
      </c>
      <c r="O44" s="227" t="s">
        <v>3880</v>
      </c>
      <c r="P44" s="153">
        <v>2.1299999999999999E-2</v>
      </c>
      <c r="Q44" s="153">
        <v>1.2500000000000001E-2</v>
      </c>
      <c r="R44" s="153">
        <v>0</v>
      </c>
      <c r="S44" s="153">
        <v>4.4999999999999997E-3</v>
      </c>
      <c r="T44" s="228" t="s">
        <v>3892</v>
      </c>
      <c r="U44" s="228" t="s">
        <v>3893</v>
      </c>
      <c r="V44" s="235">
        <v>-7.7424E-3</v>
      </c>
      <c r="W44" s="235">
        <v>0.11334799999999999</v>
      </c>
      <c r="X44" s="235">
        <v>0.26850000000000002</v>
      </c>
      <c r="Y44" s="235">
        <v>0.37130000000000002</v>
      </c>
      <c r="Z44" s="235">
        <v>-0.34320000000000001</v>
      </c>
    </row>
    <row r="45" spans="1:26" customFormat="1" x14ac:dyDescent="0.35">
      <c r="A45" s="161"/>
      <c r="B45" s="228" t="s">
        <v>4020</v>
      </c>
      <c r="C45" s="228" t="s">
        <v>3719</v>
      </c>
      <c r="D45" s="228" t="s">
        <v>3906</v>
      </c>
      <c r="E45" s="228" t="s">
        <v>358</v>
      </c>
      <c r="F45" s="228" t="s">
        <v>3877</v>
      </c>
      <c r="G45" s="228" t="s">
        <v>3884</v>
      </c>
      <c r="H45" s="228" t="s">
        <v>3885</v>
      </c>
      <c r="I45" s="228" t="s">
        <v>3878</v>
      </c>
      <c r="J45" s="213" t="s">
        <v>3929</v>
      </c>
      <c r="K45" s="228" t="s">
        <v>3170</v>
      </c>
      <c r="L45" s="155">
        <v>38441</v>
      </c>
      <c r="M45" s="233">
        <v>1000</v>
      </c>
      <c r="N45" s="233">
        <v>5000</v>
      </c>
      <c r="O45" s="227" t="s">
        <v>3880</v>
      </c>
      <c r="P45" s="153">
        <v>1.7066000000000001E-2</v>
      </c>
      <c r="Q45" s="153">
        <v>1.4999999999999999E-2</v>
      </c>
      <c r="R45" s="153">
        <v>0</v>
      </c>
      <c r="S45" s="153">
        <v>3.5000000000000001E-3</v>
      </c>
      <c r="T45" s="228" t="s">
        <v>3881</v>
      </c>
      <c r="U45" s="228" t="s">
        <v>3882</v>
      </c>
      <c r="V45" s="235">
        <v>3.9750800000000003E-2</v>
      </c>
      <c r="W45" s="235">
        <v>0.18773299999999998</v>
      </c>
      <c r="X45" s="235">
        <v>1.23E-2</v>
      </c>
      <c r="Y45" s="235">
        <v>5.3099999999999994E-2</v>
      </c>
      <c r="Z45" s="235">
        <v>-0.25950000000000001</v>
      </c>
    </row>
    <row r="46" spans="1:26" customFormat="1" x14ac:dyDescent="0.35">
      <c r="A46" s="161"/>
      <c r="B46" s="228" t="s">
        <v>4016</v>
      </c>
      <c r="C46" s="228" t="s">
        <v>3715</v>
      </c>
      <c r="D46" s="228" t="s">
        <v>3906</v>
      </c>
      <c r="E46" s="228" t="s">
        <v>548</v>
      </c>
      <c r="F46" s="228" t="s">
        <v>3907</v>
      </c>
      <c r="G46" s="228" t="s">
        <v>3386</v>
      </c>
      <c r="H46" s="228" t="s">
        <v>3812</v>
      </c>
      <c r="I46" s="228" t="s">
        <v>3878</v>
      </c>
      <c r="J46" s="213" t="s">
        <v>3886</v>
      </c>
      <c r="K46" s="228" t="s">
        <v>3790</v>
      </c>
      <c r="L46" s="155">
        <v>40125</v>
      </c>
      <c r="M46" s="233">
        <v>1000</v>
      </c>
      <c r="N46" s="233">
        <v>5000</v>
      </c>
      <c r="O46" s="227" t="s">
        <v>3880</v>
      </c>
      <c r="P46" s="153">
        <v>9.3520000000000009E-3</v>
      </c>
      <c r="Q46" s="153">
        <v>6.9999999999999993E-3</v>
      </c>
      <c r="R46" s="153">
        <v>0</v>
      </c>
      <c r="S46" s="153">
        <v>2.5000000000000001E-3</v>
      </c>
      <c r="T46" s="228" t="s">
        <v>3881</v>
      </c>
      <c r="U46" s="228" t="s">
        <v>3882</v>
      </c>
      <c r="V46" s="235">
        <v>7.6287000000000004E-3</v>
      </c>
      <c r="W46" s="235">
        <v>2.9889499999999999E-2</v>
      </c>
      <c r="X46" s="235">
        <v>3.0099999999999998E-2</v>
      </c>
      <c r="Y46" s="235">
        <v>5.5099999999999996E-2</v>
      </c>
      <c r="Z46" s="235">
        <v>-0.1061</v>
      </c>
    </row>
    <row r="47" spans="1:26" customFormat="1" x14ac:dyDescent="0.35">
      <c r="A47" s="161"/>
      <c r="B47" s="228" t="s">
        <v>4017</v>
      </c>
      <c r="C47" s="228" t="s">
        <v>3716</v>
      </c>
      <c r="D47" s="228" t="s">
        <v>3906</v>
      </c>
      <c r="E47" s="228" t="s">
        <v>358</v>
      </c>
      <c r="F47" s="228" t="s">
        <v>3877</v>
      </c>
      <c r="G47" s="228" t="s">
        <v>3891</v>
      </c>
      <c r="H47" s="228" t="s">
        <v>3810</v>
      </c>
      <c r="I47" s="228" t="s">
        <v>3878</v>
      </c>
      <c r="J47" s="213" t="s">
        <v>3888</v>
      </c>
      <c r="K47" s="228" t="s">
        <v>3791</v>
      </c>
      <c r="L47" s="155">
        <v>38442</v>
      </c>
      <c r="M47" s="233">
        <v>1000</v>
      </c>
      <c r="N47" s="233">
        <v>5000</v>
      </c>
      <c r="O47" s="227" t="s">
        <v>3880</v>
      </c>
      <c r="P47" s="153">
        <v>1.7177000000000001E-2</v>
      </c>
      <c r="Q47" s="153">
        <v>1.4999999999999999E-2</v>
      </c>
      <c r="R47" s="153">
        <v>0</v>
      </c>
      <c r="S47" s="153">
        <v>3.4999999999999996E-3</v>
      </c>
      <c r="T47" s="228" t="s">
        <v>3881</v>
      </c>
      <c r="U47" s="228" t="s">
        <v>3882</v>
      </c>
      <c r="V47" s="235">
        <v>9.4706000000000009E-3</v>
      </c>
      <c r="W47" s="235">
        <v>6.4331300000000008E-2</v>
      </c>
      <c r="X47" s="235">
        <v>0.26250000000000001</v>
      </c>
      <c r="Y47" s="235">
        <v>0.311</v>
      </c>
      <c r="Z47" s="235">
        <v>-0.1918</v>
      </c>
    </row>
    <row r="48" spans="1:26" customFormat="1" x14ac:dyDescent="0.35">
      <c r="A48" s="161"/>
      <c r="B48" s="228" t="s">
        <v>4018</v>
      </c>
      <c r="C48" s="228" t="s">
        <v>3717</v>
      </c>
      <c r="D48" s="228" t="s">
        <v>3906</v>
      </c>
      <c r="E48" s="228" t="s">
        <v>358</v>
      </c>
      <c r="F48" s="228" t="s">
        <v>3877</v>
      </c>
      <c r="G48" s="228" t="s">
        <v>3385</v>
      </c>
      <c r="H48" s="228" t="s">
        <v>3815</v>
      </c>
      <c r="I48" s="228" t="s">
        <v>3878</v>
      </c>
      <c r="J48" s="213" t="s">
        <v>3929</v>
      </c>
      <c r="K48" s="228" t="s">
        <v>3176</v>
      </c>
      <c r="L48" s="155">
        <v>42257</v>
      </c>
      <c r="M48" s="233">
        <v>1000</v>
      </c>
      <c r="N48" s="233">
        <v>5000</v>
      </c>
      <c r="O48" s="227" t="s">
        <v>3880</v>
      </c>
      <c r="P48" s="153">
        <v>1.7294E-2</v>
      </c>
      <c r="Q48" s="153">
        <v>1.4999999999999999E-2</v>
      </c>
      <c r="R48" s="153">
        <v>0</v>
      </c>
      <c r="S48" s="153">
        <v>3.5000000000000001E-3</v>
      </c>
      <c r="T48" s="228" t="s">
        <v>3881</v>
      </c>
      <c r="U48" s="228" t="s">
        <v>3882</v>
      </c>
      <c r="V48" s="235">
        <v>0.13067229999999999</v>
      </c>
      <c r="W48" s="235">
        <v>0.2248521</v>
      </c>
      <c r="X48" s="235">
        <v>4.4199999999999996E-2</v>
      </c>
      <c r="Y48" s="235">
        <v>-0.24559999999999998</v>
      </c>
      <c r="Z48" s="235">
        <v>-0.28559999999999997</v>
      </c>
    </row>
    <row r="49" spans="1:26" customFormat="1" x14ac:dyDescent="0.35">
      <c r="A49" s="161"/>
      <c r="B49" s="228" t="s">
        <v>4019</v>
      </c>
      <c r="C49" s="228" t="s">
        <v>3718</v>
      </c>
      <c r="D49" s="228" t="s">
        <v>3906</v>
      </c>
      <c r="E49" s="228" t="s">
        <v>548</v>
      </c>
      <c r="F49" s="228" t="s">
        <v>3907</v>
      </c>
      <c r="G49" s="228" t="s">
        <v>3884</v>
      </c>
      <c r="H49" s="228" t="s">
        <v>3908</v>
      </c>
      <c r="I49" s="228" t="s">
        <v>3878</v>
      </c>
      <c r="J49" s="213" t="s">
        <v>3886</v>
      </c>
      <c r="K49" s="228" t="s">
        <v>3174</v>
      </c>
      <c r="L49" s="155">
        <v>40372</v>
      </c>
      <c r="M49" s="233">
        <v>1000</v>
      </c>
      <c r="N49" s="233">
        <v>5000</v>
      </c>
      <c r="O49" s="227" t="s">
        <v>3880</v>
      </c>
      <c r="P49" s="153">
        <v>1.2201999999999999E-2</v>
      </c>
      <c r="Q49" s="153">
        <v>0.01</v>
      </c>
      <c r="R49" s="153">
        <v>0</v>
      </c>
      <c r="S49" s="153">
        <v>2.5000000000000001E-3</v>
      </c>
      <c r="T49" s="228" t="s">
        <v>3881</v>
      </c>
      <c r="U49" s="228" t="s">
        <v>3882</v>
      </c>
      <c r="V49" s="235">
        <v>1.2652000000000002E-2</v>
      </c>
      <c r="W49" s="235">
        <v>6.2586199999999995E-2</v>
      </c>
      <c r="X49" s="235">
        <v>6.9500000000000006E-2</v>
      </c>
      <c r="Y49" s="235">
        <v>6.2199999999999998E-2</v>
      </c>
      <c r="Z49" s="235">
        <v>-0.12789999999999999</v>
      </c>
    </row>
    <row r="50" spans="1:26" customFormat="1" x14ac:dyDescent="0.35">
      <c r="A50" s="161"/>
      <c r="B50" s="228" t="s">
        <v>4021</v>
      </c>
      <c r="C50" s="228" t="s">
        <v>3720</v>
      </c>
      <c r="D50" s="228" t="s">
        <v>3906</v>
      </c>
      <c r="E50" s="228" t="s">
        <v>358</v>
      </c>
      <c r="F50" s="228" t="s">
        <v>3877</v>
      </c>
      <c r="G50" s="228" t="s">
        <v>3822</v>
      </c>
      <c r="H50" s="228" t="s">
        <v>3811</v>
      </c>
      <c r="I50" s="228" t="s">
        <v>3878</v>
      </c>
      <c r="J50" s="213" t="s">
        <v>3879</v>
      </c>
      <c r="K50" s="228" t="s">
        <v>3180</v>
      </c>
      <c r="L50" s="155">
        <v>41739</v>
      </c>
      <c r="M50" s="233">
        <v>1000</v>
      </c>
      <c r="N50" s="233">
        <v>5000</v>
      </c>
      <c r="O50" s="227" t="s">
        <v>3880</v>
      </c>
      <c r="P50" s="153">
        <v>1.3056E-2</v>
      </c>
      <c r="Q50" s="153">
        <v>0.01</v>
      </c>
      <c r="R50" s="153">
        <v>0</v>
      </c>
      <c r="S50" s="153">
        <v>3.5000000000000001E-3</v>
      </c>
      <c r="T50" s="228" t="s">
        <v>3881</v>
      </c>
      <c r="U50" s="228" t="s">
        <v>3882</v>
      </c>
      <c r="V50" s="235">
        <v>3.9839999999999998E-4</v>
      </c>
      <c r="W50" s="235">
        <v>0.1582962</v>
      </c>
      <c r="X50" s="235">
        <v>8.4399999999999989E-2</v>
      </c>
      <c r="Y50" s="235">
        <v>0.1734</v>
      </c>
      <c r="Z50" s="235">
        <v>-7.3200000000000001E-2</v>
      </c>
    </row>
    <row r="51" spans="1:26" customFormat="1" x14ac:dyDescent="0.35">
      <c r="A51" s="161"/>
      <c r="B51" s="228" t="s">
        <v>4022</v>
      </c>
      <c r="C51" s="228" t="s">
        <v>3721</v>
      </c>
      <c r="D51" s="228" t="s">
        <v>3906</v>
      </c>
      <c r="E51" s="228" t="s">
        <v>3974</v>
      </c>
      <c r="F51" s="228" t="s">
        <v>3913</v>
      </c>
      <c r="G51" s="228" t="s">
        <v>3386</v>
      </c>
      <c r="H51" s="228" t="s">
        <v>3817</v>
      </c>
      <c r="I51" s="228" t="s">
        <v>3878</v>
      </c>
      <c r="J51" s="213" t="s">
        <v>3886</v>
      </c>
      <c r="K51" s="228" t="s">
        <v>3922</v>
      </c>
      <c r="L51" s="155">
        <v>41597</v>
      </c>
      <c r="M51" s="233">
        <v>1000</v>
      </c>
      <c r="N51" s="233">
        <v>5000</v>
      </c>
      <c r="O51" s="227" t="s">
        <v>3880</v>
      </c>
      <c r="P51" s="153">
        <v>1.6657999999999999E-2</v>
      </c>
      <c r="Q51" s="153">
        <v>1.4499999999999999E-2</v>
      </c>
      <c r="R51" s="153">
        <v>0</v>
      </c>
      <c r="S51" s="153">
        <v>3.5000000000000001E-3</v>
      </c>
      <c r="T51" s="228" t="s">
        <v>3881</v>
      </c>
      <c r="U51" s="228" t="s">
        <v>3882</v>
      </c>
      <c r="V51" s="235">
        <v>4.4112999999999999E-3</v>
      </c>
      <c r="W51" s="235">
        <v>4.8300700000000002E-2</v>
      </c>
      <c r="X51" s="235">
        <v>9.9199999999999997E-2</v>
      </c>
      <c r="Y51" s="235">
        <v>0.10539999999999999</v>
      </c>
      <c r="Z51" s="235">
        <v>-0.15460000000000002</v>
      </c>
    </row>
    <row r="52" spans="1:26" customFormat="1" x14ac:dyDescent="0.35">
      <c r="A52" s="161"/>
      <c r="B52" s="228" t="s">
        <v>4023</v>
      </c>
      <c r="C52" s="228" t="s">
        <v>3722</v>
      </c>
      <c r="D52" s="228" t="s">
        <v>3906</v>
      </c>
      <c r="E52" s="228" t="s">
        <v>548</v>
      </c>
      <c r="F52" s="228" t="s">
        <v>3907</v>
      </c>
      <c r="G52" s="228" t="s">
        <v>3386</v>
      </c>
      <c r="H52" s="228" t="s">
        <v>3812</v>
      </c>
      <c r="I52" s="228" t="s">
        <v>3878</v>
      </c>
      <c r="J52" s="213" t="s">
        <v>3886</v>
      </c>
      <c r="K52" s="228" t="s">
        <v>3792</v>
      </c>
      <c r="L52" s="155">
        <v>41326</v>
      </c>
      <c r="M52" s="233">
        <v>1000</v>
      </c>
      <c r="N52" s="233">
        <v>5000</v>
      </c>
      <c r="O52" s="227" t="s">
        <v>3880</v>
      </c>
      <c r="P52" s="153">
        <v>1.1934999999999999E-2</v>
      </c>
      <c r="Q52" s="153">
        <v>0.01</v>
      </c>
      <c r="R52" s="153">
        <v>0</v>
      </c>
      <c r="S52" s="153">
        <v>2.5000000000000001E-3</v>
      </c>
      <c r="T52" s="228" t="s">
        <v>3881</v>
      </c>
      <c r="U52" s="228" t="s">
        <v>3882</v>
      </c>
      <c r="V52" s="235">
        <v>1.23211E-2</v>
      </c>
      <c r="W52" s="235">
        <v>5.9190500000000007E-2</v>
      </c>
      <c r="X52" s="235">
        <v>3.2400000000000005E-2</v>
      </c>
      <c r="Y52" s="235">
        <v>5.96E-2</v>
      </c>
      <c r="Z52" s="235">
        <v>-6.7699999999999996E-2</v>
      </c>
    </row>
    <row r="53" spans="1:26" customFormat="1" x14ac:dyDescent="0.35">
      <c r="A53" s="161"/>
      <c r="B53" s="228" t="s">
        <v>4024</v>
      </c>
      <c r="C53" s="228" t="s">
        <v>3723</v>
      </c>
      <c r="D53" s="228" t="s">
        <v>3906</v>
      </c>
      <c r="E53" s="228" t="s">
        <v>358</v>
      </c>
      <c r="F53" s="228" t="s">
        <v>3877</v>
      </c>
      <c r="G53" s="228" t="s">
        <v>3386</v>
      </c>
      <c r="H53" s="228" t="s">
        <v>3809</v>
      </c>
      <c r="I53" s="228" t="s">
        <v>3878</v>
      </c>
      <c r="J53" s="213" t="s">
        <v>3888</v>
      </c>
      <c r="K53" s="228" t="s">
        <v>3172</v>
      </c>
      <c r="L53" s="155">
        <v>39413</v>
      </c>
      <c r="M53" s="233">
        <v>1000</v>
      </c>
      <c r="N53" s="233">
        <v>5000</v>
      </c>
      <c r="O53" s="227" t="s">
        <v>3880</v>
      </c>
      <c r="P53" s="153">
        <v>1.7186E-2</v>
      </c>
      <c r="Q53" s="153">
        <v>1.4999999999999999E-2</v>
      </c>
      <c r="R53" s="153">
        <v>0</v>
      </c>
      <c r="S53" s="153">
        <v>3.5000000000000001E-3</v>
      </c>
      <c r="T53" s="228" t="s">
        <v>3881</v>
      </c>
      <c r="U53" s="228" t="s">
        <v>3882</v>
      </c>
      <c r="V53" s="235">
        <v>5.8858999999999995E-3</v>
      </c>
      <c r="W53" s="235">
        <v>0.13359979999999999</v>
      </c>
      <c r="X53" s="235">
        <v>7.9500000000000001E-2</v>
      </c>
      <c r="Y53" s="235">
        <v>0.14510000000000001</v>
      </c>
      <c r="Z53" s="235">
        <v>-9.1899999999999996E-2</v>
      </c>
    </row>
    <row r="54" spans="1:26" customFormat="1" x14ac:dyDescent="0.35">
      <c r="A54" s="161"/>
      <c r="B54" s="228" t="s">
        <v>4025</v>
      </c>
      <c r="C54" s="228" t="s">
        <v>3724</v>
      </c>
      <c r="D54" s="228" t="s">
        <v>3906</v>
      </c>
      <c r="E54" s="228" t="s">
        <v>548</v>
      </c>
      <c r="F54" s="228" t="s">
        <v>3907</v>
      </c>
      <c r="G54" s="228" t="s">
        <v>3386</v>
      </c>
      <c r="H54" s="228" t="s">
        <v>3813</v>
      </c>
      <c r="I54" s="228" t="s">
        <v>3878</v>
      </c>
      <c r="J54" s="213" t="s">
        <v>3888</v>
      </c>
      <c r="K54" s="228" t="s">
        <v>3793</v>
      </c>
      <c r="L54" s="155">
        <v>39692</v>
      </c>
      <c r="M54" s="233">
        <v>1000</v>
      </c>
      <c r="N54" s="233">
        <v>5000</v>
      </c>
      <c r="O54" s="227" t="s">
        <v>3880</v>
      </c>
      <c r="P54" s="153">
        <v>1.0711E-2</v>
      </c>
      <c r="Q54" s="153">
        <v>8.5000000000000006E-3</v>
      </c>
      <c r="R54" s="153">
        <v>0</v>
      </c>
      <c r="S54" s="153">
        <v>2.5000000000000001E-3</v>
      </c>
      <c r="T54" s="228" t="s">
        <v>3881</v>
      </c>
      <c r="U54" s="228" t="s">
        <v>3882</v>
      </c>
      <c r="V54" s="235">
        <v>1.27359E-2</v>
      </c>
      <c r="W54" s="235">
        <v>6.2519600000000008E-2</v>
      </c>
      <c r="X54" s="235">
        <v>8.8200000000000001E-2</v>
      </c>
      <c r="Y54" s="235">
        <v>0.1048</v>
      </c>
      <c r="Z54" s="235">
        <v>-0.1011</v>
      </c>
    </row>
    <row r="55" spans="1:26" customFormat="1" x14ac:dyDescent="0.35">
      <c r="A55" s="161"/>
      <c r="B55" s="228" t="s">
        <v>4026</v>
      </c>
      <c r="C55" s="228" t="s">
        <v>3725</v>
      </c>
      <c r="D55" s="228" t="s">
        <v>3923</v>
      </c>
      <c r="E55" s="228" t="s">
        <v>3974</v>
      </c>
      <c r="F55" s="228" t="s">
        <v>3913</v>
      </c>
      <c r="G55" s="228" t="s">
        <v>3386</v>
      </c>
      <c r="H55" s="228" t="s">
        <v>3817</v>
      </c>
      <c r="I55" s="228" t="s">
        <v>3878</v>
      </c>
      <c r="J55" s="213" t="s">
        <v>3886</v>
      </c>
      <c r="K55" s="228" t="s">
        <v>3924</v>
      </c>
      <c r="L55" s="155">
        <v>41058</v>
      </c>
      <c r="M55" s="233">
        <v>1000</v>
      </c>
      <c r="N55" s="233">
        <v>5000</v>
      </c>
      <c r="O55" s="227" t="s">
        <v>3880</v>
      </c>
      <c r="P55" s="153">
        <v>1.4200000000000001E-2</v>
      </c>
      <c r="Q55" s="153">
        <v>1.2500000000000001E-2</v>
      </c>
      <c r="R55" s="153">
        <v>0</v>
      </c>
      <c r="S55" s="153">
        <v>3.5000000000000001E-3</v>
      </c>
      <c r="T55" s="228" t="s">
        <v>3881</v>
      </c>
      <c r="U55" s="228" t="s">
        <v>3882</v>
      </c>
      <c r="V55" s="235">
        <v>1.07195E-2</v>
      </c>
      <c r="W55" s="235">
        <v>6.9519600000000001E-2</v>
      </c>
      <c r="X55" s="235">
        <v>8.199999999999999E-2</v>
      </c>
      <c r="Y55" s="235">
        <v>8.4100000000000008E-2</v>
      </c>
      <c r="Z55" s="235">
        <v>-0.1188</v>
      </c>
    </row>
    <row r="56" spans="1:26" customFormat="1" x14ac:dyDescent="0.35">
      <c r="A56" s="161"/>
      <c r="B56" s="228" t="s">
        <v>4027</v>
      </c>
      <c r="C56" s="228" t="s">
        <v>3726</v>
      </c>
      <c r="D56" s="228" t="s">
        <v>3906</v>
      </c>
      <c r="E56" s="228" t="s">
        <v>3974</v>
      </c>
      <c r="F56" s="228" t="s">
        <v>3899</v>
      </c>
      <c r="G56" s="228" t="s">
        <v>3386</v>
      </c>
      <c r="H56" s="228" t="s">
        <v>3821</v>
      </c>
      <c r="I56" s="228" t="s">
        <v>3878</v>
      </c>
      <c r="J56" s="213" t="s">
        <v>3886</v>
      </c>
      <c r="K56" s="228" t="s">
        <v>3794</v>
      </c>
      <c r="L56" s="155">
        <v>38683</v>
      </c>
      <c r="M56" s="233">
        <v>1000</v>
      </c>
      <c r="N56" s="233">
        <v>5000</v>
      </c>
      <c r="O56" s="227" t="s">
        <v>3880</v>
      </c>
      <c r="P56" s="153">
        <v>1.46E-2</v>
      </c>
      <c r="Q56" s="153">
        <v>1.2500000000000001E-2</v>
      </c>
      <c r="R56" s="153">
        <v>0</v>
      </c>
      <c r="S56" s="153">
        <v>3.5000000000000001E-3</v>
      </c>
      <c r="T56" s="228" t="s">
        <v>3881</v>
      </c>
      <c r="U56" s="228" t="s">
        <v>3882</v>
      </c>
      <c r="V56" s="235">
        <v>1.9621999999999999E-3</v>
      </c>
      <c r="W56" s="235">
        <v>-3.13014E-2</v>
      </c>
      <c r="X56" s="235">
        <v>7.9500000000000001E-2</v>
      </c>
      <c r="Y56" s="235">
        <v>1.4000000000000002E-3</v>
      </c>
      <c r="Z56" s="235">
        <v>-0.1109</v>
      </c>
    </row>
    <row r="57" spans="1:26" customFormat="1" x14ac:dyDescent="0.35">
      <c r="A57" s="161"/>
      <c r="B57" s="228" t="s">
        <v>4028</v>
      </c>
      <c r="C57" s="228" t="s">
        <v>3727</v>
      </c>
      <c r="D57" s="228" t="s">
        <v>3906</v>
      </c>
      <c r="E57" s="228" t="s">
        <v>358</v>
      </c>
      <c r="F57" s="228" t="s">
        <v>3877</v>
      </c>
      <c r="G57" s="228" t="s">
        <v>3386</v>
      </c>
      <c r="H57" s="228" t="s">
        <v>3809</v>
      </c>
      <c r="I57" s="228" t="s">
        <v>3878</v>
      </c>
      <c r="J57" s="213" t="s">
        <v>3888</v>
      </c>
      <c r="K57" s="228" t="s">
        <v>3178</v>
      </c>
      <c r="L57" s="155">
        <v>29705</v>
      </c>
      <c r="M57" s="233">
        <v>1000</v>
      </c>
      <c r="N57" s="233">
        <v>5000</v>
      </c>
      <c r="O57" s="227" t="s">
        <v>3880</v>
      </c>
      <c r="P57" s="153">
        <v>1.72E-2</v>
      </c>
      <c r="Q57" s="153">
        <v>1.4999999999999999E-2</v>
      </c>
      <c r="R57" s="153">
        <v>0</v>
      </c>
      <c r="S57" s="153">
        <v>3.5000000000000001E-3</v>
      </c>
      <c r="T57" s="228" t="s">
        <v>3881</v>
      </c>
      <c r="U57" s="228" t="s">
        <v>3882</v>
      </c>
      <c r="V57" s="235">
        <v>9.3862000000000008E-3</v>
      </c>
      <c r="W57" s="235">
        <v>9.1453699999999999E-2</v>
      </c>
      <c r="X57" s="235">
        <v>0.14980000000000002</v>
      </c>
      <c r="Y57" s="235">
        <v>0.2606</v>
      </c>
      <c r="Z57" s="235">
        <v>-0.15679999999999999</v>
      </c>
    </row>
    <row r="58" spans="1:26" customFormat="1" x14ac:dyDescent="0.35">
      <c r="A58" s="161"/>
      <c r="B58" s="228" t="s">
        <v>4029</v>
      </c>
      <c r="C58" s="228" t="s">
        <v>3728</v>
      </c>
      <c r="D58" s="228" t="s">
        <v>3906</v>
      </c>
      <c r="E58" s="228" t="s">
        <v>548</v>
      </c>
      <c r="F58" s="228" t="s">
        <v>3907</v>
      </c>
      <c r="G58" s="228" t="s">
        <v>3386</v>
      </c>
      <c r="H58" s="228" t="s">
        <v>3812</v>
      </c>
      <c r="I58" s="228" t="s">
        <v>3878</v>
      </c>
      <c r="J58" s="213" t="s">
        <v>3886</v>
      </c>
      <c r="K58" s="228" t="s">
        <v>3909</v>
      </c>
      <c r="L58" s="155">
        <v>40331</v>
      </c>
      <c r="M58" s="233">
        <v>1000</v>
      </c>
      <c r="N58" s="233">
        <v>5000</v>
      </c>
      <c r="O58" s="227" t="s">
        <v>3880</v>
      </c>
      <c r="P58" s="153">
        <v>1.2149E-2</v>
      </c>
      <c r="Q58" s="153">
        <v>0.01</v>
      </c>
      <c r="R58" s="153">
        <v>0</v>
      </c>
      <c r="S58" s="153">
        <v>2.5000000000000001E-3</v>
      </c>
      <c r="T58" s="228" t="s">
        <v>3881</v>
      </c>
      <c r="U58" s="228" t="s">
        <v>3882</v>
      </c>
      <c r="V58" s="235">
        <v>1.0401499999999999E-2</v>
      </c>
      <c r="W58" s="235">
        <v>4.7890599999999998E-2</v>
      </c>
      <c r="X58" s="235">
        <v>5.28E-2</v>
      </c>
      <c r="Y58" s="235">
        <v>5.8799999999999998E-2</v>
      </c>
      <c r="Z58" s="235">
        <v>-3.4700000000000002E-2</v>
      </c>
    </row>
    <row r="59" spans="1:26" customFormat="1" x14ac:dyDescent="0.35">
      <c r="A59" s="161"/>
      <c r="B59" s="228" t="s">
        <v>4030</v>
      </c>
      <c r="C59" s="228" t="s">
        <v>3729</v>
      </c>
      <c r="D59" s="228" t="s">
        <v>3906</v>
      </c>
      <c r="E59" s="228" t="s">
        <v>358</v>
      </c>
      <c r="F59" s="228" t="s">
        <v>3877</v>
      </c>
      <c r="G59" s="228" t="s">
        <v>3903</v>
      </c>
      <c r="H59" s="228" t="s">
        <v>3815</v>
      </c>
      <c r="I59" s="228" t="s">
        <v>3878</v>
      </c>
      <c r="J59" s="213" t="s">
        <v>3886</v>
      </c>
      <c r="K59" s="228" t="s">
        <v>3795</v>
      </c>
      <c r="L59" s="155">
        <v>38441</v>
      </c>
      <c r="M59" s="233">
        <v>1000</v>
      </c>
      <c r="N59" s="233">
        <v>5000</v>
      </c>
      <c r="O59" s="227" t="s">
        <v>3880</v>
      </c>
      <c r="P59" s="153">
        <v>1.7585E-2</v>
      </c>
      <c r="Q59" s="153">
        <v>1.4999999999999999E-2</v>
      </c>
      <c r="R59" s="153">
        <v>0</v>
      </c>
      <c r="S59" s="153">
        <v>3.4999999999999996E-3</v>
      </c>
      <c r="T59" s="228" t="s">
        <v>3881</v>
      </c>
      <c r="U59" s="228" t="s">
        <v>3882</v>
      </c>
      <c r="V59" s="235">
        <v>5.42097E-2</v>
      </c>
      <c r="W59" s="235">
        <v>0.22694710000000001</v>
      </c>
      <c r="X59" s="235">
        <v>0.121</v>
      </c>
      <c r="Y59" s="235">
        <v>-0.10189999999999999</v>
      </c>
      <c r="Z59" s="235">
        <v>-0.29260000000000003</v>
      </c>
    </row>
    <row r="60" spans="1:26" customFormat="1" x14ac:dyDescent="0.35">
      <c r="A60" s="161"/>
      <c r="B60" s="228" t="s">
        <v>4031</v>
      </c>
      <c r="C60" s="228" t="s">
        <v>3730</v>
      </c>
      <c r="D60" s="228" t="s">
        <v>3953</v>
      </c>
      <c r="E60" s="228" t="s">
        <v>548</v>
      </c>
      <c r="F60" s="228" t="s">
        <v>3907</v>
      </c>
      <c r="G60" s="228" t="s">
        <v>3386</v>
      </c>
      <c r="H60" s="228" t="s">
        <v>3813</v>
      </c>
      <c r="I60" s="228" t="s">
        <v>3878</v>
      </c>
      <c r="J60" s="213" t="s">
        <v>3888</v>
      </c>
      <c r="K60" s="228" t="s">
        <v>3777</v>
      </c>
      <c r="L60" s="155">
        <v>41791</v>
      </c>
      <c r="M60" s="233">
        <v>1000</v>
      </c>
      <c r="N60" s="233">
        <v>5000</v>
      </c>
      <c r="O60" s="227" t="s">
        <v>3880</v>
      </c>
      <c r="P60" s="153">
        <v>1.1781E-2</v>
      </c>
      <c r="Q60" s="153">
        <v>0.01</v>
      </c>
      <c r="R60" s="153">
        <v>0</v>
      </c>
      <c r="S60" s="153">
        <v>2.5000000000000001E-3</v>
      </c>
      <c r="T60" s="228" t="s">
        <v>3881</v>
      </c>
      <c r="U60" s="228" t="s">
        <v>3882</v>
      </c>
      <c r="V60" s="235">
        <v>1.2104500000000001E-2</v>
      </c>
      <c r="W60" s="235">
        <v>4.9779700000000003E-2</v>
      </c>
      <c r="X60" s="235">
        <v>5.9500000000000004E-2</v>
      </c>
      <c r="Y60" s="235">
        <v>4.9500000000000002E-2</v>
      </c>
      <c r="Z60" s="235">
        <v>-8.1900000000000001E-2</v>
      </c>
    </row>
    <row r="61" spans="1:26" customFormat="1" x14ac:dyDescent="0.35">
      <c r="A61" s="161"/>
      <c r="B61" s="228" t="s">
        <v>4032</v>
      </c>
      <c r="C61" s="228" t="s">
        <v>3731</v>
      </c>
      <c r="D61" s="228" t="s">
        <v>3906</v>
      </c>
      <c r="E61" s="228" t="s">
        <v>548</v>
      </c>
      <c r="F61" s="228" t="s">
        <v>3907</v>
      </c>
      <c r="G61" s="228" t="s">
        <v>3891</v>
      </c>
      <c r="H61" s="228" t="s">
        <v>3813</v>
      </c>
      <c r="I61" s="228" t="s">
        <v>3878</v>
      </c>
      <c r="J61" s="213" t="s">
        <v>3886</v>
      </c>
      <c r="K61" s="228" t="s">
        <v>3910</v>
      </c>
      <c r="L61" s="155">
        <v>39734</v>
      </c>
      <c r="M61" s="233">
        <v>1000</v>
      </c>
      <c r="N61" s="233">
        <v>5000</v>
      </c>
      <c r="O61" s="227" t="s">
        <v>3880</v>
      </c>
      <c r="P61" s="153">
        <v>1.2002000000000001E-2</v>
      </c>
      <c r="Q61" s="153">
        <v>0.01</v>
      </c>
      <c r="R61" s="153">
        <v>0</v>
      </c>
      <c r="S61" s="153">
        <v>2.5000000000000001E-3</v>
      </c>
      <c r="T61" s="228" t="s">
        <v>3881</v>
      </c>
      <c r="U61" s="228" t="s">
        <v>3882</v>
      </c>
      <c r="V61" s="235">
        <v>4.9586999999999999E-3</v>
      </c>
      <c r="W61" s="235">
        <v>2.5388600000000001E-2</v>
      </c>
      <c r="X61" s="235">
        <v>4.9200000000000001E-2</v>
      </c>
      <c r="Y61" s="235">
        <v>4.6500000000000007E-2</v>
      </c>
      <c r="Z61" s="235">
        <v>5.9999999999999995E-4</v>
      </c>
    </row>
    <row r="62" spans="1:26" customFormat="1" x14ac:dyDescent="0.35">
      <c r="A62" s="161"/>
      <c r="B62" s="228" t="s">
        <v>4033</v>
      </c>
      <c r="C62" s="228" t="s">
        <v>3732</v>
      </c>
      <c r="D62" s="228" t="s">
        <v>3906</v>
      </c>
      <c r="E62" s="228" t="s">
        <v>358</v>
      </c>
      <c r="F62" s="228" t="s">
        <v>3877</v>
      </c>
      <c r="G62" s="228" t="s">
        <v>3824</v>
      </c>
      <c r="H62" s="228" t="s">
        <v>3816</v>
      </c>
      <c r="I62" s="228" t="s">
        <v>3878</v>
      </c>
      <c r="J62" s="213" t="s">
        <v>3879</v>
      </c>
      <c r="K62" s="228" t="s">
        <v>3796</v>
      </c>
      <c r="L62" s="155">
        <v>41613</v>
      </c>
      <c r="M62" s="233">
        <v>1000</v>
      </c>
      <c r="N62" s="233">
        <v>5000</v>
      </c>
      <c r="O62" s="227" t="s">
        <v>3880</v>
      </c>
      <c r="P62" s="153">
        <v>1.745E-2</v>
      </c>
      <c r="Q62" s="153">
        <v>1.4999999999999999E-2</v>
      </c>
      <c r="R62" s="153">
        <v>0</v>
      </c>
      <c r="S62" s="153">
        <v>6.3E-3</v>
      </c>
      <c r="T62" s="228" t="s">
        <v>3881</v>
      </c>
      <c r="U62" s="228" t="s">
        <v>3882</v>
      </c>
      <c r="V62" s="235">
        <v>4.5646000000000006E-2</v>
      </c>
      <c r="W62" s="235">
        <v>0.18553360000000002</v>
      </c>
      <c r="X62" s="235">
        <v>0.33960000000000001</v>
      </c>
      <c r="Y62" s="235">
        <v>0.308</v>
      </c>
      <c r="Z62" s="235">
        <v>-0.23039999999999999</v>
      </c>
    </row>
    <row r="63" spans="1:26" customFormat="1" x14ac:dyDescent="0.35">
      <c r="A63" s="161"/>
      <c r="B63" s="228" t="s">
        <v>4037</v>
      </c>
      <c r="C63" s="228" t="s">
        <v>3964</v>
      </c>
      <c r="D63" s="228" t="s">
        <v>3906</v>
      </c>
      <c r="E63" s="228" t="s">
        <v>548</v>
      </c>
      <c r="F63" s="228" t="s">
        <v>3962</v>
      </c>
      <c r="G63" s="228" t="s">
        <v>3891</v>
      </c>
      <c r="H63" s="228" t="s">
        <v>3963</v>
      </c>
      <c r="I63" s="228" t="s">
        <v>3878</v>
      </c>
      <c r="J63" s="213" t="s">
        <v>3879</v>
      </c>
      <c r="K63" s="228" t="s">
        <v>3173</v>
      </c>
      <c r="L63" s="155">
        <v>31788</v>
      </c>
      <c r="M63" s="233">
        <v>1000</v>
      </c>
      <c r="N63" s="233">
        <v>0</v>
      </c>
      <c r="O63" s="227" t="s">
        <v>3880</v>
      </c>
      <c r="P63" s="153">
        <v>5.1489999999999999E-3</v>
      </c>
      <c r="Q63" s="153">
        <v>4.0000000000000001E-3</v>
      </c>
      <c r="R63" s="153">
        <v>0</v>
      </c>
      <c r="S63" s="153">
        <v>1E-3</v>
      </c>
      <c r="T63" s="228" t="s">
        <v>3881</v>
      </c>
      <c r="U63" s="228" t="s">
        <v>3882</v>
      </c>
      <c r="V63" s="235">
        <v>3.9626000000000001E-3</v>
      </c>
      <c r="W63" s="235">
        <v>2.8567499999999999E-2</v>
      </c>
      <c r="X63" s="235">
        <v>5.1399999999999994E-2</v>
      </c>
      <c r="Y63" s="235">
        <v>5.0700000000000002E-2</v>
      </c>
      <c r="Z63" s="235">
        <v>1.3899999999999999E-2</v>
      </c>
    </row>
    <row r="64" spans="1:26" customFormat="1" x14ac:dyDescent="0.35">
      <c r="A64" s="161"/>
      <c r="B64" s="228" t="s">
        <v>4034</v>
      </c>
      <c r="C64" s="228" t="s">
        <v>3733</v>
      </c>
      <c r="D64" s="228" t="s">
        <v>3906</v>
      </c>
      <c r="E64" s="228" t="s">
        <v>358</v>
      </c>
      <c r="F64" s="228" t="s">
        <v>3877</v>
      </c>
      <c r="G64" s="228" t="s">
        <v>3891</v>
      </c>
      <c r="H64" s="228" t="s">
        <v>3808</v>
      </c>
      <c r="I64" s="228" t="s">
        <v>3878</v>
      </c>
      <c r="J64" s="213" t="s">
        <v>3920</v>
      </c>
      <c r="K64" s="228" t="s">
        <v>3797</v>
      </c>
      <c r="L64" s="155">
        <v>38441</v>
      </c>
      <c r="M64" s="233">
        <v>1000</v>
      </c>
      <c r="N64" s="233">
        <v>5000</v>
      </c>
      <c r="O64" s="227" t="s">
        <v>3880</v>
      </c>
      <c r="P64" s="153">
        <v>1.7195999999999999E-2</v>
      </c>
      <c r="Q64" s="153">
        <v>1.4999999999999999E-2</v>
      </c>
      <c r="R64" s="153">
        <v>0</v>
      </c>
      <c r="S64" s="153">
        <v>3.5000000000000001E-3</v>
      </c>
      <c r="T64" s="228" t="s">
        <v>3881</v>
      </c>
      <c r="U64" s="228" t="s">
        <v>3882</v>
      </c>
      <c r="V64" s="235">
        <v>-3.8306E-3</v>
      </c>
      <c r="W64" s="235">
        <v>8.1686899999999993E-2</v>
      </c>
      <c r="X64" s="235">
        <v>0.33090000000000003</v>
      </c>
      <c r="Y64" s="235">
        <v>0.3483</v>
      </c>
      <c r="Z64" s="235">
        <v>-0.26780000000000004</v>
      </c>
    </row>
    <row r="65" spans="1:26" customFormat="1" x14ac:dyDescent="0.35">
      <c r="A65" s="161"/>
      <c r="B65" s="228" t="s">
        <v>4035</v>
      </c>
      <c r="C65" s="228" t="s">
        <v>3734</v>
      </c>
      <c r="D65" s="228" t="s">
        <v>3906</v>
      </c>
      <c r="E65" s="228" t="s">
        <v>358</v>
      </c>
      <c r="F65" s="228" t="s">
        <v>3877</v>
      </c>
      <c r="G65" s="228" t="s">
        <v>3891</v>
      </c>
      <c r="H65" s="228" t="s">
        <v>3810</v>
      </c>
      <c r="I65" s="228" t="s">
        <v>3878</v>
      </c>
      <c r="J65" s="213" t="s">
        <v>3886</v>
      </c>
      <c r="K65" s="228" t="s">
        <v>3791</v>
      </c>
      <c r="L65" s="155">
        <v>30867</v>
      </c>
      <c r="M65" s="233">
        <v>1000</v>
      </c>
      <c r="N65" s="233">
        <v>5000</v>
      </c>
      <c r="O65" s="227" t="s">
        <v>3880</v>
      </c>
      <c r="P65" s="153">
        <v>1.6806000000000001E-2</v>
      </c>
      <c r="Q65" s="153">
        <v>1.4999999999999999E-2</v>
      </c>
      <c r="R65" s="153">
        <v>0</v>
      </c>
      <c r="S65" s="153">
        <v>3.5000000000000001E-3</v>
      </c>
      <c r="T65" s="228" t="s">
        <v>3881</v>
      </c>
      <c r="U65" s="228" t="s">
        <v>3882</v>
      </c>
      <c r="V65" s="235">
        <v>1.9399E-3</v>
      </c>
      <c r="W65" s="235">
        <v>8.0754800000000002E-2</v>
      </c>
      <c r="X65" s="235">
        <v>0.22899999999999998</v>
      </c>
      <c r="Y65" s="235">
        <v>0.26940000000000003</v>
      </c>
      <c r="Z65" s="235">
        <v>-0.22219999999999998</v>
      </c>
    </row>
    <row r="66" spans="1:26" customFormat="1" x14ac:dyDescent="0.35">
      <c r="A66" s="161"/>
      <c r="B66" s="228" t="s">
        <v>4036</v>
      </c>
      <c r="C66" s="228" t="s">
        <v>3735</v>
      </c>
      <c r="D66" s="228" t="s">
        <v>3906</v>
      </c>
      <c r="E66" s="228" t="s">
        <v>358</v>
      </c>
      <c r="F66" s="228" t="s">
        <v>3877</v>
      </c>
      <c r="G66" s="228" t="s">
        <v>3891</v>
      </c>
      <c r="H66" s="228" t="s">
        <v>3810</v>
      </c>
      <c r="I66" s="228" t="s">
        <v>3878</v>
      </c>
      <c r="J66" s="213" t="s">
        <v>3888</v>
      </c>
      <c r="K66" s="228" t="s">
        <v>3798</v>
      </c>
      <c r="L66" s="155">
        <v>39267</v>
      </c>
      <c r="M66" s="233">
        <v>1000</v>
      </c>
      <c r="N66" s="233">
        <v>5000</v>
      </c>
      <c r="O66" s="227" t="s">
        <v>3880</v>
      </c>
      <c r="P66" s="153">
        <v>1.6975000000000001E-2</v>
      </c>
      <c r="Q66" s="153">
        <v>1.4999999999999999E-2</v>
      </c>
      <c r="R66" s="153">
        <v>0</v>
      </c>
      <c r="S66" s="153">
        <v>3.5000000000000001E-3</v>
      </c>
      <c r="T66" s="228" t="s">
        <v>3881</v>
      </c>
      <c r="U66" s="228" t="s">
        <v>3882</v>
      </c>
      <c r="V66" s="235">
        <v>4.1789999999999996E-3</v>
      </c>
      <c r="W66" s="235">
        <v>7.9154200000000008E-2</v>
      </c>
      <c r="X66" s="235">
        <v>0.28000000000000003</v>
      </c>
      <c r="Y66" s="235">
        <v>0.30430000000000001</v>
      </c>
      <c r="Z66" s="235">
        <v>-0.2021</v>
      </c>
    </row>
    <row r="67" spans="1:26" customFormat="1" x14ac:dyDescent="0.35">
      <c r="A67" s="161"/>
      <c r="B67" s="228" t="s">
        <v>4038</v>
      </c>
      <c r="C67" s="228" t="s">
        <v>3736</v>
      </c>
      <c r="D67" s="228" t="s">
        <v>3954</v>
      </c>
      <c r="E67" s="228" t="s">
        <v>548</v>
      </c>
      <c r="F67" s="228" t="s">
        <v>3907</v>
      </c>
      <c r="G67" s="228" t="s">
        <v>3891</v>
      </c>
      <c r="H67" s="228" t="s">
        <v>3813</v>
      </c>
      <c r="I67" s="228" t="s">
        <v>3878</v>
      </c>
      <c r="J67" s="213" t="s">
        <v>3886</v>
      </c>
      <c r="K67" s="228" t="s">
        <v>3785</v>
      </c>
      <c r="L67" s="155">
        <v>41687</v>
      </c>
      <c r="M67" s="233">
        <v>2500</v>
      </c>
      <c r="N67" s="233">
        <v>0</v>
      </c>
      <c r="O67" s="227" t="s">
        <v>3880</v>
      </c>
      <c r="P67" s="153">
        <v>1.47E-2</v>
      </c>
      <c r="Q67" s="153">
        <v>1.3500000000000002E-2</v>
      </c>
      <c r="R67" s="153">
        <v>0</v>
      </c>
      <c r="S67" s="153">
        <v>2.5000000000000001E-3</v>
      </c>
      <c r="T67" s="228" t="s">
        <v>3892</v>
      </c>
      <c r="U67" s="228" t="s">
        <v>3893</v>
      </c>
      <c r="V67" s="235">
        <v>1.3092299999999999E-2</v>
      </c>
      <c r="W67" s="235">
        <v>4.9063900000000001E-2</v>
      </c>
      <c r="X67" s="235">
        <v>8.4000000000000005E-2</v>
      </c>
      <c r="Y67" s="235">
        <v>0.10949999999999999</v>
      </c>
      <c r="Z67" s="235">
        <v>-0.1419</v>
      </c>
    </row>
    <row r="68" spans="1:26" customFormat="1" x14ac:dyDescent="0.35">
      <c r="A68" s="161"/>
      <c r="B68" s="228" t="s">
        <v>4039</v>
      </c>
      <c r="C68" s="228" t="s">
        <v>3737</v>
      </c>
      <c r="D68" s="228" t="s">
        <v>3954</v>
      </c>
      <c r="E68" s="228" t="s">
        <v>548</v>
      </c>
      <c r="F68" s="228" t="s">
        <v>3907</v>
      </c>
      <c r="G68" s="228" t="s">
        <v>3891</v>
      </c>
      <c r="H68" s="228" t="s">
        <v>3813</v>
      </c>
      <c r="I68" s="228" t="s">
        <v>3878</v>
      </c>
      <c r="J68" s="213" t="s">
        <v>3886</v>
      </c>
      <c r="K68" s="228" t="s">
        <v>3777</v>
      </c>
      <c r="L68" s="155">
        <v>42008</v>
      </c>
      <c r="M68" s="233">
        <v>2500</v>
      </c>
      <c r="N68" s="233">
        <v>0</v>
      </c>
      <c r="O68" s="227" t="s">
        <v>3880</v>
      </c>
      <c r="P68" s="153">
        <v>1.4999999999999999E-2</v>
      </c>
      <c r="Q68" s="153">
        <v>1.3500000000000002E-2</v>
      </c>
      <c r="R68" s="153">
        <v>0</v>
      </c>
      <c r="S68" s="153">
        <v>2.5000000000000001E-3</v>
      </c>
      <c r="T68" s="228" t="s">
        <v>3892</v>
      </c>
      <c r="U68" s="228" t="s">
        <v>3893</v>
      </c>
      <c r="V68" s="235">
        <v>1.47949E-2</v>
      </c>
      <c r="W68" s="235">
        <v>5.9691000000000001E-2</v>
      </c>
      <c r="X68" s="235">
        <v>5.7200000000000001E-2</v>
      </c>
      <c r="Y68" s="235">
        <v>7.0699999999999999E-2</v>
      </c>
      <c r="Z68" s="235">
        <v>-0.12939999999999999</v>
      </c>
    </row>
    <row r="69" spans="1:26" customFormat="1" x14ac:dyDescent="0.35">
      <c r="A69" s="161"/>
      <c r="B69" s="228" t="s">
        <v>4040</v>
      </c>
      <c r="C69" s="228" t="s">
        <v>3738</v>
      </c>
      <c r="D69" s="228" t="s">
        <v>3954</v>
      </c>
      <c r="E69" s="228" t="s">
        <v>548</v>
      </c>
      <c r="F69" s="228" t="s">
        <v>3907</v>
      </c>
      <c r="G69" s="228" t="s">
        <v>3891</v>
      </c>
      <c r="H69" s="228" t="s">
        <v>3813</v>
      </c>
      <c r="I69" s="228" t="s">
        <v>3878</v>
      </c>
      <c r="J69" s="213" t="s">
        <v>3929</v>
      </c>
      <c r="K69" s="228" t="s">
        <v>3799</v>
      </c>
      <c r="L69" s="155">
        <v>41687</v>
      </c>
      <c r="M69" s="233">
        <v>2500</v>
      </c>
      <c r="N69" s="233">
        <v>0</v>
      </c>
      <c r="O69" s="227" t="s">
        <v>3880</v>
      </c>
      <c r="P69" s="153">
        <v>1.0800000000000001E-2</v>
      </c>
      <c r="Q69" s="153">
        <v>0.01</v>
      </c>
      <c r="R69" s="153">
        <v>0</v>
      </c>
      <c r="S69" s="153">
        <v>2.5000000000000001E-3</v>
      </c>
      <c r="T69" s="228" t="s">
        <v>3892</v>
      </c>
      <c r="U69" s="228" t="s">
        <v>3893</v>
      </c>
      <c r="V69" s="235">
        <v>9.0238000000000002E-3</v>
      </c>
      <c r="W69" s="235">
        <v>3.9729500000000001E-2</v>
      </c>
      <c r="X69" s="235">
        <v>4.7800000000000002E-2</v>
      </c>
      <c r="Y69" s="235">
        <v>4.6300000000000001E-2</v>
      </c>
      <c r="Z69" s="235">
        <v>-4.8499999999999995E-2</v>
      </c>
    </row>
    <row r="70" spans="1:26" customFormat="1" x14ac:dyDescent="0.35">
      <c r="A70" s="161"/>
      <c r="B70" s="228" t="s">
        <v>4043</v>
      </c>
      <c r="C70" s="228" t="s">
        <v>3741</v>
      </c>
      <c r="D70" s="228" t="s">
        <v>3911</v>
      </c>
      <c r="E70" s="228" t="s">
        <v>358</v>
      </c>
      <c r="F70" s="228" t="s">
        <v>3877</v>
      </c>
      <c r="G70" s="228" t="s">
        <v>3386</v>
      </c>
      <c r="H70" s="228" t="s">
        <v>3809</v>
      </c>
      <c r="I70" s="228" t="s">
        <v>3878</v>
      </c>
      <c r="J70" s="213" t="s">
        <v>3929</v>
      </c>
      <c r="K70" s="228" t="s">
        <v>3178</v>
      </c>
      <c r="L70" s="155">
        <v>38620</v>
      </c>
      <c r="M70" s="233">
        <v>5000</v>
      </c>
      <c r="N70" s="233">
        <v>0</v>
      </c>
      <c r="O70" s="227" t="s">
        <v>3880</v>
      </c>
      <c r="P70" s="153">
        <v>1.9E-2</v>
      </c>
      <c r="Q70" s="153">
        <v>1.0500000000000001E-2</v>
      </c>
      <c r="R70" s="153">
        <v>0</v>
      </c>
      <c r="S70" s="153">
        <v>3.7499999999999999E-3</v>
      </c>
      <c r="T70" s="228" t="s">
        <v>3881</v>
      </c>
      <c r="U70" s="228" t="s">
        <v>3882</v>
      </c>
      <c r="V70" s="235">
        <v>2.3431299999999999E-2</v>
      </c>
      <c r="W70" s="235">
        <v>9.155350000000001E-2</v>
      </c>
      <c r="X70" s="235">
        <v>4.4400000000000002E-2</v>
      </c>
      <c r="Y70" s="235">
        <v>0.1288</v>
      </c>
      <c r="Z70" s="235">
        <v>-0.1875</v>
      </c>
    </row>
    <row r="71" spans="1:26" customFormat="1" x14ac:dyDescent="0.35">
      <c r="A71" s="161"/>
      <c r="B71" s="228" t="s">
        <v>4042</v>
      </c>
      <c r="C71" s="228" t="s">
        <v>3740</v>
      </c>
      <c r="D71" s="228" t="s">
        <v>3911</v>
      </c>
      <c r="E71" s="228" t="s">
        <v>358</v>
      </c>
      <c r="F71" s="228" t="s">
        <v>3877</v>
      </c>
      <c r="G71" s="228" t="s">
        <v>3822</v>
      </c>
      <c r="H71" s="228" t="s">
        <v>3811</v>
      </c>
      <c r="I71" s="228" t="s">
        <v>3878</v>
      </c>
      <c r="J71" s="213" t="s">
        <v>3886</v>
      </c>
      <c r="K71" s="228" t="s">
        <v>3180</v>
      </c>
      <c r="L71" s="155">
        <v>36688</v>
      </c>
      <c r="M71" s="233">
        <v>5000</v>
      </c>
      <c r="N71" s="233">
        <v>0</v>
      </c>
      <c r="O71" s="227" t="s">
        <v>3880</v>
      </c>
      <c r="P71" s="153">
        <v>1.95E-2</v>
      </c>
      <c r="Q71" s="153">
        <v>1.0500000000000001E-2</v>
      </c>
      <c r="R71" s="153">
        <v>0</v>
      </c>
      <c r="S71" s="153">
        <v>3.7499999999999999E-3</v>
      </c>
      <c r="T71" s="228" t="s">
        <v>3881</v>
      </c>
      <c r="U71" s="228" t="s">
        <v>3882</v>
      </c>
      <c r="V71" s="235">
        <v>2.9579100000000001E-2</v>
      </c>
      <c r="W71" s="235">
        <v>0.19471949999999999</v>
      </c>
      <c r="X71" s="235">
        <v>-2.5999999999999999E-3</v>
      </c>
      <c r="Y71" s="235">
        <v>0.13189999999999999</v>
      </c>
      <c r="Z71" s="235">
        <v>-0.17420000000000002</v>
      </c>
    </row>
    <row r="72" spans="1:26" customFormat="1" x14ac:dyDescent="0.35">
      <c r="A72" s="161"/>
      <c r="B72" s="228" t="s">
        <v>4041</v>
      </c>
      <c r="C72" s="228" t="s">
        <v>3739</v>
      </c>
      <c r="D72" s="228" t="s">
        <v>3911</v>
      </c>
      <c r="E72" s="228" t="s">
        <v>548</v>
      </c>
      <c r="F72" s="228" t="s">
        <v>3907</v>
      </c>
      <c r="G72" s="228" t="s">
        <v>3884</v>
      </c>
      <c r="H72" s="228" t="s">
        <v>3908</v>
      </c>
      <c r="I72" s="228" t="s">
        <v>3878</v>
      </c>
      <c r="J72" s="213" t="s">
        <v>3886</v>
      </c>
      <c r="K72" s="228" t="s">
        <v>3169</v>
      </c>
      <c r="L72" s="155">
        <v>36921</v>
      </c>
      <c r="M72" s="233">
        <v>1000</v>
      </c>
      <c r="N72" s="233">
        <v>0</v>
      </c>
      <c r="O72" s="227" t="s">
        <v>3880</v>
      </c>
      <c r="P72" s="153">
        <v>1.52E-2</v>
      </c>
      <c r="Q72" s="153">
        <v>9.0000000000000011E-3</v>
      </c>
      <c r="R72" s="153">
        <v>0</v>
      </c>
      <c r="S72" s="153">
        <v>2.5000000000000001E-3</v>
      </c>
      <c r="T72" s="228" t="s">
        <v>3881</v>
      </c>
      <c r="U72" s="228" t="s">
        <v>3882</v>
      </c>
      <c r="V72" s="235">
        <v>1.4030300000000001E-2</v>
      </c>
      <c r="W72" s="235">
        <v>6.9961800000000005E-2</v>
      </c>
      <c r="X72" s="235">
        <v>6.2400000000000004E-2</v>
      </c>
      <c r="Y72" s="235">
        <v>9.5899999999999999E-2</v>
      </c>
      <c r="Z72" s="235">
        <v>-0.15859999999999999</v>
      </c>
    </row>
    <row r="73" spans="1:26" customFormat="1" x14ac:dyDescent="0.35">
      <c r="A73" s="161"/>
      <c r="B73" s="228" t="s">
        <v>4044</v>
      </c>
      <c r="C73" s="228" t="s">
        <v>3742</v>
      </c>
      <c r="D73" s="228" t="s">
        <v>3911</v>
      </c>
      <c r="E73" s="228" t="s">
        <v>3974</v>
      </c>
      <c r="F73" s="228" t="s">
        <v>3913</v>
      </c>
      <c r="G73" s="228" t="s">
        <v>3386</v>
      </c>
      <c r="H73" s="228" t="s">
        <v>3817</v>
      </c>
      <c r="I73" s="228" t="s">
        <v>3878</v>
      </c>
      <c r="J73" s="213" t="s">
        <v>3886</v>
      </c>
      <c r="K73" s="228" t="s">
        <v>3925</v>
      </c>
      <c r="L73" s="155">
        <v>36921</v>
      </c>
      <c r="M73" s="233">
        <v>5000</v>
      </c>
      <c r="N73" s="233">
        <v>0</v>
      </c>
      <c r="O73" s="227" t="s">
        <v>3880</v>
      </c>
      <c r="P73" s="153">
        <v>1.84E-2</v>
      </c>
      <c r="Q73" s="153">
        <v>1.0500000000000001E-2</v>
      </c>
      <c r="R73" s="153">
        <v>0</v>
      </c>
      <c r="S73" s="153">
        <v>3.7499999999999999E-3</v>
      </c>
      <c r="T73" s="228" t="s">
        <v>3881</v>
      </c>
      <c r="U73" s="228" t="s">
        <v>3882</v>
      </c>
      <c r="V73" s="235">
        <v>2.9233200000000001E-2</v>
      </c>
      <c r="W73" s="235">
        <v>0.1114619</v>
      </c>
      <c r="X73" s="235">
        <v>2.87E-2</v>
      </c>
      <c r="Y73" s="235">
        <v>8.9800000000000005E-2</v>
      </c>
      <c r="Z73" s="235">
        <v>-0.1164</v>
      </c>
    </row>
    <row r="74" spans="1:26" customFormat="1" x14ac:dyDescent="0.35">
      <c r="A74" s="161"/>
      <c r="B74" s="228" t="s">
        <v>4045</v>
      </c>
      <c r="C74" s="228" t="s">
        <v>3743</v>
      </c>
      <c r="D74" s="228" t="s">
        <v>3911</v>
      </c>
      <c r="E74" s="228" t="s">
        <v>548</v>
      </c>
      <c r="F74" s="228" t="s">
        <v>3907</v>
      </c>
      <c r="G74" s="228" t="s">
        <v>3891</v>
      </c>
      <c r="H74" s="228" t="s">
        <v>3813</v>
      </c>
      <c r="I74" s="228" t="s">
        <v>3878</v>
      </c>
      <c r="J74" s="213" t="s">
        <v>3929</v>
      </c>
      <c r="K74" s="228" t="s">
        <v>3800</v>
      </c>
      <c r="L74" s="155">
        <v>38620</v>
      </c>
      <c r="M74" s="233">
        <v>5000</v>
      </c>
      <c r="N74" s="233">
        <v>0</v>
      </c>
      <c r="O74" s="227" t="s">
        <v>3880</v>
      </c>
      <c r="P74" s="153">
        <v>1.14E-2</v>
      </c>
      <c r="Q74" s="153">
        <v>6.0000000000000001E-3</v>
      </c>
      <c r="R74" s="153">
        <v>0</v>
      </c>
      <c r="S74" s="153">
        <v>2E-3</v>
      </c>
      <c r="T74" s="228" t="s">
        <v>3881</v>
      </c>
      <c r="U74" s="228" t="s">
        <v>3882</v>
      </c>
      <c r="V74" s="235">
        <v>7.9074999999999996E-3</v>
      </c>
      <c r="W74" s="235">
        <v>3.6272700000000005E-2</v>
      </c>
      <c r="X74" s="235">
        <v>4.3099999999999999E-2</v>
      </c>
      <c r="Y74" s="235">
        <v>0.05</v>
      </c>
      <c r="Z74" s="235">
        <v>-4.7E-2</v>
      </c>
    </row>
    <row r="75" spans="1:26" customFormat="1" x14ac:dyDescent="0.35">
      <c r="A75" s="161"/>
      <c r="B75" s="228" t="s">
        <v>4046</v>
      </c>
      <c r="C75" s="228" t="s">
        <v>3744</v>
      </c>
      <c r="D75" s="228" t="s">
        <v>3911</v>
      </c>
      <c r="E75" s="228" t="s">
        <v>3974</v>
      </c>
      <c r="F75" s="228" t="s">
        <v>3913</v>
      </c>
      <c r="G75" s="228" t="s">
        <v>3386</v>
      </c>
      <c r="H75" s="228" t="s">
        <v>3817</v>
      </c>
      <c r="I75" s="228" t="s">
        <v>3878</v>
      </c>
      <c r="J75" s="213" t="s">
        <v>3888</v>
      </c>
      <c r="K75" s="228" t="s">
        <v>3178</v>
      </c>
      <c r="L75" s="155">
        <v>42675</v>
      </c>
      <c r="M75" s="233">
        <v>5000</v>
      </c>
      <c r="N75" s="233">
        <v>0</v>
      </c>
      <c r="O75" s="227" t="s">
        <v>3880</v>
      </c>
      <c r="P75" s="153">
        <v>1.9199999999999998E-2</v>
      </c>
      <c r="Q75" s="153">
        <v>1.0500000000000001E-2</v>
      </c>
      <c r="R75" s="153">
        <v>0</v>
      </c>
      <c r="S75" s="153">
        <v>3.7499999999999999E-3</v>
      </c>
      <c r="T75" s="228" t="s">
        <v>3881</v>
      </c>
      <c r="U75" s="228" t="s">
        <v>3882</v>
      </c>
      <c r="V75" s="235">
        <v>6.1880999999999993E-3</v>
      </c>
      <c r="W75" s="235">
        <v>0.14749470000000001</v>
      </c>
      <c r="X75" s="235">
        <v>4.1100000000000005E-2</v>
      </c>
      <c r="Y75" s="235">
        <v>0.14660000000000001</v>
      </c>
      <c r="Z75" s="235">
        <v>-0.14480000000000001</v>
      </c>
    </row>
    <row r="76" spans="1:26" customFormat="1" x14ac:dyDescent="0.35">
      <c r="A76" s="161"/>
      <c r="B76" s="228" t="s">
        <v>4047</v>
      </c>
      <c r="C76" s="228" t="s">
        <v>3745</v>
      </c>
      <c r="D76" s="228" t="s">
        <v>3883</v>
      </c>
      <c r="E76" s="228" t="s">
        <v>358</v>
      </c>
      <c r="F76" s="228" t="s">
        <v>3877</v>
      </c>
      <c r="G76" s="228" t="s">
        <v>3942</v>
      </c>
      <c r="H76" s="228" t="s">
        <v>3818</v>
      </c>
      <c r="I76" s="228" t="s">
        <v>3878</v>
      </c>
      <c r="J76" s="213" t="s">
        <v>3929</v>
      </c>
      <c r="K76" s="228" t="s">
        <v>3175</v>
      </c>
      <c r="L76" s="155">
        <v>42459</v>
      </c>
      <c r="M76" s="233">
        <v>1000</v>
      </c>
      <c r="N76" s="233">
        <v>0</v>
      </c>
      <c r="O76" s="227" t="s">
        <v>3880</v>
      </c>
      <c r="P76" s="153">
        <v>1.89E-2</v>
      </c>
      <c r="Q76" s="153">
        <v>1.6E-2</v>
      </c>
      <c r="R76" s="153">
        <v>0</v>
      </c>
      <c r="S76" s="153">
        <v>4.0000000000000001E-3</v>
      </c>
      <c r="T76" s="228" t="s">
        <v>3881</v>
      </c>
      <c r="U76" s="228" t="s">
        <v>3882</v>
      </c>
      <c r="V76" s="235">
        <v>5.8938999999999997E-3</v>
      </c>
      <c r="W76" s="235">
        <v>7.6658400000000002E-2</v>
      </c>
      <c r="X76" s="235">
        <v>0.28360000000000002</v>
      </c>
      <c r="Y76" s="235">
        <v>-0.1109</v>
      </c>
      <c r="Z76" s="235">
        <v>-0.1787</v>
      </c>
    </row>
    <row r="77" spans="1:26" customFormat="1" x14ac:dyDescent="0.35">
      <c r="A77" s="161"/>
      <c r="B77" s="228" t="s">
        <v>4048</v>
      </c>
      <c r="C77" s="228" t="s">
        <v>3746</v>
      </c>
      <c r="D77" s="228" t="s">
        <v>3883</v>
      </c>
      <c r="E77" s="228" t="s">
        <v>358</v>
      </c>
      <c r="F77" s="228" t="s">
        <v>3877</v>
      </c>
      <c r="G77" s="228" t="s">
        <v>3884</v>
      </c>
      <c r="H77" s="228" t="s">
        <v>3885</v>
      </c>
      <c r="I77" s="228" t="s">
        <v>3878</v>
      </c>
      <c r="J77" s="213" t="s">
        <v>3886</v>
      </c>
      <c r="K77" s="228" t="s">
        <v>3170</v>
      </c>
      <c r="L77" s="155">
        <v>41137</v>
      </c>
      <c r="M77" s="233">
        <v>1000</v>
      </c>
      <c r="N77" s="233">
        <v>0</v>
      </c>
      <c r="O77" s="227" t="s">
        <v>3880</v>
      </c>
      <c r="P77" s="153">
        <v>2.1899999999999999E-2</v>
      </c>
      <c r="Q77" s="153">
        <v>1.9E-2</v>
      </c>
      <c r="R77" s="153">
        <v>0</v>
      </c>
      <c r="S77" s="153">
        <v>4.7499999999999999E-3</v>
      </c>
      <c r="T77" s="228" t="s">
        <v>3881</v>
      </c>
      <c r="U77" s="228" t="s">
        <v>3882</v>
      </c>
      <c r="V77" s="235">
        <v>3.4634100000000001E-2</v>
      </c>
      <c r="W77" s="235">
        <v>5.4961500000000003E-2</v>
      </c>
      <c r="X77" s="235">
        <v>8.4199999999999997E-2</v>
      </c>
      <c r="Y77" s="235">
        <v>7.17E-2</v>
      </c>
      <c r="Z77" s="235">
        <v>-0.2989</v>
      </c>
    </row>
    <row r="78" spans="1:26" customFormat="1" x14ac:dyDescent="0.35">
      <c r="A78" s="161"/>
      <c r="B78" s="228" t="s">
        <v>4049</v>
      </c>
      <c r="C78" s="228" t="s">
        <v>3747</v>
      </c>
      <c r="D78" s="228" t="s">
        <v>3883</v>
      </c>
      <c r="E78" s="228" t="s">
        <v>358</v>
      </c>
      <c r="F78" s="228" t="s">
        <v>3877</v>
      </c>
      <c r="G78" s="228" t="s">
        <v>3822</v>
      </c>
      <c r="H78" s="228" t="s">
        <v>3811</v>
      </c>
      <c r="I78" s="228" t="s">
        <v>3878</v>
      </c>
      <c r="J78" s="213" t="s">
        <v>3879</v>
      </c>
      <c r="K78" s="228" t="s">
        <v>3180</v>
      </c>
      <c r="L78" s="155">
        <v>42467</v>
      </c>
      <c r="M78" s="233">
        <v>1000</v>
      </c>
      <c r="N78" s="233">
        <v>0</v>
      </c>
      <c r="O78" s="227" t="s">
        <v>3880</v>
      </c>
      <c r="P78" s="153">
        <v>1.7649999999999999E-2</v>
      </c>
      <c r="Q78" s="153">
        <v>1.4999999999999999E-2</v>
      </c>
      <c r="R78" s="153">
        <v>0</v>
      </c>
      <c r="S78" s="153">
        <v>3.7499999999999999E-3</v>
      </c>
      <c r="T78" s="228" t="s">
        <v>3881</v>
      </c>
      <c r="U78" s="228" t="s">
        <v>3882</v>
      </c>
      <c r="V78" s="235">
        <v>-1.53487E-2</v>
      </c>
      <c r="W78" s="235">
        <v>-1.1390299999999999E-2</v>
      </c>
      <c r="X78" s="235">
        <v>0.19329999999999997</v>
      </c>
      <c r="Y78" s="235">
        <v>0.23260000000000003</v>
      </c>
      <c r="Z78" s="235">
        <v>-0.3826</v>
      </c>
    </row>
    <row r="79" spans="1:26" customFormat="1" x14ac:dyDescent="0.35">
      <c r="A79" s="161"/>
      <c r="B79" s="228" t="s">
        <v>4050</v>
      </c>
      <c r="C79" s="228" t="s">
        <v>3748</v>
      </c>
      <c r="D79" s="228" t="s">
        <v>3883</v>
      </c>
      <c r="E79" s="228" t="s">
        <v>3974</v>
      </c>
      <c r="F79" s="228" t="s">
        <v>3913</v>
      </c>
      <c r="G79" s="228" t="s">
        <v>3386</v>
      </c>
      <c r="H79" s="228" t="s">
        <v>3926</v>
      </c>
      <c r="I79" s="228" t="s">
        <v>3878</v>
      </c>
      <c r="J79" s="213" t="s">
        <v>3886</v>
      </c>
      <c r="K79" s="228" t="s">
        <v>3801</v>
      </c>
      <c r="L79" s="155">
        <v>41868</v>
      </c>
      <c r="M79" s="233">
        <v>1000</v>
      </c>
      <c r="N79" s="233">
        <v>0</v>
      </c>
      <c r="O79" s="227" t="s">
        <v>3880</v>
      </c>
      <c r="P79" s="153">
        <v>2.3802E-2</v>
      </c>
      <c r="Q79" s="153">
        <v>0.02</v>
      </c>
      <c r="R79" s="153">
        <v>0</v>
      </c>
      <c r="S79" s="153">
        <v>5.0000000000000001E-3</v>
      </c>
      <c r="T79" s="228" t="s">
        <v>3881</v>
      </c>
      <c r="U79" s="228" t="s">
        <v>3882</v>
      </c>
      <c r="V79" s="235">
        <v>2.5040000000000001E-4</v>
      </c>
      <c r="W79" s="235">
        <v>2.2585000000000001E-3</v>
      </c>
      <c r="X79" s="235">
        <v>0.15509999999999999</v>
      </c>
      <c r="Y79" s="235">
        <v>8.9399999999999993E-2</v>
      </c>
      <c r="Z79" s="235">
        <v>-0.13019999999999998</v>
      </c>
    </row>
    <row r="80" spans="1:26" customFormat="1" x14ac:dyDescent="0.35">
      <c r="A80" s="161"/>
      <c r="B80" s="228" t="s">
        <v>4051</v>
      </c>
      <c r="C80" s="228" t="s">
        <v>3749</v>
      </c>
      <c r="D80" s="228" t="s">
        <v>3883</v>
      </c>
      <c r="E80" s="228" t="s">
        <v>358</v>
      </c>
      <c r="F80" s="228" t="s">
        <v>3877</v>
      </c>
      <c r="G80" s="228" t="s">
        <v>3386</v>
      </c>
      <c r="H80" s="228" t="s">
        <v>3809</v>
      </c>
      <c r="I80" s="228" t="s">
        <v>3878</v>
      </c>
      <c r="J80" s="213" t="s">
        <v>3886</v>
      </c>
      <c r="K80" s="228" t="s">
        <v>3178</v>
      </c>
      <c r="L80" s="155">
        <v>36828</v>
      </c>
      <c r="M80" s="233">
        <v>1000</v>
      </c>
      <c r="N80" s="233">
        <v>0</v>
      </c>
      <c r="O80" s="227" t="s">
        <v>3880</v>
      </c>
      <c r="P80" s="153">
        <v>1.84E-2</v>
      </c>
      <c r="Q80" s="153">
        <v>1.6E-2</v>
      </c>
      <c r="R80" s="153">
        <v>0</v>
      </c>
      <c r="S80" s="153">
        <v>3.5000000000000001E-3</v>
      </c>
      <c r="T80" s="228" t="s">
        <v>3881</v>
      </c>
      <c r="U80" s="228" t="s">
        <v>3882</v>
      </c>
      <c r="V80" s="235">
        <v>-9.2773999999999999E-3</v>
      </c>
      <c r="W80" s="235">
        <v>4.4930199999999997E-2</v>
      </c>
      <c r="X80" s="235">
        <v>0.1973</v>
      </c>
      <c r="Y80" s="235">
        <v>0.23899999999999999</v>
      </c>
      <c r="Z80" s="235">
        <v>-6.1799999999999994E-2</v>
      </c>
    </row>
    <row r="81" spans="1:26" customFormat="1" x14ac:dyDescent="0.35">
      <c r="A81" s="161"/>
      <c r="B81" s="228" t="s">
        <v>4052</v>
      </c>
      <c r="C81" s="228" t="s">
        <v>3750</v>
      </c>
      <c r="D81" s="228" t="s">
        <v>3883</v>
      </c>
      <c r="E81" s="228" t="s">
        <v>548</v>
      </c>
      <c r="F81" s="228" t="s">
        <v>3907</v>
      </c>
      <c r="G81" s="228" t="s">
        <v>3386</v>
      </c>
      <c r="H81" s="228" t="s">
        <v>3812</v>
      </c>
      <c r="I81" s="228" t="s">
        <v>3878</v>
      </c>
      <c r="J81" s="213" t="s">
        <v>3886</v>
      </c>
      <c r="K81" s="228" t="s">
        <v>3912</v>
      </c>
      <c r="L81" s="155">
        <v>40853</v>
      </c>
      <c r="M81" s="233">
        <v>1000</v>
      </c>
      <c r="N81" s="233">
        <v>0</v>
      </c>
      <c r="O81" s="227" t="s">
        <v>3880</v>
      </c>
      <c r="P81" s="153">
        <v>1.2588999999999999E-2</v>
      </c>
      <c r="Q81" s="153">
        <v>0.01</v>
      </c>
      <c r="R81" s="153">
        <v>0</v>
      </c>
      <c r="S81" s="153">
        <v>2.5000000000000001E-3</v>
      </c>
      <c r="T81" s="228" t="s">
        <v>3881</v>
      </c>
      <c r="U81" s="228" t="s">
        <v>3882</v>
      </c>
      <c r="V81" s="235">
        <v>1.2892199999999999E-2</v>
      </c>
      <c r="W81" s="235">
        <v>5.2046500000000002E-2</v>
      </c>
      <c r="X81" s="235">
        <v>0.11650000000000001</v>
      </c>
      <c r="Y81" s="235">
        <v>4.0800000000000003E-2</v>
      </c>
      <c r="Z81" s="235">
        <v>-2.2599999999999999E-2</v>
      </c>
    </row>
    <row r="82" spans="1:26" customFormat="1" x14ac:dyDescent="0.35">
      <c r="A82" s="161"/>
      <c r="B82" s="228" t="s">
        <v>4053</v>
      </c>
      <c r="C82" s="228" t="s">
        <v>3751</v>
      </c>
      <c r="D82" s="228" t="s">
        <v>3883</v>
      </c>
      <c r="E82" s="228" t="s">
        <v>358</v>
      </c>
      <c r="F82" s="228" t="s">
        <v>3877</v>
      </c>
      <c r="G82" s="228" t="s">
        <v>3386</v>
      </c>
      <c r="H82" s="228" t="s">
        <v>3809</v>
      </c>
      <c r="I82" s="228" t="s">
        <v>3878</v>
      </c>
      <c r="J82" s="213" t="s">
        <v>3888</v>
      </c>
      <c r="K82" s="228" t="s">
        <v>3171</v>
      </c>
      <c r="L82" s="155">
        <v>40511</v>
      </c>
      <c r="M82" s="233">
        <v>1000</v>
      </c>
      <c r="N82" s="233">
        <v>0</v>
      </c>
      <c r="O82" s="227" t="s">
        <v>3880</v>
      </c>
      <c r="P82" s="153">
        <v>1.8415000000000001E-2</v>
      </c>
      <c r="Q82" s="153">
        <v>1.6E-2</v>
      </c>
      <c r="R82" s="153">
        <v>0</v>
      </c>
      <c r="S82" s="153">
        <v>4.0000000000000001E-3</v>
      </c>
      <c r="T82" s="228" t="s">
        <v>3881</v>
      </c>
      <c r="U82" s="228" t="s">
        <v>3882</v>
      </c>
      <c r="V82" s="235">
        <v>1.225E-4</v>
      </c>
      <c r="W82" s="235">
        <v>0.12803870000000001</v>
      </c>
      <c r="X82" s="235">
        <v>0.34470000000000001</v>
      </c>
      <c r="Y82" s="235">
        <v>0.45069999999999999</v>
      </c>
      <c r="Z82" s="235">
        <v>-0.38929999999999998</v>
      </c>
    </row>
    <row r="83" spans="1:26" customFormat="1" x14ac:dyDescent="0.35">
      <c r="A83" s="161"/>
      <c r="B83" s="228" t="s">
        <v>4054</v>
      </c>
      <c r="C83" s="228" t="s">
        <v>3752</v>
      </c>
      <c r="D83" s="228" t="s">
        <v>3883</v>
      </c>
      <c r="E83" s="228" t="s">
        <v>358</v>
      </c>
      <c r="F83" s="228" t="s">
        <v>3877</v>
      </c>
      <c r="G83" s="228" t="s">
        <v>3386</v>
      </c>
      <c r="H83" s="228" t="s">
        <v>3809</v>
      </c>
      <c r="I83" s="228" t="s">
        <v>3878</v>
      </c>
      <c r="J83" s="213" t="s">
        <v>3886</v>
      </c>
      <c r="K83" s="228" t="s">
        <v>3178</v>
      </c>
      <c r="L83" s="155">
        <v>41486</v>
      </c>
      <c r="M83" s="233">
        <v>1000</v>
      </c>
      <c r="N83" s="233">
        <v>0</v>
      </c>
      <c r="O83" s="227" t="s">
        <v>3880</v>
      </c>
      <c r="P83" s="153">
        <v>1.84E-2</v>
      </c>
      <c r="Q83" s="153">
        <v>1.6E-2</v>
      </c>
      <c r="R83" s="153">
        <v>0</v>
      </c>
      <c r="S83" s="153">
        <v>4.4000000000000003E-3</v>
      </c>
      <c r="T83" s="228" t="s">
        <v>3881</v>
      </c>
      <c r="U83" s="228" t="s">
        <v>3882</v>
      </c>
      <c r="V83" s="235">
        <v>-1.0819E-3</v>
      </c>
      <c r="W83" s="235">
        <v>3.6567799999999998E-2</v>
      </c>
      <c r="X83" s="235">
        <v>0.1686</v>
      </c>
      <c r="Y83" s="235">
        <v>0.14219999999999999</v>
      </c>
      <c r="Z83" s="235">
        <v>-0.15</v>
      </c>
    </row>
    <row r="84" spans="1:26" customFormat="1" x14ac:dyDescent="0.35">
      <c r="A84" s="161"/>
      <c r="B84" s="228" t="s">
        <v>3977</v>
      </c>
      <c r="C84" s="228" t="s">
        <v>3978</v>
      </c>
      <c r="D84" s="228" t="s">
        <v>3883</v>
      </c>
      <c r="E84" s="228" t="s">
        <v>358</v>
      </c>
      <c r="F84" s="228" t="s">
        <v>3907</v>
      </c>
      <c r="G84" s="228" t="s">
        <v>3386</v>
      </c>
      <c r="H84" s="228" t="s">
        <v>3957</v>
      </c>
      <c r="I84" s="228" t="s">
        <v>3878</v>
      </c>
      <c r="J84" s="213"/>
      <c r="K84" s="228" t="s">
        <v>3982</v>
      </c>
      <c r="L84" s="155">
        <v>41246</v>
      </c>
      <c r="M84" s="233">
        <v>1000</v>
      </c>
      <c r="N84" s="233">
        <v>1000</v>
      </c>
      <c r="O84" s="227" t="s">
        <v>3880</v>
      </c>
      <c r="P84" s="153">
        <v>1.24E-2</v>
      </c>
      <c r="Q84" s="153">
        <v>0.01</v>
      </c>
      <c r="R84" s="153">
        <v>0</v>
      </c>
      <c r="S84" s="153">
        <v>2.7499999999999998E-3</v>
      </c>
      <c r="T84" s="228" t="s">
        <v>3881</v>
      </c>
      <c r="U84" s="228" t="s">
        <v>3882</v>
      </c>
      <c r="V84" s="235">
        <v>1.2329099999999999E-2</v>
      </c>
      <c r="W84" s="235">
        <v>5.2089100000000006E-2</v>
      </c>
      <c r="X84" s="235">
        <v>4.7300000000000002E-2</v>
      </c>
      <c r="Y84" s="235">
        <v>7.4900000000000008E-2</v>
      </c>
      <c r="Z84" s="235">
        <v>-7.1900000000000006E-2</v>
      </c>
    </row>
    <row r="85" spans="1:26" customFormat="1" x14ac:dyDescent="0.35">
      <c r="A85" s="161"/>
      <c r="B85" s="228" t="s">
        <v>4057</v>
      </c>
      <c r="C85" s="228" t="s">
        <v>3755</v>
      </c>
      <c r="D85" s="228" t="s">
        <v>3883</v>
      </c>
      <c r="E85" s="228" t="s">
        <v>548</v>
      </c>
      <c r="F85" s="228" t="s">
        <v>3907</v>
      </c>
      <c r="G85" s="228" t="s">
        <v>3891</v>
      </c>
      <c r="H85" s="228" t="s">
        <v>3813</v>
      </c>
      <c r="I85" s="228" t="s">
        <v>3878</v>
      </c>
      <c r="J85" s="213" t="s">
        <v>3886</v>
      </c>
      <c r="K85" s="228" t="s">
        <v>3955</v>
      </c>
      <c r="L85" s="155">
        <v>42481</v>
      </c>
      <c r="M85" s="233">
        <v>1000</v>
      </c>
      <c r="N85" s="233">
        <v>0</v>
      </c>
      <c r="O85" s="227" t="s">
        <v>3880</v>
      </c>
      <c r="P85" s="153">
        <v>7.4160000000000007E-3</v>
      </c>
      <c r="Q85" s="153">
        <v>5.0000000000000001E-3</v>
      </c>
      <c r="R85" s="153">
        <v>0</v>
      </c>
      <c r="S85" s="153">
        <v>1.25E-3</v>
      </c>
      <c r="T85" s="228" t="s">
        <v>3881</v>
      </c>
      <c r="U85" s="228" t="s">
        <v>3882</v>
      </c>
      <c r="V85" s="235">
        <v>5.2407E-3</v>
      </c>
      <c r="W85" s="235">
        <v>3.0557400000000002E-2</v>
      </c>
      <c r="X85" s="235">
        <v>0.1211</v>
      </c>
      <c r="Y85" s="235">
        <v>1.83E-2</v>
      </c>
      <c r="Z85" s="235">
        <v>5.1500000000000004E-2</v>
      </c>
    </row>
    <row r="86" spans="1:26" customFormat="1" x14ac:dyDescent="0.35">
      <c r="A86" s="161"/>
      <c r="B86" s="228" t="s">
        <v>4056</v>
      </c>
      <c r="C86" s="228" t="s">
        <v>3754</v>
      </c>
      <c r="D86" s="228" t="s">
        <v>3883</v>
      </c>
      <c r="E86" s="228" t="s">
        <v>548</v>
      </c>
      <c r="F86" s="228" t="s">
        <v>3907</v>
      </c>
      <c r="G86" s="228" t="s">
        <v>3386</v>
      </c>
      <c r="H86" s="228" t="s">
        <v>3813</v>
      </c>
      <c r="I86" s="228" t="s">
        <v>3878</v>
      </c>
      <c r="J86" s="213" t="s">
        <v>3888</v>
      </c>
      <c r="K86" s="228" t="s">
        <v>3802</v>
      </c>
      <c r="L86" s="155">
        <v>41976</v>
      </c>
      <c r="M86" s="233">
        <v>1000</v>
      </c>
      <c r="N86" s="233">
        <v>0</v>
      </c>
      <c r="O86" s="227" t="s">
        <v>3880</v>
      </c>
      <c r="P86" s="153">
        <v>1.2411E-2</v>
      </c>
      <c r="Q86" s="153">
        <v>0.01</v>
      </c>
      <c r="R86" s="153">
        <v>0</v>
      </c>
      <c r="S86" s="153">
        <v>2.5000000000000001E-3</v>
      </c>
      <c r="T86" s="228" t="s">
        <v>3881</v>
      </c>
      <c r="U86" s="228" t="s">
        <v>3882</v>
      </c>
      <c r="V86" s="235">
        <v>9.2062999999999989E-3</v>
      </c>
      <c r="W86" s="235">
        <v>5.2140100000000002E-2</v>
      </c>
      <c r="X86" s="235">
        <v>0.1595</v>
      </c>
      <c r="Y86" s="235">
        <v>6.4500000000000002E-2</v>
      </c>
      <c r="Z86" s="235">
        <v>-4.0800000000000003E-2</v>
      </c>
    </row>
    <row r="87" spans="1:26" customFormat="1" x14ac:dyDescent="0.35">
      <c r="A87" s="161"/>
      <c r="B87" s="228" t="s">
        <v>4055</v>
      </c>
      <c r="C87" s="228" t="s">
        <v>3753</v>
      </c>
      <c r="D87" s="228" t="s">
        <v>3883</v>
      </c>
      <c r="E87" s="228" t="s">
        <v>358</v>
      </c>
      <c r="F87" s="228" t="s">
        <v>3877</v>
      </c>
      <c r="G87" s="228" t="s">
        <v>3891</v>
      </c>
      <c r="H87" s="228" t="s">
        <v>3808</v>
      </c>
      <c r="I87" s="228" t="s">
        <v>3878</v>
      </c>
      <c r="J87" s="213" t="s">
        <v>3900</v>
      </c>
      <c r="K87" s="228" t="s">
        <v>3177</v>
      </c>
      <c r="L87" s="155">
        <v>38686</v>
      </c>
      <c r="M87" s="233">
        <v>1000</v>
      </c>
      <c r="N87" s="233">
        <v>0</v>
      </c>
      <c r="O87" s="227" t="s">
        <v>3880</v>
      </c>
      <c r="P87" s="153">
        <v>1.6407999999999999E-2</v>
      </c>
      <c r="Q87" s="153">
        <v>1.3999999999999999E-2</v>
      </c>
      <c r="R87" s="153">
        <v>0</v>
      </c>
      <c r="S87" s="153">
        <v>3.5000000000000001E-3</v>
      </c>
      <c r="T87" s="228" t="s">
        <v>3881</v>
      </c>
      <c r="U87" s="228" t="s">
        <v>3882</v>
      </c>
      <c r="V87" s="235">
        <v>-2.5623200000000002E-2</v>
      </c>
      <c r="W87" s="235">
        <v>0.18400340000000001</v>
      </c>
      <c r="X87" s="235">
        <v>0.39090000000000003</v>
      </c>
      <c r="Y87" s="235">
        <v>0.3957</v>
      </c>
      <c r="Z87" s="235">
        <v>-0.52229999999999999</v>
      </c>
    </row>
    <row r="88" spans="1:26" customFormat="1" x14ac:dyDescent="0.35">
      <c r="A88" s="161"/>
      <c r="B88" s="228" t="s">
        <v>4061</v>
      </c>
      <c r="C88" s="228" t="s">
        <v>3759</v>
      </c>
      <c r="D88" s="228" t="s">
        <v>3830</v>
      </c>
      <c r="E88" s="228" t="s">
        <v>358</v>
      </c>
      <c r="F88" s="228" t="s">
        <v>3877</v>
      </c>
      <c r="G88" s="228" t="s">
        <v>3891</v>
      </c>
      <c r="H88" s="228" t="s">
        <v>3819</v>
      </c>
      <c r="I88" s="228" t="s">
        <v>3878</v>
      </c>
      <c r="J88" s="213" t="s">
        <v>3900</v>
      </c>
      <c r="K88" s="228" t="s">
        <v>3803</v>
      </c>
      <c r="L88" s="155">
        <v>44643</v>
      </c>
      <c r="M88" s="233">
        <v>1000</v>
      </c>
      <c r="N88" s="233">
        <v>0</v>
      </c>
      <c r="O88" s="227" t="s">
        <v>3880</v>
      </c>
      <c r="P88" s="153">
        <v>1.5599999999999999E-2</v>
      </c>
      <c r="Q88" s="153">
        <v>1.4999999999999999E-2</v>
      </c>
      <c r="R88" s="153">
        <v>0</v>
      </c>
      <c r="S88" s="153">
        <v>3.7499999999999999E-3</v>
      </c>
      <c r="T88" s="228" t="s">
        <v>3892</v>
      </c>
      <c r="U88" s="228" t="s">
        <v>3893</v>
      </c>
      <c r="V88" s="235">
        <v>3.9179100000000001E-2</v>
      </c>
      <c r="W88" s="235">
        <v>0.1084577</v>
      </c>
      <c r="X88" s="235">
        <v>9.4800000000000009E-2</v>
      </c>
      <c r="Y88" s="235">
        <v>-3.3700000000000001E-2</v>
      </c>
      <c r="Z88" s="235">
        <v>0</v>
      </c>
    </row>
    <row r="89" spans="1:26" customFormat="1" x14ac:dyDescent="0.35">
      <c r="A89" s="161"/>
      <c r="B89" s="228" t="s">
        <v>4062</v>
      </c>
      <c r="C89" s="228" t="s">
        <v>3943</v>
      </c>
      <c r="D89" s="228" t="s">
        <v>3830</v>
      </c>
      <c r="E89" s="228" t="s">
        <v>358</v>
      </c>
      <c r="F89" s="228" t="s">
        <v>3877</v>
      </c>
      <c r="G89" s="228" t="s">
        <v>3891</v>
      </c>
      <c r="H89" s="228" t="s">
        <v>3810</v>
      </c>
      <c r="I89" s="228" t="s">
        <v>3878</v>
      </c>
      <c r="J89" s="213" t="s">
        <v>3888</v>
      </c>
      <c r="K89" s="228" t="s">
        <v>3791</v>
      </c>
      <c r="L89" s="155">
        <v>41088</v>
      </c>
      <c r="M89" s="233">
        <v>1000</v>
      </c>
      <c r="N89" s="233">
        <v>0</v>
      </c>
      <c r="O89" s="227" t="s">
        <v>3880</v>
      </c>
      <c r="P89" s="153">
        <v>1.8599999999999998E-2</v>
      </c>
      <c r="Q89" s="153">
        <v>1.7000000000000001E-2</v>
      </c>
      <c r="R89" s="153">
        <v>0</v>
      </c>
      <c r="S89" s="153">
        <v>4.2500000000000003E-3</v>
      </c>
      <c r="T89" s="228" t="s">
        <v>3892</v>
      </c>
      <c r="U89" s="228" t="s">
        <v>3893</v>
      </c>
      <c r="V89" s="235">
        <v>9.9705000000000002E-3</v>
      </c>
      <c r="W89" s="235">
        <v>8.8134799999999999E-2</v>
      </c>
      <c r="X89" s="235">
        <v>0.1966</v>
      </c>
      <c r="Y89" s="235">
        <v>0.17069999999999999</v>
      </c>
      <c r="Z89" s="235">
        <v>-0.17800000000000002</v>
      </c>
    </row>
    <row r="90" spans="1:26" customFormat="1" x14ac:dyDescent="0.35">
      <c r="A90" s="161"/>
      <c r="B90" s="228" t="s">
        <v>4058</v>
      </c>
      <c r="C90" s="228" t="s">
        <v>3756</v>
      </c>
      <c r="D90" s="228" t="s">
        <v>3830</v>
      </c>
      <c r="E90" s="228" t="s">
        <v>548</v>
      </c>
      <c r="F90" s="228" t="s">
        <v>3907</v>
      </c>
      <c r="G90" s="228" t="s">
        <v>3884</v>
      </c>
      <c r="H90" s="228" t="s">
        <v>3908</v>
      </c>
      <c r="I90" s="228" t="s">
        <v>3878</v>
      </c>
      <c r="J90" s="213" t="s">
        <v>3886</v>
      </c>
      <c r="K90" s="228" t="s">
        <v>3169</v>
      </c>
      <c r="L90" s="155">
        <v>41424</v>
      </c>
      <c r="M90" s="233">
        <v>1000</v>
      </c>
      <c r="N90" s="233">
        <v>10000</v>
      </c>
      <c r="O90" s="227" t="s">
        <v>3880</v>
      </c>
      <c r="P90" s="153">
        <v>1.4800000000000001E-2</v>
      </c>
      <c r="Q90" s="153">
        <v>1.3999999999999999E-2</v>
      </c>
      <c r="R90" s="153">
        <v>0</v>
      </c>
      <c r="S90" s="153">
        <v>3.5000000000000001E-3</v>
      </c>
      <c r="T90" s="228" t="s">
        <v>3892</v>
      </c>
      <c r="U90" s="228" t="s">
        <v>3893</v>
      </c>
      <c r="V90" s="235">
        <v>1.6938100000000001E-2</v>
      </c>
      <c r="W90" s="235">
        <v>9.1608400000000006E-2</v>
      </c>
      <c r="X90" s="235">
        <v>0.12330000000000001</v>
      </c>
      <c r="Y90" s="235">
        <v>0.13059999999999999</v>
      </c>
      <c r="Z90" s="235">
        <v>-0.19510000000000002</v>
      </c>
    </row>
    <row r="91" spans="1:26" customFormat="1" x14ac:dyDescent="0.35">
      <c r="A91" s="161"/>
      <c r="B91" s="228" t="s">
        <v>4059</v>
      </c>
      <c r="C91" s="228" t="s">
        <v>3757</v>
      </c>
      <c r="D91" s="228" t="s">
        <v>3830</v>
      </c>
      <c r="E91" s="228" t="s">
        <v>548</v>
      </c>
      <c r="F91" s="228" t="s">
        <v>3907</v>
      </c>
      <c r="G91" s="228" t="s">
        <v>3884</v>
      </c>
      <c r="H91" s="228" t="s">
        <v>3908</v>
      </c>
      <c r="I91" s="228" t="s">
        <v>3878</v>
      </c>
      <c r="J91" s="213" t="s">
        <v>3920</v>
      </c>
      <c r="K91" s="228" t="s">
        <v>3784</v>
      </c>
      <c r="L91" s="155">
        <v>41613</v>
      </c>
      <c r="M91" s="233">
        <v>1000</v>
      </c>
      <c r="N91" s="233">
        <v>10000</v>
      </c>
      <c r="O91" s="227" t="s">
        <v>3880</v>
      </c>
      <c r="P91" s="153">
        <v>1.0699999999999999E-2</v>
      </c>
      <c r="Q91" s="153">
        <v>0.01</v>
      </c>
      <c r="R91" s="153">
        <v>0</v>
      </c>
      <c r="S91" s="153">
        <v>2.5000000000000001E-3</v>
      </c>
      <c r="T91" s="228" t="s">
        <v>3892</v>
      </c>
      <c r="U91" s="228" t="s">
        <v>3893</v>
      </c>
      <c r="V91" s="235">
        <v>1.0130200000000001E-2</v>
      </c>
      <c r="W91" s="235">
        <v>6.0790300000000005E-2</v>
      </c>
      <c r="X91" s="235">
        <v>8.4000000000000005E-2</v>
      </c>
      <c r="Y91" s="235">
        <v>7.5300000000000006E-2</v>
      </c>
      <c r="Z91" s="235">
        <v>-7.5300000000000006E-2</v>
      </c>
    </row>
    <row r="92" spans="1:26" customFormat="1" x14ac:dyDescent="0.35">
      <c r="A92" s="161"/>
      <c r="B92" s="228" t="s">
        <v>4060</v>
      </c>
      <c r="C92" s="228" t="s">
        <v>3758</v>
      </c>
      <c r="D92" s="228" t="s">
        <v>3830</v>
      </c>
      <c r="E92" s="228" t="s">
        <v>548</v>
      </c>
      <c r="F92" s="228" t="s">
        <v>3907</v>
      </c>
      <c r="G92" s="228" t="s">
        <v>3386</v>
      </c>
      <c r="H92" s="228" t="s">
        <v>3813</v>
      </c>
      <c r="I92" s="228" t="s">
        <v>3878</v>
      </c>
      <c r="J92" s="213" t="s">
        <v>3886</v>
      </c>
      <c r="K92" s="228" t="s">
        <v>3777</v>
      </c>
      <c r="L92" s="155">
        <v>42045</v>
      </c>
      <c r="M92" s="233">
        <v>1000</v>
      </c>
      <c r="N92" s="233">
        <v>0</v>
      </c>
      <c r="O92" s="227" t="s">
        <v>3880</v>
      </c>
      <c r="P92" s="153">
        <v>1.0999999999999999E-2</v>
      </c>
      <c r="Q92" s="153">
        <v>0.01</v>
      </c>
      <c r="R92" s="153">
        <v>0</v>
      </c>
      <c r="S92" s="153">
        <v>2.5000000000000001E-3</v>
      </c>
      <c r="T92" s="228" t="s">
        <v>3892</v>
      </c>
      <c r="U92" s="228" t="s">
        <v>3893</v>
      </c>
      <c r="V92" s="235">
        <v>1.4803800000000001E-2</v>
      </c>
      <c r="W92" s="235">
        <v>6.4440999999999998E-2</v>
      </c>
      <c r="X92" s="235">
        <v>4.6300000000000001E-2</v>
      </c>
      <c r="Y92" s="235">
        <v>8.2699999999999996E-2</v>
      </c>
      <c r="Z92" s="235">
        <v>-0.1061</v>
      </c>
    </row>
    <row r="93" spans="1:26" customFormat="1" x14ac:dyDescent="0.35">
      <c r="A93" s="161"/>
      <c r="B93" s="228" t="s">
        <v>4064</v>
      </c>
      <c r="C93" s="228" t="s">
        <v>3760</v>
      </c>
      <c r="D93" s="228" t="s">
        <v>3932</v>
      </c>
      <c r="E93" s="228" t="s">
        <v>358</v>
      </c>
      <c r="F93" s="228" t="s">
        <v>30</v>
      </c>
      <c r="G93" s="228" t="s">
        <v>3386</v>
      </c>
      <c r="H93" s="228" t="s">
        <v>3933</v>
      </c>
      <c r="I93" s="228" t="s">
        <v>3878</v>
      </c>
      <c r="J93" s="213" t="s">
        <v>3879</v>
      </c>
      <c r="K93" s="228" t="s">
        <v>3804</v>
      </c>
      <c r="L93" s="155">
        <v>39345</v>
      </c>
      <c r="M93" s="233">
        <v>10000</v>
      </c>
      <c r="N93" s="233">
        <v>0</v>
      </c>
      <c r="O93" s="227" t="s">
        <v>3880</v>
      </c>
      <c r="P93" s="153">
        <v>1.6400000000000001E-2</v>
      </c>
      <c r="Q93" s="153">
        <v>1.6399999999999998E-2</v>
      </c>
      <c r="R93" s="153">
        <v>0</v>
      </c>
      <c r="S93" s="153">
        <v>3.6900000000000001E-3</v>
      </c>
      <c r="T93" s="228" t="s">
        <v>3892</v>
      </c>
      <c r="U93" s="228" t="s">
        <v>3893</v>
      </c>
      <c r="V93" s="235">
        <v>3.125E-2</v>
      </c>
      <c r="W93" s="235">
        <v>9.0909099999999993E-2</v>
      </c>
      <c r="X93" s="235">
        <v>2.8300000000000002E-2</v>
      </c>
      <c r="Y93" s="235">
        <v>-8.5500000000000007E-2</v>
      </c>
      <c r="Z93" s="235">
        <v>9.820000000000001E-2</v>
      </c>
    </row>
    <row r="94" spans="1:26" customFormat="1" x14ac:dyDescent="0.35">
      <c r="A94" s="161"/>
      <c r="B94" s="228" t="s">
        <v>4063</v>
      </c>
      <c r="C94" s="228" t="s">
        <v>3956</v>
      </c>
      <c r="D94" s="228" t="s">
        <v>3932</v>
      </c>
      <c r="E94" s="228" t="s">
        <v>358</v>
      </c>
      <c r="F94" s="228" t="s">
        <v>3907</v>
      </c>
      <c r="G94" s="228" t="s">
        <v>3386</v>
      </c>
      <c r="H94" s="228" t="s">
        <v>3957</v>
      </c>
      <c r="I94" s="228" t="s">
        <v>3878</v>
      </c>
      <c r="J94" s="213" t="s">
        <v>3879</v>
      </c>
      <c r="K94" s="228" t="s">
        <v>3910</v>
      </c>
      <c r="L94" s="155">
        <v>41574</v>
      </c>
      <c r="M94" s="233">
        <v>1000</v>
      </c>
      <c r="N94" s="233">
        <v>0</v>
      </c>
      <c r="O94" s="227" t="s">
        <v>3880</v>
      </c>
      <c r="P94" s="153">
        <v>1.6899999999999998E-2</v>
      </c>
      <c r="Q94" s="153">
        <v>1.6899999999999998E-2</v>
      </c>
      <c r="R94" s="153">
        <v>0</v>
      </c>
      <c r="S94" s="153">
        <v>3.8024999999999999E-3</v>
      </c>
      <c r="T94" s="228" t="s">
        <v>3892</v>
      </c>
      <c r="U94" s="228" t="s">
        <v>3893</v>
      </c>
      <c r="V94" s="235">
        <v>8.2062999999999997E-3</v>
      </c>
      <c r="W94" s="235">
        <v>6.3698199999999996E-2</v>
      </c>
      <c r="X94" s="235">
        <v>9.4E-2</v>
      </c>
      <c r="Y94" s="235">
        <v>8.1199999999999994E-2</v>
      </c>
      <c r="Z94" s="235">
        <v>-0.1232</v>
      </c>
    </row>
    <row r="95" spans="1:26" customFormat="1" x14ac:dyDescent="0.35">
      <c r="A95" s="161"/>
      <c r="B95" s="228" t="s">
        <v>4065</v>
      </c>
      <c r="C95" s="228" t="s">
        <v>3761</v>
      </c>
      <c r="D95" s="228" t="s">
        <v>3958</v>
      </c>
      <c r="E95" s="228" t="s">
        <v>548</v>
      </c>
      <c r="F95" s="228" t="s">
        <v>3907</v>
      </c>
      <c r="G95" s="228" t="s">
        <v>3386</v>
      </c>
      <c r="H95" s="228" t="s">
        <v>3812</v>
      </c>
      <c r="I95" s="228" t="s">
        <v>3878</v>
      </c>
      <c r="J95" s="213" t="s">
        <v>3886</v>
      </c>
      <c r="K95" s="228" t="s">
        <v>3790</v>
      </c>
      <c r="L95" s="155">
        <v>38806</v>
      </c>
      <c r="M95" s="233">
        <v>10000</v>
      </c>
      <c r="N95" s="233">
        <v>0</v>
      </c>
      <c r="O95" s="227" t="s">
        <v>3880</v>
      </c>
      <c r="P95" s="153">
        <v>1.3899999999999999E-2</v>
      </c>
      <c r="Q95" s="153">
        <v>1.3899999999999999E-2</v>
      </c>
      <c r="R95" s="153">
        <v>0</v>
      </c>
      <c r="S95" s="153">
        <v>3.1275000000000001E-3</v>
      </c>
      <c r="T95" s="228" t="s">
        <v>3892</v>
      </c>
      <c r="U95" s="228" t="s">
        <v>3893</v>
      </c>
      <c r="V95" s="235">
        <v>9.3820999999999991E-3</v>
      </c>
      <c r="W95" s="235">
        <v>3.8615200000000002E-2</v>
      </c>
      <c r="X95" s="235">
        <v>3.1600000000000003E-2</v>
      </c>
      <c r="Y95" s="235">
        <v>7.0999999999999994E-2</v>
      </c>
      <c r="Z95" s="235">
        <v>-0.12179999999999999</v>
      </c>
    </row>
    <row r="96" spans="1:26" customFormat="1" x14ac:dyDescent="0.35">
      <c r="A96" s="161"/>
      <c r="B96" s="228" t="s">
        <v>4066</v>
      </c>
      <c r="C96" s="228" t="s">
        <v>3762</v>
      </c>
      <c r="D96" s="228" t="s">
        <v>3932</v>
      </c>
      <c r="E96" s="228" t="s">
        <v>548</v>
      </c>
      <c r="F96" s="228" t="s">
        <v>3907</v>
      </c>
      <c r="G96" s="228" t="s">
        <v>3386</v>
      </c>
      <c r="H96" s="228" t="s">
        <v>3812</v>
      </c>
      <c r="I96" s="228" t="s">
        <v>3878</v>
      </c>
      <c r="J96" s="213" t="s">
        <v>3886</v>
      </c>
      <c r="K96" s="228" t="s">
        <v>3805</v>
      </c>
      <c r="L96" s="155">
        <v>38970</v>
      </c>
      <c r="M96" s="233">
        <v>10000</v>
      </c>
      <c r="N96" s="233">
        <v>0</v>
      </c>
      <c r="O96" s="227" t="s">
        <v>3880</v>
      </c>
      <c r="P96" s="153">
        <v>1.47E-2</v>
      </c>
      <c r="Q96" s="153">
        <v>1.4499999999999999E-2</v>
      </c>
      <c r="R96" s="153">
        <v>0</v>
      </c>
      <c r="S96" s="153">
        <v>3.2625000000000002E-3</v>
      </c>
      <c r="T96" s="228" t="s">
        <v>3892</v>
      </c>
      <c r="U96" s="228" t="s">
        <v>3893</v>
      </c>
      <c r="V96" s="235">
        <v>8.2704000000000007E-3</v>
      </c>
      <c r="W96" s="235">
        <v>4.7832600000000003E-2</v>
      </c>
      <c r="X96" s="235">
        <v>6.6600000000000006E-2</v>
      </c>
      <c r="Y96" s="235">
        <v>0.1201</v>
      </c>
      <c r="Z96" s="235">
        <v>-0.1108</v>
      </c>
    </row>
    <row r="97" spans="1:26" customFormat="1" x14ac:dyDescent="0.35">
      <c r="A97" s="161"/>
      <c r="B97" s="228" t="s">
        <v>4067</v>
      </c>
      <c r="C97" s="228" t="s">
        <v>3763</v>
      </c>
      <c r="D97" s="228" t="s">
        <v>3932</v>
      </c>
      <c r="E97" s="228" t="s">
        <v>548</v>
      </c>
      <c r="F97" s="228" t="s">
        <v>3907</v>
      </c>
      <c r="G97" s="228" t="s">
        <v>3386</v>
      </c>
      <c r="H97" s="228" t="s">
        <v>3812</v>
      </c>
      <c r="I97" s="228" t="s">
        <v>3878</v>
      </c>
      <c r="J97" s="213" t="s">
        <v>3888</v>
      </c>
      <c r="K97" s="228" t="s">
        <v>3777</v>
      </c>
      <c r="L97" s="155">
        <v>41242</v>
      </c>
      <c r="M97" s="233">
        <v>10000</v>
      </c>
      <c r="N97" s="233">
        <v>0</v>
      </c>
      <c r="O97" s="227" t="s">
        <v>3880</v>
      </c>
      <c r="P97" s="153">
        <v>1.4500000000000001E-2</v>
      </c>
      <c r="Q97" s="153">
        <v>1.4499999999999999E-2</v>
      </c>
      <c r="R97" s="153">
        <v>0</v>
      </c>
      <c r="S97" s="153">
        <v>3.2625000000000002E-3</v>
      </c>
      <c r="T97" s="228" t="s">
        <v>3892</v>
      </c>
      <c r="U97" s="228" t="s">
        <v>3893</v>
      </c>
      <c r="V97" s="235">
        <v>1.52582E-2</v>
      </c>
      <c r="W97" s="235">
        <v>6.4615400000000003E-2</v>
      </c>
      <c r="X97" s="235">
        <v>4.5700000000000005E-2</v>
      </c>
      <c r="Y97" s="235">
        <v>7.6200000000000004E-2</v>
      </c>
      <c r="Z97" s="235">
        <v>-8.3800000000000013E-2</v>
      </c>
    </row>
    <row r="98" spans="1:26" customFormat="1" x14ac:dyDescent="0.35">
      <c r="A98" s="161"/>
      <c r="B98" s="228" t="s">
        <v>4068</v>
      </c>
      <c r="C98" s="228" t="s">
        <v>3764</v>
      </c>
      <c r="D98" s="228" t="s">
        <v>3932</v>
      </c>
      <c r="E98" s="228" t="s">
        <v>548</v>
      </c>
      <c r="F98" s="228" t="s">
        <v>3907</v>
      </c>
      <c r="G98" s="228" t="s">
        <v>3891</v>
      </c>
      <c r="H98" s="228" t="s">
        <v>3813</v>
      </c>
      <c r="I98" s="228" t="s">
        <v>3878</v>
      </c>
      <c r="J98" s="213" t="s">
        <v>3886</v>
      </c>
      <c r="K98" s="228" t="s">
        <v>3787</v>
      </c>
      <c r="L98" s="155">
        <v>41819</v>
      </c>
      <c r="M98" s="233">
        <v>10000</v>
      </c>
      <c r="N98" s="233">
        <v>0</v>
      </c>
      <c r="O98" s="227" t="s">
        <v>3880</v>
      </c>
      <c r="P98" s="153">
        <v>8.5000000000000006E-3</v>
      </c>
      <c r="Q98" s="153">
        <v>8.5000000000000006E-3</v>
      </c>
      <c r="R98" s="153">
        <v>0</v>
      </c>
      <c r="S98" s="153">
        <v>1.9E-3</v>
      </c>
      <c r="T98" s="228" t="s">
        <v>3892</v>
      </c>
      <c r="U98" s="228" t="s">
        <v>3893</v>
      </c>
      <c r="V98" s="235">
        <v>3.9808999999999999E-3</v>
      </c>
      <c r="W98" s="235">
        <v>3.0228799999999997E-2</v>
      </c>
      <c r="X98" s="235">
        <v>5.6100000000000004E-2</v>
      </c>
      <c r="Y98" s="235">
        <v>5.4600000000000003E-2</v>
      </c>
      <c r="Z98" s="235">
        <v>-4.5000000000000005E-3</v>
      </c>
    </row>
    <row r="99" spans="1:26" customFormat="1" x14ac:dyDescent="0.35">
      <c r="A99" s="161"/>
      <c r="B99" s="228" t="s">
        <v>4074</v>
      </c>
      <c r="C99" s="228" t="s">
        <v>3768</v>
      </c>
      <c r="D99" s="228" t="s">
        <v>3902</v>
      </c>
      <c r="E99" s="228" t="s">
        <v>358</v>
      </c>
      <c r="F99" s="228" t="s">
        <v>3877</v>
      </c>
      <c r="G99" s="228" t="s">
        <v>3385</v>
      </c>
      <c r="H99" s="228" t="s">
        <v>3815</v>
      </c>
      <c r="I99" s="228" t="s">
        <v>3878</v>
      </c>
      <c r="J99" s="213" t="s">
        <v>3886</v>
      </c>
      <c r="K99" s="228" t="s">
        <v>3807</v>
      </c>
      <c r="L99" s="155">
        <v>43074</v>
      </c>
      <c r="M99" s="233">
        <v>1000</v>
      </c>
      <c r="N99" s="233">
        <v>1000</v>
      </c>
      <c r="O99" s="227" t="s">
        <v>3880</v>
      </c>
      <c r="P99" s="153">
        <v>1.84E-2</v>
      </c>
      <c r="Q99" s="153">
        <v>1.4999999999999999E-2</v>
      </c>
      <c r="R99" s="153">
        <v>0</v>
      </c>
      <c r="S99" s="153">
        <v>3.7499999999999999E-3</v>
      </c>
      <c r="T99" s="228" t="s">
        <v>3881</v>
      </c>
      <c r="U99" s="228" t="s">
        <v>3882</v>
      </c>
      <c r="V99" s="235">
        <v>0.14891470000000001</v>
      </c>
      <c r="W99" s="235">
        <v>0.2457657</v>
      </c>
      <c r="X99" s="235">
        <v>1.9699999999999999E-2</v>
      </c>
      <c r="Y99" s="235">
        <v>-0.153</v>
      </c>
      <c r="Z99" s="235">
        <v>-0.30530000000000002</v>
      </c>
    </row>
    <row r="100" spans="1:26" customFormat="1" x14ac:dyDescent="0.35">
      <c r="A100" s="161"/>
      <c r="B100" s="228" t="s">
        <v>4069</v>
      </c>
      <c r="C100" s="228" t="s">
        <v>3765</v>
      </c>
      <c r="D100" s="228" t="s">
        <v>3928</v>
      </c>
      <c r="E100" s="228" t="s">
        <v>3974</v>
      </c>
      <c r="F100" s="228" t="s">
        <v>3899</v>
      </c>
      <c r="G100" s="228" t="s">
        <v>3386</v>
      </c>
      <c r="H100" s="228" t="s">
        <v>3820</v>
      </c>
      <c r="I100" s="228" t="s">
        <v>3878</v>
      </c>
      <c r="J100" s="213" t="s">
        <v>3929</v>
      </c>
      <c r="K100" s="228" t="s">
        <v>3806</v>
      </c>
      <c r="L100" s="155">
        <v>42346</v>
      </c>
      <c r="M100" s="233">
        <v>1000</v>
      </c>
      <c r="N100" s="233">
        <v>5000</v>
      </c>
      <c r="O100" s="227" t="s">
        <v>3969</v>
      </c>
      <c r="P100" s="153">
        <v>2.0410999999999999E-2</v>
      </c>
      <c r="Q100" s="153">
        <v>1.6E-2</v>
      </c>
      <c r="R100" s="153">
        <v>0.1</v>
      </c>
      <c r="S100" s="153">
        <v>3.7499999999999999E-3</v>
      </c>
      <c r="T100" s="228" t="s">
        <v>3881</v>
      </c>
      <c r="U100" s="228" t="s">
        <v>3882</v>
      </c>
      <c r="V100" s="235">
        <v>3.9332100000000002E-2</v>
      </c>
      <c r="W100" s="235">
        <v>-0.1501741</v>
      </c>
      <c r="X100" s="235">
        <v>-6.0999999999999999E-2</v>
      </c>
      <c r="Y100" s="235">
        <v>-9.6799999999999997E-2</v>
      </c>
      <c r="Z100" s="235">
        <v>0.29320000000000002</v>
      </c>
    </row>
    <row r="101" spans="1:26" customFormat="1" x14ac:dyDescent="0.35">
      <c r="A101" s="161"/>
      <c r="B101" s="228" t="s">
        <v>4070</v>
      </c>
      <c r="C101" s="228" t="s">
        <v>3944</v>
      </c>
      <c r="D101" s="228" t="s">
        <v>3945</v>
      </c>
      <c r="E101" s="228" t="s">
        <v>358</v>
      </c>
      <c r="F101" s="228" t="s">
        <v>3877</v>
      </c>
      <c r="G101" s="228" t="s">
        <v>3386</v>
      </c>
      <c r="H101" s="228" t="s">
        <v>3938</v>
      </c>
      <c r="I101" s="228" t="s">
        <v>3878</v>
      </c>
      <c r="J101" s="213" t="s">
        <v>3879</v>
      </c>
      <c r="K101" s="228" t="s">
        <v>3791</v>
      </c>
      <c r="L101" s="155">
        <v>43088</v>
      </c>
      <c r="M101" s="233">
        <v>1000</v>
      </c>
      <c r="N101" s="233">
        <v>5000</v>
      </c>
      <c r="O101" s="227" t="s">
        <v>3880</v>
      </c>
      <c r="P101" s="153">
        <v>2.4327999999999999E-2</v>
      </c>
      <c r="Q101" s="153">
        <v>0.02</v>
      </c>
      <c r="R101" s="153">
        <v>0</v>
      </c>
      <c r="S101" s="153">
        <v>3.7499999999999999E-3</v>
      </c>
      <c r="T101" s="228" t="s">
        <v>3881</v>
      </c>
      <c r="U101" s="228" t="s">
        <v>3882</v>
      </c>
      <c r="V101" s="235">
        <v>1.22176E-2</v>
      </c>
      <c r="W101" s="235">
        <v>0.11386139999999999</v>
      </c>
      <c r="X101" s="235">
        <v>0.42030000000000001</v>
      </c>
      <c r="Y101" s="235">
        <v>0.2306</v>
      </c>
      <c r="Z101" s="235">
        <v>-0.1014</v>
      </c>
    </row>
    <row r="102" spans="1:26" customFormat="1" x14ac:dyDescent="0.35">
      <c r="A102" s="161"/>
      <c r="B102" s="228" t="s">
        <v>4071</v>
      </c>
      <c r="C102" s="228" t="s">
        <v>3897</v>
      </c>
      <c r="D102" s="228" t="s">
        <v>3898</v>
      </c>
      <c r="E102" s="228" t="s">
        <v>358</v>
      </c>
      <c r="F102" s="228" t="s">
        <v>3899</v>
      </c>
      <c r="G102" s="228" t="s">
        <v>3386</v>
      </c>
      <c r="H102" s="228" t="s">
        <v>3814</v>
      </c>
      <c r="I102" s="228" t="s">
        <v>3878</v>
      </c>
      <c r="J102" s="213" t="s">
        <v>3900</v>
      </c>
      <c r="K102" s="228" t="s">
        <v>3901</v>
      </c>
      <c r="L102" s="155">
        <v>43433</v>
      </c>
      <c r="M102" s="233">
        <v>1000</v>
      </c>
      <c r="N102" s="233">
        <v>5000</v>
      </c>
      <c r="O102" s="227" t="s">
        <v>3880</v>
      </c>
      <c r="P102" s="153">
        <v>2.4457E-2</v>
      </c>
      <c r="Q102" s="153">
        <v>0.02</v>
      </c>
      <c r="R102" s="153">
        <v>0</v>
      </c>
      <c r="S102" s="153">
        <v>5.0000000000000001E-3</v>
      </c>
      <c r="T102" s="228" t="s">
        <v>3881</v>
      </c>
      <c r="U102" s="228" t="s">
        <v>3882</v>
      </c>
      <c r="V102" s="235">
        <v>1.76236E-2</v>
      </c>
      <c r="W102" s="235">
        <v>-1.3576699999999999E-2</v>
      </c>
      <c r="X102" s="235">
        <v>2.7799999999999998E-2</v>
      </c>
      <c r="Y102" s="235">
        <v>2.2400000000000003E-2</v>
      </c>
      <c r="Z102" s="235">
        <v>-6.3700000000000007E-2</v>
      </c>
    </row>
    <row r="103" spans="1:26" customFormat="1" x14ac:dyDescent="0.35">
      <c r="A103" s="161"/>
      <c r="B103" s="228" t="s">
        <v>4072</v>
      </c>
      <c r="C103" s="228" t="s">
        <v>3766</v>
      </c>
      <c r="D103" s="228" t="s">
        <v>3930</v>
      </c>
      <c r="E103" s="228" t="s">
        <v>358</v>
      </c>
      <c r="F103" s="228" t="s">
        <v>3899</v>
      </c>
      <c r="G103" s="228" t="s">
        <v>3386</v>
      </c>
      <c r="H103" s="228" t="s">
        <v>3931</v>
      </c>
      <c r="I103" s="228" t="s">
        <v>3878</v>
      </c>
      <c r="J103" s="213" t="s">
        <v>3886</v>
      </c>
      <c r="K103" s="228" t="s">
        <v>3781</v>
      </c>
      <c r="L103" s="155">
        <v>43158</v>
      </c>
      <c r="M103" s="233">
        <v>1000</v>
      </c>
      <c r="N103" s="233">
        <v>5000</v>
      </c>
      <c r="O103" s="227" t="s">
        <v>3880</v>
      </c>
      <c r="P103" s="153">
        <v>2.4326E-2</v>
      </c>
      <c r="Q103" s="153">
        <v>0.02</v>
      </c>
      <c r="R103" s="153">
        <v>0</v>
      </c>
      <c r="S103" s="153">
        <v>3.7499999999999999E-3</v>
      </c>
      <c r="T103" s="228" t="s">
        <v>3881</v>
      </c>
      <c r="U103" s="228" t="s">
        <v>3882</v>
      </c>
      <c r="V103" s="235">
        <v>-2.1729000000000002E-3</v>
      </c>
      <c r="W103" s="235">
        <v>3.1611E-2</v>
      </c>
      <c r="X103" s="235">
        <v>8.9900000000000008E-2</v>
      </c>
      <c r="Y103" s="235">
        <v>-1.4499999999999999E-2</v>
      </c>
      <c r="Z103" s="235">
        <v>3.7200000000000004E-2</v>
      </c>
    </row>
    <row r="104" spans="1:26" customFormat="1" x14ac:dyDescent="0.35">
      <c r="A104" s="161"/>
      <c r="B104" s="228" t="s">
        <v>4076</v>
      </c>
      <c r="C104" s="228" t="s">
        <v>3770</v>
      </c>
      <c r="D104" s="228" t="s">
        <v>3902</v>
      </c>
      <c r="E104" s="228" t="s">
        <v>548</v>
      </c>
      <c r="F104" s="228" t="s">
        <v>3907</v>
      </c>
      <c r="G104" s="228" t="s">
        <v>3386</v>
      </c>
      <c r="H104" s="228" t="s">
        <v>3812</v>
      </c>
      <c r="I104" s="228" t="s">
        <v>3878</v>
      </c>
      <c r="J104" s="213" t="s">
        <v>3886</v>
      </c>
      <c r="K104" s="228" t="s">
        <v>3959</v>
      </c>
      <c r="L104" s="155">
        <v>43083</v>
      </c>
      <c r="M104" s="233">
        <v>1000</v>
      </c>
      <c r="N104" s="233">
        <v>1000</v>
      </c>
      <c r="O104" s="227" t="s">
        <v>3880</v>
      </c>
      <c r="P104" s="153">
        <v>1.3847E-2</v>
      </c>
      <c r="Q104" s="153">
        <v>1.1000000000000001E-2</v>
      </c>
      <c r="R104" s="153">
        <v>0</v>
      </c>
      <c r="S104" s="153">
        <v>2.7500000000000007E-3</v>
      </c>
      <c r="T104" s="228" t="s">
        <v>3881</v>
      </c>
      <c r="U104" s="228" t="s">
        <v>3882</v>
      </c>
      <c r="V104" s="235">
        <v>1.07125E-2</v>
      </c>
      <c r="W104" s="235">
        <v>6.2943800000000008E-2</v>
      </c>
      <c r="X104" s="235">
        <v>6.1799999999999994E-2</v>
      </c>
      <c r="Y104" s="235">
        <v>9.5399999999999985E-2</v>
      </c>
      <c r="Z104" s="235">
        <v>-0.12689999999999999</v>
      </c>
    </row>
    <row r="105" spans="1:26" customFormat="1" x14ac:dyDescent="0.35">
      <c r="A105" s="161"/>
      <c r="B105" s="228" t="s">
        <v>4075</v>
      </c>
      <c r="C105" s="228" t="s">
        <v>3769</v>
      </c>
      <c r="D105" s="228" t="s">
        <v>3902</v>
      </c>
      <c r="E105" s="228" t="s">
        <v>358</v>
      </c>
      <c r="F105" s="228" t="s">
        <v>3877</v>
      </c>
      <c r="G105" s="228" t="s">
        <v>3884</v>
      </c>
      <c r="H105" s="228" t="s">
        <v>3885</v>
      </c>
      <c r="I105" s="228" t="s">
        <v>3878</v>
      </c>
      <c r="J105" s="213" t="s">
        <v>3886</v>
      </c>
      <c r="K105" s="228" t="s">
        <v>3170</v>
      </c>
      <c r="L105" s="155">
        <v>39100</v>
      </c>
      <c r="M105" s="233">
        <v>1000</v>
      </c>
      <c r="N105" s="233">
        <v>1000</v>
      </c>
      <c r="O105" s="227" t="s">
        <v>3880</v>
      </c>
      <c r="P105" s="153">
        <v>1.8499999999999999E-2</v>
      </c>
      <c r="Q105" s="153">
        <v>1.4999999999999999E-2</v>
      </c>
      <c r="R105" s="153">
        <v>0</v>
      </c>
      <c r="S105" s="153">
        <v>3.7499999999999999E-3</v>
      </c>
      <c r="T105" s="228" t="s">
        <v>3881</v>
      </c>
      <c r="U105" s="228" t="s">
        <v>3882</v>
      </c>
      <c r="V105" s="235">
        <v>6.8154800000000001E-2</v>
      </c>
      <c r="W105" s="235">
        <v>0.2228155</v>
      </c>
      <c r="X105" s="235">
        <v>6.4299999999999996E-2</v>
      </c>
      <c r="Y105" s="235">
        <v>9.1999999999999998E-2</v>
      </c>
      <c r="Z105" s="235">
        <v>-0.21239999999999998</v>
      </c>
    </row>
    <row r="106" spans="1:26" customFormat="1" x14ac:dyDescent="0.35">
      <c r="A106" s="161"/>
      <c r="B106" s="228" t="s">
        <v>4073</v>
      </c>
      <c r="C106" s="228" t="s">
        <v>3767</v>
      </c>
      <c r="D106" s="228" t="s">
        <v>3902</v>
      </c>
      <c r="E106" s="228" t="s">
        <v>358</v>
      </c>
      <c r="F106" s="228" t="s">
        <v>3877</v>
      </c>
      <c r="G106" s="228" t="s">
        <v>3942</v>
      </c>
      <c r="H106" s="228" t="s">
        <v>3818</v>
      </c>
      <c r="I106" s="228" t="s">
        <v>3878</v>
      </c>
      <c r="J106" s="213" t="s">
        <v>3888</v>
      </c>
      <c r="K106" s="228" t="s">
        <v>3175</v>
      </c>
      <c r="L106" s="155">
        <v>36541</v>
      </c>
      <c r="M106" s="233">
        <v>1000</v>
      </c>
      <c r="N106" s="233">
        <v>1000</v>
      </c>
      <c r="O106" s="227" t="s">
        <v>3969</v>
      </c>
      <c r="P106" s="153">
        <v>1.8423999999999999E-2</v>
      </c>
      <c r="Q106" s="153">
        <v>1.4999999999999999E-2</v>
      </c>
      <c r="R106" s="153">
        <v>0</v>
      </c>
      <c r="S106" s="153">
        <v>3.7499999999999999E-3</v>
      </c>
      <c r="T106" s="228" t="s">
        <v>3881</v>
      </c>
      <c r="U106" s="228" t="s">
        <v>3882</v>
      </c>
      <c r="V106" s="235">
        <v>2.90388E-2</v>
      </c>
      <c r="W106" s="235">
        <v>0.16097660000000003</v>
      </c>
      <c r="X106" s="235">
        <v>8.6800000000000002E-2</v>
      </c>
      <c r="Y106" s="235">
        <v>7.1999999999999998E-3</v>
      </c>
      <c r="Z106" s="235">
        <v>-0.1986</v>
      </c>
    </row>
    <row r="107" spans="1:26" customFormat="1" x14ac:dyDescent="0.35">
      <c r="A107" s="161"/>
      <c r="B107" s="228" t="s">
        <v>4077</v>
      </c>
      <c r="C107" s="228" t="s">
        <v>3771</v>
      </c>
      <c r="D107" s="228" t="s">
        <v>3902</v>
      </c>
      <c r="E107" s="228" t="s">
        <v>358</v>
      </c>
      <c r="F107" s="228" t="s">
        <v>3877</v>
      </c>
      <c r="G107" s="228" t="s">
        <v>3386</v>
      </c>
      <c r="H107" s="228" t="s">
        <v>3809</v>
      </c>
      <c r="I107" s="228" t="s">
        <v>3878</v>
      </c>
      <c r="J107" s="213" t="s">
        <v>3888</v>
      </c>
      <c r="K107" s="228" t="s">
        <v>3171</v>
      </c>
      <c r="L107" s="155">
        <v>40504</v>
      </c>
      <c r="M107" s="233">
        <v>1000</v>
      </c>
      <c r="N107" s="233">
        <v>1000</v>
      </c>
      <c r="O107" s="227" t="s">
        <v>3880</v>
      </c>
      <c r="P107" s="153">
        <v>1.6299999999999999E-2</v>
      </c>
      <c r="Q107" s="153">
        <v>1.3000000000000001E-2</v>
      </c>
      <c r="R107" s="153">
        <v>0</v>
      </c>
      <c r="S107" s="153">
        <v>3.2499999999999999E-3</v>
      </c>
      <c r="T107" s="228" t="s">
        <v>3881</v>
      </c>
      <c r="U107" s="228" t="s">
        <v>3882</v>
      </c>
      <c r="V107" s="235">
        <v>9.8669999999999986E-4</v>
      </c>
      <c r="W107" s="235">
        <v>7.6658799999999999E-2</v>
      </c>
      <c r="X107" s="235">
        <v>0.1003</v>
      </c>
      <c r="Y107" s="235">
        <v>0.2243</v>
      </c>
      <c r="Z107" s="235">
        <v>-0.17929999999999999</v>
      </c>
    </row>
    <row r="108" spans="1:26" customFormat="1" x14ac:dyDescent="0.35">
      <c r="A108" s="161"/>
      <c r="B108" s="228" t="s">
        <v>4078</v>
      </c>
      <c r="C108" s="228" t="s">
        <v>3772</v>
      </c>
      <c r="D108" s="228" t="s">
        <v>3902</v>
      </c>
      <c r="E108" s="228" t="s">
        <v>358</v>
      </c>
      <c r="F108" s="228" t="s">
        <v>3877</v>
      </c>
      <c r="G108" s="228" t="s">
        <v>3386</v>
      </c>
      <c r="H108" s="228" t="s">
        <v>3809</v>
      </c>
      <c r="I108" s="228" t="s">
        <v>3878</v>
      </c>
      <c r="J108" s="213" t="s">
        <v>3888</v>
      </c>
      <c r="K108" s="228" t="s">
        <v>3171</v>
      </c>
      <c r="L108" s="155">
        <v>38505</v>
      </c>
      <c r="M108" s="233">
        <v>1000</v>
      </c>
      <c r="N108" s="233">
        <v>1000</v>
      </c>
      <c r="O108" s="227" t="s">
        <v>3880</v>
      </c>
      <c r="P108" s="153">
        <v>1.5800000000000002E-2</v>
      </c>
      <c r="Q108" s="153">
        <v>1.2500000000000001E-2</v>
      </c>
      <c r="R108" s="153">
        <v>0</v>
      </c>
      <c r="S108" s="153">
        <v>3.1250000000000002E-3</v>
      </c>
      <c r="T108" s="228" t="s">
        <v>3881</v>
      </c>
      <c r="U108" s="228" t="s">
        <v>3882</v>
      </c>
      <c r="V108" s="235">
        <v>4.2662000000000004E-3</v>
      </c>
      <c r="W108" s="235">
        <v>0.11564590000000001</v>
      </c>
      <c r="X108" s="235">
        <v>0.18160000000000001</v>
      </c>
      <c r="Y108" s="235">
        <v>0.21100000000000002</v>
      </c>
      <c r="Z108" s="235">
        <v>-0.20329999999999998</v>
      </c>
    </row>
    <row r="109" spans="1:26" customFormat="1" x14ac:dyDescent="0.35">
      <c r="A109" s="161"/>
      <c r="B109" s="228" t="s">
        <v>4079</v>
      </c>
      <c r="C109" s="228" t="s">
        <v>3773</v>
      </c>
      <c r="D109" s="228" t="s">
        <v>3902</v>
      </c>
      <c r="E109" s="228" t="s">
        <v>358</v>
      </c>
      <c r="F109" s="228" t="s">
        <v>3877</v>
      </c>
      <c r="G109" s="228" t="s">
        <v>3903</v>
      </c>
      <c r="H109" s="228" t="s">
        <v>3815</v>
      </c>
      <c r="I109" s="228" t="s">
        <v>3878</v>
      </c>
      <c r="J109" s="213" t="s">
        <v>3888</v>
      </c>
      <c r="K109" s="228" t="s">
        <v>3795</v>
      </c>
      <c r="L109" s="155">
        <v>37342</v>
      </c>
      <c r="M109" s="233">
        <v>1000</v>
      </c>
      <c r="N109" s="233">
        <v>1000</v>
      </c>
      <c r="O109" s="227" t="s">
        <v>3880</v>
      </c>
      <c r="P109" s="153">
        <v>1.84E-2</v>
      </c>
      <c r="Q109" s="153">
        <v>1.4999999999999999E-2</v>
      </c>
      <c r="R109" s="153">
        <v>0</v>
      </c>
      <c r="S109" s="153">
        <v>3.7499999999999999E-3</v>
      </c>
      <c r="T109" s="228" t="s">
        <v>3881</v>
      </c>
      <c r="U109" s="228" t="s">
        <v>3882</v>
      </c>
      <c r="V109" s="235">
        <v>5.7825300000000003E-2</v>
      </c>
      <c r="W109" s="235">
        <v>0.23757729999999999</v>
      </c>
      <c r="X109" s="235">
        <v>6.7500000000000004E-2</v>
      </c>
      <c r="Y109" s="235">
        <v>-9.2300000000000007E-2</v>
      </c>
      <c r="Z109" s="235">
        <v>-0.23600000000000002</v>
      </c>
    </row>
    <row r="110" spans="1:26" customFormat="1" x14ac:dyDescent="0.35">
      <c r="A110" s="161"/>
      <c r="B110" s="228" t="s">
        <v>4080</v>
      </c>
      <c r="C110" s="228" t="s">
        <v>3774</v>
      </c>
      <c r="D110" s="228" t="s">
        <v>3902</v>
      </c>
      <c r="E110" s="228" t="s">
        <v>358</v>
      </c>
      <c r="F110" s="228" t="s">
        <v>3877</v>
      </c>
      <c r="G110" s="228" t="s">
        <v>3824</v>
      </c>
      <c r="H110" s="228" t="s">
        <v>3816</v>
      </c>
      <c r="I110" s="228" t="s">
        <v>3878</v>
      </c>
      <c r="J110" s="213" t="s">
        <v>3879</v>
      </c>
      <c r="K110" s="228" t="s">
        <v>3796</v>
      </c>
      <c r="L110" s="155">
        <v>41359</v>
      </c>
      <c r="M110" s="233">
        <v>1000</v>
      </c>
      <c r="N110" s="233">
        <v>1000</v>
      </c>
      <c r="O110" s="227" t="s">
        <v>3880</v>
      </c>
      <c r="P110" s="153">
        <v>1.6199999999999999E-2</v>
      </c>
      <c r="Q110" s="153">
        <v>1.2500000000000001E-2</v>
      </c>
      <c r="R110" s="153">
        <v>0</v>
      </c>
      <c r="S110" s="153">
        <v>3.15E-3</v>
      </c>
      <c r="T110" s="228" t="s">
        <v>3881</v>
      </c>
      <c r="U110" s="228" t="s">
        <v>3882</v>
      </c>
      <c r="V110" s="235">
        <v>3.9613000000000002E-2</v>
      </c>
      <c r="W110" s="235">
        <v>0.12163779999999999</v>
      </c>
      <c r="X110" s="235">
        <v>0.17629999999999998</v>
      </c>
      <c r="Y110" s="235">
        <v>0.25219999999999998</v>
      </c>
      <c r="Z110" s="235">
        <v>-3.32E-2</v>
      </c>
    </row>
    <row r="111" spans="1:26" customFormat="1" x14ac:dyDescent="0.35">
      <c r="A111" s="161"/>
      <c r="B111" s="228" t="s">
        <v>4081</v>
      </c>
      <c r="C111" s="228" t="s">
        <v>3775</v>
      </c>
      <c r="D111" s="228" t="s">
        <v>3902</v>
      </c>
      <c r="E111" s="228" t="s">
        <v>358</v>
      </c>
      <c r="F111" s="228" t="s">
        <v>3877</v>
      </c>
      <c r="G111" s="228" t="s">
        <v>3891</v>
      </c>
      <c r="H111" s="228" t="s">
        <v>3810</v>
      </c>
      <c r="I111" s="228" t="s">
        <v>3878</v>
      </c>
      <c r="J111" s="213" t="s">
        <v>3888</v>
      </c>
      <c r="K111" s="228" t="s">
        <v>3791</v>
      </c>
      <c r="L111" s="155">
        <v>36541</v>
      </c>
      <c r="M111" s="233">
        <v>1000</v>
      </c>
      <c r="N111" s="233">
        <v>1000</v>
      </c>
      <c r="O111" s="227" t="s">
        <v>3880</v>
      </c>
      <c r="P111" s="153">
        <v>1.5800000000000002E-2</v>
      </c>
      <c r="Q111" s="153">
        <v>1.2500000000000001E-2</v>
      </c>
      <c r="R111" s="153">
        <v>0</v>
      </c>
      <c r="S111" s="153">
        <v>3.1250000000000002E-3</v>
      </c>
      <c r="T111" s="228" t="s">
        <v>3881</v>
      </c>
      <c r="U111" s="228" t="s">
        <v>3882</v>
      </c>
      <c r="V111" s="235">
        <v>-1.00039E-2</v>
      </c>
      <c r="W111" s="235">
        <v>0.1289681</v>
      </c>
      <c r="X111" s="235">
        <v>0.26629999999999998</v>
      </c>
      <c r="Y111" s="235">
        <v>0.22940000000000002</v>
      </c>
      <c r="Z111" s="235">
        <v>-0.16079999999999997</v>
      </c>
    </row>
    <row r="112" spans="1:26" customFormat="1" x14ac:dyDescent="0.35">
      <c r="A112" s="161"/>
      <c r="B112" s="228" t="s">
        <v>4082</v>
      </c>
      <c r="C112" s="228" t="s">
        <v>3904</v>
      </c>
      <c r="D112" s="228" t="s">
        <v>3905</v>
      </c>
      <c r="E112" s="228" t="s">
        <v>358</v>
      </c>
      <c r="F112" s="228" t="s">
        <v>3877</v>
      </c>
      <c r="G112" s="228" t="s">
        <v>3385</v>
      </c>
      <c r="H112" s="228" t="s">
        <v>3815</v>
      </c>
      <c r="I112" s="228" t="s">
        <v>3878</v>
      </c>
      <c r="J112" s="213" t="s">
        <v>3886</v>
      </c>
      <c r="K112" s="228" t="s">
        <v>3179</v>
      </c>
      <c r="L112" s="155">
        <v>44043</v>
      </c>
      <c r="M112" s="233">
        <v>1000</v>
      </c>
      <c r="N112" s="233">
        <v>1000</v>
      </c>
      <c r="O112" s="227" t="s">
        <v>3880</v>
      </c>
      <c r="P112" s="153">
        <v>2.1999999999999999E-2</v>
      </c>
      <c r="Q112" s="153">
        <v>9.4999999999999998E-3</v>
      </c>
      <c r="R112" s="153">
        <v>0</v>
      </c>
      <c r="S112" s="153">
        <v>4.7499999999999999E-3</v>
      </c>
      <c r="T112" s="228" t="s">
        <v>3892</v>
      </c>
      <c r="U112" s="228" t="s">
        <v>3893</v>
      </c>
      <c r="V112" s="235">
        <v>6.5287200000000004E-2</v>
      </c>
      <c r="W112" s="235">
        <v>0.21664079999999999</v>
      </c>
      <c r="X112" s="235">
        <v>0.125</v>
      </c>
      <c r="Y112" s="235">
        <v>-0.247</v>
      </c>
      <c r="Z112" s="235">
        <v>-0.26150000000000001</v>
      </c>
    </row>
    <row r="113" spans="1:28" x14ac:dyDescent="0.35">
      <c r="A113" s="161"/>
      <c r="B113" s="228" t="s">
        <v>4083</v>
      </c>
      <c r="C113" s="228" t="s">
        <v>3946</v>
      </c>
      <c r="D113" s="228" t="s">
        <v>3895</v>
      </c>
      <c r="E113" s="228" t="s">
        <v>358</v>
      </c>
      <c r="F113" s="228" t="s">
        <v>3877</v>
      </c>
      <c r="G113" s="228" t="s">
        <v>3947</v>
      </c>
      <c r="H113" s="228" t="s">
        <v>3887</v>
      </c>
      <c r="I113" s="228" t="s">
        <v>3878</v>
      </c>
      <c r="J113" s="213" t="s">
        <v>3886</v>
      </c>
      <c r="K113" s="228" t="s">
        <v>3948</v>
      </c>
      <c r="L113" s="155">
        <v>43172</v>
      </c>
      <c r="M113" s="233">
        <v>1000</v>
      </c>
      <c r="N113" s="233">
        <v>1000</v>
      </c>
      <c r="O113" s="227" t="s">
        <v>3880</v>
      </c>
      <c r="P113" s="153">
        <v>2.1399999999999999E-2</v>
      </c>
      <c r="Q113" s="153">
        <v>9.0000000000000011E-3</v>
      </c>
      <c r="R113" s="153">
        <v>0</v>
      </c>
      <c r="S113" s="153">
        <v>4.4999999999999997E-3</v>
      </c>
      <c r="T113" s="228" t="s">
        <v>3881</v>
      </c>
      <c r="U113" s="228" t="s">
        <v>3882</v>
      </c>
      <c r="V113" s="235">
        <v>4.0730700000000002E-2</v>
      </c>
      <c r="W113" s="235">
        <v>0.18971370000000001</v>
      </c>
      <c r="X113" s="235">
        <v>0.17379999999999998</v>
      </c>
      <c r="Y113" s="235">
        <v>0.26669999999999999</v>
      </c>
      <c r="Z113" s="235">
        <v>-0.39409999999999995</v>
      </c>
      <c r="AA113"/>
      <c r="AB113"/>
    </row>
    <row r="114" spans="1:28" x14ac:dyDescent="0.35">
      <c r="A114" s="161"/>
      <c r="B114" s="228" t="s">
        <v>4084</v>
      </c>
      <c r="C114" s="228" t="s">
        <v>3894</v>
      </c>
      <c r="D114" s="228" t="s">
        <v>3895</v>
      </c>
      <c r="E114" s="228" t="s">
        <v>358</v>
      </c>
      <c r="F114" s="228" t="s">
        <v>3877</v>
      </c>
      <c r="G114" s="228" t="s">
        <v>3884</v>
      </c>
      <c r="H114" s="228" t="s">
        <v>3885</v>
      </c>
      <c r="I114" s="228" t="s">
        <v>3878</v>
      </c>
      <c r="J114" s="213" t="s">
        <v>3886</v>
      </c>
      <c r="K114" s="228" t="s">
        <v>3170</v>
      </c>
      <c r="L114" s="155">
        <v>45513</v>
      </c>
      <c r="M114" s="233">
        <v>1000</v>
      </c>
      <c r="N114" s="233">
        <v>1000</v>
      </c>
      <c r="O114" s="227" t="s">
        <v>3880</v>
      </c>
      <c r="P114" s="153">
        <v>1.9E-2</v>
      </c>
      <c r="Q114" s="153">
        <v>8.0000000000000002E-3</v>
      </c>
      <c r="R114" s="153">
        <v>0</v>
      </c>
      <c r="S114" s="153">
        <v>4.0000000000000001E-3</v>
      </c>
      <c r="T114" s="228" t="s">
        <v>3892</v>
      </c>
      <c r="U114" s="228" t="s">
        <v>3893</v>
      </c>
      <c r="V114" s="235">
        <v>1.1792E-2</v>
      </c>
      <c r="W114" s="235">
        <v>0.1149288</v>
      </c>
      <c r="X114" s="235">
        <v>3.1800000000000002E-2</v>
      </c>
      <c r="Y114" s="235">
        <v>2.5699999999999997E-2</v>
      </c>
      <c r="Z114" s="235">
        <v>-0.25629999999999997</v>
      </c>
    </row>
    <row r="115" spans="1:28" x14ac:dyDescent="0.35">
      <c r="A115" s="161"/>
      <c r="B115" s="228" t="s">
        <v>4088</v>
      </c>
      <c r="C115" s="228" t="s">
        <v>4089</v>
      </c>
      <c r="D115" s="228" t="s">
        <v>3895</v>
      </c>
      <c r="E115" s="228" t="s">
        <v>358</v>
      </c>
      <c r="F115" s="228" t="s">
        <v>3877</v>
      </c>
      <c r="G115" s="228" t="s">
        <v>3386</v>
      </c>
      <c r="H115" s="228" t="s">
        <v>3939</v>
      </c>
      <c r="I115" s="228" t="s">
        <v>3878</v>
      </c>
      <c r="J115" s="213" t="s">
        <v>3888</v>
      </c>
      <c r="K115" s="228" t="s">
        <v>3171</v>
      </c>
      <c r="L115" s="155" t="s">
        <v>4090</v>
      </c>
      <c r="M115" s="233">
        <v>5000</v>
      </c>
      <c r="N115" s="233">
        <v>1000</v>
      </c>
      <c r="O115" s="227" t="s">
        <v>3880</v>
      </c>
      <c r="P115" s="153">
        <v>1.7000000000000001E-2</v>
      </c>
      <c r="Q115" s="153">
        <v>7.0000000000000001E-3</v>
      </c>
      <c r="R115" s="153">
        <v>0</v>
      </c>
      <c r="S115" s="153">
        <v>3.7499999999999999E-3</v>
      </c>
      <c r="T115" s="228" t="s">
        <v>3892</v>
      </c>
      <c r="U115" s="228" t="s">
        <v>3893</v>
      </c>
      <c r="V115" s="235">
        <v>2.0510500000000001E-2</v>
      </c>
      <c r="W115" s="235">
        <v>0.1812918</v>
      </c>
      <c r="X115" s="235">
        <v>0.120021</v>
      </c>
      <c r="Y115" s="235">
        <v>3.3936800000000003E-2</v>
      </c>
      <c r="Z115" s="235">
        <v>-9.5839199999999999E-2</v>
      </c>
    </row>
    <row r="116" spans="1:28" x14ac:dyDescent="0.35">
      <c r="A116" s="161"/>
      <c r="B116" s="228" t="s">
        <v>4085</v>
      </c>
      <c r="C116" s="228" t="s">
        <v>3949</v>
      </c>
      <c r="D116" s="228" t="s">
        <v>3895</v>
      </c>
      <c r="E116" s="228" t="s">
        <v>358</v>
      </c>
      <c r="F116" s="228" t="s">
        <v>3877</v>
      </c>
      <c r="G116" s="228" t="s">
        <v>3386</v>
      </c>
      <c r="H116" s="228" t="s">
        <v>3809</v>
      </c>
      <c r="I116" s="228" t="s">
        <v>3878</v>
      </c>
      <c r="J116" s="213" t="s">
        <v>3920</v>
      </c>
      <c r="K116" s="228" t="s">
        <v>3171</v>
      </c>
      <c r="L116" s="155">
        <v>41763</v>
      </c>
      <c r="M116" s="233">
        <v>1000</v>
      </c>
      <c r="N116" s="233">
        <v>1000</v>
      </c>
      <c r="O116" s="227" t="s">
        <v>3880</v>
      </c>
      <c r="P116" s="153">
        <v>1.7899999999999999E-2</v>
      </c>
      <c r="Q116" s="153">
        <v>7.4999999999999997E-3</v>
      </c>
      <c r="R116" s="153">
        <v>0</v>
      </c>
      <c r="S116" s="153">
        <v>3.7499999999999999E-3</v>
      </c>
      <c r="T116" s="228" t="s">
        <v>3881</v>
      </c>
      <c r="U116" s="228" t="s">
        <v>3882</v>
      </c>
      <c r="V116" s="235">
        <v>1.1290199999999999E-2</v>
      </c>
      <c r="W116" s="235">
        <v>0.1241173</v>
      </c>
      <c r="X116" s="235">
        <v>0.2069</v>
      </c>
      <c r="Y116" s="235">
        <v>0.2094</v>
      </c>
      <c r="Z116" s="235">
        <v>-0.2576</v>
      </c>
    </row>
    <row r="117" spans="1:28" x14ac:dyDescent="0.35">
      <c r="A117" s="161"/>
      <c r="B117" s="228" t="s">
        <v>4086</v>
      </c>
      <c r="C117" s="228" t="s">
        <v>3960</v>
      </c>
      <c r="D117" s="228" t="s">
        <v>3895</v>
      </c>
      <c r="E117" s="228" t="s">
        <v>358</v>
      </c>
      <c r="F117" s="228" t="s">
        <v>3907</v>
      </c>
      <c r="G117" s="228" t="s">
        <v>3386</v>
      </c>
      <c r="H117" s="228" t="s">
        <v>3812</v>
      </c>
      <c r="I117" s="228" t="s">
        <v>3878</v>
      </c>
      <c r="J117" s="213" t="s">
        <v>3929</v>
      </c>
      <c r="K117" s="228" t="s">
        <v>3961</v>
      </c>
      <c r="L117" s="155">
        <v>43082</v>
      </c>
      <c r="M117" s="233">
        <v>1000</v>
      </c>
      <c r="N117" s="233">
        <v>1000</v>
      </c>
      <c r="O117" s="227" t="s">
        <v>3880</v>
      </c>
      <c r="P117" s="153">
        <v>1.2200000000000001E-2</v>
      </c>
      <c r="Q117" s="153">
        <v>5.0000000000000001E-3</v>
      </c>
      <c r="R117" s="153">
        <v>0</v>
      </c>
      <c r="S117" s="153">
        <v>2.5000000000000001E-3</v>
      </c>
      <c r="T117" s="228" t="s">
        <v>3892</v>
      </c>
      <c r="U117" s="228" t="s">
        <v>3893</v>
      </c>
      <c r="V117" s="235">
        <v>1.1541600000000001E-2</v>
      </c>
      <c r="W117" s="235">
        <v>6.8247000000000002E-2</v>
      </c>
      <c r="X117" s="235">
        <v>-1.1599999999999999E-2</v>
      </c>
      <c r="Y117" s="235">
        <v>7.4200000000000002E-2</v>
      </c>
      <c r="Z117" s="235">
        <v>-0.12039999999999999</v>
      </c>
    </row>
    <row r="118" spans="1:28" x14ac:dyDescent="0.35">
      <c r="A118" s="161"/>
      <c r="B118" s="228" t="s">
        <v>4087</v>
      </c>
      <c r="C118" s="228" t="s">
        <v>3950</v>
      </c>
      <c r="D118" s="228" t="s">
        <v>3895</v>
      </c>
      <c r="E118" s="228" t="s">
        <v>358</v>
      </c>
      <c r="F118" s="228" t="s">
        <v>3877</v>
      </c>
      <c r="G118" s="228" t="s">
        <v>3822</v>
      </c>
      <c r="H118" s="228" t="s">
        <v>3811</v>
      </c>
      <c r="I118" s="228" t="s">
        <v>3878</v>
      </c>
      <c r="J118" s="213" t="s">
        <v>3920</v>
      </c>
      <c r="K118" s="228" t="s">
        <v>3180</v>
      </c>
      <c r="L118" s="155">
        <v>43481</v>
      </c>
      <c r="M118" s="233">
        <v>1000</v>
      </c>
      <c r="N118" s="233">
        <v>1000</v>
      </c>
      <c r="O118" s="227" t="s">
        <v>3880</v>
      </c>
      <c r="P118" s="153">
        <v>1.6899999999999998E-2</v>
      </c>
      <c r="Q118" s="153">
        <v>6.9999999999999993E-3</v>
      </c>
      <c r="R118" s="153">
        <v>0</v>
      </c>
      <c r="S118" s="153">
        <v>3.7499999999999999E-3</v>
      </c>
      <c r="T118" s="228" t="s">
        <v>3892</v>
      </c>
      <c r="U118" s="228" t="s">
        <v>3893</v>
      </c>
      <c r="V118" s="235">
        <v>2.5447099999999997E-2</v>
      </c>
      <c r="W118" s="235">
        <v>0.41531430000000003</v>
      </c>
      <c r="X118" s="235">
        <v>0.1036</v>
      </c>
      <c r="Y118" s="235">
        <v>0.19649999999999998</v>
      </c>
      <c r="Z118" s="235">
        <v>-0.1258</v>
      </c>
    </row>
    <row r="119" spans="1:28" x14ac:dyDescent="0.35">
      <c r="A119" s="161"/>
      <c r="B119" s="228" t="s">
        <v>4091</v>
      </c>
      <c r="C119" s="228" t="s">
        <v>4092</v>
      </c>
      <c r="D119" s="228" t="s">
        <v>3895</v>
      </c>
      <c r="E119" s="228" t="s">
        <v>358</v>
      </c>
      <c r="F119" s="228" t="s">
        <v>3877</v>
      </c>
      <c r="G119" s="228" t="s">
        <v>3891</v>
      </c>
      <c r="H119" s="228" t="s">
        <v>3808</v>
      </c>
      <c r="I119" s="228" t="s">
        <v>3878</v>
      </c>
      <c r="J119" s="213" t="s">
        <v>3886</v>
      </c>
      <c r="K119" s="228" t="s">
        <v>3791</v>
      </c>
      <c r="L119" s="155">
        <v>44265</v>
      </c>
      <c r="M119" s="233">
        <v>5000</v>
      </c>
      <c r="N119" s="233">
        <v>1000</v>
      </c>
      <c r="O119" s="227" t="s">
        <v>3880</v>
      </c>
      <c r="P119" s="153">
        <v>1.7100000000000001E-2</v>
      </c>
      <c r="Q119" s="153">
        <v>6.4999999999999997E-3</v>
      </c>
      <c r="R119" s="153">
        <v>0</v>
      </c>
      <c r="S119" s="153">
        <v>7.4999999999999997E-3</v>
      </c>
      <c r="T119" s="228" t="s">
        <v>3881</v>
      </c>
      <c r="U119" s="228" t="s">
        <v>3882</v>
      </c>
      <c r="V119" s="235">
        <v>8.5504999999999991E-3</v>
      </c>
      <c r="W119" s="235">
        <v>9.2999299999999993E-2</v>
      </c>
      <c r="X119" s="235">
        <v>0.25689859999999998</v>
      </c>
      <c r="Y119" s="235">
        <v>0.2907497</v>
      </c>
      <c r="Z119" s="235">
        <v>-0.23914440000000001</v>
      </c>
    </row>
    <row r="120" spans="1:28" x14ac:dyDescent="0.35">
      <c r="C120"/>
      <c r="D120"/>
    </row>
  </sheetData>
  <mergeCells count="1">
    <mergeCell ref="V9:Z9"/>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7C57E-5456-4A93-9D23-1471F49A46F5}">
  <sheetPr codeName="Sheet12"/>
  <dimension ref="A1:K47"/>
  <sheetViews>
    <sheetView showGridLines="0" zoomScale="85" zoomScaleNormal="85" workbookViewId="0">
      <selection activeCell="B11" sqref="B11"/>
    </sheetView>
  </sheetViews>
  <sheetFormatPr defaultRowHeight="14.5" x14ac:dyDescent="0.35"/>
  <cols>
    <col min="1" max="1" width="16.1796875" customWidth="1"/>
    <col min="2" max="2" width="33.81640625" customWidth="1"/>
    <col min="3" max="3" width="17.81640625" bestFit="1" customWidth="1"/>
    <col min="4" max="4" width="14.1796875" bestFit="1" customWidth="1"/>
    <col min="5" max="5" width="21.54296875" style="45" bestFit="1" customWidth="1"/>
    <col min="6" max="8" width="12.81640625" style="45" customWidth="1"/>
    <col min="9" max="9" width="22.453125" style="45" bestFit="1" customWidth="1"/>
    <col min="10" max="10" width="42.1796875" style="45" customWidth="1"/>
    <col min="11" max="11" width="43.81640625" style="175" customWidth="1"/>
  </cols>
  <sheetData>
    <row r="1" spans="1:11" ht="34.25" customHeight="1" x14ac:dyDescent="0.35">
      <c r="A1" s="176"/>
      <c r="B1" s="258" t="s">
        <v>3329</v>
      </c>
      <c r="C1" s="259"/>
      <c r="D1" s="259"/>
      <c r="E1" s="259"/>
      <c r="F1" s="259"/>
      <c r="G1" s="259"/>
      <c r="H1" s="259"/>
      <c r="I1" s="259"/>
      <c r="J1" s="259"/>
      <c r="K1" s="259"/>
    </row>
    <row r="2" spans="1:11" ht="15" thickBot="1" x14ac:dyDescent="0.4">
      <c r="A2" s="161"/>
      <c r="B2" s="183"/>
      <c r="C2" s="183"/>
      <c r="D2" s="183"/>
      <c r="E2" s="183"/>
      <c r="F2" s="183"/>
      <c r="G2" s="183"/>
      <c r="H2" s="183"/>
      <c r="I2" s="183"/>
      <c r="J2" s="183"/>
      <c r="K2" s="184"/>
    </row>
    <row r="3" spans="1:11" ht="38" customHeight="1" x14ac:dyDescent="0.35">
      <c r="A3" s="161"/>
      <c r="B3" s="260" t="s">
        <v>3328</v>
      </c>
      <c r="C3" s="261"/>
      <c r="D3" s="261"/>
      <c r="E3" s="261"/>
      <c r="F3" s="261"/>
      <c r="G3" s="261"/>
      <c r="H3" s="261"/>
      <c r="I3" s="261"/>
      <c r="J3" s="261"/>
      <c r="K3" s="261"/>
    </row>
    <row r="4" spans="1:11" ht="14.75" customHeight="1" x14ac:dyDescent="0.35">
      <c r="A4" s="161"/>
      <c r="B4" s="262"/>
      <c r="C4" s="263"/>
      <c r="D4" s="263"/>
      <c r="E4" s="263"/>
      <c r="F4" s="263"/>
      <c r="G4" s="263"/>
      <c r="H4" s="263"/>
      <c r="I4" s="263"/>
      <c r="J4" s="263"/>
      <c r="K4" s="263"/>
    </row>
    <row r="5" spans="1:11" ht="14.75" customHeight="1" x14ac:dyDescent="0.35">
      <c r="A5" s="161"/>
      <c r="B5" s="262"/>
      <c r="C5" s="263"/>
      <c r="D5" s="263"/>
      <c r="E5" s="263"/>
      <c r="F5" s="263"/>
      <c r="G5" s="263"/>
      <c r="H5" s="263"/>
      <c r="I5" s="263"/>
      <c r="J5" s="263"/>
      <c r="K5" s="263"/>
    </row>
    <row r="6" spans="1:11" ht="14.75" customHeight="1" x14ac:dyDescent="0.35">
      <c r="A6" s="161"/>
      <c r="B6" s="262"/>
      <c r="C6" s="263"/>
      <c r="D6" s="263"/>
      <c r="E6" s="263"/>
      <c r="F6" s="263"/>
      <c r="G6" s="263"/>
      <c r="H6" s="263"/>
      <c r="I6" s="263"/>
      <c r="J6" s="263"/>
      <c r="K6" s="263"/>
    </row>
    <row r="7" spans="1:11" ht="14.75" customHeight="1" x14ac:dyDescent="0.35">
      <c r="A7" s="161"/>
      <c r="B7" s="262"/>
      <c r="C7" s="263"/>
      <c r="D7" s="263"/>
      <c r="E7" s="263"/>
      <c r="F7" s="263"/>
      <c r="G7" s="263"/>
      <c r="H7" s="263"/>
      <c r="I7" s="263"/>
      <c r="J7" s="263"/>
      <c r="K7" s="263"/>
    </row>
    <row r="8" spans="1:11" ht="14.75" customHeight="1" x14ac:dyDescent="0.35">
      <c r="A8" s="161"/>
      <c r="B8" s="262"/>
      <c r="C8" s="263"/>
      <c r="D8" s="263"/>
      <c r="E8" s="263"/>
      <c r="F8" s="263"/>
      <c r="G8" s="263"/>
      <c r="H8" s="263"/>
      <c r="I8" s="263"/>
      <c r="J8" s="263"/>
      <c r="K8" s="263"/>
    </row>
    <row r="9" spans="1:11" ht="14.75" customHeight="1" x14ac:dyDescent="0.35">
      <c r="A9" s="161"/>
      <c r="B9" s="264"/>
      <c r="C9" s="265"/>
      <c r="D9" s="265"/>
      <c r="E9" s="265"/>
      <c r="F9" s="265"/>
      <c r="G9" s="265"/>
      <c r="H9" s="265"/>
      <c r="I9" s="265"/>
      <c r="J9" s="265"/>
      <c r="K9" s="265"/>
    </row>
    <row r="10" spans="1:11" ht="26" x14ac:dyDescent="0.35">
      <c r="A10" s="161"/>
      <c r="B10" s="185" t="s">
        <v>3221</v>
      </c>
      <c r="C10" s="186" t="s">
        <v>111</v>
      </c>
      <c r="D10" s="186" t="s">
        <v>3299</v>
      </c>
      <c r="E10" s="186" t="s">
        <v>3222</v>
      </c>
      <c r="F10" s="186" t="s">
        <v>3293</v>
      </c>
      <c r="G10" s="186" t="s">
        <v>3294</v>
      </c>
      <c r="H10" s="186" t="s">
        <v>3295</v>
      </c>
      <c r="I10" s="186" t="s">
        <v>3296</v>
      </c>
      <c r="J10" s="187" t="s">
        <v>3224</v>
      </c>
      <c r="K10" s="188" t="s">
        <v>3225</v>
      </c>
    </row>
    <row r="11" spans="1:11" ht="155" customHeight="1" x14ac:dyDescent="0.35">
      <c r="A11" s="161"/>
      <c r="B11" s="194" t="s">
        <v>726</v>
      </c>
      <c r="C11" s="195">
        <v>36327455000163</v>
      </c>
      <c r="D11" s="196" t="s">
        <v>3300</v>
      </c>
      <c r="E11" s="196" t="s">
        <v>3223</v>
      </c>
      <c r="F11" s="174">
        <v>6.9999999999999993E-3</v>
      </c>
      <c r="G11" s="174">
        <v>4.0000000000000002E-4</v>
      </c>
      <c r="H11" s="174">
        <v>7.3999999999999995E-3</v>
      </c>
      <c r="I11" s="174" t="s">
        <v>3297</v>
      </c>
      <c r="J11" s="198" t="s">
        <v>3228</v>
      </c>
      <c r="K11" s="197" t="s">
        <v>3266</v>
      </c>
    </row>
    <row r="12" spans="1:11" ht="155" customHeight="1" x14ac:dyDescent="0.35">
      <c r="A12" s="161"/>
      <c r="B12" s="194" t="s">
        <v>727</v>
      </c>
      <c r="C12" s="195">
        <v>31874833000105</v>
      </c>
      <c r="D12" s="196" t="s">
        <v>3300</v>
      </c>
      <c r="E12" s="196" t="s">
        <v>3223</v>
      </c>
      <c r="F12" s="174">
        <v>5.0000000000000001E-3</v>
      </c>
      <c r="G12" s="174">
        <v>4.0000000000000002E-4</v>
      </c>
      <c r="H12" s="174">
        <v>5.4000000000000003E-3</v>
      </c>
      <c r="I12" s="174" t="s">
        <v>3298</v>
      </c>
      <c r="J12" s="198" t="s">
        <v>3229</v>
      </c>
      <c r="K12" s="197" t="s">
        <v>3267</v>
      </c>
    </row>
    <row r="13" spans="1:11" ht="155" customHeight="1" x14ac:dyDescent="0.35">
      <c r="A13" s="161"/>
      <c r="B13" s="194" t="s">
        <v>728</v>
      </c>
      <c r="C13" s="195">
        <v>31145826000172</v>
      </c>
      <c r="D13" s="196" t="s">
        <v>3300</v>
      </c>
      <c r="E13" s="196" t="s">
        <v>3223</v>
      </c>
      <c r="F13" s="174">
        <v>5.0000000000000001E-3</v>
      </c>
      <c r="G13" s="174">
        <v>4.0000000000000002E-4</v>
      </c>
      <c r="H13" s="174">
        <v>5.4000000000000003E-3</v>
      </c>
      <c r="I13" s="174" t="s">
        <v>3297</v>
      </c>
      <c r="J13" s="198" t="s">
        <v>3230</v>
      </c>
      <c r="K13" s="197" t="s">
        <v>3267</v>
      </c>
    </row>
    <row r="14" spans="1:11" ht="155" customHeight="1" x14ac:dyDescent="0.35">
      <c r="A14" s="161"/>
      <c r="B14" s="194" t="s">
        <v>729</v>
      </c>
      <c r="C14" s="195">
        <v>35717740000128</v>
      </c>
      <c r="D14" s="196" t="s">
        <v>3301</v>
      </c>
      <c r="E14" s="196" t="s">
        <v>3223</v>
      </c>
      <c r="F14" s="174">
        <v>5.0000000000000001E-3</v>
      </c>
      <c r="G14" s="174">
        <v>5.8999999999999999E-3</v>
      </c>
      <c r="H14" s="174">
        <v>1.09E-2</v>
      </c>
      <c r="I14" s="174" t="s">
        <v>3297</v>
      </c>
      <c r="J14" s="198" t="s">
        <v>3231</v>
      </c>
      <c r="K14" s="197" t="s">
        <v>3268</v>
      </c>
    </row>
    <row r="15" spans="1:11" ht="155" customHeight="1" x14ac:dyDescent="0.35">
      <c r="A15" s="161"/>
      <c r="B15" s="194" t="s">
        <v>730</v>
      </c>
      <c r="C15" s="195">
        <v>40212899000120</v>
      </c>
      <c r="D15" s="196" t="s">
        <v>3302</v>
      </c>
      <c r="E15" s="196" t="s">
        <v>3223</v>
      </c>
      <c r="F15" s="174">
        <v>5.0000000000000001E-3</v>
      </c>
      <c r="G15" s="174">
        <v>6.9999999999999993E-3</v>
      </c>
      <c r="H15" s="174">
        <v>1.2E-2</v>
      </c>
      <c r="I15" s="174" t="s">
        <v>3297</v>
      </c>
      <c r="J15" s="198" t="s">
        <v>3232</v>
      </c>
      <c r="K15" s="197" t="s">
        <v>3269</v>
      </c>
    </row>
    <row r="16" spans="1:11" ht="155" customHeight="1" x14ac:dyDescent="0.35">
      <c r="A16" s="161"/>
      <c r="B16" s="194" t="s">
        <v>731</v>
      </c>
      <c r="C16" s="195">
        <v>39227204000103</v>
      </c>
      <c r="D16" s="196" t="s">
        <v>3303</v>
      </c>
      <c r="E16" s="196" t="s">
        <v>3223</v>
      </c>
      <c r="F16" s="174">
        <v>5.0000000000000001E-3</v>
      </c>
      <c r="G16" s="174">
        <v>8.9999999999999998E-4</v>
      </c>
      <c r="H16" s="174">
        <v>5.8999999999999999E-3</v>
      </c>
      <c r="I16" s="174" t="s">
        <v>3297</v>
      </c>
      <c r="J16" s="198" t="s">
        <v>3233</v>
      </c>
      <c r="K16" s="197" t="s">
        <v>3270</v>
      </c>
    </row>
    <row r="17" spans="1:11" ht="155" customHeight="1" x14ac:dyDescent="0.35">
      <c r="A17" s="161"/>
      <c r="B17" s="194" t="s">
        <v>732</v>
      </c>
      <c r="C17" s="195">
        <v>37553464000135</v>
      </c>
      <c r="D17" s="196" t="s">
        <v>3304</v>
      </c>
      <c r="E17" s="196" t="s">
        <v>3223</v>
      </c>
      <c r="F17" s="174">
        <v>5.0000000000000001E-3</v>
      </c>
      <c r="G17" s="174">
        <v>3.2000000000000002E-3</v>
      </c>
      <c r="H17" s="174">
        <v>8.2000000000000007E-3</v>
      </c>
      <c r="I17" s="174" t="s">
        <v>3297</v>
      </c>
      <c r="J17" s="198" t="s">
        <v>3234</v>
      </c>
      <c r="K17" s="197" t="s">
        <v>3271</v>
      </c>
    </row>
    <row r="18" spans="1:11" ht="155" customHeight="1" x14ac:dyDescent="0.35">
      <c r="A18" s="161"/>
      <c r="B18" s="194" t="s">
        <v>733</v>
      </c>
      <c r="C18" s="195">
        <v>34218740000110</v>
      </c>
      <c r="D18" s="196" t="s">
        <v>3305</v>
      </c>
      <c r="E18" s="196" t="s">
        <v>3223</v>
      </c>
      <c r="F18" s="174">
        <v>5.0000000000000001E-3</v>
      </c>
      <c r="G18" s="174">
        <v>7.4999999999999997E-3</v>
      </c>
      <c r="H18" s="174">
        <v>1.2500000000000001E-2</v>
      </c>
      <c r="I18" s="174" t="s">
        <v>3297</v>
      </c>
      <c r="J18" s="198" t="s">
        <v>3235</v>
      </c>
      <c r="K18" s="197" t="s">
        <v>3272</v>
      </c>
    </row>
    <row r="19" spans="1:11" ht="155" customHeight="1" x14ac:dyDescent="0.35">
      <c r="A19" s="161"/>
      <c r="B19" s="194" t="s">
        <v>734</v>
      </c>
      <c r="C19" s="195">
        <v>41888517000146</v>
      </c>
      <c r="D19" s="196" t="s">
        <v>3306</v>
      </c>
      <c r="E19" s="196" t="s">
        <v>402</v>
      </c>
      <c r="F19" s="174">
        <v>5.0000000000000001E-3</v>
      </c>
      <c r="G19" s="174">
        <v>7.9000000000000008E-3</v>
      </c>
      <c r="H19" s="174">
        <v>1.2900000000000002E-2</v>
      </c>
      <c r="I19" s="174" t="s">
        <v>3297</v>
      </c>
      <c r="J19" s="198" t="s">
        <v>3236</v>
      </c>
      <c r="K19" s="197" t="s">
        <v>3273</v>
      </c>
    </row>
    <row r="20" spans="1:11" ht="155" customHeight="1" x14ac:dyDescent="0.35">
      <c r="A20" s="161"/>
      <c r="B20" s="194" t="s">
        <v>3167</v>
      </c>
      <c r="C20" s="195">
        <v>42776301000151</v>
      </c>
      <c r="D20" s="196" t="s">
        <v>3323</v>
      </c>
      <c r="E20" s="196" t="s">
        <v>3223</v>
      </c>
      <c r="F20" s="174">
        <v>5.0000000000000001E-3</v>
      </c>
      <c r="G20" s="174">
        <v>7.0000000000000001E-3</v>
      </c>
      <c r="H20" s="174">
        <v>1.2E-2</v>
      </c>
      <c r="I20" s="174" t="s">
        <v>3297</v>
      </c>
      <c r="J20" s="198" t="s">
        <v>3263</v>
      </c>
      <c r="K20" s="197" t="s">
        <v>3291</v>
      </c>
    </row>
    <row r="21" spans="1:11" ht="155" customHeight="1" x14ac:dyDescent="0.35">
      <c r="A21" s="161"/>
      <c r="B21" s="194" t="s">
        <v>735</v>
      </c>
      <c r="C21" s="195">
        <v>40212817000148</v>
      </c>
      <c r="D21" s="196" t="s">
        <v>3307</v>
      </c>
      <c r="E21" s="196" t="s">
        <v>402</v>
      </c>
      <c r="F21" s="174">
        <v>5.0000000000000001E-3</v>
      </c>
      <c r="G21" s="174">
        <v>8.8000000000000005E-3</v>
      </c>
      <c r="H21" s="174">
        <v>1.38E-2</v>
      </c>
      <c r="I21" s="174" t="s">
        <v>3297</v>
      </c>
      <c r="J21" s="198" t="s">
        <v>3237</v>
      </c>
      <c r="K21" s="197" t="s">
        <v>3274</v>
      </c>
    </row>
    <row r="22" spans="1:11" ht="155" customHeight="1" x14ac:dyDescent="0.35">
      <c r="A22" s="161"/>
      <c r="B22" s="194" t="s">
        <v>3168</v>
      </c>
      <c r="C22" s="195">
        <v>43105341000134</v>
      </c>
      <c r="D22" s="196" t="s">
        <v>3308</v>
      </c>
      <c r="E22" s="196" t="s">
        <v>402</v>
      </c>
      <c r="F22" s="174">
        <v>5.0000000000000001E-3</v>
      </c>
      <c r="G22" s="174">
        <v>7.0000000000000001E-3</v>
      </c>
      <c r="H22" s="174">
        <v>1.2E-2</v>
      </c>
      <c r="I22" s="174" t="s">
        <v>3298</v>
      </c>
      <c r="J22" s="198" t="s">
        <v>3238</v>
      </c>
      <c r="K22" s="197" t="s">
        <v>3265</v>
      </c>
    </row>
    <row r="23" spans="1:11" ht="155" customHeight="1" x14ac:dyDescent="0.35">
      <c r="A23" s="161"/>
      <c r="B23" s="194" t="s">
        <v>737</v>
      </c>
      <c r="C23" s="195">
        <v>31132386000119</v>
      </c>
      <c r="D23" s="196" t="s">
        <v>3324</v>
      </c>
      <c r="E23" s="196" t="s">
        <v>368</v>
      </c>
      <c r="F23" s="174">
        <v>5.0000000000000001E-3</v>
      </c>
      <c r="G23" s="174" t="s">
        <v>46</v>
      </c>
      <c r="H23" s="174">
        <v>5.0000000000000001E-3</v>
      </c>
      <c r="I23" s="174" t="s">
        <v>46</v>
      </c>
      <c r="J23" s="198" t="s">
        <v>3239</v>
      </c>
      <c r="K23" s="197" t="s">
        <v>3276</v>
      </c>
    </row>
    <row r="24" spans="1:11" ht="155" customHeight="1" x14ac:dyDescent="0.35">
      <c r="A24" s="161"/>
      <c r="B24" s="194" t="s">
        <v>740</v>
      </c>
      <c r="C24" s="195">
        <v>37396815000141</v>
      </c>
      <c r="D24" s="196" t="s">
        <v>3309</v>
      </c>
      <c r="E24" s="196" t="s">
        <v>3223</v>
      </c>
      <c r="F24" s="174">
        <v>5.0000000000000001E-3</v>
      </c>
      <c r="G24" s="174">
        <v>1.9500000000000001E-3</v>
      </c>
      <c r="H24" s="174">
        <v>6.9500000000000004E-3</v>
      </c>
      <c r="I24" s="174" t="s">
        <v>3298</v>
      </c>
      <c r="J24" s="198" t="s">
        <v>3240</v>
      </c>
      <c r="K24" s="197" t="s">
        <v>3277</v>
      </c>
    </row>
    <row r="25" spans="1:11" ht="155" customHeight="1" x14ac:dyDescent="0.35">
      <c r="A25" s="161"/>
      <c r="B25" s="194" t="s">
        <v>741</v>
      </c>
      <c r="C25" s="195">
        <v>37108062000121</v>
      </c>
      <c r="D25" s="196" t="s">
        <v>3309</v>
      </c>
      <c r="E25" s="196" t="s">
        <v>3223</v>
      </c>
      <c r="F25" s="174">
        <v>5.0000000000000001E-3</v>
      </c>
      <c r="G25" s="174">
        <v>2E-3</v>
      </c>
      <c r="H25" s="174">
        <v>6.9500000000000004E-3</v>
      </c>
      <c r="I25" s="174" t="s">
        <v>3297</v>
      </c>
      <c r="J25" s="198" t="s">
        <v>3241</v>
      </c>
      <c r="K25" s="197" t="s">
        <v>3277</v>
      </c>
    </row>
    <row r="26" spans="1:11" ht="155" customHeight="1" x14ac:dyDescent="0.35">
      <c r="A26" s="161"/>
      <c r="B26" s="194" t="s">
        <v>742</v>
      </c>
      <c r="C26" s="195">
        <v>40212831000141</v>
      </c>
      <c r="D26" s="196" t="s">
        <v>3310</v>
      </c>
      <c r="E26" s="196" t="s">
        <v>3223</v>
      </c>
      <c r="F26" s="174">
        <v>5.0000000000000001E-3</v>
      </c>
      <c r="G26" s="174">
        <v>4.1999999999999997E-3</v>
      </c>
      <c r="H26" s="174">
        <v>9.1999999999999998E-3</v>
      </c>
      <c r="I26" s="174" t="s">
        <v>3297</v>
      </c>
      <c r="J26" s="198" t="s">
        <v>3242</v>
      </c>
      <c r="K26" s="197" t="s">
        <v>3278</v>
      </c>
    </row>
    <row r="27" spans="1:11" ht="155" customHeight="1" x14ac:dyDescent="0.35">
      <c r="A27" s="161"/>
      <c r="B27" s="194" t="s">
        <v>744</v>
      </c>
      <c r="C27" s="195">
        <v>38597202000135</v>
      </c>
      <c r="D27" s="196" t="s">
        <v>3325</v>
      </c>
      <c r="E27" s="196" t="s">
        <v>368</v>
      </c>
      <c r="F27" s="174">
        <v>3.0000000000000001E-3</v>
      </c>
      <c r="G27" s="174" t="s">
        <v>46</v>
      </c>
      <c r="H27" s="174">
        <v>3.0000000000000001E-3</v>
      </c>
      <c r="I27" s="174" t="s">
        <v>46</v>
      </c>
      <c r="J27" s="198" t="s">
        <v>3243</v>
      </c>
      <c r="K27" s="197" t="s">
        <v>3279</v>
      </c>
    </row>
    <row r="28" spans="1:11" ht="155" customHeight="1" x14ac:dyDescent="0.35">
      <c r="A28" s="161"/>
      <c r="B28" s="194" t="s">
        <v>745</v>
      </c>
      <c r="C28" s="195">
        <v>37396932000105</v>
      </c>
      <c r="D28" s="196" t="s">
        <v>3311</v>
      </c>
      <c r="E28" s="196" t="s">
        <v>3227</v>
      </c>
      <c r="F28" s="174">
        <v>5.0000000000000001E-3</v>
      </c>
      <c r="G28" s="174">
        <v>4.7999999999999996E-3</v>
      </c>
      <c r="H28" s="174">
        <v>9.7999999999999997E-3</v>
      </c>
      <c r="I28" s="174" t="s">
        <v>3297</v>
      </c>
      <c r="J28" s="198" t="s">
        <v>3244</v>
      </c>
      <c r="K28" s="197" t="s">
        <v>3280</v>
      </c>
    </row>
    <row r="29" spans="1:11" ht="155" customHeight="1" x14ac:dyDescent="0.35">
      <c r="A29" s="161"/>
      <c r="B29" s="194" t="s">
        <v>746</v>
      </c>
      <c r="C29" s="195">
        <v>31936857000141</v>
      </c>
      <c r="D29" s="196" t="s">
        <v>168</v>
      </c>
      <c r="E29" s="196" t="s">
        <v>27</v>
      </c>
      <c r="F29" s="174">
        <v>5.0000000000000001E-3</v>
      </c>
      <c r="G29" s="174" t="s">
        <v>46</v>
      </c>
      <c r="H29" s="174">
        <v>5.0000000000000001E-3</v>
      </c>
      <c r="I29" s="174" t="s">
        <v>46</v>
      </c>
      <c r="J29" s="198" t="s">
        <v>3245</v>
      </c>
      <c r="K29" s="197" t="s">
        <v>3281</v>
      </c>
    </row>
    <row r="30" spans="1:11" ht="155" customHeight="1" x14ac:dyDescent="0.35">
      <c r="A30" s="161"/>
      <c r="B30" s="194" t="s">
        <v>749</v>
      </c>
      <c r="C30" s="195">
        <v>31204199000101</v>
      </c>
      <c r="D30" s="196" t="s">
        <v>168</v>
      </c>
      <c r="E30" s="196" t="s">
        <v>27</v>
      </c>
      <c r="F30" s="174">
        <v>5.0000000000000001E-3</v>
      </c>
      <c r="G30" s="174" t="s">
        <v>46</v>
      </c>
      <c r="H30" s="174">
        <v>5.0000000000000001E-3</v>
      </c>
      <c r="I30" s="174" t="s">
        <v>46</v>
      </c>
      <c r="J30" s="198" t="s">
        <v>3246</v>
      </c>
      <c r="K30" s="197" t="s">
        <v>3281</v>
      </c>
    </row>
    <row r="31" spans="1:11" ht="155" customHeight="1" x14ac:dyDescent="0.35">
      <c r="A31" s="161"/>
      <c r="B31" s="194" t="s">
        <v>751</v>
      </c>
      <c r="C31" s="195">
        <v>37552975000132</v>
      </c>
      <c r="D31" s="196" t="s">
        <v>3312</v>
      </c>
      <c r="E31" s="196" t="s">
        <v>402</v>
      </c>
      <c r="F31" s="174">
        <v>5.0000000000000001E-3</v>
      </c>
      <c r="G31" s="174">
        <v>1.1999999999999999E-3</v>
      </c>
      <c r="H31" s="174">
        <v>6.1999999999999998E-3</v>
      </c>
      <c r="I31" s="174" t="s">
        <v>3297</v>
      </c>
      <c r="J31" s="198" t="s">
        <v>3247</v>
      </c>
      <c r="K31" s="197" t="s">
        <v>3282</v>
      </c>
    </row>
    <row r="32" spans="1:11" ht="155" customHeight="1" x14ac:dyDescent="0.35">
      <c r="A32" s="161"/>
      <c r="B32" s="194" t="s">
        <v>752</v>
      </c>
      <c r="C32" s="195">
        <v>31145833000174</v>
      </c>
      <c r="D32" s="196" t="s">
        <v>3313</v>
      </c>
      <c r="E32" s="196" t="s">
        <v>3226</v>
      </c>
      <c r="F32" s="174">
        <v>3.0000000000000001E-3</v>
      </c>
      <c r="G32" s="174" t="s">
        <v>46</v>
      </c>
      <c r="H32" s="174">
        <v>3.0000000000000001E-3</v>
      </c>
      <c r="I32" s="174" t="s">
        <v>46</v>
      </c>
      <c r="J32" s="198" t="s">
        <v>3248</v>
      </c>
      <c r="K32" s="197" t="s">
        <v>3275</v>
      </c>
    </row>
    <row r="33" spans="1:11" ht="155" customHeight="1" x14ac:dyDescent="0.35">
      <c r="A33" s="161"/>
      <c r="B33" s="194" t="s">
        <v>753</v>
      </c>
      <c r="C33" s="195">
        <v>34475424000124</v>
      </c>
      <c r="D33" s="196" t="s">
        <v>618</v>
      </c>
      <c r="E33" s="196" t="s">
        <v>3226</v>
      </c>
      <c r="F33" s="174">
        <v>3.0000000000000001E-3</v>
      </c>
      <c r="G33" s="174" t="s">
        <v>46</v>
      </c>
      <c r="H33" s="174">
        <v>3.0000000000000001E-3</v>
      </c>
      <c r="I33" s="174" t="s">
        <v>46</v>
      </c>
      <c r="J33" s="198" t="s">
        <v>3249</v>
      </c>
      <c r="K33" s="197" t="s">
        <v>3275</v>
      </c>
    </row>
    <row r="34" spans="1:11" ht="155" customHeight="1" x14ac:dyDescent="0.35">
      <c r="A34" s="161"/>
      <c r="B34" s="194" t="s">
        <v>754</v>
      </c>
      <c r="C34" s="195">
        <v>38026814000178</v>
      </c>
      <c r="D34" s="196" t="s">
        <v>3314</v>
      </c>
      <c r="E34" s="196" t="s">
        <v>3226</v>
      </c>
      <c r="F34" s="174">
        <v>3.0000000000000001E-3</v>
      </c>
      <c r="G34" s="174" t="s">
        <v>46</v>
      </c>
      <c r="H34" s="174">
        <v>3.0000000000000001E-3</v>
      </c>
      <c r="I34" s="174" t="s">
        <v>46</v>
      </c>
      <c r="J34" s="198" t="s">
        <v>3250</v>
      </c>
      <c r="K34" s="197" t="s">
        <v>3275</v>
      </c>
    </row>
    <row r="35" spans="1:11" ht="155" customHeight="1" x14ac:dyDescent="0.35">
      <c r="A35" s="161"/>
      <c r="B35" s="194" t="s">
        <v>755</v>
      </c>
      <c r="C35" s="195">
        <v>37887464000171</v>
      </c>
      <c r="D35" s="196" t="s">
        <v>3315</v>
      </c>
      <c r="E35" s="196" t="s">
        <v>3223</v>
      </c>
      <c r="F35" s="174">
        <v>5.0000000000000001E-3</v>
      </c>
      <c r="G35" s="174">
        <v>2E-3</v>
      </c>
      <c r="H35" s="174">
        <v>7.0000000000000001E-3</v>
      </c>
      <c r="I35" s="174" t="s">
        <v>3297</v>
      </c>
      <c r="J35" s="198" t="s">
        <v>3251</v>
      </c>
      <c r="K35" s="197" t="s">
        <v>3283</v>
      </c>
    </row>
    <row r="36" spans="1:11" ht="155" customHeight="1" x14ac:dyDescent="0.35">
      <c r="A36" s="161"/>
      <c r="B36" s="194" t="s">
        <v>756</v>
      </c>
      <c r="C36" s="195">
        <v>40212883000118</v>
      </c>
      <c r="D36" s="196" t="s">
        <v>3316</v>
      </c>
      <c r="E36" s="196" t="s">
        <v>3223</v>
      </c>
      <c r="F36" s="174">
        <v>5.0000000000000001E-3</v>
      </c>
      <c r="G36" s="174">
        <v>2E-3</v>
      </c>
      <c r="H36" s="174">
        <v>7.0000000000000001E-3</v>
      </c>
      <c r="I36" s="174" t="s">
        <v>3297</v>
      </c>
      <c r="J36" s="198" t="s">
        <v>3252</v>
      </c>
      <c r="K36" s="197" t="s">
        <v>3284</v>
      </c>
    </row>
    <row r="37" spans="1:11" ht="155" customHeight="1" x14ac:dyDescent="0.35">
      <c r="A37" s="161"/>
      <c r="B37" s="194" t="s">
        <v>757</v>
      </c>
      <c r="C37" s="195">
        <v>35609786000123</v>
      </c>
      <c r="D37" s="196" t="s">
        <v>3317</v>
      </c>
      <c r="E37" s="196" t="s">
        <v>402</v>
      </c>
      <c r="F37" s="174">
        <v>5.0000000000000001E-3</v>
      </c>
      <c r="G37" s="174">
        <v>2.5000000000000001E-3</v>
      </c>
      <c r="H37" s="174">
        <v>7.4999999999999997E-3</v>
      </c>
      <c r="I37" s="174" t="s">
        <v>3298</v>
      </c>
      <c r="J37" s="198" t="s">
        <v>3253</v>
      </c>
      <c r="K37" s="197" t="s">
        <v>3285</v>
      </c>
    </row>
    <row r="38" spans="1:11" ht="155" customHeight="1" x14ac:dyDescent="0.35">
      <c r="A38" s="161"/>
      <c r="B38" s="194" t="s">
        <v>758</v>
      </c>
      <c r="C38" s="195">
        <v>22963439000152</v>
      </c>
      <c r="D38" s="196" t="s">
        <v>3317</v>
      </c>
      <c r="E38" s="196" t="s">
        <v>402</v>
      </c>
      <c r="F38" s="174">
        <v>5.0000000000000001E-3</v>
      </c>
      <c r="G38" s="174">
        <v>2.5000000000000001E-3</v>
      </c>
      <c r="H38" s="174">
        <v>7.4999999999999997E-3</v>
      </c>
      <c r="I38" s="174" t="s">
        <v>3297</v>
      </c>
      <c r="J38" s="198" t="s">
        <v>3254</v>
      </c>
      <c r="K38" s="197" t="s">
        <v>3285</v>
      </c>
    </row>
    <row r="39" spans="1:11" ht="155" customHeight="1" x14ac:dyDescent="0.35">
      <c r="A39" s="161"/>
      <c r="B39" s="194" t="s">
        <v>760</v>
      </c>
      <c r="C39" s="195">
        <v>38027135000113</v>
      </c>
      <c r="D39" s="196" t="s">
        <v>3318</v>
      </c>
      <c r="E39" s="196" t="s">
        <v>402</v>
      </c>
      <c r="F39" s="174">
        <v>5.0000000000000001E-3</v>
      </c>
      <c r="G39" s="174">
        <v>5.0000000000000001E-3</v>
      </c>
      <c r="H39" s="174">
        <v>0.01</v>
      </c>
      <c r="I39" s="174" t="s">
        <v>3297</v>
      </c>
      <c r="J39" s="198" t="s">
        <v>3255</v>
      </c>
      <c r="K39" s="197" t="s">
        <v>3285</v>
      </c>
    </row>
    <row r="40" spans="1:11" ht="155" customHeight="1" x14ac:dyDescent="0.35">
      <c r="A40" s="161"/>
      <c r="B40" s="194" t="s">
        <v>761</v>
      </c>
      <c r="C40" s="195">
        <v>31145851000156</v>
      </c>
      <c r="D40" s="196" t="s">
        <v>3319</v>
      </c>
      <c r="E40" s="196" t="s">
        <v>3226</v>
      </c>
      <c r="F40" s="174">
        <v>3.0000000000000001E-3</v>
      </c>
      <c r="G40" s="174" t="s">
        <v>46</v>
      </c>
      <c r="H40" s="174">
        <v>3.0000000000000001E-3</v>
      </c>
      <c r="I40" s="174" t="s">
        <v>46</v>
      </c>
      <c r="J40" s="198" t="s">
        <v>3256</v>
      </c>
      <c r="K40" s="197" t="s">
        <v>3275</v>
      </c>
    </row>
    <row r="41" spans="1:11" ht="155" customHeight="1" x14ac:dyDescent="0.35">
      <c r="A41" s="161"/>
      <c r="B41" s="194" t="s">
        <v>762</v>
      </c>
      <c r="C41" s="195">
        <v>26559284000144</v>
      </c>
      <c r="D41" s="196" t="s">
        <v>133</v>
      </c>
      <c r="E41" s="196" t="s">
        <v>3226</v>
      </c>
      <c r="F41" s="174">
        <v>1.5E-3</v>
      </c>
      <c r="G41" s="174" t="s">
        <v>46</v>
      </c>
      <c r="H41" s="174">
        <v>1.5E-3</v>
      </c>
      <c r="I41" s="174" t="s">
        <v>46</v>
      </c>
      <c r="J41" s="198" t="s">
        <v>3257</v>
      </c>
      <c r="K41" s="197" t="s">
        <v>3275</v>
      </c>
    </row>
    <row r="42" spans="1:11" ht="155" customHeight="1" x14ac:dyDescent="0.35">
      <c r="A42" s="161"/>
      <c r="B42" s="194" t="s">
        <v>763</v>
      </c>
      <c r="C42" s="195">
        <v>37895175000114</v>
      </c>
      <c r="D42" s="196" t="s">
        <v>3320</v>
      </c>
      <c r="E42" s="196" t="s">
        <v>3223</v>
      </c>
      <c r="F42" s="174">
        <v>5.0000000000000001E-3</v>
      </c>
      <c r="G42" s="174">
        <v>4.3E-3</v>
      </c>
      <c r="H42" s="174">
        <v>9.2999999999999992E-3</v>
      </c>
      <c r="I42" s="174" t="s">
        <v>3297</v>
      </c>
      <c r="J42" s="198" t="s">
        <v>3258</v>
      </c>
      <c r="K42" s="197" t="s">
        <v>3286</v>
      </c>
    </row>
    <row r="43" spans="1:11" ht="155" customHeight="1" x14ac:dyDescent="0.35">
      <c r="A43" s="161"/>
      <c r="B43" s="194" t="s">
        <v>764</v>
      </c>
      <c r="C43" s="195">
        <v>32246789000151</v>
      </c>
      <c r="D43" s="196" t="s">
        <v>3326</v>
      </c>
      <c r="E43" s="196" t="s">
        <v>368</v>
      </c>
      <c r="F43" s="174">
        <v>5.0000000000000001E-3</v>
      </c>
      <c r="G43" s="174" t="s">
        <v>46</v>
      </c>
      <c r="H43" s="174">
        <v>5.0000000000000001E-3</v>
      </c>
      <c r="I43" s="174" t="s">
        <v>46</v>
      </c>
      <c r="J43" s="198" t="s">
        <v>3259</v>
      </c>
      <c r="K43" s="197" t="s">
        <v>3287</v>
      </c>
    </row>
    <row r="44" spans="1:11" ht="155" customHeight="1" x14ac:dyDescent="0.35">
      <c r="A44" s="161"/>
      <c r="B44" s="194" t="s">
        <v>765</v>
      </c>
      <c r="C44" s="195">
        <v>35956046000163</v>
      </c>
      <c r="D44" s="196" t="s">
        <v>338</v>
      </c>
      <c r="E44" s="196" t="s">
        <v>27</v>
      </c>
      <c r="F44" s="174">
        <v>5.0000000000000001E-3</v>
      </c>
      <c r="G44" s="174" t="s">
        <v>46</v>
      </c>
      <c r="H44" s="174">
        <v>5.0000000000000001E-3</v>
      </c>
      <c r="I44" s="174" t="s">
        <v>46</v>
      </c>
      <c r="J44" s="198" t="s">
        <v>3260</v>
      </c>
      <c r="K44" s="197" t="s">
        <v>3288</v>
      </c>
    </row>
    <row r="45" spans="1:11" ht="155" customHeight="1" x14ac:dyDescent="0.35">
      <c r="A45" s="161"/>
      <c r="B45" s="194" t="s">
        <v>766</v>
      </c>
      <c r="C45" s="195">
        <v>32319351000156</v>
      </c>
      <c r="D45" s="196" t="s">
        <v>3321</v>
      </c>
      <c r="E45" s="196" t="s">
        <v>3223</v>
      </c>
      <c r="F45" s="174">
        <v>5.0000000000000001E-3</v>
      </c>
      <c r="G45" s="174">
        <v>1E-3</v>
      </c>
      <c r="H45" s="174">
        <v>6.0000000000000001E-3</v>
      </c>
      <c r="I45" s="174" t="s">
        <v>3297</v>
      </c>
      <c r="J45" s="198" t="s">
        <v>3261</v>
      </c>
      <c r="K45" s="197" t="s">
        <v>3289</v>
      </c>
    </row>
    <row r="46" spans="1:11" ht="155" customHeight="1" x14ac:dyDescent="0.35">
      <c r="A46" s="161"/>
      <c r="B46" s="194" t="s">
        <v>768</v>
      </c>
      <c r="C46" s="195">
        <v>35625840000124</v>
      </c>
      <c r="D46" s="196" t="s">
        <v>3327</v>
      </c>
      <c r="E46" s="196" t="s">
        <v>27</v>
      </c>
      <c r="F46" s="174">
        <v>0</v>
      </c>
      <c r="G46" s="174" t="s">
        <v>46</v>
      </c>
      <c r="H46" s="174">
        <v>0</v>
      </c>
      <c r="I46" s="174" t="s">
        <v>46</v>
      </c>
      <c r="J46" s="198" t="s">
        <v>3264</v>
      </c>
      <c r="K46" s="197" t="s">
        <v>3292</v>
      </c>
    </row>
    <row r="47" spans="1:11" ht="155" customHeight="1" x14ac:dyDescent="0.35">
      <c r="A47" s="161"/>
      <c r="B47" s="194" t="s">
        <v>3142</v>
      </c>
      <c r="C47" s="195">
        <v>42403085000107</v>
      </c>
      <c r="D47" s="196" t="s">
        <v>3322</v>
      </c>
      <c r="E47" s="196" t="s">
        <v>3223</v>
      </c>
      <c r="F47" s="174">
        <v>5.0000000000000001E-3</v>
      </c>
      <c r="G47" s="174">
        <v>6.0000000000000001E-3</v>
      </c>
      <c r="H47" s="174">
        <v>1.0999999999999999E-2</v>
      </c>
      <c r="I47" s="174" t="s">
        <v>3297</v>
      </c>
      <c r="J47" s="198" t="s">
        <v>3262</v>
      </c>
      <c r="K47" s="197" t="s">
        <v>3290</v>
      </c>
    </row>
  </sheetData>
  <mergeCells count="2">
    <mergeCell ref="B1:K1"/>
    <mergeCell ref="B3:K9"/>
  </mergeCells>
  <pageMargins left="0.7" right="0.7" top="0.75" bottom="0.75" header="0.3" footer="0.3"/>
  <pageSetup paperSize="9" orientation="portrait" r:id="rId1"/>
  <headerFooter>
    <oddFooter>&amp;R_x000D_&amp;1#&amp;"Calibri"&amp;10&amp;K008000 [ CLASSIFICAÇÃO: PÚBLICA ]</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48D44-D757-4E30-87AF-35CED04FA04F}">
  <sheetPr codeName="Sheet14"/>
  <dimension ref="A1:R57"/>
  <sheetViews>
    <sheetView showGridLines="0" zoomScale="85" zoomScaleNormal="85" workbookViewId="0">
      <pane xSplit="1" ySplit="3" topLeftCell="B4" activePane="bottomRight" state="frozen"/>
      <selection activeCell="F7" sqref="F7:J7"/>
      <selection pane="topRight" activeCell="F7" sqref="F7:J7"/>
      <selection pane="bottomLeft" activeCell="F7" sqref="F7:J7"/>
      <selection pane="bottomRight" activeCell="A3" sqref="A3"/>
    </sheetView>
  </sheetViews>
  <sheetFormatPr defaultRowHeight="14.5" x14ac:dyDescent="0.35"/>
  <cols>
    <col min="1" max="1" width="58.54296875" customWidth="1"/>
    <col min="2" max="2" width="20.81640625" customWidth="1"/>
    <col min="3" max="3" width="27.453125" customWidth="1"/>
    <col min="4" max="4" width="25.81640625" style="45" customWidth="1"/>
    <col min="5" max="6" width="28.1796875" style="45" bestFit="1" customWidth="1"/>
    <col min="7" max="7" width="18.81640625" style="45" customWidth="1"/>
    <col min="8" max="9" width="30.81640625" style="45" customWidth="1"/>
    <col min="10" max="10" width="22" bestFit="1" customWidth="1"/>
    <col min="11" max="11" width="23.453125" bestFit="1" customWidth="1"/>
    <col min="12" max="12" width="26.54296875" bestFit="1" customWidth="1"/>
    <col min="13" max="13" width="27.453125" customWidth="1"/>
    <col min="14" max="14" width="15.453125" customWidth="1"/>
    <col min="15" max="15" width="13.453125" bestFit="1" customWidth="1"/>
    <col min="16" max="16" width="23.453125" customWidth="1"/>
    <col min="17" max="17" width="26.453125" customWidth="1"/>
    <col min="18" max="18" width="16.453125" bestFit="1" customWidth="1"/>
  </cols>
  <sheetData>
    <row r="1" spans="1:18" ht="15.5" x14ac:dyDescent="0.35">
      <c r="A1" s="210" t="s">
        <v>3525</v>
      </c>
      <c r="B1" s="209"/>
      <c r="C1" s="209"/>
      <c r="D1" s="209"/>
      <c r="E1" s="209"/>
      <c r="F1" s="209"/>
      <c r="G1" s="209"/>
      <c r="H1" s="209"/>
      <c r="I1" s="209"/>
      <c r="J1" s="209"/>
      <c r="K1" s="209"/>
      <c r="L1" s="209"/>
      <c r="M1" s="209"/>
      <c r="N1" s="209"/>
      <c r="O1" s="209"/>
      <c r="P1" s="209"/>
      <c r="Q1" s="209"/>
      <c r="R1" s="209"/>
    </row>
    <row r="2" spans="1:18" ht="15" thickBot="1" x14ac:dyDescent="0.4">
      <c r="A2" s="183"/>
      <c r="B2" s="183"/>
      <c r="C2" s="183"/>
      <c r="D2" s="183"/>
      <c r="E2" s="183"/>
      <c r="F2" s="183"/>
      <c r="G2" s="183"/>
      <c r="H2" s="183"/>
      <c r="I2" s="183"/>
      <c r="J2" s="184"/>
      <c r="K2" s="184"/>
      <c r="L2" s="184"/>
      <c r="M2" s="184"/>
      <c r="N2" s="184"/>
      <c r="O2" s="184"/>
      <c r="P2" s="184"/>
      <c r="Q2" s="184"/>
      <c r="R2" s="184"/>
    </row>
    <row r="3" spans="1:18" ht="29" x14ac:dyDescent="0.35">
      <c r="A3" s="208" t="s">
        <v>3524</v>
      </c>
      <c r="B3" s="207" t="s">
        <v>111</v>
      </c>
      <c r="C3" s="207" t="s">
        <v>3523</v>
      </c>
      <c r="D3" s="207" t="s">
        <v>3522</v>
      </c>
      <c r="E3" s="207" t="s">
        <v>116</v>
      </c>
      <c r="F3" s="207" t="s">
        <v>117</v>
      </c>
      <c r="G3" s="207" t="s">
        <v>23</v>
      </c>
      <c r="H3" s="207" t="s">
        <v>3521</v>
      </c>
      <c r="I3" s="207" t="s">
        <v>3520</v>
      </c>
      <c r="J3" s="207" t="s">
        <v>3519</v>
      </c>
      <c r="K3" s="207" t="s">
        <v>3518</v>
      </c>
      <c r="L3" s="207" t="s">
        <v>259</v>
      </c>
      <c r="M3" s="207" t="s">
        <v>3517</v>
      </c>
      <c r="N3" s="207" t="s">
        <v>3516</v>
      </c>
      <c r="O3" s="207" t="s">
        <v>3515</v>
      </c>
      <c r="P3" s="207" t="s">
        <v>3514</v>
      </c>
      <c r="Q3" s="207" t="s">
        <v>3513</v>
      </c>
      <c r="R3" s="207" t="s">
        <v>3512</v>
      </c>
    </row>
    <row r="4" spans="1:18" ht="14.5" customHeight="1" x14ac:dyDescent="0.35">
      <c r="A4" s="194" t="s">
        <v>3511</v>
      </c>
      <c r="B4" s="195">
        <v>44544223000195</v>
      </c>
      <c r="C4" s="196" t="s">
        <v>3402</v>
      </c>
      <c r="D4" s="196" t="s">
        <v>3402</v>
      </c>
      <c r="E4" s="174" t="s">
        <v>3452</v>
      </c>
      <c r="F4" s="174" t="s">
        <v>3403</v>
      </c>
      <c r="G4" s="174" t="s">
        <v>3426</v>
      </c>
      <c r="H4" s="204" t="s">
        <v>46</v>
      </c>
      <c r="I4" s="203" t="s">
        <v>46</v>
      </c>
      <c r="J4" s="174" t="s">
        <v>3420</v>
      </c>
      <c r="K4" s="206">
        <v>0.02</v>
      </c>
      <c r="L4" s="202">
        <v>0.2</v>
      </c>
      <c r="M4" s="174" t="s">
        <v>3447</v>
      </c>
      <c r="N4" s="174" t="s">
        <v>134</v>
      </c>
      <c r="O4" s="201">
        <v>44596</v>
      </c>
      <c r="P4" s="200" t="s">
        <v>3470</v>
      </c>
      <c r="Q4" s="200" t="s">
        <v>3510</v>
      </c>
      <c r="R4" s="174" t="s">
        <v>132</v>
      </c>
    </row>
    <row r="5" spans="1:18" ht="14.5" customHeight="1" x14ac:dyDescent="0.35">
      <c r="A5" s="194" t="s">
        <v>3965</v>
      </c>
      <c r="B5" s="195">
        <v>55219936000108</v>
      </c>
      <c r="C5" s="196" t="s">
        <v>3966</v>
      </c>
      <c r="D5" s="196" t="s">
        <v>3966</v>
      </c>
      <c r="E5" s="174" t="s">
        <v>352</v>
      </c>
      <c r="F5" s="174" t="s">
        <v>3406</v>
      </c>
      <c r="G5" s="174" t="s">
        <v>3421</v>
      </c>
      <c r="H5" s="203" t="s">
        <v>46</v>
      </c>
      <c r="I5" s="203" t="s">
        <v>46</v>
      </c>
      <c r="J5" s="174" t="s">
        <v>3424</v>
      </c>
      <c r="K5" s="174">
        <v>0.02</v>
      </c>
      <c r="L5" s="202">
        <v>0.2</v>
      </c>
      <c r="M5" s="174" t="s">
        <v>3419</v>
      </c>
      <c r="N5" s="174" t="s">
        <v>134</v>
      </c>
      <c r="O5" s="201">
        <v>45444</v>
      </c>
      <c r="P5" s="174" t="s">
        <v>3462</v>
      </c>
      <c r="Q5" s="174" t="s">
        <v>4105</v>
      </c>
      <c r="R5" s="174" t="s">
        <v>46</v>
      </c>
    </row>
    <row r="6" spans="1:18" ht="14.5" customHeight="1" x14ac:dyDescent="0.35">
      <c r="A6" s="194" t="s">
        <v>4098</v>
      </c>
      <c r="B6" s="195">
        <v>55342176000113</v>
      </c>
      <c r="C6" s="196" t="s">
        <v>3966</v>
      </c>
      <c r="D6" s="196" t="s">
        <v>3966</v>
      </c>
      <c r="E6" s="174" t="s">
        <v>352</v>
      </c>
      <c r="F6" s="174" t="s">
        <v>3406</v>
      </c>
      <c r="G6" s="174" t="s">
        <v>4104</v>
      </c>
      <c r="H6" s="203" t="s">
        <v>46</v>
      </c>
      <c r="I6" s="203" t="s">
        <v>46</v>
      </c>
      <c r="J6" s="174" t="s">
        <v>3424</v>
      </c>
      <c r="K6" s="174" t="s">
        <v>46</v>
      </c>
      <c r="L6" s="202" t="s">
        <v>46</v>
      </c>
      <c r="M6" s="174" t="s">
        <v>46</v>
      </c>
      <c r="N6" s="174" t="s">
        <v>46</v>
      </c>
      <c r="O6" s="201">
        <v>45444</v>
      </c>
      <c r="P6" s="174" t="s">
        <v>46</v>
      </c>
      <c r="Q6" s="174" t="s">
        <v>4105</v>
      </c>
      <c r="R6" s="174" t="s">
        <v>46</v>
      </c>
    </row>
    <row r="7" spans="1:18" ht="14.5" customHeight="1" x14ac:dyDescent="0.35">
      <c r="A7" s="194" t="s">
        <v>3508</v>
      </c>
      <c r="B7" s="195">
        <v>43122383000183</v>
      </c>
      <c r="C7" s="196" t="s">
        <v>711</v>
      </c>
      <c r="D7" s="196" t="s">
        <v>3507</v>
      </c>
      <c r="E7" s="174" t="s">
        <v>3405</v>
      </c>
      <c r="F7" s="174" t="s">
        <v>3405</v>
      </c>
      <c r="G7" s="174" t="s">
        <v>3451</v>
      </c>
      <c r="H7" s="174" t="s">
        <v>46</v>
      </c>
      <c r="I7" s="203" t="s">
        <v>46</v>
      </c>
      <c r="J7" s="174" t="s">
        <v>3424</v>
      </c>
      <c r="K7" s="206">
        <v>0.02</v>
      </c>
      <c r="L7" s="202">
        <v>0.2</v>
      </c>
      <c r="M7" s="174" t="s">
        <v>3146</v>
      </c>
      <c r="N7" s="174" t="s">
        <v>132</v>
      </c>
      <c r="O7" s="201">
        <v>44501</v>
      </c>
      <c r="P7" s="200" t="s">
        <v>3470</v>
      </c>
      <c r="Q7" s="200" t="s">
        <v>3469</v>
      </c>
      <c r="R7" s="174" t="s">
        <v>132</v>
      </c>
    </row>
    <row r="8" spans="1:18" ht="14.5" customHeight="1" x14ac:dyDescent="0.35">
      <c r="A8" s="194" t="s">
        <v>3506</v>
      </c>
      <c r="B8" s="195">
        <v>39581595000151</v>
      </c>
      <c r="C8" s="196" t="s">
        <v>3505</v>
      </c>
      <c r="D8" s="196" t="s">
        <v>3505</v>
      </c>
      <c r="E8" s="174" t="s">
        <v>3452</v>
      </c>
      <c r="F8" s="174" t="s">
        <v>3403</v>
      </c>
      <c r="G8" s="174" t="s">
        <v>3426</v>
      </c>
      <c r="H8" s="174" t="s">
        <v>46</v>
      </c>
      <c r="I8" s="203" t="s">
        <v>46</v>
      </c>
      <c r="J8" s="174" t="s">
        <v>3424</v>
      </c>
      <c r="K8" s="174">
        <v>2.1499999999999998E-2</v>
      </c>
      <c r="L8" s="202">
        <v>0.2</v>
      </c>
      <c r="M8" s="174" t="s">
        <v>3447</v>
      </c>
      <c r="N8" s="174" t="s">
        <v>134</v>
      </c>
      <c r="O8" s="201">
        <v>44162</v>
      </c>
      <c r="P8" s="200" t="s">
        <v>3504</v>
      </c>
      <c r="Q8" s="200" t="s">
        <v>3504</v>
      </c>
      <c r="R8" s="174" t="s">
        <v>132</v>
      </c>
    </row>
    <row r="9" spans="1:18" ht="14.5" customHeight="1" x14ac:dyDescent="0.35">
      <c r="A9" s="194" t="s">
        <v>3841</v>
      </c>
      <c r="B9" s="195">
        <v>27945399000130</v>
      </c>
      <c r="C9" s="196" t="s">
        <v>711</v>
      </c>
      <c r="D9" s="196" t="s">
        <v>3502</v>
      </c>
      <c r="E9" s="174" t="s">
        <v>352</v>
      </c>
      <c r="F9" s="174" t="s">
        <v>2340</v>
      </c>
      <c r="G9" s="174" t="s">
        <v>3426</v>
      </c>
      <c r="H9" s="204" t="s">
        <v>3509</v>
      </c>
      <c r="I9" s="198" t="s">
        <v>46</v>
      </c>
      <c r="J9" s="174" t="s">
        <v>3424</v>
      </c>
      <c r="K9" s="206">
        <v>2.12E-2</v>
      </c>
      <c r="L9" s="202">
        <v>0.2</v>
      </c>
      <c r="M9" s="174" t="s">
        <v>3419</v>
      </c>
      <c r="N9" s="174" t="s">
        <v>134</v>
      </c>
      <c r="O9" s="201">
        <v>43175</v>
      </c>
      <c r="P9" s="200" t="s">
        <v>46</v>
      </c>
      <c r="Q9" s="200" t="s">
        <v>3478</v>
      </c>
      <c r="R9" s="174" t="s">
        <v>46</v>
      </c>
    </row>
    <row r="10" spans="1:18" ht="14.5" customHeight="1" x14ac:dyDescent="0.35">
      <c r="A10" s="194" t="s">
        <v>3503</v>
      </c>
      <c r="B10" s="195">
        <v>39774487000103</v>
      </c>
      <c r="C10" s="196" t="s">
        <v>711</v>
      </c>
      <c r="D10" s="196" t="s">
        <v>3502</v>
      </c>
      <c r="E10" s="174" t="s">
        <v>352</v>
      </c>
      <c r="F10" s="174" t="s">
        <v>352</v>
      </c>
      <c r="G10" s="174" t="s">
        <v>3426</v>
      </c>
      <c r="H10" s="174" t="s">
        <v>3501</v>
      </c>
      <c r="I10" s="203" t="s">
        <v>3500</v>
      </c>
      <c r="J10" s="174" t="s">
        <v>3420</v>
      </c>
      <c r="K10" s="174">
        <v>0.02</v>
      </c>
      <c r="L10" s="202">
        <v>0.2</v>
      </c>
      <c r="M10" s="174" t="s">
        <v>3472</v>
      </c>
      <c r="N10" s="174" t="s">
        <v>134</v>
      </c>
      <c r="O10" s="201">
        <v>44267</v>
      </c>
      <c r="P10" s="200" t="s">
        <v>3470</v>
      </c>
      <c r="Q10" s="200" t="s">
        <v>3498</v>
      </c>
      <c r="R10" s="174" t="s">
        <v>132</v>
      </c>
    </row>
    <row r="11" spans="1:18" ht="14.5" customHeight="1" x14ac:dyDescent="0.35">
      <c r="A11" s="194" t="s">
        <v>3499</v>
      </c>
      <c r="B11" s="195">
        <v>31392355000105</v>
      </c>
      <c r="C11" s="196" t="s">
        <v>428</v>
      </c>
      <c r="D11" s="196" t="s">
        <v>428</v>
      </c>
      <c r="E11" s="174" t="s">
        <v>3405</v>
      </c>
      <c r="F11" s="174" t="s">
        <v>3405</v>
      </c>
      <c r="G11" s="174" t="s">
        <v>3426</v>
      </c>
      <c r="H11" s="174" t="s">
        <v>46</v>
      </c>
      <c r="I11" s="203" t="s">
        <v>46</v>
      </c>
      <c r="J11" s="174" t="s">
        <v>3420</v>
      </c>
      <c r="K11" s="174">
        <v>2.1000000000000001E-2</v>
      </c>
      <c r="L11" s="202">
        <v>0.2</v>
      </c>
      <c r="M11" s="174" t="s">
        <v>46</v>
      </c>
      <c r="N11" s="174" t="s">
        <v>134</v>
      </c>
      <c r="O11" s="201">
        <v>43321</v>
      </c>
      <c r="P11" s="200" t="s">
        <v>3440</v>
      </c>
      <c r="Q11" s="200" t="s">
        <v>3498</v>
      </c>
      <c r="R11" s="174" t="s">
        <v>132</v>
      </c>
    </row>
    <row r="12" spans="1:18" ht="14.5" customHeight="1" x14ac:dyDescent="0.35">
      <c r="A12" s="194" t="s">
        <v>4099</v>
      </c>
      <c r="B12" s="195">
        <v>35551330000150</v>
      </c>
      <c r="C12" s="196" t="s">
        <v>428</v>
      </c>
      <c r="D12" s="196" t="s">
        <v>428</v>
      </c>
      <c r="E12" s="174" t="s">
        <v>3405</v>
      </c>
      <c r="F12" s="174" t="s">
        <v>3405</v>
      </c>
      <c r="G12" s="174" t="s">
        <v>4104</v>
      </c>
      <c r="H12" s="203" t="s">
        <v>46</v>
      </c>
      <c r="I12" s="203" t="s">
        <v>46</v>
      </c>
      <c r="J12" s="174" t="s">
        <v>3420</v>
      </c>
      <c r="K12" s="174" t="s">
        <v>46</v>
      </c>
      <c r="L12" s="202" t="s">
        <v>46</v>
      </c>
      <c r="M12" s="174" t="s">
        <v>46</v>
      </c>
      <c r="N12" s="174" t="s">
        <v>46</v>
      </c>
      <c r="O12" s="201">
        <v>44524</v>
      </c>
      <c r="P12" s="200" t="s">
        <v>46</v>
      </c>
      <c r="Q12" s="200">
        <v>12</v>
      </c>
      <c r="R12" s="174" t="s">
        <v>46</v>
      </c>
    </row>
    <row r="13" spans="1:18" ht="14.5" customHeight="1" x14ac:dyDescent="0.35">
      <c r="A13" s="194" t="s">
        <v>3497</v>
      </c>
      <c r="B13" s="195">
        <v>41593656000142</v>
      </c>
      <c r="C13" s="196" t="s">
        <v>428</v>
      </c>
      <c r="D13" s="196" t="s">
        <v>428</v>
      </c>
      <c r="E13" s="174" t="s">
        <v>3405</v>
      </c>
      <c r="F13" s="174" t="s">
        <v>3405</v>
      </c>
      <c r="G13" s="174" t="s">
        <v>3426</v>
      </c>
      <c r="H13" s="174" t="s">
        <v>46</v>
      </c>
      <c r="I13" s="203" t="s">
        <v>46</v>
      </c>
      <c r="J13" s="174" t="s">
        <v>3420</v>
      </c>
      <c r="K13" s="174">
        <v>2.1000000000000001E-2</v>
      </c>
      <c r="L13" s="202">
        <v>0.2</v>
      </c>
      <c r="M13" s="174" t="s">
        <v>46</v>
      </c>
      <c r="N13" s="174" t="s">
        <v>134</v>
      </c>
      <c r="O13" s="201">
        <v>44524</v>
      </c>
      <c r="P13" s="200" t="s">
        <v>3470</v>
      </c>
      <c r="Q13" s="200">
        <v>12</v>
      </c>
      <c r="R13" s="174" t="s">
        <v>132</v>
      </c>
    </row>
    <row r="14" spans="1:18" ht="14.5" customHeight="1" x14ac:dyDescent="0.35">
      <c r="A14" s="194" t="s">
        <v>3496</v>
      </c>
      <c r="B14" s="195">
        <v>43120689000109</v>
      </c>
      <c r="C14" s="196" t="s">
        <v>711</v>
      </c>
      <c r="D14" s="196" t="s">
        <v>711</v>
      </c>
      <c r="E14" s="174" t="s">
        <v>352</v>
      </c>
      <c r="F14" s="174" t="s">
        <v>352</v>
      </c>
      <c r="G14" s="174" t="s">
        <v>3451</v>
      </c>
      <c r="H14" s="174" t="s">
        <v>46</v>
      </c>
      <c r="I14" s="203" t="s">
        <v>46</v>
      </c>
      <c r="J14" s="174" t="s">
        <v>3424</v>
      </c>
      <c r="K14" s="174">
        <v>1.15E-2</v>
      </c>
      <c r="L14" s="202">
        <v>2.5000000000000001E-2</v>
      </c>
      <c r="M14" s="174" t="s">
        <v>3495</v>
      </c>
      <c r="N14" s="174" t="s">
        <v>132</v>
      </c>
      <c r="O14" s="201">
        <v>44547</v>
      </c>
      <c r="P14" s="200" t="s">
        <v>3481</v>
      </c>
      <c r="Q14" s="200" t="s">
        <v>3440</v>
      </c>
      <c r="R14" s="174" t="s">
        <v>132</v>
      </c>
    </row>
    <row r="15" spans="1:18" ht="14.5" customHeight="1" x14ac:dyDescent="0.35">
      <c r="A15" s="194" t="s">
        <v>3494</v>
      </c>
      <c r="B15" s="195">
        <v>44466443000148</v>
      </c>
      <c r="C15" s="196" t="s">
        <v>711</v>
      </c>
      <c r="D15" s="196" t="s">
        <v>711</v>
      </c>
      <c r="E15" s="174" t="s">
        <v>352</v>
      </c>
      <c r="F15" s="174" t="s">
        <v>3406</v>
      </c>
      <c r="G15" s="174" t="s">
        <v>3451</v>
      </c>
      <c r="H15" s="174" t="s">
        <v>46</v>
      </c>
      <c r="I15" s="203" t="s">
        <v>46</v>
      </c>
      <c r="J15" s="174" t="s">
        <v>3420</v>
      </c>
      <c r="K15" s="174">
        <v>2.0799999999999999E-2</v>
      </c>
      <c r="L15" s="202">
        <v>0.2</v>
      </c>
      <c r="M15" s="174" t="s">
        <v>3447</v>
      </c>
      <c r="N15" s="174" t="s">
        <v>134</v>
      </c>
      <c r="O15" s="201">
        <v>44657</v>
      </c>
      <c r="P15" s="200" t="s">
        <v>3493</v>
      </c>
      <c r="Q15" s="200" t="s">
        <v>3469</v>
      </c>
      <c r="R15" s="174" t="s">
        <v>134</v>
      </c>
    </row>
    <row r="16" spans="1:18" ht="14.5" customHeight="1" x14ac:dyDescent="0.35">
      <c r="A16" s="194" t="s">
        <v>3842</v>
      </c>
      <c r="B16" s="195">
        <v>48658548000150</v>
      </c>
      <c r="C16" s="196" t="s">
        <v>3843</v>
      </c>
      <c r="D16" s="196" t="s">
        <v>3843</v>
      </c>
      <c r="E16" s="174" t="s">
        <v>352</v>
      </c>
      <c r="F16" s="174" t="s">
        <v>3406</v>
      </c>
      <c r="G16" s="174" t="s">
        <v>3421</v>
      </c>
      <c r="H16" s="204" t="s">
        <v>46</v>
      </c>
      <c r="I16" s="203" t="s">
        <v>46</v>
      </c>
      <c r="J16" s="174" t="s">
        <v>3420</v>
      </c>
      <c r="K16" s="174">
        <v>0.02</v>
      </c>
      <c r="L16" s="202">
        <v>0.2</v>
      </c>
      <c r="M16" s="174" t="s">
        <v>133</v>
      </c>
      <c r="N16" s="174" t="s">
        <v>134</v>
      </c>
      <c r="O16" s="201">
        <v>44805</v>
      </c>
      <c r="P16" s="200">
        <v>3</v>
      </c>
      <c r="Q16" s="200" t="s">
        <v>3844</v>
      </c>
      <c r="R16" s="174" t="s">
        <v>134</v>
      </c>
    </row>
    <row r="17" spans="1:18" ht="14.5" customHeight="1" x14ac:dyDescent="0.35">
      <c r="A17" s="194" t="s">
        <v>4100</v>
      </c>
      <c r="B17" s="195">
        <v>47716448000170</v>
      </c>
      <c r="C17" s="196" t="s">
        <v>3843</v>
      </c>
      <c r="D17" s="196" t="s">
        <v>3843</v>
      </c>
      <c r="E17" s="174" t="s">
        <v>352</v>
      </c>
      <c r="F17" s="174" t="s">
        <v>3406</v>
      </c>
      <c r="G17" s="174" t="s">
        <v>4104</v>
      </c>
      <c r="H17" s="203" t="s">
        <v>46</v>
      </c>
      <c r="I17" s="203" t="s">
        <v>46</v>
      </c>
      <c r="J17" s="174" t="s">
        <v>3420</v>
      </c>
      <c r="K17" s="174" t="s">
        <v>46</v>
      </c>
      <c r="L17" s="202" t="s">
        <v>46</v>
      </c>
      <c r="M17" s="174" t="s">
        <v>46</v>
      </c>
      <c r="N17" s="174" t="s">
        <v>46</v>
      </c>
      <c r="O17" s="201">
        <v>44805</v>
      </c>
      <c r="P17" s="174" t="s">
        <v>46</v>
      </c>
      <c r="Q17" s="200" t="s">
        <v>3844</v>
      </c>
      <c r="R17" s="174" t="s">
        <v>46</v>
      </c>
    </row>
    <row r="18" spans="1:18" ht="14.5" customHeight="1" x14ac:dyDescent="0.35">
      <c r="A18" s="194" t="s">
        <v>3492</v>
      </c>
      <c r="B18" s="195">
        <v>43103187000161</v>
      </c>
      <c r="C18" s="196" t="s">
        <v>3407</v>
      </c>
      <c r="D18" s="196" t="s">
        <v>3407</v>
      </c>
      <c r="E18" s="174" t="s">
        <v>3405</v>
      </c>
      <c r="F18" s="174" t="s">
        <v>3405</v>
      </c>
      <c r="G18" s="174" t="s">
        <v>3426</v>
      </c>
      <c r="H18" s="174" t="s">
        <v>46</v>
      </c>
      <c r="I18" s="203" t="s">
        <v>46</v>
      </c>
      <c r="J18" s="174" t="s">
        <v>3424</v>
      </c>
      <c r="K18" s="174">
        <v>1.15E-2</v>
      </c>
      <c r="L18" s="202" t="s">
        <v>3146</v>
      </c>
      <c r="M18" s="174" t="s">
        <v>46</v>
      </c>
      <c r="N18" s="174" t="s">
        <v>132</v>
      </c>
      <c r="O18" s="201">
        <v>44531</v>
      </c>
      <c r="P18" s="200">
        <v>10</v>
      </c>
      <c r="Q18" s="200">
        <v>20</v>
      </c>
      <c r="R18" s="174" t="s">
        <v>132</v>
      </c>
    </row>
    <row r="19" spans="1:18" ht="14.5" customHeight="1" x14ac:dyDescent="0.35">
      <c r="A19" s="194" t="s">
        <v>3491</v>
      </c>
      <c r="B19" s="195">
        <v>41219331000102</v>
      </c>
      <c r="C19" s="196" t="s">
        <v>515</v>
      </c>
      <c r="D19" s="196" t="s">
        <v>515</v>
      </c>
      <c r="E19" s="174" t="s">
        <v>3405</v>
      </c>
      <c r="F19" s="174" t="s">
        <v>3405</v>
      </c>
      <c r="G19" s="174" t="s">
        <v>3426</v>
      </c>
      <c r="H19" s="174" t="s">
        <v>3490</v>
      </c>
      <c r="I19" s="203" t="s">
        <v>46</v>
      </c>
      <c r="J19" s="174" t="s">
        <v>3424</v>
      </c>
      <c r="K19" s="206">
        <v>0.02</v>
      </c>
      <c r="L19" s="202">
        <v>0.2</v>
      </c>
      <c r="M19" s="174" t="s">
        <v>3441</v>
      </c>
      <c r="N19" s="174" t="s">
        <v>134</v>
      </c>
      <c r="O19" s="201">
        <v>44490</v>
      </c>
      <c r="P19" s="200" t="s">
        <v>3470</v>
      </c>
      <c r="Q19" s="200">
        <v>10</v>
      </c>
      <c r="R19" s="174" t="s">
        <v>132</v>
      </c>
    </row>
    <row r="20" spans="1:18" ht="14.5" customHeight="1" x14ac:dyDescent="0.35">
      <c r="A20" s="194" t="s">
        <v>3489</v>
      </c>
      <c r="B20" s="195">
        <v>40107402000104</v>
      </c>
      <c r="C20" s="196" t="s">
        <v>3408</v>
      </c>
      <c r="D20" s="196" t="s">
        <v>3408</v>
      </c>
      <c r="E20" s="174" t="s">
        <v>3404</v>
      </c>
      <c r="F20" s="174" t="s">
        <v>3404</v>
      </c>
      <c r="G20" s="174" t="s">
        <v>3426</v>
      </c>
      <c r="H20" s="174" t="s">
        <v>46</v>
      </c>
      <c r="I20" s="203" t="s">
        <v>46</v>
      </c>
      <c r="J20" s="174" t="s">
        <v>3424</v>
      </c>
      <c r="K20" s="174">
        <v>0.02</v>
      </c>
      <c r="L20" s="202">
        <v>0.2</v>
      </c>
      <c r="M20" s="174" t="s">
        <v>3431</v>
      </c>
      <c r="N20" s="174" t="s">
        <v>132</v>
      </c>
      <c r="O20" s="201">
        <v>44280</v>
      </c>
      <c r="P20" s="200" t="s">
        <v>3488</v>
      </c>
      <c r="Q20" s="200" t="s">
        <v>3488</v>
      </c>
      <c r="R20" s="174" t="s">
        <v>132</v>
      </c>
    </row>
    <row r="21" spans="1:18" ht="14.5" customHeight="1" x14ac:dyDescent="0.35">
      <c r="A21" s="194" t="s">
        <v>3487</v>
      </c>
      <c r="B21" s="195">
        <v>39774403000123</v>
      </c>
      <c r="C21" s="196" t="s">
        <v>711</v>
      </c>
      <c r="D21" s="196" t="s">
        <v>3486</v>
      </c>
      <c r="E21" s="174" t="s">
        <v>352</v>
      </c>
      <c r="F21" s="174" t="s">
        <v>2284</v>
      </c>
      <c r="G21" s="174" t="s">
        <v>3451</v>
      </c>
      <c r="H21" s="174" t="s">
        <v>46</v>
      </c>
      <c r="I21" s="203" t="s">
        <v>46</v>
      </c>
      <c r="J21" s="174" t="s">
        <v>3424</v>
      </c>
      <c r="K21" s="174">
        <v>0.01</v>
      </c>
      <c r="L21" s="202">
        <v>0.2</v>
      </c>
      <c r="M21" s="174" t="s">
        <v>3146</v>
      </c>
      <c r="N21" s="174" t="s">
        <v>132</v>
      </c>
      <c r="O21" s="201">
        <v>44186</v>
      </c>
      <c r="P21" s="200" t="s">
        <v>3470</v>
      </c>
      <c r="Q21" s="200" t="s">
        <v>3485</v>
      </c>
      <c r="R21" s="174" t="s">
        <v>134</v>
      </c>
    </row>
    <row r="22" spans="1:18" ht="14.5" customHeight="1" x14ac:dyDescent="0.35">
      <c r="A22" s="194" t="s">
        <v>12217</v>
      </c>
      <c r="B22" s="195">
        <v>53251006000106</v>
      </c>
      <c r="C22" s="196" t="s">
        <v>555</v>
      </c>
      <c r="D22" s="196" t="s">
        <v>555</v>
      </c>
      <c r="E22" s="174" t="s">
        <v>3403</v>
      </c>
      <c r="F22" s="174" t="s">
        <v>2897</v>
      </c>
      <c r="G22" s="174" t="s">
        <v>3443</v>
      </c>
      <c r="H22" s="174" t="s">
        <v>46</v>
      </c>
      <c r="I22" s="203" t="s">
        <v>46</v>
      </c>
      <c r="J22" s="174" t="s">
        <v>3838</v>
      </c>
      <c r="K22" s="174">
        <v>1.4999999999999999E-2</v>
      </c>
      <c r="L22" s="202">
        <v>0.2</v>
      </c>
      <c r="M22" s="174" t="s">
        <v>3839</v>
      </c>
      <c r="N22" s="174" t="s">
        <v>132</v>
      </c>
      <c r="O22" s="201">
        <v>45323</v>
      </c>
      <c r="P22" s="200">
        <v>0</v>
      </c>
      <c r="Q22" s="200" t="s">
        <v>3840</v>
      </c>
      <c r="R22" s="174" t="s">
        <v>46</v>
      </c>
    </row>
    <row r="23" spans="1:18" ht="14.5" customHeight="1" x14ac:dyDescent="0.35">
      <c r="A23" s="194" t="s">
        <v>3845</v>
      </c>
      <c r="B23" s="195">
        <v>46153220000156</v>
      </c>
      <c r="C23" s="196" t="s">
        <v>3846</v>
      </c>
      <c r="D23" s="196" t="s">
        <v>3846</v>
      </c>
      <c r="E23" s="174" t="s">
        <v>352</v>
      </c>
      <c r="F23" s="174" t="s">
        <v>3406</v>
      </c>
      <c r="G23" s="174" t="s">
        <v>3443</v>
      </c>
      <c r="H23" s="174" t="s">
        <v>46</v>
      </c>
      <c r="I23" s="203" t="s">
        <v>46</v>
      </c>
      <c r="J23" s="174" t="s">
        <v>3420</v>
      </c>
      <c r="K23" s="174">
        <v>0.02</v>
      </c>
      <c r="L23" s="202">
        <v>0.2</v>
      </c>
      <c r="M23" s="174" t="s">
        <v>3847</v>
      </c>
      <c r="N23" s="174" t="s">
        <v>134</v>
      </c>
      <c r="O23" s="201">
        <v>45078</v>
      </c>
      <c r="P23" s="200">
        <v>6</v>
      </c>
      <c r="Q23" s="200" t="s">
        <v>3848</v>
      </c>
      <c r="R23" s="174" t="s">
        <v>134</v>
      </c>
    </row>
    <row r="24" spans="1:18" ht="14.5" customHeight="1" x14ac:dyDescent="0.35">
      <c r="A24" s="194" t="s">
        <v>4101</v>
      </c>
      <c r="B24" s="195">
        <v>47716590000117</v>
      </c>
      <c r="C24" s="196" t="s">
        <v>3846</v>
      </c>
      <c r="D24" s="196" t="s">
        <v>3846</v>
      </c>
      <c r="E24" s="174" t="s">
        <v>352</v>
      </c>
      <c r="F24" s="174" t="s">
        <v>3406</v>
      </c>
      <c r="G24" s="174" t="s">
        <v>4104</v>
      </c>
      <c r="H24" s="203" t="s">
        <v>46</v>
      </c>
      <c r="I24" s="203" t="s">
        <v>46</v>
      </c>
      <c r="J24" s="174" t="s">
        <v>3420</v>
      </c>
      <c r="K24" s="174" t="s">
        <v>46</v>
      </c>
      <c r="L24" s="202" t="s">
        <v>46</v>
      </c>
      <c r="M24" s="174" t="s">
        <v>46</v>
      </c>
      <c r="N24" s="174" t="s">
        <v>46</v>
      </c>
      <c r="O24" s="201">
        <v>45078</v>
      </c>
      <c r="P24" s="174" t="s">
        <v>46</v>
      </c>
      <c r="Q24" s="200" t="s">
        <v>3848</v>
      </c>
      <c r="R24" s="174" t="s">
        <v>46</v>
      </c>
    </row>
    <row r="25" spans="1:18" ht="14.5" customHeight="1" x14ac:dyDescent="0.35">
      <c r="A25" s="194" t="s">
        <v>3849</v>
      </c>
      <c r="B25" s="195">
        <v>43120902000174</v>
      </c>
      <c r="C25" s="196" t="s">
        <v>711</v>
      </c>
      <c r="D25" s="196" t="s">
        <v>2428</v>
      </c>
      <c r="E25" s="174" t="s">
        <v>352</v>
      </c>
      <c r="F25" s="174" t="s">
        <v>3406</v>
      </c>
      <c r="G25" s="174" t="s">
        <v>3426</v>
      </c>
      <c r="H25" s="204" t="s">
        <v>46</v>
      </c>
      <c r="I25" s="203" t="s">
        <v>46</v>
      </c>
      <c r="J25" s="174" t="s">
        <v>3420</v>
      </c>
      <c r="K25" s="206">
        <v>0.02</v>
      </c>
      <c r="L25" s="202">
        <v>0.02</v>
      </c>
      <c r="M25" s="174" t="s">
        <v>3431</v>
      </c>
      <c r="N25" s="174">
        <v>0.2</v>
      </c>
      <c r="O25" s="201">
        <v>44866</v>
      </c>
      <c r="P25" s="200" t="s">
        <v>3470</v>
      </c>
      <c r="Q25" s="200">
        <v>10</v>
      </c>
      <c r="R25" s="174" t="s">
        <v>134</v>
      </c>
    </row>
    <row r="26" spans="1:18" ht="14.5" customHeight="1" x14ac:dyDescent="0.35">
      <c r="A26" s="194" t="s">
        <v>3484</v>
      </c>
      <c r="B26" s="195">
        <v>36643460000185</v>
      </c>
      <c r="C26" s="196" t="s">
        <v>711</v>
      </c>
      <c r="D26" s="196" t="s">
        <v>3483</v>
      </c>
      <c r="E26" s="174" t="s">
        <v>3405</v>
      </c>
      <c r="F26" s="174" t="s">
        <v>3405</v>
      </c>
      <c r="G26" s="174" t="s">
        <v>3451</v>
      </c>
      <c r="H26" s="174" t="s">
        <v>46</v>
      </c>
      <c r="I26" s="203" t="s">
        <v>46</v>
      </c>
      <c r="J26" s="174" t="s">
        <v>3424</v>
      </c>
      <c r="K26" s="174">
        <v>5.0000000000000001E-3</v>
      </c>
      <c r="L26" s="202">
        <v>0.05</v>
      </c>
      <c r="M26" s="174" t="s">
        <v>3482</v>
      </c>
      <c r="N26" s="174" t="s">
        <v>132</v>
      </c>
      <c r="O26" s="201">
        <v>44372</v>
      </c>
      <c r="P26" s="200" t="s">
        <v>3481</v>
      </c>
      <c r="Q26" s="200" t="s">
        <v>3440</v>
      </c>
      <c r="R26" s="174" t="s">
        <v>132</v>
      </c>
    </row>
    <row r="27" spans="1:18" ht="14.5" customHeight="1" x14ac:dyDescent="0.35">
      <c r="A27" s="194" t="s">
        <v>3480</v>
      </c>
      <c r="B27" s="195">
        <v>41969370000119</v>
      </c>
      <c r="C27" s="196" t="s">
        <v>610</v>
      </c>
      <c r="D27" s="196" t="s">
        <v>610</v>
      </c>
      <c r="E27" s="174" t="s">
        <v>3404</v>
      </c>
      <c r="F27" s="174" t="s">
        <v>3404</v>
      </c>
      <c r="G27" s="174" t="s">
        <v>3437</v>
      </c>
      <c r="H27" s="204" t="s">
        <v>46</v>
      </c>
      <c r="I27" s="198" t="s">
        <v>46</v>
      </c>
      <c r="J27" s="174" t="s">
        <v>3420</v>
      </c>
      <c r="K27" s="174">
        <v>1.9E-2</v>
      </c>
      <c r="L27" s="202">
        <v>0.2</v>
      </c>
      <c r="M27" s="174" t="s">
        <v>3479</v>
      </c>
      <c r="N27" s="174" t="s">
        <v>132</v>
      </c>
      <c r="O27" s="201">
        <v>44377</v>
      </c>
      <c r="P27" s="200" t="s">
        <v>46</v>
      </c>
      <c r="Q27" s="200" t="s">
        <v>3478</v>
      </c>
      <c r="R27" s="174" t="s">
        <v>132</v>
      </c>
    </row>
    <row r="28" spans="1:18" ht="14.5" customHeight="1" x14ac:dyDescent="0.35">
      <c r="A28" s="194" t="s">
        <v>3477</v>
      </c>
      <c r="B28" s="195">
        <v>42847408000143</v>
      </c>
      <c r="C28" s="196" t="s">
        <v>3409</v>
      </c>
      <c r="D28" s="196" t="s">
        <v>3409</v>
      </c>
      <c r="E28" s="174" t="s">
        <v>3390</v>
      </c>
      <c r="F28" s="174" t="s">
        <v>3390</v>
      </c>
      <c r="G28" s="174" t="s">
        <v>3443</v>
      </c>
      <c r="H28" s="174" t="s">
        <v>46</v>
      </c>
      <c r="I28" s="203" t="s">
        <v>46</v>
      </c>
      <c r="J28" s="174" t="s">
        <v>3424</v>
      </c>
      <c r="K28" s="174">
        <v>8.3000000000000001E-3</v>
      </c>
      <c r="L28" s="202" t="s">
        <v>46</v>
      </c>
      <c r="M28" s="174" t="s">
        <v>46</v>
      </c>
      <c r="N28" s="174" t="s">
        <v>132</v>
      </c>
      <c r="O28" s="201">
        <v>44090</v>
      </c>
      <c r="P28" s="200" t="s">
        <v>46</v>
      </c>
      <c r="Q28" s="200" t="s">
        <v>3476</v>
      </c>
      <c r="R28" s="174" t="s">
        <v>132</v>
      </c>
    </row>
    <row r="29" spans="1:18" ht="14.5" customHeight="1" x14ac:dyDescent="0.35">
      <c r="A29" s="194" t="s">
        <v>3850</v>
      </c>
      <c r="B29" s="195">
        <v>44951827000156</v>
      </c>
      <c r="C29" s="196" t="s">
        <v>3409</v>
      </c>
      <c r="D29" s="196" t="s">
        <v>3409</v>
      </c>
      <c r="E29" s="174" t="s">
        <v>3390</v>
      </c>
      <c r="F29" s="174" t="s">
        <v>3390</v>
      </c>
      <c r="G29" s="174" t="s">
        <v>3443</v>
      </c>
      <c r="H29" s="174" t="s">
        <v>46</v>
      </c>
      <c r="I29" s="203" t="s">
        <v>46</v>
      </c>
      <c r="J29" s="174" t="s">
        <v>3424</v>
      </c>
      <c r="K29" s="174">
        <v>7.0000000000000001E-3</v>
      </c>
      <c r="L29" s="202" t="s">
        <v>46</v>
      </c>
      <c r="M29" s="174" t="s">
        <v>46</v>
      </c>
      <c r="N29" s="174" t="s">
        <v>132</v>
      </c>
      <c r="O29" s="201">
        <v>44545</v>
      </c>
      <c r="P29" s="200" t="s">
        <v>46</v>
      </c>
      <c r="Q29" s="200" t="s">
        <v>3476</v>
      </c>
      <c r="R29" s="174" t="s">
        <v>132</v>
      </c>
    </row>
    <row r="30" spans="1:18" ht="14.5" customHeight="1" x14ac:dyDescent="0.35">
      <c r="A30" s="194" t="s">
        <v>3475</v>
      </c>
      <c r="B30" s="195">
        <v>31844667000102</v>
      </c>
      <c r="C30" s="196" t="s">
        <v>711</v>
      </c>
      <c r="D30" s="196" t="s">
        <v>3474</v>
      </c>
      <c r="E30" s="174" t="s">
        <v>352</v>
      </c>
      <c r="F30" s="174" t="s">
        <v>386</v>
      </c>
      <c r="G30" s="174" t="s">
        <v>3451</v>
      </c>
      <c r="H30" s="174" t="s">
        <v>3473</v>
      </c>
      <c r="I30" s="203" t="s">
        <v>46</v>
      </c>
      <c r="J30" s="174" t="s">
        <v>3424</v>
      </c>
      <c r="K30" s="174">
        <v>2.12E-2</v>
      </c>
      <c r="L30" s="202">
        <v>0.25</v>
      </c>
      <c r="M30" s="174" t="s">
        <v>3472</v>
      </c>
      <c r="N30" s="174" t="s">
        <v>132</v>
      </c>
      <c r="O30" s="201">
        <v>43573</v>
      </c>
      <c r="P30" s="200" t="s">
        <v>46</v>
      </c>
      <c r="Q30" s="205" t="s">
        <v>46</v>
      </c>
      <c r="R30" s="174" t="s">
        <v>134</v>
      </c>
    </row>
    <row r="31" spans="1:18" ht="14.5" customHeight="1" x14ac:dyDescent="0.35">
      <c r="A31" s="194" t="s">
        <v>4102</v>
      </c>
      <c r="B31" s="195">
        <v>52008635000139</v>
      </c>
      <c r="C31" s="196" t="s">
        <v>711</v>
      </c>
      <c r="D31" s="196" t="s">
        <v>711</v>
      </c>
      <c r="E31" s="174" t="s">
        <v>352</v>
      </c>
      <c r="F31" s="174" t="s">
        <v>3406</v>
      </c>
      <c r="G31" s="174" t="s">
        <v>4104</v>
      </c>
      <c r="H31" s="203" t="s">
        <v>46</v>
      </c>
      <c r="I31" s="203" t="s">
        <v>46</v>
      </c>
      <c r="J31" s="174" t="s">
        <v>3420</v>
      </c>
      <c r="K31" s="174" t="s">
        <v>46</v>
      </c>
      <c r="L31" s="202" t="s">
        <v>46</v>
      </c>
      <c r="M31" s="174" t="s">
        <v>46</v>
      </c>
      <c r="N31" s="174" t="s">
        <v>46</v>
      </c>
      <c r="O31" s="201">
        <v>45200</v>
      </c>
      <c r="P31" s="174" t="s">
        <v>46</v>
      </c>
      <c r="Q31" s="200" t="s">
        <v>3429</v>
      </c>
      <c r="R31" s="174" t="s">
        <v>46</v>
      </c>
    </row>
    <row r="32" spans="1:18" ht="14.5" customHeight="1" x14ac:dyDescent="0.35">
      <c r="A32" s="194" t="s">
        <v>3851</v>
      </c>
      <c r="B32" s="195">
        <v>51931205000121</v>
      </c>
      <c r="C32" s="196" t="s">
        <v>711</v>
      </c>
      <c r="D32" s="196" t="s">
        <v>711</v>
      </c>
      <c r="E32" s="174" t="s">
        <v>352</v>
      </c>
      <c r="F32" s="174" t="s">
        <v>3406</v>
      </c>
      <c r="G32" s="174" t="s">
        <v>3426</v>
      </c>
      <c r="H32" s="174" t="s">
        <v>46</v>
      </c>
      <c r="I32" s="203" t="s">
        <v>46</v>
      </c>
      <c r="J32" s="174" t="s">
        <v>3420</v>
      </c>
      <c r="K32" s="174">
        <v>0.02</v>
      </c>
      <c r="L32" s="202">
        <v>0.2</v>
      </c>
      <c r="M32" s="174" t="s">
        <v>3431</v>
      </c>
      <c r="N32" s="174" t="s">
        <v>132</v>
      </c>
      <c r="O32" s="201">
        <v>45200</v>
      </c>
      <c r="P32" s="200" t="s">
        <v>3430</v>
      </c>
      <c r="Q32" s="200" t="s">
        <v>3429</v>
      </c>
      <c r="R32" s="174" t="s">
        <v>132</v>
      </c>
    </row>
    <row r="33" spans="1:18" ht="14.5" customHeight="1" x14ac:dyDescent="0.35">
      <c r="A33" s="194" t="s">
        <v>3471</v>
      </c>
      <c r="B33" s="195">
        <v>45146092000150</v>
      </c>
      <c r="C33" s="196" t="s">
        <v>623</v>
      </c>
      <c r="D33" s="196" t="s">
        <v>623</v>
      </c>
      <c r="E33" s="174" t="s">
        <v>3390</v>
      </c>
      <c r="F33" s="174" t="s">
        <v>3390</v>
      </c>
      <c r="G33" s="174" t="s">
        <v>3426</v>
      </c>
      <c r="H33" s="174" t="s">
        <v>46</v>
      </c>
      <c r="I33" s="203" t="s">
        <v>46</v>
      </c>
      <c r="J33" s="174" t="s">
        <v>3420</v>
      </c>
      <c r="K33" s="174">
        <v>0.02</v>
      </c>
      <c r="L33" s="202">
        <v>0.2</v>
      </c>
      <c r="M33" s="174" t="s">
        <v>3441</v>
      </c>
      <c r="N33" s="174" t="s">
        <v>134</v>
      </c>
      <c r="O33" s="201">
        <v>44658</v>
      </c>
      <c r="P33" s="200" t="s">
        <v>3470</v>
      </c>
      <c r="Q33" s="200" t="s">
        <v>3469</v>
      </c>
      <c r="R33" s="174" t="s">
        <v>132</v>
      </c>
    </row>
    <row r="34" spans="1:18" ht="14.5" customHeight="1" x14ac:dyDescent="0.35">
      <c r="A34" s="194" t="s">
        <v>3468</v>
      </c>
      <c r="B34" s="195">
        <v>30282418000108</v>
      </c>
      <c r="C34" s="196" t="s">
        <v>711</v>
      </c>
      <c r="D34" s="196" t="s">
        <v>3410</v>
      </c>
      <c r="E34" s="174" t="s">
        <v>3412</v>
      </c>
      <c r="F34" s="174" t="s">
        <v>3412</v>
      </c>
      <c r="G34" s="174" t="s">
        <v>3421</v>
      </c>
      <c r="H34" s="204" t="s">
        <v>3467</v>
      </c>
      <c r="I34" s="203" t="s">
        <v>3466</v>
      </c>
      <c r="J34" s="174" t="s">
        <v>3424</v>
      </c>
      <c r="K34" s="174">
        <v>0.02</v>
      </c>
      <c r="L34" s="202">
        <v>0.2</v>
      </c>
      <c r="M34" s="174" t="s">
        <v>3447</v>
      </c>
      <c r="N34" s="174" t="s">
        <v>3463</v>
      </c>
      <c r="O34" s="201">
        <v>43343</v>
      </c>
      <c r="P34" s="200" t="s">
        <v>3462</v>
      </c>
      <c r="Q34" s="200" t="s">
        <v>3461</v>
      </c>
      <c r="R34" s="174" t="s">
        <v>134</v>
      </c>
    </row>
    <row r="35" spans="1:18" ht="14.5" customHeight="1" x14ac:dyDescent="0.35">
      <c r="A35" s="194" t="s">
        <v>3465</v>
      </c>
      <c r="B35" s="195">
        <v>40365916000160</v>
      </c>
      <c r="C35" s="196" t="s">
        <v>3410</v>
      </c>
      <c r="D35" s="196" t="s">
        <v>3410</v>
      </c>
      <c r="E35" s="174" t="s">
        <v>3390</v>
      </c>
      <c r="F35" s="174" t="s">
        <v>3384</v>
      </c>
      <c r="G35" s="174" t="s">
        <v>3421</v>
      </c>
      <c r="H35" s="174" t="s">
        <v>46</v>
      </c>
      <c r="I35" s="203" t="s">
        <v>46</v>
      </c>
      <c r="J35" s="174" t="s">
        <v>3424</v>
      </c>
      <c r="K35" s="174" t="s">
        <v>46</v>
      </c>
      <c r="L35" s="202" t="s">
        <v>46</v>
      </c>
      <c r="M35" s="174" t="s">
        <v>46</v>
      </c>
      <c r="N35" s="174" t="s">
        <v>132</v>
      </c>
      <c r="O35" s="201">
        <v>44343</v>
      </c>
      <c r="P35" s="174" t="s">
        <v>3462</v>
      </c>
      <c r="Q35" s="174" t="s">
        <v>3461</v>
      </c>
      <c r="R35" s="174" t="s">
        <v>134</v>
      </c>
    </row>
    <row r="36" spans="1:18" ht="14.5" customHeight="1" x14ac:dyDescent="0.35">
      <c r="A36" s="194" t="s">
        <v>3464</v>
      </c>
      <c r="B36" s="195">
        <v>40011415000185</v>
      </c>
      <c r="C36" s="196" t="s">
        <v>3410</v>
      </c>
      <c r="D36" s="196" t="s">
        <v>3410</v>
      </c>
      <c r="E36" s="174" t="s">
        <v>3390</v>
      </c>
      <c r="F36" s="174" t="s">
        <v>3384</v>
      </c>
      <c r="G36" s="174" t="s">
        <v>3421</v>
      </c>
      <c r="H36" s="174" t="s">
        <v>46</v>
      </c>
      <c r="I36" s="203" t="s">
        <v>46</v>
      </c>
      <c r="J36" s="174" t="s">
        <v>3424</v>
      </c>
      <c r="K36" s="174">
        <v>0.02</v>
      </c>
      <c r="L36" s="202">
        <v>0.2</v>
      </c>
      <c r="M36" s="174" t="s">
        <v>3435</v>
      </c>
      <c r="N36" s="174" t="s">
        <v>3463</v>
      </c>
      <c r="O36" s="201">
        <v>44428</v>
      </c>
      <c r="P36" s="174" t="s">
        <v>3462</v>
      </c>
      <c r="Q36" s="200" t="s">
        <v>3461</v>
      </c>
      <c r="R36" s="174" t="s">
        <v>134</v>
      </c>
    </row>
    <row r="37" spans="1:18" ht="14.5" customHeight="1" x14ac:dyDescent="0.35">
      <c r="A37" s="194" t="s">
        <v>3460</v>
      </c>
      <c r="B37" s="195">
        <v>37396790000186</v>
      </c>
      <c r="C37" s="196" t="s">
        <v>711</v>
      </c>
      <c r="D37" s="196" t="s">
        <v>3459</v>
      </c>
      <c r="E37" s="174" t="s">
        <v>3391</v>
      </c>
      <c r="F37" s="174" t="s">
        <v>3392</v>
      </c>
      <c r="G37" s="174" t="s">
        <v>3457</v>
      </c>
      <c r="H37" s="174" t="s">
        <v>46</v>
      </c>
      <c r="I37" s="203" t="s">
        <v>46</v>
      </c>
      <c r="J37" s="174" t="s">
        <v>3420</v>
      </c>
      <c r="K37" s="174">
        <v>5.0000000000000001E-3</v>
      </c>
      <c r="L37" s="202">
        <v>0.05</v>
      </c>
      <c r="M37" s="174" t="s">
        <v>3324</v>
      </c>
      <c r="N37" s="174" t="s">
        <v>132</v>
      </c>
      <c r="O37" s="201">
        <v>44027</v>
      </c>
      <c r="P37" s="200" t="s">
        <v>46</v>
      </c>
      <c r="Q37" s="174" t="s">
        <v>3456</v>
      </c>
      <c r="R37" s="174" t="s">
        <v>46</v>
      </c>
    </row>
    <row r="38" spans="1:18" ht="14.5" customHeight="1" x14ac:dyDescent="0.35">
      <c r="A38" s="194" t="s">
        <v>3458</v>
      </c>
      <c r="B38" s="195">
        <v>41672397000145</v>
      </c>
      <c r="C38" s="196" t="s">
        <v>711</v>
      </c>
      <c r="D38" s="196" t="s">
        <v>711</v>
      </c>
      <c r="E38" s="174" t="s">
        <v>3391</v>
      </c>
      <c r="F38" s="174" t="s">
        <v>3392</v>
      </c>
      <c r="G38" s="174" t="s">
        <v>3457</v>
      </c>
      <c r="H38" s="174" t="s">
        <v>46</v>
      </c>
      <c r="I38" s="203" t="s">
        <v>46</v>
      </c>
      <c r="J38" s="174" t="s">
        <v>3420</v>
      </c>
      <c r="K38" s="174">
        <v>5.0000000000000001E-3</v>
      </c>
      <c r="L38" s="202">
        <v>0.05</v>
      </c>
      <c r="M38" s="174" t="s">
        <v>3324</v>
      </c>
      <c r="N38" s="174" t="s">
        <v>132</v>
      </c>
      <c r="O38" s="201">
        <v>44405</v>
      </c>
      <c r="P38" s="200" t="s">
        <v>46</v>
      </c>
      <c r="Q38" s="174" t="s">
        <v>3456</v>
      </c>
      <c r="R38" s="174" t="s">
        <v>46</v>
      </c>
    </row>
    <row r="39" spans="1:18" x14ac:dyDescent="0.35">
      <c r="A39" s="194" t="s">
        <v>3455</v>
      </c>
      <c r="B39" s="195">
        <v>39977091000155</v>
      </c>
      <c r="C39" s="196" t="s">
        <v>3454</v>
      </c>
      <c r="D39" s="196" t="s">
        <v>3453</v>
      </c>
      <c r="E39" s="174" t="s">
        <v>3452</v>
      </c>
      <c r="F39" s="174" t="s">
        <v>3403</v>
      </c>
      <c r="G39" s="174" t="s">
        <v>3451</v>
      </c>
      <c r="H39" s="174" t="s">
        <v>46</v>
      </c>
      <c r="I39" s="203" t="s">
        <v>46</v>
      </c>
      <c r="J39" s="174" t="s">
        <v>3424</v>
      </c>
      <c r="K39" s="174">
        <v>0.02</v>
      </c>
      <c r="L39" s="202">
        <v>0.2</v>
      </c>
      <c r="M39" s="174" t="s">
        <v>3450</v>
      </c>
      <c r="N39" s="174" t="s">
        <v>132</v>
      </c>
      <c r="O39" s="201">
        <v>44267</v>
      </c>
      <c r="P39" s="200" t="s">
        <v>3430</v>
      </c>
      <c r="Q39" s="174" t="s">
        <v>3429</v>
      </c>
      <c r="R39" s="174" t="s">
        <v>134</v>
      </c>
    </row>
    <row r="40" spans="1:18" x14ac:dyDescent="0.35">
      <c r="A40" s="194" t="s">
        <v>3852</v>
      </c>
      <c r="B40" s="195">
        <v>50764538000140</v>
      </c>
      <c r="C40" s="196" t="s">
        <v>685</v>
      </c>
      <c r="D40" s="196" t="s">
        <v>685</v>
      </c>
      <c r="E40" s="174" t="s">
        <v>352</v>
      </c>
      <c r="F40" s="174" t="s">
        <v>3390</v>
      </c>
      <c r="G40" s="174" t="s">
        <v>3426</v>
      </c>
      <c r="H40" s="174" t="s">
        <v>46</v>
      </c>
      <c r="I40" s="203" t="s">
        <v>46</v>
      </c>
      <c r="J40" s="174" t="s">
        <v>3420</v>
      </c>
      <c r="K40" s="174">
        <v>0.02</v>
      </c>
      <c r="L40" s="202">
        <v>0.2</v>
      </c>
      <c r="M40" s="174" t="s">
        <v>3472</v>
      </c>
      <c r="N40" s="174" t="s">
        <v>3853</v>
      </c>
      <c r="O40" s="201" t="s">
        <v>46</v>
      </c>
      <c r="P40" s="174" t="s">
        <v>3470</v>
      </c>
      <c r="Q40" s="174">
        <v>10</v>
      </c>
      <c r="R40" s="174" t="s">
        <v>134</v>
      </c>
    </row>
    <row r="41" spans="1:18" x14ac:dyDescent="0.35">
      <c r="A41" s="194" t="s">
        <v>3449</v>
      </c>
      <c r="B41" s="195">
        <v>38057650000146</v>
      </c>
      <c r="C41" s="196" t="s">
        <v>711</v>
      </c>
      <c r="D41" s="196" t="s">
        <v>685</v>
      </c>
      <c r="E41" s="174" t="s">
        <v>352</v>
      </c>
      <c r="F41" s="174" t="s">
        <v>3383</v>
      </c>
      <c r="G41" s="174" t="s">
        <v>3426</v>
      </c>
      <c r="H41" s="174" t="s">
        <v>3448</v>
      </c>
      <c r="I41" s="203" t="s">
        <v>46</v>
      </c>
      <c r="J41" s="174" t="s">
        <v>3420</v>
      </c>
      <c r="K41" s="174">
        <v>2.1999999999999999E-2</v>
      </c>
      <c r="L41" s="202">
        <v>0.2</v>
      </c>
      <c r="M41" s="174" t="s">
        <v>3447</v>
      </c>
      <c r="N41" s="174" t="s">
        <v>134</v>
      </c>
      <c r="O41" s="201">
        <v>44138</v>
      </c>
      <c r="P41" s="174">
        <v>5</v>
      </c>
      <c r="Q41" s="174" t="s">
        <v>3429</v>
      </c>
      <c r="R41" s="174" t="s">
        <v>132</v>
      </c>
    </row>
    <row r="42" spans="1:18" x14ac:dyDescent="0.35">
      <c r="A42" s="194" t="s">
        <v>3854</v>
      </c>
      <c r="B42" s="195">
        <v>53779703000126</v>
      </c>
      <c r="C42" s="196" t="s">
        <v>711</v>
      </c>
      <c r="D42" s="196" t="s">
        <v>711</v>
      </c>
      <c r="E42" s="174" t="s">
        <v>352</v>
      </c>
      <c r="F42" s="174" t="s">
        <v>3406</v>
      </c>
      <c r="G42" s="174" t="s">
        <v>3437</v>
      </c>
      <c r="H42" s="174" t="s">
        <v>46</v>
      </c>
      <c r="I42" s="203" t="s">
        <v>46</v>
      </c>
      <c r="J42" s="174" t="s">
        <v>3838</v>
      </c>
      <c r="K42" s="174">
        <v>0.02</v>
      </c>
      <c r="L42" s="202">
        <v>0.2</v>
      </c>
      <c r="M42" s="174" t="s">
        <v>3839</v>
      </c>
      <c r="N42" s="174" t="s">
        <v>132</v>
      </c>
      <c r="O42" s="201">
        <v>45323</v>
      </c>
      <c r="P42" s="174">
        <v>0</v>
      </c>
      <c r="Q42" s="174" t="s">
        <v>3855</v>
      </c>
      <c r="R42" s="174" t="s">
        <v>46</v>
      </c>
    </row>
    <row r="43" spans="1:18" x14ac:dyDescent="0.35">
      <c r="A43" s="194" t="s">
        <v>3446</v>
      </c>
      <c r="B43" s="195">
        <v>41610479000165</v>
      </c>
      <c r="C43" s="196" t="s">
        <v>711</v>
      </c>
      <c r="D43" s="196" t="s">
        <v>3327</v>
      </c>
      <c r="E43" s="174" t="s">
        <v>352</v>
      </c>
      <c r="F43" s="174" t="s">
        <v>3383</v>
      </c>
      <c r="G43" s="174" t="s">
        <v>3437</v>
      </c>
      <c r="H43" s="174" t="s">
        <v>46</v>
      </c>
      <c r="I43" s="203" t="s">
        <v>46</v>
      </c>
      <c r="J43" s="174" t="s">
        <v>3424</v>
      </c>
      <c r="K43" s="174">
        <v>0.01</v>
      </c>
      <c r="L43" s="202" t="s">
        <v>3146</v>
      </c>
      <c r="M43" s="174" t="s">
        <v>133</v>
      </c>
      <c r="N43" s="174" t="s">
        <v>132</v>
      </c>
      <c r="O43" s="201">
        <v>44349</v>
      </c>
      <c r="P43" s="174">
        <v>0</v>
      </c>
      <c r="Q43" s="174">
        <v>0</v>
      </c>
      <c r="R43" s="174" t="s">
        <v>46</v>
      </c>
    </row>
    <row r="44" spans="1:18" x14ac:dyDescent="0.35">
      <c r="A44" s="194" t="s">
        <v>4103</v>
      </c>
      <c r="B44" s="195">
        <v>45278878000121</v>
      </c>
      <c r="C44" s="196" t="s">
        <v>711</v>
      </c>
      <c r="D44" s="196" t="s">
        <v>711</v>
      </c>
      <c r="E44" s="174" t="s">
        <v>352</v>
      </c>
      <c r="F44" s="174" t="s">
        <v>3406</v>
      </c>
      <c r="G44" s="174" t="s">
        <v>4104</v>
      </c>
      <c r="H44" s="203" t="s">
        <v>46</v>
      </c>
      <c r="I44" s="203" t="s">
        <v>46</v>
      </c>
      <c r="J44" s="174" t="s">
        <v>3420</v>
      </c>
      <c r="K44" s="174" t="s">
        <v>46</v>
      </c>
      <c r="L44" s="202" t="s">
        <v>46</v>
      </c>
      <c r="M44" s="174" t="s">
        <v>46</v>
      </c>
      <c r="N44" s="174" t="s">
        <v>46</v>
      </c>
      <c r="O44" s="201">
        <v>44764</v>
      </c>
      <c r="P44" s="174" t="s">
        <v>46</v>
      </c>
      <c r="Q44" s="200" t="s">
        <v>3493</v>
      </c>
      <c r="R44" s="174" t="s">
        <v>46</v>
      </c>
    </row>
    <row r="45" spans="1:18" x14ac:dyDescent="0.35">
      <c r="A45" s="194" t="s">
        <v>3856</v>
      </c>
      <c r="B45" s="195">
        <v>44466492000180</v>
      </c>
      <c r="C45" s="196" t="s">
        <v>711</v>
      </c>
      <c r="D45" s="196" t="s">
        <v>711</v>
      </c>
      <c r="E45" s="174" t="s">
        <v>352</v>
      </c>
      <c r="F45" s="174" t="s">
        <v>3406</v>
      </c>
      <c r="G45" s="174" t="s">
        <v>3443</v>
      </c>
      <c r="H45" s="174" t="s">
        <v>46</v>
      </c>
      <c r="I45" s="203" t="s">
        <v>46</v>
      </c>
      <c r="J45" s="174" t="s">
        <v>3420</v>
      </c>
      <c r="K45" s="174">
        <v>1.4999999999999999E-2</v>
      </c>
      <c r="L45" s="202">
        <v>0.2</v>
      </c>
      <c r="M45" s="174" t="s">
        <v>3431</v>
      </c>
      <c r="N45" s="174" t="s">
        <v>132</v>
      </c>
      <c r="O45" s="201">
        <v>44764</v>
      </c>
      <c r="P45" s="174" t="s">
        <v>3462</v>
      </c>
      <c r="Q45" s="200" t="s">
        <v>3493</v>
      </c>
      <c r="R45" s="174" t="s">
        <v>132</v>
      </c>
    </row>
    <row r="46" spans="1:18" x14ac:dyDescent="0.35">
      <c r="A46" s="194" t="s">
        <v>3445</v>
      </c>
      <c r="B46" s="195">
        <v>41394983000175</v>
      </c>
      <c r="C46" s="196" t="s">
        <v>711</v>
      </c>
      <c r="D46" s="196" t="s">
        <v>711</v>
      </c>
      <c r="E46" s="174" t="s">
        <v>3405</v>
      </c>
      <c r="F46" s="174" t="s">
        <v>3405</v>
      </c>
      <c r="G46" s="174" t="s">
        <v>3443</v>
      </c>
      <c r="H46" s="174" t="s">
        <v>46</v>
      </c>
      <c r="I46" s="203" t="s">
        <v>46</v>
      </c>
      <c r="J46" s="174" t="s">
        <v>3424</v>
      </c>
      <c r="K46" s="174">
        <v>1.4999999999999999E-2</v>
      </c>
      <c r="L46" s="202">
        <v>0</v>
      </c>
      <c r="M46" s="174">
        <v>7.0000000000000007E-2</v>
      </c>
      <c r="N46" s="174" t="s">
        <v>132</v>
      </c>
      <c r="O46" s="201">
        <v>44494</v>
      </c>
      <c r="P46" s="174">
        <v>3</v>
      </c>
      <c r="Q46" s="174" t="s">
        <v>3417</v>
      </c>
      <c r="R46" s="174" t="s">
        <v>132</v>
      </c>
    </row>
    <row r="47" spans="1:18" x14ac:dyDescent="0.35">
      <c r="A47" s="194" t="s">
        <v>3444</v>
      </c>
      <c r="B47" s="195">
        <v>41687480000198</v>
      </c>
      <c r="C47" s="196" t="s">
        <v>711</v>
      </c>
      <c r="D47" s="196" t="s">
        <v>711</v>
      </c>
      <c r="E47" s="174" t="s">
        <v>3405</v>
      </c>
      <c r="F47" s="174" t="s">
        <v>3405</v>
      </c>
      <c r="G47" s="174" t="s">
        <v>3443</v>
      </c>
      <c r="H47" s="174" t="s">
        <v>46</v>
      </c>
      <c r="I47" s="203" t="s">
        <v>46</v>
      </c>
      <c r="J47" s="174" t="s">
        <v>3424</v>
      </c>
      <c r="K47" s="174">
        <v>1.4999999999999999E-2</v>
      </c>
      <c r="L47" s="202">
        <v>0.2</v>
      </c>
      <c r="M47" s="174">
        <v>7.0000000000000007E-2</v>
      </c>
      <c r="N47" s="174" t="s">
        <v>132</v>
      </c>
      <c r="O47" s="201">
        <v>44490</v>
      </c>
      <c r="P47" s="174">
        <v>3</v>
      </c>
      <c r="Q47" s="174" t="s">
        <v>3417</v>
      </c>
      <c r="R47" s="174" t="s">
        <v>132</v>
      </c>
    </row>
    <row r="48" spans="1:18" x14ac:dyDescent="0.35">
      <c r="A48" s="194" t="s">
        <v>3442</v>
      </c>
      <c r="B48" s="195">
        <v>36554324000119</v>
      </c>
      <c r="C48" s="196" t="s">
        <v>711</v>
      </c>
      <c r="D48" s="196" t="s">
        <v>711</v>
      </c>
      <c r="E48" s="174" t="s">
        <v>3405</v>
      </c>
      <c r="F48" s="174" t="s">
        <v>3405</v>
      </c>
      <c r="G48" s="174" t="s">
        <v>3437</v>
      </c>
      <c r="H48" s="174" t="s">
        <v>46</v>
      </c>
      <c r="I48" s="203" t="s">
        <v>46</v>
      </c>
      <c r="J48" s="174" t="s">
        <v>3424</v>
      </c>
      <c r="K48" s="174">
        <v>0.02</v>
      </c>
      <c r="L48" s="202">
        <v>0.2</v>
      </c>
      <c r="M48" s="174" t="s">
        <v>3441</v>
      </c>
      <c r="N48" s="174" t="s">
        <v>134</v>
      </c>
      <c r="O48" s="201">
        <v>44188</v>
      </c>
      <c r="P48" s="174">
        <v>2</v>
      </c>
      <c r="Q48" s="174" t="s">
        <v>3440</v>
      </c>
      <c r="R48" s="174" t="s">
        <v>134</v>
      </c>
    </row>
    <row r="49" spans="1:18" x14ac:dyDescent="0.35">
      <c r="A49" s="194" t="s">
        <v>3439</v>
      </c>
      <c r="B49" s="195">
        <v>35949242000100</v>
      </c>
      <c r="C49" s="196" t="s">
        <v>711</v>
      </c>
      <c r="D49" s="196" t="s">
        <v>711</v>
      </c>
      <c r="E49" s="174" t="s">
        <v>3405</v>
      </c>
      <c r="F49" s="174" t="s">
        <v>3405</v>
      </c>
      <c r="G49" s="174" t="s">
        <v>3437</v>
      </c>
      <c r="H49" s="174" t="s">
        <v>46</v>
      </c>
      <c r="I49" s="203" t="s">
        <v>46</v>
      </c>
      <c r="J49" s="174" t="s">
        <v>3424</v>
      </c>
      <c r="K49" s="174">
        <v>2.5000000000000001E-3</v>
      </c>
      <c r="L49" s="202" t="s">
        <v>3146</v>
      </c>
      <c r="M49" s="174" t="s">
        <v>46</v>
      </c>
      <c r="N49" s="174" t="s">
        <v>132</v>
      </c>
      <c r="O49" s="201">
        <v>44428</v>
      </c>
      <c r="P49" s="174" t="s">
        <v>46</v>
      </c>
      <c r="Q49" s="174" t="s">
        <v>46</v>
      </c>
      <c r="R49" s="174" t="s">
        <v>134</v>
      </c>
    </row>
    <row r="50" spans="1:18" x14ac:dyDescent="0.35">
      <c r="A50" s="194" t="s">
        <v>3438</v>
      </c>
      <c r="B50" s="195">
        <v>35949242000100</v>
      </c>
      <c r="C50" s="196" t="s">
        <v>711</v>
      </c>
      <c r="D50" s="196" t="s">
        <v>711</v>
      </c>
      <c r="E50" s="174" t="s">
        <v>3405</v>
      </c>
      <c r="F50" s="174" t="s">
        <v>3405</v>
      </c>
      <c r="G50" s="174" t="s">
        <v>3437</v>
      </c>
      <c r="H50" s="174" t="s">
        <v>46</v>
      </c>
      <c r="I50" s="203" t="s">
        <v>46</v>
      </c>
      <c r="J50" s="174" t="s">
        <v>3424</v>
      </c>
      <c r="K50" s="174">
        <v>2.5000000000000001E-3</v>
      </c>
      <c r="L50" s="202" t="s">
        <v>3146</v>
      </c>
      <c r="M50" s="174" t="s">
        <v>46</v>
      </c>
      <c r="N50" s="174" t="s">
        <v>132</v>
      </c>
      <c r="O50" s="201">
        <v>44428</v>
      </c>
      <c r="P50" s="174" t="s">
        <v>46</v>
      </c>
      <c r="Q50" s="174" t="s">
        <v>46</v>
      </c>
      <c r="R50" s="174" t="s">
        <v>134</v>
      </c>
    </row>
    <row r="51" spans="1:18" x14ac:dyDescent="0.35">
      <c r="A51" s="194" t="s">
        <v>3857</v>
      </c>
      <c r="B51" s="195">
        <v>52114658000128</v>
      </c>
      <c r="C51" s="196" t="s">
        <v>711</v>
      </c>
      <c r="D51" s="196" t="s">
        <v>711</v>
      </c>
      <c r="E51" s="174" t="s">
        <v>352</v>
      </c>
      <c r="F51" s="174" t="s">
        <v>3406</v>
      </c>
      <c r="G51" s="174" t="s">
        <v>3443</v>
      </c>
      <c r="H51" s="174" t="s">
        <v>46</v>
      </c>
      <c r="I51" s="203" t="s">
        <v>46</v>
      </c>
      <c r="J51" s="174" t="s">
        <v>3838</v>
      </c>
      <c r="K51" s="174">
        <v>1.12E-2</v>
      </c>
      <c r="L51" s="202">
        <v>0.2</v>
      </c>
      <c r="M51" s="174" t="s">
        <v>3839</v>
      </c>
      <c r="N51" s="174" t="s">
        <v>132</v>
      </c>
      <c r="O51" s="201">
        <v>45170</v>
      </c>
      <c r="P51" s="174" t="s">
        <v>3462</v>
      </c>
      <c r="Q51" s="174" t="s">
        <v>3461</v>
      </c>
      <c r="R51" s="174" t="s">
        <v>46</v>
      </c>
    </row>
    <row r="52" spans="1:18" x14ac:dyDescent="0.35">
      <c r="A52" s="194" t="s">
        <v>3436</v>
      </c>
      <c r="B52" s="195">
        <v>21523833000107</v>
      </c>
      <c r="C52" s="196" t="s">
        <v>711</v>
      </c>
      <c r="D52" s="196" t="s">
        <v>711</v>
      </c>
      <c r="E52" s="174" t="s">
        <v>3413</v>
      </c>
      <c r="F52" s="174" t="s">
        <v>796</v>
      </c>
      <c r="G52" s="174" t="s">
        <v>3426</v>
      </c>
      <c r="H52" s="174" t="s">
        <v>46</v>
      </c>
      <c r="I52" s="203" t="s">
        <v>46</v>
      </c>
      <c r="J52" s="174" t="s">
        <v>3420</v>
      </c>
      <c r="K52" s="174">
        <v>0.02</v>
      </c>
      <c r="L52" s="202">
        <v>0.2</v>
      </c>
      <c r="M52" s="174" t="s">
        <v>3435</v>
      </c>
      <c r="N52" s="174" t="s">
        <v>132</v>
      </c>
      <c r="O52" s="201">
        <v>43779</v>
      </c>
      <c r="P52" s="174" t="s">
        <v>3430</v>
      </c>
      <c r="Q52" s="174" t="s">
        <v>3434</v>
      </c>
      <c r="R52" s="174" t="s">
        <v>132</v>
      </c>
    </row>
    <row r="53" spans="1:18" x14ac:dyDescent="0.35">
      <c r="A53" s="194" t="s">
        <v>3858</v>
      </c>
      <c r="B53" s="195">
        <v>46153324000160</v>
      </c>
      <c r="C53" s="196" t="s">
        <v>711</v>
      </c>
      <c r="D53" s="196" t="s">
        <v>711</v>
      </c>
      <c r="E53" s="174" t="s">
        <v>3413</v>
      </c>
      <c r="F53" s="174" t="s">
        <v>352</v>
      </c>
      <c r="G53" s="174" t="s">
        <v>3426</v>
      </c>
      <c r="H53" s="174" t="s">
        <v>46</v>
      </c>
      <c r="I53" s="203" t="s">
        <v>46</v>
      </c>
      <c r="J53" s="174" t="s">
        <v>3420</v>
      </c>
      <c r="K53" s="174">
        <v>0.02</v>
      </c>
      <c r="L53" s="202">
        <v>0.2</v>
      </c>
      <c r="M53" s="174" t="s">
        <v>3441</v>
      </c>
      <c r="N53" s="174" t="s">
        <v>132</v>
      </c>
      <c r="O53" s="201">
        <v>44958</v>
      </c>
      <c r="P53" s="174" t="s">
        <v>3430</v>
      </c>
      <c r="Q53" s="174" t="s">
        <v>3859</v>
      </c>
      <c r="R53" s="174" t="s">
        <v>132</v>
      </c>
    </row>
    <row r="54" spans="1:18" x14ac:dyDescent="0.35">
      <c r="A54" s="194" t="s">
        <v>3433</v>
      </c>
      <c r="B54" s="195">
        <v>39669815000101</v>
      </c>
      <c r="C54" s="196" t="s">
        <v>711</v>
      </c>
      <c r="D54" s="196" t="s">
        <v>711</v>
      </c>
      <c r="E54" s="174" t="s">
        <v>3405</v>
      </c>
      <c r="F54" s="174" t="s">
        <v>3405</v>
      </c>
      <c r="G54" s="174" t="s">
        <v>3432</v>
      </c>
      <c r="H54" s="174" t="s">
        <v>46</v>
      </c>
      <c r="I54" s="203" t="s">
        <v>46</v>
      </c>
      <c r="J54" s="174" t="s">
        <v>3420</v>
      </c>
      <c r="K54" s="174">
        <v>1.2500000000000001E-2</v>
      </c>
      <c r="L54" s="202">
        <v>0.1</v>
      </c>
      <c r="M54" s="174" t="s">
        <v>3431</v>
      </c>
      <c r="N54" s="174" t="s">
        <v>134</v>
      </c>
      <c r="O54" s="201">
        <v>44300</v>
      </c>
      <c r="P54" s="174" t="s">
        <v>3430</v>
      </c>
      <c r="Q54" s="174" t="s">
        <v>3429</v>
      </c>
      <c r="R54" s="174" t="s">
        <v>132</v>
      </c>
    </row>
    <row r="55" spans="1:18" x14ac:dyDescent="0.35">
      <c r="A55" s="194" t="s">
        <v>3422</v>
      </c>
      <c r="B55" s="195">
        <v>43120744000152</v>
      </c>
      <c r="C55" s="196" t="s">
        <v>711</v>
      </c>
      <c r="D55" s="196" t="s">
        <v>711</v>
      </c>
      <c r="E55" s="174" t="s">
        <v>3405</v>
      </c>
      <c r="F55" s="174" t="s">
        <v>3405</v>
      </c>
      <c r="G55" s="174" t="s">
        <v>3421</v>
      </c>
      <c r="H55" s="174" t="s">
        <v>46</v>
      </c>
      <c r="I55" s="203" t="s">
        <v>46</v>
      </c>
      <c r="J55" s="174" t="s">
        <v>3420</v>
      </c>
      <c r="K55" s="174">
        <v>0.02</v>
      </c>
      <c r="L55" s="202">
        <v>0.2</v>
      </c>
      <c r="M55" s="174" t="s">
        <v>3419</v>
      </c>
      <c r="N55" s="174" t="s">
        <v>134</v>
      </c>
      <c r="O55" s="201">
        <v>44642</v>
      </c>
      <c r="P55" s="174" t="s">
        <v>3418</v>
      </c>
      <c r="Q55" s="174" t="s">
        <v>3417</v>
      </c>
      <c r="R55" s="174" t="s">
        <v>46</v>
      </c>
    </row>
    <row r="56" spans="1:18" x14ac:dyDescent="0.35">
      <c r="A56" s="194" t="s">
        <v>3428</v>
      </c>
      <c r="B56" s="195">
        <v>42700507000106</v>
      </c>
      <c r="C56" s="196" t="s">
        <v>711</v>
      </c>
      <c r="D56" s="196" t="s">
        <v>711</v>
      </c>
      <c r="E56" s="174" t="s">
        <v>3405</v>
      </c>
      <c r="F56" s="174" t="s">
        <v>3405</v>
      </c>
      <c r="G56" s="174" t="s">
        <v>3421</v>
      </c>
      <c r="H56" s="174" t="s">
        <v>46</v>
      </c>
      <c r="I56" s="203" t="s">
        <v>46</v>
      </c>
      <c r="J56" s="174" t="s">
        <v>3424</v>
      </c>
      <c r="K56" s="174">
        <v>0.02</v>
      </c>
      <c r="L56" s="202">
        <v>0.2</v>
      </c>
      <c r="M56" s="174" t="s">
        <v>133</v>
      </c>
      <c r="N56" s="174" t="s">
        <v>132</v>
      </c>
      <c r="O56" s="201">
        <v>44439</v>
      </c>
      <c r="P56" s="174" t="s">
        <v>46</v>
      </c>
      <c r="Q56" s="174" t="s">
        <v>46</v>
      </c>
      <c r="R56" s="174" t="s">
        <v>46</v>
      </c>
    </row>
    <row r="57" spans="1:18" x14ac:dyDescent="0.35">
      <c r="A57" s="194" t="s">
        <v>3427</v>
      </c>
      <c r="B57" s="195">
        <v>42869954000185</v>
      </c>
      <c r="C57" s="196" t="s">
        <v>3411</v>
      </c>
      <c r="D57" s="196" t="s">
        <v>3411</v>
      </c>
      <c r="E57" s="174" t="s">
        <v>352</v>
      </c>
      <c r="F57" s="174" t="s">
        <v>3406</v>
      </c>
      <c r="G57" s="174" t="s">
        <v>3426</v>
      </c>
      <c r="H57" s="174" t="s">
        <v>3425</v>
      </c>
      <c r="I57" s="203" t="s">
        <v>46</v>
      </c>
      <c r="J57" s="174" t="s">
        <v>3424</v>
      </c>
      <c r="K57" s="174">
        <v>0.02</v>
      </c>
      <c r="L57" s="202">
        <v>0.2</v>
      </c>
      <c r="M57" s="174" t="s">
        <v>3423</v>
      </c>
      <c r="N57" s="174" t="s">
        <v>134</v>
      </c>
      <c r="O57" s="201">
        <v>44449</v>
      </c>
      <c r="P57" s="174" t="s">
        <v>46</v>
      </c>
      <c r="Q57" s="174">
        <v>10</v>
      </c>
      <c r="R57" s="174" t="s">
        <v>134</v>
      </c>
    </row>
  </sheetData>
  <autoFilter ref="A3:R57" xr:uid="{B5648D44-D757-4E30-87AF-35CED04FA04F}"/>
  <pageMargins left="0.7" right="0.7" top="0.75" bottom="0.75" header="0.3" footer="0.3"/>
  <pageSetup paperSize="9" orientation="portrait" r:id="rId1"/>
  <headerFooter>
    <oddFooter>&amp;R_x000D_&amp;1#&amp;"Calibri"&amp;10&amp;K008000 [ CLASSIFICAÇÃO: PÚBLICA ]</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37D0D-35C1-4487-B12C-7CA564007BA8}">
  <dimension ref="A1:K29"/>
  <sheetViews>
    <sheetView showGridLines="0" workbookViewId="0">
      <pane ySplit="3" topLeftCell="A4" activePane="bottomLeft" state="frozen"/>
      <selection activeCell="F7" sqref="F7:J7"/>
      <selection pane="bottomLeft" activeCell="A3" sqref="A3"/>
    </sheetView>
  </sheetViews>
  <sheetFormatPr defaultRowHeight="14.5" x14ac:dyDescent="0.35"/>
  <cols>
    <col min="1" max="1" width="12.81640625" customWidth="1"/>
    <col min="2" max="2" width="15.08984375" bestFit="1" customWidth="1"/>
    <col min="3" max="3" width="37.81640625" bestFit="1" customWidth="1"/>
    <col min="4" max="4" width="8.81640625" customWidth="1"/>
    <col min="5" max="5" width="12.453125" bestFit="1" customWidth="1"/>
    <col min="6" max="6" width="24.1796875" bestFit="1" customWidth="1"/>
    <col min="7" max="7" width="16.6328125" bestFit="1" customWidth="1"/>
    <col min="8" max="8" width="12.1796875" bestFit="1" customWidth="1"/>
    <col min="9" max="9" width="45.54296875" bestFit="1" customWidth="1"/>
    <col min="10" max="10" width="2.81640625" customWidth="1"/>
    <col min="11" max="11" width="76.1796875" bestFit="1" customWidth="1"/>
  </cols>
  <sheetData>
    <row r="1" spans="1:11" ht="15.5" x14ac:dyDescent="0.35">
      <c r="A1" s="210"/>
      <c r="B1" s="209"/>
      <c r="C1" s="209"/>
      <c r="D1" s="209"/>
      <c r="E1" s="209"/>
      <c r="F1" s="209"/>
      <c r="G1" s="209"/>
      <c r="H1" s="209"/>
      <c r="I1" s="209"/>
      <c r="J1" s="209"/>
      <c r="K1" s="209"/>
    </row>
    <row r="2" spans="1:11" ht="15" thickBot="1" x14ac:dyDescent="0.4">
      <c r="A2" s="183"/>
      <c r="B2" s="183"/>
      <c r="C2" s="183"/>
      <c r="D2" s="183"/>
      <c r="E2" s="183"/>
      <c r="F2" s="183"/>
      <c r="G2" s="183"/>
      <c r="H2" s="183"/>
      <c r="I2" s="183"/>
      <c r="J2" s="184"/>
      <c r="K2" s="184"/>
    </row>
    <row r="3" spans="1:11" s="45" customFormat="1" ht="29" x14ac:dyDescent="0.35">
      <c r="A3" s="242" t="s">
        <v>4106</v>
      </c>
      <c r="B3" s="207" t="s">
        <v>111</v>
      </c>
      <c r="C3" s="207" t="s">
        <v>3524</v>
      </c>
      <c r="D3" s="207" t="s">
        <v>4107</v>
      </c>
      <c r="E3" s="207" t="s">
        <v>4207</v>
      </c>
      <c r="F3" s="207" t="s">
        <v>116</v>
      </c>
      <c r="G3" s="207" t="s">
        <v>96</v>
      </c>
      <c r="H3" s="207" t="s">
        <v>4108</v>
      </c>
      <c r="I3" s="207" t="s">
        <v>4109</v>
      </c>
      <c r="J3" s="207"/>
      <c r="K3" s="207" t="s">
        <v>4110</v>
      </c>
    </row>
    <row r="4" spans="1:11" x14ac:dyDescent="0.35">
      <c r="A4" s="238" t="s">
        <v>4189</v>
      </c>
      <c r="B4" s="239">
        <v>45338646000111</v>
      </c>
      <c r="C4" s="238" t="s">
        <v>4190</v>
      </c>
      <c r="D4" s="238" t="s">
        <v>4113</v>
      </c>
      <c r="E4" s="238" t="s">
        <v>4210</v>
      </c>
      <c r="F4" s="238" t="s">
        <v>4168</v>
      </c>
      <c r="G4" s="238" t="s">
        <v>2337</v>
      </c>
      <c r="H4" s="240">
        <v>1.0999999999999999E-2</v>
      </c>
      <c r="I4" s="240" t="s">
        <v>4115</v>
      </c>
      <c r="J4" s="45"/>
      <c r="K4" s="241" t="s">
        <v>4116</v>
      </c>
    </row>
    <row r="5" spans="1:11" x14ac:dyDescent="0.35">
      <c r="A5" s="238" t="s">
        <v>4121</v>
      </c>
      <c r="B5" s="239">
        <v>51665327000113</v>
      </c>
      <c r="C5" s="238" t="s">
        <v>4122</v>
      </c>
      <c r="D5" s="238" t="s">
        <v>4113</v>
      </c>
      <c r="E5" s="238" t="s">
        <v>4210</v>
      </c>
      <c r="F5" s="238" t="s">
        <v>4114</v>
      </c>
      <c r="G5" s="238" t="s">
        <v>4123</v>
      </c>
      <c r="H5" s="240">
        <v>1.2E-2</v>
      </c>
      <c r="I5" s="240" t="s">
        <v>4119</v>
      </c>
      <c r="J5" s="45"/>
      <c r="K5" s="241" t="s">
        <v>4120</v>
      </c>
    </row>
    <row r="6" spans="1:11" x14ac:dyDescent="0.35">
      <c r="A6" s="238" t="s">
        <v>4117</v>
      </c>
      <c r="B6" s="239">
        <v>49863204000145</v>
      </c>
      <c r="C6" s="238" t="s">
        <v>4118</v>
      </c>
      <c r="D6" s="238" t="s">
        <v>4113</v>
      </c>
      <c r="E6" s="238" t="s">
        <v>4209</v>
      </c>
      <c r="F6" s="238" t="s">
        <v>4114</v>
      </c>
      <c r="G6" s="238" t="s">
        <v>323</v>
      </c>
      <c r="H6" s="240">
        <v>1.2E-2</v>
      </c>
      <c r="I6" s="240" t="s">
        <v>4119</v>
      </c>
      <c r="J6" s="45"/>
      <c r="K6" s="241" t="s">
        <v>4124</v>
      </c>
    </row>
    <row r="7" spans="1:11" x14ac:dyDescent="0.35">
      <c r="A7" s="238" t="s">
        <v>4111</v>
      </c>
      <c r="B7" s="239">
        <v>49252656000190</v>
      </c>
      <c r="C7" s="238" t="s">
        <v>4112</v>
      </c>
      <c r="D7" s="238" t="s">
        <v>4113</v>
      </c>
      <c r="E7" s="238" t="s">
        <v>4208</v>
      </c>
      <c r="F7" s="238" t="s">
        <v>4114</v>
      </c>
      <c r="G7" s="238" t="s">
        <v>323</v>
      </c>
      <c r="H7" s="240">
        <v>1.2500000000000001E-2</v>
      </c>
      <c r="I7" s="240" t="s">
        <v>4115</v>
      </c>
      <c r="J7" s="45"/>
      <c r="K7" s="241" t="s">
        <v>4127</v>
      </c>
    </row>
    <row r="8" spans="1:11" x14ac:dyDescent="0.35">
      <c r="A8" s="238" t="s">
        <v>4125</v>
      </c>
      <c r="B8" s="239">
        <v>49844718000153</v>
      </c>
      <c r="C8" s="238" t="s">
        <v>4126</v>
      </c>
      <c r="D8" s="238" t="s">
        <v>4113</v>
      </c>
      <c r="E8" s="238" t="s">
        <v>4209</v>
      </c>
      <c r="F8" s="238" t="s">
        <v>4114</v>
      </c>
      <c r="G8" s="238" t="s">
        <v>2226</v>
      </c>
      <c r="H8" s="240">
        <v>0.01</v>
      </c>
      <c r="I8" s="240" t="s">
        <v>4119</v>
      </c>
      <c r="J8" s="45"/>
      <c r="K8" s="241" t="s">
        <v>4131</v>
      </c>
    </row>
    <row r="9" spans="1:11" x14ac:dyDescent="0.35">
      <c r="A9" s="238" t="s">
        <v>4128</v>
      </c>
      <c r="B9" s="239">
        <v>50143549000103</v>
      </c>
      <c r="C9" s="238" t="s">
        <v>4129</v>
      </c>
      <c r="D9" s="238" t="s">
        <v>4113</v>
      </c>
      <c r="E9" s="238" t="s">
        <v>4210</v>
      </c>
      <c r="F9" s="238" t="s">
        <v>4114</v>
      </c>
      <c r="G9" s="238" t="s">
        <v>2226</v>
      </c>
      <c r="H9" s="240">
        <v>8.8000000000000005E-3</v>
      </c>
      <c r="I9" s="240" t="s">
        <v>4130</v>
      </c>
      <c r="J9" s="45"/>
      <c r="K9" s="241" t="s">
        <v>4136</v>
      </c>
    </row>
    <row r="10" spans="1:11" x14ac:dyDescent="0.35">
      <c r="A10" s="238" t="s">
        <v>4132</v>
      </c>
      <c r="B10" s="239">
        <v>51601636000120</v>
      </c>
      <c r="C10" s="238" t="s">
        <v>4133</v>
      </c>
      <c r="D10" s="238" t="s">
        <v>4113</v>
      </c>
      <c r="E10" s="238" t="s">
        <v>4210</v>
      </c>
      <c r="F10" s="238" t="s">
        <v>2897</v>
      </c>
      <c r="G10" s="238" t="s">
        <v>4134</v>
      </c>
      <c r="H10" s="240">
        <v>1.2500000000000001E-2</v>
      </c>
      <c r="I10" s="240" t="s">
        <v>4135</v>
      </c>
      <c r="J10" s="45"/>
      <c r="K10" s="241" t="s">
        <v>4139</v>
      </c>
    </row>
    <row r="11" spans="1:11" x14ac:dyDescent="0.35">
      <c r="A11" s="238" t="s">
        <v>4154</v>
      </c>
      <c r="B11" s="239">
        <v>46437903000135</v>
      </c>
      <c r="C11" s="238" t="s">
        <v>4155</v>
      </c>
      <c r="D11" s="238" t="s">
        <v>4113</v>
      </c>
      <c r="E11" s="238" t="s">
        <v>4210</v>
      </c>
      <c r="F11" s="238" t="s">
        <v>2897</v>
      </c>
      <c r="G11" s="238" t="s">
        <v>4156</v>
      </c>
      <c r="H11" s="240">
        <v>1.4999999999999999E-2</v>
      </c>
      <c r="I11" s="240" t="s">
        <v>4157</v>
      </c>
      <c r="J11" s="45"/>
      <c r="K11" s="241" t="s">
        <v>4145</v>
      </c>
    </row>
    <row r="12" spans="1:11" x14ac:dyDescent="0.35">
      <c r="A12" s="238" t="s">
        <v>4204</v>
      </c>
      <c r="B12" s="239">
        <v>52915104000120</v>
      </c>
      <c r="C12" s="238" t="s">
        <v>4211</v>
      </c>
      <c r="D12" s="238" t="s">
        <v>4113</v>
      </c>
      <c r="E12" s="238" t="s">
        <v>4208</v>
      </c>
      <c r="F12" s="238" t="s">
        <v>4114</v>
      </c>
      <c r="G12" s="238" t="s">
        <v>2319</v>
      </c>
      <c r="H12" s="240">
        <v>1.2E-2</v>
      </c>
      <c r="I12" s="240" t="s">
        <v>4135</v>
      </c>
      <c r="J12" s="45"/>
      <c r="K12" s="241" t="s">
        <v>4150</v>
      </c>
    </row>
    <row r="13" spans="1:11" x14ac:dyDescent="0.35">
      <c r="A13" s="238" t="s">
        <v>4137</v>
      </c>
      <c r="B13" s="239">
        <v>43741205000130</v>
      </c>
      <c r="C13" s="238" t="s">
        <v>4138</v>
      </c>
      <c r="D13" s="238" t="s">
        <v>4113</v>
      </c>
      <c r="E13" s="238" t="s">
        <v>4209</v>
      </c>
      <c r="F13" s="238" t="s">
        <v>4114</v>
      </c>
      <c r="G13" s="238" t="s">
        <v>2319</v>
      </c>
      <c r="H13" s="240">
        <v>1.2800000000000001E-2</v>
      </c>
      <c r="I13" s="240" t="s">
        <v>4115</v>
      </c>
      <c r="J13" s="45"/>
      <c r="K13" s="241" t="s">
        <v>4153</v>
      </c>
    </row>
    <row r="14" spans="1:11" x14ac:dyDescent="0.35">
      <c r="A14" s="238" t="s">
        <v>4140</v>
      </c>
      <c r="B14" s="239">
        <v>40265671000107</v>
      </c>
      <c r="C14" s="238" t="s">
        <v>4141</v>
      </c>
      <c r="D14" s="238" t="s">
        <v>4113</v>
      </c>
      <c r="E14" s="238" t="s">
        <v>4209</v>
      </c>
      <c r="F14" s="238" t="s">
        <v>4142</v>
      </c>
      <c r="G14" s="238" t="s">
        <v>4143</v>
      </c>
      <c r="H14" s="240">
        <v>1.15E-2</v>
      </c>
      <c r="I14" s="240" t="s">
        <v>4144</v>
      </c>
      <c r="J14" s="45"/>
      <c r="K14" s="241" t="s">
        <v>4158</v>
      </c>
    </row>
    <row r="15" spans="1:11" x14ac:dyDescent="0.35">
      <c r="A15" s="238" t="s">
        <v>4146</v>
      </c>
      <c r="B15" s="239">
        <v>49916958000116</v>
      </c>
      <c r="C15" s="238" t="s">
        <v>4147</v>
      </c>
      <c r="D15" s="238" t="s">
        <v>4113</v>
      </c>
      <c r="E15" s="238" t="s">
        <v>4210</v>
      </c>
      <c r="F15" s="238" t="s">
        <v>2897</v>
      </c>
      <c r="G15" s="238" t="s">
        <v>4148</v>
      </c>
      <c r="H15" s="240">
        <v>1.2E-2</v>
      </c>
      <c r="I15" s="240" t="s">
        <v>4149</v>
      </c>
      <c r="J15" s="45"/>
      <c r="K15" s="241" t="s">
        <v>4161</v>
      </c>
    </row>
    <row r="16" spans="1:11" x14ac:dyDescent="0.35">
      <c r="A16" s="238" t="s">
        <v>4151</v>
      </c>
      <c r="B16" s="239">
        <v>43741195000133</v>
      </c>
      <c r="C16" s="238" t="s">
        <v>4152</v>
      </c>
      <c r="D16" s="238" t="s">
        <v>4113</v>
      </c>
      <c r="E16" s="238" t="s">
        <v>4210</v>
      </c>
      <c r="F16" s="238" t="s">
        <v>4114</v>
      </c>
      <c r="G16" s="238" t="s">
        <v>2630</v>
      </c>
      <c r="H16" s="240">
        <v>0.01</v>
      </c>
      <c r="I16" s="240" t="s">
        <v>4115</v>
      </c>
      <c r="J16" s="45"/>
      <c r="K16" s="241" t="s">
        <v>4165</v>
      </c>
    </row>
    <row r="17" spans="1:11" x14ac:dyDescent="0.35">
      <c r="A17" s="238" t="s">
        <v>4205</v>
      </c>
      <c r="B17" s="239">
        <v>56958829000156</v>
      </c>
      <c r="C17" s="238" t="s">
        <v>4212</v>
      </c>
      <c r="D17" s="238" t="s">
        <v>4113</v>
      </c>
      <c r="E17" s="238" t="s">
        <v>4208</v>
      </c>
      <c r="F17" s="238" t="s">
        <v>4114</v>
      </c>
      <c r="G17" s="238" t="s">
        <v>4156</v>
      </c>
      <c r="H17" s="240">
        <v>1.4999999999999999E-2</v>
      </c>
      <c r="I17" s="240" t="s">
        <v>4135</v>
      </c>
      <c r="J17" s="45"/>
      <c r="K17" s="241" t="s">
        <v>4170</v>
      </c>
    </row>
    <row r="18" spans="1:11" x14ac:dyDescent="0.35">
      <c r="A18" s="238" t="s">
        <v>4159</v>
      </c>
      <c r="B18" s="239">
        <v>51575078000175</v>
      </c>
      <c r="C18" s="238" t="s">
        <v>4160</v>
      </c>
      <c r="D18" s="238" t="s">
        <v>4113</v>
      </c>
      <c r="E18" s="238" t="s">
        <v>4209</v>
      </c>
      <c r="F18" s="238" t="s">
        <v>4114</v>
      </c>
      <c r="G18" s="238" t="s">
        <v>2428</v>
      </c>
      <c r="H18" s="240">
        <v>1.15E-2</v>
      </c>
      <c r="I18" s="240" t="s">
        <v>4119</v>
      </c>
      <c r="J18" s="45"/>
      <c r="K18" s="241" t="s">
        <v>4174</v>
      </c>
    </row>
    <row r="19" spans="1:11" x14ac:dyDescent="0.35">
      <c r="A19" s="238" t="s">
        <v>4162</v>
      </c>
      <c r="B19" s="239">
        <v>45829737000150</v>
      </c>
      <c r="C19" s="238" t="s">
        <v>4163</v>
      </c>
      <c r="D19" s="238" t="s">
        <v>4113</v>
      </c>
      <c r="E19" s="238" t="s">
        <v>4208</v>
      </c>
      <c r="F19" s="238" t="s">
        <v>4164</v>
      </c>
      <c r="G19" s="238" t="s">
        <v>2428</v>
      </c>
      <c r="H19" s="240">
        <v>1.2999999999999999E-2</v>
      </c>
      <c r="I19" s="240" t="s">
        <v>3146</v>
      </c>
      <c r="J19" s="45"/>
      <c r="K19" s="241" t="s">
        <v>4179</v>
      </c>
    </row>
    <row r="20" spans="1:11" x14ac:dyDescent="0.35">
      <c r="A20" s="238" t="s">
        <v>4166</v>
      </c>
      <c r="B20" s="239">
        <v>44982118000138</v>
      </c>
      <c r="C20" s="238" t="s">
        <v>4167</v>
      </c>
      <c r="D20" s="238" t="s">
        <v>4113</v>
      </c>
      <c r="E20" s="238" t="s">
        <v>4208</v>
      </c>
      <c r="F20" s="238" t="s">
        <v>4168</v>
      </c>
      <c r="G20" s="238" t="s">
        <v>4169</v>
      </c>
      <c r="H20" s="240">
        <v>1.0999999999999999E-2</v>
      </c>
      <c r="I20" s="240" t="s">
        <v>4135</v>
      </c>
      <c r="J20" s="45"/>
      <c r="K20" s="241" t="s">
        <v>4182</v>
      </c>
    </row>
    <row r="21" spans="1:11" x14ac:dyDescent="0.35">
      <c r="A21" s="238" t="s">
        <v>4171</v>
      </c>
      <c r="B21" s="239">
        <v>50750438000165</v>
      </c>
      <c r="C21" s="238" t="s">
        <v>4172</v>
      </c>
      <c r="D21" s="238" t="s">
        <v>4113</v>
      </c>
      <c r="E21" s="238" t="s">
        <v>4210</v>
      </c>
      <c r="F21" s="238" t="s">
        <v>4114</v>
      </c>
      <c r="G21" s="238" t="s">
        <v>4173</v>
      </c>
      <c r="H21" s="240">
        <v>1.2500000000000001E-2</v>
      </c>
      <c r="I21" s="240" t="s">
        <v>4149</v>
      </c>
      <c r="J21" s="45"/>
      <c r="K21" s="241" t="s">
        <v>4185</v>
      </c>
    </row>
    <row r="22" spans="1:11" x14ac:dyDescent="0.35">
      <c r="A22" s="238" t="s">
        <v>4175</v>
      </c>
      <c r="B22" s="239">
        <v>44625562000104</v>
      </c>
      <c r="C22" s="238" t="s">
        <v>4176</v>
      </c>
      <c r="D22" s="238" t="s">
        <v>4113</v>
      </c>
      <c r="E22" s="238" t="s">
        <v>4210</v>
      </c>
      <c r="F22" s="238" t="s">
        <v>4114</v>
      </c>
      <c r="G22" s="238" t="s">
        <v>4177</v>
      </c>
      <c r="H22" s="240">
        <v>1.4999999999999999E-2</v>
      </c>
      <c r="I22" s="240" t="s">
        <v>4178</v>
      </c>
      <c r="J22" s="45"/>
      <c r="K22" s="241" t="s">
        <v>4188</v>
      </c>
    </row>
    <row r="23" spans="1:11" x14ac:dyDescent="0.35">
      <c r="A23" s="238" t="s">
        <v>4180</v>
      </c>
      <c r="B23" s="239">
        <v>44625657000110</v>
      </c>
      <c r="C23" s="238" t="s">
        <v>4181</v>
      </c>
      <c r="D23" s="238" t="s">
        <v>4113</v>
      </c>
      <c r="E23" s="238" t="s">
        <v>4210</v>
      </c>
      <c r="F23" s="238" t="s">
        <v>4114</v>
      </c>
      <c r="G23" s="238" t="s">
        <v>4177</v>
      </c>
      <c r="H23" s="240">
        <v>1.4999999999999999E-2</v>
      </c>
      <c r="I23" s="240" t="s">
        <v>3146</v>
      </c>
      <c r="J23" s="45"/>
      <c r="K23" s="241" t="s">
        <v>4191</v>
      </c>
    </row>
    <row r="24" spans="1:11" x14ac:dyDescent="0.35">
      <c r="A24" s="238" t="s">
        <v>4183</v>
      </c>
      <c r="B24" s="239">
        <v>46405812000118</v>
      </c>
      <c r="C24" s="238" t="s">
        <v>4184</v>
      </c>
      <c r="D24" s="238" t="s">
        <v>4113</v>
      </c>
      <c r="E24" s="238" t="s">
        <v>4208</v>
      </c>
      <c r="F24" s="238" t="s">
        <v>2897</v>
      </c>
      <c r="G24" s="238" t="s">
        <v>2955</v>
      </c>
      <c r="H24" s="240">
        <v>1.4999999999999999E-2</v>
      </c>
      <c r="I24" s="240" t="s">
        <v>4135</v>
      </c>
      <c r="J24" s="45"/>
      <c r="K24" s="241" t="s">
        <v>4194</v>
      </c>
    </row>
    <row r="25" spans="1:11" x14ac:dyDescent="0.35">
      <c r="A25" s="238" t="s">
        <v>4186</v>
      </c>
      <c r="B25" s="239">
        <v>50180894000117</v>
      </c>
      <c r="C25" s="238" t="s">
        <v>4187</v>
      </c>
      <c r="D25" s="238" t="s">
        <v>4113</v>
      </c>
      <c r="E25" s="238" t="s">
        <v>4210</v>
      </c>
      <c r="F25" s="238" t="s">
        <v>2897</v>
      </c>
      <c r="G25" s="238" t="s">
        <v>2955</v>
      </c>
      <c r="H25" s="240">
        <v>1.2999999999999999E-2</v>
      </c>
      <c r="I25" s="240" t="s">
        <v>4135</v>
      </c>
      <c r="J25" s="45"/>
      <c r="K25" s="241" t="s">
        <v>4197</v>
      </c>
    </row>
    <row r="26" spans="1:11" x14ac:dyDescent="0.35">
      <c r="A26" s="238" t="s">
        <v>4192</v>
      </c>
      <c r="B26" s="239">
        <v>44614833000118</v>
      </c>
      <c r="C26" s="238" t="s">
        <v>4193</v>
      </c>
      <c r="D26" s="238" t="s">
        <v>4113</v>
      </c>
      <c r="E26" s="238" t="s">
        <v>4209</v>
      </c>
      <c r="F26" s="238" t="s">
        <v>4168</v>
      </c>
      <c r="G26" s="238" t="s">
        <v>2968</v>
      </c>
      <c r="H26" s="240">
        <v>1.0999999999999999E-2</v>
      </c>
      <c r="I26" s="240" t="s">
        <v>4119</v>
      </c>
      <c r="J26" s="45"/>
      <c r="K26" s="241" t="s">
        <v>4200</v>
      </c>
    </row>
    <row r="27" spans="1:11" x14ac:dyDescent="0.35">
      <c r="A27" s="238" t="s">
        <v>4195</v>
      </c>
      <c r="B27" s="239">
        <v>43741189000186</v>
      </c>
      <c r="C27" s="238" t="s">
        <v>4196</v>
      </c>
      <c r="D27" s="238" t="s">
        <v>4113</v>
      </c>
      <c r="E27" s="238" t="s">
        <v>4209</v>
      </c>
      <c r="F27" s="238" t="s">
        <v>4114</v>
      </c>
      <c r="G27" s="238" t="s">
        <v>2536</v>
      </c>
      <c r="H27" s="240">
        <v>0.01</v>
      </c>
      <c r="I27" s="240" t="s">
        <v>4119</v>
      </c>
      <c r="J27" s="45"/>
      <c r="K27" s="241" t="s">
        <v>4203</v>
      </c>
    </row>
    <row r="28" spans="1:11" x14ac:dyDescent="0.35">
      <c r="A28" s="238" t="s">
        <v>4198</v>
      </c>
      <c r="B28" s="239">
        <v>50385179000110</v>
      </c>
      <c r="C28" s="238" t="s">
        <v>4199</v>
      </c>
      <c r="D28" s="238" t="s">
        <v>4113</v>
      </c>
      <c r="E28" s="238" t="s">
        <v>4210</v>
      </c>
      <c r="F28" s="238" t="s">
        <v>4114</v>
      </c>
      <c r="G28" s="238" t="s">
        <v>2536</v>
      </c>
      <c r="H28" s="240">
        <v>1.2500000000000001E-2</v>
      </c>
      <c r="I28" s="240" t="s">
        <v>4119</v>
      </c>
      <c r="J28" s="45"/>
      <c r="K28" s="241" t="s">
        <v>4206</v>
      </c>
    </row>
    <row r="29" spans="1:11" x14ac:dyDescent="0.35">
      <c r="A29" s="238" t="s">
        <v>4201</v>
      </c>
      <c r="B29" s="239">
        <v>52357468000131</v>
      </c>
      <c r="C29" s="238" t="s">
        <v>4202</v>
      </c>
      <c r="D29" s="238" t="s">
        <v>4113</v>
      </c>
      <c r="E29" s="238" t="s">
        <v>4210</v>
      </c>
      <c r="F29" s="238" t="s">
        <v>4114</v>
      </c>
      <c r="G29" s="238" t="s">
        <v>2536</v>
      </c>
      <c r="H29" s="240">
        <v>1.15E-2</v>
      </c>
      <c r="I29" s="240" t="s">
        <v>4119</v>
      </c>
      <c r="J29" s="45"/>
      <c r="K29" s="241" t="s">
        <v>4213</v>
      </c>
    </row>
  </sheetData>
  <autoFilter ref="A3:I29" xr:uid="{0CB37D0D-35C1-4487-B12C-7CA564007BA8}">
    <sortState xmlns:xlrd2="http://schemas.microsoft.com/office/spreadsheetml/2017/richdata2" ref="A4:I29">
      <sortCondition ref="A3:A29"/>
    </sortState>
  </autoFilter>
  <conditionalFormatting sqref="A3:D3">
    <cfRule type="cellIs" dxfId="48" priority="1" operator="equal">
      <formula>1</formula>
    </cfRule>
    <cfRule type="cellIs" dxfId="47" priority="2" operator="equal">
      <formula>5</formula>
    </cfRule>
    <cfRule type="cellIs" dxfId="46" priority="3" operator="equal">
      <formula>4</formula>
    </cfRule>
    <cfRule type="cellIs" dxfId="45" priority="4" operator="equal">
      <formula>3</formula>
    </cfRule>
    <cfRule type="cellIs" dxfId="44" priority="5" operator="equal">
      <formula>2</formula>
    </cfRule>
  </conditionalFormatting>
  <hyperlinks>
    <hyperlink ref="K4" r:id="rId1" xr:uid="{8E2F752C-D3E1-4D2F-ABEA-1B0EDBF3FC07}"/>
    <hyperlink ref="K6" r:id="rId2" xr:uid="{678772F8-046A-46C7-90F6-A306552E4CE7}"/>
    <hyperlink ref="K11" r:id="rId3" xr:uid="{9FB810E4-D315-483C-9210-7BA292A07476}"/>
    <hyperlink ref="K12" r:id="rId4" xr:uid="{05B90E06-877B-4132-BC63-090BDAA88670}"/>
    <hyperlink ref="K5" r:id="rId5" xr:uid="{48CA6AE5-B3F9-423D-BE57-A6F33F2B65DB}"/>
    <hyperlink ref="K10" r:id="rId6" xr:uid="{D0E1018B-0E59-4690-99F2-A59E6250ADAC}"/>
    <hyperlink ref="K14" r:id="rId7" xr:uid="{4C672230-5F82-4CEE-ABF5-3B94FFFA7F15}"/>
    <hyperlink ref="K15" r:id="rId8" xr:uid="{57B530AF-48A2-409B-9428-866168FDBB68}"/>
    <hyperlink ref="K18" r:id="rId9" xr:uid="{7C9CAD72-FE1B-4DD8-8307-3774DF574FD8}"/>
    <hyperlink ref="K19" r:id="rId10" xr:uid="{356FA1BA-3E89-4425-A270-FD7E99F4895E}"/>
    <hyperlink ref="K20" r:id="rId11" xr:uid="{71B39E73-4A52-41CC-8FB2-7541DA704191}"/>
    <hyperlink ref="K7" r:id="rId12" xr:uid="{C3E50969-4B9E-4B55-A9FF-5A940F9B01BE}"/>
  </hyperlink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95E9F-A9E3-4069-9B4C-CAECAB9E550C}">
  <dimension ref="A1:M42"/>
  <sheetViews>
    <sheetView showGridLines="0" workbookViewId="0">
      <selection activeCell="A3" sqref="A3"/>
    </sheetView>
  </sheetViews>
  <sheetFormatPr defaultRowHeight="14.5" x14ac:dyDescent="0.35"/>
  <cols>
    <col min="1" max="1" width="15.08984375" bestFit="1" customWidth="1"/>
    <col min="2" max="2" width="59.453125" bestFit="1" customWidth="1"/>
    <col min="3" max="3" width="40.6328125" bestFit="1" customWidth="1"/>
    <col min="4" max="4" width="17.90625" customWidth="1"/>
    <col min="5" max="5" width="21.81640625" customWidth="1"/>
    <col min="6" max="6" width="20.1796875" customWidth="1"/>
    <col min="7" max="7" width="22.81640625" customWidth="1"/>
    <col min="8" max="9" width="18.08984375" style="45" customWidth="1"/>
    <col min="10" max="10" width="15.1796875" customWidth="1"/>
    <col min="11" max="11" width="15.6328125" customWidth="1"/>
    <col min="12" max="12" width="24.453125" customWidth="1"/>
    <col min="13" max="13" width="24.453125" style="45" bestFit="1" customWidth="1"/>
  </cols>
  <sheetData>
    <row r="1" spans="1:13" ht="15.5" x14ac:dyDescent="0.35">
      <c r="A1" s="210"/>
      <c r="B1" s="209"/>
      <c r="C1" s="209"/>
      <c r="D1" s="209"/>
      <c r="E1" s="209"/>
      <c r="F1" s="209"/>
      <c r="G1" s="209"/>
      <c r="H1" s="244"/>
      <c r="I1" s="244"/>
      <c r="J1" s="209"/>
      <c r="K1" s="209"/>
      <c r="L1" s="209"/>
      <c r="M1" s="244"/>
    </row>
    <row r="2" spans="1:13" ht="15" thickBot="1" x14ac:dyDescent="0.4">
      <c r="A2" s="183"/>
      <c r="B2" s="183"/>
      <c r="C2" s="183"/>
      <c r="D2" s="183"/>
      <c r="E2" s="183"/>
      <c r="F2" s="183"/>
      <c r="G2" s="183"/>
      <c r="H2" s="183"/>
      <c r="I2" s="183"/>
      <c r="J2" s="183"/>
      <c r="K2" s="183"/>
      <c r="L2" s="183"/>
      <c r="M2" s="183"/>
    </row>
    <row r="3" spans="1:13" ht="29" x14ac:dyDescent="0.35">
      <c r="A3" s="242" t="s">
        <v>111</v>
      </c>
      <c r="B3" s="242" t="s">
        <v>3524</v>
      </c>
      <c r="C3" s="242" t="s">
        <v>252</v>
      </c>
      <c r="D3" s="242" t="s">
        <v>53</v>
      </c>
      <c r="E3" s="242" t="s">
        <v>116</v>
      </c>
      <c r="F3" s="242" t="s">
        <v>4324</v>
      </c>
      <c r="G3" s="242" t="s">
        <v>56</v>
      </c>
      <c r="H3" s="242" t="s">
        <v>102</v>
      </c>
      <c r="I3" s="242" t="s">
        <v>4330</v>
      </c>
      <c r="J3" s="242" t="s">
        <v>4321</v>
      </c>
      <c r="K3" s="242" t="s">
        <v>4322</v>
      </c>
      <c r="L3" s="242" t="s">
        <v>4323</v>
      </c>
      <c r="M3" s="242" t="s">
        <v>4329</v>
      </c>
    </row>
    <row r="4" spans="1:13" x14ac:dyDescent="0.35">
      <c r="A4" t="s">
        <v>4268</v>
      </c>
      <c r="B4" t="s">
        <v>4270</v>
      </c>
      <c r="C4" t="s">
        <v>4269</v>
      </c>
      <c r="D4" t="s">
        <v>266</v>
      </c>
      <c r="E4" t="s">
        <v>4230</v>
      </c>
      <c r="F4" t="s">
        <v>4219</v>
      </c>
      <c r="G4" t="s">
        <v>4214</v>
      </c>
      <c r="H4" s="246">
        <v>45903</v>
      </c>
      <c r="I4" s="246" t="s">
        <v>3462</v>
      </c>
      <c r="J4" s="243">
        <v>6.0000000000000001E-3</v>
      </c>
      <c r="K4" s="243">
        <v>6.0000000000000001E-3</v>
      </c>
      <c r="L4" s="243">
        <v>0</v>
      </c>
      <c r="M4" s="245" t="s">
        <v>4338</v>
      </c>
    </row>
    <row r="5" spans="1:13" x14ac:dyDescent="0.35">
      <c r="A5" t="s">
        <v>4234</v>
      </c>
      <c r="B5" t="s">
        <v>4235</v>
      </c>
      <c r="C5" t="s">
        <v>313</v>
      </c>
      <c r="D5" t="s">
        <v>4231</v>
      </c>
      <c r="E5" t="s">
        <v>4230</v>
      </c>
      <c r="F5" t="s">
        <v>4236</v>
      </c>
      <c r="G5" t="s">
        <v>4220</v>
      </c>
      <c r="H5" s="246">
        <v>45663</v>
      </c>
      <c r="I5" s="246" t="s">
        <v>4331</v>
      </c>
      <c r="J5" s="243">
        <v>0.01</v>
      </c>
      <c r="K5" s="243">
        <v>0</v>
      </c>
      <c r="L5" s="243">
        <v>0.2</v>
      </c>
      <c r="M5" s="245" t="s">
        <v>4326</v>
      </c>
    </row>
    <row r="6" spans="1:13" x14ac:dyDescent="0.35">
      <c r="A6" t="s">
        <v>4298</v>
      </c>
      <c r="B6" t="s">
        <v>4299</v>
      </c>
      <c r="C6" t="s">
        <v>356</v>
      </c>
      <c r="D6" t="s">
        <v>4216</v>
      </c>
      <c r="E6" t="s">
        <v>4230</v>
      </c>
      <c r="F6" t="s">
        <v>4219</v>
      </c>
      <c r="G6" t="s">
        <v>4220</v>
      </c>
      <c r="H6" s="246">
        <v>45439</v>
      </c>
      <c r="I6" s="246" t="s">
        <v>3430</v>
      </c>
      <c r="J6" s="243">
        <v>8.3000000000000001E-3</v>
      </c>
      <c r="K6" s="243">
        <v>8.3000000000000001E-3</v>
      </c>
      <c r="L6" s="243">
        <v>0.2</v>
      </c>
      <c r="M6" s="245" t="s">
        <v>4343</v>
      </c>
    </row>
    <row r="7" spans="1:13" x14ac:dyDescent="0.35">
      <c r="A7" t="s">
        <v>4253</v>
      </c>
      <c r="B7" t="s">
        <v>4285</v>
      </c>
      <c r="C7" t="s">
        <v>4284</v>
      </c>
      <c r="D7" t="s">
        <v>4231</v>
      </c>
      <c r="E7" t="s">
        <v>4254</v>
      </c>
      <c r="F7" t="s">
        <v>4236</v>
      </c>
      <c r="G7" t="s">
        <v>4220</v>
      </c>
      <c r="H7" s="246">
        <v>44746</v>
      </c>
      <c r="I7" s="246" t="s">
        <v>4332</v>
      </c>
      <c r="J7" s="243">
        <v>0</v>
      </c>
      <c r="K7" s="243">
        <v>1.1000000000000001E-2</v>
      </c>
      <c r="L7" s="243">
        <v>0</v>
      </c>
      <c r="M7" s="245" t="s">
        <v>4326</v>
      </c>
    </row>
    <row r="8" spans="1:13" x14ac:dyDescent="0.35">
      <c r="A8" t="s">
        <v>4253</v>
      </c>
      <c r="B8" t="s">
        <v>4256</v>
      </c>
      <c r="C8" t="s">
        <v>4255</v>
      </c>
      <c r="D8" t="s">
        <v>4231</v>
      </c>
      <c r="E8" t="s">
        <v>4254</v>
      </c>
      <c r="F8" t="s">
        <v>4236</v>
      </c>
      <c r="G8" t="s">
        <v>4220</v>
      </c>
      <c r="H8" s="246">
        <v>44746</v>
      </c>
      <c r="I8" s="246" t="s">
        <v>4332</v>
      </c>
      <c r="J8" s="243">
        <v>0</v>
      </c>
      <c r="K8" s="243">
        <v>1.1000000000000001E-2</v>
      </c>
      <c r="L8" s="243">
        <v>0</v>
      </c>
      <c r="M8" s="245" t="s">
        <v>4326</v>
      </c>
    </row>
    <row r="9" spans="1:13" x14ac:dyDescent="0.35">
      <c r="A9" t="s">
        <v>4253</v>
      </c>
      <c r="B9" t="s">
        <v>4297</v>
      </c>
      <c r="C9" t="s">
        <v>4255</v>
      </c>
      <c r="D9" t="s">
        <v>4231</v>
      </c>
      <c r="E9" t="s">
        <v>4254</v>
      </c>
      <c r="F9" t="s">
        <v>4236</v>
      </c>
      <c r="G9" t="s">
        <v>4220</v>
      </c>
      <c r="H9" s="246">
        <v>45750</v>
      </c>
      <c r="I9" s="246" t="s">
        <v>4332</v>
      </c>
      <c r="J9" s="243">
        <v>0</v>
      </c>
      <c r="K9" s="243">
        <v>1.1000000000000001E-2</v>
      </c>
      <c r="L9" s="243">
        <v>0</v>
      </c>
      <c r="M9" s="245" t="s">
        <v>4326</v>
      </c>
    </row>
    <row r="10" spans="1:13" x14ac:dyDescent="0.35">
      <c r="A10" t="s">
        <v>4279</v>
      </c>
      <c r="B10" t="s">
        <v>4282</v>
      </c>
      <c r="C10" t="s">
        <v>4281</v>
      </c>
      <c r="D10" t="s">
        <v>4280</v>
      </c>
      <c r="E10" t="s">
        <v>4230</v>
      </c>
      <c r="F10" t="s">
        <v>4236</v>
      </c>
      <c r="G10" t="s">
        <v>4220</v>
      </c>
      <c r="H10" s="246">
        <v>45903</v>
      </c>
      <c r="I10" s="246" t="s">
        <v>3430</v>
      </c>
      <c r="J10" s="243">
        <v>1.2E-2</v>
      </c>
      <c r="K10" s="243">
        <v>1.2E-2</v>
      </c>
      <c r="L10" s="243">
        <v>0.2</v>
      </c>
      <c r="M10" s="245" t="s">
        <v>4340</v>
      </c>
    </row>
    <row r="11" spans="1:13" x14ac:dyDescent="0.35">
      <c r="A11" t="s">
        <v>4246</v>
      </c>
      <c r="B11" t="s">
        <v>4248</v>
      </c>
      <c r="C11" t="s">
        <v>4247</v>
      </c>
      <c r="D11" t="s">
        <v>4231</v>
      </c>
      <c r="E11" t="s">
        <v>4230</v>
      </c>
      <c r="F11" t="s">
        <v>4219</v>
      </c>
      <c r="G11" t="s">
        <v>4249</v>
      </c>
      <c r="H11" s="246">
        <v>45783</v>
      </c>
      <c r="I11" s="246" t="s">
        <v>4332</v>
      </c>
      <c r="J11" s="243">
        <v>1.24E-2</v>
      </c>
      <c r="K11" s="243">
        <v>1.24E-2</v>
      </c>
      <c r="L11" s="243">
        <v>0.2</v>
      </c>
      <c r="M11" s="245" t="s">
        <v>4326</v>
      </c>
    </row>
    <row r="12" spans="1:13" x14ac:dyDescent="0.35">
      <c r="A12" t="s">
        <v>4262</v>
      </c>
      <c r="B12" t="s">
        <v>4264</v>
      </c>
      <c r="C12" t="s">
        <v>4263</v>
      </c>
      <c r="D12" t="s">
        <v>4231</v>
      </c>
      <c r="E12" t="s">
        <v>4230</v>
      </c>
      <c r="F12" t="s">
        <v>4236</v>
      </c>
      <c r="G12" t="s">
        <v>4252</v>
      </c>
      <c r="H12" s="246">
        <v>45841</v>
      </c>
      <c r="I12" s="247">
        <v>6</v>
      </c>
      <c r="J12" s="243">
        <v>0.01</v>
      </c>
      <c r="K12" s="243">
        <v>0.01</v>
      </c>
      <c r="L12" s="243">
        <v>0.2</v>
      </c>
      <c r="M12" s="245" t="s">
        <v>4326</v>
      </c>
    </row>
    <row r="13" spans="1:13" x14ac:dyDescent="0.35">
      <c r="A13" t="s">
        <v>4262</v>
      </c>
      <c r="B13" t="s">
        <v>4275</v>
      </c>
      <c r="C13" t="s">
        <v>4263</v>
      </c>
      <c r="D13" t="s">
        <v>4231</v>
      </c>
      <c r="E13" t="s">
        <v>4230</v>
      </c>
      <c r="F13" t="s">
        <v>4276</v>
      </c>
      <c r="G13" t="s">
        <v>4252</v>
      </c>
      <c r="H13" s="246">
        <v>45841</v>
      </c>
      <c r="I13" s="247">
        <v>6</v>
      </c>
      <c r="J13" s="243">
        <v>0.01</v>
      </c>
      <c r="K13" s="243">
        <v>0.01</v>
      </c>
      <c r="L13" s="243">
        <v>0.2</v>
      </c>
      <c r="M13" s="245" t="s">
        <v>4326</v>
      </c>
    </row>
    <row r="14" spans="1:13" x14ac:dyDescent="0.35">
      <c r="A14" t="s">
        <v>4259</v>
      </c>
      <c r="B14" t="s">
        <v>4261</v>
      </c>
      <c r="C14" t="s">
        <v>4260</v>
      </c>
      <c r="D14" t="s">
        <v>266</v>
      </c>
      <c r="E14" t="s">
        <v>4238</v>
      </c>
      <c r="F14" t="s">
        <v>4219</v>
      </c>
      <c r="G14" t="s">
        <v>4220</v>
      </c>
      <c r="H14" s="246">
        <v>45744</v>
      </c>
      <c r="I14" s="246" t="s">
        <v>4336</v>
      </c>
      <c r="J14" s="243">
        <v>1.32E-2</v>
      </c>
      <c r="K14" s="243">
        <v>1.32E-2</v>
      </c>
      <c r="L14" s="243">
        <v>0</v>
      </c>
      <c r="M14" s="245" t="s">
        <v>4327</v>
      </c>
    </row>
    <row r="15" spans="1:13" x14ac:dyDescent="0.35">
      <c r="A15" t="s">
        <v>4292</v>
      </c>
      <c r="B15" t="s">
        <v>4294</v>
      </c>
      <c r="C15" t="s">
        <v>4293</v>
      </c>
      <c r="D15" t="s">
        <v>266</v>
      </c>
      <c r="E15" t="s">
        <v>4230</v>
      </c>
      <c r="F15" t="s">
        <v>4236</v>
      </c>
      <c r="G15" t="s">
        <v>4220</v>
      </c>
      <c r="H15" s="246">
        <v>45884</v>
      </c>
      <c r="I15" s="246" t="s">
        <v>3430</v>
      </c>
      <c r="J15" s="243">
        <v>1.2E-2</v>
      </c>
      <c r="K15" s="243">
        <v>1.2E-2</v>
      </c>
      <c r="L15" s="243">
        <v>0.2</v>
      </c>
      <c r="M15" s="245" t="s">
        <v>4342</v>
      </c>
    </row>
    <row r="16" spans="1:13" x14ac:dyDescent="0.35">
      <c r="A16" t="s">
        <v>4215</v>
      </c>
      <c r="B16" t="s">
        <v>4218</v>
      </c>
      <c r="C16" t="s">
        <v>4217</v>
      </c>
      <c r="D16" t="s">
        <v>4216</v>
      </c>
      <c r="E16" t="s">
        <v>352</v>
      </c>
      <c r="F16" t="s">
        <v>4219</v>
      </c>
      <c r="G16" t="s">
        <v>4220</v>
      </c>
      <c r="H16" s="246">
        <v>45901</v>
      </c>
      <c r="I16" s="246" t="s">
        <v>3417</v>
      </c>
      <c r="J16" s="243">
        <v>1.4999999999999999E-2</v>
      </c>
      <c r="K16" s="243">
        <v>0</v>
      </c>
      <c r="L16" s="243">
        <v>0</v>
      </c>
      <c r="M16" s="245" t="s">
        <v>4326</v>
      </c>
    </row>
    <row r="17" spans="1:13" x14ac:dyDescent="0.35">
      <c r="A17" t="s">
        <v>4265</v>
      </c>
      <c r="B17" t="s">
        <v>4267</v>
      </c>
      <c r="C17" t="s">
        <v>4266</v>
      </c>
      <c r="D17" t="s">
        <v>266</v>
      </c>
      <c r="E17" t="s">
        <v>156</v>
      </c>
      <c r="F17" t="s">
        <v>4219</v>
      </c>
      <c r="G17" t="s">
        <v>4214</v>
      </c>
      <c r="H17" s="246">
        <v>45903</v>
      </c>
      <c r="I17" s="247">
        <v>5</v>
      </c>
      <c r="J17" s="243">
        <v>2E-3</v>
      </c>
      <c r="K17" s="243">
        <v>0.02</v>
      </c>
      <c r="L17" s="243">
        <v>0.2</v>
      </c>
      <c r="M17" s="245" t="s">
        <v>4337</v>
      </c>
    </row>
    <row r="18" spans="1:13" x14ac:dyDescent="0.35">
      <c r="A18" t="s">
        <v>4290</v>
      </c>
      <c r="B18" t="s">
        <v>4291</v>
      </c>
      <c r="C18" t="s">
        <v>531</v>
      </c>
      <c r="D18" t="s">
        <v>266</v>
      </c>
      <c r="E18" t="s">
        <v>4230</v>
      </c>
      <c r="F18" t="s">
        <v>4236</v>
      </c>
      <c r="G18" t="s">
        <v>4214</v>
      </c>
      <c r="H18" s="246">
        <v>45841</v>
      </c>
      <c r="I18" s="247">
        <v>3</v>
      </c>
      <c r="J18" s="243">
        <v>0.01</v>
      </c>
      <c r="K18" s="243">
        <v>1.2500000000000001E-2</v>
      </c>
      <c r="L18" s="243">
        <v>0.1</v>
      </c>
      <c r="M18" s="245" t="s">
        <v>4326</v>
      </c>
    </row>
    <row r="19" spans="1:13" x14ac:dyDescent="0.35">
      <c r="A19" t="s">
        <v>4313</v>
      </c>
      <c r="B19" t="s">
        <v>4314</v>
      </c>
      <c r="C19" t="s">
        <v>531</v>
      </c>
      <c r="D19" t="s">
        <v>4231</v>
      </c>
      <c r="E19" t="s">
        <v>4230</v>
      </c>
      <c r="F19" t="s">
        <v>4219</v>
      </c>
      <c r="G19" t="s">
        <v>4214</v>
      </c>
      <c r="H19" s="246">
        <v>45783</v>
      </c>
      <c r="I19" s="246" t="s">
        <v>4332</v>
      </c>
      <c r="J19" s="243">
        <v>0.01</v>
      </c>
      <c r="K19" s="243">
        <v>1.2500000000000001E-2</v>
      </c>
      <c r="L19" s="243">
        <v>0.1</v>
      </c>
      <c r="M19" s="245" t="s">
        <v>4347</v>
      </c>
    </row>
    <row r="20" spans="1:13" x14ac:dyDescent="0.35">
      <c r="A20" t="s">
        <v>4221</v>
      </c>
      <c r="B20" t="s">
        <v>4224</v>
      </c>
      <c r="C20" t="s">
        <v>4223</v>
      </c>
      <c r="D20" t="s">
        <v>4222</v>
      </c>
      <c r="E20" t="s">
        <v>352</v>
      </c>
      <c r="F20" t="s">
        <v>4219</v>
      </c>
      <c r="G20" t="s">
        <v>4220</v>
      </c>
      <c r="H20" s="246">
        <v>45901</v>
      </c>
      <c r="I20" s="246" t="s">
        <v>4332</v>
      </c>
      <c r="J20" s="243">
        <v>1.4999999999999999E-2</v>
      </c>
      <c r="K20" s="243">
        <v>0</v>
      </c>
      <c r="L20" s="243">
        <v>0</v>
      </c>
      <c r="M20" s="245">
        <v>0.15</v>
      </c>
    </row>
    <row r="21" spans="1:13" x14ac:dyDescent="0.35">
      <c r="A21" t="s">
        <v>4302</v>
      </c>
      <c r="B21" t="s">
        <v>4303</v>
      </c>
      <c r="C21" t="s">
        <v>4223</v>
      </c>
      <c r="D21" t="s">
        <v>266</v>
      </c>
      <c r="E21" t="s">
        <v>4230</v>
      </c>
      <c r="F21" t="s">
        <v>4236</v>
      </c>
      <c r="G21" t="s">
        <v>4220</v>
      </c>
      <c r="H21" s="246">
        <v>45722</v>
      </c>
      <c r="I21" s="246" t="s">
        <v>4332</v>
      </c>
      <c r="J21" s="243">
        <v>1.4999999999999999E-2</v>
      </c>
      <c r="K21" s="243">
        <v>1.4999999999999999E-2</v>
      </c>
      <c r="L21" s="243">
        <v>0</v>
      </c>
      <c r="M21" s="245" t="s">
        <v>4327</v>
      </c>
    </row>
    <row r="22" spans="1:13" x14ac:dyDescent="0.35">
      <c r="A22" t="s">
        <v>4244</v>
      </c>
      <c r="B22" t="s">
        <v>4245</v>
      </c>
      <c r="C22" t="s">
        <v>4223</v>
      </c>
      <c r="D22" t="s">
        <v>266</v>
      </c>
      <c r="E22" t="s">
        <v>4230</v>
      </c>
      <c r="F22" t="s">
        <v>4236</v>
      </c>
      <c r="G22" t="s">
        <v>4220</v>
      </c>
      <c r="H22" s="246">
        <v>45722</v>
      </c>
      <c r="I22" s="246" t="s">
        <v>4332</v>
      </c>
      <c r="J22" s="243">
        <v>1.4999999999999999E-2</v>
      </c>
      <c r="K22" s="243">
        <v>1.4999999999999999E-2</v>
      </c>
      <c r="L22" s="243">
        <v>0</v>
      </c>
      <c r="M22" s="245" t="s">
        <v>4327</v>
      </c>
    </row>
    <row r="23" spans="1:13" x14ac:dyDescent="0.35">
      <c r="A23" t="s">
        <v>4271</v>
      </c>
      <c r="B23" t="s">
        <v>4272</v>
      </c>
      <c r="C23" t="s">
        <v>524</v>
      </c>
      <c r="D23" t="s">
        <v>4231</v>
      </c>
      <c r="E23" t="s">
        <v>4230</v>
      </c>
      <c r="F23" t="s">
        <v>4236</v>
      </c>
      <c r="G23" t="s">
        <v>4252</v>
      </c>
      <c r="H23" s="246">
        <v>45601</v>
      </c>
      <c r="I23" s="246" t="s">
        <v>3430</v>
      </c>
      <c r="J23" s="243">
        <v>1.2E-2</v>
      </c>
      <c r="K23" s="243">
        <v>1.3000000000000001E-2</v>
      </c>
      <c r="L23" s="243">
        <v>0.1</v>
      </c>
      <c r="M23" s="245" t="s">
        <v>4339</v>
      </c>
    </row>
    <row r="24" spans="1:13" x14ac:dyDescent="0.35">
      <c r="A24" t="s">
        <v>4307</v>
      </c>
      <c r="B24" t="s">
        <v>4309</v>
      </c>
      <c r="C24" t="s">
        <v>4308</v>
      </c>
      <c r="D24" t="s">
        <v>4231</v>
      </c>
      <c r="E24" t="s">
        <v>4230</v>
      </c>
      <c r="F24" t="s">
        <v>4236</v>
      </c>
      <c r="G24" t="s">
        <v>4220</v>
      </c>
      <c r="H24" s="246">
        <v>45763</v>
      </c>
      <c r="I24" s="246" t="s">
        <v>4336</v>
      </c>
      <c r="J24" s="243">
        <v>1.2E-2</v>
      </c>
      <c r="K24" s="243">
        <v>1.2E-2</v>
      </c>
      <c r="L24" s="243">
        <v>0</v>
      </c>
      <c r="M24" s="245" t="s">
        <v>4345</v>
      </c>
    </row>
    <row r="25" spans="1:13" x14ac:dyDescent="0.35">
      <c r="A25" t="s">
        <v>4300</v>
      </c>
      <c r="B25" t="s">
        <v>4301</v>
      </c>
      <c r="C25" t="s">
        <v>531</v>
      </c>
      <c r="D25" t="s">
        <v>4216</v>
      </c>
      <c r="E25" t="s">
        <v>4230</v>
      </c>
      <c r="F25" t="s">
        <v>4236</v>
      </c>
      <c r="G25" t="s">
        <v>4220</v>
      </c>
      <c r="H25" s="246">
        <v>45660</v>
      </c>
      <c r="I25" s="247">
        <v>7</v>
      </c>
      <c r="J25" s="243">
        <v>0</v>
      </c>
      <c r="K25" s="243">
        <v>1.2800000000000001E-2</v>
      </c>
      <c r="L25" s="243">
        <v>0.2</v>
      </c>
      <c r="M25" s="245" t="s">
        <v>3479</v>
      </c>
    </row>
    <row r="26" spans="1:13" x14ac:dyDescent="0.35">
      <c r="A26" t="s">
        <v>4304</v>
      </c>
      <c r="B26" t="s">
        <v>4306</v>
      </c>
      <c r="C26" t="s">
        <v>4305</v>
      </c>
      <c r="D26" t="s">
        <v>4231</v>
      </c>
      <c r="E26" t="s">
        <v>4230</v>
      </c>
      <c r="F26" t="s">
        <v>4236</v>
      </c>
      <c r="G26" t="s">
        <v>4214</v>
      </c>
      <c r="H26" s="246">
        <v>45812</v>
      </c>
      <c r="I26" s="246" t="s">
        <v>3430</v>
      </c>
      <c r="J26" s="243">
        <v>8.0000000000000002E-3</v>
      </c>
      <c r="K26" s="243">
        <v>8.199999999999999E-3</v>
      </c>
      <c r="L26" s="243">
        <v>0.2</v>
      </c>
      <c r="M26" s="245" t="s">
        <v>4344</v>
      </c>
    </row>
    <row r="27" spans="1:13" x14ac:dyDescent="0.35">
      <c r="A27" t="s">
        <v>4225</v>
      </c>
      <c r="B27" t="s">
        <v>4228</v>
      </c>
      <c r="C27" t="s">
        <v>595</v>
      </c>
      <c r="D27" t="s">
        <v>4227</v>
      </c>
      <c r="E27" t="s">
        <v>3403</v>
      </c>
      <c r="F27" t="s">
        <v>4219</v>
      </c>
      <c r="G27" t="s">
        <v>4220</v>
      </c>
      <c r="H27" s="246">
        <v>45812</v>
      </c>
      <c r="I27" s="246" t="s">
        <v>4332</v>
      </c>
      <c r="J27" s="243">
        <v>1.7000000000000001E-2</v>
      </c>
      <c r="K27" s="243">
        <v>1.7000000000000001E-2</v>
      </c>
      <c r="L27" s="243">
        <v>0.2</v>
      </c>
      <c r="M27" s="245" t="s">
        <v>4333</v>
      </c>
    </row>
    <row r="28" spans="1:13" x14ac:dyDescent="0.35">
      <c r="A28" t="s">
        <v>4225</v>
      </c>
      <c r="B28" t="s">
        <v>4226</v>
      </c>
      <c r="C28" t="s">
        <v>595</v>
      </c>
      <c r="D28" t="s">
        <v>4216</v>
      </c>
      <c r="E28" t="s">
        <v>3403</v>
      </c>
      <c r="F28" t="s">
        <v>4219</v>
      </c>
      <c r="G28" t="s">
        <v>4220</v>
      </c>
      <c r="H28" s="246">
        <v>45812</v>
      </c>
      <c r="I28" s="246" t="s">
        <v>4332</v>
      </c>
      <c r="J28" s="243">
        <v>1.7000000000000001E-2</v>
      </c>
      <c r="K28" s="243">
        <v>1.7000000000000001E-2</v>
      </c>
      <c r="L28" s="243">
        <v>0.2</v>
      </c>
      <c r="M28" s="245" t="s">
        <v>4334</v>
      </c>
    </row>
    <row r="29" spans="1:13" x14ac:dyDescent="0.35">
      <c r="A29" t="s">
        <v>4250</v>
      </c>
      <c r="B29" t="s">
        <v>4251</v>
      </c>
      <c r="C29" t="s">
        <v>3409</v>
      </c>
      <c r="D29" t="s">
        <v>4231</v>
      </c>
      <c r="E29" t="s">
        <v>4230</v>
      </c>
      <c r="F29" t="s">
        <v>4236</v>
      </c>
      <c r="G29" t="s">
        <v>4252</v>
      </c>
      <c r="H29" s="246">
        <v>45783</v>
      </c>
      <c r="I29" s="246" t="s">
        <v>4332</v>
      </c>
      <c r="J29" s="243">
        <v>1.2500000000000001E-2</v>
      </c>
      <c r="K29" s="243">
        <v>1.2500000000000001E-2</v>
      </c>
      <c r="L29" s="243">
        <v>0.2</v>
      </c>
      <c r="M29" s="245" t="s">
        <v>4328</v>
      </c>
    </row>
    <row r="30" spans="1:13" x14ac:dyDescent="0.35">
      <c r="A30" t="s">
        <v>4257</v>
      </c>
      <c r="B30" t="s">
        <v>4258</v>
      </c>
      <c r="C30" t="s">
        <v>2332</v>
      </c>
      <c r="D30" t="s">
        <v>4231</v>
      </c>
      <c r="E30" t="s">
        <v>352</v>
      </c>
      <c r="F30" t="s">
        <v>4219</v>
      </c>
      <c r="G30" t="s">
        <v>4214</v>
      </c>
      <c r="H30" s="246">
        <v>45601</v>
      </c>
      <c r="I30" s="246" t="s">
        <v>4335</v>
      </c>
      <c r="J30" s="243">
        <v>1.3600000000000001E-2</v>
      </c>
      <c r="K30" s="243">
        <v>1.41E-2</v>
      </c>
      <c r="L30" s="243">
        <v>0.2</v>
      </c>
      <c r="M30" s="245" t="s">
        <v>3479</v>
      </c>
    </row>
    <row r="31" spans="1:13" x14ac:dyDescent="0.35">
      <c r="A31" t="s">
        <v>4241</v>
      </c>
      <c r="B31" t="s">
        <v>4242</v>
      </c>
      <c r="C31" t="s">
        <v>642</v>
      </c>
      <c r="D31" t="s">
        <v>4231</v>
      </c>
      <c r="E31" t="s">
        <v>4230</v>
      </c>
      <c r="F31" t="s">
        <v>4236</v>
      </c>
      <c r="G31" t="s">
        <v>4243</v>
      </c>
      <c r="H31" s="246">
        <v>45723</v>
      </c>
      <c r="I31" s="246" t="s">
        <v>4335</v>
      </c>
      <c r="J31" s="243">
        <v>1.3100000000000001E-2</v>
      </c>
      <c r="K31" s="243">
        <v>1.32E-2</v>
      </c>
      <c r="L31" s="243">
        <v>0</v>
      </c>
      <c r="M31" s="245" t="s">
        <v>4326</v>
      </c>
    </row>
    <row r="32" spans="1:13" x14ac:dyDescent="0.35">
      <c r="A32" t="s">
        <v>4286</v>
      </c>
      <c r="B32" t="s">
        <v>4288</v>
      </c>
      <c r="C32" t="s">
        <v>4287</v>
      </c>
      <c r="D32" t="s">
        <v>4231</v>
      </c>
      <c r="E32" t="s">
        <v>4230</v>
      </c>
      <c r="F32" t="s">
        <v>4219</v>
      </c>
      <c r="G32" t="s">
        <v>4289</v>
      </c>
      <c r="H32" s="246">
        <v>45567</v>
      </c>
      <c r="I32" s="247">
        <v>4</v>
      </c>
      <c r="J32" s="243">
        <v>7.8000000000000005E-3</v>
      </c>
      <c r="K32" s="243">
        <v>8.8000000000000005E-3</v>
      </c>
      <c r="L32" s="243">
        <v>0.2</v>
      </c>
      <c r="M32" s="245">
        <v>0.13</v>
      </c>
    </row>
    <row r="33" spans="1:13" x14ac:dyDescent="0.35">
      <c r="A33" t="s">
        <v>4237</v>
      </c>
      <c r="B33" t="s">
        <v>4240</v>
      </c>
      <c r="C33" t="s">
        <v>4239</v>
      </c>
      <c r="D33" t="s">
        <v>4216</v>
      </c>
      <c r="E33" t="s">
        <v>4238</v>
      </c>
      <c r="F33" t="s">
        <v>4236</v>
      </c>
      <c r="G33" t="s">
        <v>4220</v>
      </c>
      <c r="H33" s="246">
        <v>45693</v>
      </c>
      <c r="I33" s="246" t="s">
        <v>3855</v>
      </c>
      <c r="J33" s="243">
        <v>9.0000000000000011E-3</v>
      </c>
      <c r="K33" s="243">
        <v>9.1000000000000004E-3</v>
      </c>
      <c r="L33" s="243">
        <v>0.2</v>
      </c>
      <c r="M33" s="245" t="s">
        <v>4326</v>
      </c>
    </row>
    <row r="34" spans="1:13" x14ac:dyDescent="0.35">
      <c r="A34" t="s">
        <v>4277</v>
      </c>
      <c r="B34" t="s">
        <v>4278</v>
      </c>
      <c r="C34" t="s">
        <v>3879</v>
      </c>
      <c r="D34" t="s">
        <v>4231</v>
      </c>
      <c r="E34" t="s">
        <v>4230</v>
      </c>
      <c r="F34" t="s">
        <v>4236</v>
      </c>
      <c r="G34" t="s">
        <v>4220</v>
      </c>
      <c r="H34" s="246">
        <v>45812</v>
      </c>
      <c r="I34" s="246" t="s">
        <v>3430</v>
      </c>
      <c r="J34" s="243">
        <v>8.5000000000000006E-3</v>
      </c>
      <c r="K34" s="243">
        <v>1.15E-2</v>
      </c>
      <c r="L34" s="243">
        <v>0</v>
      </c>
      <c r="M34" s="245" t="s">
        <v>4327</v>
      </c>
    </row>
    <row r="35" spans="1:13" x14ac:dyDescent="0.35">
      <c r="A35" t="s">
        <v>4317</v>
      </c>
      <c r="B35" t="s">
        <v>4318</v>
      </c>
      <c r="C35" t="s">
        <v>3879</v>
      </c>
      <c r="D35" t="s">
        <v>4216</v>
      </c>
      <c r="E35" t="s">
        <v>4230</v>
      </c>
      <c r="F35" t="s">
        <v>4219</v>
      </c>
      <c r="G35" t="s">
        <v>4220</v>
      </c>
      <c r="H35" s="246">
        <v>45825</v>
      </c>
      <c r="I35" s="246" t="s">
        <v>3430</v>
      </c>
      <c r="J35" s="243">
        <v>8.5000000000000006E-3</v>
      </c>
      <c r="K35" s="243">
        <v>1.15E-2</v>
      </c>
      <c r="L35" s="243">
        <v>0</v>
      </c>
      <c r="M35" s="245" t="s">
        <v>4327</v>
      </c>
    </row>
    <row r="36" spans="1:13" x14ac:dyDescent="0.35">
      <c r="A36" t="s">
        <v>4295</v>
      </c>
      <c r="B36" t="s">
        <v>4296</v>
      </c>
      <c r="C36" t="s">
        <v>4217</v>
      </c>
      <c r="D36" t="s">
        <v>266</v>
      </c>
      <c r="E36" t="s">
        <v>4230</v>
      </c>
      <c r="F36" t="s">
        <v>4236</v>
      </c>
      <c r="G36" t="s">
        <v>4220</v>
      </c>
      <c r="H36" s="246">
        <v>45874</v>
      </c>
      <c r="I36" s="246" t="s">
        <v>4331</v>
      </c>
      <c r="J36" s="243">
        <v>1.4999999999999999E-2</v>
      </c>
      <c r="K36" s="243">
        <v>0</v>
      </c>
      <c r="L36" s="243">
        <v>0</v>
      </c>
      <c r="M36" s="245" t="s">
        <v>4326</v>
      </c>
    </row>
    <row r="37" spans="1:13" x14ac:dyDescent="0.35">
      <c r="A37" t="s">
        <v>4215</v>
      </c>
      <c r="B37" t="s">
        <v>4283</v>
      </c>
      <c r="C37" t="s">
        <v>4217</v>
      </c>
      <c r="D37" t="s">
        <v>266</v>
      </c>
      <c r="E37" t="s">
        <v>4230</v>
      </c>
      <c r="F37" t="s">
        <v>4236</v>
      </c>
      <c r="G37" t="s">
        <v>4220</v>
      </c>
      <c r="H37" s="246">
        <v>45874</v>
      </c>
      <c r="I37" s="246" t="s">
        <v>4331</v>
      </c>
      <c r="J37" s="243">
        <v>1.4999999999999999E-2</v>
      </c>
      <c r="K37" s="243">
        <v>0</v>
      </c>
      <c r="L37" s="243">
        <v>0</v>
      </c>
      <c r="M37" s="245" t="s">
        <v>4326</v>
      </c>
    </row>
    <row r="38" spans="1:13" x14ac:dyDescent="0.35">
      <c r="A38" t="s">
        <v>4315</v>
      </c>
      <c r="B38" t="s">
        <v>4316</v>
      </c>
      <c r="C38" t="s">
        <v>678</v>
      </c>
      <c r="D38" t="s">
        <v>4231</v>
      </c>
      <c r="E38" t="s">
        <v>4230</v>
      </c>
      <c r="F38" t="s">
        <v>4236</v>
      </c>
      <c r="G38" t="s">
        <v>4220</v>
      </c>
      <c r="H38" s="246">
        <v>45841</v>
      </c>
      <c r="I38" s="246" t="s">
        <v>3430</v>
      </c>
      <c r="J38" s="243">
        <v>1.2E-2</v>
      </c>
      <c r="K38" s="243">
        <v>1.2E-2</v>
      </c>
      <c r="L38" s="243">
        <v>0.2</v>
      </c>
      <c r="M38" s="245" t="s">
        <v>4341</v>
      </c>
    </row>
    <row r="39" spans="1:13" x14ac:dyDescent="0.35">
      <c r="A39" t="s">
        <v>4310</v>
      </c>
      <c r="B39" t="s">
        <v>4312</v>
      </c>
      <c r="C39" t="s">
        <v>4311</v>
      </c>
      <c r="D39" t="s">
        <v>4231</v>
      </c>
      <c r="E39" t="s">
        <v>4230</v>
      </c>
      <c r="F39" t="s">
        <v>4236</v>
      </c>
      <c r="G39" t="s">
        <v>4220</v>
      </c>
      <c r="H39" s="246">
        <v>45783</v>
      </c>
      <c r="I39" s="246" t="s">
        <v>3855</v>
      </c>
      <c r="J39" s="243">
        <v>7.4999999999999997E-3</v>
      </c>
      <c r="K39" s="243">
        <v>1.2500000000000001E-2</v>
      </c>
      <c r="L39" s="243">
        <v>0.2</v>
      </c>
      <c r="M39" s="245" t="s">
        <v>4346</v>
      </c>
    </row>
    <row r="40" spans="1:13" x14ac:dyDescent="0.35">
      <c r="A40" t="s">
        <v>4229</v>
      </c>
      <c r="B40" t="s">
        <v>4233</v>
      </c>
      <c r="C40" t="s">
        <v>4232</v>
      </c>
      <c r="D40" t="s">
        <v>4231</v>
      </c>
      <c r="E40" t="s">
        <v>4230</v>
      </c>
      <c r="F40" t="s">
        <v>4219</v>
      </c>
      <c r="G40" t="s">
        <v>4214</v>
      </c>
      <c r="H40" s="246">
        <v>45527</v>
      </c>
      <c r="I40" s="246" t="s">
        <v>3430</v>
      </c>
      <c r="J40" s="243">
        <v>1.2800000000000001E-2</v>
      </c>
      <c r="K40" s="243">
        <v>2.2499999999999999E-2</v>
      </c>
      <c r="L40" s="243">
        <v>0.2</v>
      </c>
      <c r="M40" s="245" t="s">
        <v>4325</v>
      </c>
    </row>
    <row r="41" spans="1:13" x14ac:dyDescent="0.35">
      <c r="A41" t="s">
        <v>4273</v>
      </c>
      <c r="B41" t="s">
        <v>4274</v>
      </c>
      <c r="C41" t="s">
        <v>711</v>
      </c>
      <c r="D41" t="s">
        <v>4231</v>
      </c>
      <c r="E41" t="s">
        <v>4230</v>
      </c>
      <c r="F41" t="s">
        <v>4236</v>
      </c>
      <c r="G41" t="s">
        <v>4220</v>
      </c>
      <c r="H41" s="246">
        <v>45723</v>
      </c>
      <c r="I41" s="246" t="s">
        <v>4332</v>
      </c>
      <c r="J41" s="243">
        <v>1.2E-2</v>
      </c>
      <c r="K41" s="243">
        <v>1.2E-2</v>
      </c>
      <c r="L41" s="243">
        <v>0</v>
      </c>
      <c r="M41" s="245" t="s">
        <v>4327</v>
      </c>
    </row>
    <row r="42" spans="1:13" x14ac:dyDescent="0.35">
      <c r="A42" t="s">
        <v>4319</v>
      </c>
      <c r="B42" t="s">
        <v>4320</v>
      </c>
      <c r="C42" t="s">
        <v>711</v>
      </c>
      <c r="D42" t="s">
        <v>4231</v>
      </c>
      <c r="E42" t="s">
        <v>4230</v>
      </c>
      <c r="F42" t="s">
        <v>4236</v>
      </c>
      <c r="G42" t="s">
        <v>4220</v>
      </c>
      <c r="H42" s="246">
        <v>45874</v>
      </c>
      <c r="I42" s="246" t="s">
        <v>4335</v>
      </c>
      <c r="J42" s="243">
        <v>1.2E-2</v>
      </c>
      <c r="K42" s="243">
        <v>0</v>
      </c>
      <c r="L42" s="243">
        <v>0</v>
      </c>
      <c r="M42" s="245" t="s">
        <v>4333</v>
      </c>
    </row>
  </sheetData>
  <autoFilter ref="A3:M3" xr:uid="{13695E9F-A9E3-4069-9B4C-CAECAB9E550C}">
    <sortState xmlns:xlrd2="http://schemas.microsoft.com/office/spreadsheetml/2017/richdata2" ref="A4:M42">
      <sortCondition ref="B3"/>
    </sortState>
  </autoFilter>
  <conditionalFormatting sqref="A3:M3">
    <cfRule type="cellIs" dxfId="43" priority="6" operator="equal">
      <formula>1</formula>
    </cfRule>
    <cfRule type="cellIs" dxfId="42" priority="7" operator="equal">
      <formula>5</formula>
    </cfRule>
    <cfRule type="cellIs" dxfId="41" priority="8" operator="equal">
      <formula>4</formula>
    </cfRule>
    <cfRule type="cellIs" dxfId="40" priority="9" operator="equal">
      <formula>3</formula>
    </cfRule>
    <cfRule type="cellIs" dxfId="39" priority="10" operator="equal">
      <formula>2</formula>
    </cfRule>
  </conditionalFormatting>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B4D6E-415C-43E3-AC6E-68F4D688C2C5}">
  <sheetPr codeName="Sheet3"/>
  <dimension ref="A1:Z75"/>
  <sheetViews>
    <sheetView showGridLines="0" zoomScale="70" zoomScaleNormal="70" workbookViewId="0">
      <selection activeCell="F7" sqref="F7:J7"/>
    </sheetView>
  </sheetViews>
  <sheetFormatPr defaultColWidth="0" defaultRowHeight="14.5" zeroHeight="1" x14ac:dyDescent="0.35"/>
  <cols>
    <col min="1" max="1" width="16.1796875" customWidth="1"/>
    <col min="2" max="2" width="2.1796875" customWidth="1"/>
    <col min="3" max="3" width="13.1796875" customWidth="1"/>
    <col min="4" max="4" width="9.81640625" customWidth="1"/>
    <col min="5" max="5" width="11.1796875" customWidth="1"/>
    <col min="6" max="6" width="11" customWidth="1"/>
    <col min="7" max="8" width="14" customWidth="1"/>
    <col min="9" max="11" width="9.81640625" customWidth="1"/>
    <col min="12" max="14" width="14" customWidth="1"/>
    <col min="15" max="16" width="9.81640625" customWidth="1"/>
    <col min="17" max="17" width="4.54296875" customWidth="1"/>
    <col min="18" max="18" width="5.1796875" customWidth="1"/>
    <col min="19" max="19" width="5.453125" customWidth="1"/>
    <col min="20" max="20" width="4" customWidth="1"/>
    <col min="21" max="21" width="5.1796875" customWidth="1"/>
    <col min="22" max="22" width="4.81640625" customWidth="1"/>
    <col min="23" max="23" width="6.54296875" customWidth="1"/>
    <col min="24" max="24" width="17.1796875" customWidth="1"/>
    <col min="25" max="26" width="2.1796875" customWidth="1"/>
    <col min="27" max="16384" width="8.81640625" hidden="1"/>
  </cols>
  <sheetData>
    <row r="1" spans="1:26" x14ac:dyDescent="0.35">
      <c r="A1" s="4"/>
      <c r="B1" s="3"/>
      <c r="C1" s="3"/>
      <c r="D1" s="3"/>
      <c r="E1" s="3"/>
      <c r="F1" s="3"/>
      <c r="G1" s="3"/>
      <c r="H1" s="3"/>
      <c r="I1" s="3"/>
      <c r="J1" s="3"/>
      <c r="K1" s="3"/>
      <c r="L1" s="3"/>
      <c r="M1" s="3"/>
      <c r="N1" s="3"/>
      <c r="O1" s="5"/>
      <c r="P1" s="5"/>
      <c r="Q1" s="5"/>
      <c r="R1" s="5"/>
      <c r="S1" s="5"/>
      <c r="T1" s="5"/>
      <c r="U1" s="5"/>
      <c r="V1" s="5"/>
      <c r="W1" s="5"/>
      <c r="X1" s="5"/>
      <c r="Z1" s="1"/>
    </row>
    <row r="2" spans="1:26" ht="15" customHeight="1" x14ac:dyDescent="0.35">
      <c r="A2" s="4"/>
      <c r="B2" s="3"/>
      <c r="C2" s="333" t="s">
        <v>6</v>
      </c>
      <c r="D2" s="334"/>
      <c r="E2" s="334"/>
      <c r="F2" s="334"/>
      <c r="G2" s="334"/>
      <c r="H2" s="334"/>
      <c r="I2" s="334"/>
      <c r="J2" s="3"/>
      <c r="K2" s="3"/>
      <c r="L2" s="3"/>
      <c r="M2" s="3"/>
      <c r="N2" s="3"/>
      <c r="O2" s="5"/>
      <c r="P2" s="5"/>
      <c r="Q2" s="5"/>
      <c r="R2" s="5"/>
      <c r="S2" s="5"/>
      <c r="T2" s="5"/>
      <c r="U2" s="5"/>
      <c r="V2" s="5"/>
      <c r="W2" s="5"/>
      <c r="X2" s="5"/>
      <c r="Z2" s="1"/>
    </row>
    <row r="3" spans="1:26" ht="15" customHeight="1" x14ac:dyDescent="0.35">
      <c r="A3" s="6"/>
      <c r="B3" s="3"/>
      <c r="C3" s="334"/>
      <c r="D3" s="334"/>
      <c r="E3" s="334"/>
      <c r="F3" s="334"/>
      <c r="G3" s="334"/>
      <c r="H3" s="334"/>
      <c r="I3" s="334"/>
      <c r="J3" s="3"/>
      <c r="K3" s="3"/>
      <c r="L3" s="3"/>
      <c r="M3" s="3"/>
      <c r="N3" s="3"/>
      <c r="O3" s="5"/>
      <c r="P3" s="5"/>
      <c r="Q3" s="5"/>
      <c r="R3" s="5"/>
      <c r="S3" s="5"/>
      <c r="T3" s="5"/>
      <c r="U3" s="5"/>
      <c r="V3" s="5"/>
      <c r="W3" s="5"/>
      <c r="X3" s="5"/>
      <c r="Z3" s="1"/>
    </row>
    <row r="4" spans="1:26" ht="15" customHeight="1" thickBot="1" x14ac:dyDescent="0.4">
      <c r="A4" s="6"/>
      <c r="B4" s="3"/>
      <c r="C4" s="335"/>
      <c r="D4" s="335"/>
      <c r="E4" s="335"/>
      <c r="F4" s="335"/>
      <c r="G4" s="335"/>
      <c r="H4" s="335"/>
      <c r="I4" s="335"/>
      <c r="J4" s="7"/>
      <c r="K4" s="7"/>
      <c r="L4" s="7"/>
      <c r="M4" s="7"/>
      <c r="N4" s="7"/>
      <c r="O4" s="7"/>
      <c r="P4" s="7"/>
      <c r="Q4" s="7"/>
      <c r="R4" s="7"/>
      <c r="S4" s="7"/>
      <c r="T4" s="7"/>
      <c r="U4" s="7"/>
      <c r="V4" s="7"/>
      <c r="W4" s="7"/>
      <c r="X4" s="7"/>
      <c r="Z4" s="1"/>
    </row>
    <row r="5" spans="1:26" x14ac:dyDescent="0.35">
      <c r="A5" s="8"/>
      <c r="B5" s="3"/>
      <c r="C5" s="39" t="s">
        <v>7</v>
      </c>
      <c r="D5" s="9"/>
      <c r="E5" s="3"/>
      <c r="F5" s="3"/>
      <c r="G5" s="3"/>
      <c r="H5" s="3"/>
      <c r="I5" s="3"/>
      <c r="J5" s="3"/>
      <c r="K5" s="3"/>
      <c r="L5" s="5"/>
      <c r="M5" s="3"/>
      <c r="N5" s="3"/>
      <c r="O5" s="5"/>
      <c r="P5" s="5"/>
      <c r="Q5" s="5"/>
      <c r="R5" s="5"/>
      <c r="S5" s="5"/>
      <c r="T5" s="5"/>
      <c r="U5" s="5"/>
      <c r="V5" s="5"/>
      <c r="W5" s="5"/>
      <c r="X5" s="5"/>
      <c r="Z5" s="1"/>
    </row>
    <row r="6" spans="1:26" x14ac:dyDescent="0.35">
      <c r="A6" s="8"/>
      <c r="B6" s="3"/>
      <c r="C6" s="9"/>
      <c r="D6" s="9"/>
      <c r="E6" s="3"/>
      <c r="F6" s="3"/>
      <c r="G6" s="3"/>
      <c r="H6" s="3"/>
      <c r="I6" s="3"/>
      <c r="J6" s="3"/>
      <c r="K6" s="3"/>
      <c r="L6" s="5"/>
      <c r="M6" s="3"/>
      <c r="N6" s="3"/>
      <c r="O6" s="5"/>
      <c r="P6" s="5"/>
      <c r="Q6" s="5"/>
      <c r="R6" s="5"/>
      <c r="S6" s="5"/>
      <c r="T6" s="5"/>
      <c r="U6" s="5"/>
      <c r="V6" s="5"/>
      <c r="W6" s="5"/>
      <c r="X6" s="5"/>
      <c r="Z6" s="1"/>
    </row>
    <row r="7" spans="1:26" ht="18" customHeight="1" x14ac:dyDescent="0.35">
      <c r="A7" s="8"/>
      <c r="B7" s="3"/>
      <c r="C7" s="336" t="s">
        <v>8</v>
      </c>
      <c r="D7" s="337"/>
      <c r="E7" s="337"/>
      <c r="F7" s="338"/>
      <c r="G7" s="339"/>
      <c r="H7" s="339"/>
      <c r="I7" s="339"/>
      <c r="J7" s="340"/>
      <c r="K7" s="10"/>
      <c r="T7" s="5"/>
      <c r="U7" s="5"/>
      <c r="V7" s="5"/>
      <c r="W7" s="5"/>
      <c r="X7" s="5"/>
      <c r="Z7" s="1"/>
    </row>
    <row r="8" spans="1:26" ht="14.75" customHeight="1" x14ac:dyDescent="0.35">
      <c r="A8" s="8"/>
      <c r="B8" s="3"/>
      <c r="C8" s="341" t="s">
        <v>312</v>
      </c>
      <c r="D8" s="341"/>
      <c r="E8" s="341"/>
      <c r="F8" s="342" t="str">
        <f>IFERROR(MATCH(F7,'Fundos de Investimento XP'!$C:$C,0),"")</f>
        <v/>
      </c>
      <c r="G8" s="342"/>
      <c r="H8" s="342"/>
      <c r="I8" s="342"/>
      <c r="J8" s="342"/>
      <c r="K8" s="3"/>
      <c r="T8" s="5"/>
      <c r="U8" s="5"/>
      <c r="V8" s="5"/>
      <c r="W8" s="5"/>
      <c r="X8" s="5"/>
      <c r="Z8" s="1"/>
    </row>
    <row r="9" spans="1:26" ht="14.75" customHeight="1" x14ac:dyDescent="0.35">
      <c r="A9" s="8"/>
      <c r="B9" s="3"/>
      <c r="C9" s="323" t="s">
        <v>10</v>
      </c>
      <c r="D9" s="323"/>
      <c r="E9" s="323"/>
      <c r="F9" s="324" t="str" cm="1">
        <f t="array" ref="F9">IF(F7="","Selecione o fundo no campo acima",INDEX('Fundos de Investimento XP'!$B:$B,$F$8))</f>
        <v>Selecione o fundo no campo acima</v>
      </c>
      <c r="G9" s="324"/>
      <c r="H9" s="324"/>
      <c r="I9" s="324"/>
      <c r="J9" s="324"/>
      <c r="K9" s="3"/>
      <c r="L9" s="325" t="s">
        <v>9</v>
      </c>
      <c r="M9" s="326"/>
      <c r="N9" s="327"/>
      <c r="O9" s="328" t="str">
        <f>IFERROR(IF(INDEX('Base Comentários'!E:E,MATCH(F9,'Base Comentários'!A:A,0))&lt;&gt;"",HYPERLINK(INDEX('Base Comentários'!E:E,MATCH(F9,'Base Comentários'!A:A,0)),"Página do Fundo"),"Material não disponível"),"Material não disponível")</f>
        <v>Material não disponível</v>
      </c>
      <c r="P9" s="329"/>
      <c r="Q9" s="329"/>
      <c r="R9" s="329"/>
      <c r="S9" s="330"/>
      <c r="T9" s="5"/>
      <c r="U9" s="5"/>
      <c r="V9" s="5"/>
      <c r="W9" s="5"/>
      <c r="X9" s="5"/>
      <c r="Z9" s="1"/>
    </row>
    <row r="10" spans="1:26" ht="14.75" customHeight="1" x14ac:dyDescent="0.35">
      <c r="A10" s="8"/>
      <c r="B10" s="3"/>
      <c r="C10" s="331" t="s">
        <v>251</v>
      </c>
      <c r="D10" s="331"/>
      <c r="E10" s="331"/>
      <c r="F10" s="332" t="str" cm="1">
        <f t="array" ref="F10">IFERROR(INDEX('Fundos de Investimento XP'!$G:$G,$F$8),"")</f>
        <v/>
      </c>
      <c r="G10" s="332"/>
      <c r="H10" s="332"/>
      <c r="I10" s="332"/>
      <c r="J10" s="332"/>
      <c r="K10" s="3"/>
      <c r="L10" s="325" t="s">
        <v>11</v>
      </c>
      <c r="M10" s="326"/>
      <c r="N10" s="327"/>
      <c r="O10" s="328" t="str">
        <f>IFERROR(IF(INDEX('Base Comentários'!F:F,MATCH(F9,'Base Comentários'!A:A,0))&lt;&gt;"",HYPERLINK(INDEX('Base Comentários'!F:F,MATCH(F9,'Base Comentários'!A:A,0)),"Material de Divulgação"),"Material não disponível"),"Material não disponível")</f>
        <v>Material não disponível</v>
      </c>
      <c r="P10" s="329"/>
      <c r="Q10" s="329"/>
      <c r="R10" s="329"/>
      <c r="S10" s="330"/>
      <c r="T10" s="5"/>
      <c r="U10" s="5"/>
      <c r="V10" s="5"/>
      <c r="W10" s="5"/>
      <c r="X10" s="5"/>
      <c r="Z10" s="1"/>
    </row>
    <row r="11" spans="1:26" x14ac:dyDescent="0.35">
      <c r="A11" s="8"/>
      <c r="B11" s="3"/>
      <c r="C11" s="12"/>
      <c r="D11" s="12"/>
      <c r="E11" s="12"/>
      <c r="F11" s="11"/>
      <c r="G11" s="11"/>
      <c r="H11" s="11"/>
      <c r="I11" s="11"/>
      <c r="J11" s="11"/>
      <c r="K11" s="11"/>
      <c r="L11" s="5"/>
      <c r="M11" s="3"/>
      <c r="N11" s="13"/>
      <c r="O11" s="14"/>
      <c r="P11" s="14"/>
      <c r="Q11" s="14"/>
      <c r="R11" s="14"/>
      <c r="S11" s="14"/>
      <c r="T11" s="14"/>
      <c r="U11" s="14"/>
      <c r="V11" s="14"/>
      <c r="W11" s="14"/>
      <c r="X11" s="14"/>
      <c r="Z11" s="1"/>
    </row>
    <row r="12" spans="1:26" x14ac:dyDescent="0.35">
      <c r="A12" s="8"/>
      <c r="B12" s="3"/>
      <c r="C12" s="15" t="s">
        <v>12</v>
      </c>
      <c r="D12" s="15"/>
      <c r="E12" s="3"/>
      <c r="F12" s="3"/>
      <c r="G12" s="3"/>
      <c r="H12" s="3"/>
      <c r="I12" s="3"/>
      <c r="J12" s="3"/>
      <c r="K12" s="3"/>
      <c r="L12" s="3"/>
      <c r="M12" s="3"/>
      <c r="N12" s="13"/>
      <c r="O12" s="14"/>
      <c r="P12" s="14"/>
      <c r="Q12" s="14"/>
      <c r="R12" s="14"/>
      <c r="S12" s="14"/>
      <c r="T12" s="14"/>
      <c r="U12" s="14"/>
      <c r="V12" s="14"/>
      <c r="W12" s="14"/>
      <c r="X12" s="14"/>
      <c r="Z12" s="1"/>
    </row>
    <row r="13" spans="1:26" ht="15.5" x14ac:dyDescent="0.35">
      <c r="A13" s="8"/>
      <c r="B13" s="3"/>
      <c r="C13" s="16" t="s">
        <v>252</v>
      </c>
      <c r="D13" s="17"/>
      <c r="E13" s="5"/>
      <c r="F13" s="5"/>
      <c r="G13" s="5"/>
      <c r="H13" s="5"/>
      <c r="I13" s="5"/>
      <c r="Z13" s="1"/>
    </row>
    <row r="14" spans="1:26" ht="15.5" x14ac:dyDescent="0.35">
      <c r="A14" s="8"/>
      <c r="B14" s="3"/>
      <c r="C14" s="16"/>
      <c r="D14" s="5"/>
      <c r="E14" s="5"/>
      <c r="F14" s="5"/>
      <c r="G14" s="5"/>
      <c r="H14" s="5"/>
      <c r="I14" s="5"/>
      <c r="Z14" s="1"/>
    </row>
    <row r="15" spans="1:26" x14ac:dyDescent="0.35">
      <c r="A15" s="8"/>
      <c r="B15" s="3"/>
      <c r="C15" s="272" t="str">
        <f>IFERROR(INDEX('Base Assets'!C:C,MATCH($F$10,'Base Assets'!B:B,0)),"Informações não disponíveis")</f>
        <v>Informações não disponíveis</v>
      </c>
      <c r="D15" s="273"/>
      <c r="E15" s="273"/>
      <c r="F15" s="273"/>
      <c r="G15" s="273"/>
      <c r="H15" s="274"/>
      <c r="I15" s="5"/>
      <c r="Z15" s="1"/>
    </row>
    <row r="16" spans="1:26" x14ac:dyDescent="0.35">
      <c r="A16" s="8"/>
      <c r="B16" s="3"/>
      <c r="C16" s="275"/>
      <c r="D16" s="276"/>
      <c r="E16" s="276"/>
      <c r="F16" s="276"/>
      <c r="G16" s="276"/>
      <c r="H16" s="277"/>
      <c r="I16" s="5"/>
      <c r="Z16" s="1"/>
    </row>
    <row r="17" spans="1:26" x14ac:dyDescent="0.35">
      <c r="A17" s="8"/>
      <c r="B17" s="3"/>
      <c r="C17" s="275"/>
      <c r="D17" s="276"/>
      <c r="E17" s="276"/>
      <c r="F17" s="276"/>
      <c r="G17" s="276"/>
      <c r="H17" s="277"/>
      <c r="I17" s="5"/>
      <c r="Z17" s="1"/>
    </row>
    <row r="18" spans="1:26" x14ac:dyDescent="0.35">
      <c r="A18" s="8"/>
      <c r="B18" s="3"/>
      <c r="C18" s="275"/>
      <c r="D18" s="276"/>
      <c r="E18" s="276"/>
      <c r="F18" s="276"/>
      <c r="G18" s="276"/>
      <c r="H18" s="277"/>
      <c r="I18" s="5"/>
      <c r="Z18" s="1"/>
    </row>
    <row r="19" spans="1:26" x14ac:dyDescent="0.35">
      <c r="A19" s="8"/>
      <c r="B19" s="3"/>
      <c r="C19" s="275"/>
      <c r="D19" s="276"/>
      <c r="E19" s="276"/>
      <c r="F19" s="276"/>
      <c r="G19" s="276"/>
      <c r="H19" s="277"/>
      <c r="I19" s="5"/>
      <c r="Z19" s="1"/>
    </row>
    <row r="20" spans="1:26" x14ac:dyDescent="0.35">
      <c r="A20" s="8"/>
      <c r="B20" s="3"/>
      <c r="C20" s="275"/>
      <c r="D20" s="276"/>
      <c r="E20" s="276"/>
      <c r="F20" s="276"/>
      <c r="G20" s="276"/>
      <c r="H20" s="277"/>
      <c r="I20" s="5"/>
      <c r="Z20" s="1"/>
    </row>
    <row r="21" spans="1:26" x14ac:dyDescent="0.35">
      <c r="A21" s="8"/>
      <c r="B21" s="3"/>
      <c r="C21" s="278"/>
      <c r="D21" s="279"/>
      <c r="E21" s="279"/>
      <c r="F21" s="279"/>
      <c r="G21" s="279"/>
      <c r="H21" s="280"/>
      <c r="I21" s="5"/>
      <c r="Z21" s="1"/>
    </row>
    <row r="22" spans="1:26" x14ac:dyDescent="0.35">
      <c r="A22" s="8"/>
      <c r="B22" s="3"/>
      <c r="C22" s="19"/>
      <c r="D22" s="19"/>
      <c r="E22" s="19"/>
      <c r="F22" s="20"/>
      <c r="G22" s="5"/>
      <c r="H22" s="5"/>
      <c r="I22" s="5"/>
      <c r="J22" s="5"/>
      <c r="K22" s="18"/>
      <c r="L22" s="18"/>
      <c r="M22" s="18"/>
      <c r="N22" s="18"/>
      <c r="O22" s="18"/>
      <c r="P22" s="18"/>
      <c r="Q22" s="18"/>
      <c r="R22" s="18"/>
      <c r="S22" s="18"/>
      <c r="T22" s="18"/>
      <c r="U22" s="18"/>
      <c r="V22" s="18"/>
      <c r="W22" s="18"/>
      <c r="X22" s="18"/>
      <c r="Z22" s="1"/>
    </row>
    <row r="23" spans="1:26" ht="15.5" x14ac:dyDescent="0.35">
      <c r="A23" s="8"/>
      <c r="B23" s="3"/>
      <c r="C23" s="16" t="s">
        <v>23</v>
      </c>
      <c r="D23" s="5"/>
      <c r="E23" s="5"/>
      <c r="F23" s="5"/>
      <c r="G23" s="5"/>
      <c r="H23" s="5"/>
      <c r="I23" s="5"/>
      <c r="P23" s="18"/>
      <c r="Q23" s="22" t="s">
        <v>14</v>
      </c>
      <c r="R23" s="5"/>
      <c r="S23" s="5"/>
      <c r="T23" s="5"/>
      <c r="U23" s="5"/>
      <c r="V23" s="124"/>
      <c r="W23" s="5"/>
      <c r="X23" s="5"/>
      <c r="Z23" s="1"/>
    </row>
    <row r="24" spans="1:26" ht="15.5" x14ac:dyDescent="0.35">
      <c r="A24" s="8"/>
      <c r="B24" s="3"/>
      <c r="C24" s="16"/>
      <c r="D24" s="5"/>
      <c r="E24" s="5"/>
      <c r="F24" s="5"/>
      <c r="G24" s="5"/>
      <c r="H24" s="5"/>
      <c r="I24" s="5"/>
      <c r="P24" s="5"/>
      <c r="Q24" s="5"/>
      <c r="R24" s="5"/>
      <c r="S24" s="5"/>
      <c r="T24" s="5"/>
      <c r="U24" s="5"/>
      <c r="V24" s="5"/>
      <c r="W24" s="5"/>
      <c r="X24" s="5"/>
      <c r="Z24" s="1"/>
    </row>
    <row r="25" spans="1:26" ht="14.75" customHeight="1" x14ac:dyDescent="0.35">
      <c r="A25" s="8"/>
      <c r="B25" s="3"/>
      <c r="C25" s="272" t="str">
        <f>IFERROR(INDEX('Base Fundos'!$E:$E,MATCH($F$9,'Base Fundos'!$A:$A,0)),"Informações não disponíveis")</f>
        <v>Informações não disponíveis</v>
      </c>
      <c r="D25" s="273"/>
      <c r="E25" s="273"/>
      <c r="F25" s="273"/>
      <c r="G25" s="273"/>
      <c r="H25" s="273"/>
      <c r="I25" s="273"/>
      <c r="J25" s="273"/>
      <c r="K25" s="273"/>
      <c r="L25" s="273"/>
      <c r="M25" s="273"/>
      <c r="N25" s="273"/>
      <c r="O25" s="274"/>
      <c r="P25" s="5"/>
      <c r="Q25" s="23" t="s">
        <v>255</v>
      </c>
      <c r="R25" s="24"/>
      <c r="S25" s="24"/>
      <c r="T25" s="24"/>
      <c r="U25" s="24"/>
      <c r="V25" s="303" t="str" cm="1">
        <f t="array" ref="V25">IFERROR(INDEX('Fundos de Investimento XP'!$G:$G,$F$8),"-")</f>
        <v>-</v>
      </c>
      <c r="W25" s="303"/>
      <c r="X25" s="304"/>
      <c r="Z25" s="1"/>
    </row>
    <row r="26" spans="1:26" x14ac:dyDescent="0.35">
      <c r="A26" s="8"/>
      <c r="B26" s="3"/>
      <c r="C26" s="275"/>
      <c r="D26" s="276"/>
      <c r="E26" s="276"/>
      <c r="F26" s="276"/>
      <c r="G26" s="276"/>
      <c r="H26" s="276"/>
      <c r="I26" s="276"/>
      <c r="J26" s="276"/>
      <c r="K26" s="276"/>
      <c r="L26" s="276"/>
      <c r="M26" s="276"/>
      <c r="N26" s="276"/>
      <c r="O26" s="277"/>
      <c r="P26" s="5"/>
      <c r="Q26" s="25" t="s">
        <v>15</v>
      </c>
      <c r="R26" s="26"/>
      <c r="S26" s="26"/>
      <c r="T26" s="26"/>
      <c r="U26" s="26"/>
      <c r="V26" s="305" t="str" cm="1">
        <f t="array" ref="V26">IFERROR(INDEX('Fundos de Investimento XP'!$AD:$AD,$F$8),"-")</f>
        <v>-</v>
      </c>
      <c r="W26" s="305"/>
      <c r="X26" s="306"/>
      <c r="Z26" s="1"/>
    </row>
    <row r="27" spans="1:26" x14ac:dyDescent="0.35">
      <c r="A27" s="8"/>
      <c r="B27" s="3"/>
      <c r="C27" s="275"/>
      <c r="D27" s="276"/>
      <c r="E27" s="276"/>
      <c r="F27" s="276"/>
      <c r="G27" s="276"/>
      <c r="H27" s="276"/>
      <c r="I27" s="276"/>
      <c r="J27" s="276"/>
      <c r="K27" s="276"/>
      <c r="L27" s="276"/>
      <c r="M27" s="276"/>
      <c r="N27" s="276"/>
      <c r="O27" s="277"/>
      <c r="P27" s="5"/>
      <c r="Q27" s="25" t="s">
        <v>16</v>
      </c>
      <c r="R27" s="26"/>
      <c r="S27" s="26"/>
      <c r="T27" s="26"/>
      <c r="U27" s="26"/>
      <c r="V27" s="305" t="str" cm="1">
        <f t="array" ref="V27">IFERROR(INDEX('Fundos de Investimento XP'!$AE:$AE,$F$8),"-")</f>
        <v>-</v>
      </c>
      <c r="W27" s="305"/>
      <c r="X27" s="306"/>
      <c r="Z27" s="1"/>
    </row>
    <row r="28" spans="1:26" x14ac:dyDescent="0.35">
      <c r="A28" s="8"/>
      <c r="B28" s="3"/>
      <c r="C28" s="275"/>
      <c r="D28" s="276"/>
      <c r="E28" s="276"/>
      <c r="F28" s="276"/>
      <c r="G28" s="276"/>
      <c r="H28" s="276"/>
      <c r="I28" s="276"/>
      <c r="J28" s="276"/>
      <c r="K28" s="276"/>
      <c r="L28" s="276"/>
      <c r="M28" s="276"/>
      <c r="N28" s="276"/>
      <c r="O28" s="277"/>
      <c r="P28" s="5"/>
      <c r="Q28" s="25" t="s">
        <v>17</v>
      </c>
      <c r="R28" s="26"/>
      <c r="S28" s="26"/>
      <c r="T28" s="26"/>
      <c r="U28" s="26"/>
      <c r="V28" s="305" t="str" cm="1">
        <f t="array" ref="V28">IFERROR(INDEX('Fundos de Investimento XP'!$AG:$AG,$F$8),"-")</f>
        <v>-</v>
      </c>
      <c r="W28" s="305"/>
      <c r="X28" s="306"/>
      <c r="Z28" s="1"/>
    </row>
    <row r="29" spans="1:26" x14ac:dyDescent="0.35">
      <c r="A29" s="8"/>
      <c r="B29" s="3"/>
      <c r="C29" s="275"/>
      <c r="D29" s="276"/>
      <c r="E29" s="276"/>
      <c r="F29" s="276"/>
      <c r="G29" s="276"/>
      <c r="H29" s="276"/>
      <c r="I29" s="276"/>
      <c r="J29" s="276"/>
      <c r="K29" s="276"/>
      <c r="L29" s="276"/>
      <c r="M29" s="276"/>
      <c r="N29" s="276"/>
      <c r="O29" s="277"/>
      <c r="P29" s="5"/>
      <c r="Q29" s="25" t="s">
        <v>18</v>
      </c>
      <c r="R29" s="26"/>
      <c r="S29" s="26"/>
      <c r="T29" s="26"/>
      <c r="U29" s="26"/>
      <c r="V29" s="307" t="str" cm="1">
        <f t="array" ref="V29">IFERROR(INDEX('Fundos de Investimento XP'!$AJ:$AJ,$F$8),"-")</f>
        <v>-</v>
      </c>
      <c r="W29" s="307"/>
      <c r="X29" s="308"/>
      <c r="Z29" s="1"/>
    </row>
    <row r="30" spans="1:26" x14ac:dyDescent="0.35">
      <c r="A30" s="8"/>
      <c r="B30" s="3"/>
      <c r="C30" s="275"/>
      <c r="D30" s="276"/>
      <c r="E30" s="276"/>
      <c r="F30" s="276"/>
      <c r="G30" s="276"/>
      <c r="H30" s="276"/>
      <c r="I30" s="276"/>
      <c r="J30" s="276"/>
      <c r="K30" s="276"/>
      <c r="L30" s="276"/>
      <c r="M30" s="276"/>
      <c r="N30" s="276"/>
      <c r="O30" s="277"/>
      <c r="P30" s="5"/>
      <c r="Q30" s="25" t="s">
        <v>19</v>
      </c>
      <c r="R30" s="26"/>
      <c r="S30" s="26"/>
      <c r="T30" s="26"/>
      <c r="U30" s="26"/>
      <c r="V30" s="299" t="str" cm="1">
        <f t="array" ref="V30">IFERROR(INDEX('Fundos de Investimento XP'!$Q:$Q,$F$8),"-")</f>
        <v>-</v>
      </c>
      <c r="W30" s="299"/>
      <c r="X30" s="300"/>
      <c r="Z30" s="1"/>
    </row>
    <row r="31" spans="1:26" x14ac:dyDescent="0.35">
      <c r="A31" s="8"/>
      <c r="B31" s="3"/>
      <c r="C31" s="278"/>
      <c r="D31" s="279"/>
      <c r="E31" s="279"/>
      <c r="F31" s="279"/>
      <c r="G31" s="279"/>
      <c r="H31" s="279"/>
      <c r="I31" s="279"/>
      <c r="J31" s="279"/>
      <c r="K31" s="279"/>
      <c r="L31" s="279"/>
      <c r="M31" s="279"/>
      <c r="N31" s="279"/>
      <c r="O31" s="280"/>
      <c r="P31" s="5"/>
      <c r="Q31" s="25" t="s">
        <v>20</v>
      </c>
      <c r="R31" s="26"/>
      <c r="S31" s="26"/>
      <c r="T31" s="26"/>
      <c r="U31" s="26"/>
      <c r="V31" s="299" t="str" cm="1">
        <f t="array" ref="V31">IFERROR(INDEX('Fundos de Investimento XP'!$T:$T,$F$8),"-")</f>
        <v>-</v>
      </c>
      <c r="W31" s="299"/>
      <c r="X31" s="300"/>
      <c r="Z31" s="1"/>
    </row>
    <row r="32" spans="1:26" x14ac:dyDescent="0.35">
      <c r="A32" s="8"/>
      <c r="B32" s="3"/>
      <c r="C32" s="27"/>
      <c r="D32" s="5"/>
      <c r="E32" s="5"/>
      <c r="F32" s="5"/>
      <c r="G32" s="5"/>
      <c r="H32" s="5"/>
      <c r="I32" s="5"/>
      <c r="P32" s="5"/>
      <c r="Q32" s="25" t="s">
        <v>21</v>
      </c>
      <c r="R32" s="26"/>
      <c r="S32" s="26"/>
      <c r="T32" s="26"/>
      <c r="U32" s="26"/>
      <c r="V32" s="299" t="str" cm="1">
        <f t="array" ref="V32">IFERROR(INDEX('Fundos de Investimento XP'!$U:$U,$F$8),"-")</f>
        <v>-</v>
      </c>
      <c r="W32" s="299"/>
      <c r="X32" s="300"/>
      <c r="Z32" s="1"/>
    </row>
    <row r="33" spans="1:26" ht="15.5" x14ac:dyDescent="0.35">
      <c r="A33" s="8"/>
      <c r="B33" s="3"/>
      <c r="C33" s="16" t="s">
        <v>13</v>
      </c>
      <c r="D33" s="5"/>
      <c r="E33" s="5"/>
      <c r="F33" s="5"/>
      <c r="G33" s="5"/>
      <c r="H33" s="5"/>
      <c r="I33" s="5"/>
      <c r="J33" s="21" t="s">
        <v>24</v>
      </c>
      <c r="K33" s="5"/>
      <c r="L33" s="5"/>
      <c r="M33" s="5"/>
      <c r="N33" s="5"/>
      <c r="O33" s="5"/>
      <c r="P33" s="5"/>
      <c r="Q33" s="25" t="s">
        <v>22</v>
      </c>
      <c r="R33" s="26"/>
      <c r="S33" s="26"/>
      <c r="T33" s="26"/>
      <c r="U33" s="26"/>
      <c r="V33" s="321" t="str" cm="1">
        <f t="array" ref="V33">IFERROR(INDEX('Fundos de Investimento XP'!$AK:$AK,$F$8),"-")</f>
        <v>-</v>
      </c>
      <c r="W33" s="321"/>
      <c r="X33" s="322"/>
      <c r="Z33" s="1"/>
    </row>
    <row r="34" spans="1:26" ht="15.5" x14ac:dyDescent="0.35">
      <c r="A34" s="8"/>
      <c r="B34" s="3"/>
      <c r="C34" s="16"/>
      <c r="D34" s="5"/>
      <c r="E34" s="5"/>
      <c r="F34" s="5"/>
      <c r="G34" s="5"/>
      <c r="H34" s="5"/>
      <c r="I34" s="5"/>
      <c r="J34" s="5"/>
      <c r="K34" s="5"/>
      <c r="L34" s="5"/>
      <c r="M34" s="5"/>
      <c r="N34" s="5"/>
      <c r="O34" s="5"/>
      <c r="P34" s="5"/>
      <c r="Q34" s="25" t="s">
        <v>25</v>
      </c>
      <c r="R34" s="26"/>
      <c r="S34" s="26"/>
      <c r="T34" s="26"/>
      <c r="U34" s="26"/>
      <c r="V34" s="305" t="str" cm="1">
        <f t="array" ref="V34">IFERROR(INDEX('Fundos de Investimento XP'!$W:$W,$F$8),"-")</f>
        <v>-</v>
      </c>
      <c r="W34" s="305"/>
      <c r="X34" s="306"/>
      <c r="Z34" s="1"/>
    </row>
    <row r="35" spans="1:26" ht="14.75" customHeight="1" x14ac:dyDescent="0.35">
      <c r="A35" s="8"/>
      <c r="B35" s="3"/>
      <c r="C35" s="312" t="str">
        <f>IFERROR(INDEX('Base Fundos'!$F:$F,MATCH($F$9,'Base Fundos'!$A:$A,0)),"Informações não disponíveis")</f>
        <v>Informações não disponíveis</v>
      </c>
      <c r="D35" s="313"/>
      <c r="E35" s="313"/>
      <c r="F35" s="313"/>
      <c r="G35" s="313"/>
      <c r="H35" s="314"/>
      <c r="I35" s="5"/>
      <c r="J35" s="266" t="s">
        <v>36</v>
      </c>
      <c r="K35" s="267"/>
      <c r="L35" s="268"/>
      <c r="M35" s="266" t="s">
        <v>303</v>
      </c>
      <c r="N35" s="267"/>
      <c r="O35" s="268"/>
      <c r="P35" s="5"/>
      <c r="Q35" s="25" t="s">
        <v>26</v>
      </c>
      <c r="R35" s="26"/>
      <c r="S35" s="26"/>
      <c r="T35" s="26"/>
      <c r="U35" s="26"/>
      <c r="V35" s="305" t="str" cm="1">
        <f t="array" ref="V35">IFERROR(INDEX('Fundos de Investimento XP'!$X:$X,$F$8),"-")</f>
        <v>-</v>
      </c>
      <c r="W35" s="305"/>
      <c r="X35" s="306"/>
      <c r="Z35" s="159" t="e">
        <f>INDEX('Base Fundos'!$L:$L,MATCH($F$9,'Base Fundos'!$A:$A,0))</f>
        <v>#N/A</v>
      </c>
    </row>
    <row r="36" spans="1:26" x14ac:dyDescent="0.35">
      <c r="A36" s="8"/>
      <c r="B36" s="3"/>
      <c r="C36" s="315"/>
      <c r="D36" s="316"/>
      <c r="E36" s="316"/>
      <c r="F36" s="316"/>
      <c r="G36" s="316"/>
      <c r="H36" s="317"/>
      <c r="I36" s="5"/>
      <c r="J36" s="269"/>
      <c r="K36" s="270"/>
      <c r="L36" s="271"/>
      <c r="M36" s="269"/>
      <c r="N36" s="270"/>
      <c r="O36" s="271"/>
      <c r="P36" s="5"/>
      <c r="Q36" s="25" t="s">
        <v>28</v>
      </c>
      <c r="R36" s="26"/>
      <c r="S36" s="26"/>
      <c r="T36" s="26"/>
      <c r="U36" s="26"/>
      <c r="V36" s="305" t="str" cm="1">
        <f t="array" ref="V36">IFERROR(INDEX('Fundos de Investimento XP'!$Y:$Y,$F$8),"-")</f>
        <v>-</v>
      </c>
      <c r="W36" s="305"/>
      <c r="X36" s="306"/>
      <c r="Z36" s="159" t="e">
        <f>INDEX('Base Fundos'!$M:$M,MATCH($F$9,'Base Fundos'!$A:$A,0))</f>
        <v>#N/A</v>
      </c>
    </row>
    <row r="37" spans="1:26" ht="14.75" customHeight="1" x14ac:dyDescent="0.35">
      <c r="A37" s="8"/>
      <c r="B37" s="3"/>
      <c r="C37" s="315"/>
      <c r="D37" s="316"/>
      <c r="E37" s="316"/>
      <c r="F37" s="316"/>
      <c r="G37" s="316"/>
      <c r="H37" s="317"/>
      <c r="I37" s="3"/>
      <c r="J37" s="266" t="s">
        <v>27</v>
      </c>
      <c r="K37" s="267"/>
      <c r="L37" s="268"/>
      <c r="M37" s="266" t="s">
        <v>304</v>
      </c>
      <c r="N37" s="267"/>
      <c r="O37" s="268"/>
      <c r="P37" s="14"/>
      <c r="Q37" s="25" t="s">
        <v>29</v>
      </c>
      <c r="R37" s="26"/>
      <c r="S37" s="26"/>
      <c r="T37" s="26"/>
      <c r="U37" s="26"/>
      <c r="V37" s="305" t="str" cm="1">
        <f t="array" ref="V37">IFERROR(INDEX('Fundos de Investimento XP'!$L:$L,$F$8),"-")</f>
        <v>-</v>
      </c>
      <c r="W37" s="305"/>
      <c r="X37" s="306"/>
      <c r="Z37" s="159" t="e">
        <f>INDEX('Base Fundos'!$O:$O,MATCH($F$9,'Base Fundos'!$A:$A,0))</f>
        <v>#N/A</v>
      </c>
    </row>
    <row r="38" spans="1:26" x14ac:dyDescent="0.35">
      <c r="A38" s="8"/>
      <c r="B38" s="3"/>
      <c r="C38" s="315"/>
      <c r="D38" s="316"/>
      <c r="E38" s="316"/>
      <c r="F38" s="316"/>
      <c r="G38" s="316"/>
      <c r="H38" s="317"/>
      <c r="I38" s="3"/>
      <c r="J38" s="269"/>
      <c r="K38" s="270"/>
      <c r="L38" s="271"/>
      <c r="M38" s="269"/>
      <c r="N38" s="270"/>
      <c r="O38" s="271"/>
      <c r="P38" s="5"/>
      <c r="Q38" s="25" t="s">
        <v>31</v>
      </c>
      <c r="R38" s="26"/>
      <c r="S38" s="26"/>
      <c r="T38" s="26"/>
      <c r="U38" s="26"/>
      <c r="V38" s="307" t="str" cm="1">
        <f t="array" ref="V38">IFERROR(INDEX('Fundos de Investimento XP'!$P:$P,$F$8),"-")</f>
        <v>-</v>
      </c>
      <c r="W38" s="307"/>
      <c r="X38" s="308"/>
      <c r="Z38" s="159" t="e">
        <f>INDEX('Base Fundos'!$P:$P,MATCH($F$9,'Base Fundos'!$A:$A,0))</f>
        <v>#N/A</v>
      </c>
    </row>
    <row r="39" spans="1:26" ht="14.75" customHeight="1" x14ac:dyDescent="0.35">
      <c r="A39" s="8"/>
      <c r="B39" s="3"/>
      <c r="C39" s="315"/>
      <c r="D39" s="316"/>
      <c r="E39" s="316"/>
      <c r="F39" s="316"/>
      <c r="G39" s="316"/>
      <c r="H39" s="317"/>
      <c r="I39" s="3"/>
      <c r="J39" s="266" t="s">
        <v>305</v>
      </c>
      <c r="K39" s="267"/>
      <c r="L39" s="268"/>
      <c r="M39" s="266" t="s">
        <v>306</v>
      </c>
      <c r="N39" s="267"/>
      <c r="O39" s="268"/>
      <c r="P39" s="18"/>
      <c r="Q39" s="25" t="s">
        <v>32</v>
      </c>
      <c r="R39" s="26"/>
      <c r="S39" s="26"/>
      <c r="T39" s="26"/>
      <c r="U39" s="26"/>
      <c r="V39" s="301" t="str" cm="1">
        <f t="array" ref="V39">IFERROR(INDEX('Fundos de Investimento XP'!$CM:$CM,$F$8),"-")</f>
        <v>-</v>
      </c>
      <c r="W39" s="301"/>
      <c r="X39" s="302"/>
      <c r="Z39" s="159" t="e">
        <f>INDEX('Base Fundos'!$N:$N,MATCH($F$9,'Base Fundos'!$A:$A,0))</f>
        <v>#N/A</v>
      </c>
    </row>
    <row r="40" spans="1:26" x14ac:dyDescent="0.35">
      <c r="A40" s="8"/>
      <c r="B40" s="3"/>
      <c r="C40" s="315"/>
      <c r="D40" s="316"/>
      <c r="E40" s="316"/>
      <c r="F40" s="316"/>
      <c r="G40" s="316"/>
      <c r="H40" s="317"/>
      <c r="I40" s="3"/>
      <c r="J40" s="269"/>
      <c r="K40" s="270"/>
      <c r="L40" s="271"/>
      <c r="M40" s="269"/>
      <c r="N40" s="270"/>
      <c r="O40" s="271"/>
      <c r="P40" s="18"/>
      <c r="Q40" s="25" t="s">
        <v>254</v>
      </c>
      <c r="R40" s="26"/>
      <c r="S40" s="26"/>
      <c r="T40" s="26"/>
      <c r="U40" s="26"/>
      <c r="V40" s="301" t="str" cm="1">
        <f t="array" ref="V40">IFERROR(INDEX('Fundos de Investimento XP'!$CN:$CN,$F$8),"-")</f>
        <v>-</v>
      </c>
      <c r="W40" s="301"/>
      <c r="X40" s="302"/>
      <c r="Z40" s="159" t="e">
        <f>INDEX('Base Fundos'!$V:$V,MATCH($F$9,'Base Fundos'!$A:$A,0))</f>
        <v>#N/A</v>
      </c>
    </row>
    <row r="41" spans="1:26" ht="14.75" customHeight="1" x14ac:dyDescent="0.35">
      <c r="A41" s="8"/>
      <c r="B41" s="3"/>
      <c r="C41" s="315"/>
      <c r="D41" s="316"/>
      <c r="E41" s="316"/>
      <c r="F41" s="316"/>
      <c r="G41" s="316"/>
      <c r="H41" s="317"/>
      <c r="I41" s="3"/>
      <c r="J41" s="266" t="s">
        <v>30</v>
      </c>
      <c r="K41" s="267"/>
      <c r="L41" s="268"/>
      <c r="M41" s="266" t="s">
        <v>307</v>
      </c>
      <c r="N41" s="267"/>
      <c r="O41" s="268"/>
      <c r="P41" s="18"/>
      <c r="Q41" s="25" t="s">
        <v>33</v>
      </c>
      <c r="R41" s="26"/>
      <c r="S41" s="26"/>
      <c r="T41" s="26"/>
      <c r="U41" s="26"/>
      <c r="V41" s="310" t="str" cm="1">
        <f t="array" ref="V41">IFERROR(INDEX('Fundos de Investimento XP'!$F:$F,$F$8),"")</f>
        <v/>
      </c>
      <c r="W41" s="310"/>
      <c r="X41" s="311"/>
      <c r="Z41" s="159" t="e">
        <f>INDEX('Base Fundos'!$Q:$Q,MATCH($F$9,'Base Fundos'!$A:$A,0))</f>
        <v>#N/A</v>
      </c>
    </row>
    <row r="42" spans="1:26" x14ac:dyDescent="0.35">
      <c r="A42" s="8"/>
      <c r="B42" s="3"/>
      <c r="C42" s="315"/>
      <c r="D42" s="316"/>
      <c r="E42" s="316"/>
      <c r="F42" s="316"/>
      <c r="G42" s="316"/>
      <c r="H42" s="317"/>
      <c r="I42" s="3"/>
      <c r="J42" s="269"/>
      <c r="K42" s="270"/>
      <c r="L42" s="271"/>
      <c r="M42" s="269"/>
      <c r="N42" s="270"/>
      <c r="O42" s="271"/>
      <c r="P42" s="18"/>
      <c r="Q42" s="25" t="s">
        <v>34</v>
      </c>
      <c r="R42" s="26"/>
      <c r="S42" s="26"/>
      <c r="T42" s="26"/>
      <c r="U42" s="26"/>
      <c r="V42" s="307" t="str" cm="1">
        <f t="array" ref="V42">IFERROR(INDEX('Fundos de Investimento XP'!$O:$O,$F$8),"-")</f>
        <v>-</v>
      </c>
      <c r="W42" s="307"/>
      <c r="X42" s="308"/>
      <c r="Z42" s="159" t="e">
        <f>INDEX('Base Fundos'!$T:$T,MATCH($F$9,'Base Fundos'!$A:$A,0))</f>
        <v>#N/A</v>
      </c>
    </row>
    <row r="43" spans="1:26" ht="14.75" customHeight="1" x14ac:dyDescent="0.35">
      <c r="A43" s="8"/>
      <c r="B43" s="3"/>
      <c r="C43" s="315"/>
      <c r="D43" s="316"/>
      <c r="E43" s="316"/>
      <c r="F43" s="316"/>
      <c r="G43" s="316"/>
      <c r="H43" s="317"/>
      <c r="I43" s="3"/>
      <c r="J43" s="266" t="s">
        <v>164</v>
      </c>
      <c r="K43" s="267"/>
      <c r="L43" s="268"/>
      <c r="M43" s="266" t="s">
        <v>266</v>
      </c>
      <c r="N43" s="267"/>
      <c r="O43" s="268"/>
      <c r="P43" s="18"/>
      <c r="Q43" s="25" t="s">
        <v>35</v>
      </c>
      <c r="R43" s="26"/>
      <c r="S43" s="26"/>
      <c r="T43" s="26"/>
      <c r="U43" s="26"/>
      <c r="V43" s="307" t="str" cm="1">
        <f t="array" ref="V43">IFERROR(INDEX('Fundos de Investimento XP'!$M:$M,$F$8),"-")</f>
        <v>-</v>
      </c>
      <c r="W43" s="307"/>
      <c r="X43" s="308"/>
      <c r="Z43" s="159" t="e">
        <f>INDEX('Base Fundos'!$R:$R,MATCH($F$9,'Base Fundos'!$A:$A,0))</f>
        <v>#N/A</v>
      </c>
    </row>
    <row r="44" spans="1:26" x14ac:dyDescent="0.35">
      <c r="A44" s="8"/>
      <c r="B44" s="3"/>
      <c r="C44" s="318"/>
      <c r="D44" s="319"/>
      <c r="E44" s="319"/>
      <c r="F44" s="319"/>
      <c r="G44" s="319"/>
      <c r="H44" s="320"/>
      <c r="I44" s="3"/>
      <c r="J44" s="269"/>
      <c r="K44" s="270"/>
      <c r="L44" s="271"/>
      <c r="M44" s="269"/>
      <c r="N44" s="270"/>
      <c r="O44" s="271"/>
      <c r="P44" s="18"/>
      <c r="Q44" s="29" t="s">
        <v>253</v>
      </c>
      <c r="R44" s="30"/>
      <c r="S44" s="30"/>
      <c r="T44" s="30"/>
      <c r="U44" s="30"/>
      <c r="V44" s="107" t="str" cm="1">
        <f t="array" ref="V44">IFERROR(INDEX('Fundos de Investimento XP'!$N:$N,$F$8),"-")</f>
        <v>-</v>
      </c>
      <c r="W44" s="107"/>
      <c r="X44" s="108"/>
      <c r="Z44" s="159" t="e">
        <f>INDEX('Base Fundos'!$S:$S,MATCH($F$9,'Base Fundos'!$A:$A,0))</f>
        <v>#N/A</v>
      </c>
    </row>
    <row r="45" spans="1:26" ht="14.75" customHeight="1" x14ac:dyDescent="0.35">
      <c r="A45" s="8"/>
      <c r="B45" s="3"/>
      <c r="I45" s="3"/>
      <c r="J45" s="266" t="s">
        <v>308</v>
      </c>
      <c r="K45" s="267"/>
      <c r="L45" s="268"/>
      <c r="M45" s="266" t="s">
        <v>309</v>
      </c>
      <c r="N45" s="267"/>
      <c r="O45" s="268"/>
      <c r="P45" s="18"/>
      <c r="Q45" s="5"/>
      <c r="R45" s="5"/>
      <c r="S45" s="5"/>
      <c r="T45" s="5"/>
      <c r="U45" s="5"/>
      <c r="V45" s="5"/>
      <c r="W45" s="5"/>
      <c r="X45" s="5"/>
      <c r="Z45" s="159" t="e">
        <f>INDEX('Base Fundos'!$W:$W,MATCH($F$9,'Base Fundos'!$A:$A,0))</f>
        <v>#N/A</v>
      </c>
    </row>
    <row r="46" spans="1:26" x14ac:dyDescent="0.35">
      <c r="A46" s="8"/>
      <c r="B46" s="3"/>
      <c r="I46" s="3"/>
      <c r="J46" s="269"/>
      <c r="K46" s="270"/>
      <c r="L46" s="271"/>
      <c r="M46" s="269"/>
      <c r="N46" s="270"/>
      <c r="O46" s="271"/>
      <c r="P46" s="18"/>
      <c r="Q46" s="5"/>
      <c r="R46" s="5"/>
      <c r="S46" s="5"/>
      <c r="T46" s="5"/>
      <c r="U46" s="5"/>
      <c r="V46" s="5"/>
      <c r="W46" s="5"/>
      <c r="X46" s="5"/>
      <c r="Z46" s="159" t="e">
        <f>INDEX('Base Fundos'!$U:$U,MATCH($F$9,'Base Fundos'!$A:$A,0))</f>
        <v>#N/A</v>
      </c>
    </row>
    <row r="47" spans="1:26" x14ac:dyDescent="0.35">
      <c r="A47" s="8"/>
      <c r="B47" s="3"/>
      <c r="C47" s="31"/>
      <c r="D47" s="31"/>
      <c r="E47" s="31"/>
      <c r="F47" s="31"/>
      <c r="G47" s="31"/>
      <c r="H47" s="5"/>
      <c r="I47" s="3"/>
      <c r="J47" s="5"/>
      <c r="K47" s="5"/>
      <c r="L47" s="5"/>
      <c r="M47" s="5"/>
      <c r="N47" s="5"/>
      <c r="O47" s="5"/>
      <c r="P47" s="18"/>
      <c r="Q47" s="5"/>
      <c r="R47" s="5"/>
      <c r="S47" s="5"/>
      <c r="T47" s="5"/>
      <c r="U47" s="5"/>
      <c r="V47" s="5"/>
      <c r="W47" s="5"/>
      <c r="X47" s="5"/>
      <c r="Z47" s="1"/>
    </row>
    <row r="48" spans="1:26" ht="15.5" x14ac:dyDescent="0.35">
      <c r="A48" s="8"/>
      <c r="B48" s="3"/>
      <c r="C48" s="21" t="s">
        <v>37</v>
      </c>
      <c r="D48" s="3"/>
      <c r="E48" s="3"/>
      <c r="F48" s="5"/>
      <c r="G48" s="3"/>
      <c r="H48" s="3"/>
      <c r="I48" s="32"/>
      <c r="J48" s="5"/>
      <c r="K48" s="5"/>
      <c r="L48" s="5"/>
      <c r="M48" s="5"/>
      <c r="N48" s="5"/>
      <c r="O48" s="21" t="s">
        <v>38</v>
      </c>
      <c r="P48" s="3"/>
      <c r="Q48" s="3"/>
      <c r="R48" s="3"/>
      <c r="S48" s="3"/>
      <c r="T48" s="5"/>
      <c r="U48" s="5"/>
      <c r="V48" s="5"/>
      <c r="W48" s="5"/>
      <c r="X48" s="5"/>
      <c r="Z48" s="1"/>
    </row>
    <row r="49" spans="1:26" x14ac:dyDescent="0.35">
      <c r="A49" s="8"/>
      <c r="B49" s="3"/>
      <c r="C49" s="5"/>
      <c r="D49" s="3"/>
      <c r="E49" s="3"/>
      <c r="F49" s="3"/>
      <c r="G49" s="3"/>
      <c r="H49" s="3"/>
      <c r="I49" s="33"/>
      <c r="J49" s="5"/>
      <c r="K49" s="5"/>
      <c r="L49" s="5"/>
      <c r="M49" s="5"/>
      <c r="N49" s="5"/>
      <c r="O49" s="5"/>
      <c r="P49" s="3"/>
      <c r="Q49" s="3"/>
      <c r="R49" s="3"/>
      <c r="S49" s="3"/>
      <c r="T49" s="5"/>
      <c r="U49" s="5"/>
      <c r="V49" s="5"/>
      <c r="W49" s="5"/>
      <c r="X49" s="5"/>
      <c r="Z49" s="1"/>
    </row>
    <row r="50" spans="1:26" ht="14.75" customHeight="1" x14ac:dyDescent="0.35">
      <c r="A50" s="8"/>
      <c r="B50" s="3"/>
      <c r="C50" s="281" t="str">
        <f>IFERROR(IF(INDEX('Base Comentários'!C:C,MATCH(F9,'Base Comentários'!A:A,0))&lt;&gt;"",INDEX('Base Comentários'!C:C,MATCH(F9,'Base Comentários'!A:A,0)),"Comentário não disponível"),"Comentário não disponível")</f>
        <v>Comentário não disponível</v>
      </c>
      <c r="D50" s="282"/>
      <c r="E50" s="282"/>
      <c r="F50" s="282"/>
      <c r="G50" s="282"/>
      <c r="H50" s="282"/>
      <c r="I50" s="282"/>
      <c r="J50" s="282"/>
      <c r="K50" s="282"/>
      <c r="L50" s="282"/>
      <c r="M50" s="283"/>
      <c r="N50" s="34"/>
      <c r="O50" s="290" t="str">
        <f>IFERROR(IF(INDEX('Base Comentários'!D:D,MATCH(F9,'Base Comentários'!A:A,0))&lt;&gt;"",INDEX('Base Comentários'!D:D,MATCH(F9,'Base Comentários'!A:A,0)),"Comentário não disponível"),"Comentário não disponível")</f>
        <v>Comentário não disponível</v>
      </c>
      <c r="P50" s="291"/>
      <c r="Q50" s="291"/>
      <c r="R50" s="291"/>
      <c r="S50" s="291"/>
      <c r="T50" s="291"/>
      <c r="U50" s="291"/>
      <c r="V50" s="291"/>
      <c r="W50" s="291"/>
      <c r="X50" s="292"/>
      <c r="Z50" s="1"/>
    </row>
    <row r="51" spans="1:26" x14ac:dyDescent="0.35">
      <c r="A51" s="8"/>
      <c r="B51" s="3"/>
      <c r="C51" s="284"/>
      <c r="D51" s="285"/>
      <c r="E51" s="285"/>
      <c r="F51" s="285"/>
      <c r="G51" s="285"/>
      <c r="H51" s="285"/>
      <c r="I51" s="285"/>
      <c r="J51" s="285"/>
      <c r="K51" s="285"/>
      <c r="L51" s="285"/>
      <c r="M51" s="286"/>
      <c r="N51" s="34"/>
      <c r="O51" s="293"/>
      <c r="P51" s="294"/>
      <c r="Q51" s="294"/>
      <c r="R51" s="294"/>
      <c r="S51" s="294"/>
      <c r="T51" s="294"/>
      <c r="U51" s="294"/>
      <c r="V51" s="294"/>
      <c r="W51" s="294"/>
      <c r="X51" s="295"/>
      <c r="Z51" s="1"/>
    </row>
    <row r="52" spans="1:26" x14ac:dyDescent="0.35">
      <c r="A52" s="8"/>
      <c r="B52" s="3"/>
      <c r="C52" s="284"/>
      <c r="D52" s="285"/>
      <c r="E52" s="285"/>
      <c r="F52" s="285"/>
      <c r="G52" s="285"/>
      <c r="H52" s="285"/>
      <c r="I52" s="285"/>
      <c r="J52" s="285"/>
      <c r="K52" s="285"/>
      <c r="L52" s="285"/>
      <c r="M52" s="286"/>
      <c r="N52" s="34"/>
      <c r="O52" s="293"/>
      <c r="P52" s="294"/>
      <c r="Q52" s="294"/>
      <c r="R52" s="294"/>
      <c r="S52" s="294"/>
      <c r="T52" s="294"/>
      <c r="U52" s="294"/>
      <c r="V52" s="294"/>
      <c r="W52" s="294"/>
      <c r="X52" s="295"/>
      <c r="Z52" s="1"/>
    </row>
    <row r="53" spans="1:26" x14ac:dyDescent="0.35">
      <c r="A53" s="8"/>
      <c r="B53" s="3"/>
      <c r="C53" s="284"/>
      <c r="D53" s="285"/>
      <c r="E53" s="285"/>
      <c r="F53" s="285"/>
      <c r="G53" s="285"/>
      <c r="H53" s="285"/>
      <c r="I53" s="285"/>
      <c r="J53" s="285"/>
      <c r="K53" s="285"/>
      <c r="L53" s="285"/>
      <c r="M53" s="286"/>
      <c r="N53" s="34"/>
      <c r="O53" s="293"/>
      <c r="P53" s="294"/>
      <c r="Q53" s="294"/>
      <c r="R53" s="294"/>
      <c r="S53" s="294"/>
      <c r="T53" s="294"/>
      <c r="U53" s="294"/>
      <c r="V53" s="294"/>
      <c r="W53" s="294"/>
      <c r="X53" s="295"/>
      <c r="Z53" s="1"/>
    </row>
    <row r="54" spans="1:26" x14ac:dyDescent="0.35">
      <c r="A54" s="8"/>
      <c r="B54" s="3"/>
      <c r="C54" s="284"/>
      <c r="D54" s="285"/>
      <c r="E54" s="285"/>
      <c r="F54" s="285"/>
      <c r="G54" s="285"/>
      <c r="H54" s="285"/>
      <c r="I54" s="285"/>
      <c r="J54" s="285"/>
      <c r="K54" s="285"/>
      <c r="L54" s="285"/>
      <c r="M54" s="286"/>
      <c r="N54" s="34"/>
      <c r="O54" s="293"/>
      <c r="P54" s="294"/>
      <c r="Q54" s="294"/>
      <c r="R54" s="294"/>
      <c r="S54" s="294"/>
      <c r="T54" s="294"/>
      <c r="U54" s="294"/>
      <c r="V54" s="294"/>
      <c r="W54" s="294"/>
      <c r="X54" s="295"/>
      <c r="Z54" s="1"/>
    </row>
    <row r="55" spans="1:26" x14ac:dyDescent="0.35">
      <c r="A55" s="8"/>
      <c r="B55" s="3"/>
      <c r="C55" s="284"/>
      <c r="D55" s="285"/>
      <c r="E55" s="285"/>
      <c r="F55" s="285"/>
      <c r="G55" s="285"/>
      <c r="H55" s="285"/>
      <c r="I55" s="285"/>
      <c r="J55" s="285"/>
      <c r="K55" s="285"/>
      <c r="L55" s="285"/>
      <c r="M55" s="286"/>
      <c r="N55" s="34"/>
      <c r="O55" s="293"/>
      <c r="P55" s="294"/>
      <c r="Q55" s="294"/>
      <c r="R55" s="294"/>
      <c r="S55" s="294"/>
      <c r="T55" s="294"/>
      <c r="U55" s="294"/>
      <c r="V55" s="294"/>
      <c r="W55" s="294"/>
      <c r="X55" s="295"/>
      <c r="Z55" s="1"/>
    </row>
    <row r="56" spans="1:26" x14ac:dyDescent="0.35">
      <c r="A56" s="8"/>
      <c r="B56" s="3"/>
      <c r="C56" s="284"/>
      <c r="D56" s="285"/>
      <c r="E56" s="285"/>
      <c r="F56" s="285"/>
      <c r="G56" s="285"/>
      <c r="H56" s="285"/>
      <c r="I56" s="285"/>
      <c r="J56" s="285"/>
      <c r="K56" s="285"/>
      <c r="L56" s="285"/>
      <c r="M56" s="286"/>
      <c r="N56" s="34"/>
      <c r="O56" s="293"/>
      <c r="P56" s="294"/>
      <c r="Q56" s="294"/>
      <c r="R56" s="294"/>
      <c r="S56" s="294"/>
      <c r="T56" s="294"/>
      <c r="U56" s="294"/>
      <c r="V56" s="294"/>
      <c r="W56" s="294"/>
      <c r="X56" s="295"/>
      <c r="Z56" s="1"/>
    </row>
    <row r="57" spans="1:26" x14ac:dyDescent="0.35">
      <c r="A57" s="8"/>
      <c r="B57" s="3"/>
      <c r="C57" s="284"/>
      <c r="D57" s="285"/>
      <c r="E57" s="285"/>
      <c r="F57" s="285"/>
      <c r="G57" s="285"/>
      <c r="H57" s="285"/>
      <c r="I57" s="285"/>
      <c r="J57" s="285"/>
      <c r="K57" s="285"/>
      <c r="L57" s="285"/>
      <c r="M57" s="286"/>
      <c r="N57" s="34"/>
      <c r="O57" s="293"/>
      <c r="P57" s="294"/>
      <c r="Q57" s="294"/>
      <c r="R57" s="294"/>
      <c r="S57" s="294"/>
      <c r="T57" s="294"/>
      <c r="U57" s="294"/>
      <c r="V57" s="294"/>
      <c r="W57" s="294"/>
      <c r="X57" s="295"/>
      <c r="Z57" s="1"/>
    </row>
    <row r="58" spans="1:26" ht="20.75" customHeight="1" x14ac:dyDescent="0.35">
      <c r="A58" s="8"/>
      <c r="B58" s="3"/>
      <c r="C58" s="287"/>
      <c r="D58" s="288"/>
      <c r="E58" s="288"/>
      <c r="F58" s="288"/>
      <c r="G58" s="288"/>
      <c r="H58" s="288"/>
      <c r="I58" s="288"/>
      <c r="J58" s="288"/>
      <c r="K58" s="288"/>
      <c r="L58" s="288"/>
      <c r="M58" s="289"/>
      <c r="N58" s="28"/>
      <c r="O58" s="296"/>
      <c r="P58" s="297"/>
      <c r="Q58" s="297"/>
      <c r="R58" s="297"/>
      <c r="S58" s="297"/>
      <c r="T58" s="297"/>
      <c r="U58" s="297"/>
      <c r="V58" s="297"/>
      <c r="W58" s="297"/>
      <c r="X58" s="298"/>
      <c r="Z58" s="1"/>
    </row>
    <row r="59" spans="1:26" ht="20.5" x14ac:dyDescent="0.35">
      <c r="A59" s="8"/>
      <c r="B59" s="3"/>
      <c r="C59" s="5"/>
      <c r="D59" s="5"/>
      <c r="E59" s="5"/>
      <c r="F59" s="5"/>
      <c r="G59" s="5"/>
      <c r="H59" s="5"/>
      <c r="I59" s="5"/>
      <c r="J59" s="28"/>
      <c r="K59" s="28"/>
      <c r="L59" s="28"/>
      <c r="M59" s="28"/>
      <c r="N59" s="28"/>
      <c r="O59" s="28"/>
      <c r="P59" s="35"/>
      <c r="Q59" s="5"/>
      <c r="R59" s="5"/>
      <c r="S59" s="5"/>
      <c r="T59" s="5"/>
      <c r="U59" s="5"/>
      <c r="V59" s="5"/>
      <c r="W59" s="5"/>
      <c r="X59" s="5"/>
      <c r="Z59" s="1"/>
    </row>
    <row r="60" spans="1:26" ht="20.5" x14ac:dyDescent="0.35">
      <c r="A60" s="8"/>
      <c r="B60" s="3"/>
      <c r="C60" s="5"/>
      <c r="D60" s="5"/>
      <c r="E60" s="5"/>
      <c r="F60" s="5"/>
      <c r="G60" s="5"/>
      <c r="H60" s="5"/>
      <c r="I60" s="5"/>
      <c r="J60" s="28"/>
      <c r="K60" s="28"/>
      <c r="L60" s="28"/>
      <c r="M60" s="28"/>
      <c r="N60" s="28"/>
      <c r="O60" s="28"/>
      <c r="P60" s="35"/>
      <c r="Q60" s="5"/>
      <c r="R60" s="5"/>
      <c r="S60" s="5"/>
      <c r="T60" s="5"/>
      <c r="U60" s="5"/>
      <c r="V60" s="5"/>
      <c r="W60" s="5"/>
      <c r="X60" s="5"/>
      <c r="Z60" s="1"/>
    </row>
    <row r="61" spans="1:26" ht="20.5" x14ac:dyDescent="0.35">
      <c r="A61" s="8"/>
      <c r="B61" s="3"/>
      <c r="C61" s="21" t="s">
        <v>39</v>
      </c>
      <c r="D61" s="19"/>
      <c r="G61" s="19"/>
      <c r="H61" s="19"/>
      <c r="I61" s="35"/>
      <c r="J61" s="5"/>
      <c r="K61" s="5"/>
      <c r="L61" s="5"/>
      <c r="M61" s="5"/>
      <c r="N61" s="28"/>
      <c r="X61" s="5"/>
      <c r="Z61" s="1"/>
    </row>
    <row r="62" spans="1:26" ht="20.5" x14ac:dyDescent="0.35">
      <c r="A62" s="8"/>
      <c r="B62" s="3"/>
      <c r="C62" s="5"/>
      <c r="D62" s="19"/>
      <c r="E62" s="5"/>
      <c r="F62" s="5"/>
      <c r="G62" s="19"/>
      <c r="H62" s="19"/>
      <c r="I62" s="35"/>
      <c r="J62" s="5"/>
      <c r="K62" s="5"/>
      <c r="L62" s="5"/>
      <c r="M62" s="5"/>
      <c r="N62" s="28"/>
      <c r="X62" s="5"/>
      <c r="Z62" s="1"/>
    </row>
    <row r="63" spans="1:26" ht="49.5" customHeight="1" thickBot="1" x14ac:dyDescent="0.4">
      <c r="A63" s="8"/>
      <c r="B63" s="3"/>
      <c r="C63" s="223"/>
      <c r="D63" s="36" t="s">
        <v>41</v>
      </c>
      <c r="E63" s="36" t="s">
        <v>42</v>
      </c>
      <c r="F63" s="36" t="s">
        <v>43</v>
      </c>
      <c r="G63" s="37" t="s">
        <v>3137</v>
      </c>
      <c r="H63" s="37" t="s">
        <v>3138</v>
      </c>
      <c r="I63" s="36">
        <v>2020</v>
      </c>
      <c r="J63" s="36">
        <v>2019</v>
      </c>
      <c r="K63" s="36">
        <v>2018</v>
      </c>
      <c r="L63" s="37" t="s">
        <v>3136</v>
      </c>
      <c r="M63" s="37" t="s">
        <v>44</v>
      </c>
      <c r="N63" s="37" t="s">
        <v>45</v>
      </c>
      <c r="X63" s="5"/>
      <c r="Z63" s="1"/>
    </row>
    <row r="64" spans="1:26" x14ac:dyDescent="0.35">
      <c r="A64" s="8"/>
      <c r="B64" s="3"/>
      <c r="C64" s="214" t="s">
        <v>40</v>
      </c>
      <c r="D64" s="215" t="str" cm="1">
        <f t="array" ref="D64">IFERROR(INDEX('Fundos de Investimento XP'!AM:AM,$F$8),"-")</f>
        <v>-</v>
      </c>
      <c r="E64" s="215" t="str" cm="1">
        <f t="array" ref="E64">IFERROR(INDEX('Fundos de Investimento XP'!AN:AN,$F$8),"-")</f>
        <v>-</v>
      </c>
      <c r="F64" s="215" t="str" cm="1">
        <f t="array" ref="F64">IFERROR(INDEX('Fundos de Investimento XP'!AO:AO,$F$8),"-")</f>
        <v>-</v>
      </c>
      <c r="G64" s="215" t="str" cm="1">
        <f t="array" ref="G64">IFERROR(INDEX('Fundos de Investimento XP'!AP:AP,$F$8),"-")</f>
        <v>-</v>
      </c>
      <c r="H64" s="215" t="str" cm="1">
        <f t="array" ref="H64">IFERROR(INDEX('Fundos de Investimento XP'!AQ:AQ,$F$8),"-")</f>
        <v>-</v>
      </c>
      <c r="I64" s="215" t="str" cm="1">
        <f t="array" ref="I64">IFERROR(INDEX('Fundos de Investimento XP'!AR:AR,$F$8),"-")</f>
        <v>-</v>
      </c>
      <c r="J64" s="215" t="str" cm="1">
        <f t="array" ref="J64">IFERROR(INDEX('Fundos de Investimento XP'!AS:AS,$F$8),"-")</f>
        <v>-</v>
      </c>
      <c r="K64" s="215" t="str" cm="1">
        <f t="array" ref="K64">IFERROR(INDEX('Fundos de Investimento XP'!AT:AT,$F$8),"-")</f>
        <v>-</v>
      </c>
      <c r="L64" s="215" t="str" cm="1">
        <f t="array" ref="L64">IFERROR(INDEX('Fundos de Investimento XP'!AW:AW,$F$8),"-")</f>
        <v>-</v>
      </c>
      <c r="M64" s="215" t="str" cm="1">
        <f t="array" ref="M64">IFERROR(INDEX('Fundos de Investimento XP'!BT:BT,$F$8),"-")</f>
        <v>-</v>
      </c>
      <c r="N64" s="216" t="str" cm="1">
        <f t="array" ref="N64">IFERROR(INDEX('Fundos de Investimento XP'!BV:BV,$F$8),"-")</f>
        <v>-</v>
      </c>
      <c r="X64" s="5"/>
      <c r="Z64" s="1"/>
    </row>
    <row r="65" spans="1:26" x14ac:dyDescent="0.35">
      <c r="A65" s="8"/>
      <c r="B65" s="3"/>
      <c r="C65" s="217" t="s">
        <v>310</v>
      </c>
      <c r="D65" s="218" t="str" cm="1">
        <f t="array" ref="D65">IFERROR(INDEX('Fundos de Investimento XP'!AX:AX,$F$8),"-")</f>
        <v>-</v>
      </c>
      <c r="E65" s="218" t="str" cm="1">
        <f t="array" ref="E65">IFERROR(INDEX('Fundos de Investimento XP'!AY:AY,$F$8),"-")</f>
        <v>-</v>
      </c>
      <c r="F65" s="218" t="str" cm="1">
        <f t="array" ref="F65">IFERROR(INDEX('Fundos de Investimento XP'!AZ:AZ,$F$8),"-")</f>
        <v>-</v>
      </c>
      <c r="G65" s="218" t="str" cm="1">
        <f t="array" ref="G65">IFERROR(INDEX('Fundos de Investimento XP'!BA:BA,$F$8),"-")</f>
        <v>-</v>
      </c>
      <c r="H65" s="218" t="str" cm="1">
        <f t="array" ref="H65">IFERROR(INDEX('Fundos de Investimento XP'!BB:BB,$F$8),"-")</f>
        <v>-</v>
      </c>
      <c r="I65" s="218" t="str" cm="1">
        <f t="array" ref="I65">IFERROR(INDEX('Fundos de Investimento XP'!BC:BC,$F$8),"-")</f>
        <v>-</v>
      </c>
      <c r="J65" s="218" t="str" cm="1">
        <f t="array" ref="J65">IFERROR(INDEX('Fundos de Investimento XP'!BD:BD,$F$8),"-")</f>
        <v>-</v>
      </c>
      <c r="K65" s="218" t="str" cm="1">
        <f t="array" ref="K65">IFERROR(INDEX('Fundos de Investimento XP'!BE:BE,$F$8),"-")</f>
        <v>-</v>
      </c>
      <c r="L65" s="218" t="str" cm="1">
        <f t="array" ref="L65">IFERROR(INDEX('Fundos de Investimento XP'!BH:BH,$F$8),"-")</f>
        <v>-</v>
      </c>
      <c r="M65" s="218"/>
      <c r="N65" s="219"/>
      <c r="X65" s="5"/>
      <c r="Z65" s="1"/>
    </row>
    <row r="66" spans="1:26" x14ac:dyDescent="0.35">
      <c r="A66" s="8"/>
      <c r="B66" s="3"/>
      <c r="C66" s="220" t="s">
        <v>311</v>
      </c>
      <c r="D66" s="221" t="str" cm="1">
        <f t="array" ref="D66">IFERROR(INDEX('Fundos de Investimento XP'!BI:BI,$F$8),"-")</f>
        <v>-</v>
      </c>
      <c r="E66" s="221" t="str" cm="1">
        <f t="array" ref="E66">IFERROR(INDEX('Fundos de Investimento XP'!BJ:BJ,$F$8),"-")</f>
        <v>-</v>
      </c>
      <c r="F66" s="221" t="str" cm="1">
        <f t="array" ref="F66">IFERROR(INDEX('Fundos de Investimento XP'!BK:BK,$F$8),"-")</f>
        <v>-</v>
      </c>
      <c r="G66" s="221" t="str" cm="1">
        <f t="array" ref="G66">IFERROR(INDEX('Fundos de Investimento XP'!BL:BL,$F$8),"-")</f>
        <v>-</v>
      </c>
      <c r="H66" s="221" t="str" cm="1">
        <f t="array" ref="H66">IFERROR(INDEX('Fundos de Investimento XP'!BM:BM,$F$8),"-")</f>
        <v>-</v>
      </c>
      <c r="I66" s="221" t="str" cm="1">
        <f t="array" ref="I66">IFERROR(INDEX('Fundos de Investimento XP'!BN:BN,$F$8),"-")</f>
        <v>-</v>
      </c>
      <c r="J66" s="221" t="str" cm="1">
        <f t="array" ref="J66">IFERROR(INDEX('Fundos de Investimento XP'!BO:BO,$F$8),"-")</f>
        <v>-</v>
      </c>
      <c r="K66" s="221" t="str" cm="1">
        <f t="array" ref="K66">IFERROR(INDEX('Fundos de Investimento XP'!BP:BP,$F$8),"-")</f>
        <v>-</v>
      </c>
      <c r="L66" s="221" t="str" cm="1">
        <f t="array" ref="L66">IFERROR(INDEX('Fundos de Investimento XP'!BS:BS,$F$8),"-")</f>
        <v>-</v>
      </c>
      <c r="M66" s="221"/>
      <c r="N66" s="222"/>
      <c r="X66" s="5"/>
      <c r="Z66" s="1"/>
    </row>
    <row r="67" spans="1:26" x14ac:dyDescent="0.35">
      <c r="A67" s="8"/>
      <c r="B67" s="3"/>
      <c r="Z67" s="1"/>
    </row>
    <row r="68" spans="1:26" x14ac:dyDescent="0.35">
      <c r="A68" s="8"/>
      <c r="B68" s="3"/>
      <c r="Z68" s="1"/>
    </row>
    <row r="69" spans="1:26" x14ac:dyDescent="0.35">
      <c r="A69" s="8"/>
      <c r="B69" s="3"/>
      <c r="C69" s="309"/>
      <c r="D69" s="309"/>
      <c r="E69" s="309"/>
      <c r="F69" s="309"/>
      <c r="G69" s="309"/>
      <c r="H69" s="309"/>
      <c r="I69" s="309"/>
      <c r="J69" s="309"/>
      <c r="K69" s="309"/>
      <c r="L69" s="309"/>
      <c r="M69" s="309"/>
      <c r="N69" s="309"/>
      <c r="O69" s="309"/>
      <c r="P69" s="309"/>
      <c r="Q69" s="309"/>
      <c r="R69" s="309"/>
      <c r="S69" s="309"/>
      <c r="T69" s="309"/>
      <c r="U69" s="309"/>
      <c r="V69" s="309"/>
      <c r="W69" s="309"/>
      <c r="X69" s="309"/>
      <c r="Z69" s="1"/>
    </row>
    <row r="70" spans="1:26" x14ac:dyDescent="0.35">
      <c r="A70" s="8"/>
      <c r="B70" s="3"/>
      <c r="C70" s="309"/>
      <c r="D70" s="309"/>
      <c r="E70" s="309"/>
      <c r="F70" s="309"/>
      <c r="G70" s="309"/>
      <c r="H70" s="309"/>
      <c r="I70" s="309"/>
      <c r="J70" s="309"/>
      <c r="K70" s="309"/>
      <c r="L70" s="309"/>
      <c r="M70" s="309"/>
      <c r="N70" s="309"/>
      <c r="O70" s="309"/>
      <c r="P70" s="309"/>
      <c r="Q70" s="309"/>
      <c r="R70" s="309"/>
      <c r="S70" s="309"/>
      <c r="T70" s="309"/>
      <c r="U70" s="309"/>
      <c r="V70" s="309"/>
      <c r="W70" s="309"/>
      <c r="X70" s="309"/>
      <c r="Z70" s="1"/>
    </row>
    <row r="71" spans="1:26" x14ac:dyDescent="0.35">
      <c r="A71" s="8"/>
      <c r="B71" s="3"/>
      <c r="C71" s="309"/>
      <c r="D71" s="309"/>
      <c r="E71" s="309"/>
      <c r="F71" s="309"/>
      <c r="G71" s="309"/>
      <c r="H71" s="309"/>
      <c r="I71" s="309"/>
      <c r="J71" s="309"/>
      <c r="K71" s="309"/>
      <c r="L71" s="309"/>
      <c r="M71" s="309"/>
      <c r="N71" s="309"/>
      <c r="O71" s="309"/>
      <c r="P71" s="309"/>
      <c r="Q71" s="309"/>
      <c r="R71" s="309"/>
      <c r="S71" s="309"/>
      <c r="T71" s="309"/>
      <c r="U71" s="309"/>
      <c r="V71" s="309"/>
      <c r="W71" s="309"/>
      <c r="X71" s="309"/>
      <c r="Z71" s="1"/>
    </row>
    <row r="72" spans="1:26" x14ac:dyDescent="0.35">
      <c r="A72" s="38"/>
      <c r="B72" s="1"/>
      <c r="C72" s="1"/>
      <c r="D72" s="1"/>
      <c r="E72" s="1"/>
      <c r="F72" s="1"/>
      <c r="G72" s="1"/>
      <c r="H72" s="1"/>
      <c r="I72" s="1"/>
      <c r="J72" s="1"/>
      <c r="K72" s="1"/>
      <c r="L72" s="1"/>
      <c r="M72" s="1"/>
      <c r="N72" s="1"/>
      <c r="O72" s="1"/>
      <c r="P72" s="1"/>
      <c r="Q72" s="1"/>
      <c r="R72" s="1"/>
      <c r="S72" s="1"/>
      <c r="T72" s="1"/>
      <c r="U72" s="1"/>
      <c r="V72" s="1"/>
      <c r="W72" s="1"/>
      <c r="X72" s="1"/>
      <c r="Z72" s="1"/>
    </row>
    <row r="73" spans="1:26" x14ac:dyDescent="0.35">
      <c r="A73" s="38"/>
      <c r="B73" s="1"/>
      <c r="C73" s="1"/>
      <c r="D73" s="1"/>
      <c r="E73" s="1"/>
      <c r="F73" s="1"/>
      <c r="G73" s="1"/>
      <c r="H73" s="1"/>
      <c r="I73" s="1"/>
      <c r="J73" s="1"/>
      <c r="K73" s="1"/>
      <c r="L73" s="1"/>
      <c r="M73" s="1"/>
      <c r="N73" s="1"/>
      <c r="O73" s="1"/>
      <c r="P73" s="1"/>
      <c r="Q73" s="1"/>
      <c r="R73" s="1"/>
      <c r="S73" s="1"/>
      <c r="T73" s="1"/>
      <c r="U73" s="1"/>
      <c r="V73" s="1"/>
      <c r="W73" s="1"/>
      <c r="X73" s="1"/>
      <c r="Z73" s="1"/>
    </row>
    <row r="74" spans="1:26" x14ac:dyDescent="0.35">
      <c r="A74" s="38"/>
      <c r="B74" s="1"/>
      <c r="C74" s="1"/>
      <c r="D74" s="1"/>
      <c r="E74" s="1"/>
      <c r="F74" s="1"/>
      <c r="G74" s="1"/>
      <c r="H74" s="1"/>
      <c r="I74" s="1"/>
      <c r="J74" s="1"/>
      <c r="K74" s="1"/>
      <c r="L74" s="1"/>
      <c r="M74" s="1"/>
      <c r="N74" s="1"/>
      <c r="O74" s="1"/>
      <c r="P74" s="1"/>
      <c r="Q74" s="1"/>
      <c r="R74" s="1"/>
      <c r="S74" s="1"/>
      <c r="T74" s="1"/>
      <c r="U74" s="1"/>
      <c r="V74" s="1"/>
      <c r="W74" s="1"/>
      <c r="X74" s="1"/>
      <c r="Z74" s="1"/>
    </row>
    <row r="75" spans="1:26" x14ac:dyDescent="0.35">
      <c r="A75" s="38"/>
      <c r="B75" s="1"/>
      <c r="C75" s="1"/>
      <c r="D75" s="1"/>
      <c r="E75" s="1"/>
      <c r="F75" s="1"/>
      <c r="G75" s="1"/>
      <c r="H75" s="1"/>
      <c r="I75" s="1"/>
      <c r="J75" s="1"/>
      <c r="K75" s="1"/>
      <c r="L75" s="1"/>
      <c r="M75" s="1"/>
      <c r="N75" s="1"/>
      <c r="O75" s="1"/>
      <c r="P75" s="1"/>
      <c r="Q75" s="1"/>
      <c r="R75" s="1"/>
      <c r="S75" s="1"/>
      <c r="T75" s="1"/>
      <c r="U75" s="1"/>
      <c r="V75" s="1"/>
      <c r="W75" s="1"/>
      <c r="X75" s="1"/>
      <c r="Z75" s="1"/>
    </row>
  </sheetData>
  <mergeCells count="51">
    <mergeCell ref="C2:I4"/>
    <mergeCell ref="C7:E7"/>
    <mergeCell ref="F7:J7"/>
    <mergeCell ref="L9:N9"/>
    <mergeCell ref="O9:S9"/>
    <mergeCell ref="C8:E8"/>
    <mergeCell ref="F8:J8"/>
    <mergeCell ref="C15:H21"/>
    <mergeCell ref="C9:E9"/>
    <mergeCell ref="F9:J9"/>
    <mergeCell ref="L10:N10"/>
    <mergeCell ref="O10:S10"/>
    <mergeCell ref="C10:E10"/>
    <mergeCell ref="F10:J10"/>
    <mergeCell ref="V33:X33"/>
    <mergeCell ref="V34:X34"/>
    <mergeCell ref="J37:L38"/>
    <mergeCell ref="M37:O38"/>
    <mergeCell ref="V37:X37"/>
    <mergeCell ref="C71:X71"/>
    <mergeCell ref="J41:L42"/>
    <mergeCell ref="M41:O42"/>
    <mergeCell ref="V41:X41"/>
    <mergeCell ref="V42:X42"/>
    <mergeCell ref="V43:X43"/>
    <mergeCell ref="C69:X70"/>
    <mergeCell ref="C35:H44"/>
    <mergeCell ref="J43:L44"/>
    <mergeCell ref="V38:X38"/>
    <mergeCell ref="J35:L36"/>
    <mergeCell ref="M35:O36"/>
    <mergeCell ref="V35:X35"/>
    <mergeCell ref="V36:X36"/>
    <mergeCell ref="J45:L46"/>
    <mergeCell ref="M45:O46"/>
    <mergeCell ref="M43:O44"/>
    <mergeCell ref="C25:O31"/>
    <mergeCell ref="C50:M58"/>
    <mergeCell ref="O50:X58"/>
    <mergeCell ref="V32:X32"/>
    <mergeCell ref="J39:L40"/>
    <mergeCell ref="M39:O40"/>
    <mergeCell ref="V39:X39"/>
    <mergeCell ref="V40:X40"/>
    <mergeCell ref="V25:X25"/>
    <mergeCell ref="V26:X26"/>
    <mergeCell ref="V27:X27"/>
    <mergeCell ref="V28:X28"/>
    <mergeCell ref="V29:X29"/>
    <mergeCell ref="V30:X30"/>
    <mergeCell ref="V31:X31"/>
  </mergeCells>
  <conditionalFormatting sqref="J35:L36">
    <cfRule type="expression" dxfId="38" priority="18">
      <formula>$Z$35=1</formula>
    </cfRule>
  </conditionalFormatting>
  <conditionalFormatting sqref="J37:L38">
    <cfRule type="expression" dxfId="37" priority="11">
      <formula>$Z$37=1</formula>
    </cfRule>
  </conditionalFormatting>
  <conditionalFormatting sqref="J39:L40">
    <cfRule type="expression" dxfId="36" priority="8">
      <formula>$Z$39=1</formula>
    </cfRule>
  </conditionalFormatting>
  <conditionalFormatting sqref="J41:L42">
    <cfRule type="expression" dxfId="35" priority="6">
      <formula>$Z$41=1</formula>
    </cfRule>
  </conditionalFormatting>
  <conditionalFormatting sqref="J43:L44">
    <cfRule type="expression" dxfId="34" priority="4">
      <formula>$Z$43=1</formula>
    </cfRule>
  </conditionalFormatting>
  <conditionalFormatting sqref="J45:L46">
    <cfRule type="expression" dxfId="33" priority="2">
      <formula>$Z$45=1</formula>
    </cfRule>
  </conditionalFormatting>
  <conditionalFormatting sqref="M35:O36">
    <cfRule type="expression" dxfId="32" priority="12">
      <formula>$Z$36=1</formula>
    </cfRule>
  </conditionalFormatting>
  <conditionalFormatting sqref="M37:O38">
    <cfRule type="expression" dxfId="31" priority="10">
      <formula>$Z$38=1</formula>
    </cfRule>
  </conditionalFormatting>
  <conditionalFormatting sqref="M39:O40">
    <cfRule type="expression" dxfId="30" priority="7">
      <formula>$Z$40=1</formula>
    </cfRule>
  </conditionalFormatting>
  <conditionalFormatting sqref="M41:O42">
    <cfRule type="expression" dxfId="29" priority="5">
      <formula>$Z$42=1</formula>
    </cfRule>
  </conditionalFormatting>
  <conditionalFormatting sqref="M43:O44">
    <cfRule type="expression" dxfId="28" priority="3">
      <formula>$Z$44=1</formula>
    </cfRule>
  </conditionalFormatting>
  <conditionalFormatting sqref="M45:O46">
    <cfRule type="expression" dxfId="27" priority="1">
      <formula>$Z$46=1</formula>
    </cfRule>
  </conditionalFormatting>
  <dataValidations count="1">
    <dataValidation type="list" allowBlank="1" showInputMessage="1" showErrorMessage="1" sqref="F7:J7" xr:uid="{9C285495-4BBE-4132-A26D-9ECFF85EA1DA}">
      <formula1>fundos_xp</formula1>
    </dataValidation>
  </dataValidations>
  <pageMargins left="0.7" right="0.7" top="0.75" bottom="0.75" header="0.3" footer="0.3"/>
  <pageSetup paperSize="9" orientation="portrait" r:id="rId1"/>
  <headerFooter>
    <oddFooter>&amp;R_x000D_&amp;1#&amp;"Calibri"&amp;10&amp;K008000 [ CLASSIFICAÇÃO: PÚBLICA ]</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91C58-5547-4F98-AF42-319D4F718AAB}">
  <sheetPr codeName="Sheet5"/>
  <dimension ref="A1:AE25"/>
  <sheetViews>
    <sheetView showGridLines="0" workbookViewId="0">
      <selection activeCell="E7" sqref="E7"/>
    </sheetView>
  </sheetViews>
  <sheetFormatPr defaultColWidth="0" defaultRowHeight="14.5" zeroHeight="1" x14ac:dyDescent="0.35"/>
  <cols>
    <col min="1" max="1" width="16.1796875" customWidth="1"/>
    <col min="2" max="2" width="1.453125" customWidth="1"/>
    <col min="3" max="3" width="45" bestFit="1" customWidth="1"/>
    <col min="4" max="4" width="1.453125" customWidth="1"/>
    <col min="5" max="5" width="14.54296875" customWidth="1"/>
    <col min="6" max="6" width="1.453125" customWidth="1"/>
    <col min="7" max="7" width="15.81640625" customWidth="1"/>
    <col min="8" max="8" width="1.453125" customWidth="1"/>
    <col min="9" max="9" width="14.54296875" customWidth="1"/>
    <col min="10" max="10" width="1.453125" customWidth="1"/>
    <col min="11" max="11" width="14.54296875" customWidth="1"/>
    <col min="12" max="12" width="1.453125" customWidth="1"/>
    <col min="13" max="13" width="15.81640625" customWidth="1"/>
    <col min="14" max="14" width="1.54296875" customWidth="1"/>
    <col min="15" max="15" width="15.81640625" customWidth="1"/>
    <col min="16" max="16" width="1.54296875" customWidth="1"/>
    <col min="17" max="17" width="3" customWidth="1"/>
    <col min="18" max="18" width="14.453125" hidden="1" customWidth="1"/>
    <col min="19" max="21" width="23.81640625" hidden="1" customWidth="1"/>
    <col min="22" max="31" width="0" hidden="1" customWidth="1"/>
    <col min="32" max="16384" width="9.1796875" hidden="1"/>
  </cols>
  <sheetData>
    <row r="1" spans="1:17" ht="6" customHeight="1" x14ac:dyDescent="0.35">
      <c r="A1" s="70"/>
      <c r="P1" s="41"/>
      <c r="Q1" s="2"/>
    </row>
    <row r="2" spans="1:17" ht="19.5" customHeight="1" x14ac:dyDescent="0.35">
      <c r="A2" s="70"/>
      <c r="C2" s="343" t="s">
        <v>77</v>
      </c>
      <c r="D2" s="344"/>
      <c r="E2" s="344"/>
      <c r="P2" s="41"/>
      <c r="Q2" s="2"/>
    </row>
    <row r="3" spans="1:17" ht="19.5" customHeight="1" x14ac:dyDescent="0.35">
      <c r="A3" s="70"/>
      <c r="C3" s="344"/>
      <c r="D3" s="344"/>
      <c r="E3" s="344"/>
      <c r="P3" s="41"/>
      <c r="Q3" s="2"/>
    </row>
    <row r="4" spans="1:17" ht="20" thickBot="1" x14ac:dyDescent="0.4">
      <c r="A4" s="70"/>
      <c r="C4" s="345"/>
      <c r="D4" s="345"/>
      <c r="E4" s="345"/>
      <c r="F4" s="44"/>
      <c r="G4" s="44"/>
      <c r="H4" s="44"/>
      <c r="I4" s="44"/>
      <c r="J4" s="44"/>
      <c r="K4" s="44"/>
      <c r="L4" s="44"/>
      <c r="M4" s="44"/>
      <c r="N4" s="44"/>
      <c r="O4" s="44"/>
      <c r="P4" s="41"/>
      <c r="Q4" s="2"/>
    </row>
    <row r="5" spans="1:17" ht="15.5" x14ac:dyDescent="0.35">
      <c r="A5" s="70"/>
      <c r="C5" s="346" t="s">
        <v>78</v>
      </c>
      <c r="D5" s="346"/>
      <c r="E5" s="346"/>
      <c r="F5" s="346"/>
      <c r="G5" s="346"/>
      <c r="H5" s="346"/>
      <c r="I5" s="346"/>
      <c r="J5" s="346"/>
      <c r="K5" s="346"/>
      <c r="P5" s="41"/>
      <c r="Q5" s="2"/>
    </row>
    <row r="6" spans="1:17" x14ac:dyDescent="0.35">
      <c r="A6" s="70"/>
      <c r="P6" s="41"/>
      <c r="Q6" s="2"/>
    </row>
    <row r="7" spans="1:17" x14ac:dyDescent="0.35">
      <c r="A7" s="70"/>
      <c r="C7" s="71" t="s">
        <v>79</v>
      </c>
      <c r="E7" s="72"/>
      <c r="F7" s="50"/>
      <c r="J7" s="50"/>
      <c r="L7" s="50"/>
      <c r="P7" s="41"/>
      <c r="Q7" s="2"/>
    </row>
    <row r="8" spans="1:17" x14ac:dyDescent="0.35">
      <c r="A8" s="70"/>
      <c r="P8" s="41"/>
      <c r="Q8" s="2"/>
    </row>
    <row r="9" spans="1:17" x14ac:dyDescent="0.35">
      <c r="A9" s="70"/>
      <c r="C9" s="71" t="s">
        <v>80</v>
      </c>
      <c r="E9" s="73" t="s">
        <v>81</v>
      </c>
      <c r="F9" s="50"/>
      <c r="G9" s="74" t="s">
        <v>82</v>
      </c>
      <c r="H9" s="50"/>
      <c r="I9" s="74" t="s">
        <v>83</v>
      </c>
      <c r="J9" s="50"/>
      <c r="K9" s="74" t="s">
        <v>84</v>
      </c>
      <c r="L9" s="50"/>
      <c r="M9" s="74" t="s">
        <v>85</v>
      </c>
      <c r="O9" s="74" t="s">
        <v>86</v>
      </c>
      <c r="P9" s="41"/>
      <c r="Q9" s="2"/>
    </row>
    <row r="10" spans="1:17" ht="3.75" customHeight="1" x14ac:dyDescent="0.35">
      <c r="A10" s="70"/>
      <c r="P10" s="41"/>
      <c r="Q10" s="2"/>
    </row>
    <row r="11" spans="1:17" x14ac:dyDescent="0.35">
      <c r="A11" s="70"/>
      <c r="C11" s="75"/>
      <c r="E11" s="76"/>
      <c r="G11" s="58">
        <f>E11*$E$7</f>
        <v>0</v>
      </c>
      <c r="I11" s="58">
        <f>IFERROR(INDEX('Fundos de Investimento XP'!CJ:CJ,MATCH($C11,'Fundos de Investimento XP'!$C:$C,0))*$G11,0)</f>
        <v>0</v>
      </c>
      <c r="K11" s="58">
        <f>IFERROR(INDEX('Fundos de Investimento XP'!CK:CK,MATCH($C11,'Fundos de Investimento XP'!$C:$C,0))*$G11,0)</f>
        <v>0</v>
      </c>
      <c r="M11" s="58">
        <f>K11+I11</f>
        <v>0</v>
      </c>
      <c r="O11" s="60">
        <f t="shared" ref="O11:O16" si="0">IFERROR(M11/G11,0)</f>
        <v>0</v>
      </c>
      <c r="P11" s="41"/>
      <c r="Q11" s="2"/>
    </row>
    <row r="12" spans="1:17" x14ac:dyDescent="0.35">
      <c r="A12" s="70"/>
      <c r="C12" s="75"/>
      <c r="E12" s="76"/>
      <c r="G12" s="58">
        <f>E12*$E$7</f>
        <v>0</v>
      </c>
      <c r="I12" s="58">
        <f>IFERROR(INDEX('Fundos de Investimento XP'!CJ:CJ,MATCH($C12,'Fundos de Investimento XP'!$C:$C,0))*$G12,0)</f>
        <v>0</v>
      </c>
      <c r="K12" s="58">
        <f>IFERROR(INDEX('Fundos de Investimento XP'!CK:CK,MATCH($C12,'Fundos de Investimento XP'!$C:$C,0))*$G12,0)</f>
        <v>0</v>
      </c>
      <c r="M12" s="58">
        <f t="shared" ref="M12:M20" si="1">K12+I12</f>
        <v>0</v>
      </c>
      <c r="O12" s="60">
        <f t="shared" si="0"/>
        <v>0</v>
      </c>
      <c r="P12" s="41"/>
      <c r="Q12" s="2"/>
    </row>
    <row r="13" spans="1:17" x14ac:dyDescent="0.35">
      <c r="A13" s="70"/>
      <c r="C13" s="75"/>
      <c r="E13" s="76"/>
      <c r="G13" s="58">
        <f t="shared" ref="G13:G20" si="2">E13*$E$7</f>
        <v>0</v>
      </c>
      <c r="I13" s="58">
        <f>IFERROR(INDEX('Fundos de Investimento XP'!CJ:CJ,MATCH($C13,'Fundos de Investimento XP'!$C:$C,0))*$G13,0)</f>
        <v>0</v>
      </c>
      <c r="K13" s="58">
        <f>IFERROR(INDEX('Fundos de Investimento XP'!CK:CK,MATCH($C13,'Fundos de Investimento XP'!$C:$C,0))*$G13,0)</f>
        <v>0</v>
      </c>
      <c r="M13" s="58">
        <f t="shared" si="1"/>
        <v>0</v>
      </c>
      <c r="O13" s="60">
        <f t="shared" si="0"/>
        <v>0</v>
      </c>
      <c r="P13" s="41"/>
      <c r="Q13" s="2"/>
    </row>
    <row r="14" spans="1:17" ht="15" customHeight="1" x14ac:dyDescent="0.35">
      <c r="A14" s="70"/>
      <c r="C14" s="75"/>
      <c r="E14" s="76"/>
      <c r="F14" s="45"/>
      <c r="G14" s="58">
        <f t="shared" si="2"/>
        <v>0</v>
      </c>
      <c r="I14" s="58">
        <f>IFERROR(INDEX('Fundos de Investimento XP'!CJ:CJ,MATCH($C14,'Fundos de Investimento XP'!$C:$C,0))*$G14,0)</f>
        <v>0</v>
      </c>
      <c r="K14" s="58">
        <f>IFERROR(INDEX('Fundos de Investimento XP'!CK:CK,MATCH($C14,'Fundos de Investimento XP'!$C:$C,0))*$G14,0)</f>
        <v>0</v>
      </c>
      <c r="M14" s="58">
        <f t="shared" si="1"/>
        <v>0</v>
      </c>
      <c r="O14" s="60">
        <f t="shared" si="0"/>
        <v>0</v>
      </c>
      <c r="P14" s="41"/>
      <c r="Q14" s="2"/>
    </row>
    <row r="15" spans="1:17" x14ac:dyDescent="0.35">
      <c r="A15" s="70"/>
      <c r="C15" s="75"/>
      <c r="E15" s="76"/>
      <c r="G15" s="58">
        <f t="shared" si="2"/>
        <v>0</v>
      </c>
      <c r="I15" s="58">
        <f>IFERROR(INDEX('Fundos de Investimento XP'!CJ:CJ,MATCH($C15,'Fundos de Investimento XP'!$C:$C,0))*$G15,0)</f>
        <v>0</v>
      </c>
      <c r="K15" s="58">
        <f>IFERROR(INDEX('Fundos de Investimento XP'!CK:CK,MATCH($C15,'Fundos de Investimento XP'!$C:$C,0))*$G15,0)</f>
        <v>0</v>
      </c>
      <c r="M15" s="58">
        <f t="shared" si="1"/>
        <v>0</v>
      </c>
      <c r="O15" s="60">
        <f t="shared" si="0"/>
        <v>0</v>
      </c>
      <c r="P15" s="41"/>
      <c r="Q15" s="2"/>
    </row>
    <row r="16" spans="1:17" ht="15" customHeight="1" x14ac:dyDescent="0.35">
      <c r="A16" s="70"/>
      <c r="C16" s="75"/>
      <c r="E16" s="76"/>
      <c r="G16" s="58">
        <f t="shared" si="2"/>
        <v>0</v>
      </c>
      <c r="I16" s="58">
        <f>IFERROR(INDEX('Fundos de Investimento XP'!CJ:CJ,MATCH($C16,'Fundos de Investimento XP'!$C:$C,0))*$G16,0)</f>
        <v>0</v>
      </c>
      <c r="K16" s="58">
        <f>IFERROR(INDEX('Fundos de Investimento XP'!CK:CK,MATCH($C16,'Fundos de Investimento XP'!$C:$C,0))*$G16,0)</f>
        <v>0</v>
      </c>
      <c r="M16" s="58">
        <f t="shared" si="1"/>
        <v>0</v>
      </c>
      <c r="O16" s="60">
        <f t="shared" si="0"/>
        <v>0</v>
      </c>
      <c r="P16" s="41"/>
      <c r="Q16" s="2"/>
    </row>
    <row r="17" spans="1:17" x14ac:dyDescent="0.35">
      <c r="A17" s="70"/>
      <c r="C17" s="75"/>
      <c r="E17" s="76"/>
      <c r="G17" s="58">
        <f t="shared" si="2"/>
        <v>0</v>
      </c>
      <c r="I17" s="58">
        <f>IFERROR(INDEX('Fundos de Investimento XP'!CJ:CJ,MATCH($C17,'Fundos de Investimento XP'!$C:$C,0))*$G17,0)</f>
        <v>0</v>
      </c>
      <c r="K17" s="58">
        <f>IFERROR(INDEX('Fundos de Investimento XP'!CK:CK,MATCH($C17,'Fundos de Investimento XP'!$C:$C,0))*$G17,0)</f>
        <v>0</v>
      </c>
      <c r="M17" s="58">
        <f t="shared" si="1"/>
        <v>0</v>
      </c>
      <c r="O17" s="60">
        <f t="shared" ref="O17:O20" si="3">IFERROR(M17/G17,0)</f>
        <v>0</v>
      </c>
      <c r="P17" s="41"/>
      <c r="Q17" s="2"/>
    </row>
    <row r="18" spans="1:17" x14ac:dyDescent="0.35">
      <c r="A18" s="70"/>
      <c r="C18" s="75"/>
      <c r="E18" s="76"/>
      <c r="G18" s="58">
        <f t="shared" si="2"/>
        <v>0</v>
      </c>
      <c r="I18" s="58">
        <f>IFERROR(INDEX('Fundos de Investimento XP'!CJ:CJ,MATCH($C18,'Fundos de Investimento XP'!$C:$C,0))*$G18,0)</f>
        <v>0</v>
      </c>
      <c r="K18" s="58">
        <f>IFERROR(INDEX('Fundos de Investimento XP'!CK:CK,MATCH($C18,'Fundos de Investimento XP'!$C:$C,0))*$G18,0)</f>
        <v>0</v>
      </c>
      <c r="M18" s="58">
        <f t="shared" si="1"/>
        <v>0</v>
      </c>
      <c r="O18" s="60">
        <f t="shared" si="3"/>
        <v>0</v>
      </c>
      <c r="P18" s="41"/>
      <c r="Q18" s="2"/>
    </row>
    <row r="19" spans="1:17" x14ac:dyDescent="0.35">
      <c r="A19" s="70"/>
      <c r="C19" s="75"/>
      <c r="E19" s="76"/>
      <c r="G19" s="58">
        <f t="shared" si="2"/>
        <v>0</v>
      </c>
      <c r="I19" s="58">
        <f>IFERROR(INDEX('Fundos de Investimento XP'!CJ:CJ,MATCH($C19,'Fundos de Investimento XP'!$C:$C,0))*$G19,0)</f>
        <v>0</v>
      </c>
      <c r="K19" s="58">
        <f>IFERROR(INDEX('Fundos de Investimento XP'!CK:CK,MATCH($C19,'Fundos de Investimento XP'!$C:$C,0))*$G19,0)</f>
        <v>0</v>
      </c>
      <c r="M19" s="58">
        <f t="shared" si="1"/>
        <v>0</v>
      </c>
      <c r="O19" s="60">
        <f t="shared" si="3"/>
        <v>0</v>
      </c>
      <c r="P19" s="41"/>
      <c r="Q19" s="2"/>
    </row>
    <row r="20" spans="1:17" x14ac:dyDescent="0.35">
      <c r="A20" s="70"/>
      <c r="C20" s="75"/>
      <c r="E20" s="76"/>
      <c r="G20" s="58">
        <f t="shared" si="2"/>
        <v>0</v>
      </c>
      <c r="I20" s="58">
        <f>IFERROR(INDEX('Fundos de Investimento XP'!CJ:CJ,MATCH($C20,'Fundos de Investimento XP'!$C:$C,0))*$G20,0)</f>
        <v>0</v>
      </c>
      <c r="K20" s="58">
        <f>IFERROR(INDEX('Fundos de Investimento XP'!CK:CK,MATCH($C20,'Fundos de Investimento XP'!$C:$C,0))*$G20,0)</f>
        <v>0</v>
      </c>
      <c r="M20" s="58">
        <f t="shared" si="1"/>
        <v>0</v>
      </c>
      <c r="O20" s="60">
        <f t="shared" si="3"/>
        <v>0</v>
      </c>
      <c r="P20" s="41"/>
      <c r="Q20" s="2"/>
    </row>
    <row r="21" spans="1:17" ht="7.5" customHeight="1" x14ac:dyDescent="0.35">
      <c r="A21" s="70"/>
      <c r="G21" s="77"/>
      <c r="M21" s="77"/>
      <c r="O21" s="77"/>
      <c r="P21" s="41"/>
      <c r="Q21" s="2"/>
    </row>
    <row r="22" spans="1:17" x14ac:dyDescent="0.35">
      <c r="A22" s="70"/>
      <c r="C22" s="78" t="s">
        <v>87</v>
      </c>
      <c r="D22" s="79"/>
      <c r="E22" s="80">
        <f>SUM(E11:E20)</f>
        <v>0</v>
      </c>
      <c r="F22" s="79"/>
      <c r="G22" s="81">
        <f>SUM(G11:G20)</f>
        <v>0</v>
      </c>
      <c r="H22" s="79"/>
      <c r="I22" s="81">
        <f>SUM(I11:I20)</f>
        <v>0</v>
      </c>
      <c r="J22" s="79"/>
      <c r="K22" s="81">
        <f>SUM(K11:K20)</f>
        <v>0</v>
      </c>
      <c r="L22" s="79"/>
      <c r="M22" s="81">
        <f>SUM(M11:M20)</f>
        <v>0</v>
      </c>
      <c r="O22" s="82">
        <f>SUMPRODUCT(O11:O20,E11:E20)</f>
        <v>0</v>
      </c>
      <c r="P22" s="41"/>
      <c r="Q22" s="2"/>
    </row>
    <row r="23" spans="1:17" x14ac:dyDescent="0.35">
      <c r="A23" s="70"/>
      <c r="C23" s="83"/>
      <c r="D23" s="79"/>
      <c r="E23" s="84"/>
      <c r="O23" s="85"/>
      <c r="P23" s="41"/>
      <c r="Q23" s="2"/>
    </row>
    <row r="24" spans="1:17" ht="7.5" customHeight="1" x14ac:dyDescent="0.35">
      <c r="A24" s="70"/>
      <c r="E24" s="41"/>
      <c r="F24" s="41"/>
      <c r="G24" s="41"/>
      <c r="H24" s="41"/>
      <c r="I24" s="41"/>
      <c r="J24" s="41"/>
      <c r="K24" s="41"/>
      <c r="L24" s="41"/>
      <c r="M24" s="41"/>
      <c r="P24" s="41"/>
      <c r="Q24" s="2"/>
    </row>
    <row r="25" spans="1:17" x14ac:dyDescent="0.35">
      <c r="A25" s="70"/>
      <c r="B25" s="2"/>
      <c r="C25" s="2"/>
      <c r="D25" s="2"/>
      <c r="E25" s="2"/>
      <c r="F25" s="2"/>
      <c r="G25" s="2"/>
      <c r="H25" s="2"/>
      <c r="I25" s="2"/>
      <c r="J25" s="2"/>
      <c r="K25" s="2"/>
      <c r="L25" s="2"/>
      <c r="M25" s="2"/>
      <c r="N25" s="2"/>
      <c r="O25" s="2"/>
      <c r="P25" s="2"/>
      <c r="Q25" s="2"/>
    </row>
  </sheetData>
  <mergeCells count="2">
    <mergeCell ref="C2:E4"/>
    <mergeCell ref="C5:K5"/>
  </mergeCells>
  <conditionalFormatting sqref="E22:E23">
    <cfRule type="cellIs" dxfId="26" priority="1" operator="lessThan">
      <formula>1</formula>
    </cfRule>
    <cfRule type="cellIs" dxfId="25" priority="2" operator="greaterThan">
      <formula>1</formula>
    </cfRule>
  </conditionalFormatting>
  <dataValidations count="1">
    <dataValidation type="list" allowBlank="1" showInputMessage="1" showErrorMessage="1" sqref="C11:C20" xr:uid="{328352CB-13F0-42C4-B69A-B1E35DE2348B}">
      <formula1>fundos_xp</formula1>
    </dataValidation>
  </dataValidations>
  <pageMargins left="0.7" right="0.7" top="0.75" bottom="0.75" header="0.3" footer="0.3"/>
  <pageSetup paperSize="9" orientation="portrait" r:id="rId1"/>
  <headerFooter>
    <oddFooter>&amp;R_x000D_&amp;1#&amp;"Calibri"&amp;10&amp;K008000 [ CLASSIFICAÇÃO: PÚBLICA ]</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D103D-9D5F-454C-A45F-8247D307486F}">
  <sheetPr codeName="Sheet4"/>
  <dimension ref="A1:AB52"/>
  <sheetViews>
    <sheetView showGridLines="0" zoomScale="85" zoomScaleNormal="85" workbookViewId="0">
      <selection activeCell="E8" sqref="E8"/>
    </sheetView>
  </sheetViews>
  <sheetFormatPr defaultColWidth="0" defaultRowHeight="14.5" zeroHeight="1" x14ac:dyDescent="0.35"/>
  <cols>
    <col min="1" max="1" width="16.1796875" customWidth="1"/>
    <col min="2" max="2" width="2.1796875" customWidth="1"/>
    <col min="3" max="3" width="47.81640625" customWidth="1"/>
    <col min="4" max="4" width="1.453125" customWidth="1"/>
    <col min="5" max="5" width="23.81640625" customWidth="1"/>
    <col min="6" max="6" width="1.453125" customWidth="1"/>
    <col min="7" max="7" width="23.81640625" customWidth="1"/>
    <col min="8" max="8" width="1.453125" customWidth="1"/>
    <col min="9" max="9" width="23.81640625" customWidth="1"/>
    <col min="10" max="10" width="1.453125" customWidth="1"/>
    <col min="11" max="11" width="23.81640625" customWidth="1"/>
    <col min="12" max="12" width="1.453125" customWidth="1"/>
    <col min="13" max="13" width="23.81640625" customWidth="1"/>
    <col min="14" max="14" width="3" customWidth="1"/>
    <col min="15" max="15" width="3.81640625" customWidth="1"/>
    <col min="16" max="16" width="21" hidden="1" customWidth="1"/>
    <col min="17" max="18" width="23.81640625" hidden="1" customWidth="1"/>
    <col min="19" max="28" width="0" hidden="1" customWidth="1"/>
    <col min="29" max="16384" width="9.1796875" hidden="1"/>
  </cols>
  <sheetData>
    <row r="1" spans="1:15" ht="19.5" customHeight="1" x14ac:dyDescent="0.35">
      <c r="A1" s="40"/>
      <c r="B1" s="41"/>
      <c r="C1" s="347" t="s">
        <v>47</v>
      </c>
      <c r="D1" s="348"/>
      <c r="E1" s="348"/>
      <c r="F1" s="42"/>
      <c r="G1" s="42"/>
      <c r="H1" s="42"/>
      <c r="I1" s="42"/>
      <c r="J1" s="42"/>
      <c r="K1" s="42"/>
      <c r="L1" s="42"/>
      <c r="M1" s="42"/>
      <c r="N1" s="41"/>
      <c r="O1" s="2"/>
    </row>
    <row r="2" spans="1:15" ht="19.5" customHeight="1" x14ac:dyDescent="0.35">
      <c r="A2" s="40"/>
      <c r="B2" s="41"/>
      <c r="C2" s="349"/>
      <c r="D2" s="349"/>
      <c r="E2" s="349"/>
      <c r="N2" s="41"/>
      <c r="O2" s="2"/>
    </row>
    <row r="3" spans="1:15" ht="19.5" customHeight="1" x14ac:dyDescent="0.35">
      <c r="A3" s="43"/>
      <c r="B3" s="41"/>
      <c r="C3" s="349"/>
      <c r="D3" s="349"/>
      <c r="E3" s="349"/>
      <c r="N3" s="41"/>
      <c r="O3" s="2"/>
    </row>
    <row r="4" spans="1:15" ht="13.5" customHeight="1" thickBot="1" x14ac:dyDescent="0.4">
      <c r="A4" s="43"/>
      <c r="B4" s="41"/>
      <c r="C4" s="350"/>
      <c r="D4" s="350"/>
      <c r="E4" s="350"/>
      <c r="F4" s="44"/>
      <c r="G4" s="44"/>
      <c r="H4" s="44"/>
      <c r="I4" s="44"/>
      <c r="J4" s="44"/>
      <c r="K4" s="44"/>
      <c r="L4" s="44"/>
      <c r="M4" s="44"/>
      <c r="N4" s="41"/>
      <c r="O4" s="2"/>
    </row>
    <row r="5" spans="1:15" ht="24" customHeight="1" x14ac:dyDescent="0.35">
      <c r="A5" s="38"/>
      <c r="B5" s="41"/>
      <c r="C5" s="351" t="s">
        <v>48</v>
      </c>
      <c r="D5" s="352"/>
      <c r="E5" s="352"/>
      <c r="F5" s="352"/>
      <c r="G5" s="352"/>
      <c r="H5" s="352"/>
      <c r="I5" s="352"/>
      <c r="N5" s="41"/>
      <c r="O5" s="2"/>
    </row>
    <row r="6" spans="1:15" x14ac:dyDescent="0.35">
      <c r="A6" s="38"/>
      <c r="B6" s="41"/>
      <c r="N6" s="41"/>
      <c r="O6" s="2"/>
    </row>
    <row r="7" spans="1:15" ht="24.75" customHeight="1" x14ac:dyDescent="0.35">
      <c r="A7" s="38"/>
      <c r="B7" s="41"/>
      <c r="E7" s="45"/>
      <c r="G7" s="45"/>
      <c r="I7" s="45"/>
      <c r="K7" s="45"/>
      <c r="M7" s="45"/>
      <c r="N7" s="46"/>
      <c r="O7" s="47"/>
    </row>
    <row r="8" spans="1:15" x14ac:dyDescent="0.35">
      <c r="A8" s="38"/>
      <c r="B8" s="41"/>
      <c r="C8" s="48" t="s">
        <v>49</v>
      </c>
      <c r="E8" s="49"/>
      <c r="F8" s="50"/>
      <c r="G8" s="49"/>
      <c r="H8" s="50"/>
      <c r="I8" s="49"/>
      <c r="J8" s="50"/>
      <c r="K8" s="49"/>
      <c r="L8" s="50"/>
      <c r="M8" s="49"/>
      <c r="N8" s="41"/>
      <c r="O8" s="2"/>
    </row>
    <row r="9" spans="1:15" ht="10.25" customHeight="1" x14ac:dyDescent="0.35">
      <c r="A9" s="38"/>
      <c r="B9" s="41"/>
      <c r="C9" s="167" t="s">
        <v>312</v>
      </c>
      <c r="D9" s="167"/>
      <c r="E9" s="225" t="str">
        <f>IFERROR(MATCH(Comparador!E$8,'Fundos de Investimento XP'!$C:$C,0),"")</f>
        <v/>
      </c>
      <c r="F9" s="168"/>
      <c r="G9" s="225" t="str">
        <f>IFERROR(MATCH(Comparador!G$8,'Fundos de Investimento XP'!$C:$C,0),"")</f>
        <v/>
      </c>
      <c r="H9" s="168"/>
      <c r="I9" s="225" t="str">
        <f>IFERROR(MATCH(Comparador!I$8,'Fundos de Investimento XP'!$C:$C,0),"")</f>
        <v/>
      </c>
      <c r="J9" s="168"/>
      <c r="K9" s="225" t="str">
        <f>IFERROR(MATCH(Comparador!K$8,'Fundos de Investimento XP'!$C:$C,0),"")</f>
        <v/>
      </c>
      <c r="L9" s="168"/>
      <c r="M9" s="225" t="str">
        <f>IFERROR(MATCH(Comparador!M$8,'Fundos de Investimento XP'!$C:$C,0),"")</f>
        <v/>
      </c>
      <c r="N9" s="41"/>
      <c r="O9" s="2"/>
    </row>
    <row r="10" spans="1:15" x14ac:dyDescent="0.35">
      <c r="A10" s="38"/>
      <c r="B10" s="41"/>
      <c r="N10" s="41"/>
      <c r="O10" s="2"/>
    </row>
    <row r="11" spans="1:15" x14ac:dyDescent="0.35">
      <c r="A11" s="38"/>
      <c r="B11" s="41"/>
      <c r="C11" s="51" t="s">
        <v>50</v>
      </c>
      <c r="E11" s="52"/>
      <c r="F11" s="50"/>
      <c r="G11" s="52"/>
      <c r="H11" s="50"/>
      <c r="I11" s="52"/>
      <c r="J11" s="50"/>
      <c r="K11" s="52"/>
      <c r="L11" s="50"/>
      <c r="M11" s="52"/>
      <c r="N11" s="41"/>
      <c r="O11" s="2"/>
    </row>
    <row r="12" spans="1:15" ht="3.75" customHeight="1" x14ac:dyDescent="0.35">
      <c r="A12" s="38"/>
      <c r="B12" s="41"/>
      <c r="E12" s="166"/>
      <c r="N12" s="41"/>
      <c r="O12" s="2"/>
    </row>
    <row r="13" spans="1:15" x14ac:dyDescent="0.35">
      <c r="A13" s="38"/>
      <c r="B13" s="41"/>
      <c r="C13" s="53" t="s">
        <v>51</v>
      </c>
      <c r="E13" s="54" t="str" cm="1">
        <f t="array" ref="E13">IFERROR(INDEX('Fundos de Investimento XP'!$D:$D,E$9),"")</f>
        <v/>
      </c>
      <c r="G13" s="54" t="str" cm="1">
        <f t="array" ref="G13">IFERROR(INDEX('Fundos de Investimento XP'!$D:$D,G$9),"")</f>
        <v/>
      </c>
      <c r="I13" s="54" t="str" cm="1">
        <f t="array" ref="I13">IFERROR(INDEX('Fundos de Investimento XP'!$D:$D,I$9),"")</f>
        <v/>
      </c>
      <c r="K13" s="54" t="str" cm="1">
        <f t="array" ref="K13">IFERROR(INDEX('Fundos de Investimento XP'!$D:$D,K$9),"")</f>
        <v/>
      </c>
      <c r="M13" s="54" t="str" cm="1">
        <f t="array" ref="M13">IFERROR(INDEX('Fundos de Investimento XP'!$D:$D,M$9),"")</f>
        <v/>
      </c>
      <c r="N13" s="41"/>
      <c r="O13" s="2"/>
    </row>
    <row r="14" spans="1:15" x14ac:dyDescent="0.35">
      <c r="A14" s="38"/>
      <c r="B14" s="41"/>
      <c r="C14" s="53" t="s">
        <v>52</v>
      </c>
      <c r="E14" s="55" t="str" cm="1">
        <f t="array" ref="E14">IFERROR(INDEX('Fundos de Investimento XP'!$F:$F,E$9),"")</f>
        <v/>
      </c>
      <c r="F14" s="50"/>
      <c r="G14" s="55" t="str" cm="1">
        <f t="array" ref="G14">IFERROR(INDEX('Fundos de Investimento XP'!$F:$F,G$9),"")</f>
        <v/>
      </c>
      <c r="H14" s="50"/>
      <c r="I14" s="55" t="str" cm="1">
        <f t="array" ref="I14">IFERROR(INDEX('Fundos de Investimento XP'!$F:$F,I$9),"")</f>
        <v/>
      </c>
      <c r="J14" s="50"/>
      <c r="K14" s="55" t="str" cm="1">
        <f t="array" ref="K14">IFERROR(INDEX('Fundos de Investimento XP'!$F:$F,K$9),"")</f>
        <v/>
      </c>
      <c r="L14" s="50"/>
      <c r="M14" s="55" t="str" cm="1">
        <f t="array" ref="M14">IFERROR(INDEX('Fundos de Investimento XP'!$F:$F,M$9),"")</f>
        <v/>
      </c>
      <c r="N14" s="41"/>
      <c r="O14" s="2"/>
    </row>
    <row r="15" spans="1:15" x14ac:dyDescent="0.35">
      <c r="A15" s="38"/>
      <c r="B15" s="41"/>
      <c r="C15" s="53" t="s">
        <v>53</v>
      </c>
      <c r="E15" s="56" t="str" cm="1">
        <f t="array" ref="E15">IFERROR(INDEX('Fundos de Investimento XP'!$O:$O,E$9),"")</f>
        <v/>
      </c>
      <c r="F15" s="50"/>
      <c r="G15" s="56" t="str" cm="1">
        <f t="array" ref="G15">IFERROR(INDEX('Fundos de Investimento XP'!$O:$O,G$9),"")</f>
        <v/>
      </c>
      <c r="H15" s="50"/>
      <c r="I15" s="56" t="str" cm="1">
        <f t="array" ref="I15">IFERROR(INDEX('Fundos de Investimento XP'!$O:$O,I$9),"")</f>
        <v/>
      </c>
      <c r="J15" s="50"/>
      <c r="K15" s="56" t="str" cm="1">
        <f t="array" ref="K15">IFERROR(INDEX('Fundos de Investimento XP'!$O:$O,K$9),"")</f>
        <v/>
      </c>
      <c r="L15" s="50"/>
      <c r="M15" s="56" t="str" cm="1">
        <f t="array" ref="M15">IFERROR(INDEX('Fundos de Investimento XP'!$O:$O,M$9),"")</f>
        <v/>
      </c>
      <c r="N15" s="41"/>
      <c r="O15" s="2"/>
    </row>
    <row r="16" spans="1:15" ht="15" customHeight="1" x14ac:dyDescent="0.35">
      <c r="A16" s="38"/>
      <c r="B16" s="41"/>
      <c r="E16" s="45"/>
      <c r="F16" s="45"/>
      <c r="G16" s="45"/>
      <c r="H16" s="45"/>
      <c r="I16" s="45"/>
      <c r="J16" s="45"/>
      <c r="K16" s="45"/>
      <c r="L16" s="45"/>
      <c r="M16" s="45"/>
      <c r="N16" s="41"/>
      <c r="O16" s="2"/>
    </row>
    <row r="17" spans="1:15" x14ac:dyDescent="0.35">
      <c r="A17" s="38"/>
      <c r="B17" s="41"/>
      <c r="C17" s="51" t="s">
        <v>54</v>
      </c>
      <c r="E17" s="52"/>
      <c r="F17" s="50"/>
      <c r="G17" s="52"/>
      <c r="H17" s="50"/>
      <c r="I17" s="52"/>
      <c r="J17" s="50"/>
      <c r="K17" s="52"/>
      <c r="L17" s="50"/>
      <c r="M17" s="52"/>
      <c r="N17" s="41"/>
      <c r="O17" s="2"/>
    </row>
    <row r="18" spans="1:15" ht="3.75" customHeight="1" x14ac:dyDescent="0.35">
      <c r="A18" s="38"/>
      <c r="B18" s="41"/>
      <c r="N18" s="41"/>
      <c r="O18" s="2"/>
    </row>
    <row r="19" spans="1:15" x14ac:dyDescent="0.35">
      <c r="A19" s="38"/>
      <c r="B19" s="41"/>
      <c r="C19" s="57" t="s">
        <v>55</v>
      </c>
      <c r="E19" s="56" t="str" cm="1">
        <f t="array" ref="E19">IFERROR(INDEX('Fundos de Investimento XP'!$L:$L,E$9),"")</f>
        <v/>
      </c>
      <c r="F19" s="50"/>
      <c r="G19" s="56" t="str" cm="1">
        <f t="array" ref="G19">IFERROR(INDEX('Fundos de Investimento XP'!$L:$L,G$9),"")</f>
        <v/>
      </c>
      <c r="H19" s="50"/>
      <c r="I19" s="56" t="str" cm="1">
        <f t="array" ref="I19">IFERROR(INDEX('Fundos de Investimento XP'!$L:$L,I$9),"")</f>
        <v/>
      </c>
      <c r="J19" s="50"/>
      <c r="K19" s="56" t="str" cm="1">
        <f t="array" ref="K19">IFERROR(INDEX('Fundos de Investimento XP'!$L:$L,K$9),"")</f>
        <v/>
      </c>
      <c r="L19" s="50"/>
      <c r="M19" s="56" t="str" cm="1">
        <f t="array" ref="M19">IFERROR(INDEX('Fundos de Investimento XP'!$L:$L,M$9),"")</f>
        <v/>
      </c>
      <c r="N19" s="41"/>
      <c r="O19" s="2"/>
    </row>
    <row r="20" spans="1:15" x14ac:dyDescent="0.35">
      <c r="A20" s="38"/>
      <c r="B20" s="41"/>
      <c r="C20" s="57" t="s">
        <v>56</v>
      </c>
      <c r="E20" s="224" t="str" cm="1">
        <f t="array" ref="E20">IFERROR(INDEX('Fundos de Investimento XP'!$P:$P,E$9),"")</f>
        <v/>
      </c>
      <c r="F20" s="50"/>
      <c r="G20" s="56" t="str" cm="1">
        <f t="array" ref="G20">IFERROR(INDEX('Fundos de Investimento XP'!$P:$P,G$9),"")</f>
        <v/>
      </c>
      <c r="H20" s="50"/>
      <c r="I20" s="56" t="str" cm="1">
        <f t="array" ref="I20">IFERROR(INDEX('Fundos de Investimento XP'!$P:$P,I$9),"")</f>
        <v/>
      </c>
      <c r="J20" s="50"/>
      <c r="K20" s="56" t="str" cm="1">
        <f t="array" ref="K20">IFERROR(INDEX('Fundos de Investimento XP'!$P:$P,K$9),"")</f>
        <v/>
      </c>
      <c r="L20" s="50"/>
      <c r="M20" s="56" t="str" cm="1">
        <f t="array" ref="M20">IFERROR(INDEX('Fundos de Investimento XP'!$P:$P,M$9),"")</f>
        <v/>
      </c>
      <c r="N20" s="41"/>
      <c r="O20" s="2"/>
    </row>
    <row r="21" spans="1:15" x14ac:dyDescent="0.35">
      <c r="A21" s="38"/>
      <c r="B21" s="41"/>
      <c r="C21" s="57" t="s">
        <v>57</v>
      </c>
      <c r="E21" s="58" t="str" cm="1">
        <f t="array" ref="E21">IFERROR(INDEX('Fundos de Investimento XP'!$Q:$Q,E$9),"")</f>
        <v/>
      </c>
      <c r="F21" s="50"/>
      <c r="G21" s="58" t="str" cm="1">
        <f t="array" ref="G21">IFERROR(INDEX('Fundos de Investimento XP'!$Q:$Q,G$9),"")</f>
        <v/>
      </c>
      <c r="H21" s="50"/>
      <c r="I21" s="58" t="str" cm="1">
        <f t="array" ref="I21">IFERROR(INDEX('Fundos de Investimento XP'!$Q:$Q,I$9),"")</f>
        <v/>
      </c>
      <c r="J21" s="50"/>
      <c r="K21" s="58" t="str" cm="1">
        <f t="array" ref="K21">IFERROR(INDEX('Fundos de Investimento XP'!$Q:$Q,K$9),"")</f>
        <v/>
      </c>
      <c r="L21" s="50"/>
      <c r="M21" s="58" t="str" cm="1">
        <f t="array" ref="M21">IFERROR(INDEX('Fundos de Investimento XP'!$Q:$Q,M$9),"")</f>
        <v/>
      </c>
      <c r="N21" s="41"/>
      <c r="O21" s="2"/>
    </row>
    <row r="22" spans="1:15" x14ac:dyDescent="0.35">
      <c r="A22" s="38"/>
      <c r="B22" s="41"/>
      <c r="C22" s="57" t="s">
        <v>58</v>
      </c>
      <c r="E22" s="56" t="str" cm="1">
        <f t="array" ref="E22">IFERROR(INDEX('Fundos de Investimento XP'!$R:$R,E$9),"")</f>
        <v/>
      </c>
      <c r="F22" s="50"/>
      <c r="G22" s="56" t="str" cm="1">
        <f t="array" ref="G22">IFERROR(INDEX('Fundos de Investimento XP'!$R:$R,G$9),"")</f>
        <v/>
      </c>
      <c r="H22" s="50"/>
      <c r="I22" s="56" t="str" cm="1">
        <f t="array" ref="I22">IFERROR(INDEX('Fundos de Investimento XP'!$R:$R,I$9),"")</f>
        <v/>
      </c>
      <c r="J22" s="50"/>
      <c r="K22" s="56" t="str" cm="1">
        <f t="array" ref="K22">IFERROR(INDEX('Fundos de Investimento XP'!$R:$R,K$9),"")</f>
        <v/>
      </c>
      <c r="L22" s="50"/>
      <c r="M22" s="56" t="str" cm="1">
        <f t="array" ref="M22">IFERROR(INDEX('Fundos de Investimento XP'!$R:$R,M$9),"")</f>
        <v/>
      </c>
      <c r="N22" s="41"/>
      <c r="O22" s="2"/>
    </row>
    <row r="23" spans="1:15" x14ac:dyDescent="0.35">
      <c r="A23" s="38"/>
      <c r="B23" s="41"/>
      <c r="C23" s="57" t="s">
        <v>59</v>
      </c>
      <c r="E23" s="56" t="str" cm="1">
        <f t="array" ref="E23">IFERROR(INDEX('Fundos de Investimento XP'!$X:$X,E$9),"")</f>
        <v/>
      </c>
      <c r="F23" s="50"/>
      <c r="G23" s="56" t="str" cm="1">
        <f t="array" ref="G23">IFERROR(INDEX('Fundos de Investimento XP'!$X:$X,G$9),"")</f>
        <v/>
      </c>
      <c r="H23" s="50"/>
      <c r="I23" s="56" t="str" cm="1">
        <f t="array" ref="I23">IFERROR(INDEX('Fundos de Investimento XP'!$X:$X,I$9),"")</f>
        <v/>
      </c>
      <c r="J23" s="50"/>
      <c r="K23" s="56" t="str" cm="1">
        <f t="array" ref="K23">IFERROR(INDEX('Fundos de Investimento XP'!$X:$X,K$9),"")</f>
        <v/>
      </c>
      <c r="L23" s="50"/>
      <c r="M23" s="56" t="str" cm="1">
        <f t="array" ref="M23">IFERROR(INDEX('Fundos de Investimento XP'!$X:$X,M$9),"")</f>
        <v/>
      </c>
      <c r="N23" s="41"/>
      <c r="O23" s="2"/>
    </row>
    <row r="24" spans="1:15" x14ac:dyDescent="0.35">
      <c r="A24" s="38"/>
      <c r="B24" s="41"/>
      <c r="C24" s="57" t="s">
        <v>60</v>
      </c>
      <c r="E24" s="56" t="str" cm="1">
        <f t="array" ref="E24">IFERROR(INDEX('Fundos de Investimento XP'!$Y:$Y,E$9),"")</f>
        <v/>
      </c>
      <c r="F24" s="50"/>
      <c r="G24" s="56" t="str" cm="1">
        <f t="array" ref="G24">IFERROR(INDEX('Fundos de Investimento XP'!$Y:$Y,G$9),"")</f>
        <v/>
      </c>
      <c r="H24" s="50"/>
      <c r="I24" s="56" t="str" cm="1">
        <f t="array" ref="I24">IFERROR(INDEX('Fundos de Investimento XP'!$Y:$Y,I$9),"")</f>
        <v/>
      </c>
      <c r="J24" s="50"/>
      <c r="K24" s="56" t="str" cm="1">
        <f t="array" ref="K24">IFERROR(INDEX('Fundos de Investimento XP'!$Y:$Y,K$9),"")</f>
        <v/>
      </c>
      <c r="L24" s="50"/>
      <c r="M24" s="56" t="str" cm="1">
        <f t="array" ref="M24">IFERROR(INDEX('Fundos de Investimento XP'!$Y:$Y,M$9),"")</f>
        <v/>
      </c>
      <c r="N24" s="41"/>
      <c r="O24" s="2"/>
    </row>
    <row r="25" spans="1:15" x14ac:dyDescent="0.35">
      <c r="A25" s="38"/>
      <c r="B25" s="41"/>
      <c r="C25" s="59" t="s">
        <v>61</v>
      </c>
      <c r="E25" s="60" t="str" cm="1">
        <f t="array" ref="E25">IFERROR(INDEX('Fundos de Investimento XP'!$AD:$AD,E$9),"")</f>
        <v/>
      </c>
      <c r="F25" s="52"/>
      <c r="G25" s="60" t="str" cm="1">
        <f t="array" ref="G25">IFERROR(INDEX('Fundos de Investimento XP'!$AD:$AD,G$9),"")</f>
        <v/>
      </c>
      <c r="H25" s="52"/>
      <c r="I25" s="60" t="str" cm="1">
        <f t="array" ref="I25">IFERROR(INDEX('Fundos de Investimento XP'!$AD:$AD,I$9),"")</f>
        <v/>
      </c>
      <c r="J25" s="52"/>
      <c r="K25" s="60" t="str" cm="1">
        <f t="array" ref="K25">IFERROR(INDEX('Fundos de Investimento XP'!$AD:$AD,K$9),"")</f>
        <v/>
      </c>
      <c r="L25" s="52"/>
      <c r="M25" s="60" t="str" cm="1">
        <f t="array" ref="M25">IFERROR(INDEX('Fundos de Investimento XP'!$AD:$AD,M$9),"")</f>
        <v/>
      </c>
      <c r="N25" s="41"/>
      <c r="O25" s="2"/>
    </row>
    <row r="26" spans="1:15" x14ac:dyDescent="0.35">
      <c r="A26" s="38"/>
      <c r="B26" s="41"/>
      <c r="C26" s="57" t="s">
        <v>62</v>
      </c>
      <c r="E26" s="61" t="str" cm="1">
        <f t="array" ref="E26">IFERROR(INDEX('Fundos de Investimento XP'!$AG:$AG,E$9),"")</f>
        <v/>
      </c>
      <c r="F26" s="50"/>
      <c r="G26" s="61" t="str" cm="1">
        <f t="array" ref="G26">IFERROR(INDEX('Fundos de Investimento XP'!$AG:$AG,G$9),"")</f>
        <v/>
      </c>
      <c r="H26" s="50"/>
      <c r="I26" s="61" t="str" cm="1">
        <f t="array" ref="I26">IFERROR(INDEX('Fundos de Investimento XP'!$AG:$AG,I$9),"")</f>
        <v/>
      </c>
      <c r="J26" s="50"/>
      <c r="K26" s="61" t="str" cm="1">
        <f t="array" ref="K26">IFERROR(INDEX('Fundos de Investimento XP'!$AG:$AG,K$9),"")</f>
        <v/>
      </c>
      <c r="L26" s="50"/>
      <c r="M26" s="61" t="str" cm="1">
        <f t="array" ref="M26">IFERROR(INDEX('Fundos de Investimento XP'!$AG:$AG,M$9),"")</f>
        <v/>
      </c>
      <c r="N26" s="41"/>
      <c r="O26" s="2"/>
    </row>
    <row r="27" spans="1:15" x14ac:dyDescent="0.35">
      <c r="A27" s="38"/>
      <c r="B27" s="41"/>
      <c r="C27" s="57" t="s">
        <v>63</v>
      </c>
      <c r="E27" s="60" t="str" cm="1">
        <f t="array" ref="E27">IFERROR(INDEX('Fundos de Investimento XP'!$AJ:$AJ,E$9),"")</f>
        <v/>
      </c>
      <c r="F27" s="50"/>
      <c r="G27" s="60" t="str" cm="1">
        <f t="array" ref="G27">IFERROR(INDEX('Fundos de Investimento XP'!$AJ:$AJ,G$9),"")</f>
        <v/>
      </c>
      <c r="H27" s="50"/>
      <c r="I27" s="60" t="str" cm="1">
        <f t="array" ref="I27">IFERROR(INDEX('Fundos de Investimento XP'!$AJ:$AJ,I$9),"")</f>
        <v/>
      </c>
      <c r="J27" s="50"/>
      <c r="K27" s="60" t="str" cm="1">
        <f t="array" ref="K27">IFERROR(INDEX('Fundos de Investimento XP'!$AJ:$AJ,K$9),"")</f>
        <v/>
      </c>
      <c r="L27" s="50"/>
      <c r="M27" s="60" t="str" cm="1">
        <f t="array" ref="M27">IFERROR(INDEX('Fundos de Investimento XP'!$AJ:$AJ,M$9),"")</f>
        <v/>
      </c>
      <c r="N27" s="41"/>
      <c r="O27" s="2"/>
    </row>
    <row r="28" spans="1:15" x14ac:dyDescent="0.35">
      <c r="A28" s="38"/>
      <c r="B28" s="41"/>
      <c r="C28" s="57" t="s">
        <v>64</v>
      </c>
      <c r="E28" s="58" t="str" cm="1">
        <f t="array" ref="E28">IFERROR(INDEX('Fundos de Investimento XP'!$CM:$CM,E$9),"")</f>
        <v/>
      </c>
      <c r="F28" s="62"/>
      <c r="G28" s="58" t="str" cm="1">
        <f t="array" ref="G28">IFERROR(INDEX('Fundos de Investimento XP'!$CM:$CM,G$9),"")</f>
        <v/>
      </c>
      <c r="H28" s="62"/>
      <c r="I28" s="58" t="str" cm="1">
        <f t="array" ref="I28">IFERROR(INDEX('Fundos de Investimento XP'!$CM:$CM,I$9),"")</f>
        <v/>
      </c>
      <c r="J28" s="62"/>
      <c r="K28" s="58" t="str" cm="1">
        <f t="array" ref="K28">IFERROR(INDEX('Fundos de Investimento XP'!$CM:$CM,K$9),"")</f>
        <v/>
      </c>
      <c r="L28" s="62"/>
      <c r="M28" s="58" t="str" cm="1">
        <f t="array" ref="M28">IFERROR(INDEX('Fundos de Investimento XP'!$CM:$CM,M$9),"")</f>
        <v/>
      </c>
      <c r="N28" s="41"/>
      <c r="O28" s="2"/>
    </row>
    <row r="29" spans="1:15" ht="15" customHeight="1" x14ac:dyDescent="0.35">
      <c r="A29" s="38"/>
      <c r="B29" s="41"/>
      <c r="C29" s="63"/>
      <c r="E29" s="50"/>
      <c r="F29" s="50"/>
      <c r="G29" s="50"/>
      <c r="H29" s="50"/>
      <c r="I29" s="50"/>
      <c r="J29" s="50"/>
      <c r="K29" s="50"/>
      <c r="L29" s="50"/>
      <c r="M29" s="50"/>
      <c r="N29" s="41"/>
      <c r="O29" s="2"/>
    </row>
    <row r="30" spans="1:15" x14ac:dyDescent="0.35">
      <c r="A30" s="38"/>
      <c r="B30" s="41"/>
      <c r="C30" s="51" t="s">
        <v>39</v>
      </c>
      <c r="E30" s="52"/>
      <c r="F30" s="50"/>
      <c r="G30" s="52"/>
      <c r="H30" s="50"/>
      <c r="I30" s="52"/>
      <c r="J30" s="50"/>
      <c r="K30" s="52"/>
      <c r="L30" s="50"/>
      <c r="M30" s="52"/>
      <c r="N30" s="41"/>
      <c r="O30" s="2"/>
    </row>
    <row r="31" spans="1:15" ht="3.75" customHeight="1" x14ac:dyDescent="0.35">
      <c r="A31" s="38"/>
      <c r="B31" s="41"/>
      <c r="N31" s="41"/>
      <c r="O31" s="2"/>
    </row>
    <row r="32" spans="1:15" ht="15" customHeight="1" x14ac:dyDescent="0.35">
      <c r="A32" s="38"/>
      <c r="B32" s="41"/>
      <c r="C32" s="64" t="s">
        <v>40</v>
      </c>
      <c r="N32" s="41"/>
      <c r="O32" s="2"/>
    </row>
    <row r="33" spans="1:15" ht="3.75" customHeight="1" x14ac:dyDescent="0.35">
      <c r="A33" s="38"/>
      <c r="B33" s="41"/>
      <c r="N33" s="41"/>
      <c r="O33" s="2"/>
    </row>
    <row r="34" spans="1:15" x14ac:dyDescent="0.35">
      <c r="A34" s="38"/>
      <c r="B34" s="41"/>
      <c r="C34" s="57" t="s">
        <v>41</v>
      </c>
      <c r="E34" s="60" t="str" cm="1">
        <f t="array" ref="E34">IFERROR(_xlfn.IFS($C$32="Absoluta",INDEX('Fundos de Investimento XP'!$AM:$AM,E$9),$C$32="% CDI",INDEX('Fundos de Investimento XP'!$AX:$AX,E$9),$C$32="CDI +",INDEX('Fundos de Investimento XP'!$BI:$BI,E$9)),"")</f>
        <v/>
      </c>
      <c r="F34" s="52"/>
      <c r="G34" s="60" t="str" cm="1">
        <f t="array" ref="G34">IFERROR(_xlfn.IFS($C$32="Absoluta",INDEX('Fundos de Investimento XP'!$AM:$AM,G$9),$C$32="% CDI",INDEX('Fundos de Investimento XP'!$AX:$AX,G$9),$C$32="CDI +",INDEX('Fundos de Investimento XP'!$BI:$BI,G$9)),"")</f>
        <v/>
      </c>
      <c r="H34" s="52"/>
      <c r="I34" s="60" t="str" cm="1">
        <f t="array" ref="I34">IFERROR(_xlfn.IFS($C$32="Absoluta",INDEX('Fundos de Investimento XP'!$AM:$AM,I$9),$C$32="% CDI",INDEX('Fundos de Investimento XP'!$AX:$AX,I$9),$C$32="CDI +",INDEX('Fundos de Investimento XP'!$BI:$BI,I$9)),"")</f>
        <v/>
      </c>
      <c r="J34" s="52"/>
      <c r="K34" s="60" t="str" cm="1">
        <f t="array" ref="K34">IFERROR(_xlfn.IFS($C$32="Absoluta",INDEX('Fundos de Investimento XP'!$AM:$AM,K$9),$C$32="% CDI",INDEX('Fundos de Investimento XP'!$AX:$AX,K$9),$C$32="CDI +",INDEX('Fundos de Investimento XP'!$BI:$BI,K$9)),"")</f>
        <v/>
      </c>
      <c r="L34" s="52"/>
      <c r="M34" s="60" t="str" cm="1">
        <f t="array" ref="M34">IFERROR(_xlfn.IFS($C$32="Absoluta",INDEX('Fundos de Investimento XP'!$AM:$AM,M$9),$C$32="% CDI",INDEX('Fundos de Investimento XP'!$AX:$AX,M$9),$C$32="CDI +",INDEX('Fundos de Investimento XP'!$BI:$BI,M$9)),"")</f>
        <v/>
      </c>
      <c r="N34" s="41"/>
      <c r="O34" s="2"/>
    </row>
    <row r="35" spans="1:15" x14ac:dyDescent="0.35">
      <c r="A35" s="38"/>
      <c r="B35" s="41"/>
      <c r="C35" s="57" t="s">
        <v>42</v>
      </c>
      <c r="E35" s="60" t="str" cm="1">
        <f t="array" ref="E35">IFERROR(_xlfn.IFS($C$32="Absoluta",INDEX('Fundos de Investimento XP'!$AN:$AN,E$9),$C$32="% CDI",INDEX('Fundos de Investimento XP'!$AY:$AY,E$9),$C$32="CDI +",INDEX('Fundos de Investimento XP'!$BJ:$BJ,E$9)),"")</f>
        <v/>
      </c>
      <c r="F35" s="52"/>
      <c r="G35" s="60" t="str" cm="1">
        <f t="array" ref="G35">IFERROR(_xlfn.IFS($C$32="Absoluta",INDEX('Fundos de Investimento XP'!$AN:$AN,G$9),$C$32="% CDI",INDEX('Fundos de Investimento XP'!$AY:$AY,G$9),$C$32="CDI +",INDEX('Fundos de Investimento XP'!$BJ:$BJ,G$9)),"")</f>
        <v/>
      </c>
      <c r="H35" s="52"/>
      <c r="I35" s="60" t="str" cm="1">
        <f t="array" ref="I35">IFERROR(_xlfn.IFS($C$32="Absoluta",INDEX('Fundos de Investimento XP'!$AN:$AN,I$9),$C$32="% CDI",INDEX('Fundos de Investimento XP'!$AY:$AY,I$9),$C$32="CDI +",INDEX('Fundos de Investimento XP'!$BJ:$BJ,I$9)),"")</f>
        <v/>
      </c>
      <c r="J35" s="52"/>
      <c r="K35" s="60" t="str" cm="1">
        <f t="array" ref="K35">IFERROR(_xlfn.IFS($C$32="Absoluta",INDEX('Fundos de Investimento XP'!$AN:$AN,K$9),$C$32="% CDI",INDEX('Fundos de Investimento XP'!$AY:$AY,K$9),$C$32="CDI +",INDEX('Fundos de Investimento XP'!$BJ:$BJ,K$9)),"")</f>
        <v/>
      </c>
      <c r="L35" s="52"/>
      <c r="M35" s="60" t="str" cm="1">
        <f t="array" ref="M35">IFERROR(_xlfn.IFS($C$32="Absoluta",INDEX('Fundos de Investimento XP'!$AN:$AN,M$9),$C$32="% CDI",INDEX('Fundos de Investimento XP'!$AY:$AY,M$9),$C$32="CDI +",INDEX('Fundos de Investimento XP'!$BJ:$BJ,M$9)),"")</f>
        <v/>
      </c>
      <c r="N35" s="41"/>
      <c r="O35" s="2"/>
    </row>
    <row r="36" spans="1:15" x14ac:dyDescent="0.35">
      <c r="A36" s="38"/>
      <c r="B36" s="41"/>
      <c r="C36" s="57" t="s">
        <v>65</v>
      </c>
      <c r="E36" s="60" t="str" cm="1">
        <f t="array" ref="E36">IFERROR(_xlfn.IFS($C$32="Absoluta",INDEX('Fundos de Investimento XP'!$AO:$AO,E$9),$C$32="% CDI",INDEX('Fundos de Investimento XP'!$AZ:$AZ,E$9),$C$32="CDI +",INDEX('Fundos de Investimento XP'!$BK:$BK,E$9)),"")</f>
        <v/>
      </c>
      <c r="F36" s="52"/>
      <c r="G36" s="60" t="str" cm="1">
        <f t="array" ref="G36">IFERROR(_xlfn.IFS($C$32="Absoluta",INDEX('Fundos de Investimento XP'!$AO:$AO,G$9),$C$32="% CDI",INDEX('Fundos de Investimento XP'!$AZ:$AZ,G$9),$C$32="CDI +",INDEX('Fundos de Investimento XP'!$BK:$BK,G$9)),"")</f>
        <v/>
      </c>
      <c r="H36" s="52"/>
      <c r="I36" s="60" t="str" cm="1">
        <f t="array" ref="I36">IFERROR(_xlfn.IFS($C$32="Absoluta",INDEX('Fundos de Investimento XP'!$AO:$AO,I$9),$C$32="% CDI",INDEX('Fundos de Investimento XP'!$AZ:$AZ,I$9),$C$32="CDI +",INDEX('Fundos de Investimento XP'!$BK:$BK,I$9)),"")</f>
        <v/>
      </c>
      <c r="J36" s="52"/>
      <c r="K36" s="60" t="str" cm="1">
        <f t="array" ref="K36">IFERROR(_xlfn.IFS($C$32="Absoluta",INDEX('Fundos de Investimento XP'!$AO:$AO,K$9),$C$32="% CDI",INDEX('Fundos de Investimento XP'!$AZ:$AZ,K$9),$C$32="CDI +",INDEX('Fundos de Investimento XP'!$BK:$BK,K$9)),"")</f>
        <v/>
      </c>
      <c r="L36" s="52"/>
      <c r="M36" s="60" t="str" cm="1">
        <f t="array" ref="M36">IFERROR(_xlfn.IFS($C$32="Absoluta",INDEX('Fundos de Investimento XP'!$AO:$AO,M$9),$C$32="% CDI",INDEX('Fundos de Investimento XP'!$AZ:$AZ,M$9),$C$32="CDI +",INDEX('Fundos de Investimento XP'!$BK:$BK,M$9)),"")</f>
        <v/>
      </c>
      <c r="N36" s="41"/>
      <c r="O36" s="2"/>
    </row>
    <row r="37" spans="1:15" x14ac:dyDescent="0.35">
      <c r="A37" s="38"/>
      <c r="B37" s="41"/>
      <c r="C37" s="57" t="s">
        <v>3139</v>
      </c>
      <c r="E37" s="60" t="str" cm="1">
        <f t="array" ref="E37">IFERROR(_xlfn.IFS($C$32="Absoluta",INDEX('Fundos de Investimento XP'!$AP:$AP,E$9),$C$32="% CDI",INDEX('Fundos de Investimento XP'!$BA:$BA,E$9),$C$32="CDI +",INDEX('Fundos de Investimento XP'!$BL:$BL,E$9)),"")</f>
        <v/>
      </c>
      <c r="F37" s="52"/>
      <c r="G37" s="60" t="str" cm="1">
        <f t="array" ref="G37">IFERROR(_xlfn.IFS($C$32="Absoluta",INDEX('Fundos de Investimento XP'!$AP:$AP,G$9),$C$32="% CDI",INDEX('Fundos de Investimento XP'!$BA:$BA,G$9),$C$32="CDI +",INDEX('Fundos de Investimento XP'!$BL:$BL,G$9)),"")</f>
        <v/>
      </c>
      <c r="H37" s="52"/>
      <c r="I37" s="60" t="str" cm="1">
        <f t="array" ref="I37">IFERROR(_xlfn.IFS($C$32="Absoluta",INDEX('Fundos de Investimento XP'!$AP:$AP,I$9),$C$32="% CDI",INDEX('Fundos de Investimento XP'!$BA:$BA,I$9),$C$32="CDI +",INDEX('Fundos de Investimento XP'!$BL:$BL,I$9)),"")</f>
        <v/>
      </c>
      <c r="J37" s="52"/>
      <c r="K37" s="60" t="str" cm="1">
        <f t="array" ref="K37">IFERROR(_xlfn.IFS($C$32="Absoluta",INDEX('Fundos de Investimento XP'!$AP:$AP,K$9),$C$32="% CDI",INDEX('Fundos de Investimento XP'!$BA:$BA,K$9),$C$32="CDI +",INDEX('Fundos de Investimento XP'!$BL:$BL,K$9)),"")</f>
        <v/>
      </c>
      <c r="L37" s="52"/>
      <c r="M37" s="60" t="str" cm="1">
        <f t="array" ref="M37">IFERROR(_xlfn.IFS($C$32="Absoluta",INDEX('Fundos de Investimento XP'!$AP:$AP,M$9),$C$32="% CDI",INDEX('Fundos de Investimento XP'!$BA:$BA,M$9),$C$32="CDI +",INDEX('Fundos de Investimento XP'!$BL:$BL,M$9)),"")</f>
        <v/>
      </c>
      <c r="N37" s="41"/>
      <c r="O37" s="2"/>
    </row>
    <row r="38" spans="1:15" x14ac:dyDescent="0.35">
      <c r="A38" s="38"/>
      <c r="B38" s="41"/>
      <c r="C38" s="57" t="s">
        <v>3140</v>
      </c>
      <c r="E38" s="60" t="str" cm="1">
        <f t="array" ref="E38">IFERROR(_xlfn.IFS($C$32="Absoluta",INDEX('Fundos de Investimento XP'!$AQ:$AQ,E$9),$C$32="% CDI",INDEX('Fundos de Investimento XP'!$BB:$BB,E$9),$C$32="CDI +",INDEX('Fundos de Investimento XP'!$BM:$BM,E$9)),"")</f>
        <v/>
      </c>
      <c r="F38" s="52"/>
      <c r="G38" s="60" t="str" cm="1">
        <f t="array" ref="G38">IFERROR(_xlfn.IFS($C$32="Absoluta",INDEX('Fundos de Investimento XP'!$AQ:$AQ,G$9),$C$32="% CDI",INDEX('Fundos de Investimento XP'!$BB:$BB,G$9),$C$32="CDI +",INDEX('Fundos de Investimento XP'!$BM:$BM,G$9)),"")</f>
        <v/>
      </c>
      <c r="H38" s="52"/>
      <c r="I38" s="60" t="str" cm="1">
        <f t="array" ref="I38">IFERROR(_xlfn.IFS($C$32="Absoluta",INDEX('Fundos de Investimento XP'!$AQ:$AQ,I$9),$C$32="% CDI",INDEX('Fundos de Investimento XP'!$BB:$BB,I$9),$C$32="CDI +",INDEX('Fundos de Investimento XP'!$BM:$BM,I$9)),"")</f>
        <v/>
      </c>
      <c r="J38" s="52"/>
      <c r="K38" s="60" t="str" cm="1">
        <f t="array" ref="K38">IFERROR(_xlfn.IFS($C$32="Absoluta",INDEX('Fundos de Investimento XP'!$AQ:$AQ,K$9),$C$32="% CDI",INDEX('Fundos de Investimento XP'!$BB:$BB,K$9),$C$32="CDI +",INDEX('Fundos de Investimento XP'!$BM:$BM,K$9)),"")</f>
        <v/>
      </c>
      <c r="L38" s="52"/>
      <c r="M38" s="60" t="str" cm="1">
        <f t="array" ref="M38">IFERROR(_xlfn.IFS($C$32="Absoluta",INDEX('Fundos de Investimento XP'!$AQ:$AQ,M$9),$C$32="% CDI",INDEX('Fundos de Investimento XP'!$BB:$BB,M$9),$C$32="CDI +",INDEX('Fundos de Investimento XP'!$BM:$BM,M$9)),"")</f>
        <v/>
      </c>
      <c r="N38" s="41"/>
      <c r="O38" s="2"/>
    </row>
    <row r="39" spans="1:15" x14ac:dyDescent="0.35">
      <c r="A39" s="38"/>
      <c r="B39" s="41"/>
      <c r="C39" s="57" t="s">
        <v>68</v>
      </c>
      <c r="E39" s="60" t="str" cm="1">
        <f t="array" ref="E39">IFERROR(INDEX('Fundos de Investimento XP'!$BT:$BT,E$9),"")</f>
        <v/>
      </c>
      <c r="F39" s="52"/>
      <c r="G39" s="60" t="str" cm="1">
        <f t="array" ref="G39">IFERROR(INDEX('Fundos de Investimento XP'!$BT:$BT,G$9),"")</f>
        <v/>
      </c>
      <c r="H39" s="52"/>
      <c r="I39" s="60" t="str" cm="1">
        <f t="array" ref="I39">IFERROR(INDEX('Fundos de Investimento XP'!$BT:$BT,I$9),"")</f>
        <v/>
      </c>
      <c r="J39" s="52"/>
      <c r="K39" s="60" t="str" cm="1">
        <f t="array" ref="K39">IFERROR(INDEX('Fundos de Investimento XP'!$BT:$BT,K$9),"")</f>
        <v/>
      </c>
      <c r="L39" s="52"/>
      <c r="M39" s="60" t="str" cm="1">
        <f t="array" ref="M39">IFERROR(INDEX('Fundos de Investimento XP'!$BT:$BT,M$9),"")</f>
        <v/>
      </c>
      <c r="N39" s="41"/>
      <c r="O39" s="2"/>
    </row>
    <row r="40" spans="1:15" x14ac:dyDescent="0.35">
      <c r="A40" s="38"/>
      <c r="B40" s="41"/>
      <c r="C40" s="57" t="s">
        <v>69</v>
      </c>
      <c r="E40" s="65" t="str" cm="1">
        <f t="array" ref="E40">IFERROR(INDEX('Fundos de Investimento XP'!$BV:$BV,E$9),"")</f>
        <v/>
      </c>
      <c r="F40" s="52"/>
      <c r="G40" s="65" t="str" cm="1">
        <f t="array" ref="G40">IFERROR(INDEX('Fundos de Investimento XP'!$BV:$BV,G$9),"")</f>
        <v/>
      </c>
      <c r="H40" s="52"/>
      <c r="I40" s="65" t="str" cm="1">
        <f t="array" ref="I40">IFERROR(INDEX('Fundos de Investimento XP'!$BV:$BV,I$9),"")</f>
        <v/>
      </c>
      <c r="J40" s="52"/>
      <c r="K40" s="65" t="str" cm="1">
        <f t="array" ref="K40">IFERROR(INDEX('Fundos de Investimento XP'!$BV:$BV,K$9),"")</f>
        <v/>
      </c>
      <c r="L40" s="52"/>
      <c r="M40" s="65" t="str" cm="1">
        <f t="array" ref="M40">IFERROR(INDEX('Fundos de Investimento XP'!$BV:$BV,M$9),"")</f>
        <v/>
      </c>
      <c r="N40" s="41"/>
      <c r="O40" s="2"/>
    </row>
    <row r="41" spans="1:15" ht="15" customHeight="1" x14ac:dyDescent="0.35">
      <c r="A41" s="38"/>
      <c r="B41" s="41"/>
      <c r="C41" s="66"/>
      <c r="E41" s="52"/>
      <c r="F41" s="50"/>
      <c r="G41" s="52"/>
      <c r="H41" s="50"/>
      <c r="I41" s="52"/>
      <c r="J41" s="50"/>
      <c r="K41" s="52"/>
      <c r="L41" s="50"/>
      <c r="M41" s="52"/>
      <c r="N41" s="41"/>
      <c r="O41" s="2"/>
    </row>
    <row r="42" spans="1:15" x14ac:dyDescent="0.35">
      <c r="A42" s="38"/>
      <c r="B42" s="41"/>
      <c r="C42" s="51" t="s">
        <v>70</v>
      </c>
      <c r="E42" s="52"/>
      <c r="F42" s="50"/>
      <c r="G42" s="52"/>
      <c r="H42" s="50"/>
      <c r="I42" s="52"/>
      <c r="J42" s="50"/>
      <c r="K42" s="52"/>
      <c r="L42" s="50"/>
      <c r="M42" s="52"/>
      <c r="N42" s="41"/>
      <c r="O42" s="2"/>
    </row>
    <row r="43" spans="1:15" ht="3.75" customHeight="1" x14ac:dyDescent="0.35">
      <c r="A43" s="38"/>
      <c r="B43" s="41"/>
      <c r="N43" s="41"/>
      <c r="O43" s="2"/>
    </row>
    <row r="44" spans="1:15" x14ac:dyDescent="0.35">
      <c r="A44" s="38"/>
      <c r="B44" s="41"/>
      <c r="C44" s="57" t="s">
        <v>71</v>
      </c>
      <c r="E44" s="61" t="str" cm="1">
        <f t="array" ref="E44">IFERROR(INDEX('Fundos de Investimento XP'!$CH:$CH,E$9),"")</f>
        <v/>
      </c>
      <c r="F44" s="67"/>
      <c r="G44" s="61" t="str" cm="1">
        <f t="array" ref="G44">IFERROR(INDEX('Fundos de Investimento XP'!$CH:$CH,G$9),"")</f>
        <v/>
      </c>
      <c r="H44" s="67"/>
      <c r="I44" s="61" t="str" cm="1">
        <f t="array" ref="I44">IFERROR(INDEX('Fundos de Investimento XP'!$CH:$CH,I$9),"")</f>
        <v/>
      </c>
      <c r="J44" s="67"/>
      <c r="K44" s="61" t="str" cm="1">
        <f t="array" ref="K44">IFERROR(INDEX('Fundos de Investimento XP'!$CH:$CH,K$9),"")</f>
        <v/>
      </c>
      <c r="L44" s="67"/>
      <c r="M44" s="61" t="str" cm="1">
        <f t="array" ref="M44">IFERROR(INDEX('Fundos de Investimento XP'!$CH:$CH,M$9),"")</f>
        <v/>
      </c>
      <c r="N44" s="41"/>
      <c r="O44" s="2"/>
    </row>
    <row r="45" spans="1:15" x14ac:dyDescent="0.35">
      <c r="A45" s="38"/>
      <c r="B45" s="41"/>
      <c r="C45" s="57" t="s">
        <v>72</v>
      </c>
      <c r="E45" s="61" t="str" cm="1">
        <f t="array" ref="E45">IFERROR(INDEX('Fundos de Investimento XP'!$CI:$CI,E$9),"")</f>
        <v/>
      </c>
      <c r="F45" s="67"/>
      <c r="G45" s="61" t="str" cm="1">
        <f t="array" ref="G45">IFERROR(INDEX('Fundos de Investimento XP'!$CI:$CI,G$9),"")</f>
        <v/>
      </c>
      <c r="H45" s="67"/>
      <c r="I45" s="61" t="str" cm="1">
        <f t="array" ref="I45">IFERROR(INDEX('Fundos de Investimento XP'!$CI:$CI,I$9),"")</f>
        <v/>
      </c>
      <c r="J45" s="67"/>
      <c r="K45" s="61" t="str" cm="1">
        <f t="array" ref="K45">IFERROR(INDEX('Fundos de Investimento XP'!$CI:$CI,K$9),"")</f>
        <v/>
      </c>
      <c r="L45" s="67"/>
      <c r="M45" s="61" t="str" cm="1">
        <f t="array" ref="M45">IFERROR(INDEX('Fundos de Investimento XP'!$CI:$CI,M$9),"")</f>
        <v/>
      </c>
      <c r="N45" s="41"/>
      <c r="O45" s="2"/>
    </row>
    <row r="46" spans="1:15" x14ac:dyDescent="0.35">
      <c r="A46" s="38"/>
      <c r="B46" s="41"/>
      <c r="C46" s="57" t="s">
        <v>73</v>
      </c>
      <c r="E46" s="60" t="str" cm="1">
        <f t="array" ref="E46">IFERROR(INDEX('Fundos de Investimento XP'!$CJ:$CJ,E$9),"")</f>
        <v/>
      </c>
      <c r="F46" s="52"/>
      <c r="G46" s="60" t="str" cm="1">
        <f t="array" ref="G46">IFERROR(INDEX('Fundos de Investimento XP'!$CJ:$CJ,G$9),"")</f>
        <v/>
      </c>
      <c r="H46" s="52"/>
      <c r="I46" s="60" t="str" cm="1">
        <f t="array" ref="I46">IFERROR(INDEX('Fundos de Investimento XP'!$CJ:$CJ,I$9),"")</f>
        <v/>
      </c>
      <c r="J46" s="52"/>
      <c r="K46" s="60" t="str" cm="1">
        <f t="array" ref="K46">IFERROR(INDEX('Fundos de Investimento XP'!$CJ:$CJ,K$9),"")</f>
        <v/>
      </c>
      <c r="L46" s="52"/>
      <c r="M46" s="60" t="str" cm="1">
        <f t="array" ref="M46">IFERROR(INDEX('Fundos de Investimento XP'!$CJ:$CJ,M$9),"")</f>
        <v/>
      </c>
      <c r="N46" s="41"/>
      <c r="O46" s="2"/>
    </row>
    <row r="47" spans="1:15" x14ac:dyDescent="0.35">
      <c r="A47" s="38"/>
      <c r="B47" s="41"/>
      <c r="C47" s="57" t="s">
        <v>74</v>
      </c>
      <c r="E47" s="60" t="str" cm="1">
        <f t="array" ref="E47">IFERROR(INDEX('Fundos de Investimento XP'!$CK:$CK,E$9),"")</f>
        <v/>
      </c>
      <c r="F47" s="52"/>
      <c r="G47" s="60" t="str" cm="1">
        <f t="array" ref="G47">IFERROR(INDEX('Fundos de Investimento XP'!$CK:$CK,G$9),"")</f>
        <v/>
      </c>
      <c r="H47" s="52"/>
      <c r="I47" s="60" t="str" cm="1">
        <f t="array" ref="I47">IFERROR(INDEX('Fundos de Investimento XP'!$CK:$CK,I$9),"")</f>
        <v/>
      </c>
      <c r="J47" s="52"/>
      <c r="K47" s="60" t="str" cm="1">
        <f t="array" ref="K47">IFERROR(INDEX('Fundos de Investimento XP'!$CK:$CK,K$9),"")</f>
        <v/>
      </c>
      <c r="L47" s="52"/>
      <c r="M47" s="60" t="str" cm="1">
        <f t="array" ref="M47">IFERROR(INDEX('Fundos de Investimento XP'!$CK:$CK,M$9),"")</f>
        <v/>
      </c>
      <c r="N47" s="41"/>
      <c r="O47" s="2"/>
    </row>
    <row r="48" spans="1:15" x14ac:dyDescent="0.35">
      <c r="A48" s="38"/>
      <c r="B48" s="41"/>
      <c r="C48" s="57" t="s">
        <v>75</v>
      </c>
      <c r="E48" s="60" t="str" cm="1">
        <f t="array" ref="E48">IFERROR(INDEX('Fundos de Investimento XP'!$CL:$CL,E$9),"")</f>
        <v/>
      </c>
      <c r="F48" s="52"/>
      <c r="G48" s="60" t="str" cm="1">
        <f t="array" ref="G48">IFERROR(INDEX('Fundos de Investimento XP'!$CL:$CL,G$9),"")</f>
        <v/>
      </c>
      <c r="H48" s="52"/>
      <c r="I48" s="60" t="str" cm="1">
        <f t="array" ref="I48">IFERROR(INDEX('Fundos de Investimento XP'!$CL:$CL,I$9),"")</f>
        <v/>
      </c>
      <c r="J48" s="52"/>
      <c r="K48" s="60" t="str" cm="1">
        <f t="array" ref="K48">IFERROR(INDEX('Fundos de Investimento XP'!$CL:$CL,K$9),"")</f>
        <v/>
      </c>
      <c r="L48" s="52"/>
      <c r="M48" s="60" t="str" cm="1">
        <f t="array" ref="M48">IFERROR(INDEX('Fundos de Investimento XP'!$CL:$CL,M$9),"")</f>
        <v/>
      </c>
      <c r="N48" s="41"/>
      <c r="O48" s="2"/>
    </row>
    <row r="49" spans="1:15" ht="15" customHeight="1" x14ac:dyDescent="0.35">
      <c r="A49" s="38"/>
      <c r="B49" s="41"/>
      <c r="C49" s="41"/>
      <c r="E49" s="68"/>
      <c r="N49" s="41"/>
      <c r="O49" s="2"/>
    </row>
    <row r="50" spans="1:15" x14ac:dyDescent="0.35">
      <c r="A50" s="38"/>
      <c r="B50" s="41"/>
      <c r="C50" s="69" t="s">
        <v>76</v>
      </c>
      <c r="E50" s="68"/>
      <c r="N50" s="41"/>
      <c r="O50" s="2"/>
    </row>
    <row r="51" spans="1:15" x14ac:dyDescent="0.35">
      <c r="A51" s="38"/>
      <c r="B51" s="41"/>
      <c r="C51" s="69"/>
      <c r="E51" s="68"/>
      <c r="N51" s="41"/>
      <c r="O51" s="2"/>
    </row>
    <row r="52" spans="1:15" x14ac:dyDescent="0.35">
      <c r="A52" s="38"/>
      <c r="B52" s="2"/>
      <c r="C52" s="2"/>
      <c r="D52" s="2"/>
      <c r="E52" s="2"/>
      <c r="F52" s="2"/>
      <c r="G52" s="2"/>
      <c r="H52" s="2"/>
      <c r="I52" s="2"/>
      <c r="J52" s="2"/>
      <c r="K52" s="2"/>
      <c r="L52" s="2"/>
      <c r="M52" s="2"/>
      <c r="N52" s="2"/>
      <c r="O52" s="2"/>
    </row>
  </sheetData>
  <mergeCells count="2">
    <mergeCell ref="C1:E4"/>
    <mergeCell ref="C5:I5"/>
  </mergeCells>
  <conditionalFormatting sqref="E13">
    <cfRule type="cellIs" dxfId="24" priority="49" operator="equal">
      <formula>1</formula>
    </cfRule>
    <cfRule type="cellIs" dxfId="23" priority="50" operator="equal">
      <formula>5</formula>
    </cfRule>
    <cfRule type="cellIs" dxfId="22" priority="51" operator="equal">
      <formula>4</formula>
    </cfRule>
    <cfRule type="cellIs" dxfId="21" priority="52" operator="equal">
      <formula>3</formula>
    </cfRule>
    <cfRule type="cellIs" dxfId="20" priority="53" operator="equal">
      <formula>2</formula>
    </cfRule>
  </conditionalFormatting>
  <conditionalFormatting sqref="G13">
    <cfRule type="cellIs" dxfId="19" priority="19" operator="equal">
      <formula>1</formula>
    </cfRule>
    <cfRule type="cellIs" dxfId="18" priority="20" operator="equal">
      <formula>5</formula>
    </cfRule>
    <cfRule type="cellIs" dxfId="17" priority="21" operator="equal">
      <formula>4</formula>
    </cfRule>
    <cfRule type="cellIs" dxfId="16" priority="22" operator="equal">
      <formula>3</formula>
    </cfRule>
    <cfRule type="cellIs" dxfId="15" priority="23" operator="equal">
      <formula>2</formula>
    </cfRule>
  </conditionalFormatting>
  <conditionalFormatting sqref="I13">
    <cfRule type="cellIs" dxfId="14" priority="13" operator="equal">
      <formula>1</formula>
    </cfRule>
    <cfRule type="cellIs" dxfId="13" priority="14" operator="equal">
      <formula>5</formula>
    </cfRule>
    <cfRule type="cellIs" dxfId="12" priority="15" operator="equal">
      <formula>4</formula>
    </cfRule>
    <cfRule type="cellIs" dxfId="11" priority="16" operator="equal">
      <formula>3</formula>
    </cfRule>
    <cfRule type="cellIs" dxfId="10" priority="17" operator="equal">
      <formula>2</formula>
    </cfRule>
  </conditionalFormatting>
  <conditionalFormatting sqref="K13">
    <cfRule type="cellIs" dxfId="9" priority="7" operator="equal">
      <formula>1</formula>
    </cfRule>
    <cfRule type="cellIs" dxfId="8" priority="8" operator="equal">
      <formula>5</formula>
    </cfRule>
    <cfRule type="cellIs" dxfId="7" priority="9" operator="equal">
      <formula>4</formula>
    </cfRule>
    <cfRule type="cellIs" dxfId="6" priority="10" operator="equal">
      <formula>3</formula>
    </cfRule>
    <cfRule type="cellIs" dxfId="5" priority="11" operator="equal">
      <formula>2</formula>
    </cfRule>
  </conditionalFormatting>
  <conditionalFormatting sqref="M13">
    <cfRule type="cellIs" dxfId="4" priority="1" operator="equal">
      <formula>1</formula>
    </cfRule>
    <cfRule type="cellIs" dxfId="3" priority="2" operator="equal">
      <formula>5</formula>
    </cfRule>
    <cfRule type="cellIs" dxfId="2" priority="3" operator="equal">
      <formula>4</formula>
    </cfRule>
    <cfRule type="cellIs" dxfId="1" priority="4" operator="equal">
      <formula>3</formula>
    </cfRule>
    <cfRule type="cellIs" dxfId="0" priority="5" operator="equal">
      <formula>2</formula>
    </cfRule>
  </conditionalFormatting>
  <dataValidations count="2">
    <dataValidation type="list" allowBlank="1" showInputMessage="1" showErrorMessage="1" sqref="C32" xr:uid="{2C69FC8A-185A-437B-B3C5-DBEE79E16316}">
      <formula1>"Absoluta,% CDI, CDI +"</formula1>
    </dataValidation>
    <dataValidation type="list" allowBlank="1" showInputMessage="1" showErrorMessage="1" sqref="E8 G8 I8 K8 M8" xr:uid="{FDB8BDB5-CD76-43A2-B262-81572069FF0D}">
      <formula1>fundos_xp</formula1>
    </dataValidation>
  </dataValidations>
  <pageMargins left="0.7" right="0.7" top="0.75" bottom="0.75" header="0.3" footer="0.3"/>
  <headerFooter>
    <oddFooter>&amp;R_x000D_&amp;1#&amp;"Calibri"&amp;10&amp;K008000 [ CLASSIFICAÇÃO: PÚBLICA ]</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72D3B-777F-4B93-A733-FA584987F29C}">
  <sheetPr codeName="Sheet6"/>
  <dimension ref="A1:CX2583"/>
  <sheetViews>
    <sheetView showGridLines="0" zoomScale="85" zoomScaleNormal="85" workbookViewId="0">
      <pane xSplit="3" ySplit="2" topLeftCell="D3" activePane="bottomRight" state="frozen"/>
      <selection activeCell="F7" sqref="F7:J7"/>
      <selection pane="topRight" activeCell="F7" sqref="F7:J7"/>
      <selection pane="bottomLeft" activeCell="F7" sqref="F7:J7"/>
      <selection pane="bottomRight" activeCell="B2" sqref="B2"/>
    </sheetView>
  </sheetViews>
  <sheetFormatPr defaultColWidth="0" defaultRowHeight="14.75" customHeight="1" x14ac:dyDescent="0.35"/>
  <cols>
    <col min="1" max="1" width="16.1796875" customWidth="1"/>
    <col min="2" max="2" width="19.1796875" customWidth="1"/>
    <col min="3" max="3" width="47.81640625" bestFit="1" customWidth="1"/>
    <col min="4" max="4" width="15.1796875" bestFit="1" customWidth="1"/>
    <col min="5" max="5" width="41.1796875" bestFit="1" customWidth="1"/>
    <col min="6" max="6" width="13.1796875" bestFit="1" customWidth="1"/>
    <col min="7" max="7" width="37.81640625" bestFit="1" customWidth="1"/>
    <col min="8" max="8" width="17.81640625" bestFit="1" customWidth="1"/>
    <col min="9" max="9" width="23" bestFit="1" customWidth="1"/>
    <col min="10" max="10" width="22.1796875" bestFit="1" customWidth="1"/>
    <col min="11" max="11" width="12.453125" bestFit="1" customWidth="1"/>
    <col min="12" max="13" width="22.81640625" bestFit="1" customWidth="1"/>
    <col min="14" max="14" width="47.1796875" customWidth="1"/>
    <col min="15" max="15" width="15.54296875" bestFit="1" customWidth="1"/>
    <col min="16" max="16" width="8.81640625" bestFit="1" customWidth="1"/>
    <col min="17" max="17" width="8.54296875" bestFit="1" customWidth="1"/>
    <col min="18" max="20" width="13.1796875" bestFit="1" customWidth="1"/>
    <col min="21" max="21" width="12.1796875" customWidth="1"/>
    <col min="22" max="22" width="9.54296875" bestFit="1" customWidth="1"/>
    <col min="23" max="25" width="13.1796875" bestFit="1" customWidth="1"/>
    <col min="26" max="26" width="13" bestFit="1" customWidth="1"/>
    <col min="27" max="27" width="14.453125" bestFit="1" customWidth="1"/>
    <col min="28" max="28" width="13" bestFit="1" customWidth="1"/>
    <col min="29" max="29" width="14.453125" bestFit="1" customWidth="1"/>
    <col min="30" max="30" width="13" bestFit="1" customWidth="1"/>
    <col min="31" max="31" width="14.453125" bestFit="1" customWidth="1"/>
    <col min="32" max="32" width="19.1796875" bestFit="1" customWidth="1"/>
    <col min="33" max="33" width="18.81640625" bestFit="1" customWidth="1"/>
    <col min="34" max="34" width="21.1796875" bestFit="1" customWidth="1"/>
    <col min="35" max="35" width="14.81640625" bestFit="1" customWidth="1"/>
    <col min="36" max="36" width="17.54296875" bestFit="1" customWidth="1"/>
    <col min="37" max="37" width="17.1796875" bestFit="1" customWidth="1"/>
    <col min="38" max="16384" width="8.81640625" hidden="1"/>
  </cols>
  <sheetData>
    <row r="1" spans="1:37" ht="16.5" customHeight="1" x14ac:dyDescent="0.45">
      <c r="A1" s="43"/>
      <c r="B1" s="86"/>
      <c r="C1" s="86"/>
      <c r="D1" s="87"/>
      <c r="E1" s="87"/>
      <c r="F1" s="354" t="s">
        <v>88</v>
      </c>
      <c r="G1" s="354"/>
      <c r="H1" s="88"/>
      <c r="I1" s="89"/>
      <c r="J1" s="88"/>
      <c r="K1" s="355" t="s">
        <v>89</v>
      </c>
      <c r="L1" s="355"/>
      <c r="M1" s="356"/>
      <c r="N1" s="356"/>
      <c r="O1" s="156"/>
      <c r="P1" s="357" t="s">
        <v>90</v>
      </c>
      <c r="Q1" s="353"/>
      <c r="R1" s="353"/>
      <c r="S1" s="353"/>
      <c r="T1" s="353"/>
      <c r="U1" s="353" t="s">
        <v>91</v>
      </c>
      <c r="V1" s="353"/>
      <c r="W1" s="353"/>
      <c r="X1" s="353"/>
      <c r="Y1" s="353"/>
      <c r="Z1" s="353" t="s">
        <v>92</v>
      </c>
      <c r="AA1" s="353"/>
      <c r="AB1" s="353" t="s">
        <v>93</v>
      </c>
      <c r="AC1" s="353"/>
      <c r="AD1" s="353" t="s">
        <v>94</v>
      </c>
      <c r="AE1" s="353"/>
      <c r="AF1" s="157"/>
      <c r="AG1" s="90"/>
      <c r="AH1" s="91"/>
      <c r="AI1" s="92"/>
      <c r="AJ1" s="93"/>
      <c r="AK1" s="93"/>
    </row>
    <row r="2" spans="1:37" ht="39" x14ac:dyDescent="0.35">
      <c r="A2" s="43"/>
      <c r="B2" s="104" t="s">
        <v>111</v>
      </c>
      <c r="C2" s="95" t="s">
        <v>95</v>
      </c>
      <c r="D2" s="96" t="s">
        <v>52</v>
      </c>
      <c r="E2" s="96" t="s">
        <v>96</v>
      </c>
      <c r="F2" s="96" t="s">
        <v>97</v>
      </c>
      <c r="G2" s="97" t="s">
        <v>98</v>
      </c>
      <c r="H2" s="97" t="s">
        <v>57</v>
      </c>
      <c r="I2" s="98" t="s">
        <v>99</v>
      </c>
      <c r="J2" s="97" t="s">
        <v>100</v>
      </c>
      <c r="K2" s="96" t="s">
        <v>59</v>
      </c>
      <c r="L2" s="96" t="s">
        <v>60</v>
      </c>
      <c r="M2" s="94" t="s">
        <v>61</v>
      </c>
      <c r="N2" s="99" t="s">
        <v>101</v>
      </c>
      <c r="O2" s="100" t="s">
        <v>102</v>
      </c>
      <c r="P2" s="101" t="s">
        <v>41</v>
      </c>
      <c r="Q2" s="96" t="s">
        <v>42</v>
      </c>
      <c r="R2" s="96" t="s">
        <v>65</v>
      </c>
      <c r="S2" s="96" t="s">
        <v>66</v>
      </c>
      <c r="T2" s="96" t="s">
        <v>67</v>
      </c>
      <c r="U2" s="96" t="s">
        <v>41</v>
      </c>
      <c r="V2" s="96" t="s">
        <v>42</v>
      </c>
      <c r="W2" s="96" t="s">
        <v>65</v>
      </c>
      <c r="X2" s="96" t="s">
        <v>66</v>
      </c>
      <c r="Y2" s="96" t="s">
        <v>67</v>
      </c>
      <c r="Z2" s="96" t="s">
        <v>103</v>
      </c>
      <c r="AA2" s="96" t="s">
        <v>104</v>
      </c>
      <c r="AB2" s="96" t="s">
        <v>103</v>
      </c>
      <c r="AC2" s="96" t="s">
        <v>104</v>
      </c>
      <c r="AD2" s="96" t="s">
        <v>103</v>
      </c>
      <c r="AE2" s="96" t="s">
        <v>104</v>
      </c>
      <c r="AF2" s="102" t="s">
        <v>105</v>
      </c>
      <c r="AG2" s="103" t="s">
        <v>106</v>
      </c>
      <c r="AH2" s="104" t="s">
        <v>107</v>
      </c>
      <c r="AI2" s="105" t="s">
        <v>108</v>
      </c>
      <c r="AJ2" s="106" t="s">
        <v>109</v>
      </c>
      <c r="AK2" s="106" t="s">
        <v>110</v>
      </c>
    </row>
    <row r="3" spans="1:37" ht="14.5" x14ac:dyDescent="0.35">
      <c r="A3" s="8"/>
      <c r="B3" s="129">
        <v>55577828000107</v>
      </c>
      <c r="C3" s="125" t="s">
        <v>7417</v>
      </c>
      <c r="D3" s="122"/>
      <c r="E3" s="126" t="s">
        <v>7418</v>
      </c>
      <c r="F3" s="126" t="s">
        <v>163</v>
      </c>
      <c r="G3" s="126" t="s">
        <v>3547</v>
      </c>
      <c r="H3" s="127" t="s">
        <v>46</v>
      </c>
      <c r="I3" s="127" t="s">
        <v>46</v>
      </c>
      <c r="J3" s="127" t="s">
        <v>46</v>
      </c>
      <c r="K3" s="126" t="s">
        <v>215</v>
      </c>
      <c r="L3" s="126" t="s">
        <v>215</v>
      </c>
      <c r="M3" s="153">
        <v>3.0000000000000001E-3</v>
      </c>
      <c r="N3" s="128" t="s">
        <v>46</v>
      </c>
      <c r="O3" s="155">
        <v>45471</v>
      </c>
      <c r="P3" s="153">
        <v>1.1846634025E-2</v>
      </c>
      <c r="Q3" s="153">
        <v>0.10085549038</v>
      </c>
      <c r="R3" s="153">
        <v>0.12906709146000001</v>
      </c>
      <c r="S3" s="153" t="s">
        <v>46</v>
      </c>
      <c r="T3" s="153" t="s">
        <v>46</v>
      </c>
      <c r="U3" s="153">
        <v>0.97109107699999997</v>
      </c>
      <c r="V3" s="153">
        <v>0.97333296120000001</v>
      </c>
      <c r="W3" s="153">
        <v>0.96933820320999997</v>
      </c>
      <c r="X3" s="153" t="s">
        <v>46</v>
      </c>
      <c r="Y3" s="153" t="s">
        <v>46</v>
      </c>
      <c r="Z3" s="153">
        <v>9.521139096300001E-4</v>
      </c>
      <c r="AA3" s="153">
        <v>1.0790990362999999E-3</v>
      </c>
      <c r="AB3" s="178">
        <v>-8.1993753950000006</v>
      </c>
      <c r="AC3" s="177">
        <v>-7.2220245059000003</v>
      </c>
      <c r="AD3" s="153">
        <v>0</v>
      </c>
      <c r="AE3" s="153">
        <v>0</v>
      </c>
      <c r="AF3" s="181">
        <v>1.1581914900000001</v>
      </c>
      <c r="AG3" s="180">
        <v>686787.85450000002</v>
      </c>
      <c r="AH3" s="180">
        <v>221793.12252999999</v>
      </c>
      <c r="AI3" s="128" t="s">
        <v>46</v>
      </c>
      <c r="AJ3" s="128" t="s">
        <v>46</v>
      </c>
      <c r="AK3" s="128" t="s">
        <v>46</v>
      </c>
    </row>
    <row r="4" spans="1:37" ht="15" customHeight="1" x14ac:dyDescent="0.35">
      <c r="A4" s="8"/>
      <c r="B4" s="129">
        <v>51152458000105</v>
      </c>
      <c r="C4" s="125" t="s">
        <v>7419</v>
      </c>
      <c r="D4" s="122"/>
      <c r="E4" s="126" t="s">
        <v>7420</v>
      </c>
      <c r="F4" s="126" t="s">
        <v>114</v>
      </c>
      <c r="G4" s="126" t="s">
        <v>115</v>
      </c>
      <c r="H4" s="127">
        <v>1</v>
      </c>
      <c r="I4" s="127">
        <v>1</v>
      </c>
      <c r="J4" s="127">
        <v>1</v>
      </c>
      <c r="K4" s="126" t="s">
        <v>222</v>
      </c>
      <c r="L4" s="126" t="s">
        <v>221</v>
      </c>
      <c r="M4" s="153">
        <v>1.3999999999999999E-2</v>
      </c>
      <c r="N4" s="128" t="s">
        <v>7421</v>
      </c>
      <c r="O4" s="155">
        <v>45107</v>
      </c>
      <c r="P4" s="153">
        <v>4.0140684273999999E-2</v>
      </c>
      <c r="Q4" s="153">
        <v>0.25249944830999999</v>
      </c>
      <c r="R4" s="153">
        <v>5.0058965518000001E-2</v>
      </c>
      <c r="S4" s="153">
        <v>-1.8957399300999999E-2</v>
      </c>
      <c r="T4" s="153" t="s">
        <v>46</v>
      </c>
      <c r="U4" s="153">
        <v>3.2904080806000002</v>
      </c>
      <c r="V4" s="153">
        <v>2.4368136508</v>
      </c>
      <c r="W4" s="153">
        <v>0.37596003085000002</v>
      </c>
      <c r="X4" s="153">
        <v>-7.3384142286999993E-2</v>
      </c>
      <c r="Y4" s="153" t="s">
        <v>46</v>
      </c>
      <c r="Z4" s="153">
        <v>0.20747496370000001</v>
      </c>
      <c r="AA4" s="153">
        <v>0.18606380544000001</v>
      </c>
      <c r="AB4" s="178">
        <v>-0.25803844915000002</v>
      </c>
      <c r="AC4" s="177">
        <v>-0.63621815041999996</v>
      </c>
      <c r="AD4" s="153">
        <v>-0.19122637820000002</v>
      </c>
      <c r="AE4" s="153">
        <v>-0.31514685917000002</v>
      </c>
      <c r="AF4" s="181">
        <v>0.94159890000000002</v>
      </c>
      <c r="AG4" s="180">
        <v>135629.22626</v>
      </c>
      <c r="AH4" s="180">
        <v>-1270.45409</v>
      </c>
      <c r="AI4" s="128" t="s">
        <v>46</v>
      </c>
      <c r="AJ4" s="128" t="s">
        <v>46</v>
      </c>
      <c r="AK4" s="128" t="s">
        <v>46</v>
      </c>
    </row>
    <row r="5" spans="1:37" ht="15" customHeight="1" x14ac:dyDescent="0.35">
      <c r="A5" s="8"/>
      <c r="B5" s="129">
        <v>51152912000110</v>
      </c>
      <c r="C5" s="125" t="s">
        <v>7422</v>
      </c>
      <c r="D5" s="122"/>
      <c r="E5" s="126" t="s">
        <v>7420</v>
      </c>
      <c r="F5" s="126" t="s">
        <v>114</v>
      </c>
      <c r="G5" s="126" t="s">
        <v>115</v>
      </c>
      <c r="H5" s="127">
        <v>1</v>
      </c>
      <c r="I5" s="127">
        <v>1</v>
      </c>
      <c r="J5" s="127">
        <v>1</v>
      </c>
      <c r="K5" s="126" t="s">
        <v>222</v>
      </c>
      <c r="L5" s="126" t="s">
        <v>221</v>
      </c>
      <c r="M5" s="153">
        <v>1.1000000000000001E-2</v>
      </c>
      <c r="N5" s="128" t="s">
        <v>46</v>
      </c>
      <c r="O5" s="155">
        <v>45107</v>
      </c>
      <c r="P5" s="153">
        <v>4.0506064941000001E-2</v>
      </c>
      <c r="Q5" s="153">
        <v>0.25758921580999999</v>
      </c>
      <c r="R5" s="153">
        <v>5.6270118731999996E-2</v>
      </c>
      <c r="S5" s="153">
        <v>-8.5373803813000009E-3</v>
      </c>
      <c r="T5" s="153" t="s">
        <v>46</v>
      </c>
      <c r="U5" s="153">
        <v>3.3203590274999999</v>
      </c>
      <c r="V5" s="153">
        <v>2.4859338171999998</v>
      </c>
      <c r="W5" s="153">
        <v>0.42260792557999999</v>
      </c>
      <c r="X5" s="153">
        <v>-3.3048221789999999E-2</v>
      </c>
      <c r="Y5" s="153" t="s">
        <v>46</v>
      </c>
      <c r="Z5" s="153">
        <v>0.20754745184000001</v>
      </c>
      <c r="AA5" s="153">
        <v>0.18843953318000001</v>
      </c>
      <c r="AB5" s="178">
        <v>-0.23075125796000001</v>
      </c>
      <c r="AC5" s="177">
        <v>-0.60031502755999999</v>
      </c>
      <c r="AD5" s="153">
        <v>-0.189837533</v>
      </c>
      <c r="AE5" s="153">
        <v>-0.31553334860999999</v>
      </c>
      <c r="AF5" s="181">
        <v>0.95326909999999998</v>
      </c>
      <c r="AG5" s="180">
        <v>71573.272370000006</v>
      </c>
      <c r="AH5" s="180">
        <v>27425.50317</v>
      </c>
      <c r="AI5" s="128" t="s">
        <v>46</v>
      </c>
      <c r="AJ5" s="128" t="s">
        <v>46</v>
      </c>
      <c r="AK5" s="128" t="s">
        <v>46</v>
      </c>
    </row>
    <row r="6" spans="1:37" ht="15" customHeight="1" x14ac:dyDescent="0.35">
      <c r="A6" s="8"/>
      <c r="B6" s="129">
        <v>40190534000142</v>
      </c>
      <c r="C6" s="125" t="s">
        <v>7423</v>
      </c>
      <c r="D6" s="122"/>
      <c r="E6" s="126" t="s">
        <v>7424</v>
      </c>
      <c r="F6" s="126" t="s">
        <v>114</v>
      </c>
      <c r="G6" s="126" t="s">
        <v>115</v>
      </c>
      <c r="H6" s="127">
        <v>500</v>
      </c>
      <c r="I6" s="127">
        <v>100</v>
      </c>
      <c r="J6" s="127">
        <v>500</v>
      </c>
      <c r="K6" s="126" t="s">
        <v>268</v>
      </c>
      <c r="L6" s="126" t="s">
        <v>799</v>
      </c>
      <c r="M6" s="153">
        <v>0.01</v>
      </c>
      <c r="N6" s="128" t="s">
        <v>3377</v>
      </c>
      <c r="O6" s="155">
        <v>44377</v>
      </c>
      <c r="P6" s="153">
        <v>-3.6423378915E-3</v>
      </c>
      <c r="Q6" s="153">
        <v>-8.4540205861999996E-3</v>
      </c>
      <c r="R6" s="153">
        <v>0.14260026975000001</v>
      </c>
      <c r="S6" s="153">
        <v>0.50761329781999998</v>
      </c>
      <c r="T6" s="153">
        <v>0.57969677727000002</v>
      </c>
      <c r="U6" s="153">
        <v>-0.29856935045999999</v>
      </c>
      <c r="V6" s="153">
        <v>-8.1587793187000004E-2</v>
      </c>
      <c r="W6" s="153">
        <v>1.0709770220000001</v>
      </c>
      <c r="X6" s="153">
        <v>1.9649724038</v>
      </c>
      <c r="Y6" s="153">
        <v>1.3562012681</v>
      </c>
      <c r="Z6" s="153">
        <v>0.16590994308999998</v>
      </c>
      <c r="AA6" s="153">
        <v>0.18217569779000001</v>
      </c>
      <c r="AB6" s="178">
        <v>0.13462404439</v>
      </c>
      <c r="AC6" s="177">
        <v>-4.1561301517E-2</v>
      </c>
      <c r="AD6" s="153">
        <v>-0.19504693330999998</v>
      </c>
      <c r="AE6" s="153">
        <v>-0.29679122732000002</v>
      </c>
      <c r="AF6" s="181">
        <v>1.4463353000000001</v>
      </c>
      <c r="AG6" s="180">
        <v>10765.537259999999</v>
      </c>
      <c r="AH6" s="180">
        <v>235.22075000000001</v>
      </c>
      <c r="AI6" s="128" t="s">
        <v>46</v>
      </c>
      <c r="AJ6" s="128" t="s">
        <v>46</v>
      </c>
      <c r="AK6" s="128" t="s">
        <v>46</v>
      </c>
    </row>
    <row r="7" spans="1:37" ht="15" customHeight="1" x14ac:dyDescent="0.35">
      <c r="A7" s="8"/>
      <c r="B7" s="129">
        <v>28858089000140</v>
      </c>
      <c r="C7" s="125" t="s">
        <v>7425</v>
      </c>
      <c r="D7" s="122" t="s">
        <v>3393</v>
      </c>
      <c r="E7" s="126" t="s">
        <v>7424</v>
      </c>
      <c r="F7" s="126" t="s">
        <v>163</v>
      </c>
      <c r="G7" s="126" t="s">
        <v>3566</v>
      </c>
      <c r="H7" s="127">
        <v>500</v>
      </c>
      <c r="I7" s="127">
        <v>100</v>
      </c>
      <c r="J7" s="127">
        <v>500</v>
      </c>
      <c r="K7" s="126" t="s">
        <v>215</v>
      </c>
      <c r="L7" s="126" t="s">
        <v>216</v>
      </c>
      <c r="M7" s="153">
        <v>4.0000000000000001E-3</v>
      </c>
      <c r="N7" s="128" t="s">
        <v>46</v>
      </c>
      <c r="O7" s="155">
        <v>43509</v>
      </c>
      <c r="P7" s="153">
        <v>5.7461030683E-3</v>
      </c>
      <c r="Q7" s="153">
        <v>8.6083559413999991E-2</v>
      </c>
      <c r="R7" s="153">
        <v>8.4443437414000011E-2</v>
      </c>
      <c r="S7" s="153">
        <v>0.16729726718999999</v>
      </c>
      <c r="T7" s="153">
        <v>0.29509789617999999</v>
      </c>
      <c r="U7" s="153">
        <v>0.47101897514000002</v>
      </c>
      <c r="V7" s="153">
        <v>0.83077247928000009</v>
      </c>
      <c r="W7" s="153">
        <v>0.63419922898000003</v>
      </c>
      <c r="X7" s="153">
        <v>0.6476081589499999</v>
      </c>
      <c r="Y7" s="153">
        <v>0.69038186288000003</v>
      </c>
      <c r="Z7" s="153">
        <v>2.7660735830999997E-2</v>
      </c>
      <c r="AA7" s="153">
        <v>6.4256395314999992E-2</v>
      </c>
      <c r="AB7" s="178">
        <v>-1.5479058056999999</v>
      </c>
      <c r="AC7" s="177">
        <v>-0.13983380615999999</v>
      </c>
      <c r="AD7" s="153">
        <v>-2.6405598435E-2</v>
      </c>
      <c r="AE7" s="153">
        <v>-0.14449755672</v>
      </c>
      <c r="AF7" s="181">
        <v>1.6306236999999999</v>
      </c>
      <c r="AG7" s="180">
        <v>39685.166960000002</v>
      </c>
      <c r="AH7" s="180">
        <v>645.41291999999999</v>
      </c>
      <c r="AI7" s="128" t="s">
        <v>46</v>
      </c>
      <c r="AJ7" s="128" t="s">
        <v>46</v>
      </c>
      <c r="AK7" s="128" t="s">
        <v>46</v>
      </c>
    </row>
    <row r="8" spans="1:37" ht="15" customHeight="1" x14ac:dyDescent="0.35">
      <c r="A8" s="8"/>
      <c r="B8" s="129">
        <v>9599346000122</v>
      </c>
      <c r="C8" s="125" t="s">
        <v>7426</v>
      </c>
      <c r="D8" s="122" t="s">
        <v>3394</v>
      </c>
      <c r="E8" s="126" t="s">
        <v>7424</v>
      </c>
      <c r="F8" s="126" t="s">
        <v>114</v>
      </c>
      <c r="G8" s="126" t="s">
        <v>167</v>
      </c>
      <c r="H8" s="127">
        <v>500</v>
      </c>
      <c r="I8" s="127">
        <v>100</v>
      </c>
      <c r="J8" s="127">
        <v>500</v>
      </c>
      <c r="K8" s="126" t="s">
        <v>216</v>
      </c>
      <c r="L8" s="126" t="s">
        <v>224</v>
      </c>
      <c r="M8" s="153">
        <v>0.02</v>
      </c>
      <c r="N8" s="128" t="s">
        <v>3414</v>
      </c>
      <c r="O8" s="155">
        <v>39629</v>
      </c>
      <c r="P8" s="153">
        <v>3.1154698489000002E-2</v>
      </c>
      <c r="Q8" s="153">
        <v>0.19063757933000003</v>
      </c>
      <c r="R8" s="153">
        <v>8.3284986261999996E-2</v>
      </c>
      <c r="S8" s="153">
        <v>0.23759673846999999</v>
      </c>
      <c r="T8" s="153">
        <v>0.33564373750000004</v>
      </c>
      <c r="U8" s="153">
        <v>2.5538097695999999</v>
      </c>
      <c r="V8" s="153">
        <v>1.8397990918</v>
      </c>
      <c r="W8" s="153">
        <v>0.62549886279</v>
      </c>
      <c r="X8" s="153">
        <v>0.91973759615000006</v>
      </c>
      <c r="Y8" s="153">
        <v>0.7852389046499999</v>
      </c>
      <c r="Z8" s="153">
        <v>0.13594629152999999</v>
      </c>
      <c r="AA8" s="153">
        <v>0.16561311466</v>
      </c>
      <c r="AB8" s="178">
        <v>-0.25986483184999998</v>
      </c>
      <c r="AC8" s="177">
        <v>6.9105325245000002E-2</v>
      </c>
      <c r="AD8" s="153">
        <v>-0.12360836175999999</v>
      </c>
      <c r="AE8" s="153">
        <v>-0.43109156366999996</v>
      </c>
      <c r="AF8" s="181">
        <v>4.8011365000000001</v>
      </c>
      <c r="AG8" s="180">
        <v>328132.92719999998</v>
      </c>
      <c r="AH8" s="180">
        <v>-3835.4106999999999</v>
      </c>
      <c r="AI8" s="128" t="s">
        <v>46</v>
      </c>
      <c r="AJ8" s="128" t="s">
        <v>46</v>
      </c>
      <c r="AK8" s="128" t="s">
        <v>46</v>
      </c>
    </row>
    <row r="9" spans="1:37" ht="15" customHeight="1" x14ac:dyDescent="0.35">
      <c r="A9" s="8"/>
      <c r="B9" s="129">
        <v>9550197000107</v>
      </c>
      <c r="C9" s="125" t="s">
        <v>7427</v>
      </c>
      <c r="D9" s="122" t="s">
        <v>3394</v>
      </c>
      <c r="E9" s="126" t="s">
        <v>7424</v>
      </c>
      <c r="F9" s="126" t="s">
        <v>114</v>
      </c>
      <c r="G9" s="126" t="s">
        <v>267</v>
      </c>
      <c r="H9" s="127">
        <v>500</v>
      </c>
      <c r="I9" s="127">
        <v>100</v>
      </c>
      <c r="J9" s="127">
        <v>500</v>
      </c>
      <c r="K9" s="126" t="s">
        <v>268</v>
      </c>
      <c r="L9" s="126" t="s">
        <v>269</v>
      </c>
      <c r="M9" s="153">
        <v>0.02</v>
      </c>
      <c r="N9" s="128" t="s">
        <v>3414</v>
      </c>
      <c r="O9" s="155">
        <v>39629</v>
      </c>
      <c r="P9" s="153">
        <v>6.3313061771999996E-2</v>
      </c>
      <c r="Q9" s="153">
        <v>0.14660852877</v>
      </c>
      <c r="R9" s="153">
        <v>9.5993638801000009E-2</v>
      </c>
      <c r="S9" s="153">
        <v>0.16793949248000001</v>
      </c>
      <c r="T9" s="153">
        <v>0.33052862552000001</v>
      </c>
      <c r="U9" s="153">
        <v>5.1898918474000002</v>
      </c>
      <c r="V9" s="153">
        <v>1.4148849300000002</v>
      </c>
      <c r="W9" s="153">
        <v>0.72094520994000011</v>
      </c>
      <c r="X9" s="153">
        <v>0.65009421471999995</v>
      </c>
      <c r="Y9" s="153">
        <v>0.77327209438</v>
      </c>
      <c r="Z9" s="153">
        <v>0.19850617059</v>
      </c>
      <c r="AA9" s="153">
        <v>0.1936078819</v>
      </c>
      <c r="AB9" s="178">
        <v>-6.8883331066000003E-2</v>
      </c>
      <c r="AC9" s="177">
        <v>0.14643531864000001</v>
      </c>
      <c r="AD9" s="153">
        <v>-0.13012949834000001</v>
      </c>
      <c r="AE9" s="153">
        <v>-0.49133010069999999</v>
      </c>
      <c r="AF9" s="181">
        <v>5.8543982000000003</v>
      </c>
      <c r="AG9" s="180">
        <v>459605.96393999999</v>
      </c>
      <c r="AH9" s="180">
        <v>-467.09179001000001</v>
      </c>
      <c r="AI9" s="128" t="s">
        <v>46</v>
      </c>
      <c r="AJ9" s="128" t="s">
        <v>46</v>
      </c>
      <c r="AK9" s="128" t="s">
        <v>46</v>
      </c>
    </row>
    <row r="10" spans="1:37" ht="15" customHeight="1" x14ac:dyDescent="0.35">
      <c r="A10" s="8"/>
      <c r="B10" s="129">
        <v>33624201000119</v>
      </c>
      <c r="C10" s="125" t="s">
        <v>7428</v>
      </c>
      <c r="D10" s="122"/>
      <c r="E10" s="126" t="s">
        <v>7424</v>
      </c>
      <c r="F10" s="126" t="s">
        <v>114</v>
      </c>
      <c r="G10" s="126" t="s">
        <v>115</v>
      </c>
      <c r="H10" s="127">
        <v>500</v>
      </c>
      <c r="I10" s="127">
        <v>100</v>
      </c>
      <c r="J10" s="127">
        <v>500</v>
      </c>
      <c r="K10" s="126" t="s">
        <v>216</v>
      </c>
      <c r="L10" s="126" t="s">
        <v>224</v>
      </c>
      <c r="M10" s="153">
        <v>0.02</v>
      </c>
      <c r="N10" s="128" t="s">
        <v>7429</v>
      </c>
      <c r="O10" s="155">
        <v>44200</v>
      </c>
      <c r="P10" s="153">
        <v>2.2449388813000001E-2</v>
      </c>
      <c r="Q10" s="153">
        <v>0.14838992541999999</v>
      </c>
      <c r="R10" s="153">
        <v>1.3473672232E-2</v>
      </c>
      <c r="S10" s="153">
        <v>1.5597764968000001E-2</v>
      </c>
      <c r="T10" s="153">
        <v>0.10583759757</v>
      </c>
      <c r="U10" s="153">
        <v>1.8402190119999999</v>
      </c>
      <c r="V10" s="153">
        <v>1.4320767762</v>
      </c>
      <c r="W10" s="153">
        <v>0.10119190788999999</v>
      </c>
      <c r="X10" s="153">
        <v>6.0378988995999999E-2</v>
      </c>
      <c r="Y10" s="153">
        <v>0.2476071796</v>
      </c>
      <c r="Z10" s="153">
        <v>0.18295476295000002</v>
      </c>
      <c r="AA10" s="153">
        <v>0.20582862549000003</v>
      </c>
      <c r="AB10" s="178">
        <v>-0.49686896843</v>
      </c>
      <c r="AC10" s="177">
        <v>-0.33890124295000001</v>
      </c>
      <c r="AD10" s="153">
        <v>-0.15367427417000001</v>
      </c>
      <c r="AE10" s="153">
        <v>-0.30522757851000004</v>
      </c>
      <c r="AF10" s="181">
        <v>1.0437738999999999</v>
      </c>
      <c r="AG10" s="180">
        <v>35745.34014</v>
      </c>
      <c r="AH10" s="180">
        <v>-17.818139999</v>
      </c>
      <c r="AI10" s="128" t="s">
        <v>46</v>
      </c>
      <c r="AJ10" s="128" t="s">
        <v>46</v>
      </c>
      <c r="AK10" s="128" t="s">
        <v>46</v>
      </c>
    </row>
    <row r="11" spans="1:37" ht="15" customHeight="1" x14ac:dyDescent="0.35">
      <c r="A11" s="8"/>
      <c r="B11" s="129">
        <v>53847813000188</v>
      </c>
      <c r="C11" s="125" t="s">
        <v>7430</v>
      </c>
      <c r="D11" s="122"/>
      <c r="E11" s="126" t="s">
        <v>3389</v>
      </c>
      <c r="F11" s="126" t="s">
        <v>163</v>
      </c>
      <c r="G11" s="126" t="s">
        <v>3549</v>
      </c>
      <c r="H11" s="127">
        <v>1000</v>
      </c>
      <c r="I11" s="127">
        <v>1000</v>
      </c>
      <c r="J11" s="127">
        <v>1000</v>
      </c>
      <c r="K11" s="126" t="s">
        <v>215</v>
      </c>
      <c r="L11" s="126" t="s">
        <v>216</v>
      </c>
      <c r="M11" s="153">
        <v>9.0000000000000011E-3</v>
      </c>
      <c r="N11" s="128" t="s">
        <v>7431</v>
      </c>
      <c r="O11" s="155">
        <v>45351</v>
      </c>
      <c r="P11" s="153">
        <v>9.3325791368000007E-3</v>
      </c>
      <c r="Q11" s="153">
        <v>9.7445721897999993E-2</v>
      </c>
      <c r="R11" s="153">
        <v>0.12871275037999999</v>
      </c>
      <c r="S11" s="153" t="s">
        <v>46</v>
      </c>
      <c r="T11" s="153" t="s">
        <v>46</v>
      </c>
      <c r="U11" s="153">
        <v>0.76500922592999998</v>
      </c>
      <c r="V11" s="153">
        <v>0.94042607587000004</v>
      </c>
      <c r="W11" s="153">
        <v>0.9666769798999999</v>
      </c>
      <c r="X11" s="153" t="s">
        <v>46</v>
      </c>
      <c r="Y11" s="153" t="s">
        <v>46</v>
      </c>
      <c r="Z11" s="153">
        <v>7.2354628956000002E-3</v>
      </c>
      <c r="AA11" s="153">
        <v>1.4231578991999999E-2</v>
      </c>
      <c r="AB11" s="178">
        <v>-0.53672945112000003</v>
      </c>
      <c r="AC11" s="177">
        <v>-1.885557459E-2</v>
      </c>
      <c r="AD11" s="153">
        <v>-2.0171984697000002E-3</v>
      </c>
      <c r="AE11" s="153">
        <v>-8.9767448547000001E-3</v>
      </c>
      <c r="AF11" s="181">
        <v>1.2016066000000001</v>
      </c>
      <c r="AG11" s="180">
        <v>17215.42988</v>
      </c>
      <c r="AH11" s="180">
        <v>7733.7813699999997</v>
      </c>
      <c r="AI11" s="128" t="s">
        <v>46</v>
      </c>
      <c r="AJ11" s="128" t="s">
        <v>46</v>
      </c>
      <c r="AK11" s="128" t="s">
        <v>46</v>
      </c>
    </row>
    <row r="12" spans="1:37" ht="15" customHeight="1" x14ac:dyDescent="0.35">
      <c r="A12" s="8"/>
      <c r="B12" s="129">
        <v>59591550000175</v>
      </c>
      <c r="C12" s="125" t="s">
        <v>7432</v>
      </c>
      <c r="D12" s="122"/>
      <c r="E12" s="126" t="s">
        <v>3389</v>
      </c>
      <c r="F12" s="126" t="s">
        <v>163</v>
      </c>
      <c r="G12" s="126" t="s">
        <v>3547</v>
      </c>
      <c r="H12" s="127" t="s">
        <v>46</v>
      </c>
      <c r="I12" s="127" t="s">
        <v>46</v>
      </c>
      <c r="J12" s="127" t="s">
        <v>46</v>
      </c>
      <c r="K12" s="126" t="s">
        <v>7433</v>
      </c>
      <c r="L12" s="126" t="s">
        <v>7434</v>
      </c>
      <c r="M12" s="153">
        <v>6.9999999999999993E-3</v>
      </c>
      <c r="N12" s="128" t="s">
        <v>46</v>
      </c>
      <c r="O12" s="155">
        <v>45716</v>
      </c>
      <c r="P12" s="153">
        <v>1.8882528982000001E-2</v>
      </c>
      <c r="Q12" s="153" t="s">
        <v>46</v>
      </c>
      <c r="R12" s="153" t="s">
        <v>46</v>
      </c>
      <c r="S12" s="153" t="s">
        <v>46</v>
      </c>
      <c r="T12" s="153" t="s">
        <v>46</v>
      </c>
      <c r="U12" s="153">
        <v>1.5478367415000001</v>
      </c>
      <c r="V12" s="153" t="s">
        <v>46</v>
      </c>
      <c r="W12" s="153" t="s">
        <v>46</v>
      </c>
      <c r="X12" s="153" t="s">
        <v>46</v>
      </c>
      <c r="Y12" s="153" t="s">
        <v>46</v>
      </c>
      <c r="Z12" s="153" t="s">
        <v>46</v>
      </c>
      <c r="AA12" s="153">
        <v>4.4975741753999999E-3</v>
      </c>
      <c r="AB12" s="178" t="s">
        <v>46</v>
      </c>
      <c r="AC12" s="177">
        <v>9.6616517609999999</v>
      </c>
      <c r="AD12" s="153">
        <v>-1.1107021119000001E-4</v>
      </c>
      <c r="AE12" s="153">
        <v>-1.1107021119000001E-4</v>
      </c>
      <c r="AF12" s="181">
        <v>1.1090032999999999</v>
      </c>
      <c r="AG12" s="180">
        <v>54576.113989999998</v>
      </c>
      <c r="AH12" s="180">
        <v>46755.16201</v>
      </c>
      <c r="AI12" s="128" t="s">
        <v>46</v>
      </c>
      <c r="AJ12" s="128" t="s">
        <v>46</v>
      </c>
      <c r="AK12" s="128" t="s">
        <v>46</v>
      </c>
    </row>
    <row r="13" spans="1:37" ht="15" customHeight="1" x14ac:dyDescent="0.35">
      <c r="A13" s="8"/>
      <c r="B13" s="129">
        <v>57832914000136</v>
      </c>
      <c r="C13" s="125" t="s">
        <v>7435</v>
      </c>
      <c r="D13" s="122"/>
      <c r="E13" s="126" t="s">
        <v>3389</v>
      </c>
      <c r="F13" s="126" t="s">
        <v>163</v>
      </c>
      <c r="G13" s="126" t="s">
        <v>3547</v>
      </c>
      <c r="H13" s="127" t="s">
        <v>46</v>
      </c>
      <c r="I13" s="127" t="s">
        <v>46</v>
      </c>
      <c r="J13" s="127" t="s">
        <v>46</v>
      </c>
      <c r="K13" s="126" t="s">
        <v>215</v>
      </c>
      <c r="L13" s="126" t="s">
        <v>216</v>
      </c>
      <c r="M13" s="153">
        <v>5.0000000000000001E-3</v>
      </c>
      <c r="N13" s="128" t="s">
        <v>46</v>
      </c>
      <c r="O13" s="155">
        <v>45625</v>
      </c>
      <c r="P13" s="153">
        <v>1.2643231334000001E-2</v>
      </c>
      <c r="Q13" s="153">
        <v>0.11924107669</v>
      </c>
      <c r="R13" s="153" t="s">
        <v>46</v>
      </c>
      <c r="S13" s="153" t="s">
        <v>46</v>
      </c>
      <c r="T13" s="153" t="s">
        <v>46</v>
      </c>
      <c r="U13" s="153">
        <v>1.0363896704</v>
      </c>
      <c r="V13" s="153">
        <v>1.1507679932000001</v>
      </c>
      <c r="W13" s="153" t="s">
        <v>46</v>
      </c>
      <c r="X13" s="153" t="s">
        <v>46</v>
      </c>
      <c r="Y13" s="153" t="s">
        <v>46</v>
      </c>
      <c r="Z13" s="153" t="s">
        <v>46</v>
      </c>
      <c r="AA13" s="153">
        <v>3.3109355669000001E-3</v>
      </c>
      <c r="AB13" s="178" t="s">
        <v>46</v>
      </c>
      <c r="AC13" s="177">
        <v>4.4703648295000002</v>
      </c>
      <c r="AD13" s="153">
        <v>-1.1436231654E-3</v>
      </c>
      <c r="AE13" s="153">
        <v>-1.1436231654E-3</v>
      </c>
      <c r="AF13" s="181">
        <v>1.1271587000000001</v>
      </c>
      <c r="AG13" s="180">
        <v>182604.75922000001</v>
      </c>
      <c r="AH13" s="180">
        <v>167759.48285</v>
      </c>
      <c r="AI13" s="128" t="s">
        <v>46</v>
      </c>
      <c r="AJ13" s="128" t="s">
        <v>46</v>
      </c>
      <c r="AK13" s="128" t="s">
        <v>46</v>
      </c>
    </row>
    <row r="14" spans="1:37" ht="14.5" x14ac:dyDescent="0.35">
      <c r="A14" s="8"/>
      <c r="B14" s="129">
        <v>41888219000156</v>
      </c>
      <c r="C14" s="125" t="s">
        <v>7436</v>
      </c>
      <c r="D14" s="122"/>
      <c r="E14" s="126" t="s">
        <v>7437</v>
      </c>
      <c r="F14" s="126" t="s">
        <v>163</v>
      </c>
      <c r="G14" s="126" t="s">
        <v>3570</v>
      </c>
      <c r="H14" s="127">
        <v>500</v>
      </c>
      <c r="I14" s="127">
        <v>500</v>
      </c>
      <c r="J14" s="127">
        <v>500</v>
      </c>
      <c r="K14" s="126" t="s">
        <v>215</v>
      </c>
      <c r="L14" s="126" t="s">
        <v>216</v>
      </c>
      <c r="M14" s="153">
        <v>4.0000000000000001E-3</v>
      </c>
      <c r="N14" s="128" t="s">
        <v>46</v>
      </c>
      <c r="O14" s="155">
        <v>44413</v>
      </c>
      <c r="P14" s="153">
        <v>1.3644523406E-2</v>
      </c>
      <c r="Q14" s="153">
        <v>0.10867804059</v>
      </c>
      <c r="R14" s="153">
        <v>0.13654377924</v>
      </c>
      <c r="S14" s="153">
        <v>0.27124049687000001</v>
      </c>
      <c r="T14" s="153">
        <v>0.43771807964999998</v>
      </c>
      <c r="U14" s="153">
        <v>1.1184674821</v>
      </c>
      <c r="V14" s="153">
        <v>1.0488265801000001</v>
      </c>
      <c r="W14" s="153">
        <v>1.0254906973</v>
      </c>
      <c r="X14" s="153">
        <v>1.0499726729000001</v>
      </c>
      <c r="Y14" s="153">
        <v>1.0240419438999999</v>
      </c>
      <c r="Z14" s="153">
        <v>3.8475170140999998E-3</v>
      </c>
      <c r="AA14" s="153">
        <v>3.8026088386000001E-3</v>
      </c>
      <c r="AB14" s="178">
        <v>0.81482606329999996</v>
      </c>
      <c r="AC14" s="177">
        <v>1.4937558768000001</v>
      </c>
      <c r="AD14" s="153">
        <v>-1.339764553E-3</v>
      </c>
      <c r="AE14" s="153">
        <v>-4.1200213480000001E-3</v>
      </c>
      <c r="AF14" s="181">
        <v>1.63274678</v>
      </c>
      <c r="AG14" s="180">
        <v>1744507.5142999999</v>
      </c>
      <c r="AH14" s="180">
        <v>56246.241921000001</v>
      </c>
      <c r="AI14" s="128" t="s">
        <v>46</v>
      </c>
      <c r="AJ14" s="128" t="s">
        <v>46</v>
      </c>
      <c r="AK14" s="128" t="s">
        <v>46</v>
      </c>
    </row>
    <row r="15" spans="1:37" ht="14.5" x14ac:dyDescent="0.35">
      <c r="A15" s="8"/>
      <c r="B15" s="129">
        <v>30921203000181</v>
      </c>
      <c r="C15" s="125" t="s">
        <v>7438</v>
      </c>
      <c r="D15" s="122" t="s">
        <v>3393</v>
      </c>
      <c r="E15" s="126" t="s">
        <v>7437</v>
      </c>
      <c r="F15" s="126" t="s">
        <v>163</v>
      </c>
      <c r="G15" s="126" t="s">
        <v>3570</v>
      </c>
      <c r="H15" s="127">
        <v>1000</v>
      </c>
      <c r="I15" s="127">
        <v>1000</v>
      </c>
      <c r="J15" s="127">
        <v>1000</v>
      </c>
      <c r="K15" s="126" t="s">
        <v>215</v>
      </c>
      <c r="L15" s="126" t="s">
        <v>216</v>
      </c>
      <c r="M15" s="153">
        <v>4.0000000000000001E-3</v>
      </c>
      <c r="N15" s="128" t="s">
        <v>46</v>
      </c>
      <c r="O15" s="155">
        <v>43336</v>
      </c>
      <c r="P15" s="153">
        <v>1.3611190621E-2</v>
      </c>
      <c r="Q15" s="153">
        <v>0.10839068515</v>
      </c>
      <c r="R15" s="153">
        <v>0.13614652363999999</v>
      </c>
      <c r="S15" s="153">
        <v>0.27055549356000003</v>
      </c>
      <c r="T15" s="153">
        <v>0.43668761353000002</v>
      </c>
      <c r="U15" s="153">
        <v>1.1157351305000001</v>
      </c>
      <c r="V15" s="153">
        <v>1.0460533794</v>
      </c>
      <c r="W15" s="153">
        <v>1.0225071713</v>
      </c>
      <c r="X15" s="153">
        <v>1.0473210233000001</v>
      </c>
      <c r="Y15" s="153">
        <v>1.0216311672</v>
      </c>
      <c r="Z15" s="153">
        <v>3.8496689016000001E-3</v>
      </c>
      <c r="AA15" s="153">
        <v>5.8849334047000003E-3</v>
      </c>
      <c r="AB15" s="178">
        <v>0.71919412020999995</v>
      </c>
      <c r="AC15" s="177">
        <v>0.99228857540000004</v>
      </c>
      <c r="AD15" s="153">
        <v>-1.3464745773E-3</v>
      </c>
      <c r="AE15" s="153">
        <v>-2.9424857277999997E-2</v>
      </c>
      <c r="AF15" s="181">
        <v>1.87466518</v>
      </c>
      <c r="AG15" s="180">
        <v>486502.33124999999</v>
      </c>
      <c r="AH15" s="180">
        <v>22114.29536</v>
      </c>
      <c r="AI15" s="128" t="s">
        <v>46</v>
      </c>
      <c r="AJ15" s="128" t="s">
        <v>46</v>
      </c>
      <c r="AK15" s="128" t="s">
        <v>46</v>
      </c>
    </row>
    <row r="16" spans="1:37" ht="14.5" x14ac:dyDescent="0.35">
      <c r="A16" s="8"/>
      <c r="B16" s="129">
        <v>32312678000104</v>
      </c>
      <c r="C16" s="125" t="s">
        <v>7439</v>
      </c>
      <c r="D16" s="122"/>
      <c r="E16" s="126" t="s">
        <v>7437</v>
      </c>
      <c r="F16" s="126" t="s">
        <v>163</v>
      </c>
      <c r="G16" s="126" t="s">
        <v>7440</v>
      </c>
      <c r="H16" s="127" t="s">
        <v>46</v>
      </c>
      <c r="I16" s="127" t="s">
        <v>46</v>
      </c>
      <c r="J16" s="127" t="s">
        <v>46</v>
      </c>
      <c r="K16" s="126" t="s">
        <v>7441</v>
      </c>
      <c r="L16" s="126" t="s">
        <v>224</v>
      </c>
      <c r="M16" s="153">
        <v>3.2500000000000003E-3</v>
      </c>
      <c r="N16" s="128" t="s">
        <v>46</v>
      </c>
      <c r="O16" s="155">
        <v>43635</v>
      </c>
      <c r="P16" s="153">
        <v>1.4035797158000001E-2</v>
      </c>
      <c r="Q16" s="153">
        <v>0.11254153691999999</v>
      </c>
      <c r="R16" s="153">
        <v>0.14090908881</v>
      </c>
      <c r="S16" s="153">
        <v>0.28940846289</v>
      </c>
      <c r="T16" s="153">
        <v>0.45279896063999997</v>
      </c>
      <c r="U16" s="153">
        <v>1.1505409341999999</v>
      </c>
      <c r="V16" s="153">
        <v>1.0861122877</v>
      </c>
      <c r="W16" s="153">
        <v>1.0582756721</v>
      </c>
      <c r="X16" s="153">
        <v>1.1203009169</v>
      </c>
      <c r="Y16" s="153">
        <v>1.0593236821000001</v>
      </c>
      <c r="Z16" s="153">
        <v>4.7503520349999996E-3</v>
      </c>
      <c r="AA16" s="153">
        <v>7.6766944341000003E-3</v>
      </c>
      <c r="AB16" s="178">
        <v>1.4863265836999999</v>
      </c>
      <c r="AC16" s="177">
        <v>2.2866253902000002</v>
      </c>
      <c r="AD16" s="153">
        <v>-2.7879273913000002E-3</v>
      </c>
      <c r="AE16" s="153">
        <v>-1.4471597417E-2</v>
      </c>
      <c r="AF16" s="181">
        <v>1.9105112200000001</v>
      </c>
      <c r="AG16" s="180">
        <v>8777532.7723999992</v>
      </c>
      <c r="AH16" s="180">
        <v>1237583.0530000001</v>
      </c>
      <c r="AI16" s="128" t="s">
        <v>46</v>
      </c>
      <c r="AJ16" s="128" t="s">
        <v>46</v>
      </c>
      <c r="AK16" s="128" t="s">
        <v>46</v>
      </c>
    </row>
    <row r="17" spans="1:37" ht="14.5" x14ac:dyDescent="0.35">
      <c r="A17" s="8"/>
      <c r="B17" s="129">
        <v>42860699000100</v>
      </c>
      <c r="C17" s="125" t="s">
        <v>7442</v>
      </c>
      <c r="D17" s="122"/>
      <c r="E17" s="126" t="s">
        <v>2793</v>
      </c>
      <c r="F17" s="126" t="s">
        <v>163</v>
      </c>
      <c r="G17" s="126" t="s">
        <v>3570</v>
      </c>
      <c r="H17" s="127">
        <v>500</v>
      </c>
      <c r="I17" s="127">
        <v>100</v>
      </c>
      <c r="J17" s="127">
        <v>100</v>
      </c>
      <c r="K17" s="126" t="s">
        <v>215</v>
      </c>
      <c r="L17" s="126" t="s">
        <v>216</v>
      </c>
      <c r="M17" s="153">
        <v>1.5E-3</v>
      </c>
      <c r="N17" s="128" t="s">
        <v>46</v>
      </c>
      <c r="O17" s="155">
        <v>44522</v>
      </c>
      <c r="P17" s="153">
        <v>1.3597976389E-2</v>
      </c>
      <c r="Q17" s="153">
        <v>0.10892942926</v>
      </c>
      <c r="R17" s="153">
        <v>0.13669097737999999</v>
      </c>
      <c r="S17" s="153">
        <v>0.27080882978000004</v>
      </c>
      <c r="T17" s="153">
        <v>0.43597999210999999</v>
      </c>
      <c r="U17" s="153">
        <v>1.1146519347999999</v>
      </c>
      <c r="V17" s="153">
        <v>1.0512526739000001</v>
      </c>
      <c r="W17" s="153">
        <v>1.0265962059</v>
      </c>
      <c r="X17" s="153">
        <v>1.0483016885000001</v>
      </c>
      <c r="Y17" s="153">
        <v>1.0199756861</v>
      </c>
      <c r="Z17" s="153">
        <v>3.8041972331000003E-3</v>
      </c>
      <c r="AA17" s="153">
        <v>3.8227222996999998E-3</v>
      </c>
      <c r="AB17" s="178">
        <v>0.86075438352</v>
      </c>
      <c r="AC17" s="177">
        <v>0.97428231351000005</v>
      </c>
      <c r="AD17" s="153">
        <v>-1.3122054426999998E-3</v>
      </c>
      <c r="AE17" s="153">
        <v>-4.0292574363000001E-3</v>
      </c>
      <c r="AF17" s="181">
        <v>15.914142</v>
      </c>
      <c r="AG17" s="180">
        <v>321707.46755</v>
      </c>
      <c r="AH17" s="180">
        <v>67.427249990000007</v>
      </c>
      <c r="AI17" s="128" t="s">
        <v>46</v>
      </c>
      <c r="AJ17" s="128" t="s">
        <v>46</v>
      </c>
      <c r="AK17" s="128" t="s">
        <v>46</v>
      </c>
    </row>
    <row r="18" spans="1:37" ht="14.75" customHeight="1" x14ac:dyDescent="0.35">
      <c r="A18" s="8"/>
      <c r="B18" s="129">
        <v>32319627000104</v>
      </c>
      <c r="C18" s="125" t="s">
        <v>7443</v>
      </c>
      <c r="D18" s="122" t="s">
        <v>3394</v>
      </c>
      <c r="E18" s="126" t="s">
        <v>7437</v>
      </c>
      <c r="F18" s="126" t="s">
        <v>163</v>
      </c>
      <c r="G18" s="126" t="s">
        <v>3566</v>
      </c>
      <c r="H18" s="127">
        <v>100</v>
      </c>
      <c r="I18" s="127">
        <v>100</v>
      </c>
      <c r="J18" s="127">
        <v>100</v>
      </c>
      <c r="K18" s="126" t="s">
        <v>214</v>
      </c>
      <c r="L18" s="126" t="s">
        <v>3554</v>
      </c>
      <c r="M18" s="153">
        <v>6.9999999999999993E-3</v>
      </c>
      <c r="N18" s="128" t="s">
        <v>46</v>
      </c>
      <c r="O18" s="155">
        <v>43549</v>
      </c>
      <c r="P18" s="153">
        <v>2.5836032272999999E-2</v>
      </c>
      <c r="Q18" s="153">
        <v>0.13009381912000001</v>
      </c>
      <c r="R18" s="153">
        <v>0.11935759068</v>
      </c>
      <c r="S18" s="153">
        <v>0.27060188281999997</v>
      </c>
      <c r="T18" s="153">
        <v>0.42151024917000002</v>
      </c>
      <c r="U18" s="153">
        <v>2.1178286046000001</v>
      </c>
      <c r="V18" s="153">
        <v>1.2555052949999999</v>
      </c>
      <c r="W18" s="153">
        <v>0.89641651625999996</v>
      </c>
      <c r="X18" s="153">
        <v>1.0475005962999999</v>
      </c>
      <c r="Y18" s="153">
        <v>0.98612370613</v>
      </c>
      <c r="Z18" s="153">
        <v>3.2497558244000004E-2</v>
      </c>
      <c r="AA18" s="153">
        <v>3.6322951610000001E-2</v>
      </c>
      <c r="AB18" s="178">
        <v>-0.36110772333000002</v>
      </c>
      <c r="AC18" s="177">
        <v>0.43762906962999998</v>
      </c>
      <c r="AD18" s="153">
        <v>-2.6892192152000002E-2</v>
      </c>
      <c r="AE18" s="153">
        <v>-6.3215048583000005E-2</v>
      </c>
      <c r="AF18" s="181">
        <v>1.9227155300000001</v>
      </c>
      <c r="AG18" s="180">
        <v>1097469.7797000001</v>
      </c>
      <c r="AH18" s="180">
        <v>5913.8674801999996</v>
      </c>
      <c r="AI18" s="128" t="s">
        <v>46</v>
      </c>
      <c r="AJ18" s="128" t="s">
        <v>46</v>
      </c>
      <c r="AK18" s="128" t="s">
        <v>46</v>
      </c>
    </row>
    <row r="19" spans="1:37" ht="14.75" customHeight="1" x14ac:dyDescent="0.35">
      <c r="A19" s="8"/>
      <c r="B19" s="129">
        <v>30910199000156</v>
      </c>
      <c r="C19" s="125" t="s">
        <v>7444</v>
      </c>
      <c r="D19" s="122" t="s">
        <v>3393</v>
      </c>
      <c r="E19" s="126" t="s">
        <v>7437</v>
      </c>
      <c r="F19" s="126" t="s">
        <v>163</v>
      </c>
      <c r="G19" s="126" t="s">
        <v>3566</v>
      </c>
      <c r="H19" s="127">
        <v>500</v>
      </c>
      <c r="I19" s="127">
        <v>100</v>
      </c>
      <c r="J19" s="127">
        <v>100</v>
      </c>
      <c r="K19" s="126" t="s">
        <v>214</v>
      </c>
      <c r="L19" s="126" t="s">
        <v>3554</v>
      </c>
      <c r="M19" s="153">
        <v>6.9999999999999993E-3</v>
      </c>
      <c r="N19" s="128" t="s">
        <v>46</v>
      </c>
      <c r="O19" s="155">
        <v>43336</v>
      </c>
      <c r="P19" s="153">
        <v>2.5818174016999998E-2</v>
      </c>
      <c r="Q19" s="153">
        <v>0.12995512207999999</v>
      </c>
      <c r="R19" s="153">
        <v>0.11921319542000001</v>
      </c>
      <c r="S19" s="153">
        <v>0.2703916495</v>
      </c>
      <c r="T19" s="153">
        <v>0.42119845984999998</v>
      </c>
      <c r="U19" s="153">
        <v>2.1163647295000003</v>
      </c>
      <c r="V19" s="153">
        <v>1.2541667619999999</v>
      </c>
      <c r="W19" s="153">
        <v>0.89533205820000006</v>
      </c>
      <c r="X19" s="153">
        <v>1.0466867824999999</v>
      </c>
      <c r="Y19" s="153">
        <v>0.98539427466000007</v>
      </c>
      <c r="Z19" s="153">
        <v>3.2495494907000003E-2</v>
      </c>
      <c r="AA19" s="153">
        <v>3.5276720797999997E-2</v>
      </c>
      <c r="AB19" s="178">
        <v>-0.36508319676000001</v>
      </c>
      <c r="AC19" s="177">
        <v>0.62213896787</v>
      </c>
      <c r="AD19" s="153">
        <v>-2.6891896982999999E-2</v>
      </c>
      <c r="AE19" s="153">
        <v>-6.2969272723999992E-2</v>
      </c>
      <c r="AF19" s="181">
        <v>2.0954894799999999</v>
      </c>
      <c r="AG19" s="180">
        <v>650973.13694</v>
      </c>
      <c r="AH19" s="180">
        <v>-10084.834849000001</v>
      </c>
      <c r="AI19" s="128" t="s">
        <v>46</v>
      </c>
      <c r="AJ19" s="128" t="s">
        <v>46</v>
      </c>
      <c r="AK19" s="128" t="s">
        <v>46</v>
      </c>
    </row>
    <row r="20" spans="1:37" ht="14.75" customHeight="1" x14ac:dyDescent="0.35">
      <c r="A20" s="8"/>
      <c r="B20" s="129">
        <v>39959156000130</v>
      </c>
      <c r="C20" s="125" t="s">
        <v>7445</v>
      </c>
      <c r="D20" s="122"/>
      <c r="E20" s="126" t="s">
        <v>7437</v>
      </c>
      <c r="F20" s="126" t="s">
        <v>163</v>
      </c>
      <c r="G20" s="126" t="s">
        <v>3566</v>
      </c>
      <c r="H20" s="127">
        <v>3000</v>
      </c>
      <c r="I20" s="127">
        <v>1000</v>
      </c>
      <c r="J20" s="127">
        <v>1000</v>
      </c>
      <c r="K20" s="126" t="s">
        <v>214</v>
      </c>
      <c r="L20" s="126" t="s">
        <v>3554</v>
      </c>
      <c r="M20" s="153">
        <v>6.9999999999999993E-3</v>
      </c>
      <c r="N20" s="128" t="s">
        <v>46</v>
      </c>
      <c r="O20" s="155">
        <v>44295</v>
      </c>
      <c r="P20" s="153">
        <v>2.1136277329999998E-2</v>
      </c>
      <c r="Q20" s="153">
        <v>0.13414901823</v>
      </c>
      <c r="R20" s="153">
        <v>8.3099266470999994E-2</v>
      </c>
      <c r="S20" s="153">
        <v>0.19548728493999998</v>
      </c>
      <c r="T20" s="153">
        <v>0.32146171270000001</v>
      </c>
      <c r="U20" s="153">
        <v>1.7325807713000001</v>
      </c>
      <c r="V20" s="153">
        <v>1.2946410817</v>
      </c>
      <c r="W20" s="153">
        <v>0.62410404335000003</v>
      </c>
      <c r="X20" s="153">
        <v>0.75673179139000002</v>
      </c>
      <c r="Y20" s="153">
        <v>0.75206004155000006</v>
      </c>
      <c r="Z20" s="153">
        <v>6.3986171548000001E-2</v>
      </c>
      <c r="AA20" s="153">
        <v>5.8423563204000002E-2</v>
      </c>
      <c r="AB20" s="178">
        <v>-0.66329915435999998</v>
      </c>
      <c r="AC20" s="177">
        <v>-0.37522512237</v>
      </c>
      <c r="AD20" s="153">
        <v>-5.9526997913E-2</v>
      </c>
      <c r="AE20" s="153">
        <v>-7.1854256135000003E-2</v>
      </c>
      <c r="AF20" s="181">
        <v>1.4513278999999999</v>
      </c>
      <c r="AG20" s="180">
        <v>82420.875650000002</v>
      </c>
      <c r="AH20" s="180">
        <v>5079.9471899999999</v>
      </c>
      <c r="AI20" s="128" t="s">
        <v>46</v>
      </c>
      <c r="AJ20" s="128" t="s">
        <v>46</v>
      </c>
      <c r="AK20" s="128" t="s">
        <v>46</v>
      </c>
    </row>
    <row r="21" spans="1:37" ht="14.75" customHeight="1" x14ac:dyDescent="0.35">
      <c r="A21" s="8"/>
      <c r="B21" s="129">
        <v>37368116000198</v>
      </c>
      <c r="C21" s="125" t="s">
        <v>7446</v>
      </c>
      <c r="D21" s="122"/>
      <c r="E21" s="126" t="s">
        <v>7437</v>
      </c>
      <c r="F21" s="126" t="s">
        <v>163</v>
      </c>
      <c r="G21" s="126" t="s">
        <v>3566</v>
      </c>
      <c r="H21" s="127">
        <v>500</v>
      </c>
      <c r="I21" s="127">
        <v>100</v>
      </c>
      <c r="J21" s="127">
        <v>100</v>
      </c>
      <c r="K21" s="126" t="s">
        <v>214</v>
      </c>
      <c r="L21" s="126" t="s">
        <v>3554</v>
      </c>
      <c r="M21" s="153">
        <v>6.9999999999999993E-3</v>
      </c>
      <c r="N21" s="128" t="s">
        <v>46</v>
      </c>
      <c r="O21" s="155">
        <v>44041</v>
      </c>
      <c r="P21" s="153">
        <v>2.1124152232000003E-2</v>
      </c>
      <c r="Q21" s="153">
        <v>0.13351022073999999</v>
      </c>
      <c r="R21" s="153">
        <v>8.2412303795999994E-2</v>
      </c>
      <c r="S21" s="153">
        <v>0.1944198258</v>
      </c>
      <c r="T21" s="153">
        <v>0.32037176164999998</v>
      </c>
      <c r="U21" s="153">
        <v>1.7315868539999999</v>
      </c>
      <c r="V21" s="153">
        <v>1.2884761950999999</v>
      </c>
      <c r="W21" s="153">
        <v>0.61894471763000003</v>
      </c>
      <c r="X21" s="153">
        <v>0.75259965426999997</v>
      </c>
      <c r="Y21" s="153">
        <v>0.74951009983000005</v>
      </c>
      <c r="Z21" s="153">
        <v>6.3948860669999996E-2</v>
      </c>
      <c r="AA21" s="153">
        <v>9.3754569928000006E-2</v>
      </c>
      <c r="AB21" s="178">
        <v>-0.67327407356000002</v>
      </c>
      <c r="AC21" s="177">
        <v>0.43338799049999999</v>
      </c>
      <c r="AD21" s="153">
        <v>-5.9566622065999997E-2</v>
      </c>
      <c r="AE21" s="153">
        <v>-7.1956363888999994E-2</v>
      </c>
      <c r="AF21" s="181">
        <v>1.9827096900000001</v>
      </c>
      <c r="AG21" s="180">
        <v>56743.261350000001</v>
      </c>
      <c r="AH21" s="180">
        <v>21438.787789999998</v>
      </c>
      <c r="AI21" s="128" t="s">
        <v>46</v>
      </c>
      <c r="AJ21" s="128" t="s">
        <v>46</v>
      </c>
      <c r="AK21" s="128" t="s">
        <v>46</v>
      </c>
    </row>
    <row r="22" spans="1:37" ht="14.75" customHeight="1" x14ac:dyDescent="0.35">
      <c r="A22" s="8"/>
      <c r="B22" s="129">
        <v>35789436000196</v>
      </c>
      <c r="C22" s="125" t="s">
        <v>7447</v>
      </c>
      <c r="D22" s="122" t="s">
        <v>3394</v>
      </c>
      <c r="E22" s="126" t="s">
        <v>7437</v>
      </c>
      <c r="F22" s="126" t="s">
        <v>163</v>
      </c>
      <c r="G22" s="126" t="s">
        <v>3570</v>
      </c>
      <c r="H22" s="127">
        <v>500</v>
      </c>
      <c r="I22" s="127">
        <v>100</v>
      </c>
      <c r="J22" s="127">
        <v>100</v>
      </c>
      <c r="K22" s="126" t="s">
        <v>222</v>
      </c>
      <c r="L22" s="126" t="s">
        <v>7448</v>
      </c>
      <c r="M22" s="153">
        <v>6.9999999999999993E-3</v>
      </c>
      <c r="N22" s="128" t="s">
        <v>46</v>
      </c>
      <c r="O22" s="155">
        <v>43866</v>
      </c>
      <c r="P22" s="153">
        <v>1.4586479901E-2</v>
      </c>
      <c r="Q22" s="153">
        <v>0.10991583264999999</v>
      </c>
      <c r="R22" s="153">
        <v>0.13885648082999999</v>
      </c>
      <c r="S22" s="153">
        <v>0.28088896082000003</v>
      </c>
      <c r="T22" s="153">
        <v>0.44046469223000001</v>
      </c>
      <c r="U22" s="153">
        <v>1.1956814439999999</v>
      </c>
      <c r="V22" s="153">
        <v>1.0607722244</v>
      </c>
      <c r="W22" s="153">
        <v>1.0428598809</v>
      </c>
      <c r="X22" s="153">
        <v>1.0873219021</v>
      </c>
      <c r="Y22" s="153">
        <v>1.0304676471000001</v>
      </c>
      <c r="Z22" s="153">
        <v>9.5928884101999998E-3</v>
      </c>
      <c r="AA22" s="153">
        <v>1.1142275385999999E-2</v>
      </c>
      <c r="AB22" s="178">
        <v>0.53548778446</v>
      </c>
      <c r="AC22" s="177">
        <v>1.3857281501000001</v>
      </c>
      <c r="AD22" s="153">
        <v>-5.2499910023999993E-3</v>
      </c>
      <c r="AE22" s="153">
        <v>-3.5932470520000002E-2</v>
      </c>
      <c r="AF22" s="181">
        <v>1.80814911</v>
      </c>
      <c r="AG22" s="180">
        <v>475717.93758999999</v>
      </c>
      <c r="AH22" s="180">
        <v>-68363.016239999997</v>
      </c>
      <c r="AI22" s="128" t="s">
        <v>46</v>
      </c>
      <c r="AJ22" s="128" t="s">
        <v>46</v>
      </c>
      <c r="AK22" s="128" t="s">
        <v>46</v>
      </c>
    </row>
    <row r="23" spans="1:37" ht="14.75" customHeight="1" x14ac:dyDescent="0.35">
      <c r="A23" s="8"/>
      <c r="B23" s="129">
        <v>32102131000176</v>
      </c>
      <c r="C23" s="125" t="s">
        <v>7449</v>
      </c>
      <c r="D23" s="122" t="s">
        <v>3401</v>
      </c>
      <c r="E23" s="126" t="s">
        <v>7437</v>
      </c>
      <c r="F23" s="126" t="s">
        <v>163</v>
      </c>
      <c r="G23" s="126" t="s">
        <v>3570</v>
      </c>
      <c r="H23" s="127">
        <v>1000</v>
      </c>
      <c r="I23" s="127">
        <v>1000</v>
      </c>
      <c r="J23" s="127">
        <v>1000</v>
      </c>
      <c r="K23" s="126" t="s">
        <v>222</v>
      </c>
      <c r="L23" s="126" t="s">
        <v>7448</v>
      </c>
      <c r="M23" s="153">
        <v>6.9999999999999993E-3</v>
      </c>
      <c r="N23" s="128" t="s">
        <v>46</v>
      </c>
      <c r="O23" s="155">
        <v>43447</v>
      </c>
      <c r="P23" s="153">
        <v>1.4568994433E-2</v>
      </c>
      <c r="Q23" s="153">
        <v>0.10976748777999999</v>
      </c>
      <c r="R23" s="153">
        <v>0.13863087921</v>
      </c>
      <c r="S23" s="153">
        <v>0.28026677367000002</v>
      </c>
      <c r="T23" s="153">
        <v>0.43951266033000003</v>
      </c>
      <c r="U23" s="153">
        <v>1.1942481269</v>
      </c>
      <c r="V23" s="153">
        <v>1.0593405825</v>
      </c>
      <c r="W23" s="153">
        <v>1.0411655351</v>
      </c>
      <c r="X23" s="153">
        <v>1.0849134139999999</v>
      </c>
      <c r="Y23" s="153">
        <v>1.0282403674</v>
      </c>
      <c r="Z23" s="153">
        <v>9.5927727108999997E-3</v>
      </c>
      <c r="AA23" s="153">
        <v>1.0269548085E-2</v>
      </c>
      <c r="AB23" s="178">
        <v>0.51451344698000001</v>
      </c>
      <c r="AC23" s="177">
        <v>1.3999421840999999</v>
      </c>
      <c r="AD23" s="153">
        <v>-5.2572840677000002E-3</v>
      </c>
      <c r="AE23" s="153">
        <v>-3.6257066375000001E-2</v>
      </c>
      <c r="AF23" s="181">
        <v>1.9486431399999999</v>
      </c>
      <c r="AG23" s="180">
        <v>288968.59130999999</v>
      </c>
      <c r="AH23" s="180">
        <v>2787.8565600000002</v>
      </c>
      <c r="AI23" s="128" t="s">
        <v>46</v>
      </c>
      <c r="AJ23" s="128" t="s">
        <v>46</v>
      </c>
      <c r="AK23" s="128" t="s">
        <v>46</v>
      </c>
    </row>
    <row r="24" spans="1:37" ht="14.75" customHeight="1" x14ac:dyDescent="0.35">
      <c r="A24" s="8"/>
      <c r="B24" s="129">
        <v>52286231000107</v>
      </c>
      <c r="C24" s="125" t="s">
        <v>7450</v>
      </c>
      <c r="D24" s="122"/>
      <c r="E24" s="126" t="s">
        <v>7437</v>
      </c>
      <c r="F24" s="126" t="s">
        <v>163</v>
      </c>
      <c r="G24" s="126" t="s">
        <v>4397</v>
      </c>
      <c r="H24" s="127">
        <v>1000</v>
      </c>
      <c r="I24" s="127">
        <v>1000</v>
      </c>
      <c r="J24" s="127">
        <v>1000</v>
      </c>
      <c r="K24" s="126" t="s">
        <v>215</v>
      </c>
      <c r="L24" s="126" t="s">
        <v>216</v>
      </c>
      <c r="M24" s="153">
        <v>3.0000000000000001E-3</v>
      </c>
      <c r="N24" s="128" t="s">
        <v>46</v>
      </c>
      <c r="O24" s="155">
        <v>45198</v>
      </c>
      <c r="P24" s="153">
        <v>1.1940433546999999E-2</v>
      </c>
      <c r="Q24" s="153">
        <v>0.11008431253999999</v>
      </c>
      <c r="R24" s="153">
        <v>0.14065280225000001</v>
      </c>
      <c r="S24" s="153">
        <v>0.29136793</v>
      </c>
      <c r="T24" s="153" t="s">
        <v>46</v>
      </c>
      <c r="U24" s="153">
        <v>0.97878000192000003</v>
      </c>
      <c r="V24" s="153">
        <v>1.0623981847000001</v>
      </c>
      <c r="W24" s="153">
        <v>1.0563508718999999</v>
      </c>
      <c r="X24" s="153">
        <v>1.1278860192</v>
      </c>
      <c r="Y24" s="153" t="s">
        <v>46</v>
      </c>
      <c r="Z24" s="153">
        <v>2.1604488747999999E-3</v>
      </c>
      <c r="AA24" s="153">
        <v>2.2704808724E-3</v>
      </c>
      <c r="AB24" s="178">
        <v>3.4606091454999999</v>
      </c>
      <c r="AC24" s="177">
        <v>6.1598461415000001</v>
      </c>
      <c r="AD24" s="153">
        <v>0</v>
      </c>
      <c r="AE24" s="153">
        <v>0</v>
      </c>
      <c r="AF24" s="181">
        <v>1.2913679300000001</v>
      </c>
      <c r="AG24" s="180">
        <v>3837422.5463999999</v>
      </c>
      <c r="AH24" s="180">
        <v>1877838.9580999999</v>
      </c>
      <c r="AI24" s="128" t="s">
        <v>46</v>
      </c>
      <c r="AJ24" s="128" t="s">
        <v>46</v>
      </c>
      <c r="AK24" s="128" t="s">
        <v>46</v>
      </c>
    </row>
    <row r="25" spans="1:37" ht="14.75" customHeight="1" x14ac:dyDescent="0.35">
      <c r="A25" s="8"/>
      <c r="B25" s="129">
        <v>32225663000109</v>
      </c>
      <c r="C25" s="125" t="s">
        <v>7451</v>
      </c>
      <c r="D25" s="122" t="s">
        <v>3393</v>
      </c>
      <c r="E25" s="126" t="s">
        <v>7437</v>
      </c>
      <c r="F25" s="126" t="s">
        <v>163</v>
      </c>
      <c r="G25" s="126" t="s">
        <v>3547</v>
      </c>
      <c r="H25" s="127">
        <v>1000</v>
      </c>
      <c r="I25" s="127">
        <v>3000</v>
      </c>
      <c r="J25" s="127">
        <v>1000</v>
      </c>
      <c r="K25" s="126" t="s">
        <v>214</v>
      </c>
      <c r="L25" s="126" t="s">
        <v>3556</v>
      </c>
      <c r="M25" s="153">
        <v>6.9999999999999993E-3</v>
      </c>
      <c r="N25" s="128" t="s">
        <v>46</v>
      </c>
      <c r="O25" s="155">
        <v>43462</v>
      </c>
      <c r="P25" s="153">
        <v>3.1565357478000003E-2</v>
      </c>
      <c r="Q25" s="153">
        <v>0.15104573723</v>
      </c>
      <c r="R25" s="153">
        <v>0.1778709651</v>
      </c>
      <c r="S25" s="153">
        <v>0.38130904420999995</v>
      </c>
      <c r="T25" s="153">
        <v>0.57379576263999998</v>
      </c>
      <c r="U25" s="153">
        <v>2.5874722664000003</v>
      </c>
      <c r="V25" s="153">
        <v>1.4577074003999999</v>
      </c>
      <c r="W25" s="153">
        <v>1.3358720628</v>
      </c>
      <c r="X25" s="153">
        <v>1.4760483075999999</v>
      </c>
      <c r="Y25" s="153">
        <v>1.3423958377</v>
      </c>
      <c r="Z25" s="153">
        <v>1.9312703909999999E-2</v>
      </c>
      <c r="AA25" s="153">
        <v>1.6292339011999998E-2</v>
      </c>
      <c r="AB25" s="178">
        <v>2.0779837075000001</v>
      </c>
      <c r="AC25" s="177">
        <v>1.2527230918000001</v>
      </c>
      <c r="AD25" s="153">
        <v>-7.7828836973000007E-3</v>
      </c>
      <c r="AE25" s="153">
        <v>-2.0966830540000002E-2</v>
      </c>
      <c r="AF25" s="181">
        <v>2.0196886300000001</v>
      </c>
      <c r="AG25" s="180">
        <v>2260552.0622999999</v>
      </c>
      <c r="AH25" s="180">
        <v>78585.819732999997</v>
      </c>
      <c r="AI25" s="128" t="s">
        <v>46</v>
      </c>
      <c r="AJ25" s="128" t="s">
        <v>46</v>
      </c>
      <c r="AK25" s="128" t="s">
        <v>46</v>
      </c>
    </row>
    <row r="26" spans="1:37" ht="14.75" customHeight="1" x14ac:dyDescent="0.35">
      <c r="A26" s="8"/>
      <c r="B26" s="129">
        <v>57753153000127</v>
      </c>
      <c r="C26" s="125" t="s">
        <v>7452</v>
      </c>
      <c r="D26" s="122"/>
      <c r="E26" s="126" t="s">
        <v>7453</v>
      </c>
      <c r="F26" s="126" t="s">
        <v>163</v>
      </c>
      <c r="G26" s="126" t="s">
        <v>3547</v>
      </c>
      <c r="H26" s="127" t="s">
        <v>46</v>
      </c>
      <c r="I26" s="127" t="s">
        <v>46</v>
      </c>
      <c r="J26" s="127" t="s">
        <v>46</v>
      </c>
      <c r="K26" s="126" t="s">
        <v>214</v>
      </c>
      <c r="L26" s="126" t="s">
        <v>3554</v>
      </c>
      <c r="M26" s="153">
        <v>2.2000000000000001E-3</v>
      </c>
      <c r="N26" s="128" t="s">
        <v>46</v>
      </c>
      <c r="O26" s="155">
        <v>45671</v>
      </c>
      <c r="P26" s="153">
        <v>2.8442905573999998E-2</v>
      </c>
      <c r="Q26" s="153" t="s">
        <v>46</v>
      </c>
      <c r="R26" s="153" t="s">
        <v>46</v>
      </c>
      <c r="S26" s="153" t="s">
        <v>46</v>
      </c>
      <c r="T26" s="153" t="s">
        <v>46</v>
      </c>
      <c r="U26" s="153">
        <v>2.3315189571000001</v>
      </c>
      <c r="V26" s="153" t="s">
        <v>46</v>
      </c>
      <c r="W26" s="153" t="s">
        <v>46</v>
      </c>
      <c r="X26" s="153" t="s">
        <v>46</v>
      </c>
      <c r="Y26" s="153" t="s">
        <v>46</v>
      </c>
      <c r="Z26" s="153" t="s">
        <v>46</v>
      </c>
      <c r="AA26" s="153">
        <v>1.3147850009E-2</v>
      </c>
      <c r="AB26" s="178" t="s">
        <v>46</v>
      </c>
      <c r="AC26" s="177">
        <v>3.9224288116000001</v>
      </c>
      <c r="AD26" s="153">
        <v>-1.8092552412999998E-3</v>
      </c>
      <c r="AE26" s="153">
        <v>-1.8092552412999998E-3</v>
      </c>
      <c r="AF26" s="181">
        <v>1.138801</v>
      </c>
      <c r="AG26" s="180">
        <v>123608.09569</v>
      </c>
      <c r="AH26" s="180">
        <v>104706.09385</v>
      </c>
      <c r="AI26" s="128" t="s">
        <v>46</v>
      </c>
      <c r="AJ26" s="128" t="s">
        <v>46</v>
      </c>
      <c r="AK26" s="128" t="s">
        <v>46</v>
      </c>
    </row>
    <row r="27" spans="1:37" ht="14.75" customHeight="1" x14ac:dyDescent="0.35">
      <c r="A27" s="8"/>
      <c r="B27" s="129">
        <v>3168062000103</v>
      </c>
      <c r="C27" s="125" t="s">
        <v>7454</v>
      </c>
      <c r="D27" s="122" t="s">
        <v>3394</v>
      </c>
      <c r="E27" s="126" t="s">
        <v>7437</v>
      </c>
      <c r="F27" s="126" t="s">
        <v>114</v>
      </c>
      <c r="G27" s="126" t="s">
        <v>167</v>
      </c>
      <c r="H27" s="127">
        <v>5000</v>
      </c>
      <c r="I27" s="127">
        <v>1000</v>
      </c>
      <c r="J27" s="127">
        <v>1000</v>
      </c>
      <c r="K27" s="126" t="s">
        <v>216</v>
      </c>
      <c r="L27" s="126" t="s">
        <v>223</v>
      </c>
      <c r="M27" s="153">
        <v>2.9350000000000001E-2</v>
      </c>
      <c r="N27" s="128" t="s">
        <v>46</v>
      </c>
      <c r="O27" s="155">
        <v>36342</v>
      </c>
      <c r="P27" s="153">
        <v>2.5775145541000001E-2</v>
      </c>
      <c r="Q27" s="153">
        <v>0.28597584851000002</v>
      </c>
      <c r="R27" s="153">
        <v>0.17134510380999998</v>
      </c>
      <c r="S27" s="153">
        <v>0.40151882274</v>
      </c>
      <c r="T27" s="153">
        <v>0.36150893328</v>
      </c>
      <c r="U27" s="153">
        <v>2.1128376036000001</v>
      </c>
      <c r="V27" s="153">
        <v>2.7598866299000004</v>
      </c>
      <c r="W27" s="153">
        <v>1.2868606023</v>
      </c>
      <c r="X27" s="153">
        <v>1.5542804132000001</v>
      </c>
      <c r="Y27" s="153">
        <v>0.84575055952</v>
      </c>
      <c r="Z27" s="153">
        <v>0.16734926847000001</v>
      </c>
      <c r="AA27" s="153">
        <v>0.21851835747999998</v>
      </c>
      <c r="AB27" s="178">
        <v>0.28942434735</v>
      </c>
      <c r="AC27" s="177">
        <v>0.39144220768999999</v>
      </c>
      <c r="AD27" s="153">
        <v>-0.11094413012</v>
      </c>
      <c r="AE27" s="153">
        <v>-0.53933642753</v>
      </c>
      <c r="AF27" s="181">
        <v>91.584939790000007</v>
      </c>
      <c r="AG27" s="180">
        <v>204610.44437000001</v>
      </c>
      <c r="AH27" s="180">
        <v>-35174.635569999999</v>
      </c>
      <c r="AI27" s="128" t="s">
        <v>46</v>
      </c>
      <c r="AJ27" s="128" t="s">
        <v>46</v>
      </c>
      <c r="AK27" s="128" t="s">
        <v>46</v>
      </c>
    </row>
    <row r="28" spans="1:37" ht="14.75" customHeight="1" x14ac:dyDescent="0.35">
      <c r="A28" s="8"/>
      <c r="B28" s="129">
        <v>57134507000155</v>
      </c>
      <c r="C28" s="125" t="s">
        <v>7455</v>
      </c>
      <c r="D28" s="122"/>
      <c r="E28" s="126" t="s">
        <v>7437</v>
      </c>
      <c r="F28" s="126" t="s">
        <v>163</v>
      </c>
      <c r="G28" s="126" t="s">
        <v>3547</v>
      </c>
      <c r="H28" s="127" t="s">
        <v>46</v>
      </c>
      <c r="I28" s="127" t="s">
        <v>46</v>
      </c>
      <c r="J28" s="127" t="s">
        <v>46</v>
      </c>
      <c r="K28" s="126" t="s">
        <v>214</v>
      </c>
      <c r="L28" s="126" t="s">
        <v>3554</v>
      </c>
      <c r="M28" s="153">
        <v>9.0000000000000011E-3</v>
      </c>
      <c r="N28" s="128" t="s">
        <v>46</v>
      </c>
      <c r="O28" s="155">
        <v>45580</v>
      </c>
      <c r="P28" s="153">
        <v>1.6583228488999999E-2</v>
      </c>
      <c r="Q28" s="153">
        <v>2.9244027207999998E-2</v>
      </c>
      <c r="R28" s="153" t="s">
        <v>46</v>
      </c>
      <c r="S28" s="153" t="s">
        <v>46</v>
      </c>
      <c r="T28" s="153" t="s">
        <v>46</v>
      </c>
      <c r="U28" s="153">
        <v>1.3593587158</v>
      </c>
      <c r="V28" s="153">
        <v>0.28222732833999997</v>
      </c>
      <c r="W28" s="153" t="s">
        <v>46</v>
      </c>
      <c r="X28" s="153" t="s">
        <v>46</v>
      </c>
      <c r="Y28" s="153" t="s">
        <v>46</v>
      </c>
      <c r="Z28" s="153">
        <v>3.8546538207999997E-2</v>
      </c>
      <c r="AA28" s="153">
        <v>3.8546538207999997E-2</v>
      </c>
      <c r="AB28" s="178">
        <v>-2.2910358956999999</v>
      </c>
      <c r="AC28" s="177">
        <v>-2.2910358956999999</v>
      </c>
      <c r="AD28" s="153">
        <v>-1.5121551419999999E-2</v>
      </c>
      <c r="AE28" s="153">
        <v>-1.5121551419999999E-2</v>
      </c>
      <c r="AF28" s="181">
        <v>1.03287062</v>
      </c>
      <c r="AG28" s="180">
        <v>169292.21353000001</v>
      </c>
      <c r="AH28" s="180">
        <v>76258.626260000005</v>
      </c>
      <c r="AI28" s="128" t="s">
        <v>46</v>
      </c>
      <c r="AJ28" s="128" t="s">
        <v>46</v>
      </c>
      <c r="AK28" s="128" t="s">
        <v>46</v>
      </c>
    </row>
    <row r="29" spans="1:37" ht="14.75" customHeight="1" x14ac:dyDescent="0.35">
      <c r="A29" s="8"/>
      <c r="B29" s="129">
        <v>10237480000162</v>
      </c>
      <c r="C29" s="125" t="s">
        <v>7456</v>
      </c>
      <c r="D29" s="122" t="s">
        <v>3395</v>
      </c>
      <c r="E29" s="126" t="s">
        <v>7437</v>
      </c>
      <c r="F29" s="126" t="s">
        <v>114</v>
      </c>
      <c r="G29" s="126" t="s">
        <v>115</v>
      </c>
      <c r="H29" s="127">
        <v>1000</v>
      </c>
      <c r="I29" s="127">
        <v>1000</v>
      </c>
      <c r="J29" s="127">
        <v>1000</v>
      </c>
      <c r="K29" s="126" t="s">
        <v>214</v>
      </c>
      <c r="L29" s="126" t="s">
        <v>3556</v>
      </c>
      <c r="M29" s="153">
        <v>0.02</v>
      </c>
      <c r="N29" s="128" t="s">
        <v>7457</v>
      </c>
      <c r="O29" s="155">
        <v>39696</v>
      </c>
      <c r="P29" s="153">
        <v>3.4806098975999997E-2</v>
      </c>
      <c r="Q29" s="153">
        <v>0.33891949941999999</v>
      </c>
      <c r="R29" s="153">
        <v>0.19770174924</v>
      </c>
      <c r="S29" s="153">
        <v>0.36079366658000001</v>
      </c>
      <c r="T29" s="153">
        <v>0.32103184124</v>
      </c>
      <c r="U29" s="153">
        <v>2.8531219982999998</v>
      </c>
      <c r="V29" s="153">
        <v>3.2708335333999998</v>
      </c>
      <c r="W29" s="153">
        <v>1.4848080654</v>
      </c>
      <c r="X29" s="153">
        <v>1.3966332271999999</v>
      </c>
      <c r="Y29" s="153">
        <v>0.7510543567800001</v>
      </c>
      <c r="Z29" s="153">
        <v>0.18750897549000001</v>
      </c>
      <c r="AA29" s="153">
        <v>0.21686583315999999</v>
      </c>
      <c r="AB29" s="178">
        <v>0.40497459350999998</v>
      </c>
      <c r="AC29" s="177">
        <v>0.33278789960999999</v>
      </c>
      <c r="AD29" s="153">
        <v>-0.13279115625999999</v>
      </c>
      <c r="AE29" s="153">
        <v>-0.47930848500000001</v>
      </c>
      <c r="AF29" s="181">
        <v>10.642836000000001</v>
      </c>
      <c r="AG29" s="180">
        <v>12652.40474</v>
      </c>
      <c r="AH29" s="180">
        <v>-1431.93833</v>
      </c>
      <c r="AI29" s="128" t="s">
        <v>46</v>
      </c>
      <c r="AJ29" s="128" t="s">
        <v>46</v>
      </c>
      <c r="AK29" s="128" t="s">
        <v>46</v>
      </c>
    </row>
    <row r="30" spans="1:37" ht="14.75" customHeight="1" x14ac:dyDescent="0.35">
      <c r="A30" s="8"/>
      <c r="B30" s="129">
        <v>46099626000106</v>
      </c>
      <c r="C30" s="125" t="s">
        <v>7458</v>
      </c>
      <c r="D30" s="122"/>
      <c r="E30" s="126" t="s">
        <v>7437</v>
      </c>
      <c r="F30" s="126" t="s">
        <v>163</v>
      </c>
      <c r="G30" s="126" t="s">
        <v>7440</v>
      </c>
      <c r="H30" s="127" t="s">
        <v>46</v>
      </c>
      <c r="I30" s="127" t="s">
        <v>46</v>
      </c>
      <c r="J30" s="127" t="s">
        <v>46</v>
      </c>
      <c r="K30" s="126" t="s">
        <v>7459</v>
      </c>
      <c r="L30" s="126" t="s">
        <v>7460</v>
      </c>
      <c r="M30" s="153">
        <v>4.6999999999999993E-3</v>
      </c>
      <c r="N30" s="128" t="s">
        <v>46</v>
      </c>
      <c r="O30" s="155">
        <v>44924</v>
      </c>
      <c r="P30" s="153">
        <v>1.3630427055E-2</v>
      </c>
      <c r="Q30" s="153">
        <v>0.11102110016</v>
      </c>
      <c r="R30" s="153">
        <v>0.13690950902000001</v>
      </c>
      <c r="S30" s="153">
        <v>0.27740768182999997</v>
      </c>
      <c r="T30" s="153" t="s">
        <v>46</v>
      </c>
      <c r="U30" s="153">
        <v>1.1173119774</v>
      </c>
      <c r="V30" s="153">
        <v>1.0714389048999999</v>
      </c>
      <c r="W30" s="153">
        <v>1.0282374536000001</v>
      </c>
      <c r="X30" s="153">
        <v>1.073845862</v>
      </c>
      <c r="Y30" s="153" t="s">
        <v>46</v>
      </c>
      <c r="Z30" s="153">
        <v>2.8031848904000001E-3</v>
      </c>
      <c r="AA30" s="153">
        <v>3.7972407839999998E-3</v>
      </c>
      <c r="AB30" s="178">
        <v>1.3003582333999999</v>
      </c>
      <c r="AC30" s="177">
        <v>2.0712030747000001</v>
      </c>
      <c r="AD30" s="153">
        <v>-1.5039821642E-3</v>
      </c>
      <c r="AE30" s="153">
        <v>-2.8795342367999997E-3</v>
      </c>
      <c r="AF30" s="181">
        <v>1.4134034799999999</v>
      </c>
      <c r="AG30" s="180">
        <v>1363181.2169999999</v>
      </c>
      <c r="AH30" s="180">
        <v>388312.08345999999</v>
      </c>
      <c r="AI30" s="128" t="s">
        <v>46</v>
      </c>
      <c r="AJ30" s="128" t="s">
        <v>46</v>
      </c>
      <c r="AK30" s="128" t="s">
        <v>46</v>
      </c>
    </row>
    <row r="31" spans="1:37" ht="14.75" customHeight="1" x14ac:dyDescent="0.35">
      <c r="A31" s="8"/>
      <c r="B31" s="129">
        <v>35927302000194</v>
      </c>
      <c r="C31" s="125" t="s">
        <v>7461</v>
      </c>
      <c r="D31" s="122"/>
      <c r="E31" s="126" t="s">
        <v>7437</v>
      </c>
      <c r="F31" s="126" t="s">
        <v>163</v>
      </c>
      <c r="G31" s="126" t="s">
        <v>6644</v>
      </c>
      <c r="H31" s="127">
        <v>1000</v>
      </c>
      <c r="I31" s="127">
        <v>1000</v>
      </c>
      <c r="J31" s="127">
        <v>1000</v>
      </c>
      <c r="K31" s="126" t="s">
        <v>215</v>
      </c>
      <c r="L31" s="126" t="s">
        <v>215</v>
      </c>
      <c r="M31" s="153">
        <v>1.8E-3</v>
      </c>
      <c r="N31" s="128" t="s">
        <v>46</v>
      </c>
      <c r="O31" s="155">
        <v>43979</v>
      </c>
      <c r="P31" s="153">
        <v>1.1926589270000001E-2</v>
      </c>
      <c r="Q31" s="153">
        <v>0.1017029331</v>
      </c>
      <c r="R31" s="153">
        <v>0.13003591783999999</v>
      </c>
      <c r="S31" s="153">
        <v>0.25179997733999998</v>
      </c>
      <c r="T31" s="153">
        <v>0.4161316142</v>
      </c>
      <c r="U31" s="153">
        <v>0.97764516021999992</v>
      </c>
      <c r="V31" s="153">
        <v>0.98151143447</v>
      </c>
      <c r="W31" s="153">
        <v>0.97661442215999994</v>
      </c>
      <c r="X31" s="153">
        <v>0.97471837100000003</v>
      </c>
      <c r="Y31" s="153">
        <v>0.97354038352000005</v>
      </c>
      <c r="Z31" s="153">
        <v>9.2078664791000011E-4</v>
      </c>
      <c r="AA31" s="153">
        <v>3.3519332906999997E-3</v>
      </c>
      <c r="AB31" s="178">
        <v>-8.7150131511000009</v>
      </c>
      <c r="AC31" s="177">
        <v>-1.3219364857</v>
      </c>
      <c r="AD31" s="153">
        <v>0</v>
      </c>
      <c r="AE31" s="153">
        <v>-7.7348622339999994E-3</v>
      </c>
      <c r="AF31" s="181">
        <v>1.6194149</v>
      </c>
      <c r="AG31" s="180">
        <v>49908.746939999997</v>
      </c>
      <c r="AH31" s="180">
        <v>-12083.518249000001</v>
      </c>
      <c r="AI31" s="128" t="s">
        <v>46</v>
      </c>
      <c r="AJ31" s="128" t="s">
        <v>46</v>
      </c>
      <c r="AK31" s="128" t="s">
        <v>46</v>
      </c>
    </row>
    <row r="32" spans="1:37" ht="14.75" customHeight="1" x14ac:dyDescent="0.35">
      <c r="A32" s="8"/>
      <c r="B32" s="129">
        <v>41888492000180</v>
      </c>
      <c r="C32" s="125" t="s">
        <v>7462</v>
      </c>
      <c r="D32" s="122"/>
      <c r="E32" s="126" t="s">
        <v>7437</v>
      </c>
      <c r="F32" s="126" t="s">
        <v>163</v>
      </c>
      <c r="G32" s="126" t="s">
        <v>3570</v>
      </c>
      <c r="H32" s="127">
        <v>500</v>
      </c>
      <c r="I32" s="127">
        <v>500</v>
      </c>
      <c r="J32" s="127">
        <v>500</v>
      </c>
      <c r="K32" s="126" t="s">
        <v>214</v>
      </c>
      <c r="L32" s="126" t="s">
        <v>3554</v>
      </c>
      <c r="M32" s="153">
        <v>5.0000000000000001E-3</v>
      </c>
      <c r="N32" s="128" t="s">
        <v>46</v>
      </c>
      <c r="O32" s="155">
        <v>44393</v>
      </c>
      <c r="P32" s="153">
        <v>1.3841392947E-2</v>
      </c>
      <c r="Q32" s="153">
        <v>0.11014848374</v>
      </c>
      <c r="R32" s="153">
        <v>0.13973025257999999</v>
      </c>
      <c r="S32" s="153">
        <v>0.28798025056999998</v>
      </c>
      <c r="T32" s="153">
        <v>0.44461663606999996</v>
      </c>
      <c r="U32" s="153">
        <v>1.1346052521000001</v>
      </c>
      <c r="V32" s="153">
        <v>1.0630174861000001</v>
      </c>
      <c r="W32" s="153">
        <v>1.0494222069000001</v>
      </c>
      <c r="X32" s="153">
        <v>1.1147723032999999</v>
      </c>
      <c r="Y32" s="153">
        <v>1.0401811243999999</v>
      </c>
      <c r="Z32" s="153">
        <v>5.8670116702999996E-3</v>
      </c>
      <c r="AA32" s="153">
        <v>5.3806193923000003E-3</v>
      </c>
      <c r="AB32" s="178">
        <v>1.0100944105</v>
      </c>
      <c r="AC32" s="177">
        <v>1.6969881198000001</v>
      </c>
      <c r="AD32" s="153">
        <v>-3.1826461801999998E-3</v>
      </c>
      <c r="AE32" s="153">
        <v>-6.7786628497E-3</v>
      </c>
      <c r="AF32" s="181">
        <v>1.6616323500000001</v>
      </c>
      <c r="AG32" s="180">
        <v>1287804.8203</v>
      </c>
      <c r="AH32" s="180">
        <v>8980.8995500000001</v>
      </c>
      <c r="AI32" s="128" t="s">
        <v>46</v>
      </c>
      <c r="AJ32" s="128" t="s">
        <v>46</v>
      </c>
      <c r="AK32" s="128" t="s">
        <v>46</v>
      </c>
    </row>
    <row r="33" spans="1:37" ht="14.75" customHeight="1" x14ac:dyDescent="0.35">
      <c r="A33" s="8"/>
      <c r="B33" s="129">
        <v>31159166000189</v>
      </c>
      <c r="C33" s="125" t="s">
        <v>7463</v>
      </c>
      <c r="D33" s="122"/>
      <c r="E33" s="126" t="s">
        <v>7464</v>
      </c>
      <c r="F33" s="126" t="s">
        <v>163</v>
      </c>
      <c r="G33" s="126" t="s">
        <v>3570</v>
      </c>
      <c r="H33" s="127">
        <v>5000</v>
      </c>
      <c r="I33" s="127">
        <v>5000</v>
      </c>
      <c r="J33" s="127">
        <v>5000</v>
      </c>
      <c r="K33" s="126" t="s">
        <v>214</v>
      </c>
      <c r="L33" s="126" t="s">
        <v>3554</v>
      </c>
      <c r="M33" s="153">
        <v>1.8E-3</v>
      </c>
      <c r="N33" s="128" t="s">
        <v>46</v>
      </c>
      <c r="O33" s="155">
        <v>43410</v>
      </c>
      <c r="P33" s="153">
        <v>1.3910703381000001E-2</v>
      </c>
      <c r="Q33" s="153">
        <v>0.10979228486000001</v>
      </c>
      <c r="R33" s="153">
        <v>0.1392550998</v>
      </c>
      <c r="S33" s="153">
        <v>0.28628184871000001</v>
      </c>
      <c r="T33" s="153">
        <v>0.44182851598</v>
      </c>
      <c r="U33" s="153">
        <v>1.1402867598999999</v>
      </c>
      <c r="V33" s="153">
        <v>1.0595798933</v>
      </c>
      <c r="W33" s="153">
        <v>1.0458536463000001</v>
      </c>
      <c r="X33" s="153">
        <v>1.1081977852</v>
      </c>
      <c r="Y33" s="153">
        <v>1.0336583143</v>
      </c>
      <c r="Z33" s="153">
        <v>5.7780645493000007E-3</v>
      </c>
      <c r="AA33" s="153">
        <v>7.3924506782999996E-3</v>
      </c>
      <c r="AB33" s="178">
        <v>0.95223053788000001</v>
      </c>
      <c r="AC33" s="177">
        <v>1.2768808222000001</v>
      </c>
      <c r="AD33" s="153">
        <v>-3.1057766222999999E-3</v>
      </c>
      <c r="AE33" s="153">
        <v>-3.8417733209999999E-2</v>
      </c>
      <c r="AF33" s="181">
        <v>1.897302</v>
      </c>
      <c r="AG33" s="180">
        <v>130845.63376</v>
      </c>
      <c r="AH33" s="180">
        <v>23530.949479999999</v>
      </c>
      <c r="AI33" s="128" t="s">
        <v>46</v>
      </c>
      <c r="AJ33" s="128" t="s">
        <v>46</v>
      </c>
      <c r="AK33" s="128" t="s">
        <v>46</v>
      </c>
    </row>
    <row r="34" spans="1:37" ht="14.75" customHeight="1" x14ac:dyDescent="0.35">
      <c r="A34" s="8"/>
      <c r="B34" s="129">
        <v>30910553000142</v>
      </c>
      <c r="C34" s="125" t="s">
        <v>7465</v>
      </c>
      <c r="D34" s="122" t="s">
        <v>3394</v>
      </c>
      <c r="E34" s="126" t="s">
        <v>7437</v>
      </c>
      <c r="F34" s="126" t="s">
        <v>163</v>
      </c>
      <c r="G34" s="126" t="s">
        <v>3570</v>
      </c>
      <c r="H34" s="127">
        <v>1000</v>
      </c>
      <c r="I34" s="127">
        <v>1000</v>
      </c>
      <c r="J34" s="127">
        <v>1000</v>
      </c>
      <c r="K34" s="126" t="s">
        <v>214</v>
      </c>
      <c r="L34" s="126" t="s">
        <v>3554</v>
      </c>
      <c r="M34" s="153">
        <v>5.0000000000000001E-3</v>
      </c>
      <c r="N34" s="128" t="s">
        <v>46</v>
      </c>
      <c r="O34" s="155">
        <v>43336</v>
      </c>
      <c r="P34" s="153">
        <v>1.3825489800999999E-2</v>
      </c>
      <c r="Q34" s="153">
        <v>0.10999598763</v>
      </c>
      <c r="R34" s="153">
        <v>0.13951597020000001</v>
      </c>
      <c r="S34" s="153">
        <v>0.28746762054000002</v>
      </c>
      <c r="T34" s="153">
        <v>0.44378185023</v>
      </c>
      <c r="U34" s="153">
        <v>1.1333016410000001</v>
      </c>
      <c r="V34" s="153">
        <v>1.0615457816</v>
      </c>
      <c r="W34" s="153">
        <v>1.0478128726</v>
      </c>
      <c r="X34" s="153">
        <v>1.1127879111000001</v>
      </c>
      <c r="Y34" s="153">
        <v>1.0382281419999999</v>
      </c>
      <c r="Z34" s="153">
        <v>5.8695287624000005E-3</v>
      </c>
      <c r="AA34" s="153">
        <v>7.3756458358999995E-3</v>
      </c>
      <c r="AB34" s="178">
        <v>0.97690043263000004</v>
      </c>
      <c r="AC34" s="177">
        <v>1.3910873698999999</v>
      </c>
      <c r="AD34" s="153">
        <v>-3.1881917034000001E-3</v>
      </c>
      <c r="AE34" s="153">
        <v>-3.8469691931E-2</v>
      </c>
      <c r="AF34" s="181">
        <v>1.93448943</v>
      </c>
      <c r="AG34" s="180">
        <v>777957.61953000003</v>
      </c>
      <c r="AH34" s="180">
        <v>29952.064419999999</v>
      </c>
      <c r="AI34" s="128" t="s">
        <v>46</v>
      </c>
      <c r="AJ34" s="128" t="s">
        <v>46</v>
      </c>
      <c r="AK34" s="128" t="s">
        <v>46</v>
      </c>
    </row>
    <row r="35" spans="1:37" ht="14.75" customHeight="1" x14ac:dyDescent="0.35">
      <c r="A35" s="8"/>
      <c r="B35" s="129">
        <v>45605097000102</v>
      </c>
      <c r="C35" s="125" t="s">
        <v>7466</v>
      </c>
      <c r="D35" s="122"/>
      <c r="E35" s="126" t="s">
        <v>7437</v>
      </c>
      <c r="F35" s="126" t="s">
        <v>163</v>
      </c>
      <c r="G35" s="126" t="s">
        <v>3570</v>
      </c>
      <c r="H35" s="127">
        <v>1000</v>
      </c>
      <c r="I35" s="127">
        <v>1000</v>
      </c>
      <c r="J35" s="127">
        <v>1000</v>
      </c>
      <c r="K35" s="126" t="s">
        <v>214</v>
      </c>
      <c r="L35" s="126" t="s">
        <v>3554</v>
      </c>
      <c r="M35" s="153">
        <v>3.2000000000000002E-3</v>
      </c>
      <c r="N35" s="128" t="s">
        <v>46</v>
      </c>
      <c r="O35" s="155">
        <v>44931</v>
      </c>
      <c r="P35" s="153">
        <v>1.3983434162999998E-2</v>
      </c>
      <c r="Q35" s="153">
        <v>0.1108247213</v>
      </c>
      <c r="R35" s="153">
        <v>0.14038177453</v>
      </c>
      <c r="S35" s="153">
        <v>0.28854405135</v>
      </c>
      <c r="T35" s="153" t="s">
        <v>46</v>
      </c>
      <c r="U35" s="153">
        <v>1.1462486401</v>
      </c>
      <c r="V35" s="153">
        <v>1.0695436980999999</v>
      </c>
      <c r="W35" s="153">
        <v>1.0543153606</v>
      </c>
      <c r="X35" s="153">
        <v>1.1169547775999999</v>
      </c>
      <c r="Y35" s="153" t="s">
        <v>46</v>
      </c>
      <c r="Z35" s="153">
        <v>5.8722516551000005E-3</v>
      </c>
      <c r="AA35" s="153">
        <v>7.3744611848999995E-3</v>
      </c>
      <c r="AB35" s="178">
        <v>1.1100189349</v>
      </c>
      <c r="AC35" s="177">
        <v>0.30501979604000001</v>
      </c>
      <c r="AD35" s="153">
        <v>-3.1870929359000002E-3</v>
      </c>
      <c r="AE35" s="153">
        <v>-9.9623797914999996E-3</v>
      </c>
      <c r="AF35" s="181">
        <v>1.38879149</v>
      </c>
      <c r="AG35" s="180">
        <v>213083.89475000001</v>
      </c>
      <c r="AH35" s="180">
        <v>12433.15871</v>
      </c>
      <c r="AI35" s="128" t="s">
        <v>46</v>
      </c>
      <c r="AJ35" s="128" t="s">
        <v>46</v>
      </c>
      <c r="AK35" s="128" t="s">
        <v>46</v>
      </c>
    </row>
    <row r="36" spans="1:37" ht="14.75" customHeight="1" x14ac:dyDescent="0.35">
      <c r="A36" s="8"/>
      <c r="B36" s="129">
        <v>42698327000129</v>
      </c>
      <c r="C36" s="125" t="s">
        <v>7467</v>
      </c>
      <c r="D36" s="122"/>
      <c r="E36" s="126" t="s">
        <v>2793</v>
      </c>
      <c r="F36" s="126" t="s">
        <v>163</v>
      </c>
      <c r="G36" s="126" t="s">
        <v>3570</v>
      </c>
      <c r="H36" s="127">
        <v>500</v>
      </c>
      <c r="I36" s="127">
        <v>1</v>
      </c>
      <c r="J36" s="127">
        <v>1</v>
      </c>
      <c r="K36" s="126" t="s">
        <v>214</v>
      </c>
      <c r="L36" s="126" t="s">
        <v>3554</v>
      </c>
      <c r="M36" s="153">
        <v>1.7000000000000001E-3</v>
      </c>
      <c r="N36" s="128" t="s">
        <v>46</v>
      </c>
      <c r="O36" s="155">
        <v>44510</v>
      </c>
      <c r="P36" s="153">
        <v>1.3798696750999999E-2</v>
      </c>
      <c r="Q36" s="153">
        <v>0.11057164253</v>
      </c>
      <c r="R36" s="153">
        <v>0.14002231598000001</v>
      </c>
      <c r="S36" s="153">
        <v>0.28716870500999997</v>
      </c>
      <c r="T36" s="153">
        <v>0.44228422401</v>
      </c>
      <c r="U36" s="153">
        <v>1.1311053637999999</v>
      </c>
      <c r="V36" s="153">
        <v>1.0671012935999999</v>
      </c>
      <c r="W36" s="153">
        <v>1.0516157034</v>
      </c>
      <c r="X36" s="153">
        <v>1.1116308082999999</v>
      </c>
      <c r="Y36" s="153">
        <v>1.0347244438000001</v>
      </c>
      <c r="Z36" s="153">
        <v>5.8002610198000003E-3</v>
      </c>
      <c r="AA36" s="153">
        <v>5.4405934497999998E-3</v>
      </c>
      <c r="AB36" s="178">
        <v>1.0674699565000001</v>
      </c>
      <c r="AC36" s="177">
        <v>1.1418038451999999</v>
      </c>
      <c r="AD36" s="153">
        <v>-3.1288698400999998E-3</v>
      </c>
      <c r="AE36" s="153">
        <v>-6.7599067598999992E-3</v>
      </c>
      <c r="AF36" s="181">
        <v>16.105198999999999</v>
      </c>
      <c r="AG36" s="180">
        <v>151243.34466999999</v>
      </c>
      <c r="AH36" s="180">
        <v>-195.71248</v>
      </c>
      <c r="AI36" s="128" t="s">
        <v>46</v>
      </c>
      <c r="AJ36" s="128" t="s">
        <v>46</v>
      </c>
      <c r="AK36" s="128" t="s">
        <v>46</v>
      </c>
    </row>
    <row r="37" spans="1:37" ht="14.75" customHeight="1" x14ac:dyDescent="0.35">
      <c r="A37" s="8"/>
      <c r="B37" s="129">
        <v>48096589000108</v>
      </c>
      <c r="C37" s="125" t="s">
        <v>7468</v>
      </c>
      <c r="D37" s="122"/>
      <c r="E37" s="126" t="s">
        <v>7469</v>
      </c>
      <c r="F37" s="126" t="s">
        <v>163</v>
      </c>
      <c r="G37" s="126" t="s">
        <v>3570</v>
      </c>
      <c r="H37" s="127">
        <v>500</v>
      </c>
      <c r="I37" s="127">
        <v>500</v>
      </c>
      <c r="J37" s="127">
        <v>500</v>
      </c>
      <c r="K37" s="126" t="s">
        <v>215</v>
      </c>
      <c r="L37" s="126" t="s">
        <v>216</v>
      </c>
      <c r="M37" s="153">
        <v>3.8E-3</v>
      </c>
      <c r="N37" s="128" t="s">
        <v>46</v>
      </c>
      <c r="O37" s="155">
        <v>44862</v>
      </c>
      <c r="P37" s="153">
        <v>1.2991476500000002E-2</v>
      </c>
      <c r="Q37" s="153">
        <v>0.1085902712</v>
      </c>
      <c r="R37" s="153">
        <v>0.13594466488000001</v>
      </c>
      <c r="S37" s="153">
        <v>0.28053596941999998</v>
      </c>
      <c r="T37" s="153" t="s">
        <v>46</v>
      </c>
      <c r="U37" s="153">
        <v>1.0649359877</v>
      </c>
      <c r="V37" s="153">
        <v>1.0479795380999999</v>
      </c>
      <c r="W37" s="153">
        <v>1.0209911426</v>
      </c>
      <c r="X37" s="153">
        <v>1.0859554714999999</v>
      </c>
      <c r="Y37" s="153" t="s">
        <v>46</v>
      </c>
      <c r="Z37" s="153">
        <v>1.6345060891999998E-3</v>
      </c>
      <c r="AA37" s="153">
        <v>2.5341392826999996E-3</v>
      </c>
      <c r="AB37" s="178">
        <v>1.9309516024</v>
      </c>
      <c r="AC37" s="177">
        <v>3.6578202155000001</v>
      </c>
      <c r="AD37" s="153">
        <v>-8.6843736931999996E-5</v>
      </c>
      <c r="AE37" s="153">
        <v>-1.8638334056999999E-3</v>
      </c>
      <c r="AF37" s="181">
        <v>1.45091379</v>
      </c>
      <c r="AG37" s="180">
        <v>1284379.7361999999</v>
      </c>
      <c r="AH37" s="180">
        <v>471096.62794999999</v>
      </c>
      <c r="AI37" s="128" t="s">
        <v>46</v>
      </c>
      <c r="AJ37" s="128" t="s">
        <v>46</v>
      </c>
      <c r="AK37" s="128" t="s">
        <v>46</v>
      </c>
    </row>
    <row r="38" spans="1:37" ht="14.75" customHeight="1" x14ac:dyDescent="0.35">
      <c r="A38" s="8"/>
      <c r="B38" s="129">
        <v>47628864000116</v>
      </c>
      <c r="C38" s="125" t="s">
        <v>7470</v>
      </c>
      <c r="D38" s="122"/>
      <c r="E38" s="126" t="s">
        <v>7469</v>
      </c>
      <c r="F38" s="126" t="s">
        <v>163</v>
      </c>
      <c r="G38" s="126" t="s">
        <v>3570</v>
      </c>
      <c r="H38" s="127">
        <v>500</v>
      </c>
      <c r="I38" s="127">
        <v>500</v>
      </c>
      <c r="J38" s="127">
        <v>500</v>
      </c>
      <c r="K38" s="126" t="s">
        <v>215</v>
      </c>
      <c r="L38" s="126" t="s">
        <v>216</v>
      </c>
      <c r="M38" s="153">
        <v>3.8E-3</v>
      </c>
      <c r="N38" s="128" t="s">
        <v>46</v>
      </c>
      <c r="O38" s="155">
        <v>44862</v>
      </c>
      <c r="P38" s="153">
        <v>1.2992715156000001E-2</v>
      </c>
      <c r="Q38" s="153">
        <v>0.10865286131</v>
      </c>
      <c r="R38" s="153">
        <v>0.13609896312</v>
      </c>
      <c r="S38" s="153">
        <v>0.28215327558999997</v>
      </c>
      <c r="T38" s="153" t="s">
        <v>46</v>
      </c>
      <c r="U38" s="153">
        <v>1.0650375226</v>
      </c>
      <c r="V38" s="153">
        <v>1.0485835806999999</v>
      </c>
      <c r="W38" s="153">
        <v>1.0221499754000001</v>
      </c>
      <c r="X38" s="153">
        <v>1.0922160678999999</v>
      </c>
      <c r="Y38" s="153" t="s">
        <v>46</v>
      </c>
      <c r="Z38" s="153">
        <v>1.6321126106999999E-3</v>
      </c>
      <c r="AA38" s="153">
        <v>2.5393126146E-3</v>
      </c>
      <c r="AB38" s="178">
        <v>2.0333847018000002</v>
      </c>
      <c r="AC38" s="177">
        <v>3.7669639644999999</v>
      </c>
      <c r="AD38" s="153">
        <v>-8.5514955548E-5</v>
      </c>
      <c r="AE38" s="153">
        <v>-1.8664633408E-3</v>
      </c>
      <c r="AF38" s="181">
        <v>1.45225782</v>
      </c>
      <c r="AG38" s="180">
        <v>343081.95000999997</v>
      </c>
      <c r="AH38" s="180">
        <v>-2371081.0910999998</v>
      </c>
      <c r="AI38" s="128" t="s">
        <v>46</v>
      </c>
      <c r="AJ38" s="128" t="s">
        <v>46</v>
      </c>
      <c r="AK38" s="128" t="s">
        <v>46</v>
      </c>
    </row>
    <row r="39" spans="1:37" ht="14.75" customHeight="1" x14ac:dyDescent="0.35">
      <c r="A39" s="8"/>
      <c r="B39" s="129">
        <v>47612663000120</v>
      </c>
      <c r="C39" s="125" t="s">
        <v>7471</v>
      </c>
      <c r="D39" s="122"/>
      <c r="E39" s="126" t="s">
        <v>7469</v>
      </c>
      <c r="F39" s="126" t="s">
        <v>163</v>
      </c>
      <c r="G39" s="126" t="s">
        <v>3570</v>
      </c>
      <c r="H39" s="127">
        <v>500</v>
      </c>
      <c r="I39" s="127">
        <v>500</v>
      </c>
      <c r="J39" s="127">
        <v>500</v>
      </c>
      <c r="K39" s="126" t="s">
        <v>215</v>
      </c>
      <c r="L39" s="126" t="s">
        <v>216</v>
      </c>
      <c r="M39" s="153">
        <v>3.8E-3</v>
      </c>
      <c r="N39" s="128" t="s">
        <v>46</v>
      </c>
      <c r="O39" s="155">
        <v>44862</v>
      </c>
      <c r="P39" s="153">
        <v>1.2990500223000001E-2</v>
      </c>
      <c r="Q39" s="153">
        <v>0.10867360030000001</v>
      </c>
      <c r="R39" s="153">
        <v>0.13611148310000001</v>
      </c>
      <c r="S39" s="153">
        <v>0.28218451491000002</v>
      </c>
      <c r="T39" s="153" t="s">
        <v>46</v>
      </c>
      <c r="U39" s="153">
        <v>1.0648559604000001</v>
      </c>
      <c r="V39" s="153">
        <v>1.0487837279000001</v>
      </c>
      <c r="W39" s="153">
        <v>1.0222440047000001</v>
      </c>
      <c r="X39" s="153">
        <v>1.0923369954</v>
      </c>
      <c r="Y39" s="153" t="s">
        <v>46</v>
      </c>
      <c r="Z39" s="153">
        <v>1.6300224747999999E-3</v>
      </c>
      <c r="AA39" s="153">
        <v>2.5403916509E-3</v>
      </c>
      <c r="AB39" s="178">
        <v>2.0498736054000002</v>
      </c>
      <c r="AC39" s="177">
        <v>3.7715286039999998</v>
      </c>
      <c r="AD39" s="153">
        <v>-8.3708535697000003E-5</v>
      </c>
      <c r="AE39" s="153">
        <v>-1.8666558237E-3</v>
      </c>
      <c r="AF39" s="181">
        <v>1.45231277</v>
      </c>
      <c r="AG39" s="180">
        <v>1633052.5197999999</v>
      </c>
      <c r="AH39" s="180">
        <v>250010.84875</v>
      </c>
      <c r="AI39" s="128" t="s">
        <v>46</v>
      </c>
      <c r="AJ39" s="128" t="s">
        <v>46</v>
      </c>
      <c r="AK39" s="128" t="s">
        <v>46</v>
      </c>
    </row>
    <row r="40" spans="1:37" ht="14.75" customHeight="1" x14ac:dyDescent="0.35">
      <c r="A40" s="8"/>
      <c r="B40" s="129">
        <v>48084411000139</v>
      </c>
      <c r="C40" s="125" t="s">
        <v>7472</v>
      </c>
      <c r="D40" s="122"/>
      <c r="E40" s="126" t="s">
        <v>2793</v>
      </c>
      <c r="F40" s="126" t="s">
        <v>163</v>
      </c>
      <c r="G40" s="126" t="s">
        <v>3570</v>
      </c>
      <c r="H40" s="127">
        <v>500</v>
      </c>
      <c r="I40" s="127">
        <v>500</v>
      </c>
      <c r="J40" s="127">
        <v>500</v>
      </c>
      <c r="K40" s="126" t="s">
        <v>215</v>
      </c>
      <c r="L40" s="126" t="s">
        <v>216</v>
      </c>
      <c r="M40" s="153">
        <v>1.6000000000000001E-3</v>
      </c>
      <c r="N40" s="128" t="s">
        <v>46</v>
      </c>
      <c r="O40" s="155">
        <v>44986</v>
      </c>
      <c r="P40" s="153">
        <v>1.2984198447E-2</v>
      </c>
      <c r="Q40" s="153">
        <v>0.10860810380000001</v>
      </c>
      <c r="R40" s="153">
        <v>0.13604794181999999</v>
      </c>
      <c r="S40" s="153">
        <v>0.28106532355999997</v>
      </c>
      <c r="T40" s="153" t="s">
        <v>46</v>
      </c>
      <c r="U40" s="153">
        <v>1.0643393918999999</v>
      </c>
      <c r="V40" s="153">
        <v>1.0481516363000001</v>
      </c>
      <c r="W40" s="153">
        <v>1.0217667878999999</v>
      </c>
      <c r="X40" s="153">
        <v>1.0880046027000001</v>
      </c>
      <c r="Y40" s="153" t="s">
        <v>46</v>
      </c>
      <c r="Z40" s="153">
        <v>1.6326026483E-3</v>
      </c>
      <c r="AA40" s="153">
        <v>2.5433260314000001E-3</v>
      </c>
      <c r="AB40" s="178">
        <v>1.9990692631</v>
      </c>
      <c r="AC40" s="177">
        <v>3.8861215028</v>
      </c>
      <c r="AD40" s="153">
        <v>-8.4799526182000002E-5</v>
      </c>
      <c r="AE40" s="153">
        <v>-1.8611919366999998E-3</v>
      </c>
      <c r="AF40" s="181">
        <v>1.3882289999999999</v>
      </c>
      <c r="AG40" s="180">
        <v>2745579.6973999999</v>
      </c>
      <c r="AH40" s="180">
        <v>180002.81867000001</v>
      </c>
      <c r="AI40" s="128" t="s">
        <v>46</v>
      </c>
      <c r="AJ40" s="128" t="s">
        <v>46</v>
      </c>
      <c r="AK40" s="128" t="s">
        <v>46</v>
      </c>
    </row>
    <row r="41" spans="1:37" ht="14.75" customHeight="1" x14ac:dyDescent="0.35">
      <c r="A41" s="8"/>
      <c r="B41" s="129">
        <v>48122126000165</v>
      </c>
      <c r="C41" s="125" t="s">
        <v>7473</v>
      </c>
      <c r="D41" s="122"/>
      <c r="E41" s="126" t="s">
        <v>7469</v>
      </c>
      <c r="F41" s="126" t="s">
        <v>163</v>
      </c>
      <c r="G41" s="126" t="s">
        <v>3570</v>
      </c>
      <c r="H41" s="127">
        <v>500</v>
      </c>
      <c r="I41" s="127">
        <v>500</v>
      </c>
      <c r="J41" s="127">
        <v>500</v>
      </c>
      <c r="K41" s="126" t="s">
        <v>214</v>
      </c>
      <c r="L41" s="126" t="s">
        <v>3554</v>
      </c>
      <c r="M41" s="153">
        <v>5.7999999999999996E-3</v>
      </c>
      <c r="N41" s="128" t="s">
        <v>46</v>
      </c>
      <c r="O41" s="155">
        <v>44862</v>
      </c>
      <c r="P41" s="153">
        <v>1.3885378021000001E-2</v>
      </c>
      <c r="Q41" s="153">
        <v>0.11572792443999999</v>
      </c>
      <c r="R41" s="153">
        <v>0.14050983495</v>
      </c>
      <c r="S41" s="153">
        <v>0.30114049483999999</v>
      </c>
      <c r="T41" s="153" t="s">
        <v>46</v>
      </c>
      <c r="U41" s="153">
        <v>1.1382107921</v>
      </c>
      <c r="V41" s="153">
        <v>1.1168633751000001</v>
      </c>
      <c r="W41" s="153">
        <v>1.0552771384000001</v>
      </c>
      <c r="X41" s="153">
        <v>1.1657156433</v>
      </c>
      <c r="Y41" s="153" t="s">
        <v>46</v>
      </c>
      <c r="Z41" s="153">
        <v>3.1709962307E-3</v>
      </c>
      <c r="AA41" s="153">
        <v>4.3002331591000002E-3</v>
      </c>
      <c r="AB41" s="178">
        <v>2.1973310927999998</v>
      </c>
      <c r="AC41" s="177">
        <v>3.6126569677</v>
      </c>
      <c r="AD41" s="153">
        <v>-1.8336772618E-3</v>
      </c>
      <c r="AE41" s="153">
        <v>-3.6420480028E-3</v>
      </c>
      <c r="AF41" s="181">
        <v>1.4782973699999999</v>
      </c>
      <c r="AG41" s="180">
        <v>2006440.4941</v>
      </c>
      <c r="AH41" s="180">
        <v>683797.58476</v>
      </c>
      <c r="AI41" s="128" t="s">
        <v>46</v>
      </c>
      <c r="AJ41" s="128" t="s">
        <v>46</v>
      </c>
      <c r="AK41" s="128" t="s">
        <v>46</v>
      </c>
    </row>
    <row r="42" spans="1:37" ht="14.75" customHeight="1" x14ac:dyDescent="0.35">
      <c r="A42" s="8"/>
      <c r="B42" s="129">
        <v>48094354000179</v>
      </c>
      <c r="C42" s="125" t="s">
        <v>7474</v>
      </c>
      <c r="D42" s="122"/>
      <c r="E42" s="126" t="s">
        <v>2793</v>
      </c>
      <c r="F42" s="126" t="s">
        <v>163</v>
      </c>
      <c r="G42" s="126" t="s">
        <v>3570</v>
      </c>
      <c r="H42" s="127">
        <v>500</v>
      </c>
      <c r="I42" s="127">
        <v>500</v>
      </c>
      <c r="J42" s="127">
        <v>500</v>
      </c>
      <c r="K42" s="126" t="s">
        <v>214</v>
      </c>
      <c r="L42" s="126" t="s">
        <v>3554</v>
      </c>
      <c r="M42" s="153">
        <v>2.5999999999999999E-3</v>
      </c>
      <c r="N42" s="128" t="s">
        <v>46</v>
      </c>
      <c r="O42" s="155">
        <v>44986</v>
      </c>
      <c r="P42" s="153">
        <v>1.387449407E-2</v>
      </c>
      <c r="Q42" s="153">
        <v>0.11539514643</v>
      </c>
      <c r="R42" s="153">
        <v>0.14005634320000002</v>
      </c>
      <c r="S42" s="153">
        <v>0.29977830639000003</v>
      </c>
      <c r="T42" s="153" t="s">
        <v>46</v>
      </c>
      <c r="U42" s="153">
        <v>1.137318614</v>
      </c>
      <c r="V42" s="153">
        <v>1.1136518117</v>
      </c>
      <c r="W42" s="153">
        <v>1.0518712594999999</v>
      </c>
      <c r="X42" s="153">
        <v>1.1604426082000001</v>
      </c>
      <c r="Y42" s="153" t="s">
        <v>46</v>
      </c>
      <c r="Z42" s="153">
        <v>3.1851494499E-3</v>
      </c>
      <c r="AA42" s="153">
        <v>4.4243229320000002E-3</v>
      </c>
      <c r="AB42" s="178">
        <v>2.0534183611999999</v>
      </c>
      <c r="AC42" s="177">
        <v>3.7924422322</v>
      </c>
      <c r="AD42" s="153">
        <v>-1.8291336840999999E-3</v>
      </c>
      <c r="AE42" s="153">
        <v>-3.6154929242999999E-3</v>
      </c>
      <c r="AF42" s="181">
        <v>1.413557</v>
      </c>
      <c r="AG42" s="180">
        <v>268279.11849999998</v>
      </c>
      <c r="AH42" s="180">
        <v>93626.184980000005</v>
      </c>
      <c r="AI42" s="128" t="s">
        <v>46</v>
      </c>
      <c r="AJ42" s="128" t="s">
        <v>46</v>
      </c>
      <c r="AK42" s="128" t="s">
        <v>46</v>
      </c>
    </row>
    <row r="43" spans="1:37" ht="14.75" customHeight="1" x14ac:dyDescent="0.35">
      <c r="A43" s="8"/>
      <c r="B43" s="129">
        <v>58516787000129</v>
      </c>
      <c r="C43" s="125" t="s">
        <v>7475</v>
      </c>
      <c r="D43" s="122"/>
      <c r="E43" s="126" t="s">
        <v>2793</v>
      </c>
      <c r="F43" s="126" t="s">
        <v>163</v>
      </c>
      <c r="G43" s="126" t="s">
        <v>3547</v>
      </c>
      <c r="H43" s="127" t="s">
        <v>46</v>
      </c>
      <c r="I43" s="127" t="s">
        <v>46</v>
      </c>
      <c r="J43" s="127" t="s">
        <v>46</v>
      </c>
      <c r="K43" s="126" t="s">
        <v>214</v>
      </c>
      <c r="L43" s="126" t="s">
        <v>3554</v>
      </c>
      <c r="M43" s="153">
        <v>2.3999999999999998E-3</v>
      </c>
      <c r="N43" s="128" t="s">
        <v>46</v>
      </c>
      <c r="O43" s="155">
        <v>45674</v>
      </c>
      <c r="P43" s="153">
        <v>1.7014787836000002E-2</v>
      </c>
      <c r="Q43" s="153" t="s">
        <v>46</v>
      </c>
      <c r="R43" s="153" t="s">
        <v>46</v>
      </c>
      <c r="S43" s="153" t="s">
        <v>46</v>
      </c>
      <c r="T43" s="153" t="s">
        <v>46</v>
      </c>
      <c r="U43" s="153">
        <v>1.3947344546</v>
      </c>
      <c r="V43" s="153" t="s">
        <v>46</v>
      </c>
      <c r="W43" s="153" t="s">
        <v>46</v>
      </c>
      <c r="X43" s="153" t="s">
        <v>46</v>
      </c>
      <c r="Y43" s="153" t="s">
        <v>46</v>
      </c>
      <c r="Z43" s="153" t="s">
        <v>46</v>
      </c>
      <c r="AA43" s="153">
        <v>3.9961208812999997E-3</v>
      </c>
      <c r="AB43" s="178" t="s">
        <v>46</v>
      </c>
      <c r="AC43" s="177">
        <v>4.9372907963000001</v>
      </c>
      <c r="AD43" s="153">
        <v>-1.3579247040000002E-4</v>
      </c>
      <c r="AE43" s="153">
        <v>-1.3579247040000002E-4</v>
      </c>
      <c r="AF43" s="181">
        <v>1.112484</v>
      </c>
      <c r="AG43" s="180">
        <v>390191.54462</v>
      </c>
      <c r="AH43" s="180">
        <v>314512.08095999999</v>
      </c>
      <c r="AI43" s="128" t="s">
        <v>46</v>
      </c>
      <c r="AJ43" s="128" t="s">
        <v>46</v>
      </c>
      <c r="AK43" s="128" t="s">
        <v>46</v>
      </c>
    </row>
    <row r="44" spans="1:37" ht="14.75" customHeight="1" x14ac:dyDescent="0.35">
      <c r="A44" s="8"/>
      <c r="B44" s="129">
        <v>57065462000104</v>
      </c>
      <c r="C44" s="125" t="s">
        <v>7476</v>
      </c>
      <c r="D44" s="122"/>
      <c r="E44" s="126" t="s">
        <v>7453</v>
      </c>
      <c r="F44" s="126" t="s">
        <v>163</v>
      </c>
      <c r="G44" s="126" t="s">
        <v>3547</v>
      </c>
      <c r="H44" s="127" t="s">
        <v>46</v>
      </c>
      <c r="I44" s="127" t="s">
        <v>46</v>
      </c>
      <c r="J44" s="127" t="s">
        <v>46</v>
      </c>
      <c r="K44" s="126" t="s">
        <v>214</v>
      </c>
      <c r="L44" s="126" t="s">
        <v>3554</v>
      </c>
      <c r="M44" s="153">
        <v>2.3999999999999998E-3</v>
      </c>
      <c r="N44" s="128" t="s">
        <v>46</v>
      </c>
      <c r="O44" s="155">
        <v>45560</v>
      </c>
      <c r="P44" s="153">
        <v>1.6842278640999998E-2</v>
      </c>
      <c r="Q44" s="153">
        <v>0.11001887904</v>
      </c>
      <c r="R44" s="153">
        <v>0.11286353926000001</v>
      </c>
      <c r="S44" s="153" t="s">
        <v>46</v>
      </c>
      <c r="T44" s="153" t="s">
        <v>46</v>
      </c>
      <c r="U44" s="153">
        <v>1.3805935484</v>
      </c>
      <c r="V44" s="153">
        <v>1.0617667012000001</v>
      </c>
      <c r="W44" s="153">
        <v>0.84764395879999999</v>
      </c>
      <c r="X44" s="153" t="s">
        <v>46</v>
      </c>
      <c r="Y44" s="153" t="s">
        <v>46</v>
      </c>
      <c r="Z44" s="153">
        <v>2.2195848298E-2</v>
      </c>
      <c r="AA44" s="153">
        <v>2.2125466110000002E-2</v>
      </c>
      <c r="AB44" s="178">
        <v>-0.80073396638000005</v>
      </c>
      <c r="AC44" s="177">
        <v>-0.91133751307999999</v>
      </c>
      <c r="AD44" s="153">
        <v>-1.8135346508E-2</v>
      </c>
      <c r="AE44" s="153">
        <v>-1.8135346508E-2</v>
      </c>
      <c r="AF44" s="181">
        <v>1.111251</v>
      </c>
      <c r="AG44" s="180">
        <v>174005.63535999999</v>
      </c>
      <c r="AH44" s="180">
        <v>80136.10944</v>
      </c>
      <c r="AI44" s="128" t="s">
        <v>46</v>
      </c>
      <c r="AJ44" s="128" t="s">
        <v>46</v>
      </c>
      <c r="AK44" s="128" t="s">
        <v>46</v>
      </c>
    </row>
    <row r="45" spans="1:37" ht="14.75" customHeight="1" x14ac:dyDescent="0.35">
      <c r="A45" s="8"/>
      <c r="B45" s="129">
        <v>49706433000156</v>
      </c>
      <c r="C45" s="125" t="s">
        <v>7477</v>
      </c>
      <c r="D45" s="122"/>
      <c r="E45" s="126" t="s">
        <v>7453</v>
      </c>
      <c r="F45" s="126" t="s">
        <v>163</v>
      </c>
      <c r="G45" s="126" t="s">
        <v>3566</v>
      </c>
      <c r="H45" s="127" t="s">
        <v>46</v>
      </c>
      <c r="I45" s="127" t="s">
        <v>46</v>
      </c>
      <c r="J45" s="127" t="s">
        <v>46</v>
      </c>
      <c r="K45" s="126" t="s">
        <v>214</v>
      </c>
      <c r="L45" s="126" t="s">
        <v>3554</v>
      </c>
      <c r="M45" s="153">
        <v>3.0999999999999999E-3</v>
      </c>
      <c r="N45" s="128" t="s">
        <v>46</v>
      </c>
      <c r="O45" s="155">
        <v>45407</v>
      </c>
      <c r="P45" s="153">
        <v>2.2362778231E-2</v>
      </c>
      <c r="Q45" s="153">
        <v>0.13138314203000001</v>
      </c>
      <c r="R45" s="153">
        <v>0.15714092497999999</v>
      </c>
      <c r="S45" s="153" t="s">
        <v>46</v>
      </c>
      <c r="T45" s="153" t="s">
        <v>46</v>
      </c>
      <c r="U45" s="153">
        <v>1.8331193781999999</v>
      </c>
      <c r="V45" s="153">
        <v>1.2679482515</v>
      </c>
      <c r="W45" s="153">
        <v>1.1801823387999999</v>
      </c>
      <c r="X45" s="153" t="s">
        <v>46</v>
      </c>
      <c r="Y45" s="153" t="s">
        <v>46</v>
      </c>
      <c r="Z45" s="153">
        <v>1.345019135E-2</v>
      </c>
      <c r="AA45" s="153">
        <v>1.1784993036E-2</v>
      </c>
      <c r="AB45" s="178">
        <v>1.6029635417000001</v>
      </c>
      <c r="AC45" s="177">
        <v>2.0232740465000001</v>
      </c>
      <c r="AD45" s="153">
        <v>-6.3053353330999994E-3</v>
      </c>
      <c r="AE45" s="153">
        <v>-6.3053353330999994E-3</v>
      </c>
      <c r="AF45" s="181">
        <v>1.2234370000000001</v>
      </c>
      <c r="AG45" s="180">
        <v>5450336.0826000003</v>
      </c>
      <c r="AH45" s="180">
        <v>2459112.5526000001</v>
      </c>
      <c r="AI45" s="128" t="s">
        <v>46</v>
      </c>
      <c r="AJ45" s="128" t="s">
        <v>46</v>
      </c>
      <c r="AK45" s="128" t="s">
        <v>46</v>
      </c>
    </row>
    <row r="46" spans="1:37" ht="14.75" customHeight="1" x14ac:dyDescent="0.35">
      <c r="A46" s="8"/>
      <c r="B46" s="129">
        <v>51323039000180</v>
      </c>
      <c r="C46" s="125" t="s">
        <v>7478</v>
      </c>
      <c r="D46" s="122"/>
      <c r="E46" s="126" t="s">
        <v>7453</v>
      </c>
      <c r="F46" s="126" t="s">
        <v>163</v>
      </c>
      <c r="G46" s="126" t="s">
        <v>3547</v>
      </c>
      <c r="H46" s="127">
        <v>1</v>
      </c>
      <c r="I46" s="127">
        <v>1</v>
      </c>
      <c r="J46" s="127">
        <v>1</v>
      </c>
      <c r="K46" s="126" t="s">
        <v>214</v>
      </c>
      <c r="L46" s="126" t="s">
        <v>3554</v>
      </c>
      <c r="M46" s="153">
        <v>3.7000000000000002E-3</v>
      </c>
      <c r="N46" s="128" t="s">
        <v>46</v>
      </c>
      <c r="O46" s="155">
        <v>45133</v>
      </c>
      <c r="P46" s="153">
        <v>2.3131076869000001E-2</v>
      </c>
      <c r="Q46" s="153">
        <v>0.11630867636</v>
      </c>
      <c r="R46" s="153">
        <v>0.14921819198</v>
      </c>
      <c r="S46" s="153">
        <v>0.29474230202000001</v>
      </c>
      <c r="T46" s="153" t="s">
        <v>46</v>
      </c>
      <c r="U46" s="153">
        <v>1.8960982758</v>
      </c>
      <c r="V46" s="153">
        <v>1.1224680773</v>
      </c>
      <c r="W46" s="153">
        <v>1.1206798918</v>
      </c>
      <c r="X46" s="153">
        <v>1.1409482221</v>
      </c>
      <c r="Y46" s="153" t="s">
        <v>46</v>
      </c>
      <c r="Z46" s="153">
        <v>1.4982606222999999E-2</v>
      </c>
      <c r="AA46" s="153">
        <v>1.2949942055000002E-2</v>
      </c>
      <c r="AB46" s="178">
        <v>0.96403497810000005</v>
      </c>
      <c r="AC46" s="177">
        <v>1.3380896873000001</v>
      </c>
      <c r="AD46" s="153">
        <v>-4.9265618416999999E-3</v>
      </c>
      <c r="AE46" s="153">
        <v>-4.9265618416999999E-3</v>
      </c>
      <c r="AF46" s="181">
        <v>1.3354490000000001</v>
      </c>
      <c r="AG46" s="180">
        <v>244340.51899000001</v>
      </c>
      <c r="AH46" s="180">
        <v>17025.614860000001</v>
      </c>
      <c r="AI46" s="128" t="s">
        <v>46</v>
      </c>
      <c r="AJ46" s="128" t="s">
        <v>46</v>
      </c>
      <c r="AK46" s="128" t="s">
        <v>46</v>
      </c>
    </row>
    <row r="47" spans="1:37" ht="14.75" customHeight="1" x14ac:dyDescent="0.35">
      <c r="A47" s="8"/>
      <c r="B47" s="129">
        <v>42814885000102</v>
      </c>
      <c r="C47" s="125" t="s">
        <v>7479</v>
      </c>
      <c r="D47" s="122"/>
      <c r="E47" s="126" t="s">
        <v>7453</v>
      </c>
      <c r="F47" s="126" t="s">
        <v>163</v>
      </c>
      <c r="G47" s="126" t="s">
        <v>5358</v>
      </c>
      <c r="H47" s="127">
        <v>1000</v>
      </c>
      <c r="I47" s="127">
        <v>1000</v>
      </c>
      <c r="J47" s="127">
        <v>1000</v>
      </c>
      <c r="K47" s="126" t="s">
        <v>223</v>
      </c>
      <c r="L47" s="126" t="s">
        <v>224</v>
      </c>
      <c r="M47" s="153">
        <v>1.5E-3</v>
      </c>
      <c r="N47" s="128" t="s">
        <v>46</v>
      </c>
      <c r="O47" s="155">
        <v>44725</v>
      </c>
      <c r="P47" s="153">
        <v>9.2121924190000006E-3</v>
      </c>
      <c r="Q47" s="153">
        <v>8.2508589664999993E-2</v>
      </c>
      <c r="R47" s="153">
        <v>0.1157930026</v>
      </c>
      <c r="S47" s="153">
        <v>0.20805440153999999</v>
      </c>
      <c r="T47" s="153">
        <v>0.32339023</v>
      </c>
      <c r="U47" s="153">
        <v>0.75514089818000008</v>
      </c>
      <c r="V47" s="153">
        <v>0.79627127485000004</v>
      </c>
      <c r="W47" s="153">
        <v>0.86964523502000002</v>
      </c>
      <c r="X47" s="153">
        <v>0.80537913262000005</v>
      </c>
      <c r="Y47" s="153">
        <v>0.75657180995999995</v>
      </c>
      <c r="Z47" s="153">
        <v>9.6907141565999999E-3</v>
      </c>
      <c r="AA47" s="153">
        <v>1.1141019964E-2</v>
      </c>
      <c r="AB47" s="178">
        <v>-1.5799388075</v>
      </c>
      <c r="AC47" s="177">
        <v>-1.9244515591</v>
      </c>
      <c r="AD47" s="153">
        <v>-1.9921970979E-3</v>
      </c>
      <c r="AE47" s="153">
        <v>-7.3025678171999998E-3</v>
      </c>
      <c r="AF47" s="181">
        <v>1.381229</v>
      </c>
      <c r="AG47" s="180">
        <v>44941.314279999999</v>
      </c>
      <c r="AH47" s="180">
        <v>-9769.7892699999993</v>
      </c>
      <c r="AI47" s="128" t="s">
        <v>46</v>
      </c>
      <c r="AJ47" s="128" t="s">
        <v>46</v>
      </c>
      <c r="AK47" s="128" t="s">
        <v>46</v>
      </c>
    </row>
    <row r="48" spans="1:37" ht="14.75" customHeight="1" x14ac:dyDescent="0.35">
      <c r="A48" s="8"/>
      <c r="B48" s="129">
        <v>46098790000190</v>
      </c>
      <c r="C48" s="125" t="s">
        <v>7480</v>
      </c>
      <c r="D48" s="122"/>
      <c r="E48" s="126" t="s">
        <v>7481</v>
      </c>
      <c r="F48" s="126" t="s">
        <v>114</v>
      </c>
      <c r="G48" s="126" t="s">
        <v>115</v>
      </c>
      <c r="H48" s="127">
        <v>1000</v>
      </c>
      <c r="I48" s="127">
        <v>500</v>
      </c>
      <c r="J48" s="127">
        <v>500</v>
      </c>
      <c r="K48" s="126" t="s">
        <v>214</v>
      </c>
      <c r="L48" s="126" t="s">
        <v>3556</v>
      </c>
      <c r="M48" s="153">
        <v>1.1399999999999999E-2</v>
      </c>
      <c r="N48" s="128" t="s">
        <v>7482</v>
      </c>
      <c r="O48" s="155">
        <v>44771</v>
      </c>
      <c r="P48" s="153">
        <v>5.2123031862999998E-2</v>
      </c>
      <c r="Q48" s="153">
        <v>0.32724104087</v>
      </c>
      <c r="R48" s="153">
        <v>0.20161520390999998</v>
      </c>
      <c r="S48" s="153">
        <v>0.38002662548000005</v>
      </c>
      <c r="T48" s="153">
        <v>0.60440927402</v>
      </c>
      <c r="U48" s="153">
        <v>4.2726238561000001</v>
      </c>
      <c r="V48" s="153">
        <v>3.1581274367999996</v>
      </c>
      <c r="W48" s="153">
        <v>1.5141994544999999</v>
      </c>
      <c r="X48" s="153">
        <v>1.4710840614</v>
      </c>
      <c r="Y48" s="153">
        <v>1.4140161822999999</v>
      </c>
      <c r="Z48" s="153">
        <v>0.15680659106</v>
      </c>
      <c r="AA48" s="153">
        <v>0.13429992851</v>
      </c>
      <c r="AB48" s="178">
        <v>0.47060844243</v>
      </c>
      <c r="AC48" s="177">
        <v>0.33119655481999999</v>
      </c>
      <c r="AD48" s="153">
        <v>-0.10656023712</v>
      </c>
      <c r="AE48" s="153">
        <v>-0.14140389758999999</v>
      </c>
      <c r="AF48" s="181">
        <v>1.62768176</v>
      </c>
      <c r="AG48" s="180">
        <v>187314.20396000001</v>
      </c>
      <c r="AH48" s="180">
        <v>-40036.661010000003</v>
      </c>
      <c r="AI48" s="128" t="s">
        <v>46</v>
      </c>
      <c r="AJ48" s="128" t="s">
        <v>46</v>
      </c>
      <c r="AK48" s="128" t="s">
        <v>46</v>
      </c>
    </row>
    <row r="49" spans="1:37" ht="14.75" customHeight="1" x14ac:dyDescent="0.35">
      <c r="A49" s="8"/>
      <c r="B49" s="129">
        <v>46329084000102</v>
      </c>
      <c r="C49" s="125" t="s">
        <v>7483</v>
      </c>
      <c r="D49" s="122"/>
      <c r="E49" s="126" t="s">
        <v>7481</v>
      </c>
      <c r="F49" s="126" t="s">
        <v>114</v>
      </c>
      <c r="G49" s="126" t="s">
        <v>115</v>
      </c>
      <c r="H49" s="127">
        <v>50000</v>
      </c>
      <c r="I49" s="127">
        <v>5000</v>
      </c>
      <c r="J49" s="127">
        <v>25000</v>
      </c>
      <c r="K49" s="126" t="s">
        <v>7484</v>
      </c>
      <c r="L49" s="126" t="s">
        <v>7485</v>
      </c>
      <c r="M49" s="153">
        <v>3.0000000000000001E-3</v>
      </c>
      <c r="N49" s="128" t="s">
        <v>46</v>
      </c>
      <c r="O49" s="155">
        <v>44785</v>
      </c>
      <c r="P49" s="153">
        <v>5.7525719040999998E-2</v>
      </c>
      <c r="Q49" s="153">
        <v>0.35562179587000003</v>
      </c>
      <c r="R49" s="153">
        <v>0.23204680659000002</v>
      </c>
      <c r="S49" s="153">
        <v>0.46511635662000006</v>
      </c>
      <c r="T49" s="153">
        <v>0.77865696388000005</v>
      </c>
      <c r="U49" s="153">
        <v>4.7154923788999996</v>
      </c>
      <c r="V49" s="153">
        <v>3.4320235251000004</v>
      </c>
      <c r="W49" s="153">
        <v>1.7427512465999999</v>
      </c>
      <c r="X49" s="153">
        <v>1.8004666331999999</v>
      </c>
      <c r="Y49" s="153">
        <v>1.8216688504</v>
      </c>
      <c r="Z49" s="153">
        <v>0.15957019605</v>
      </c>
      <c r="AA49" s="153">
        <v>0.14260031440000001</v>
      </c>
      <c r="AB49" s="178">
        <v>0.63648311368999999</v>
      </c>
      <c r="AC49" s="177">
        <v>0.48185993483</v>
      </c>
      <c r="AD49" s="153">
        <v>-0.10333724301</v>
      </c>
      <c r="AE49" s="153">
        <v>-0.14335822074999999</v>
      </c>
      <c r="AF49" s="181">
        <v>1.7311338999999999</v>
      </c>
      <c r="AG49" s="180">
        <v>154443.48540000001</v>
      </c>
      <c r="AH49" s="180">
        <v>40175.675470000002</v>
      </c>
      <c r="AI49" s="128" t="s">
        <v>46</v>
      </c>
      <c r="AJ49" s="128" t="s">
        <v>46</v>
      </c>
      <c r="AK49" s="128" t="s">
        <v>46</v>
      </c>
    </row>
    <row r="50" spans="1:37" ht="14.75" customHeight="1" x14ac:dyDescent="0.35">
      <c r="A50" s="8"/>
      <c r="B50" s="129">
        <v>32892827000143</v>
      </c>
      <c r="C50" s="125" t="s">
        <v>7486</v>
      </c>
      <c r="D50" s="122" t="s">
        <v>3401</v>
      </c>
      <c r="E50" s="126" t="s">
        <v>7481</v>
      </c>
      <c r="F50" s="126" t="s">
        <v>114</v>
      </c>
      <c r="G50" s="126" t="s">
        <v>115</v>
      </c>
      <c r="H50" s="127">
        <v>5000</v>
      </c>
      <c r="I50" s="127">
        <v>1000</v>
      </c>
      <c r="J50" s="127">
        <v>3000</v>
      </c>
      <c r="K50" s="126" t="s">
        <v>214</v>
      </c>
      <c r="L50" s="126" t="s">
        <v>3607</v>
      </c>
      <c r="M50" s="153">
        <v>1.9E-2</v>
      </c>
      <c r="N50" s="128" t="s">
        <v>219</v>
      </c>
      <c r="O50" s="155">
        <v>43643</v>
      </c>
      <c r="P50" s="153">
        <v>4.9770972841000002E-2</v>
      </c>
      <c r="Q50" s="153">
        <v>0.32236667631999999</v>
      </c>
      <c r="R50" s="153">
        <v>0.19699168528000002</v>
      </c>
      <c r="S50" s="153">
        <v>0.37956651878000003</v>
      </c>
      <c r="T50" s="153">
        <v>0.63577298639000002</v>
      </c>
      <c r="U50" s="153">
        <v>4.0798211135999995</v>
      </c>
      <c r="V50" s="153">
        <v>3.1110860743000002</v>
      </c>
      <c r="W50" s="153">
        <v>1.4794752410000001</v>
      </c>
      <c r="X50" s="153">
        <v>1.4693029871999999</v>
      </c>
      <c r="Y50" s="153">
        <v>1.4873916228999999</v>
      </c>
      <c r="Z50" s="153">
        <v>0.15716809767999998</v>
      </c>
      <c r="AA50" s="153">
        <v>0.18969027542</v>
      </c>
      <c r="AB50" s="178">
        <v>0.44351293046000001</v>
      </c>
      <c r="AC50" s="177">
        <v>0.54806439137999996</v>
      </c>
      <c r="AD50" s="153">
        <v>-0.10695982309</v>
      </c>
      <c r="AE50" s="153">
        <v>-0.40337126276000002</v>
      </c>
      <c r="AF50" s="181">
        <v>2.8353105900000002</v>
      </c>
      <c r="AG50" s="180">
        <v>620923.85545000003</v>
      </c>
      <c r="AH50" s="180">
        <v>18248.234899999999</v>
      </c>
      <c r="AI50" s="128" t="s">
        <v>46</v>
      </c>
      <c r="AJ50" s="128" t="s">
        <v>46</v>
      </c>
      <c r="AK50" s="128" t="s">
        <v>46</v>
      </c>
    </row>
    <row r="51" spans="1:37" ht="14.75" customHeight="1" x14ac:dyDescent="0.35">
      <c r="A51" s="8"/>
      <c r="B51" s="129">
        <v>32073525000143</v>
      </c>
      <c r="C51" s="125" t="s">
        <v>7487</v>
      </c>
      <c r="D51" s="122" t="s">
        <v>3401</v>
      </c>
      <c r="E51" s="126" t="s">
        <v>7481</v>
      </c>
      <c r="F51" s="126" t="s">
        <v>114</v>
      </c>
      <c r="G51" s="126" t="s">
        <v>115</v>
      </c>
      <c r="H51" s="127">
        <v>500</v>
      </c>
      <c r="I51" s="127">
        <v>100</v>
      </c>
      <c r="J51" s="127">
        <v>100</v>
      </c>
      <c r="K51" s="126" t="s">
        <v>214</v>
      </c>
      <c r="L51" s="126" t="s">
        <v>3556</v>
      </c>
      <c r="M51" s="153">
        <v>1.9E-2</v>
      </c>
      <c r="N51" s="128" t="s">
        <v>7488</v>
      </c>
      <c r="O51" s="155">
        <v>43461</v>
      </c>
      <c r="P51" s="153">
        <v>4.9760481194999998E-2</v>
      </c>
      <c r="Q51" s="153">
        <v>0.31996447983999998</v>
      </c>
      <c r="R51" s="153">
        <v>0.19478678590000001</v>
      </c>
      <c r="S51" s="153">
        <v>0.37550496279999995</v>
      </c>
      <c r="T51" s="153">
        <v>0.62463100727999998</v>
      </c>
      <c r="U51" s="153">
        <v>4.0789610936000003</v>
      </c>
      <c r="V51" s="153">
        <v>3.0879030328999999</v>
      </c>
      <c r="W51" s="153">
        <v>1.4629156890999999</v>
      </c>
      <c r="X51" s="153">
        <v>1.4535806933000002</v>
      </c>
      <c r="Y51" s="153">
        <v>1.4613249501999999</v>
      </c>
      <c r="Z51" s="153">
        <v>0.15652922311</v>
      </c>
      <c r="AA51" s="153">
        <v>0.18455440210999999</v>
      </c>
      <c r="AB51" s="178">
        <v>0.43201514062000002</v>
      </c>
      <c r="AC51" s="177">
        <v>0.73274656188999998</v>
      </c>
      <c r="AD51" s="153">
        <v>-0.10687496394</v>
      </c>
      <c r="AE51" s="153">
        <v>-0.40333429668999998</v>
      </c>
      <c r="AF51" s="181">
        <v>3.69172213</v>
      </c>
      <c r="AG51" s="180">
        <v>1403640.5281</v>
      </c>
      <c r="AH51" s="180">
        <v>-529705.01557000005</v>
      </c>
      <c r="AI51" s="128" t="s">
        <v>46</v>
      </c>
      <c r="AJ51" s="128" t="s">
        <v>46</v>
      </c>
      <c r="AK51" s="128" t="s">
        <v>46</v>
      </c>
    </row>
    <row r="52" spans="1:37" ht="14.75" customHeight="1" x14ac:dyDescent="0.35">
      <c r="A52" s="8"/>
      <c r="B52" s="129">
        <v>41127188000110</v>
      </c>
      <c r="C52" s="125" t="s">
        <v>7489</v>
      </c>
      <c r="D52" s="122"/>
      <c r="E52" s="126" t="s">
        <v>7481</v>
      </c>
      <c r="F52" s="126" t="s">
        <v>114</v>
      </c>
      <c r="G52" s="126" t="s">
        <v>115</v>
      </c>
      <c r="H52" s="127">
        <v>50000</v>
      </c>
      <c r="I52" s="127">
        <v>5000</v>
      </c>
      <c r="J52" s="127">
        <v>25000</v>
      </c>
      <c r="K52" s="126" t="s">
        <v>214</v>
      </c>
      <c r="L52" s="126" t="s">
        <v>3556</v>
      </c>
      <c r="M52" s="153">
        <v>1.9E-2</v>
      </c>
      <c r="N52" s="128" t="s">
        <v>46</v>
      </c>
      <c r="O52" s="155">
        <v>44354</v>
      </c>
      <c r="P52" s="153">
        <v>4.9888762604999998E-2</v>
      </c>
      <c r="Q52" s="153">
        <v>0.32253012554999999</v>
      </c>
      <c r="R52" s="153">
        <v>0.19671983584</v>
      </c>
      <c r="S52" s="153">
        <v>0.37616968151000002</v>
      </c>
      <c r="T52" s="153">
        <v>0.61718126007999996</v>
      </c>
      <c r="U52" s="153">
        <v>4.0894765641999999</v>
      </c>
      <c r="V52" s="153">
        <v>3.1126634850000001</v>
      </c>
      <c r="W52" s="153">
        <v>1.4774335583000002</v>
      </c>
      <c r="X52" s="153">
        <v>1.4561538212</v>
      </c>
      <c r="Y52" s="153">
        <v>1.4438962581000001</v>
      </c>
      <c r="Z52" s="153">
        <v>0.15713485629999999</v>
      </c>
      <c r="AA52" s="153">
        <v>0.14153275597000001</v>
      </c>
      <c r="AB52" s="178">
        <v>0.44202359983</v>
      </c>
      <c r="AC52" s="177">
        <v>0.22408662042999999</v>
      </c>
      <c r="AD52" s="153">
        <v>-0.10721022895000001</v>
      </c>
      <c r="AE52" s="153">
        <v>-0.14279301288999999</v>
      </c>
      <c r="AF52" s="181">
        <v>1.7606341000000001</v>
      </c>
      <c r="AG52" s="180">
        <v>383783.30930000002</v>
      </c>
      <c r="AH52" s="180">
        <v>941.17904999999996</v>
      </c>
      <c r="AI52" s="128" t="s">
        <v>46</v>
      </c>
      <c r="AJ52" s="128" t="s">
        <v>46</v>
      </c>
      <c r="AK52" s="128" t="s">
        <v>46</v>
      </c>
    </row>
    <row r="53" spans="1:37" ht="14.75" customHeight="1" x14ac:dyDescent="0.35">
      <c r="A53" s="8"/>
      <c r="B53" s="129">
        <v>42814955000122</v>
      </c>
      <c r="C53" s="125" t="s">
        <v>7490</v>
      </c>
      <c r="D53" s="122"/>
      <c r="E53" s="126" t="s">
        <v>7453</v>
      </c>
      <c r="F53" s="126" t="s">
        <v>114</v>
      </c>
      <c r="G53" s="126" t="s">
        <v>115</v>
      </c>
      <c r="H53" s="127">
        <v>1000</v>
      </c>
      <c r="I53" s="127">
        <v>500</v>
      </c>
      <c r="J53" s="127">
        <v>1000</v>
      </c>
      <c r="K53" s="126" t="s">
        <v>214</v>
      </c>
      <c r="L53" s="126" t="s">
        <v>3556</v>
      </c>
      <c r="M53" s="153">
        <v>7.3000000000000001E-3</v>
      </c>
      <c r="N53" s="128" t="s">
        <v>46</v>
      </c>
      <c r="O53" s="155">
        <v>44771</v>
      </c>
      <c r="P53" s="153">
        <v>5.1060489596999999E-2</v>
      </c>
      <c r="Q53" s="153">
        <v>0.32024995582000004</v>
      </c>
      <c r="R53" s="153">
        <v>0.19544367795000001</v>
      </c>
      <c r="S53" s="153">
        <v>0.37197623589000001</v>
      </c>
      <c r="T53" s="153">
        <v>0.59042409009000008</v>
      </c>
      <c r="U53" s="153">
        <v>4.1855252497999995</v>
      </c>
      <c r="V53" s="153">
        <v>3.0906580953999998</v>
      </c>
      <c r="W53" s="153">
        <v>1.4678491740999999</v>
      </c>
      <c r="X53" s="153">
        <v>1.4399209822000001</v>
      </c>
      <c r="Y53" s="153">
        <v>1.3812978286000002</v>
      </c>
      <c r="Z53" s="153">
        <v>0.15549074671999999</v>
      </c>
      <c r="AA53" s="153">
        <v>0.13342594666999999</v>
      </c>
      <c r="AB53" s="178">
        <v>0.43750736068000001</v>
      </c>
      <c r="AC53" s="177">
        <v>0.31081706112000002</v>
      </c>
      <c r="AD53" s="153">
        <v>-0.10635811729</v>
      </c>
      <c r="AE53" s="153">
        <v>-0.14121523586000001</v>
      </c>
      <c r="AF53" s="181">
        <v>1.6135250000000001</v>
      </c>
      <c r="AG53" s="180">
        <v>97350.95491</v>
      </c>
      <c r="AH53" s="180">
        <v>9458.0661500000006</v>
      </c>
      <c r="AI53" s="128" t="s">
        <v>46</v>
      </c>
      <c r="AJ53" s="128" t="s">
        <v>46</v>
      </c>
      <c r="AK53" s="128" t="s">
        <v>46</v>
      </c>
    </row>
    <row r="54" spans="1:37" ht="14.75" customHeight="1" x14ac:dyDescent="0.35">
      <c r="A54" s="8"/>
      <c r="B54" s="129">
        <v>36249256000184</v>
      </c>
      <c r="C54" s="125" t="s">
        <v>7491</v>
      </c>
      <c r="D54" s="122"/>
      <c r="E54" s="126" t="s">
        <v>7453</v>
      </c>
      <c r="F54" s="126" t="s">
        <v>114</v>
      </c>
      <c r="G54" s="126" t="s">
        <v>115</v>
      </c>
      <c r="H54" s="127">
        <v>25000</v>
      </c>
      <c r="I54" s="127">
        <v>10000</v>
      </c>
      <c r="J54" s="127">
        <v>25000</v>
      </c>
      <c r="K54" s="126" t="s">
        <v>222</v>
      </c>
      <c r="L54" s="126" t="s">
        <v>221</v>
      </c>
      <c r="M54" s="153">
        <v>3.3E-3</v>
      </c>
      <c r="N54" s="128" t="s">
        <v>46</v>
      </c>
      <c r="O54" s="155">
        <v>43895</v>
      </c>
      <c r="P54" s="153">
        <v>5.4812023761999999E-2</v>
      </c>
      <c r="Q54" s="153">
        <v>0.40865541211999995</v>
      </c>
      <c r="R54" s="153">
        <v>0.16709156516000001</v>
      </c>
      <c r="S54" s="153">
        <v>0.29355556512999997</v>
      </c>
      <c r="T54" s="153">
        <v>0.33731614196999998</v>
      </c>
      <c r="U54" s="153">
        <v>4.4930456259999998</v>
      </c>
      <c r="V54" s="153">
        <v>3.9438386633999998</v>
      </c>
      <c r="W54" s="153">
        <v>1.2549150654000001</v>
      </c>
      <c r="X54" s="153">
        <v>1.1363543604999999</v>
      </c>
      <c r="Y54" s="153">
        <v>0.78915149682000008</v>
      </c>
      <c r="Z54" s="153">
        <v>0.20099430130999998</v>
      </c>
      <c r="AA54" s="153">
        <v>0.2656273737</v>
      </c>
      <c r="AB54" s="178">
        <v>0.25442866268999997</v>
      </c>
      <c r="AC54" s="177">
        <v>1.3138434565000001E-2</v>
      </c>
      <c r="AD54" s="153">
        <v>-0.19744154831999999</v>
      </c>
      <c r="AE54" s="153">
        <v>-0.46627548406000002</v>
      </c>
      <c r="AF54" s="181">
        <v>13.89537</v>
      </c>
      <c r="AG54" s="180">
        <v>45230.91807</v>
      </c>
      <c r="AH54" s="180">
        <v>-5221.68444</v>
      </c>
      <c r="AI54" s="128" t="s">
        <v>46</v>
      </c>
      <c r="AJ54" s="128" t="s">
        <v>46</v>
      </c>
      <c r="AK54" s="128" t="s">
        <v>46</v>
      </c>
    </row>
    <row r="55" spans="1:37" ht="14.75" customHeight="1" x14ac:dyDescent="0.35">
      <c r="A55" s="8"/>
      <c r="B55" s="129">
        <v>33019532000120</v>
      </c>
      <c r="C55" s="125" t="s">
        <v>7492</v>
      </c>
      <c r="D55" s="122"/>
      <c r="E55" s="126" t="s">
        <v>7493</v>
      </c>
      <c r="F55" s="126" t="s">
        <v>114</v>
      </c>
      <c r="G55" s="126" t="s">
        <v>115</v>
      </c>
      <c r="H55" s="127" t="s">
        <v>46</v>
      </c>
      <c r="I55" s="127" t="s">
        <v>46</v>
      </c>
      <c r="J55" s="127" t="s">
        <v>46</v>
      </c>
      <c r="K55" s="126" t="s">
        <v>222</v>
      </c>
      <c r="L55" s="126" t="s">
        <v>221</v>
      </c>
      <c r="M55" s="153">
        <v>1.5449999999999998E-2</v>
      </c>
      <c r="N55" s="128" t="s">
        <v>3608</v>
      </c>
      <c r="O55" s="155">
        <v>43705</v>
      </c>
      <c r="P55" s="153">
        <v>5.6240252448000003E-2</v>
      </c>
      <c r="Q55" s="153">
        <v>0.42315110861999999</v>
      </c>
      <c r="R55" s="153">
        <v>0.17331446476000001</v>
      </c>
      <c r="S55" s="153">
        <v>0.29817929967000001</v>
      </c>
      <c r="T55" s="153">
        <v>0.34042491041</v>
      </c>
      <c r="U55" s="153">
        <v>4.6101202423999998</v>
      </c>
      <c r="V55" s="153">
        <v>4.0837332704999998</v>
      </c>
      <c r="W55" s="153">
        <v>1.3016511797000001</v>
      </c>
      <c r="X55" s="153">
        <v>1.1542528489999999</v>
      </c>
      <c r="Y55" s="153">
        <v>0.79642446410000001</v>
      </c>
      <c r="Z55" s="153">
        <v>0.20570911314000001</v>
      </c>
      <c r="AA55" s="153">
        <v>0.26461625188999999</v>
      </c>
      <c r="AB55" s="178">
        <v>0.28090073151</v>
      </c>
      <c r="AC55" s="177">
        <v>0.10461985889</v>
      </c>
      <c r="AD55" s="153">
        <v>-0.20197659524</v>
      </c>
      <c r="AE55" s="153">
        <v>-0.47375544492000005</v>
      </c>
      <c r="AF55" s="181">
        <v>1.6198397</v>
      </c>
      <c r="AG55" s="180">
        <v>249562.92660999999</v>
      </c>
      <c r="AH55" s="180">
        <v>-99824.132320000004</v>
      </c>
      <c r="AI55" s="128" t="s">
        <v>46</v>
      </c>
      <c r="AJ55" s="128" t="s">
        <v>46</v>
      </c>
      <c r="AK55" s="128" t="s">
        <v>46</v>
      </c>
    </row>
    <row r="56" spans="1:37" ht="14.75" customHeight="1" x14ac:dyDescent="0.35">
      <c r="A56" s="8"/>
      <c r="B56" s="129">
        <v>33019558000178</v>
      </c>
      <c r="C56" s="125" t="s">
        <v>7494</v>
      </c>
      <c r="D56" s="122"/>
      <c r="E56" s="126" t="s">
        <v>7493</v>
      </c>
      <c r="F56" s="126" t="s">
        <v>114</v>
      </c>
      <c r="G56" s="126" t="s">
        <v>115</v>
      </c>
      <c r="H56" s="127" t="s">
        <v>46</v>
      </c>
      <c r="I56" s="127" t="s">
        <v>46</v>
      </c>
      <c r="J56" s="127" t="s">
        <v>46</v>
      </c>
      <c r="K56" s="126" t="s">
        <v>222</v>
      </c>
      <c r="L56" s="126" t="s">
        <v>221</v>
      </c>
      <c r="M56" s="153">
        <v>1.5449999999999998E-2</v>
      </c>
      <c r="N56" s="128" t="s">
        <v>7488</v>
      </c>
      <c r="O56" s="155">
        <v>43735</v>
      </c>
      <c r="P56" s="153">
        <v>5.5554751853999995E-2</v>
      </c>
      <c r="Q56" s="153">
        <v>0.41972772098</v>
      </c>
      <c r="R56" s="153">
        <v>0.17065525966</v>
      </c>
      <c r="S56" s="153">
        <v>0.29355382986</v>
      </c>
      <c r="T56" s="153">
        <v>0.33521107522999999</v>
      </c>
      <c r="U56" s="153">
        <v>4.5539284574999996</v>
      </c>
      <c r="V56" s="153">
        <v>4.0506949498000004</v>
      </c>
      <c r="W56" s="153">
        <v>1.2816796356</v>
      </c>
      <c r="X56" s="153">
        <v>1.1363476432999999</v>
      </c>
      <c r="Y56" s="153">
        <v>0.78422669077999996</v>
      </c>
      <c r="Z56" s="153">
        <v>0.20521141805999998</v>
      </c>
      <c r="AA56" s="153">
        <v>0.26417103027</v>
      </c>
      <c r="AB56" s="178">
        <v>0.26932021073000001</v>
      </c>
      <c r="AC56" s="177">
        <v>6.7711325419999996E-2</v>
      </c>
      <c r="AD56" s="153">
        <v>-0.20190078151000002</v>
      </c>
      <c r="AE56" s="153">
        <v>-0.47191728672000005</v>
      </c>
      <c r="AF56" s="181">
        <v>1.5249665999999999</v>
      </c>
      <c r="AG56" s="180">
        <v>602287.08886999998</v>
      </c>
      <c r="AH56" s="180">
        <v>-172369.49161999999</v>
      </c>
      <c r="AI56" s="128" t="s">
        <v>46</v>
      </c>
      <c r="AJ56" s="128" t="s">
        <v>46</v>
      </c>
      <c r="AK56" s="128" t="s">
        <v>46</v>
      </c>
    </row>
    <row r="57" spans="1:37" ht="14.75" customHeight="1" x14ac:dyDescent="0.35">
      <c r="A57" s="8"/>
      <c r="B57" s="129">
        <v>51587345000124</v>
      </c>
      <c r="C57" s="125" t="s">
        <v>7495</v>
      </c>
      <c r="D57" s="122"/>
      <c r="E57" s="126" t="s">
        <v>7493</v>
      </c>
      <c r="F57" s="126" t="s">
        <v>114</v>
      </c>
      <c r="G57" s="126" t="s">
        <v>7496</v>
      </c>
      <c r="H57" s="127">
        <v>1</v>
      </c>
      <c r="I57" s="127">
        <v>1</v>
      </c>
      <c r="J57" s="127">
        <v>1</v>
      </c>
      <c r="K57" s="126" t="s">
        <v>7497</v>
      </c>
      <c r="L57" s="126" t="s">
        <v>7498</v>
      </c>
      <c r="M57" s="153">
        <v>1.9099999999999999E-2</v>
      </c>
      <c r="N57" s="128" t="s">
        <v>7488</v>
      </c>
      <c r="O57" s="155">
        <v>45182</v>
      </c>
      <c r="P57" s="153">
        <v>5.3582884528000002E-2</v>
      </c>
      <c r="Q57" s="153">
        <v>0.39512666553999998</v>
      </c>
      <c r="R57" s="153">
        <v>0.15013774360999999</v>
      </c>
      <c r="S57" s="153">
        <v>0.23252975760999997</v>
      </c>
      <c r="T57" s="153" t="s">
        <v>46</v>
      </c>
      <c r="U57" s="153">
        <v>4.3922907499999999</v>
      </c>
      <c r="V57" s="153">
        <v>3.8132758659000001</v>
      </c>
      <c r="W57" s="153">
        <v>1.1275860405</v>
      </c>
      <c r="X57" s="153">
        <v>0.90012329999000007</v>
      </c>
      <c r="Y57" s="153" t="s">
        <v>46</v>
      </c>
      <c r="Z57" s="153">
        <v>0.20507413268999999</v>
      </c>
      <c r="AA57" s="153">
        <v>0.18594459363999999</v>
      </c>
      <c r="AB57" s="178">
        <v>0.17872288586999999</v>
      </c>
      <c r="AC57" s="177">
        <v>-0.10936617931000001</v>
      </c>
      <c r="AD57" s="153">
        <v>-0.20287860827999998</v>
      </c>
      <c r="AE57" s="153">
        <v>-0.22856565795000003</v>
      </c>
      <c r="AF57" s="181">
        <v>1.1716084</v>
      </c>
      <c r="AG57" s="180">
        <v>56919.025840000002</v>
      </c>
      <c r="AH57" s="180">
        <v>-13004.89625</v>
      </c>
      <c r="AI57" s="128" t="s">
        <v>46</v>
      </c>
      <c r="AJ57" s="128" t="s">
        <v>46</v>
      </c>
      <c r="AK57" s="128" t="s">
        <v>46</v>
      </c>
    </row>
    <row r="58" spans="1:37" ht="14.75" customHeight="1" x14ac:dyDescent="0.35">
      <c r="A58" s="8"/>
      <c r="B58" s="129">
        <v>34441812000194</v>
      </c>
      <c r="C58" s="125" t="s">
        <v>7499</v>
      </c>
      <c r="D58" s="122"/>
      <c r="E58" s="126" t="s">
        <v>2793</v>
      </c>
      <c r="F58" s="126" t="s">
        <v>114</v>
      </c>
      <c r="G58" s="126" t="s">
        <v>115</v>
      </c>
      <c r="H58" s="127">
        <v>1000000</v>
      </c>
      <c r="I58" s="127">
        <v>1</v>
      </c>
      <c r="J58" s="127">
        <v>1</v>
      </c>
      <c r="K58" s="126" t="s">
        <v>222</v>
      </c>
      <c r="L58" s="126" t="s">
        <v>221</v>
      </c>
      <c r="M58" s="153">
        <v>3.3E-3</v>
      </c>
      <c r="N58" s="128" t="s">
        <v>46</v>
      </c>
      <c r="O58" s="155">
        <v>43710</v>
      </c>
      <c r="P58" s="153">
        <v>5.4383441546E-2</v>
      </c>
      <c r="Q58" s="153">
        <v>0.40870209227999998</v>
      </c>
      <c r="R58" s="153">
        <v>0.16585104515000001</v>
      </c>
      <c r="S58" s="153">
        <v>0.29025524451000001</v>
      </c>
      <c r="T58" s="153">
        <v>0.33094247643999997</v>
      </c>
      <c r="U58" s="153">
        <v>4.4579139283</v>
      </c>
      <c r="V58" s="153">
        <v>3.9442891628000001</v>
      </c>
      <c r="W58" s="153">
        <v>1.2455983338999999</v>
      </c>
      <c r="X58" s="153">
        <v>1.1235788108</v>
      </c>
      <c r="Y58" s="153">
        <v>0.77424029907999992</v>
      </c>
      <c r="Z58" s="153">
        <v>0.20024636333000001</v>
      </c>
      <c r="AA58" s="153">
        <v>0.97077142698000007</v>
      </c>
      <c r="AB58" s="178">
        <v>0.24898965278999999</v>
      </c>
      <c r="AC58" s="177">
        <v>0.95956511900999997</v>
      </c>
      <c r="AD58" s="153">
        <v>-0.19812578350999999</v>
      </c>
      <c r="AE58" s="153">
        <v>-0.46337671606999997</v>
      </c>
      <c r="AF58" s="181">
        <v>16.251348</v>
      </c>
      <c r="AG58" s="180">
        <v>56967.3393</v>
      </c>
      <c r="AH58" s="180">
        <v>-9977.8109199999999</v>
      </c>
      <c r="AI58" s="128" t="s">
        <v>46</v>
      </c>
      <c r="AJ58" s="128" t="s">
        <v>46</v>
      </c>
      <c r="AK58" s="128" t="s">
        <v>46</v>
      </c>
    </row>
    <row r="59" spans="1:37" ht="14.75" customHeight="1" x14ac:dyDescent="0.35">
      <c r="A59" s="8"/>
      <c r="B59" s="129">
        <v>11147668000182</v>
      </c>
      <c r="C59" s="125" t="s">
        <v>7500</v>
      </c>
      <c r="D59" s="122" t="s">
        <v>3394</v>
      </c>
      <c r="E59" s="126" t="s">
        <v>7501</v>
      </c>
      <c r="F59" s="126" t="s">
        <v>114</v>
      </c>
      <c r="G59" s="126" t="s">
        <v>4426</v>
      </c>
      <c r="H59" s="127">
        <v>1000</v>
      </c>
      <c r="I59" s="127">
        <v>1000</v>
      </c>
      <c r="J59" s="127">
        <v>1000</v>
      </c>
      <c r="K59" s="126" t="s">
        <v>216</v>
      </c>
      <c r="L59" s="126" t="s">
        <v>3378</v>
      </c>
      <c r="M59" s="153">
        <v>6.9999999999999993E-3</v>
      </c>
      <c r="N59" s="128" t="s">
        <v>46</v>
      </c>
      <c r="O59" s="155">
        <v>40387</v>
      </c>
      <c r="P59" s="153">
        <v>2.1582092649999999E-2</v>
      </c>
      <c r="Q59" s="153">
        <v>-4.0016020621000001E-2</v>
      </c>
      <c r="R59" s="153">
        <v>0.12834832555</v>
      </c>
      <c r="S59" s="153">
        <v>0.69797704468999999</v>
      </c>
      <c r="T59" s="153">
        <v>1.0064982593</v>
      </c>
      <c r="U59" s="153">
        <v>1.7691250993000001</v>
      </c>
      <c r="V59" s="153">
        <v>-0.38618534001999999</v>
      </c>
      <c r="W59" s="153">
        <v>0.96394002423000003</v>
      </c>
      <c r="X59" s="153">
        <v>2.7018709659</v>
      </c>
      <c r="Y59" s="153">
        <v>2.3547038197000001</v>
      </c>
      <c r="Z59" s="153">
        <v>0.24077101058</v>
      </c>
      <c r="AA59" s="153">
        <v>0.20920481176</v>
      </c>
      <c r="AB59" s="178">
        <v>0.10384183605</v>
      </c>
      <c r="AC59" s="177">
        <v>0.56260578882000001</v>
      </c>
      <c r="AD59" s="153">
        <v>-0.27989492594000004</v>
      </c>
      <c r="AE59" s="153">
        <v>-0.40904339213999996</v>
      </c>
      <c r="AF59" s="181">
        <v>1567.0037582</v>
      </c>
      <c r="AG59" s="180">
        <v>184092.44125</v>
      </c>
      <c r="AH59" s="180">
        <v>-20501.454949999999</v>
      </c>
      <c r="AI59" s="128">
        <v>0</v>
      </c>
      <c r="AJ59" s="128">
        <v>0</v>
      </c>
      <c r="AK59" s="128">
        <v>0.99490902916000001</v>
      </c>
    </row>
    <row r="60" spans="1:37" ht="14.75" customHeight="1" x14ac:dyDescent="0.35">
      <c r="A60" s="8"/>
      <c r="B60" s="129">
        <v>7124064000143</v>
      </c>
      <c r="C60" s="125" t="s">
        <v>7502</v>
      </c>
      <c r="D60" s="122"/>
      <c r="E60" s="126" t="s">
        <v>7503</v>
      </c>
      <c r="F60" s="126" t="s">
        <v>114</v>
      </c>
      <c r="G60" s="126" t="s">
        <v>115</v>
      </c>
      <c r="H60" s="127">
        <v>100</v>
      </c>
      <c r="I60" s="127">
        <v>100</v>
      </c>
      <c r="J60" s="127">
        <v>100</v>
      </c>
      <c r="K60" s="126" t="s">
        <v>214</v>
      </c>
      <c r="L60" s="126" t="s">
        <v>3556</v>
      </c>
      <c r="M60" s="153">
        <v>0.02</v>
      </c>
      <c r="N60" s="128" t="s">
        <v>7504</v>
      </c>
      <c r="O60" s="155">
        <v>38357</v>
      </c>
      <c r="P60" s="153">
        <v>4.1719305570999995E-2</v>
      </c>
      <c r="Q60" s="153">
        <v>0.26687189</v>
      </c>
      <c r="R60" s="153">
        <v>0.18054978037000002</v>
      </c>
      <c r="S60" s="153">
        <v>0.34142094851999999</v>
      </c>
      <c r="T60" s="153">
        <v>0.26824277743000002</v>
      </c>
      <c r="U60" s="153">
        <v>3.4198106646999999</v>
      </c>
      <c r="V60" s="153">
        <v>2.5755187543</v>
      </c>
      <c r="W60" s="153">
        <v>1.3559908858</v>
      </c>
      <c r="X60" s="153">
        <v>1.3216413848999999</v>
      </c>
      <c r="Y60" s="153">
        <v>0.62755428211999997</v>
      </c>
      <c r="Z60" s="153">
        <v>0.15270583329000001</v>
      </c>
      <c r="AA60" s="153">
        <v>0.23545546163</v>
      </c>
      <c r="AB60" s="178">
        <v>0.35542249457000002</v>
      </c>
      <c r="AC60" s="177">
        <v>0.21819697991000001</v>
      </c>
      <c r="AD60" s="153">
        <v>-9.8783016138000002E-2</v>
      </c>
      <c r="AE60" s="153">
        <v>-0.60789348005999999</v>
      </c>
      <c r="AF60" s="181">
        <v>1299.6152050999999</v>
      </c>
      <c r="AG60" s="180">
        <v>51288.156649999997</v>
      </c>
      <c r="AH60" s="180">
        <v>3860.9482800000001</v>
      </c>
      <c r="AI60" s="128" t="s">
        <v>46</v>
      </c>
      <c r="AJ60" s="128" t="s">
        <v>46</v>
      </c>
      <c r="AK60" s="128" t="s">
        <v>46</v>
      </c>
    </row>
    <row r="61" spans="1:37" ht="14.75" customHeight="1" x14ac:dyDescent="0.35">
      <c r="A61" s="8"/>
      <c r="B61" s="129">
        <v>43759676000176</v>
      </c>
      <c r="C61" s="125" t="s">
        <v>7505</v>
      </c>
      <c r="D61" s="122"/>
      <c r="E61" s="126" t="s">
        <v>7503</v>
      </c>
      <c r="F61" s="126" t="s">
        <v>163</v>
      </c>
      <c r="G61" s="126" t="s">
        <v>3566</v>
      </c>
      <c r="H61" s="127">
        <v>1</v>
      </c>
      <c r="I61" s="127">
        <v>1</v>
      </c>
      <c r="J61" s="127">
        <v>1</v>
      </c>
      <c r="K61" s="126" t="s">
        <v>215</v>
      </c>
      <c r="L61" s="126" t="s">
        <v>216</v>
      </c>
      <c r="M61" s="153">
        <v>6.3E-3</v>
      </c>
      <c r="N61" s="128" t="s">
        <v>7506</v>
      </c>
      <c r="O61" s="155">
        <v>44847</v>
      </c>
      <c r="P61" s="153">
        <v>6.8950796521999999E-3</v>
      </c>
      <c r="Q61" s="153">
        <v>9.9427840934000006E-2</v>
      </c>
      <c r="R61" s="153">
        <v>0.13099659776</v>
      </c>
      <c r="S61" s="153">
        <v>0.24104595781000002</v>
      </c>
      <c r="T61" s="153" t="s">
        <v>46</v>
      </c>
      <c r="U61" s="153">
        <v>0.56520276658000002</v>
      </c>
      <c r="V61" s="153">
        <v>0.95955504727000007</v>
      </c>
      <c r="W61" s="153">
        <v>0.98382945848999992</v>
      </c>
      <c r="X61" s="153">
        <v>0.93308953326999999</v>
      </c>
      <c r="Y61" s="153" t="s">
        <v>46</v>
      </c>
      <c r="Z61" s="153">
        <v>9.9394510963000011E-3</v>
      </c>
      <c r="AA61" s="153">
        <v>1.2269478854E-2</v>
      </c>
      <c r="AB61" s="178">
        <v>-0.18704695449</v>
      </c>
      <c r="AC61" s="177">
        <v>-0.78947837033000001</v>
      </c>
      <c r="AD61" s="153">
        <v>-2.9956225977E-3</v>
      </c>
      <c r="AE61" s="153">
        <v>-7.0316475185000001E-3</v>
      </c>
      <c r="AF61" s="181">
        <v>1.3812046</v>
      </c>
      <c r="AG61" s="180">
        <v>206338.74184</v>
      </c>
      <c r="AH61" s="180">
        <v>12110.383529999999</v>
      </c>
      <c r="AI61" s="128" t="s">
        <v>46</v>
      </c>
      <c r="AJ61" s="128" t="s">
        <v>46</v>
      </c>
      <c r="AK61" s="128" t="s">
        <v>46</v>
      </c>
    </row>
    <row r="62" spans="1:37" ht="14.75" customHeight="1" x14ac:dyDescent="0.35">
      <c r="A62" s="8"/>
      <c r="B62" s="129">
        <v>42479640000176</v>
      </c>
      <c r="C62" s="125" t="s">
        <v>7507</v>
      </c>
      <c r="D62" s="122"/>
      <c r="E62" s="126" t="s">
        <v>7503</v>
      </c>
      <c r="F62" s="126" t="s">
        <v>163</v>
      </c>
      <c r="G62" s="126" t="s">
        <v>3566</v>
      </c>
      <c r="H62" s="127">
        <v>1000</v>
      </c>
      <c r="I62" s="127">
        <v>100</v>
      </c>
      <c r="J62" s="127">
        <v>100</v>
      </c>
      <c r="K62" s="126" t="s">
        <v>223</v>
      </c>
      <c r="L62" s="126" t="s">
        <v>224</v>
      </c>
      <c r="M62" s="153">
        <v>9.0000000000000011E-3</v>
      </c>
      <c r="N62" s="128" t="s">
        <v>7506</v>
      </c>
      <c r="O62" s="155">
        <v>44630</v>
      </c>
      <c r="P62" s="153">
        <v>6.7981558949999996E-3</v>
      </c>
      <c r="Q62" s="153">
        <v>9.5332782768000002E-2</v>
      </c>
      <c r="R62" s="153">
        <v>0.12476365008</v>
      </c>
      <c r="S62" s="153">
        <v>0.23466489332999999</v>
      </c>
      <c r="T62" s="153">
        <v>0.37553193763000003</v>
      </c>
      <c r="U62" s="153">
        <v>0.55725774224000002</v>
      </c>
      <c r="V62" s="153">
        <v>0.92003459006999999</v>
      </c>
      <c r="W62" s="153">
        <v>0.93701787980000006</v>
      </c>
      <c r="X62" s="153">
        <v>0.90838841595999997</v>
      </c>
      <c r="Y62" s="153">
        <v>0.87855739412</v>
      </c>
      <c r="Z62" s="153">
        <v>1.0119983107999999E-2</v>
      </c>
      <c r="AA62" s="153">
        <v>1.4907612115E-2</v>
      </c>
      <c r="AB62" s="178">
        <v>-0.73052100245999996</v>
      </c>
      <c r="AC62" s="177">
        <v>-0.83094507844999999</v>
      </c>
      <c r="AD62" s="153">
        <v>-3.1360349815999999E-3</v>
      </c>
      <c r="AE62" s="153">
        <v>-8.6055391165999993E-3</v>
      </c>
      <c r="AF62" s="181">
        <v>1.4608013</v>
      </c>
      <c r="AG62" s="180">
        <v>174089.28320000001</v>
      </c>
      <c r="AH62" s="180">
        <v>-13081.05024</v>
      </c>
      <c r="AI62" s="128" t="s">
        <v>46</v>
      </c>
      <c r="AJ62" s="128" t="s">
        <v>46</v>
      </c>
      <c r="AK62" s="128" t="s">
        <v>46</v>
      </c>
    </row>
    <row r="63" spans="1:37" ht="14.75" customHeight="1" x14ac:dyDescent="0.35">
      <c r="A63" s="8"/>
      <c r="B63" s="129">
        <v>55017054000151</v>
      </c>
      <c r="C63" s="125" t="s">
        <v>7508</v>
      </c>
      <c r="D63" s="122"/>
      <c r="E63" s="126" t="s">
        <v>7509</v>
      </c>
      <c r="F63" s="126" t="s">
        <v>114</v>
      </c>
      <c r="G63" s="126" t="s">
        <v>115</v>
      </c>
      <c r="H63" s="127">
        <v>10000</v>
      </c>
      <c r="I63" s="127">
        <v>5000</v>
      </c>
      <c r="J63" s="127">
        <v>5000</v>
      </c>
      <c r="K63" s="126" t="s">
        <v>214</v>
      </c>
      <c r="L63" s="126" t="s">
        <v>3556</v>
      </c>
      <c r="M63" s="153">
        <v>5.6999999999999993E-3</v>
      </c>
      <c r="N63" s="128" t="s">
        <v>46</v>
      </c>
      <c r="O63" s="155">
        <v>45434</v>
      </c>
      <c r="P63" s="153">
        <v>4.5981067902000003E-2</v>
      </c>
      <c r="Q63" s="153">
        <v>0.30541315025999999</v>
      </c>
      <c r="R63" s="153">
        <v>0.18150033175000002</v>
      </c>
      <c r="S63" s="153" t="s">
        <v>46</v>
      </c>
      <c r="T63" s="153" t="s">
        <v>46</v>
      </c>
      <c r="U63" s="153">
        <v>3.7691554122000004</v>
      </c>
      <c r="V63" s="153">
        <v>2.9474715239</v>
      </c>
      <c r="W63" s="153">
        <v>1.3631298533</v>
      </c>
      <c r="X63" s="153" t="s">
        <v>46</v>
      </c>
      <c r="Y63" s="153" t="s">
        <v>46</v>
      </c>
      <c r="Z63" s="153">
        <v>0.15280427792999998</v>
      </c>
      <c r="AA63" s="153">
        <v>0.14278071120999999</v>
      </c>
      <c r="AB63" s="178">
        <v>0.36052519119999998</v>
      </c>
      <c r="AC63" s="177">
        <v>0.37738950305000002</v>
      </c>
      <c r="AD63" s="153">
        <v>-0.10685264808</v>
      </c>
      <c r="AE63" s="153">
        <v>-0.14237950686</v>
      </c>
      <c r="AF63" s="181">
        <v>12.4453979</v>
      </c>
      <c r="AG63" s="180">
        <v>16510.91245</v>
      </c>
      <c r="AH63" s="180">
        <v>7889.8655099999996</v>
      </c>
      <c r="AI63" s="128" t="s">
        <v>46</v>
      </c>
      <c r="AJ63" s="128" t="s">
        <v>46</v>
      </c>
      <c r="AK63" s="128" t="s">
        <v>46</v>
      </c>
    </row>
    <row r="64" spans="1:37" ht="14.75" customHeight="1" x14ac:dyDescent="0.35">
      <c r="A64" s="8"/>
      <c r="B64" s="129">
        <v>36233867000134</v>
      </c>
      <c r="C64" s="125" t="s">
        <v>7510</v>
      </c>
      <c r="D64" s="122"/>
      <c r="E64" s="126" t="s">
        <v>7509</v>
      </c>
      <c r="F64" s="126" t="s">
        <v>114</v>
      </c>
      <c r="G64" s="126" t="s">
        <v>115</v>
      </c>
      <c r="H64" s="127">
        <v>10000</v>
      </c>
      <c r="I64" s="127">
        <v>5000</v>
      </c>
      <c r="J64" s="127">
        <v>5000</v>
      </c>
      <c r="K64" s="126" t="s">
        <v>7511</v>
      </c>
      <c r="L64" s="126" t="s">
        <v>7512</v>
      </c>
      <c r="M64" s="153">
        <v>6.9999999999999993E-3</v>
      </c>
      <c r="N64" s="128" t="s">
        <v>46</v>
      </c>
      <c r="O64" s="155">
        <v>44165</v>
      </c>
      <c r="P64" s="153">
        <v>2.0469614348000001E-2</v>
      </c>
      <c r="Q64" s="153">
        <v>0.30985324268999997</v>
      </c>
      <c r="R64" s="153">
        <v>0.13872769576999999</v>
      </c>
      <c r="S64" s="153">
        <v>3.6965684186999997E-2</v>
      </c>
      <c r="T64" s="153">
        <v>8.8387618362999992E-2</v>
      </c>
      <c r="U64" s="153">
        <v>1.6779331413</v>
      </c>
      <c r="V64" s="153">
        <v>2.9903218268000002</v>
      </c>
      <c r="W64" s="153">
        <v>1.0418926607999999</v>
      </c>
      <c r="X64" s="153">
        <v>0.14309426017999999</v>
      </c>
      <c r="Y64" s="153">
        <v>0.20678293343000001</v>
      </c>
      <c r="Z64" s="153">
        <v>0.18337391235999997</v>
      </c>
      <c r="AA64" s="153">
        <v>0.27824726093999996</v>
      </c>
      <c r="AB64" s="178">
        <v>0.12004852774999999</v>
      </c>
      <c r="AC64" s="177">
        <v>-0.55695542699</v>
      </c>
      <c r="AD64" s="153">
        <v>-0.17917585245000001</v>
      </c>
      <c r="AE64" s="153">
        <v>-0.60020803059000005</v>
      </c>
      <c r="AF64" s="181">
        <v>5.9980615000000004</v>
      </c>
      <c r="AG64" s="180">
        <v>14930.17534</v>
      </c>
      <c r="AH64" s="180">
        <v>-1385.1712199999999</v>
      </c>
      <c r="AI64" s="128" t="s">
        <v>46</v>
      </c>
      <c r="AJ64" s="128" t="s">
        <v>46</v>
      </c>
      <c r="AK64" s="128" t="s">
        <v>46</v>
      </c>
    </row>
    <row r="65" spans="1:37" ht="14.75" customHeight="1" x14ac:dyDescent="0.35">
      <c r="A65" s="8"/>
      <c r="B65" s="129">
        <v>30522005000145</v>
      </c>
      <c r="C65" s="125" t="s">
        <v>7513</v>
      </c>
      <c r="D65" s="122"/>
      <c r="E65" s="126" t="s">
        <v>7509</v>
      </c>
      <c r="F65" s="126" t="s">
        <v>114</v>
      </c>
      <c r="G65" s="126" t="s">
        <v>115</v>
      </c>
      <c r="H65" s="127">
        <v>10000</v>
      </c>
      <c r="I65" s="127">
        <v>5000</v>
      </c>
      <c r="J65" s="127">
        <v>5000</v>
      </c>
      <c r="K65" s="126" t="s">
        <v>214</v>
      </c>
      <c r="L65" s="126" t="s">
        <v>3556</v>
      </c>
      <c r="M65" s="153">
        <v>5.8499999999999993E-3</v>
      </c>
      <c r="N65" s="128" t="s">
        <v>46</v>
      </c>
      <c r="O65" s="155">
        <v>43756</v>
      </c>
      <c r="P65" s="153">
        <v>5.1910970812999994E-2</v>
      </c>
      <c r="Q65" s="153">
        <v>0.43403939960000004</v>
      </c>
      <c r="R65" s="153">
        <v>0.18084170718000001</v>
      </c>
      <c r="S65" s="153">
        <v>0.25398984848</v>
      </c>
      <c r="T65" s="153">
        <v>0.34285364508999999</v>
      </c>
      <c r="U65" s="153">
        <v>4.2552408093</v>
      </c>
      <c r="V65" s="153">
        <v>4.1888136429999996</v>
      </c>
      <c r="W65" s="153">
        <v>1.3581833564999999</v>
      </c>
      <c r="X65" s="153">
        <v>0.98319536791999995</v>
      </c>
      <c r="Y65" s="153">
        <v>0.80210649164000003</v>
      </c>
      <c r="Z65" s="153">
        <v>0.19862589310000001</v>
      </c>
      <c r="AA65" s="153">
        <v>0.24924030768000002</v>
      </c>
      <c r="AB65" s="178">
        <v>0.31759866509000001</v>
      </c>
      <c r="AC65" s="177">
        <v>7.2307494210000002E-5</v>
      </c>
      <c r="AD65" s="153">
        <v>-0.19536330857</v>
      </c>
      <c r="AE65" s="153">
        <v>-0.40744021474999997</v>
      </c>
      <c r="AF65" s="181">
        <v>14.0338186</v>
      </c>
      <c r="AG65" s="180">
        <v>44580.78</v>
      </c>
      <c r="AH65" s="180">
        <v>-8408.2565599999998</v>
      </c>
      <c r="AI65" s="128" t="s">
        <v>46</v>
      </c>
      <c r="AJ65" s="128" t="s">
        <v>46</v>
      </c>
      <c r="AK65" s="128" t="s">
        <v>46</v>
      </c>
    </row>
    <row r="66" spans="1:37" ht="14.75" customHeight="1" x14ac:dyDescent="0.35">
      <c r="A66" s="8"/>
      <c r="B66" s="129">
        <v>36958226000147</v>
      </c>
      <c r="C66" s="125" t="s">
        <v>7514</v>
      </c>
      <c r="D66" s="122"/>
      <c r="E66" s="126" t="s">
        <v>7509</v>
      </c>
      <c r="F66" s="126" t="s">
        <v>114</v>
      </c>
      <c r="G66" s="126" t="s">
        <v>115</v>
      </c>
      <c r="H66" s="127">
        <v>10000</v>
      </c>
      <c r="I66" s="127">
        <v>5000</v>
      </c>
      <c r="J66" s="127">
        <v>5000</v>
      </c>
      <c r="K66" s="126" t="s">
        <v>3396</v>
      </c>
      <c r="L66" s="126" t="s">
        <v>7515</v>
      </c>
      <c r="M66" s="153">
        <v>5.8349999999999999E-3</v>
      </c>
      <c r="N66" s="128" t="s">
        <v>46</v>
      </c>
      <c r="O66" s="155">
        <v>44228</v>
      </c>
      <c r="P66" s="153">
        <v>5.1237452603999999E-2</v>
      </c>
      <c r="Q66" s="153">
        <v>0.38029900224999996</v>
      </c>
      <c r="R66" s="153">
        <v>0.17775955641999999</v>
      </c>
      <c r="S66" s="153">
        <v>0.22871436973000001</v>
      </c>
      <c r="T66" s="153">
        <v>0.36341292952999998</v>
      </c>
      <c r="U66" s="153">
        <v>4.2000312433999998</v>
      </c>
      <c r="V66" s="153">
        <v>3.6701775242999997</v>
      </c>
      <c r="W66" s="153">
        <v>1.3350353452999999</v>
      </c>
      <c r="X66" s="153">
        <v>0.88535392353999998</v>
      </c>
      <c r="Y66" s="153">
        <v>0.85020496091999997</v>
      </c>
      <c r="Z66" s="153">
        <v>0.16532135399</v>
      </c>
      <c r="AA66" s="153">
        <v>0.14208508909000001</v>
      </c>
      <c r="AB66" s="178">
        <v>0.32596829166000002</v>
      </c>
      <c r="AC66" s="177">
        <v>-0.21898402196</v>
      </c>
      <c r="AD66" s="153">
        <v>-0.16837451193</v>
      </c>
      <c r="AE66" s="153">
        <v>-0.22106570716000001</v>
      </c>
      <c r="AF66" s="181">
        <v>13.3572883</v>
      </c>
      <c r="AG66" s="180">
        <v>15267.444799999999</v>
      </c>
      <c r="AH66" s="180">
        <v>-28495.11551</v>
      </c>
      <c r="AI66" s="128" t="s">
        <v>46</v>
      </c>
      <c r="AJ66" s="128" t="s">
        <v>46</v>
      </c>
      <c r="AK66" s="128" t="s">
        <v>46</v>
      </c>
    </row>
    <row r="67" spans="1:37" ht="14.75" customHeight="1" x14ac:dyDescent="0.35">
      <c r="A67" s="8"/>
      <c r="B67" s="129">
        <v>30493827000145</v>
      </c>
      <c r="C67" s="125" t="s">
        <v>7516</v>
      </c>
      <c r="D67" s="122"/>
      <c r="E67" s="126" t="s">
        <v>7509</v>
      </c>
      <c r="F67" s="126" t="s">
        <v>114</v>
      </c>
      <c r="G67" s="126" t="s">
        <v>115</v>
      </c>
      <c r="H67" s="127">
        <v>10000</v>
      </c>
      <c r="I67" s="127">
        <v>5000</v>
      </c>
      <c r="J67" s="127">
        <v>5000</v>
      </c>
      <c r="K67" s="126" t="s">
        <v>214</v>
      </c>
      <c r="L67" s="126" t="s">
        <v>3556</v>
      </c>
      <c r="M67" s="153">
        <v>6.8000000000000005E-3</v>
      </c>
      <c r="N67" s="128" t="s">
        <v>46</v>
      </c>
      <c r="O67" s="155">
        <v>43804</v>
      </c>
      <c r="P67" s="153">
        <v>2.5126359244000002E-2</v>
      </c>
      <c r="Q67" s="153">
        <v>0.28956012253000002</v>
      </c>
      <c r="R67" s="153">
        <v>0.12406274161000001</v>
      </c>
      <c r="S67" s="153">
        <v>0.19262178676000002</v>
      </c>
      <c r="T67" s="153">
        <v>0.35167966122000005</v>
      </c>
      <c r="U67" s="153">
        <v>2.0596553592999998</v>
      </c>
      <c r="V67" s="153">
        <v>2.7944776277000001</v>
      </c>
      <c r="W67" s="153">
        <v>0.93175381638999999</v>
      </c>
      <c r="X67" s="153">
        <v>0.74563944043999997</v>
      </c>
      <c r="Y67" s="153">
        <v>0.82275496639000001</v>
      </c>
      <c r="Z67" s="153">
        <v>0.15696553475</v>
      </c>
      <c r="AA67" s="153">
        <v>0.26262174984000003</v>
      </c>
      <c r="AB67" s="178">
        <v>2.6948339621E-2</v>
      </c>
      <c r="AC67" s="177">
        <v>-5.0814863507999998E-2</v>
      </c>
      <c r="AD67" s="153">
        <v>-0.14847128540999999</v>
      </c>
      <c r="AE67" s="153">
        <v>-0.48779914669999996</v>
      </c>
      <c r="AF67" s="181">
        <v>12.718121</v>
      </c>
      <c r="AG67" s="180">
        <v>13568.282719999999</v>
      </c>
      <c r="AH67" s="180">
        <v>-2127.8031999999998</v>
      </c>
      <c r="AI67" s="128" t="s">
        <v>46</v>
      </c>
      <c r="AJ67" s="128" t="s">
        <v>46</v>
      </c>
      <c r="AK67" s="128" t="s">
        <v>46</v>
      </c>
    </row>
    <row r="68" spans="1:37" ht="14.75" customHeight="1" x14ac:dyDescent="0.35">
      <c r="A68" s="8"/>
      <c r="B68" s="129">
        <v>30077777000115</v>
      </c>
      <c r="C68" s="125" t="s">
        <v>7517</v>
      </c>
      <c r="D68" s="122"/>
      <c r="E68" s="126" t="s">
        <v>7509</v>
      </c>
      <c r="F68" s="126" t="s">
        <v>114</v>
      </c>
      <c r="G68" s="126" t="s">
        <v>115</v>
      </c>
      <c r="H68" s="127">
        <v>10000</v>
      </c>
      <c r="I68" s="127">
        <v>5000</v>
      </c>
      <c r="J68" s="127">
        <v>5000</v>
      </c>
      <c r="K68" s="126" t="s">
        <v>214</v>
      </c>
      <c r="L68" s="126" t="s">
        <v>3556</v>
      </c>
      <c r="M68" s="153">
        <v>5.6000000000000008E-3</v>
      </c>
      <c r="N68" s="128" t="s">
        <v>46</v>
      </c>
      <c r="O68" s="155">
        <v>43412</v>
      </c>
      <c r="P68" s="153">
        <v>3.9000693513999998E-2</v>
      </c>
      <c r="Q68" s="153">
        <v>0.33020048994000001</v>
      </c>
      <c r="R68" s="153">
        <v>0.25004229476000001</v>
      </c>
      <c r="S68" s="153">
        <v>0.32156000443999999</v>
      </c>
      <c r="T68" s="153">
        <v>0.23856656060999998</v>
      </c>
      <c r="U68" s="153">
        <v>3.1969608742999998</v>
      </c>
      <c r="V68" s="153">
        <v>3.1866883939000004</v>
      </c>
      <c r="W68" s="153">
        <v>1.8779035459</v>
      </c>
      <c r="X68" s="153">
        <v>1.2447596183</v>
      </c>
      <c r="Y68" s="153">
        <v>0.5581267392</v>
      </c>
      <c r="Z68" s="153">
        <v>0.16476696391000001</v>
      </c>
      <c r="AA68" s="153">
        <v>0.18265165955000001</v>
      </c>
      <c r="AB68" s="178">
        <v>0.71975125872000001</v>
      </c>
      <c r="AC68" s="177">
        <v>0.16481728903000001</v>
      </c>
      <c r="AD68" s="153">
        <v>-8.4695469576000007E-2</v>
      </c>
      <c r="AE68" s="153">
        <v>-0.34632152916000003</v>
      </c>
      <c r="AF68" s="181">
        <v>19.488149499999999</v>
      </c>
      <c r="AG68" s="180">
        <v>19462.091690000001</v>
      </c>
      <c r="AH68" s="180">
        <v>-3627.1417000000001</v>
      </c>
      <c r="AI68" s="128" t="s">
        <v>46</v>
      </c>
      <c r="AJ68" s="128" t="s">
        <v>46</v>
      </c>
      <c r="AK68" s="128" t="s">
        <v>46</v>
      </c>
    </row>
    <row r="69" spans="1:37" ht="14.75" customHeight="1" x14ac:dyDescent="0.35">
      <c r="A69" s="8"/>
      <c r="B69" s="129">
        <v>56237434000164</v>
      </c>
      <c r="C69" s="125" t="s">
        <v>7518</v>
      </c>
      <c r="D69" s="122"/>
      <c r="E69" s="126" t="s">
        <v>7509</v>
      </c>
      <c r="F69" s="126" t="s">
        <v>163</v>
      </c>
      <c r="G69" s="126" t="s">
        <v>6644</v>
      </c>
      <c r="H69" s="127" t="s">
        <v>46</v>
      </c>
      <c r="I69" s="127" t="s">
        <v>46</v>
      </c>
      <c r="J69" s="127" t="s">
        <v>46</v>
      </c>
      <c r="K69" s="126" t="s">
        <v>215</v>
      </c>
      <c r="L69" s="126" t="s">
        <v>215</v>
      </c>
      <c r="M69" s="153">
        <v>0.01</v>
      </c>
      <c r="N69" s="128" t="s">
        <v>46</v>
      </c>
      <c r="O69" s="155">
        <v>45555</v>
      </c>
      <c r="P69" s="153">
        <v>1.1769177363E-2</v>
      </c>
      <c r="Q69" s="153">
        <v>9.7888018883E-2</v>
      </c>
      <c r="R69" s="153">
        <v>0.12416145015999999</v>
      </c>
      <c r="S69" s="153" t="s">
        <v>46</v>
      </c>
      <c r="T69" s="153" t="s">
        <v>46</v>
      </c>
      <c r="U69" s="153">
        <v>0.96474180743000004</v>
      </c>
      <c r="V69" s="153">
        <v>0.94469458155999997</v>
      </c>
      <c r="W69" s="153">
        <v>0.93249515151999995</v>
      </c>
      <c r="X69" s="153" t="s">
        <v>46</v>
      </c>
      <c r="Y69" s="153" t="s">
        <v>46</v>
      </c>
      <c r="Z69" s="153">
        <v>1.4126994068000001E-3</v>
      </c>
      <c r="AA69" s="153">
        <v>1.4208708100000001E-3</v>
      </c>
      <c r="AB69" s="178">
        <v>-7.6119181332999997</v>
      </c>
      <c r="AC69" s="177">
        <v>-7.7754645384999996</v>
      </c>
      <c r="AD69" s="153">
        <v>0</v>
      </c>
      <c r="AE69" s="153">
        <v>0</v>
      </c>
      <c r="AF69" s="181">
        <v>11.2656638</v>
      </c>
      <c r="AG69" s="180">
        <v>101427.71665</v>
      </c>
      <c r="AH69" s="180">
        <v>0</v>
      </c>
      <c r="AI69" s="128" t="s">
        <v>46</v>
      </c>
      <c r="AJ69" s="128" t="s">
        <v>46</v>
      </c>
      <c r="AK69" s="128" t="s">
        <v>46</v>
      </c>
    </row>
    <row r="70" spans="1:37" ht="14.75" customHeight="1" x14ac:dyDescent="0.35">
      <c r="A70" s="8"/>
      <c r="B70" s="129">
        <v>21287436000183</v>
      </c>
      <c r="C70" s="125" t="s">
        <v>7519</v>
      </c>
      <c r="D70" s="122" t="s">
        <v>3393</v>
      </c>
      <c r="E70" s="126" t="s">
        <v>7520</v>
      </c>
      <c r="F70" s="126" t="s">
        <v>114</v>
      </c>
      <c r="G70" s="126" t="s">
        <v>5078</v>
      </c>
      <c r="H70" s="127">
        <v>500</v>
      </c>
      <c r="I70" s="127">
        <v>100</v>
      </c>
      <c r="J70" s="127">
        <v>100</v>
      </c>
      <c r="K70" s="126" t="s">
        <v>216</v>
      </c>
      <c r="L70" s="126" t="s">
        <v>223</v>
      </c>
      <c r="M70" s="153">
        <v>3.3000000000000002E-2</v>
      </c>
      <c r="N70" s="128" t="s">
        <v>46</v>
      </c>
      <c r="O70" s="155">
        <v>42604</v>
      </c>
      <c r="P70" s="153">
        <v>3.6751156369000004E-2</v>
      </c>
      <c r="Q70" s="153">
        <v>0.20195699356999999</v>
      </c>
      <c r="R70" s="153">
        <v>8.9285989521000003E-2</v>
      </c>
      <c r="S70" s="153">
        <v>0.17634982883</v>
      </c>
      <c r="T70" s="153">
        <v>0.17624904682</v>
      </c>
      <c r="U70" s="153">
        <v>3.0125620447000001</v>
      </c>
      <c r="V70" s="153">
        <v>1.9490401349000002</v>
      </c>
      <c r="W70" s="153">
        <v>0.67056845915999996</v>
      </c>
      <c r="X70" s="153">
        <v>0.68265064871000003</v>
      </c>
      <c r="Y70" s="153">
        <v>0.41233484499</v>
      </c>
      <c r="Z70" s="153">
        <v>0.15223208254999998</v>
      </c>
      <c r="AA70" s="153">
        <v>0.22694592346</v>
      </c>
      <c r="AB70" s="178">
        <v>-0.18169568651000001</v>
      </c>
      <c r="AC70" s="177">
        <v>8.1360772548000004E-2</v>
      </c>
      <c r="AD70" s="153">
        <v>-0.11811710036999999</v>
      </c>
      <c r="AE70" s="153">
        <v>-0.46335285491</v>
      </c>
      <c r="AF70" s="181">
        <v>3.2579959000000001</v>
      </c>
      <c r="AG70" s="180">
        <v>86629.270080000002</v>
      </c>
      <c r="AH70" s="180">
        <v>-50.775730000000003</v>
      </c>
      <c r="AI70" s="128" t="s">
        <v>46</v>
      </c>
      <c r="AJ70" s="128" t="s">
        <v>46</v>
      </c>
      <c r="AK70" s="128" t="s">
        <v>46</v>
      </c>
    </row>
    <row r="71" spans="1:37" ht="14.75" customHeight="1" x14ac:dyDescent="0.35">
      <c r="A71" s="8"/>
      <c r="B71" s="129">
        <v>52297687000172</v>
      </c>
      <c r="C71" s="125" t="s">
        <v>7521</v>
      </c>
      <c r="D71" s="122"/>
      <c r="E71" s="126" t="s">
        <v>7522</v>
      </c>
      <c r="F71" s="126" t="s">
        <v>163</v>
      </c>
      <c r="G71" s="126" t="s">
        <v>4598</v>
      </c>
      <c r="H71" s="127">
        <v>500</v>
      </c>
      <c r="I71" s="127">
        <v>100</v>
      </c>
      <c r="J71" s="127">
        <v>500</v>
      </c>
      <c r="K71" s="126" t="s">
        <v>3378</v>
      </c>
      <c r="L71" s="126" t="s">
        <v>7459</v>
      </c>
      <c r="M71" s="153">
        <v>9.0000000000000011E-3</v>
      </c>
      <c r="N71" s="128" t="s">
        <v>7431</v>
      </c>
      <c r="O71" s="155">
        <v>45198</v>
      </c>
      <c r="P71" s="153">
        <v>1.0868257428000001E-2</v>
      </c>
      <c r="Q71" s="153">
        <v>0.10036903463999999</v>
      </c>
      <c r="R71" s="153">
        <v>0.13114134623000001</v>
      </c>
      <c r="S71" s="153">
        <v>0.26000701999999998</v>
      </c>
      <c r="T71" s="153" t="s">
        <v>46</v>
      </c>
      <c r="U71" s="153">
        <v>0.89089169034999993</v>
      </c>
      <c r="V71" s="153">
        <v>0.96863828962999998</v>
      </c>
      <c r="W71" s="153">
        <v>0.98491656918000003</v>
      </c>
      <c r="X71" s="153">
        <v>1.0064878545</v>
      </c>
      <c r="Y71" s="153" t="s">
        <v>46</v>
      </c>
      <c r="Z71" s="153">
        <v>2.7758484526999999E-3</v>
      </c>
      <c r="AA71" s="153">
        <v>4.9210522063999999E-3</v>
      </c>
      <c r="AB71" s="178">
        <v>-0.63019871478</v>
      </c>
      <c r="AC71" s="177">
        <v>0.13883755988999999</v>
      </c>
      <c r="AD71" s="153">
        <v>0</v>
      </c>
      <c r="AE71" s="153">
        <v>-9.1969409097999999E-4</v>
      </c>
      <c r="AF71" s="181">
        <v>1.26000702</v>
      </c>
      <c r="AG71" s="180">
        <v>16965.83741</v>
      </c>
      <c r="AH71" s="180">
        <v>2485.6273500000002</v>
      </c>
      <c r="AI71" s="128" t="s">
        <v>46</v>
      </c>
      <c r="AJ71" s="128" t="s">
        <v>46</v>
      </c>
      <c r="AK71" s="128" t="s">
        <v>46</v>
      </c>
    </row>
    <row r="72" spans="1:37" ht="14.75" customHeight="1" x14ac:dyDescent="0.35">
      <c r="A72" s="8"/>
      <c r="B72" s="129">
        <v>35828705000186</v>
      </c>
      <c r="C72" s="125" t="s">
        <v>7523</v>
      </c>
      <c r="D72" s="122"/>
      <c r="E72" s="126" t="s">
        <v>7524</v>
      </c>
      <c r="F72" s="126" t="s">
        <v>163</v>
      </c>
      <c r="G72" s="126" t="s">
        <v>3543</v>
      </c>
      <c r="H72" s="127">
        <v>1000</v>
      </c>
      <c r="I72" s="127">
        <v>1000</v>
      </c>
      <c r="J72" s="127">
        <v>500</v>
      </c>
      <c r="K72" s="126" t="s">
        <v>220</v>
      </c>
      <c r="L72" s="126" t="s">
        <v>7525</v>
      </c>
      <c r="M72" s="153">
        <v>5.0000000000000001E-3</v>
      </c>
      <c r="N72" s="128" t="s">
        <v>7526</v>
      </c>
      <c r="O72" s="155">
        <v>44048</v>
      </c>
      <c r="P72" s="153">
        <v>1.0903173277E-2</v>
      </c>
      <c r="Q72" s="153">
        <v>0.11878462072</v>
      </c>
      <c r="R72" s="153">
        <v>0.11742070294</v>
      </c>
      <c r="S72" s="153">
        <v>0.28634048838999998</v>
      </c>
      <c r="T72" s="153">
        <v>0.45129058424999996</v>
      </c>
      <c r="U72" s="153">
        <v>0.89375380875999999</v>
      </c>
      <c r="V72" s="153">
        <v>1.1463628423999999</v>
      </c>
      <c r="W72" s="153">
        <v>0.88186982381000012</v>
      </c>
      <c r="X72" s="153">
        <v>1.1084247796</v>
      </c>
      <c r="Y72" s="153">
        <v>1.0557948338000001</v>
      </c>
      <c r="Z72" s="153">
        <v>2.1675626170000004E-2</v>
      </c>
      <c r="AA72" s="153">
        <v>2.5893604809999998E-2</v>
      </c>
      <c r="AB72" s="178">
        <v>-0.63638229116</v>
      </c>
      <c r="AC72" s="177">
        <v>-2.3913420368E-2</v>
      </c>
      <c r="AD72" s="153">
        <v>-1.2508257490000001E-2</v>
      </c>
      <c r="AE72" s="153">
        <v>-3.8111749798999998E-2</v>
      </c>
      <c r="AF72" s="181">
        <v>1.6278267900000001</v>
      </c>
      <c r="AG72" s="180">
        <v>31315.826799999999</v>
      </c>
      <c r="AH72" s="180">
        <v>-648.29289000000006</v>
      </c>
      <c r="AI72" s="128" t="s">
        <v>46</v>
      </c>
      <c r="AJ72" s="128" t="s">
        <v>46</v>
      </c>
      <c r="AK72" s="128" t="s">
        <v>46</v>
      </c>
    </row>
    <row r="73" spans="1:37" ht="14.75" customHeight="1" x14ac:dyDescent="0.35">
      <c r="A73" s="8"/>
      <c r="B73" s="129">
        <v>33422090000168</v>
      </c>
      <c r="C73" s="125" t="s">
        <v>7527</v>
      </c>
      <c r="D73" s="122" t="s">
        <v>3393</v>
      </c>
      <c r="E73" s="126" t="s">
        <v>7528</v>
      </c>
      <c r="F73" s="126" t="s">
        <v>163</v>
      </c>
      <c r="G73" s="126" t="s">
        <v>3547</v>
      </c>
      <c r="H73" s="127">
        <v>100</v>
      </c>
      <c r="I73" s="127">
        <v>1000</v>
      </c>
      <c r="J73" s="127">
        <v>1000</v>
      </c>
      <c r="K73" s="126" t="s">
        <v>214</v>
      </c>
      <c r="L73" s="126" t="s">
        <v>3554</v>
      </c>
      <c r="M73" s="153">
        <v>8.0000000000000002E-3</v>
      </c>
      <c r="N73" s="128" t="s">
        <v>46</v>
      </c>
      <c r="O73" s="155">
        <v>43753</v>
      </c>
      <c r="P73" s="153">
        <v>2.2582940204E-2</v>
      </c>
      <c r="Q73" s="153">
        <v>0.12428356169</v>
      </c>
      <c r="R73" s="153">
        <v>0.10505660515000001</v>
      </c>
      <c r="S73" s="153">
        <v>0.19844778905999999</v>
      </c>
      <c r="T73" s="153">
        <v>0.34409238920000002</v>
      </c>
      <c r="U73" s="153">
        <v>1.8511664730000001</v>
      </c>
      <c r="V73" s="153">
        <v>1.1994318471000001</v>
      </c>
      <c r="W73" s="153">
        <v>0.78901120124000002</v>
      </c>
      <c r="X73" s="153">
        <v>0.76819191059000003</v>
      </c>
      <c r="Y73" s="153">
        <v>0.80500453490000001</v>
      </c>
      <c r="Z73" s="153">
        <v>4.1994147815999999E-2</v>
      </c>
      <c r="AA73" s="153">
        <v>3.8086046913E-2</v>
      </c>
      <c r="AB73" s="178">
        <v>-0.57328154632999995</v>
      </c>
      <c r="AC73" s="177">
        <v>-0.10595256645999999</v>
      </c>
      <c r="AD73" s="153">
        <v>-3.7243160139999995E-2</v>
      </c>
      <c r="AE73" s="153">
        <v>-5.7020924336999998E-2</v>
      </c>
      <c r="AF73" s="181">
        <v>163.80134899999999</v>
      </c>
      <c r="AG73" s="180">
        <v>43572.082909999997</v>
      </c>
      <c r="AH73" s="180">
        <v>-6824.3816100000004</v>
      </c>
      <c r="AI73" s="128" t="s">
        <v>46</v>
      </c>
      <c r="AJ73" s="128" t="s">
        <v>46</v>
      </c>
      <c r="AK73" s="128" t="s">
        <v>46</v>
      </c>
    </row>
    <row r="74" spans="1:37" ht="14.75" customHeight="1" x14ac:dyDescent="0.35">
      <c r="A74" s="8"/>
      <c r="B74" s="129">
        <v>3919892000117</v>
      </c>
      <c r="C74" s="125" t="s">
        <v>7529</v>
      </c>
      <c r="D74" s="122"/>
      <c r="E74" s="126" t="s">
        <v>4611</v>
      </c>
      <c r="F74" s="126" t="s">
        <v>114</v>
      </c>
      <c r="G74" s="126" t="s">
        <v>7530</v>
      </c>
      <c r="H74" s="127">
        <v>300</v>
      </c>
      <c r="I74" s="127">
        <v>100</v>
      </c>
      <c r="J74" s="127">
        <v>100</v>
      </c>
      <c r="K74" s="126" t="s">
        <v>216</v>
      </c>
      <c r="L74" s="126" t="s">
        <v>223</v>
      </c>
      <c r="M74" s="153">
        <v>3.8E-3</v>
      </c>
      <c r="N74" s="128" t="s">
        <v>46</v>
      </c>
      <c r="O74" s="155">
        <v>36755</v>
      </c>
      <c r="P74" s="153">
        <v>3.6859352076000002E-4</v>
      </c>
      <c r="Q74" s="153">
        <v>-8.2447073186000003E-2</v>
      </c>
      <c r="R74" s="153">
        <v>-1.465141442E-2</v>
      </c>
      <c r="S74" s="153">
        <v>0.17243386458999999</v>
      </c>
      <c r="T74" s="153">
        <v>0.76449666055999999</v>
      </c>
      <c r="U74" s="153">
        <v>3.0214310521000001E-2</v>
      </c>
      <c r="V74" s="153">
        <v>-0.79567759357000001</v>
      </c>
      <c r="W74" s="153">
        <v>-0.11003715637999999</v>
      </c>
      <c r="X74" s="153">
        <v>0.66749194091999997</v>
      </c>
      <c r="Y74" s="153">
        <v>1.7885408047000002</v>
      </c>
      <c r="Z74" s="153">
        <v>0.25194102604000002</v>
      </c>
      <c r="AA74" s="153">
        <v>0.41652343031</v>
      </c>
      <c r="AB74" s="178">
        <v>-0.41193991813000003</v>
      </c>
      <c r="AC74" s="177">
        <v>0.29839579533999999</v>
      </c>
      <c r="AD74" s="153">
        <v>-0.23002377412000002</v>
      </c>
      <c r="AE74" s="153">
        <v>-0.88665929489999995</v>
      </c>
      <c r="AF74" s="181">
        <v>3712.1655219999998</v>
      </c>
      <c r="AG74" s="180">
        <v>148031.50949</v>
      </c>
      <c r="AH74" s="180">
        <v>-10286.319869999999</v>
      </c>
      <c r="AI74" s="128" t="s">
        <v>46</v>
      </c>
      <c r="AJ74" s="128" t="s">
        <v>46</v>
      </c>
      <c r="AK74" s="128" t="s">
        <v>46</v>
      </c>
    </row>
    <row r="75" spans="1:37" ht="14.75" customHeight="1" x14ac:dyDescent="0.35">
      <c r="A75" s="8"/>
      <c r="B75" s="129">
        <v>4892367000118</v>
      </c>
      <c r="C75" s="125" t="s">
        <v>7531</v>
      </c>
      <c r="D75" s="122"/>
      <c r="E75" s="126" t="s">
        <v>4611</v>
      </c>
      <c r="F75" s="126" t="s">
        <v>114</v>
      </c>
      <c r="G75" s="126" t="s">
        <v>7530</v>
      </c>
      <c r="H75" s="127">
        <v>300</v>
      </c>
      <c r="I75" s="127">
        <v>100</v>
      </c>
      <c r="J75" s="127">
        <v>100</v>
      </c>
      <c r="K75" s="126" t="s">
        <v>216</v>
      </c>
      <c r="L75" s="126" t="s">
        <v>223</v>
      </c>
      <c r="M75" s="153">
        <v>6.9999999999999993E-3</v>
      </c>
      <c r="N75" s="128" t="s">
        <v>46</v>
      </c>
      <c r="O75" s="155">
        <v>37342</v>
      </c>
      <c r="P75" s="153">
        <v>3.5120309334000004E-2</v>
      </c>
      <c r="Q75" s="153">
        <v>0.12458190063000001</v>
      </c>
      <c r="R75" s="153">
        <v>-2.4350607345999999E-2</v>
      </c>
      <c r="S75" s="153">
        <v>-4.6095643938000004E-4</v>
      </c>
      <c r="T75" s="153">
        <v>-2.0250785295E-2</v>
      </c>
      <c r="U75" s="153">
        <v>2.8788784177000002</v>
      </c>
      <c r="V75" s="153">
        <v>1.2023110471</v>
      </c>
      <c r="W75" s="153">
        <v>-0.18288142781000002</v>
      </c>
      <c r="X75" s="153">
        <v>-1.7843635827000002E-3</v>
      </c>
      <c r="Y75" s="153">
        <v>-4.7376735171000002E-2</v>
      </c>
      <c r="Z75" s="153">
        <v>0.23513747815</v>
      </c>
      <c r="AA75" s="153">
        <v>0.38337304415000001</v>
      </c>
      <c r="AB75" s="178">
        <v>-0.49104745929999999</v>
      </c>
      <c r="AC75" s="177">
        <v>0.30861667863999998</v>
      </c>
      <c r="AD75" s="153">
        <v>-0.19659209003</v>
      </c>
      <c r="AE75" s="153">
        <v>-0.83882881651000007</v>
      </c>
      <c r="AF75" s="181">
        <v>3259.3629259999998</v>
      </c>
      <c r="AG75" s="180">
        <v>24271.578740000001</v>
      </c>
      <c r="AH75" s="180">
        <v>-3715.42893</v>
      </c>
      <c r="AI75" s="128" t="s">
        <v>46</v>
      </c>
      <c r="AJ75" s="128" t="s">
        <v>46</v>
      </c>
      <c r="AK75" s="128" t="s">
        <v>46</v>
      </c>
    </row>
    <row r="76" spans="1:37" ht="14.75" customHeight="1" x14ac:dyDescent="0.35">
      <c r="A76" s="8"/>
      <c r="B76" s="129">
        <v>3925702000174</v>
      </c>
      <c r="C76" s="125" t="s">
        <v>7532</v>
      </c>
      <c r="D76" s="122"/>
      <c r="E76" s="126" t="s">
        <v>4611</v>
      </c>
      <c r="F76" s="126" t="s">
        <v>114</v>
      </c>
      <c r="G76" s="126" t="s">
        <v>7530</v>
      </c>
      <c r="H76" s="127">
        <v>300</v>
      </c>
      <c r="I76" s="127">
        <v>100</v>
      </c>
      <c r="J76" s="127">
        <v>100</v>
      </c>
      <c r="K76" s="126" t="s">
        <v>216</v>
      </c>
      <c r="L76" s="126" t="s">
        <v>223</v>
      </c>
      <c r="M76" s="153">
        <v>8.0000000000000002E-3</v>
      </c>
      <c r="N76" s="128" t="s">
        <v>46</v>
      </c>
      <c r="O76" s="155">
        <v>36755</v>
      </c>
      <c r="P76" s="153">
        <v>-1.2887409229000001E-4</v>
      </c>
      <c r="Q76" s="153">
        <v>-8.6827503383999999E-2</v>
      </c>
      <c r="R76" s="153">
        <v>-1.8926123810999999E-2</v>
      </c>
      <c r="S76" s="153">
        <v>0.16127226213000001</v>
      </c>
      <c r="T76" s="153">
        <v>0.73737266399000001</v>
      </c>
      <c r="U76" s="153">
        <v>-1.0564053960999999E-2</v>
      </c>
      <c r="V76" s="153">
        <v>-0.83795211010000004</v>
      </c>
      <c r="W76" s="153">
        <v>-0.14214169266000001</v>
      </c>
      <c r="X76" s="153">
        <v>0.62428534859999996</v>
      </c>
      <c r="Y76" s="153">
        <v>1.7250841839</v>
      </c>
      <c r="Z76" s="153">
        <v>0.25204287862000002</v>
      </c>
      <c r="AA76" s="153">
        <v>0.41596708923000003</v>
      </c>
      <c r="AB76" s="178">
        <v>-0.42729360337</v>
      </c>
      <c r="AC76" s="177">
        <v>0.27913460539000001</v>
      </c>
      <c r="AD76" s="153">
        <v>-0.23152637679000002</v>
      </c>
      <c r="AE76" s="153">
        <v>-0.8927447074699999</v>
      </c>
      <c r="AF76" s="181">
        <v>3106.9967860000002</v>
      </c>
      <c r="AG76" s="180">
        <v>12000.863170000001</v>
      </c>
      <c r="AH76" s="180">
        <v>-496.53789</v>
      </c>
      <c r="AI76" s="128" t="s">
        <v>46</v>
      </c>
      <c r="AJ76" s="128" t="s">
        <v>46</v>
      </c>
      <c r="AK76" s="128" t="s">
        <v>46</v>
      </c>
    </row>
    <row r="77" spans="1:37" ht="14.75" customHeight="1" x14ac:dyDescent="0.35">
      <c r="A77" s="8"/>
      <c r="B77" s="129">
        <v>3925836000195</v>
      </c>
      <c r="C77" s="125" t="s">
        <v>7533</v>
      </c>
      <c r="D77" s="122"/>
      <c r="E77" s="126" t="s">
        <v>7534</v>
      </c>
      <c r="F77" s="126" t="s">
        <v>114</v>
      </c>
      <c r="G77" s="126" t="s">
        <v>7530</v>
      </c>
      <c r="H77" s="127">
        <v>300</v>
      </c>
      <c r="I77" s="127">
        <v>100</v>
      </c>
      <c r="J77" s="127">
        <v>100</v>
      </c>
      <c r="K77" s="126" t="s">
        <v>216</v>
      </c>
      <c r="L77" s="126" t="s">
        <v>223</v>
      </c>
      <c r="M77" s="153">
        <v>5.0000000000000001E-3</v>
      </c>
      <c r="N77" s="128" t="s">
        <v>46</v>
      </c>
      <c r="O77" s="155">
        <v>36755</v>
      </c>
      <c r="P77" s="153">
        <v>2.1127287254999998E-4</v>
      </c>
      <c r="Q77" s="153">
        <v>-8.0568515803999999E-2</v>
      </c>
      <c r="R77" s="153">
        <v>-1.6020460713E-2</v>
      </c>
      <c r="S77" s="153">
        <v>0.17024982814</v>
      </c>
      <c r="T77" s="153">
        <v>0.76132082061000006</v>
      </c>
      <c r="U77" s="153">
        <v>1.7318438378000001E-2</v>
      </c>
      <c r="V77" s="153">
        <v>-0.77754807169000006</v>
      </c>
      <c r="W77" s="153">
        <v>-0.12031916443</v>
      </c>
      <c r="X77" s="153">
        <v>0.65903753007999999</v>
      </c>
      <c r="Y77" s="153">
        <v>1.7811109235</v>
      </c>
      <c r="Z77" s="153">
        <v>0.25346740658</v>
      </c>
      <c r="AA77" s="153">
        <v>0.41591056227000001</v>
      </c>
      <c r="AB77" s="178">
        <v>-0.41328747355000001</v>
      </c>
      <c r="AC77" s="177">
        <v>0.29392502330999998</v>
      </c>
      <c r="AD77" s="153">
        <v>-0.22745325006000003</v>
      </c>
      <c r="AE77" s="153">
        <v>-0.88844771089000008</v>
      </c>
      <c r="AF77" s="181">
        <v>3559.7322749999998</v>
      </c>
      <c r="AG77" s="180">
        <v>32590.659599999999</v>
      </c>
      <c r="AH77" s="180">
        <v>-3605.9365200000002</v>
      </c>
      <c r="AI77" s="128" t="s">
        <v>46</v>
      </c>
      <c r="AJ77" s="128" t="s">
        <v>46</v>
      </c>
      <c r="AK77" s="128" t="s">
        <v>46</v>
      </c>
    </row>
    <row r="78" spans="1:37" ht="14.75" customHeight="1" x14ac:dyDescent="0.35">
      <c r="A78" s="8"/>
      <c r="B78" s="129">
        <v>14843675000107</v>
      </c>
      <c r="C78" s="125" t="s">
        <v>7535</v>
      </c>
      <c r="D78" s="122"/>
      <c r="E78" s="126" t="s">
        <v>7536</v>
      </c>
      <c r="F78" s="126" t="s">
        <v>368</v>
      </c>
      <c r="G78" s="126" t="s">
        <v>368</v>
      </c>
      <c r="H78" s="127">
        <v>10000</v>
      </c>
      <c r="I78" s="127">
        <v>5000</v>
      </c>
      <c r="J78" s="127">
        <v>10000</v>
      </c>
      <c r="K78" s="126" t="s">
        <v>215</v>
      </c>
      <c r="L78" s="126" t="s">
        <v>215</v>
      </c>
      <c r="M78" s="153">
        <v>1.5650000000000001E-2</v>
      </c>
      <c r="N78" s="128" t="s">
        <v>46</v>
      </c>
      <c r="O78" s="155">
        <v>42473</v>
      </c>
      <c r="P78" s="153">
        <v>-1.5619071200000001E-2</v>
      </c>
      <c r="Q78" s="153">
        <v>-0.11487039974</v>
      </c>
      <c r="R78" s="153">
        <v>1.5097660525000001E-2</v>
      </c>
      <c r="S78" s="153">
        <v>0.15212733101000001</v>
      </c>
      <c r="T78" s="153">
        <v>0.12404458895999999</v>
      </c>
      <c r="U78" s="153">
        <v>-1.2803249127</v>
      </c>
      <c r="V78" s="153">
        <v>-1.1085876029999999</v>
      </c>
      <c r="W78" s="153">
        <v>0.11338861795999999</v>
      </c>
      <c r="X78" s="153">
        <v>0.58888529632999997</v>
      </c>
      <c r="Y78" s="153">
        <v>0.29020245659999999</v>
      </c>
      <c r="Z78" s="153">
        <v>0.11693555861</v>
      </c>
      <c r="AA78" s="153">
        <v>0.14681557778000001</v>
      </c>
      <c r="AB78" s="178">
        <v>-0.83967595993999999</v>
      </c>
      <c r="AC78" s="177">
        <v>-0.14548417513</v>
      </c>
      <c r="AD78" s="153">
        <v>-0.12421757845</v>
      </c>
      <c r="AE78" s="153">
        <v>-0.23742305241</v>
      </c>
      <c r="AF78" s="181">
        <v>1.6746059</v>
      </c>
      <c r="AG78" s="180">
        <v>12285.598669999999</v>
      </c>
      <c r="AH78" s="180">
        <v>-27.474309999999999</v>
      </c>
      <c r="AI78" s="128" t="s">
        <v>46</v>
      </c>
      <c r="AJ78" s="128" t="s">
        <v>46</v>
      </c>
      <c r="AK78" s="128" t="s">
        <v>46</v>
      </c>
    </row>
    <row r="79" spans="1:37" ht="14.75" customHeight="1" x14ac:dyDescent="0.35">
      <c r="A79" s="8"/>
      <c r="B79" s="129">
        <v>12154392000122</v>
      </c>
      <c r="C79" s="125" t="s">
        <v>7537</v>
      </c>
      <c r="D79" s="122" t="s">
        <v>3552</v>
      </c>
      <c r="E79" s="126" t="s">
        <v>7536</v>
      </c>
      <c r="F79" s="126" t="s">
        <v>163</v>
      </c>
      <c r="G79" s="126" t="s">
        <v>3566</v>
      </c>
      <c r="H79" s="127">
        <v>10000</v>
      </c>
      <c r="I79" s="127">
        <v>5000</v>
      </c>
      <c r="J79" s="127">
        <v>10000</v>
      </c>
      <c r="K79" s="126" t="s">
        <v>215</v>
      </c>
      <c r="L79" s="126" t="s">
        <v>216</v>
      </c>
      <c r="M79" s="153">
        <v>1.5700000000000002E-2</v>
      </c>
      <c r="N79" s="128" t="s">
        <v>46</v>
      </c>
      <c r="O79" s="155">
        <v>40532</v>
      </c>
      <c r="P79" s="153">
        <v>1.0446822756E-2</v>
      </c>
      <c r="Q79" s="153">
        <v>9.0680513682000002E-2</v>
      </c>
      <c r="R79" s="153">
        <v>0.11410858727999999</v>
      </c>
      <c r="S79" s="153">
        <v>0.21351298209</v>
      </c>
      <c r="T79" s="153">
        <v>0.35216549479000003</v>
      </c>
      <c r="U79" s="153">
        <v>0.85634589037999997</v>
      </c>
      <c r="V79" s="153">
        <v>0.87513661942999998</v>
      </c>
      <c r="W79" s="153">
        <v>0.85699469717999999</v>
      </c>
      <c r="X79" s="153">
        <v>0.82650931222000001</v>
      </c>
      <c r="Y79" s="153">
        <v>0.82389157459000006</v>
      </c>
      <c r="Z79" s="153">
        <v>2.0348401053999999E-3</v>
      </c>
      <c r="AA79" s="153">
        <v>1.4090308879999999E-2</v>
      </c>
      <c r="AB79" s="178">
        <v>-9.1109582696999993</v>
      </c>
      <c r="AC79" s="177">
        <v>-0.77487332191000002</v>
      </c>
      <c r="AD79" s="153">
        <v>0</v>
      </c>
      <c r="AE79" s="153">
        <v>-6.2317276565000003E-2</v>
      </c>
      <c r="AF79" s="181">
        <v>3.3166566999999998</v>
      </c>
      <c r="AG79" s="180">
        <v>433204.67976000003</v>
      </c>
      <c r="AH79" s="180">
        <v>19733.03528</v>
      </c>
      <c r="AI79" s="128" t="s">
        <v>46</v>
      </c>
      <c r="AJ79" s="128" t="s">
        <v>46</v>
      </c>
      <c r="AK79" s="128" t="s">
        <v>46</v>
      </c>
    </row>
    <row r="80" spans="1:37" ht="14.75" customHeight="1" x14ac:dyDescent="0.35">
      <c r="A80" s="8"/>
      <c r="B80" s="129">
        <v>12120470000178</v>
      </c>
      <c r="C80" s="125" t="s">
        <v>7537</v>
      </c>
      <c r="D80" s="122" t="s">
        <v>3393</v>
      </c>
      <c r="E80" s="126" t="s">
        <v>7536</v>
      </c>
      <c r="F80" s="126" t="s">
        <v>114</v>
      </c>
      <c r="G80" s="126" t="s">
        <v>115</v>
      </c>
      <c r="H80" s="127">
        <v>10000</v>
      </c>
      <c r="I80" s="127">
        <v>5000</v>
      </c>
      <c r="J80" s="127">
        <v>10000</v>
      </c>
      <c r="K80" s="126" t="s">
        <v>214</v>
      </c>
      <c r="L80" s="126" t="s">
        <v>3556</v>
      </c>
      <c r="M80" s="153">
        <v>1.5700000000000002E-2</v>
      </c>
      <c r="N80" s="128" t="s">
        <v>46</v>
      </c>
      <c r="O80" s="155">
        <v>40535</v>
      </c>
      <c r="P80" s="153">
        <v>2.9244998719000003E-2</v>
      </c>
      <c r="Q80" s="153">
        <v>0.28237750767000003</v>
      </c>
      <c r="R80" s="153">
        <v>0.10953149606</v>
      </c>
      <c r="S80" s="153">
        <v>0.22971004597</v>
      </c>
      <c r="T80" s="153">
        <v>0.29219713519000001</v>
      </c>
      <c r="U80" s="153">
        <v>2.3972680547</v>
      </c>
      <c r="V80" s="153">
        <v>2.7251598764999998</v>
      </c>
      <c r="W80" s="153">
        <v>0.82261916951000003</v>
      </c>
      <c r="X80" s="153">
        <v>0.88920818885000008</v>
      </c>
      <c r="Y80" s="153">
        <v>0.68359552927</v>
      </c>
      <c r="Z80" s="153">
        <v>0.17077814278000003</v>
      </c>
      <c r="AA80" s="153">
        <v>0.18355717036000002</v>
      </c>
      <c r="AB80" s="178">
        <v>-3.8323667018000003E-2</v>
      </c>
      <c r="AC80" s="177">
        <v>3.5761026761999999E-2</v>
      </c>
      <c r="AD80" s="153">
        <v>-0.15132512683999999</v>
      </c>
      <c r="AE80" s="153">
        <v>-0.43414086494999998</v>
      </c>
      <c r="AF80" s="181">
        <v>3.3460371000000002</v>
      </c>
      <c r="AG80" s="180">
        <v>498642.09282999998</v>
      </c>
      <c r="AH80" s="180">
        <v>-15865.10353</v>
      </c>
      <c r="AI80" s="128" t="s">
        <v>46</v>
      </c>
      <c r="AJ80" s="128" t="s">
        <v>46</v>
      </c>
      <c r="AK80" s="128" t="s">
        <v>46</v>
      </c>
    </row>
    <row r="81" spans="1:37" ht="14.75" customHeight="1" x14ac:dyDescent="0.35">
      <c r="A81" s="8"/>
      <c r="B81" s="129">
        <v>44098178000192</v>
      </c>
      <c r="C81" s="125" t="s">
        <v>7538</v>
      </c>
      <c r="D81" s="122"/>
      <c r="E81" s="126" t="s">
        <v>7536</v>
      </c>
      <c r="F81" s="126" t="s">
        <v>163</v>
      </c>
      <c r="G81" s="126" t="s">
        <v>3547</v>
      </c>
      <c r="H81" s="127" t="s">
        <v>46</v>
      </c>
      <c r="I81" s="127" t="s">
        <v>46</v>
      </c>
      <c r="J81" s="127" t="s">
        <v>46</v>
      </c>
      <c r="K81" s="126" t="s">
        <v>215</v>
      </c>
      <c r="L81" s="126" t="s">
        <v>216</v>
      </c>
      <c r="M81" s="153">
        <v>1.5700000000000002E-2</v>
      </c>
      <c r="N81" s="128" t="s">
        <v>46</v>
      </c>
      <c r="O81" s="155">
        <v>44537</v>
      </c>
      <c r="P81" s="153">
        <v>1.0243998094E-3</v>
      </c>
      <c r="Q81" s="153">
        <v>8.8482281576999999E-2</v>
      </c>
      <c r="R81" s="153">
        <v>1.3602035398000001E-2</v>
      </c>
      <c r="S81" s="153">
        <v>4.3775692754999998E-2</v>
      </c>
      <c r="T81" s="153">
        <v>0.15164756863999998</v>
      </c>
      <c r="U81" s="153">
        <v>8.3971996787E-2</v>
      </c>
      <c r="V81" s="153">
        <v>0.85392199090000009</v>
      </c>
      <c r="W81" s="153">
        <v>0.10215595936999999</v>
      </c>
      <c r="X81" s="153">
        <v>0.16945582117000002</v>
      </c>
      <c r="Y81" s="153">
        <v>0.35477965888000002</v>
      </c>
      <c r="Z81" s="153">
        <v>7.3409814581999994E-2</v>
      </c>
      <c r="AA81" s="153">
        <v>6.1769751116999998E-2</v>
      </c>
      <c r="AB81" s="178">
        <v>-1.4121509042</v>
      </c>
      <c r="AC81" s="177">
        <v>-1.0923303224000001</v>
      </c>
      <c r="AD81" s="153">
        <v>-7.9428097983000004E-2</v>
      </c>
      <c r="AE81" s="153">
        <v>-0.11492098697</v>
      </c>
      <c r="AF81" s="181">
        <v>119.0829361</v>
      </c>
      <c r="AG81" s="180">
        <v>33217.759279999998</v>
      </c>
      <c r="AH81" s="180">
        <v>7449.2971600000001</v>
      </c>
      <c r="AI81" s="128" t="s">
        <v>46</v>
      </c>
      <c r="AJ81" s="128" t="s">
        <v>46</v>
      </c>
      <c r="AK81" s="128" t="s">
        <v>46</v>
      </c>
    </row>
    <row r="82" spans="1:37" ht="14.75" customHeight="1" x14ac:dyDescent="0.35">
      <c r="A82" s="8"/>
      <c r="B82" s="129">
        <v>12120475000109</v>
      </c>
      <c r="C82" s="125" t="s">
        <v>7539</v>
      </c>
      <c r="D82" s="122"/>
      <c r="E82" s="126" t="s">
        <v>7536</v>
      </c>
      <c r="F82" s="126" t="s">
        <v>163</v>
      </c>
      <c r="G82" s="126" t="s">
        <v>3570</v>
      </c>
      <c r="H82" s="127">
        <v>10000</v>
      </c>
      <c r="I82" s="127">
        <v>5000</v>
      </c>
      <c r="J82" s="127">
        <v>10000</v>
      </c>
      <c r="K82" s="126" t="s">
        <v>215</v>
      </c>
      <c r="L82" s="126" t="s">
        <v>215</v>
      </c>
      <c r="M82" s="153">
        <v>1.5700000000000002E-2</v>
      </c>
      <c r="N82" s="128" t="s">
        <v>46</v>
      </c>
      <c r="O82" s="155">
        <v>40539</v>
      </c>
      <c r="P82" s="153">
        <v>1.0541701779999999E-2</v>
      </c>
      <c r="Q82" s="153">
        <v>8.8919031578000005E-2</v>
      </c>
      <c r="R82" s="153">
        <v>0.11271901164000001</v>
      </c>
      <c r="S82" s="153">
        <v>0.21401976083000002</v>
      </c>
      <c r="T82" s="153">
        <v>0.35349747272999998</v>
      </c>
      <c r="U82" s="153">
        <v>0.86412330405000004</v>
      </c>
      <c r="V82" s="153">
        <v>0.85813696391999994</v>
      </c>
      <c r="W82" s="153">
        <v>0.84655850668999999</v>
      </c>
      <c r="X82" s="153">
        <v>0.82847105405999999</v>
      </c>
      <c r="Y82" s="153">
        <v>0.82700773848999998</v>
      </c>
      <c r="Z82" s="153">
        <v>9.2389131681999996E-4</v>
      </c>
      <c r="AA82" s="153">
        <v>2.5294002424E-3</v>
      </c>
      <c r="AB82" s="178">
        <v>-46.317839802000002</v>
      </c>
      <c r="AC82" s="177">
        <v>-12.702489136000001</v>
      </c>
      <c r="AD82" s="153">
        <v>0</v>
      </c>
      <c r="AE82" s="153">
        <v>-4.6109220134999997E-3</v>
      </c>
      <c r="AF82" s="181">
        <v>2.9796293999999999</v>
      </c>
      <c r="AG82" s="180">
        <v>153589.31487999999</v>
      </c>
      <c r="AH82" s="180">
        <v>-3866.93631</v>
      </c>
      <c r="AI82" s="128" t="s">
        <v>46</v>
      </c>
      <c r="AJ82" s="128" t="s">
        <v>46</v>
      </c>
      <c r="AK82" s="128" t="s">
        <v>46</v>
      </c>
    </row>
    <row r="83" spans="1:37" ht="14.75" customHeight="1" x14ac:dyDescent="0.35">
      <c r="A83" s="8"/>
      <c r="B83" s="129">
        <v>21596001000110</v>
      </c>
      <c r="C83" s="125" t="s">
        <v>7540</v>
      </c>
      <c r="D83" s="122" t="s">
        <v>3393</v>
      </c>
      <c r="E83" s="126" t="s">
        <v>7541</v>
      </c>
      <c r="F83" s="126" t="s">
        <v>114</v>
      </c>
      <c r="G83" s="126" t="s">
        <v>115</v>
      </c>
      <c r="H83" s="127">
        <v>50000</v>
      </c>
      <c r="I83" s="127">
        <v>10000</v>
      </c>
      <c r="J83" s="127">
        <v>10000</v>
      </c>
      <c r="K83" s="126" t="s">
        <v>222</v>
      </c>
      <c r="L83" s="126" t="s">
        <v>221</v>
      </c>
      <c r="M83" s="153">
        <v>1.55E-2</v>
      </c>
      <c r="N83" s="128" t="s">
        <v>46</v>
      </c>
      <c r="O83" s="155">
        <v>42104</v>
      </c>
      <c r="P83" s="153">
        <v>3.0659882448000001E-2</v>
      </c>
      <c r="Q83" s="153">
        <v>0.28716223913</v>
      </c>
      <c r="R83" s="153">
        <v>0.10389116126999999</v>
      </c>
      <c r="S83" s="153">
        <v>0.21566808457</v>
      </c>
      <c r="T83" s="153">
        <v>0.27568935146000001</v>
      </c>
      <c r="U83" s="153">
        <v>2.5132487596000002</v>
      </c>
      <c r="V83" s="153">
        <v>2.7713362107999999</v>
      </c>
      <c r="W83" s="153">
        <v>0.78025831722999994</v>
      </c>
      <c r="X83" s="153">
        <v>0.83485171956000004</v>
      </c>
      <c r="Y83" s="153">
        <v>0.64497555049999999</v>
      </c>
      <c r="Z83" s="153">
        <v>0.17515894587999997</v>
      </c>
      <c r="AA83" s="153">
        <v>0.20623375817</v>
      </c>
      <c r="AB83" s="178">
        <v>-6.2048385769999999E-2</v>
      </c>
      <c r="AC83" s="177">
        <v>0.10009218581</v>
      </c>
      <c r="AD83" s="153">
        <v>-0.15951124593999999</v>
      </c>
      <c r="AE83" s="153">
        <v>-0.43526826302999999</v>
      </c>
      <c r="AF83" s="181">
        <v>256.56333310000002</v>
      </c>
      <c r="AG83" s="180">
        <v>468266.73220999999</v>
      </c>
      <c r="AH83" s="180">
        <v>-30614.667560000002</v>
      </c>
      <c r="AI83" s="128" t="s">
        <v>46</v>
      </c>
      <c r="AJ83" s="128" t="s">
        <v>46</v>
      </c>
      <c r="AK83" s="128" t="s">
        <v>46</v>
      </c>
    </row>
    <row r="84" spans="1:37" ht="14.75" customHeight="1" x14ac:dyDescent="0.35">
      <c r="A84" s="8"/>
      <c r="B84" s="129">
        <v>13950478000124</v>
      </c>
      <c r="C84" s="125" t="s">
        <v>7542</v>
      </c>
      <c r="D84" s="122" t="s">
        <v>3395</v>
      </c>
      <c r="E84" s="126" t="s">
        <v>7541</v>
      </c>
      <c r="F84" s="126" t="s">
        <v>114</v>
      </c>
      <c r="G84" s="126" t="s">
        <v>115</v>
      </c>
      <c r="H84" s="127">
        <v>50000</v>
      </c>
      <c r="I84" s="127">
        <v>10000</v>
      </c>
      <c r="J84" s="127">
        <v>10000</v>
      </c>
      <c r="K84" s="126" t="s">
        <v>214</v>
      </c>
      <c r="L84" s="126" t="s">
        <v>3556</v>
      </c>
      <c r="M84" s="153">
        <v>1.55E-2</v>
      </c>
      <c r="N84" s="128" t="s">
        <v>46</v>
      </c>
      <c r="O84" s="155">
        <v>40897</v>
      </c>
      <c r="P84" s="153">
        <v>2.6384257651000002E-2</v>
      </c>
      <c r="Q84" s="153">
        <v>0.25263609947999999</v>
      </c>
      <c r="R84" s="153">
        <v>9.4151122741000001E-2</v>
      </c>
      <c r="S84" s="153">
        <v>0.22708146318</v>
      </c>
      <c r="T84" s="153">
        <v>0.29125026196999998</v>
      </c>
      <c r="U84" s="153">
        <v>2.1627676793999999</v>
      </c>
      <c r="V84" s="153">
        <v>2.4381324395999999</v>
      </c>
      <c r="W84" s="153">
        <v>0.70710728126000011</v>
      </c>
      <c r="X84" s="153">
        <v>0.87903293801000004</v>
      </c>
      <c r="Y84" s="153">
        <v>0.68138031830000001</v>
      </c>
      <c r="Z84" s="153">
        <v>0.16557406452999998</v>
      </c>
      <c r="AA84" s="153">
        <v>0.18512485103999998</v>
      </c>
      <c r="AB84" s="178">
        <v>-0.12822552133000001</v>
      </c>
      <c r="AC84" s="177">
        <v>0.12159249172</v>
      </c>
      <c r="AD84" s="153">
        <v>-0.14478972381999999</v>
      </c>
      <c r="AE84" s="153">
        <v>-0.44331924600999995</v>
      </c>
      <c r="AF84" s="181">
        <v>373.34361619999999</v>
      </c>
      <c r="AG84" s="180">
        <v>455944.20525</v>
      </c>
      <c r="AH84" s="180">
        <v>9843.2188800000004</v>
      </c>
      <c r="AI84" s="128" t="s">
        <v>46</v>
      </c>
      <c r="AJ84" s="128" t="s">
        <v>46</v>
      </c>
      <c r="AK84" s="128" t="s">
        <v>46</v>
      </c>
    </row>
    <row r="85" spans="1:37" ht="14.75" customHeight="1" x14ac:dyDescent="0.35">
      <c r="A85" s="8"/>
      <c r="B85" s="129">
        <v>21595995000150</v>
      </c>
      <c r="C85" s="125" t="s">
        <v>7543</v>
      </c>
      <c r="D85" s="122"/>
      <c r="E85" s="126" t="s">
        <v>7541</v>
      </c>
      <c r="F85" s="126" t="s">
        <v>114</v>
      </c>
      <c r="G85" s="126" t="s">
        <v>115</v>
      </c>
      <c r="H85" s="127">
        <v>10000</v>
      </c>
      <c r="I85" s="127">
        <v>5000</v>
      </c>
      <c r="J85" s="127">
        <v>10000</v>
      </c>
      <c r="K85" s="126" t="s">
        <v>222</v>
      </c>
      <c r="L85" s="126" t="s">
        <v>221</v>
      </c>
      <c r="M85" s="153">
        <v>1.0500000000000001E-2</v>
      </c>
      <c r="N85" s="128" t="s">
        <v>46</v>
      </c>
      <c r="O85" s="155">
        <v>42104</v>
      </c>
      <c r="P85" s="153">
        <v>3.1236075669E-2</v>
      </c>
      <c r="Q85" s="153">
        <v>0.29479620913000004</v>
      </c>
      <c r="R85" s="153">
        <v>0.10934666542</v>
      </c>
      <c r="S85" s="153">
        <v>0.22933870997</v>
      </c>
      <c r="T85" s="153">
        <v>0.29167884245999998</v>
      </c>
      <c r="U85" s="153">
        <v>2.5604804115000004</v>
      </c>
      <c r="V85" s="153">
        <v>2.8450098859000001</v>
      </c>
      <c r="W85" s="153">
        <v>0.82123102786000002</v>
      </c>
      <c r="X85" s="153">
        <v>0.88777074623000007</v>
      </c>
      <c r="Y85" s="153">
        <v>0.68238298284999999</v>
      </c>
      <c r="Z85" s="153">
        <v>0.17703117411000002</v>
      </c>
      <c r="AA85" s="153">
        <v>0.21040258062</v>
      </c>
      <c r="AB85" s="178">
        <v>-3.1810269241E-2</v>
      </c>
      <c r="AC85" s="177">
        <v>0.13132133412999999</v>
      </c>
      <c r="AD85" s="153">
        <v>-0.16081843386</v>
      </c>
      <c r="AE85" s="153">
        <v>-0.44176049532999995</v>
      </c>
      <c r="AF85" s="181">
        <v>272.84907609999999</v>
      </c>
      <c r="AG85" s="180">
        <v>765171.68707999995</v>
      </c>
      <c r="AH85" s="180">
        <v>-58011.05242</v>
      </c>
      <c r="AI85" s="128" t="s">
        <v>46</v>
      </c>
      <c r="AJ85" s="128" t="s">
        <v>46</v>
      </c>
      <c r="AK85" s="128" t="s">
        <v>46</v>
      </c>
    </row>
    <row r="86" spans="1:37" ht="14.75" customHeight="1" x14ac:dyDescent="0.35">
      <c r="A86" s="8"/>
      <c r="B86" s="129">
        <v>14843673000118</v>
      </c>
      <c r="C86" s="125" t="s">
        <v>7544</v>
      </c>
      <c r="D86" s="122"/>
      <c r="E86" s="126" t="s">
        <v>7541</v>
      </c>
      <c r="F86" s="126" t="s">
        <v>368</v>
      </c>
      <c r="G86" s="126" t="s">
        <v>368</v>
      </c>
      <c r="H86" s="127">
        <v>10000</v>
      </c>
      <c r="I86" s="127">
        <v>5000</v>
      </c>
      <c r="J86" s="127">
        <v>10000</v>
      </c>
      <c r="K86" s="126" t="s">
        <v>215</v>
      </c>
      <c r="L86" s="126" t="s">
        <v>215</v>
      </c>
      <c r="M86" s="153">
        <v>1.0500000000000001E-2</v>
      </c>
      <c r="N86" s="128" t="s">
        <v>46</v>
      </c>
      <c r="O86" s="155">
        <v>42468</v>
      </c>
      <c r="P86" s="153">
        <v>-1.534336576E-2</v>
      </c>
      <c r="Q86" s="153">
        <v>-0.11136487563</v>
      </c>
      <c r="R86" s="153">
        <v>2.0313221701E-2</v>
      </c>
      <c r="S86" s="153">
        <v>0.16391006365999999</v>
      </c>
      <c r="T86" s="153">
        <v>0.14178494355999999</v>
      </c>
      <c r="U86" s="153">
        <v>-1.2577248144000002</v>
      </c>
      <c r="V86" s="153">
        <v>-1.0747566022999999</v>
      </c>
      <c r="W86" s="153">
        <v>0.15255927441</v>
      </c>
      <c r="X86" s="153">
        <v>0.63449628521000001</v>
      </c>
      <c r="Y86" s="153">
        <v>0.33170603632000001</v>
      </c>
      <c r="Z86" s="153">
        <v>0.11689475597</v>
      </c>
      <c r="AA86" s="153">
        <v>0.14715433378000001</v>
      </c>
      <c r="AB86" s="178">
        <v>-0.80029681198000002</v>
      </c>
      <c r="AC86" s="177">
        <v>-0.13112014541</v>
      </c>
      <c r="AD86" s="153">
        <v>-0.12075651594</v>
      </c>
      <c r="AE86" s="153">
        <v>-0.22950020760000001</v>
      </c>
      <c r="AF86" s="181">
        <v>1.7095446999999999</v>
      </c>
      <c r="AG86" s="180">
        <v>13258.59376</v>
      </c>
      <c r="AH86" s="180">
        <v>-1566.4239600000001</v>
      </c>
      <c r="AI86" s="128" t="s">
        <v>46</v>
      </c>
      <c r="AJ86" s="128" t="s">
        <v>46</v>
      </c>
      <c r="AK86" s="128" t="s">
        <v>46</v>
      </c>
    </row>
    <row r="87" spans="1:37" ht="14.75" customHeight="1" x14ac:dyDescent="0.35">
      <c r="A87" s="8"/>
      <c r="B87" s="129">
        <v>14843622000196</v>
      </c>
      <c r="C87" s="125" t="s">
        <v>7545</v>
      </c>
      <c r="D87" s="122"/>
      <c r="E87" s="126" t="s">
        <v>7541</v>
      </c>
      <c r="F87" s="126" t="s">
        <v>368</v>
      </c>
      <c r="G87" s="126" t="s">
        <v>368</v>
      </c>
      <c r="H87" s="127">
        <v>30000</v>
      </c>
      <c r="I87" s="127">
        <v>5000</v>
      </c>
      <c r="J87" s="127">
        <v>10000</v>
      </c>
      <c r="K87" s="126" t="s">
        <v>215</v>
      </c>
      <c r="L87" s="126" t="s">
        <v>215</v>
      </c>
      <c r="M87" s="153">
        <v>1.55E-2</v>
      </c>
      <c r="N87" s="128" t="s">
        <v>46</v>
      </c>
      <c r="O87" s="155">
        <v>42468</v>
      </c>
      <c r="P87" s="153">
        <v>-1.5712469122E-2</v>
      </c>
      <c r="Q87" s="153">
        <v>-0.11405875947000001</v>
      </c>
      <c r="R87" s="153">
        <v>1.6146798976E-2</v>
      </c>
      <c r="S87" s="153">
        <v>0.15404730807</v>
      </c>
      <c r="T87" s="153">
        <v>0.12669041066</v>
      </c>
      <c r="U87" s="153">
        <v>-1.2879809177000001</v>
      </c>
      <c r="V87" s="153">
        <v>-1.1007546507999999</v>
      </c>
      <c r="W87" s="153">
        <v>0.1212680082</v>
      </c>
      <c r="X87" s="153">
        <v>0.59631753254999997</v>
      </c>
      <c r="Y87" s="153">
        <v>0.29639235946999998</v>
      </c>
      <c r="Z87" s="153">
        <v>0.11691322664999999</v>
      </c>
      <c r="AA87" s="153">
        <v>0.14711366217999999</v>
      </c>
      <c r="AB87" s="178">
        <v>-0.83185594514000005</v>
      </c>
      <c r="AC87" s="177">
        <v>-0.16708903553000001</v>
      </c>
      <c r="AD87" s="153">
        <v>-0.12347731595999999</v>
      </c>
      <c r="AE87" s="153">
        <v>-0.23693717862999999</v>
      </c>
      <c r="AF87" s="181">
        <v>1.6244894999999999</v>
      </c>
      <c r="AG87" s="180">
        <v>21973.55414</v>
      </c>
      <c r="AH87" s="180">
        <v>-2823.7726200000002</v>
      </c>
      <c r="AI87" s="128" t="s">
        <v>46</v>
      </c>
      <c r="AJ87" s="128" t="s">
        <v>46</v>
      </c>
      <c r="AK87" s="128" t="s">
        <v>46</v>
      </c>
    </row>
    <row r="88" spans="1:37" ht="14.75" customHeight="1" x14ac:dyDescent="0.35">
      <c r="A88" s="8"/>
      <c r="B88" s="129">
        <v>6918966000199</v>
      </c>
      <c r="C88" s="125" t="s">
        <v>7546</v>
      </c>
      <c r="D88" s="122" t="s">
        <v>3394</v>
      </c>
      <c r="E88" s="126" t="s">
        <v>7541</v>
      </c>
      <c r="F88" s="126" t="s">
        <v>114</v>
      </c>
      <c r="G88" s="126" t="s">
        <v>115</v>
      </c>
      <c r="H88" s="127">
        <v>10000</v>
      </c>
      <c r="I88" s="127">
        <v>5000</v>
      </c>
      <c r="J88" s="127">
        <v>10000</v>
      </c>
      <c r="K88" s="126" t="s">
        <v>214</v>
      </c>
      <c r="L88" s="126" t="s">
        <v>3556</v>
      </c>
      <c r="M88" s="153">
        <v>1.0500000000000001E-2</v>
      </c>
      <c r="N88" s="128" t="s">
        <v>46</v>
      </c>
      <c r="O88" s="155">
        <v>38217</v>
      </c>
      <c r="P88" s="153">
        <v>2.707918636E-2</v>
      </c>
      <c r="Q88" s="153">
        <v>0.25958734141000001</v>
      </c>
      <c r="R88" s="153">
        <v>0.10012690575000001</v>
      </c>
      <c r="S88" s="153">
        <v>0.24149110174999999</v>
      </c>
      <c r="T88" s="153">
        <v>0.30924726128000002</v>
      </c>
      <c r="U88" s="153">
        <v>2.2197323047999999</v>
      </c>
      <c r="V88" s="153">
        <v>2.5052172642000001</v>
      </c>
      <c r="W88" s="153">
        <v>0.75198746493000002</v>
      </c>
      <c r="X88" s="153">
        <v>0.93481268661000005</v>
      </c>
      <c r="Y88" s="153">
        <v>0.72348431860999995</v>
      </c>
      <c r="Z88" s="153">
        <v>0.16707294069</v>
      </c>
      <c r="AA88" s="153">
        <v>0.19061129277</v>
      </c>
      <c r="AB88" s="178">
        <v>-9.3467726543999999E-2</v>
      </c>
      <c r="AC88" s="177">
        <v>0.19324053372</v>
      </c>
      <c r="AD88" s="153">
        <v>-0.14533947501</v>
      </c>
      <c r="AE88" s="153">
        <v>-0.46391152617000003</v>
      </c>
      <c r="AF88" s="181">
        <v>17.6826325</v>
      </c>
      <c r="AG88" s="180">
        <v>1049630.6185999999</v>
      </c>
      <c r="AH88" s="180">
        <v>-62506.565799999997</v>
      </c>
      <c r="AI88" s="128" t="s">
        <v>46</v>
      </c>
      <c r="AJ88" s="128" t="s">
        <v>46</v>
      </c>
      <c r="AK88" s="128" t="s">
        <v>46</v>
      </c>
    </row>
    <row r="89" spans="1:37" ht="14.75" customHeight="1" x14ac:dyDescent="0.35">
      <c r="A89" s="8"/>
      <c r="B89" s="129">
        <v>10601343000165</v>
      </c>
      <c r="C89" s="125" t="s">
        <v>7547</v>
      </c>
      <c r="D89" s="122" t="s">
        <v>3552</v>
      </c>
      <c r="E89" s="126" t="s">
        <v>7541</v>
      </c>
      <c r="F89" s="126" t="s">
        <v>163</v>
      </c>
      <c r="G89" s="126" t="s">
        <v>3570</v>
      </c>
      <c r="H89" s="127">
        <v>50000</v>
      </c>
      <c r="I89" s="127">
        <v>10000</v>
      </c>
      <c r="J89" s="127">
        <v>30000</v>
      </c>
      <c r="K89" s="126" t="s">
        <v>215</v>
      </c>
      <c r="L89" s="126" t="s">
        <v>216</v>
      </c>
      <c r="M89" s="153">
        <v>1.0500000000000001E-2</v>
      </c>
      <c r="N89" s="128" t="s">
        <v>46</v>
      </c>
      <c r="O89" s="155">
        <v>39905</v>
      </c>
      <c r="P89" s="153">
        <v>1.0933215861E-2</v>
      </c>
      <c r="Q89" s="153">
        <v>9.5129906260000008E-2</v>
      </c>
      <c r="R89" s="153">
        <v>0.12017891132000001</v>
      </c>
      <c r="S89" s="153">
        <v>0.22667800343</v>
      </c>
      <c r="T89" s="153">
        <v>0.37416784073999998</v>
      </c>
      <c r="U89" s="153">
        <v>0.89621645637000003</v>
      </c>
      <c r="V89" s="153">
        <v>0.91807667590999997</v>
      </c>
      <c r="W89" s="153">
        <v>0.90258491642999994</v>
      </c>
      <c r="X89" s="153">
        <v>0.87747114425000006</v>
      </c>
      <c r="Y89" s="153">
        <v>0.87536608787999992</v>
      </c>
      <c r="Z89" s="153">
        <v>2.0323921260999999E-3</v>
      </c>
      <c r="AA89" s="153">
        <v>1.3767073856000001E-2</v>
      </c>
      <c r="AB89" s="178">
        <v>-6.2145491447000003</v>
      </c>
      <c r="AC89" s="177">
        <v>-0.27926530617000001</v>
      </c>
      <c r="AD89" s="153">
        <v>0</v>
      </c>
      <c r="AE89" s="153">
        <v>-6.0890173956999999E-2</v>
      </c>
      <c r="AF89" s="181">
        <v>4.2679809000000004</v>
      </c>
      <c r="AG89" s="180">
        <v>321003.94654999999</v>
      </c>
      <c r="AH89" s="180">
        <v>24606.68749</v>
      </c>
      <c r="AI89" s="128" t="s">
        <v>46</v>
      </c>
      <c r="AJ89" s="128" t="s">
        <v>46</v>
      </c>
      <c r="AK89" s="128" t="s">
        <v>46</v>
      </c>
    </row>
    <row r="90" spans="1:37" ht="14.75" customHeight="1" x14ac:dyDescent="0.35">
      <c r="A90" s="8"/>
      <c r="B90" s="129">
        <v>13950459000106</v>
      </c>
      <c r="C90" s="125" t="s">
        <v>7548</v>
      </c>
      <c r="D90" s="122" t="s">
        <v>3552</v>
      </c>
      <c r="E90" s="126" t="s">
        <v>7541</v>
      </c>
      <c r="F90" s="126" t="s">
        <v>163</v>
      </c>
      <c r="G90" s="126" t="s">
        <v>3547</v>
      </c>
      <c r="H90" s="127">
        <v>100000</v>
      </c>
      <c r="I90" s="127">
        <v>20000</v>
      </c>
      <c r="J90" s="127">
        <v>50000</v>
      </c>
      <c r="K90" s="126" t="s">
        <v>215</v>
      </c>
      <c r="L90" s="126" t="s">
        <v>216</v>
      </c>
      <c r="M90" s="153">
        <v>1.55E-2</v>
      </c>
      <c r="N90" s="128" t="s">
        <v>46</v>
      </c>
      <c r="O90" s="155">
        <v>40897</v>
      </c>
      <c r="P90" s="153">
        <v>1.0509788190000001E-2</v>
      </c>
      <c r="Q90" s="153">
        <v>9.1142004341000005E-2</v>
      </c>
      <c r="R90" s="153">
        <v>0.11479856084999999</v>
      </c>
      <c r="S90" s="153">
        <v>0.21506210229</v>
      </c>
      <c r="T90" s="153">
        <v>0.35467794605999997</v>
      </c>
      <c r="U90" s="153">
        <v>0.86150728644999996</v>
      </c>
      <c r="V90" s="153">
        <v>0.87959035881999992</v>
      </c>
      <c r="W90" s="153">
        <v>0.86217663579000003</v>
      </c>
      <c r="X90" s="153">
        <v>0.83250596055000003</v>
      </c>
      <c r="Y90" s="153">
        <v>0.82976945717000006</v>
      </c>
      <c r="Z90" s="153">
        <v>2.0283008207E-3</v>
      </c>
      <c r="AA90" s="153">
        <v>1.385901178E-2</v>
      </c>
      <c r="AB90" s="178">
        <v>-8.8036457345999999</v>
      </c>
      <c r="AC90" s="177">
        <v>-0.89299594266000004</v>
      </c>
      <c r="AD90" s="153">
        <v>0</v>
      </c>
      <c r="AE90" s="153">
        <v>-6.2319231284E-2</v>
      </c>
      <c r="AF90" s="181">
        <v>294.38492330000003</v>
      </c>
      <c r="AG90" s="180">
        <v>341691.61654999998</v>
      </c>
      <c r="AH90" s="180">
        <v>63311.980609999999</v>
      </c>
      <c r="AI90" s="128" t="s">
        <v>46</v>
      </c>
      <c r="AJ90" s="128" t="s">
        <v>46</v>
      </c>
      <c r="AK90" s="128" t="s">
        <v>46</v>
      </c>
    </row>
    <row r="91" spans="1:37" ht="14.75" customHeight="1" x14ac:dyDescent="0.35">
      <c r="A91" s="8"/>
      <c r="B91" s="129">
        <v>44062813000181</v>
      </c>
      <c r="C91" s="125" t="s">
        <v>7549</v>
      </c>
      <c r="D91" s="122"/>
      <c r="E91" s="126" t="s">
        <v>7541</v>
      </c>
      <c r="F91" s="126" t="s">
        <v>163</v>
      </c>
      <c r="G91" s="126" t="s">
        <v>3547</v>
      </c>
      <c r="H91" s="127" t="s">
        <v>46</v>
      </c>
      <c r="I91" s="127" t="s">
        <v>46</v>
      </c>
      <c r="J91" s="127" t="s">
        <v>46</v>
      </c>
      <c r="K91" s="126" t="s">
        <v>215</v>
      </c>
      <c r="L91" s="126" t="s">
        <v>216</v>
      </c>
      <c r="M91" s="153">
        <v>1.0500000000000001E-2</v>
      </c>
      <c r="N91" s="128" t="s">
        <v>46</v>
      </c>
      <c r="O91" s="155">
        <v>44537</v>
      </c>
      <c r="P91" s="153">
        <v>1.5846818424000001E-3</v>
      </c>
      <c r="Q91" s="153">
        <v>9.3124235562000002E-2</v>
      </c>
      <c r="R91" s="153">
        <v>1.9137759131E-2</v>
      </c>
      <c r="S91" s="153">
        <v>5.5576355962000001E-2</v>
      </c>
      <c r="T91" s="153">
        <v>0.17181492077000002</v>
      </c>
      <c r="U91" s="153">
        <v>0.12989937848999999</v>
      </c>
      <c r="V91" s="153">
        <v>0.89872041288000004</v>
      </c>
      <c r="W91" s="153">
        <v>0.14373114663</v>
      </c>
      <c r="X91" s="153">
        <v>0.21513621931999999</v>
      </c>
      <c r="Y91" s="153">
        <v>0.40196120207000002</v>
      </c>
      <c r="Z91" s="153">
        <v>7.3519275522999999E-2</v>
      </c>
      <c r="AA91" s="153">
        <v>6.1922336506000007E-2</v>
      </c>
      <c r="AB91" s="178">
        <v>-1.3429392284999999</v>
      </c>
      <c r="AC91" s="177">
        <v>-0.99813240540000003</v>
      </c>
      <c r="AD91" s="153">
        <v>-7.8133105075000001E-2</v>
      </c>
      <c r="AE91" s="153">
        <v>-0.11279777941000001</v>
      </c>
      <c r="AF91" s="181">
        <v>1.2185128000000001</v>
      </c>
      <c r="AG91" s="180">
        <v>87198.516839999997</v>
      </c>
      <c r="AH91" s="180">
        <v>-9719.4359700000005</v>
      </c>
      <c r="AI91" s="128" t="s">
        <v>46</v>
      </c>
      <c r="AJ91" s="128" t="s">
        <v>46</v>
      </c>
      <c r="AK91" s="128" t="s">
        <v>46</v>
      </c>
    </row>
    <row r="92" spans="1:37" ht="14.75" customHeight="1" x14ac:dyDescent="0.35">
      <c r="A92" s="8"/>
      <c r="B92" s="129">
        <v>44098793000107</v>
      </c>
      <c r="C92" s="125" t="s">
        <v>7550</v>
      </c>
      <c r="D92" s="122"/>
      <c r="E92" s="126" t="s">
        <v>7541</v>
      </c>
      <c r="F92" s="126" t="s">
        <v>163</v>
      </c>
      <c r="G92" s="126" t="s">
        <v>3547</v>
      </c>
      <c r="H92" s="127" t="s">
        <v>46</v>
      </c>
      <c r="I92" s="127" t="s">
        <v>46</v>
      </c>
      <c r="J92" s="127" t="s">
        <v>46</v>
      </c>
      <c r="K92" s="126" t="s">
        <v>215</v>
      </c>
      <c r="L92" s="126" t="s">
        <v>216</v>
      </c>
      <c r="M92" s="153">
        <v>1.55E-2</v>
      </c>
      <c r="N92" s="128" t="s">
        <v>46</v>
      </c>
      <c r="O92" s="155">
        <v>44537</v>
      </c>
      <c r="P92" s="153">
        <v>1.1310428726000001E-3</v>
      </c>
      <c r="Q92" s="153">
        <v>8.9224951338E-2</v>
      </c>
      <c r="R92" s="153">
        <v>1.4037867741E-2</v>
      </c>
      <c r="S92" s="153">
        <v>4.5243099859000005E-2</v>
      </c>
      <c r="T92" s="153">
        <v>0.15465586689999999</v>
      </c>
      <c r="U92" s="153">
        <v>9.2713731095000002E-2</v>
      </c>
      <c r="V92" s="153">
        <v>0.86108932461999999</v>
      </c>
      <c r="W92" s="153">
        <v>0.10542921001</v>
      </c>
      <c r="X92" s="153">
        <v>0.17513615791000001</v>
      </c>
      <c r="Y92" s="153">
        <v>0.36181757609000004</v>
      </c>
      <c r="Z92" s="153">
        <v>7.3652026319999994E-2</v>
      </c>
      <c r="AA92" s="153">
        <v>6.1950864767E-2</v>
      </c>
      <c r="AB92" s="178">
        <v>-1.4020362968</v>
      </c>
      <c r="AC92" s="177">
        <v>-1.0750252237</v>
      </c>
      <c r="AD92" s="153">
        <v>-7.9649563874000004E-2</v>
      </c>
      <c r="AE92" s="153">
        <v>-0.115111</v>
      </c>
      <c r="AF92" s="181">
        <v>119.50272200000001</v>
      </c>
      <c r="AG92" s="180">
        <v>122293.12689</v>
      </c>
      <c r="AH92" s="180">
        <v>3530.8962900000001</v>
      </c>
      <c r="AI92" s="128" t="s">
        <v>46</v>
      </c>
      <c r="AJ92" s="128" t="s">
        <v>46</v>
      </c>
      <c r="AK92" s="128" t="s">
        <v>46</v>
      </c>
    </row>
    <row r="93" spans="1:37" ht="14.75" customHeight="1" x14ac:dyDescent="0.35">
      <c r="A93" s="8"/>
      <c r="B93" s="129">
        <v>13950493000172</v>
      </c>
      <c r="C93" s="125" t="s">
        <v>7551</v>
      </c>
      <c r="D93" s="122" t="s">
        <v>3552</v>
      </c>
      <c r="E93" s="126" t="s">
        <v>7541</v>
      </c>
      <c r="F93" s="126" t="s">
        <v>163</v>
      </c>
      <c r="G93" s="126" t="s">
        <v>3570</v>
      </c>
      <c r="H93" s="127">
        <v>30000</v>
      </c>
      <c r="I93" s="127">
        <v>10000</v>
      </c>
      <c r="J93" s="127">
        <v>10000</v>
      </c>
      <c r="K93" s="126" t="s">
        <v>215</v>
      </c>
      <c r="L93" s="126" t="s">
        <v>215</v>
      </c>
      <c r="M93" s="153">
        <v>1.55E-2</v>
      </c>
      <c r="N93" s="128" t="s">
        <v>46</v>
      </c>
      <c r="O93" s="155">
        <v>40897</v>
      </c>
      <c r="P93" s="153">
        <v>1.0533727852999998E-2</v>
      </c>
      <c r="Q93" s="153">
        <v>8.8872162057999998E-2</v>
      </c>
      <c r="R93" s="153">
        <v>0.11265645963000001</v>
      </c>
      <c r="S93" s="153">
        <v>0.21383813889</v>
      </c>
      <c r="T93" s="153">
        <v>0.35305639350000001</v>
      </c>
      <c r="U93" s="153">
        <v>0.86346966607999998</v>
      </c>
      <c r="V93" s="153">
        <v>0.85768463704999998</v>
      </c>
      <c r="W93" s="153">
        <v>0.84608871957999998</v>
      </c>
      <c r="X93" s="153">
        <v>0.82776799503000009</v>
      </c>
      <c r="Y93" s="153">
        <v>0.82597583312</v>
      </c>
      <c r="Z93" s="153">
        <v>9.2052393900000007E-4</v>
      </c>
      <c r="AA93" s="153">
        <v>2.2837895936999998E-3</v>
      </c>
      <c r="AB93" s="178">
        <v>-46.956621050999999</v>
      </c>
      <c r="AC93" s="177">
        <v>-23.276940915000001</v>
      </c>
      <c r="AD93" s="153">
        <v>0</v>
      </c>
      <c r="AE93" s="153">
        <v>-4.6358805410000002E-3</v>
      </c>
      <c r="AF93" s="181">
        <v>272.48776090000001</v>
      </c>
      <c r="AG93" s="180">
        <v>161235.45176</v>
      </c>
      <c r="AH93" s="180">
        <v>929.22858997000003</v>
      </c>
      <c r="AI93" s="128" t="s">
        <v>46</v>
      </c>
      <c r="AJ93" s="128" t="s">
        <v>46</v>
      </c>
      <c r="AK93" s="128" t="s">
        <v>46</v>
      </c>
    </row>
    <row r="94" spans="1:37" ht="14.75" customHeight="1" x14ac:dyDescent="0.35">
      <c r="A94" s="8"/>
      <c r="B94" s="129">
        <v>5910030000159</v>
      </c>
      <c r="C94" s="125" t="s">
        <v>7552</v>
      </c>
      <c r="D94" s="122"/>
      <c r="E94" s="126" t="s">
        <v>7541</v>
      </c>
      <c r="F94" s="126" t="s">
        <v>163</v>
      </c>
      <c r="G94" s="126" t="s">
        <v>3566</v>
      </c>
      <c r="H94" s="127">
        <v>10000</v>
      </c>
      <c r="I94" s="127">
        <v>5000</v>
      </c>
      <c r="J94" s="127">
        <v>10000</v>
      </c>
      <c r="K94" s="126" t="s">
        <v>215</v>
      </c>
      <c r="L94" s="126" t="s">
        <v>215</v>
      </c>
      <c r="M94" s="153">
        <v>1.0500000000000001E-2</v>
      </c>
      <c r="N94" s="128" t="s">
        <v>46</v>
      </c>
      <c r="O94" s="155">
        <v>37902</v>
      </c>
      <c r="P94" s="153">
        <v>1.0957554634E-2</v>
      </c>
      <c r="Q94" s="153">
        <v>9.2799485436000001E-2</v>
      </c>
      <c r="R94" s="153">
        <v>0.11805264782</v>
      </c>
      <c r="S94" s="153">
        <v>0.22576919349000002</v>
      </c>
      <c r="T94" s="153">
        <v>0.37269729296999998</v>
      </c>
      <c r="U94" s="153">
        <v>0.89821155179000001</v>
      </c>
      <c r="V94" s="153">
        <v>0.89558632467999999</v>
      </c>
      <c r="W94" s="153">
        <v>0.88661594695000001</v>
      </c>
      <c r="X94" s="153">
        <v>0.87395313860000001</v>
      </c>
      <c r="Y94" s="153">
        <v>0.87192573972999998</v>
      </c>
      <c r="Z94" s="153">
        <v>9.1845654033999996E-4</v>
      </c>
      <c r="AA94" s="153">
        <v>2.3771487366000001E-3</v>
      </c>
      <c r="AB94" s="178">
        <v>-34.343281808999997</v>
      </c>
      <c r="AC94" s="177">
        <v>-16.678007467</v>
      </c>
      <c r="AD94" s="153">
        <v>0</v>
      </c>
      <c r="AE94" s="153">
        <v>-4.3525244254999998E-3</v>
      </c>
      <c r="AF94" s="181">
        <v>7.4877928999999996</v>
      </c>
      <c r="AG94" s="180">
        <v>75243.909599999999</v>
      </c>
      <c r="AH94" s="180">
        <v>-42807.370929999997</v>
      </c>
      <c r="AI94" s="128" t="s">
        <v>46</v>
      </c>
      <c r="AJ94" s="128" t="s">
        <v>46</v>
      </c>
      <c r="AK94" s="128" t="s">
        <v>46</v>
      </c>
    </row>
    <row r="95" spans="1:37" ht="14.75" customHeight="1" x14ac:dyDescent="0.35">
      <c r="A95" s="8"/>
      <c r="B95" s="129">
        <v>31525084000100</v>
      </c>
      <c r="C95" s="125" t="s">
        <v>7553</v>
      </c>
      <c r="D95" s="122"/>
      <c r="E95" s="126" t="s">
        <v>7554</v>
      </c>
      <c r="F95" s="126" t="s">
        <v>114</v>
      </c>
      <c r="G95" s="126" t="s">
        <v>115</v>
      </c>
      <c r="H95" s="127">
        <v>50000</v>
      </c>
      <c r="I95" s="127">
        <v>50000</v>
      </c>
      <c r="J95" s="127">
        <v>50000</v>
      </c>
      <c r="K95" s="126" t="s">
        <v>214</v>
      </c>
      <c r="L95" s="126" t="s">
        <v>3556</v>
      </c>
      <c r="M95" s="153">
        <v>1.8700000000000001E-2</v>
      </c>
      <c r="N95" s="128" t="s">
        <v>46</v>
      </c>
      <c r="O95" s="155">
        <v>43416</v>
      </c>
      <c r="P95" s="153">
        <v>3.1420064710000001E-2</v>
      </c>
      <c r="Q95" s="153">
        <v>0.46098258323000002</v>
      </c>
      <c r="R95" s="153">
        <v>0.31321201248000002</v>
      </c>
      <c r="S95" s="153">
        <v>0.70225178402999999</v>
      </c>
      <c r="T95" s="153">
        <v>0.71522478034000003</v>
      </c>
      <c r="U95" s="153">
        <v>2.5755623423999996</v>
      </c>
      <c r="V95" s="153">
        <v>4.4488360632999999</v>
      </c>
      <c r="W95" s="153">
        <v>2.3523298305</v>
      </c>
      <c r="X95" s="153">
        <v>2.7184184929999997</v>
      </c>
      <c r="Y95" s="153">
        <v>1.6732691850000001</v>
      </c>
      <c r="Z95" s="153">
        <v>0.18442736380999999</v>
      </c>
      <c r="AA95" s="153">
        <v>0.29279314088999997</v>
      </c>
      <c r="AB95" s="178">
        <v>0.97350977832999996</v>
      </c>
      <c r="AC95" s="177">
        <v>0.26545950877000002</v>
      </c>
      <c r="AD95" s="153">
        <v>-0.15259286015000001</v>
      </c>
      <c r="AE95" s="153">
        <v>-0.52348085599000005</v>
      </c>
      <c r="AF95" s="181">
        <v>2.2107961</v>
      </c>
      <c r="AG95" s="180">
        <v>73024.901450000005</v>
      </c>
      <c r="AH95" s="180">
        <v>-9030.3951799999995</v>
      </c>
      <c r="AI95" s="128" t="s">
        <v>46</v>
      </c>
      <c r="AJ95" s="128" t="s">
        <v>46</v>
      </c>
      <c r="AK95" s="128" t="s">
        <v>46</v>
      </c>
    </row>
    <row r="96" spans="1:37" ht="14.75" customHeight="1" x14ac:dyDescent="0.35">
      <c r="A96" s="8"/>
      <c r="B96" s="129">
        <v>29577706000100</v>
      </c>
      <c r="C96" s="125" t="s">
        <v>7555</v>
      </c>
      <c r="D96" s="122"/>
      <c r="E96" s="126" t="s">
        <v>7556</v>
      </c>
      <c r="F96" s="126" t="s">
        <v>114</v>
      </c>
      <c r="G96" s="126" t="s">
        <v>115</v>
      </c>
      <c r="H96" s="127">
        <v>100</v>
      </c>
      <c r="I96" s="127">
        <v>100</v>
      </c>
      <c r="J96" s="127">
        <v>1</v>
      </c>
      <c r="K96" s="126" t="s">
        <v>216</v>
      </c>
      <c r="L96" s="126" t="s">
        <v>7441</v>
      </c>
      <c r="M96" s="153">
        <v>0.01</v>
      </c>
      <c r="N96" s="128" t="s">
        <v>46</v>
      </c>
      <c r="O96" s="155">
        <v>43237</v>
      </c>
      <c r="P96" s="153">
        <v>4.1387268966E-2</v>
      </c>
      <c r="Q96" s="153">
        <v>0.17596200342999999</v>
      </c>
      <c r="R96" s="153">
        <v>0.21663785604000002</v>
      </c>
      <c r="S96" s="153">
        <v>0.66205673735999993</v>
      </c>
      <c r="T96" s="153">
        <v>1.1815781622000001</v>
      </c>
      <c r="U96" s="153">
        <v>3.3925929939999997</v>
      </c>
      <c r="V96" s="153">
        <v>1.6981685101999999</v>
      </c>
      <c r="W96" s="153">
        <v>1.6270247335999999</v>
      </c>
      <c r="X96" s="153">
        <v>2.5628233622000001</v>
      </c>
      <c r="Y96" s="153">
        <v>2.7643034511</v>
      </c>
      <c r="Z96" s="153">
        <v>0.18165634719000001</v>
      </c>
      <c r="AA96" s="153">
        <v>0.19846122299000002</v>
      </c>
      <c r="AB96" s="178">
        <v>0.50399952120000002</v>
      </c>
      <c r="AC96" s="177">
        <v>0.53974012988999998</v>
      </c>
      <c r="AD96" s="153">
        <v>-0.18467565343</v>
      </c>
      <c r="AE96" s="153">
        <v>-0.34679798755000002</v>
      </c>
      <c r="AF96" s="181">
        <v>3.3519944100000001</v>
      </c>
      <c r="AG96" s="180">
        <v>18669.18072</v>
      </c>
      <c r="AH96" s="180">
        <v>-1784.2130400000001</v>
      </c>
      <c r="AI96" s="128" t="s">
        <v>46</v>
      </c>
      <c r="AJ96" s="128" t="s">
        <v>46</v>
      </c>
      <c r="AK96" s="128" t="s">
        <v>46</v>
      </c>
    </row>
    <row r="97" spans="1:37" ht="14.75" customHeight="1" x14ac:dyDescent="0.35">
      <c r="A97" s="8"/>
      <c r="B97" s="129">
        <v>8875004000125</v>
      </c>
      <c r="C97" s="125" t="s">
        <v>7557</v>
      </c>
      <c r="D97" s="122" t="s">
        <v>3393</v>
      </c>
      <c r="E97" s="126" t="s">
        <v>7558</v>
      </c>
      <c r="F97" s="126" t="s">
        <v>114</v>
      </c>
      <c r="G97" s="126" t="s">
        <v>115</v>
      </c>
      <c r="H97" s="127">
        <v>1000</v>
      </c>
      <c r="I97" s="127">
        <v>1000</v>
      </c>
      <c r="J97" s="127">
        <v>1000</v>
      </c>
      <c r="K97" s="126" t="s">
        <v>214</v>
      </c>
      <c r="L97" s="126" t="s">
        <v>3556</v>
      </c>
      <c r="M97" s="153">
        <v>1.2E-2</v>
      </c>
      <c r="N97" s="128" t="s">
        <v>7559</v>
      </c>
      <c r="O97" s="155">
        <v>39281</v>
      </c>
      <c r="P97" s="153">
        <v>2.6857349524999997E-2</v>
      </c>
      <c r="Q97" s="153">
        <v>0.19708478265000001</v>
      </c>
      <c r="R97" s="153">
        <v>7.2121487141000001E-2</v>
      </c>
      <c r="S97" s="153">
        <v>0.13911663516</v>
      </c>
      <c r="T97" s="153">
        <v>0.13966683191999998</v>
      </c>
      <c r="U97" s="153">
        <v>2.2015479182999997</v>
      </c>
      <c r="V97" s="153">
        <v>1.9020195566</v>
      </c>
      <c r="W97" s="153">
        <v>0.54165714872000004</v>
      </c>
      <c r="X97" s="153">
        <v>0.53852085864999999</v>
      </c>
      <c r="Y97" s="153">
        <v>0.32675071172999998</v>
      </c>
      <c r="Z97" s="153">
        <v>0.14599150409</v>
      </c>
      <c r="AA97" s="153">
        <v>0.21314153259000002</v>
      </c>
      <c r="AB97" s="178">
        <v>-0.30125758375</v>
      </c>
      <c r="AC97" s="177">
        <v>6.3757814222000003E-3</v>
      </c>
      <c r="AD97" s="153">
        <v>-0.13094489563</v>
      </c>
      <c r="AE97" s="153">
        <v>-0.55617280708999994</v>
      </c>
      <c r="AF97" s="181">
        <v>3.7577389499999998</v>
      </c>
      <c r="AG97" s="180">
        <v>11631.00381</v>
      </c>
      <c r="AH97" s="180">
        <v>-2245.3927100000001</v>
      </c>
      <c r="AI97" s="128" t="s">
        <v>46</v>
      </c>
      <c r="AJ97" s="128" t="s">
        <v>46</v>
      </c>
      <c r="AK97" s="128" t="s">
        <v>46</v>
      </c>
    </row>
    <row r="98" spans="1:37" ht="14.75" customHeight="1" x14ac:dyDescent="0.35">
      <c r="A98" s="8"/>
      <c r="B98" s="129">
        <v>30910036000173</v>
      </c>
      <c r="C98" s="125" t="s">
        <v>7560</v>
      </c>
      <c r="D98" s="122" t="s">
        <v>3394</v>
      </c>
      <c r="E98" s="126" t="s">
        <v>7561</v>
      </c>
      <c r="F98" s="126" t="s">
        <v>163</v>
      </c>
      <c r="G98" s="126" t="s">
        <v>3547</v>
      </c>
      <c r="H98" s="127">
        <v>25000</v>
      </c>
      <c r="I98" s="127">
        <v>5000</v>
      </c>
      <c r="J98" s="127">
        <v>10000</v>
      </c>
      <c r="K98" s="126" t="s">
        <v>7562</v>
      </c>
      <c r="L98" s="126" t="s">
        <v>7563</v>
      </c>
      <c r="M98" s="153">
        <v>1.6E-2</v>
      </c>
      <c r="N98" s="128" t="s">
        <v>7526</v>
      </c>
      <c r="O98" s="155">
        <v>43353</v>
      </c>
      <c r="P98" s="153">
        <v>1.2471316400000002E-2</v>
      </c>
      <c r="Q98" s="153">
        <v>0.11991070819999999</v>
      </c>
      <c r="R98" s="153">
        <v>0.16348069955</v>
      </c>
      <c r="S98" s="153">
        <v>0.33155080720999996</v>
      </c>
      <c r="T98" s="153">
        <v>0.50662918431000004</v>
      </c>
      <c r="U98" s="153">
        <v>1.022297477</v>
      </c>
      <c r="V98" s="153">
        <v>1.1572304517000001</v>
      </c>
      <c r="W98" s="153">
        <v>1.2277962241</v>
      </c>
      <c r="X98" s="153">
        <v>1.2834340420000001</v>
      </c>
      <c r="Y98" s="153">
        <v>1.1852595513999999</v>
      </c>
      <c r="Z98" s="153">
        <v>3.6427769097000001E-3</v>
      </c>
      <c r="AA98" s="153">
        <v>6.8257806616000005E-3</v>
      </c>
      <c r="AB98" s="178">
        <v>7.1133722593000002</v>
      </c>
      <c r="AC98" s="177">
        <v>4.7471411398000001</v>
      </c>
      <c r="AD98" s="153">
        <v>-3.0101729760000003E-4</v>
      </c>
      <c r="AE98" s="153">
        <v>-3.9864714448999998E-3</v>
      </c>
      <c r="AF98" s="181">
        <v>2.2479037000000002</v>
      </c>
      <c r="AG98" s="180">
        <v>369719.71424</v>
      </c>
      <c r="AH98" s="180">
        <v>-43347.864159999997</v>
      </c>
      <c r="AI98" s="128" t="s">
        <v>46</v>
      </c>
      <c r="AJ98" s="128" t="s">
        <v>46</v>
      </c>
      <c r="AK98" s="128" t="s">
        <v>46</v>
      </c>
    </row>
    <row r="99" spans="1:37" ht="14.75" customHeight="1" x14ac:dyDescent="0.35">
      <c r="A99" s="8"/>
      <c r="B99" s="129">
        <v>18602405000165</v>
      </c>
      <c r="C99" s="125" t="s">
        <v>7564</v>
      </c>
      <c r="D99" s="122"/>
      <c r="E99" s="126" t="s">
        <v>7520</v>
      </c>
      <c r="F99" s="126" t="s">
        <v>114</v>
      </c>
      <c r="G99" s="126" t="s">
        <v>115</v>
      </c>
      <c r="H99" s="127">
        <v>30000</v>
      </c>
      <c r="I99" s="127">
        <v>10000</v>
      </c>
      <c r="J99" s="127">
        <v>30000</v>
      </c>
      <c r="K99" s="126" t="s">
        <v>214</v>
      </c>
      <c r="L99" s="126" t="s">
        <v>3556</v>
      </c>
      <c r="M99" s="153">
        <v>7.6E-3</v>
      </c>
      <c r="N99" s="128" t="s">
        <v>46</v>
      </c>
      <c r="O99" s="155">
        <v>41547</v>
      </c>
      <c r="P99" s="153">
        <v>4.5426042316000004E-2</v>
      </c>
      <c r="Q99" s="153">
        <v>0.37769243563999999</v>
      </c>
      <c r="R99" s="153">
        <v>0.26297491252999999</v>
      </c>
      <c r="S99" s="153">
        <v>0.32837292427999998</v>
      </c>
      <c r="T99" s="153">
        <v>0.33733786105000002</v>
      </c>
      <c r="U99" s="153">
        <v>3.7236589113999998</v>
      </c>
      <c r="V99" s="153">
        <v>3.6450221540000003</v>
      </c>
      <c r="W99" s="153">
        <v>1.9750319489000001</v>
      </c>
      <c r="X99" s="153">
        <v>1.2711324489</v>
      </c>
      <c r="Y99" s="153">
        <v>0.78920230862999996</v>
      </c>
      <c r="Z99" s="153">
        <v>0.15530675117000001</v>
      </c>
      <c r="AA99" s="153">
        <v>0.22227884615000001</v>
      </c>
      <c r="AB99" s="178">
        <v>0.82776783618000005</v>
      </c>
      <c r="AC99" s="177">
        <v>8.8433264329999997E-2</v>
      </c>
      <c r="AD99" s="153">
        <v>-0.10238749413000001</v>
      </c>
      <c r="AE99" s="153">
        <v>-0.50165984012999998</v>
      </c>
      <c r="AF99" s="181">
        <v>2.8470898661000001</v>
      </c>
      <c r="AG99" s="180">
        <v>12275.441279999999</v>
      </c>
      <c r="AH99" s="180">
        <v>-1843.13825</v>
      </c>
      <c r="AI99" s="128" t="s">
        <v>46</v>
      </c>
      <c r="AJ99" s="128" t="s">
        <v>46</v>
      </c>
      <c r="AK99" s="128" t="s">
        <v>46</v>
      </c>
    </row>
    <row r="100" spans="1:37" ht="14.75" customHeight="1" x14ac:dyDescent="0.35">
      <c r="A100" s="8"/>
      <c r="B100" s="129">
        <v>15862830000103</v>
      </c>
      <c r="C100" s="125" t="s">
        <v>7565</v>
      </c>
      <c r="D100" s="122" t="s">
        <v>3393</v>
      </c>
      <c r="E100" s="126" t="s">
        <v>348</v>
      </c>
      <c r="F100" s="126" t="s">
        <v>114</v>
      </c>
      <c r="G100" s="126" t="s">
        <v>115</v>
      </c>
      <c r="H100" s="127">
        <v>500</v>
      </c>
      <c r="I100" s="127">
        <v>100</v>
      </c>
      <c r="J100" s="127">
        <v>100</v>
      </c>
      <c r="K100" s="126" t="s">
        <v>214</v>
      </c>
      <c r="L100" s="126" t="s">
        <v>3556</v>
      </c>
      <c r="M100" s="153">
        <v>1.9E-2</v>
      </c>
      <c r="N100" s="128" t="s">
        <v>7566</v>
      </c>
      <c r="O100" s="155">
        <v>41141</v>
      </c>
      <c r="P100" s="153">
        <v>4.6609779439999999E-2</v>
      </c>
      <c r="Q100" s="153">
        <v>0.38246575325000004</v>
      </c>
      <c r="R100" s="153">
        <v>0.26429883279999999</v>
      </c>
      <c r="S100" s="153">
        <v>0.33121889355</v>
      </c>
      <c r="T100" s="153">
        <v>0.34278194607000001</v>
      </c>
      <c r="U100" s="153">
        <v>3.8206920903000001</v>
      </c>
      <c r="V100" s="153">
        <v>3.6910883359</v>
      </c>
      <c r="W100" s="153">
        <v>1.9849750449999999</v>
      </c>
      <c r="X100" s="153">
        <v>1.2821492033999999</v>
      </c>
      <c r="Y100" s="153">
        <v>0.80193875169999995</v>
      </c>
      <c r="Z100" s="153">
        <v>0.15725668539000001</v>
      </c>
      <c r="AA100" s="153">
        <v>0.21710385283</v>
      </c>
      <c r="AB100" s="178">
        <v>0.82734158123000001</v>
      </c>
      <c r="AC100" s="177">
        <v>8.8271187336000007E-2</v>
      </c>
      <c r="AD100" s="153">
        <v>-0.10478057357999999</v>
      </c>
      <c r="AE100" s="153">
        <v>-0.50391835888000003</v>
      </c>
      <c r="AF100" s="181">
        <v>3.0956321899999999</v>
      </c>
      <c r="AG100" s="180">
        <v>17646.675889999999</v>
      </c>
      <c r="AH100" s="180">
        <v>338.62497999999999</v>
      </c>
      <c r="AI100" s="128" t="s">
        <v>46</v>
      </c>
      <c r="AJ100" s="128" t="s">
        <v>46</v>
      </c>
      <c r="AK100" s="128" t="s">
        <v>46</v>
      </c>
    </row>
    <row r="101" spans="1:37" ht="14.75" customHeight="1" x14ac:dyDescent="0.35">
      <c r="A101" s="8"/>
      <c r="B101" s="129">
        <v>29085439000146</v>
      </c>
      <c r="C101" s="125" t="s">
        <v>7567</v>
      </c>
      <c r="D101" s="122"/>
      <c r="E101" s="126" t="s">
        <v>804</v>
      </c>
      <c r="F101" s="126" t="s">
        <v>163</v>
      </c>
      <c r="G101" s="126" t="s">
        <v>3570</v>
      </c>
      <c r="H101" s="127" t="s">
        <v>46</v>
      </c>
      <c r="I101" s="127" t="s">
        <v>46</v>
      </c>
      <c r="J101" s="127" t="s">
        <v>46</v>
      </c>
      <c r="K101" s="126" t="s">
        <v>215</v>
      </c>
      <c r="L101" s="126" t="s">
        <v>215</v>
      </c>
      <c r="M101" s="153">
        <v>2E-3</v>
      </c>
      <c r="N101" s="128" t="s">
        <v>46</v>
      </c>
      <c r="O101" s="155">
        <v>43249</v>
      </c>
      <c r="P101" s="153">
        <v>1.2107824151999999E-2</v>
      </c>
      <c r="Q101" s="153">
        <v>0.10209989601</v>
      </c>
      <c r="R101" s="153">
        <v>0.13042139554000001</v>
      </c>
      <c r="S101" s="153">
        <v>0.25302900797</v>
      </c>
      <c r="T101" s="153">
        <v>0.41751029285000002</v>
      </c>
      <c r="U101" s="153">
        <v>0.99250132748999997</v>
      </c>
      <c r="V101" s="153">
        <v>0.98534243147</v>
      </c>
      <c r="W101" s="153">
        <v>0.97950949218000005</v>
      </c>
      <c r="X101" s="153">
        <v>0.97947595177000002</v>
      </c>
      <c r="Y101" s="153">
        <v>0.97676580379</v>
      </c>
      <c r="Z101" s="153">
        <v>1.1558072602E-3</v>
      </c>
      <c r="AA101" s="153">
        <v>3.4693920943000001E-3</v>
      </c>
      <c r="AB101" s="178">
        <v>-3.0868415541999998</v>
      </c>
      <c r="AC101" s="177">
        <v>-2.0798936669999999</v>
      </c>
      <c r="AD101" s="153">
        <v>0</v>
      </c>
      <c r="AE101" s="153">
        <v>-6.6048908781000002E-3</v>
      </c>
      <c r="AF101" s="181">
        <v>1.76908284</v>
      </c>
      <c r="AG101" s="180">
        <v>188806.09424000001</v>
      </c>
      <c r="AH101" s="180">
        <v>4104.3245399999996</v>
      </c>
      <c r="AI101" s="128" t="s">
        <v>46</v>
      </c>
      <c r="AJ101" s="128" t="s">
        <v>46</v>
      </c>
      <c r="AK101" s="128" t="s">
        <v>46</v>
      </c>
    </row>
    <row r="102" spans="1:37" ht="14.75" customHeight="1" x14ac:dyDescent="0.35">
      <c r="A102" s="8"/>
      <c r="B102" s="129">
        <v>7670115000132</v>
      </c>
      <c r="C102" s="125" t="s">
        <v>7568</v>
      </c>
      <c r="D102" s="122" t="s">
        <v>3393</v>
      </c>
      <c r="E102" s="126" t="s">
        <v>7569</v>
      </c>
      <c r="F102" s="126" t="s">
        <v>114</v>
      </c>
      <c r="G102" s="126" t="s">
        <v>115</v>
      </c>
      <c r="H102" s="127">
        <v>10000</v>
      </c>
      <c r="I102" s="127">
        <v>1000</v>
      </c>
      <c r="J102" s="127">
        <v>1000</v>
      </c>
      <c r="K102" s="126" t="s">
        <v>216</v>
      </c>
      <c r="L102" s="126" t="s">
        <v>223</v>
      </c>
      <c r="M102" s="153">
        <v>0.03</v>
      </c>
      <c r="N102" s="128" t="s">
        <v>46</v>
      </c>
      <c r="O102" s="155">
        <v>38707</v>
      </c>
      <c r="P102" s="153">
        <v>1.6732195389999999E-2</v>
      </c>
      <c r="Q102" s="153">
        <v>0.15755114059</v>
      </c>
      <c r="R102" s="153">
        <v>9.4362321195000001E-2</v>
      </c>
      <c r="S102" s="153">
        <v>0.21689933036</v>
      </c>
      <c r="T102" s="153">
        <v>0.30131451669999998</v>
      </c>
      <c r="U102" s="153">
        <v>1.3715698154</v>
      </c>
      <c r="V102" s="153">
        <v>1.5204895403000001</v>
      </c>
      <c r="W102" s="153">
        <v>0.70869345421000007</v>
      </c>
      <c r="X102" s="153">
        <v>0.83961787523999998</v>
      </c>
      <c r="Y102" s="153">
        <v>0.70492565365000004</v>
      </c>
      <c r="Z102" s="153">
        <v>0.12781578188999998</v>
      </c>
      <c r="AA102" s="153">
        <v>0.20195629474000001</v>
      </c>
      <c r="AB102" s="178">
        <v>-0.20689046681000001</v>
      </c>
      <c r="AC102" s="177">
        <v>2.5689116317000001E-2</v>
      </c>
      <c r="AD102" s="153">
        <v>-7.4537520748999997E-2</v>
      </c>
      <c r="AE102" s="153">
        <v>-0.57463417986999998</v>
      </c>
      <c r="AF102" s="181">
        <v>5.0543730299999998</v>
      </c>
      <c r="AG102" s="180">
        <v>26343.60398</v>
      </c>
      <c r="AH102" s="180">
        <v>-1308.8082899999999</v>
      </c>
      <c r="AI102" s="128" t="s">
        <v>46</v>
      </c>
      <c r="AJ102" s="128" t="s">
        <v>46</v>
      </c>
      <c r="AK102" s="128" t="s">
        <v>46</v>
      </c>
    </row>
    <row r="103" spans="1:37" ht="14.75" customHeight="1" x14ac:dyDescent="0.35">
      <c r="A103" s="8"/>
      <c r="B103" s="129">
        <v>57711964000165</v>
      </c>
      <c r="C103" s="125" t="s">
        <v>7570</v>
      </c>
      <c r="D103" s="122"/>
      <c r="E103" s="126" t="s">
        <v>2793</v>
      </c>
      <c r="F103" s="126" t="s">
        <v>163</v>
      </c>
      <c r="G103" s="126" t="s">
        <v>3566</v>
      </c>
      <c r="H103" s="127" t="s">
        <v>46</v>
      </c>
      <c r="I103" s="127" t="s">
        <v>46</v>
      </c>
      <c r="J103" s="127" t="s">
        <v>46</v>
      </c>
      <c r="K103" s="126" t="s">
        <v>215</v>
      </c>
      <c r="L103" s="126" t="s">
        <v>216</v>
      </c>
      <c r="M103" s="153">
        <v>9.0000000000000011E-3</v>
      </c>
      <c r="N103" s="128" t="s">
        <v>46</v>
      </c>
      <c r="O103" s="155">
        <v>45596</v>
      </c>
      <c r="P103" s="153">
        <v>1.5370902225E-2</v>
      </c>
      <c r="Q103" s="153">
        <v>9.7267858843999994E-2</v>
      </c>
      <c r="R103" s="153" t="s">
        <v>46</v>
      </c>
      <c r="S103" s="153" t="s">
        <v>46</v>
      </c>
      <c r="T103" s="153" t="s">
        <v>46</v>
      </c>
      <c r="U103" s="153">
        <v>1.2599820307</v>
      </c>
      <c r="V103" s="153">
        <v>0.93870956076000001</v>
      </c>
      <c r="W103" s="153" t="s">
        <v>46</v>
      </c>
      <c r="X103" s="153" t="s">
        <v>46</v>
      </c>
      <c r="Y103" s="153" t="s">
        <v>46</v>
      </c>
      <c r="Z103" s="153">
        <v>8.8809497152000007E-3</v>
      </c>
      <c r="AA103" s="153">
        <v>8.8809497152000007E-3</v>
      </c>
      <c r="AB103" s="178">
        <v>0.46974428996000001</v>
      </c>
      <c r="AC103" s="177">
        <v>0.46974428996000001</v>
      </c>
      <c r="AD103" s="153">
        <v>-2.1153070051000001E-3</v>
      </c>
      <c r="AE103" s="153">
        <v>-2.1153070051000001E-3</v>
      </c>
      <c r="AF103" s="181">
        <v>1.1269427000000001</v>
      </c>
      <c r="AG103" s="180">
        <v>45457.253559999997</v>
      </c>
      <c r="AH103" s="180">
        <v>15888.779640000001</v>
      </c>
      <c r="AI103" s="128" t="s">
        <v>46</v>
      </c>
      <c r="AJ103" s="128" t="s">
        <v>46</v>
      </c>
      <c r="AK103" s="128" t="s">
        <v>46</v>
      </c>
    </row>
    <row r="104" spans="1:37" ht="14.75" customHeight="1" x14ac:dyDescent="0.35">
      <c r="A104" s="8"/>
      <c r="B104" s="129">
        <v>24773832000109</v>
      </c>
      <c r="C104" s="125" t="s">
        <v>7571</v>
      </c>
      <c r="D104" s="122" t="s">
        <v>3394</v>
      </c>
      <c r="E104" s="126" t="s">
        <v>4269</v>
      </c>
      <c r="F104" s="126" t="s">
        <v>163</v>
      </c>
      <c r="G104" s="126" t="s">
        <v>3566</v>
      </c>
      <c r="H104" s="127">
        <v>100</v>
      </c>
      <c r="I104" s="127">
        <v>100</v>
      </c>
      <c r="J104" s="127">
        <v>100</v>
      </c>
      <c r="K104" s="126" t="s">
        <v>215</v>
      </c>
      <c r="L104" s="126" t="s">
        <v>215</v>
      </c>
      <c r="M104" s="153">
        <v>4.8500000000000001E-3</v>
      </c>
      <c r="N104" s="128" t="s">
        <v>46</v>
      </c>
      <c r="O104" s="155">
        <v>42534</v>
      </c>
      <c r="P104" s="153">
        <v>1.2465603482000001E-2</v>
      </c>
      <c r="Q104" s="153">
        <v>0.10687141891</v>
      </c>
      <c r="R104" s="153">
        <v>0.13773993639000001</v>
      </c>
      <c r="S104" s="153">
        <v>0.26606306092999998</v>
      </c>
      <c r="T104" s="153">
        <v>0.44107746917999996</v>
      </c>
      <c r="U104" s="153">
        <v>1.0218291783</v>
      </c>
      <c r="V104" s="153">
        <v>1.031391293</v>
      </c>
      <c r="W104" s="153">
        <v>1.0344742485</v>
      </c>
      <c r="X104" s="153">
        <v>1.0299308048</v>
      </c>
      <c r="Y104" s="153">
        <v>1.0319012395</v>
      </c>
      <c r="Z104" s="153">
        <v>9.0434095640999992E-4</v>
      </c>
      <c r="AA104" s="153">
        <v>2.4855295425999999E-3</v>
      </c>
      <c r="AB104" s="178">
        <v>10.521356151000001</v>
      </c>
      <c r="AC104" s="177">
        <v>4.6131806843999996</v>
      </c>
      <c r="AD104" s="153">
        <v>0</v>
      </c>
      <c r="AE104" s="153">
        <v>-2.2531402639000002E-3</v>
      </c>
      <c r="AF104" s="181">
        <v>2.2863348337999998</v>
      </c>
      <c r="AG104" s="180">
        <v>391771.32045</v>
      </c>
      <c r="AH104" s="180">
        <v>-138580.10456000001</v>
      </c>
      <c r="AI104" s="128" t="s">
        <v>46</v>
      </c>
      <c r="AJ104" s="128" t="s">
        <v>46</v>
      </c>
      <c r="AK104" s="128" t="s">
        <v>46</v>
      </c>
    </row>
    <row r="105" spans="1:37" ht="14.75" customHeight="1" x14ac:dyDescent="0.35">
      <c r="A105" s="8"/>
      <c r="B105" s="129">
        <v>53926217000193</v>
      </c>
      <c r="C105" s="125" t="s">
        <v>7572</v>
      </c>
      <c r="D105" s="122"/>
      <c r="E105" s="126" t="s">
        <v>7573</v>
      </c>
      <c r="F105" s="126" t="s">
        <v>114</v>
      </c>
      <c r="G105" s="126" t="s">
        <v>115</v>
      </c>
      <c r="H105" s="127" t="s">
        <v>46</v>
      </c>
      <c r="I105" s="127" t="s">
        <v>46</v>
      </c>
      <c r="J105" s="127" t="s">
        <v>46</v>
      </c>
      <c r="K105" s="126" t="s">
        <v>214</v>
      </c>
      <c r="L105" s="126" t="s">
        <v>3556</v>
      </c>
      <c r="M105" s="153">
        <v>9.7999999999999997E-3</v>
      </c>
      <c r="N105" s="128" t="s">
        <v>46</v>
      </c>
      <c r="O105" s="155">
        <v>45379</v>
      </c>
      <c r="P105" s="153">
        <v>3.6396016209000001E-2</v>
      </c>
      <c r="Q105" s="153">
        <v>0.26342409301000003</v>
      </c>
      <c r="R105" s="153">
        <v>0.14063531168000001</v>
      </c>
      <c r="S105" s="153" t="s">
        <v>46</v>
      </c>
      <c r="T105" s="153" t="s">
        <v>46</v>
      </c>
      <c r="U105" s="153">
        <v>2.9834505316000004</v>
      </c>
      <c r="V105" s="153">
        <v>2.5422448646000002</v>
      </c>
      <c r="W105" s="153">
        <v>1.0562195116999999</v>
      </c>
      <c r="X105" s="153" t="s">
        <v>46</v>
      </c>
      <c r="Y105" s="153" t="s">
        <v>46</v>
      </c>
      <c r="Z105" s="153">
        <v>0.14494909340000001</v>
      </c>
      <c r="AA105" s="153">
        <v>0.1398279828</v>
      </c>
      <c r="AB105" s="178">
        <v>0.11913139397</v>
      </c>
      <c r="AC105" s="177">
        <v>-0.21509985750999999</v>
      </c>
      <c r="AD105" s="153">
        <v>-0.1137944141</v>
      </c>
      <c r="AE105" s="153">
        <v>-0.1455861302</v>
      </c>
      <c r="AF105" s="181">
        <v>1.12207616</v>
      </c>
      <c r="AG105" s="180">
        <v>37657.030480000001</v>
      </c>
      <c r="AH105" s="180">
        <v>111.54916</v>
      </c>
      <c r="AI105" s="128" t="s">
        <v>46</v>
      </c>
      <c r="AJ105" s="128" t="s">
        <v>46</v>
      </c>
      <c r="AK105" s="128" t="s">
        <v>46</v>
      </c>
    </row>
    <row r="106" spans="1:37" ht="14.75" customHeight="1" x14ac:dyDescent="0.35">
      <c r="A106" s="8"/>
      <c r="B106" s="129">
        <v>44917343000190</v>
      </c>
      <c r="C106" s="125" t="s">
        <v>7574</v>
      </c>
      <c r="D106" s="122"/>
      <c r="E106" s="126" t="s">
        <v>7573</v>
      </c>
      <c r="F106" s="126" t="s">
        <v>163</v>
      </c>
      <c r="G106" s="126" t="s">
        <v>5358</v>
      </c>
      <c r="H106" s="127">
        <v>10000</v>
      </c>
      <c r="I106" s="127">
        <v>5000</v>
      </c>
      <c r="J106" s="127">
        <v>5000</v>
      </c>
      <c r="K106" s="126" t="s">
        <v>215</v>
      </c>
      <c r="L106" s="126" t="s">
        <v>216</v>
      </c>
      <c r="M106" s="153">
        <v>5.0000000000000001E-3</v>
      </c>
      <c r="N106" s="128" t="s">
        <v>46</v>
      </c>
      <c r="O106" s="155">
        <v>44645</v>
      </c>
      <c r="P106" s="153">
        <v>1.2303504862000001E-2</v>
      </c>
      <c r="Q106" s="153">
        <v>0.15842038961999999</v>
      </c>
      <c r="R106" s="153">
        <v>0.10829247216</v>
      </c>
      <c r="S106" s="153">
        <v>0.18682066185000001</v>
      </c>
      <c r="T106" s="153">
        <v>0.37123166222000004</v>
      </c>
      <c r="U106" s="153">
        <v>1.0085416467000001</v>
      </c>
      <c r="V106" s="153">
        <v>1.5288784613000002</v>
      </c>
      <c r="W106" s="153">
        <v>0.81331367426000001</v>
      </c>
      <c r="X106" s="153">
        <v>0.72318327073000011</v>
      </c>
      <c r="Y106" s="153">
        <v>0.86849689491999993</v>
      </c>
      <c r="Z106" s="153">
        <v>5.5161013388000002E-2</v>
      </c>
      <c r="AA106" s="153">
        <v>4.0648034088999994E-2</v>
      </c>
      <c r="AB106" s="178">
        <v>-0.37242626282000002</v>
      </c>
      <c r="AC106" s="177">
        <v>-0.18575800208000001</v>
      </c>
      <c r="AD106" s="153">
        <v>-5.2305749923000001E-2</v>
      </c>
      <c r="AE106" s="153">
        <v>-5.4580039739000004E-2</v>
      </c>
      <c r="AF106" s="181">
        <v>147.62443537999999</v>
      </c>
      <c r="AG106" s="180">
        <v>60880.949809999998</v>
      </c>
      <c r="AH106" s="180">
        <v>2275.4307699999999</v>
      </c>
      <c r="AI106" s="128" t="s">
        <v>46</v>
      </c>
      <c r="AJ106" s="128" t="s">
        <v>46</v>
      </c>
      <c r="AK106" s="128" t="s">
        <v>46</v>
      </c>
    </row>
    <row r="107" spans="1:37" ht="14.75" customHeight="1" x14ac:dyDescent="0.35">
      <c r="A107" s="8"/>
      <c r="B107" s="129">
        <v>44917273000170</v>
      </c>
      <c r="C107" s="125" t="s">
        <v>7575</v>
      </c>
      <c r="D107" s="122"/>
      <c r="E107" s="126" t="s">
        <v>7573</v>
      </c>
      <c r="F107" s="126" t="s">
        <v>163</v>
      </c>
      <c r="G107" s="126" t="s">
        <v>5358</v>
      </c>
      <c r="H107" s="127">
        <v>10000</v>
      </c>
      <c r="I107" s="127">
        <v>5000</v>
      </c>
      <c r="J107" s="127">
        <v>5000</v>
      </c>
      <c r="K107" s="126" t="s">
        <v>215</v>
      </c>
      <c r="L107" s="126" t="s">
        <v>216</v>
      </c>
      <c r="M107" s="153">
        <v>5.0000000000000001E-3</v>
      </c>
      <c r="N107" s="128" t="s">
        <v>46</v>
      </c>
      <c r="O107" s="155">
        <v>44645</v>
      </c>
      <c r="P107" s="153">
        <v>1.5707345191999999E-3</v>
      </c>
      <c r="Q107" s="153">
        <v>0.10756346646000001</v>
      </c>
      <c r="R107" s="153">
        <v>4.2839518079000001E-2</v>
      </c>
      <c r="S107" s="153">
        <v>8.3636303772999993E-2</v>
      </c>
      <c r="T107" s="153">
        <v>0.21861625144000002</v>
      </c>
      <c r="U107" s="153">
        <v>0.12875608993000001</v>
      </c>
      <c r="V107" s="153">
        <v>1.0380700836000001</v>
      </c>
      <c r="W107" s="153">
        <v>0.32173950003999996</v>
      </c>
      <c r="X107" s="153">
        <v>0.32375635068999997</v>
      </c>
      <c r="Y107" s="153">
        <v>0.51145296825999997</v>
      </c>
      <c r="Z107" s="153">
        <v>7.3847232757000003E-2</v>
      </c>
      <c r="AA107" s="153">
        <v>5.7575006309000004E-2</v>
      </c>
      <c r="AB107" s="178">
        <v>-1.0492595628000001</v>
      </c>
      <c r="AC107" s="177">
        <v>-0.81007788531000002</v>
      </c>
      <c r="AD107" s="153">
        <v>-6.9844984454000003E-2</v>
      </c>
      <c r="AE107" s="153">
        <v>-9.1820248591999998E-2</v>
      </c>
      <c r="AF107" s="181">
        <v>127.86687171</v>
      </c>
      <c r="AG107" s="180">
        <v>62168.897669999998</v>
      </c>
      <c r="AH107" s="180">
        <v>20457.109659999998</v>
      </c>
      <c r="AI107" s="128" t="s">
        <v>46</v>
      </c>
      <c r="AJ107" s="128" t="s">
        <v>46</v>
      </c>
      <c r="AK107" s="128" t="s">
        <v>46</v>
      </c>
    </row>
    <row r="108" spans="1:37" ht="14.75" customHeight="1" x14ac:dyDescent="0.35">
      <c r="A108" s="8"/>
      <c r="B108" s="129">
        <v>57942829000120</v>
      </c>
      <c r="C108" s="125" t="s">
        <v>7576</v>
      </c>
      <c r="D108" s="122"/>
      <c r="E108" s="126" t="s">
        <v>7573</v>
      </c>
      <c r="F108" s="126" t="s">
        <v>163</v>
      </c>
      <c r="G108" s="126" t="s">
        <v>3547</v>
      </c>
      <c r="H108" s="127" t="s">
        <v>46</v>
      </c>
      <c r="I108" s="127" t="s">
        <v>46</v>
      </c>
      <c r="J108" s="127" t="s">
        <v>46</v>
      </c>
      <c r="K108" s="126" t="s">
        <v>7497</v>
      </c>
      <c r="L108" s="126" t="s">
        <v>7484</v>
      </c>
      <c r="M108" s="153">
        <v>5.6000000000000008E-3</v>
      </c>
      <c r="N108" s="128" t="s">
        <v>46</v>
      </c>
      <c r="O108" s="155">
        <v>45608</v>
      </c>
      <c r="P108" s="153">
        <v>1.284547206E-2</v>
      </c>
      <c r="Q108" s="153">
        <v>0.11454598350999999</v>
      </c>
      <c r="R108" s="153" t="s">
        <v>46</v>
      </c>
      <c r="S108" s="153" t="s">
        <v>46</v>
      </c>
      <c r="T108" s="153" t="s">
        <v>46</v>
      </c>
      <c r="U108" s="153">
        <v>1.0529677265999999</v>
      </c>
      <c r="V108" s="153">
        <v>1.1054567370999999</v>
      </c>
      <c r="W108" s="153" t="s">
        <v>46</v>
      </c>
      <c r="X108" s="153" t="s">
        <v>46</v>
      </c>
      <c r="Y108" s="153" t="s">
        <v>46</v>
      </c>
      <c r="Z108" s="153" t="s">
        <v>46</v>
      </c>
      <c r="AA108" s="153">
        <v>2.7640592406999998E-2</v>
      </c>
      <c r="AB108" s="178" t="s">
        <v>46</v>
      </c>
      <c r="AC108" s="177">
        <v>-0.32656945300000001</v>
      </c>
      <c r="AD108" s="153">
        <v>-1.9953125622000002E-2</v>
      </c>
      <c r="AE108" s="153">
        <v>-1.9953125622000002E-2</v>
      </c>
      <c r="AF108" s="181">
        <v>110.98512323999999</v>
      </c>
      <c r="AG108" s="180">
        <v>15511.779640000001</v>
      </c>
      <c r="AH108" s="180">
        <v>-290814.16295000003</v>
      </c>
      <c r="AI108" s="128" t="s">
        <v>46</v>
      </c>
      <c r="AJ108" s="128" t="s">
        <v>46</v>
      </c>
      <c r="AK108" s="128" t="s">
        <v>46</v>
      </c>
    </row>
    <row r="109" spans="1:37" ht="14.75" customHeight="1" x14ac:dyDescent="0.35">
      <c r="A109" s="8"/>
      <c r="B109" s="129">
        <v>55502385000187</v>
      </c>
      <c r="C109" s="125" t="s">
        <v>7577</v>
      </c>
      <c r="D109" s="122"/>
      <c r="E109" s="126" t="s">
        <v>7573</v>
      </c>
      <c r="F109" s="126" t="s">
        <v>163</v>
      </c>
      <c r="G109" s="126" t="s">
        <v>4397</v>
      </c>
      <c r="H109" s="127">
        <v>10000</v>
      </c>
      <c r="I109" s="127">
        <v>1</v>
      </c>
      <c r="J109" s="127">
        <v>10000</v>
      </c>
      <c r="K109" s="126" t="s">
        <v>214</v>
      </c>
      <c r="L109" s="126" t="s">
        <v>3554</v>
      </c>
      <c r="M109" s="153">
        <v>4.6999999999999993E-3</v>
      </c>
      <c r="N109" s="128" t="s">
        <v>46</v>
      </c>
      <c r="O109" s="155">
        <v>45470</v>
      </c>
      <c r="P109" s="153">
        <v>1.2355466823E-2</v>
      </c>
      <c r="Q109" s="153">
        <v>0.10720040664000001</v>
      </c>
      <c r="R109" s="153">
        <v>0.13564502523999999</v>
      </c>
      <c r="S109" s="153" t="s">
        <v>46</v>
      </c>
      <c r="T109" s="153" t="s">
        <v>46</v>
      </c>
      <c r="U109" s="153">
        <v>1.0128010672000001</v>
      </c>
      <c r="V109" s="153">
        <v>1.0345662772999999</v>
      </c>
      <c r="W109" s="153">
        <v>1.018740746</v>
      </c>
      <c r="X109" s="153" t="s">
        <v>46</v>
      </c>
      <c r="Y109" s="153" t="s">
        <v>46</v>
      </c>
      <c r="Z109" s="153">
        <v>1.2748882012000001E-3</v>
      </c>
      <c r="AA109" s="153">
        <v>1.3187846170000001E-3</v>
      </c>
      <c r="AB109" s="178">
        <v>2.5376579158000001</v>
      </c>
      <c r="AC109" s="177">
        <v>3.7021836602999998</v>
      </c>
      <c r="AD109" s="153">
        <v>0</v>
      </c>
      <c r="AE109" s="153">
        <v>0</v>
      </c>
      <c r="AF109" s="181">
        <v>116.82198617</v>
      </c>
      <c r="AG109" s="180">
        <v>47904.957000000002</v>
      </c>
      <c r="AH109" s="180">
        <v>16842.360570000001</v>
      </c>
      <c r="AI109" s="128" t="s">
        <v>46</v>
      </c>
      <c r="AJ109" s="128" t="s">
        <v>46</v>
      </c>
      <c r="AK109" s="128" t="s">
        <v>46</v>
      </c>
    </row>
    <row r="110" spans="1:37" ht="14.75" customHeight="1" x14ac:dyDescent="0.35">
      <c r="A110" s="8"/>
      <c r="B110" s="129">
        <v>53096625000165</v>
      </c>
      <c r="C110" s="125" t="s">
        <v>7578</v>
      </c>
      <c r="D110" s="122"/>
      <c r="E110" s="126" t="s">
        <v>7573</v>
      </c>
      <c r="F110" s="126" t="s">
        <v>163</v>
      </c>
      <c r="G110" s="126" t="s">
        <v>4397</v>
      </c>
      <c r="H110" s="127">
        <v>1000</v>
      </c>
      <c r="I110" s="127">
        <v>1</v>
      </c>
      <c r="J110" s="127">
        <v>1000</v>
      </c>
      <c r="K110" s="126" t="s">
        <v>215</v>
      </c>
      <c r="L110" s="126" t="s">
        <v>215</v>
      </c>
      <c r="M110" s="153">
        <v>2.7000000000000001E-3</v>
      </c>
      <c r="N110" s="128" t="s">
        <v>46</v>
      </c>
      <c r="O110" s="155">
        <v>45439</v>
      </c>
      <c r="P110" s="153">
        <v>1.2007619020000001E-2</v>
      </c>
      <c r="Q110" s="153">
        <v>0.10305818744</v>
      </c>
      <c r="R110" s="153">
        <v>0.13217019675</v>
      </c>
      <c r="S110" s="153" t="s">
        <v>46</v>
      </c>
      <c r="T110" s="153" t="s">
        <v>46</v>
      </c>
      <c r="U110" s="153">
        <v>0.98428732260999996</v>
      </c>
      <c r="V110" s="153">
        <v>0.99459068001999995</v>
      </c>
      <c r="W110" s="153">
        <v>0.99264359006999991</v>
      </c>
      <c r="X110" s="153" t="s">
        <v>46</v>
      </c>
      <c r="Y110" s="153" t="s">
        <v>46</v>
      </c>
      <c r="Z110" s="153">
        <v>9.2140083036000011E-4</v>
      </c>
      <c r="AA110" s="153">
        <v>1.0286139897E-3</v>
      </c>
      <c r="AB110" s="178">
        <v>-2.1557400526000001</v>
      </c>
      <c r="AC110" s="177">
        <v>-3.6151360724000002E-3</v>
      </c>
      <c r="AD110" s="153">
        <v>0</v>
      </c>
      <c r="AE110" s="153">
        <v>0</v>
      </c>
      <c r="AF110" s="181">
        <v>117.35274049</v>
      </c>
      <c r="AG110" s="180">
        <v>455086.01867999998</v>
      </c>
      <c r="AH110" s="180">
        <v>259397.14149000001</v>
      </c>
      <c r="AI110" s="128" t="s">
        <v>46</v>
      </c>
      <c r="AJ110" s="128" t="s">
        <v>46</v>
      </c>
      <c r="AK110" s="128" t="s">
        <v>46</v>
      </c>
    </row>
    <row r="111" spans="1:37" ht="14.75" customHeight="1" x14ac:dyDescent="0.35">
      <c r="A111" s="8"/>
      <c r="B111" s="129">
        <v>35602471000154</v>
      </c>
      <c r="C111" s="125" t="s">
        <v>7579</v>
      </c>
      <c r="D111" s="122"/>
      <c r="E111" s="126" t="s">
        <v>7418</v>
      </c>
      <c r="F111" s="126" t="s">
        <v>114</v>
      </c>
      <c r="G111" s="126" t="s">
        <v>4426</v>
      </c>
      <c r="H111" s="127">
        <v>500</v>
      </c>
      <c r="I111" s="127">
        <v>100</v>
      </c>
      <c r="J111" s="127">
        <v>100</v>
      </c>
      <c r="K111" s="126" t="s">
        <v>216</v>
      </c>
      <c r="L111" s="126" t="s">
        <v>7459</v>
      </c>
      <c r="M111" s="153">
        <v>8.0000000000000002E-3</v>
      </c>
      <c r="N111" s="128" t="s">
        <v>46</v>
      </c>
      <c r="O111" s="155">
        <v>44070</v>
      </c>
      <c r="P111" s="153">
        <v>7.3571409532000004E-2</v>
      </c>
      <c r="Q111" s="153">
        <v>0.32561648416</v>
      </c>
      <c r="R111" s="153">
        <v>0.24983565133999999</v>
      </c>
      <c r="S111" s="153">
        <v>0.51909692655000006</v>
      </c>
      <c r="T111" s="153">
        <v>0.75147700928999994</v>
      </c>
      <c r="U111" s="153">
        <v>6.0307880846000002</v>
      </c>
      <c r="V111" s="153">
        <v>3.1424492165999998</v>
      </c>
      <c r="W111" s="153">
        <v>1.8763515828000001</v>
      </c>
      <c r="X111" s="153">
        <v>2.0094255606</v>
      </c>
      <c r="Y111" s="153">
        <v>1.7580813158000002</v>
      </c>
      <c r="Z111" s="153">
        <v>0.16744403917</v>
      </c>
      <c r="AA111" s="153">
        <v>0.17684647944000001</v>
      </c>
      <c r="AB111" s="178">
        <v>0.71135264987000002</v>
      </c>
      <c r="AC111" s="177">
        <v>-4.4520580864999999E-2</v>
      </c>
      <c r="AD111" s="153">
        <v>-0.15883988891</v>
      </c>
      <c r="AE111" s="153">
        <v>-0.38900732020000001</v>
      </c>
      <c r="AF111" s="181">
        <v>144.9971343</v>
      </c>
      <c r="AG111" s="180">
        <v>23533.404500000001</v>
      </c>
      <c r="AH111" s="180">
        <v>-19521.098010000002</v>
      </c>
      <c r="AI111" s="128" t="s">
        <v>46</v>
      </c>
      <c r="AJ111" s="128" t="s">
        <v>46</v>
      </c>
      <c r="AK111" s="128" t="s">
        <v>46</v>
      </c>
    </row>
    <row r="112" spans="1:37" ht="14.75" customHeight="1" x14ac:dyDescent="0.35">
      <c r="A112" s="8"/>
      <c r="B112" s="129">
        <v>3099639000164</v>
      </c>
      <c r="C112" s="125" t="s">
        <v>7580</v>
      </c>
      <c r="D112" s="122"/>
      <c r="E112" s="126" t="s">
        <v>7581</v>
      </c>
      <c r="F112" s="126" t="s">
        <v>112</v>
      </c>
      <c r="G112" s="126" t="s">
        <v>113</v>
      </c>
      <c r="H112" s="127">
        <v>300000</v>
      </c>
      <c r="I112" s="127">
        <v>0</v>
      </c>
      <c r="J112" s="127">
        <v>0</v>
      </c>
      <c r="K112" s="126" t="s">
        <v>215</v>
      </c>
      <c r="L112" s="126" t="s">
        <v>216</v>
      </c>
      <c r="M112" s="153">
        <v>1.1999999999999999E-3</v>
      </c>
      <c r="N112" s="128" t="s">
        <v>46</v>
      </c>
      <c r="O112" s="155">
        <v>38267</v>
      </c>
      <c r="P112" s="153">
        <v>1.0989634375E-2</v>
      </c>
      <c r="Q112" s="153">
        <v>0.10730622581</v>
      </c>
      <c r="R112" s="153">
        <v>0.11706933830000001</v>
      </c>
      <c r="S112" s="153">
        <v>0.23010639365999999</v>
      </c>
      <c r="T112" s="153">
        <v>0.38909968515999999</v>
      </c>
      <c r="U112" s="153">
        <v>0.90084118902999999</v>
      </c>
      <c r="V112" s="153">
        <v>1.0355875136000001</v>
      </c>
      <c r="W112" s="153">
        <v>0.8792309546</v>
      </c>
      <c r="X112" s="153">
        <v>0.89074245182</v>
      </c>
      <c r="Y112" s="153">
        <v>0.91029915485000001</v>
      </c>
      <c r="Z112" s="153">
        <v>1.3402507251E-2</v>
      </c>
      <c r="AA112" s="153">
        <v>1.8052214061999999E-2</v>
      </c>
      <c r="AB112" s="178">
        <v>-1.0637817659</v>
      </c>
      <c r="AC112" s="177">
        <v>0.40611898386</v>
      </c>
      <c r="AD112" s="153">
        <v>-8.9091784848000007E-3</v>
      </c>
      <c r="AE112" s="153">
        <v>-3.3825410032999999E-2</v>
      </c>
      <c r="AF112" s="181">
        <v>17346.36131</v>
      </c>
      <c r="AG112" s="180">
        <v>207763.86215</v>
      </c>
      <c r="AH112" s="180">
        <v>-28809.57618</v>
      </c>
      <c r="AI112" s="128" t="s">
        <v>46</v>
      </c>
      <c r="AJ112" s="128" t="s">
        <v>46</v>
      </c>
      <c r="AK112" s="128" t="s">
        <v>46</v>
      </c>
    </row>
    <row r="113" spans="1:37" ht="14.75" customHeight="1" x14ac:dyDescent="0.35">
      <c r="A113" s="8"/>
      <c r="B113" s="129">
        <v>13083227000190</v>
      </c>
      <c r="C113" s="125" t="s">
        <v>7582</v>
      </c>
      <c r="D113" s="122" t="s">
        <v>3395</v>
      </c>
      <c r="E113" s="126" t="s">
        <v>7583</v>
      </c>
      <c r="F113" s="126" t="s">
        <v>114</v>
      </c>
      <c r="G113" s="126" t="s">
        <v>115</v>
      </c>
      <c r="H113" s="127">
        <v>500</v>
      </c>
      <c r="I113" s="127">
        <v>500</v>
      </c>
      <c r="J113" s="127">
        <v>500</v>
      </c>
      <c r="K113" s="126" t="s">
        <v>214</v>
      </c>
      <c r="L113" s="126" t="s">
        <v>3556</v>
      </c>
      <c r="M113" s="153">
        <v>0.02</v>
      </c>
      <c r="N113" s="128" t="s">
        <v>7457</v>
      </c>
      <c r="O113" s="155">
        <v>40786</v>
      </c>
      <c r="P113" s="153">
        <v>6.0094349928000002E-2</v>
      </c>
      <c r="Q113" s="153">
        <v>0.46334939198000002</v>
      </c>
      <c r="R113" s="153">
        <v>0.23976751434000002</v>
      </c>
      <c r="S113" s="153">
        <v>0.23162170559</v>
      </c>
      <c r="T113" s="153">
        <v>4.3720420669999996E-2</v>
      </c>
      <c r="U113" s="153">
        <v>4.9260479283</v>
      </c>
      <c r="V113" s="153">
        <v>4.4716775859000002</v>
      </c>
      <c r="W113" s="153">
        <v>1.8007364146</v>
      </c>
      <c r="X113" s="153">
        <v>0.89660822824999997</v>
      </c>
      <c r="Y113" s="153">
        <v>0.10228397375000001</v>
      </c>
      <c r="Z113" s="153">
        <v>0.22993777147</v>
      </c>
      <c r="AA113" s="153">
        <v>0.20859357103000001</v>
      </c>
      <c r="AB113" s="178">
        <v>0.53943167539000003</v>
      </c>
      <c r="AC113" s="177">
        <v>2.9748913323E-2</v>
      </c>
      <c r="AD113" s="153">
        <v>-0.18947298894</v>
      </c>
      <c r="AE113" s="153">
        <v>-0.53854769199000008</v>
      </c>
      <c r="AF113" s="181">
        <v>2.7745842000000001</v>
      </c>
      <c r="AG113" s="180">
        <v>37179.233740000003</v>
      </c>
      <c r="AH113" s="180">
        <v>-10401.97863</v>
      </c>
      <c r="AI113" s="128" t="s">
        <v>46</v>
      </c>
      <c r="AJ113" s="128" t="s">
        <v>46</v>
      </c>
      <c r="AK113" s="128" t="s">
        <v>46</v>
      </c>
    </row>
    <row r="114" spans="1:37" ht="14.75" customHeight="1" x14ac:dyDescent="0.35">
      <c r="A114" s="8"/>
      <c r="B114" s="129">
        <v>36182298000145</v>
      </c>
      <c r="C114" s="125" t="s">
        <v>7584</v>
      </c>
      <c r="D114" s="122" t="s">
        <v>3552</v>
      </c>
      <c r="E114" s="126" t="s">
        <v>7583</v>
      </c>
      <c r="F114" s="126" t="s">
        <v>114</v>
      </c>
      <c r="G114" s="126" t="s">
        <v>115</v>
      </c>
      <c r="H114" s="127">
        <v>500</v>
      </c>
      <c r="I114" s="127">
        <v>500</v>
      </c>
      <c r="J114" s="127">
        <v>500</v>
      </c>
      <c r="K114" s="126" t="s">
        <v>214</v>
      </c>
      <c r="L114" s="126" t="s">
        <v>3556</v>
      </c>
      <c r="M114" s="153">
        <v>0.02</v>
      </c>
      <c r="N114" s="128" t="s">
        <v>46</v>
      </c>
      <c r="O114" s="155">
        <v>43895</v>
      </c>
      <c r="P114" s="153">
        <v>5.8634623488999997E-2</v>
      </c>
      <c r="Q114" s="153">
        <v>0.45695217419</v>
      </c>
      <c r="R114" s="153">
        <v>0.29393945832000001</v>
      </c>
      <c r="S114" s="153">
        <v>0.41523509609000003</v>
      </c>
      <c r="T114" s="153">
        <v>0.28794773321</v>
      </c>
      <c r="U114" s="153">
        <v>4.8063913813000001</v>
      </c>
      <c r="V114" s="153">
        <v>4.4099395198</v>
      </c>
      <c r="W114" s="153">
        <v>2.2075863269</v>
      </c>
      <c r="X114" s="153">
        <v>1.6073761432</v>
      </c>
      <c r="Y114" s="153">
        <v>0.67365404850999999</v>
      </c>
      <c r="Z114" s="153">
        <v>0.17972773383999999</v>
      </c>
      <c r="AA114" s="153">
        <v>0.20651349108000003</v>
      </c>
      <c r="AB114" s="178">
        <v>0.89703167802999995</v>
      </c>
      <c r="AC114" s="177">
        <v>-3.5432124415000002E-2</v>
      </c>
      <c r="AD114" s="153">
        <v>-0.13166366714</v>
      </c>
      <c r="AE114" s="153">
        <v>-0.38760879541000004</v>
      </c>
      <c r="AF114" s="181">
        <v>1.412941</v>
      </c>
      <c r="AG114" s="180">
        <v>117465.14410999999</v>
      </c>
      <c r="AH114" s="180">
        <v>3993.7163599999999</v>
      </c>
      <c r="AI114" s="128" t="s">
        <v>46</v>
      </c>
      <c r="AJ114" s="128" t="s">
        <v>46</v>
      </c>
      <c r="AK114" s="128" t="s">
        <v>46</v>
      </c>
    </row>
    <row r="115" spans="1:37" ht="14.75" customHeight="1" x14ac:dyDescent="0.35">
      <c r="A115" s="8"/>
      <c r="B115" s="129">
        <v>9093967000130</v>
      </c>
      <c r="C115" s="125" t="s">
        <v>7585</v>
      </c>
      <c r="D115" s="122"/>
      <c r="E115" s="126" t="s">
        <v>2793</v>
      </c>
      <c r="F115" s="126" t="s">
        <v>163</v>
      </c>
      <c r="G115" s="126" t="s">
        <v>3570</v>
      </c>
      <c r="H115" s="127">
        <v>100</v>
      </c>
      <c r="I115" s="127">
        <v>100</v>
      </c>
      <c r="J115" s="127">
        <v>100</v>
      </c>
      <c r="K115" s="126" t="s">
        <v>215</v>
      </c>
      <c r="L115" s="126" t="s">
        <v>215</v>
      </c>
      <c r="M115" s="153">
        <v>1.1000000000000001E-3</v>
      </c>
      <c r="N115" s="128" t="s">
        <v>46</v>
      </c>
      <c r="O115" s="155">
        <v>39904</v>
      </c>
      <c r="P115" s="153">
        <v>1.2190951831000002E-2</v>
      </c>
      <c r="Q115" s="153">
        <v>0.10400027297999999</v>
      </c>
      <c r="R115" s="153">
        <v>0.13383444876</v>
      </c>
      <c r="S115" s="153">
        <v>0.26388033548000001</v>
      </c>
      <c r="T115" s="153">
        <v>0.43837595340999996</v>
      </c>
      <c r="U115" s="153">
        <v>0.99931546115000003</v>
      </c>
      <c r="V115" s="153">
        <v>1.0036825291</v>
      </c>
      <c r="W115" s="153">
        <v>1.0051426944999999</v>
      </c>
      <c r="X115" s="153">
        <v>1.0214814689</v>
      </c>
      <c r="Y115" s="153">
        <v>1.0255810402999999</v>
      </c>
      <c r="Z115" s="153">
        <v>8.8489817668000001E-4</v>
      </c>
      <c r="AA115" s="153">
        <v>2.1823930139E-3</v>
      </c>
      <c r="AB115" s="178">
        <v>1.8291663797</v>
      </c>
      <c r="AC115" s="177">
        <v>0.51774313345</v>
      </c>
      <c r="AD115" s="153">
        <v>0</v>
      </c>
      <c r="AE115" s="153">
        <v>-1.3332614903000001E-3</v>
      </c>
      <c r="AF115" s="181">
        <v>45.812801999999998</v>
      </c>
      <c r="AG115" s="180">
        <v>285137.37329999998</v>
      </c>
      <c r="AH115" s="180">
        <v>6145.1579700000002</v>
      </c>
      <c r="AI115" s="128" t="s">
        <v>46</v>
      </c>
      <c r="AJ115" s="128" t="s">
        <v>46</v>
      </c>
      <c r="AK115" s="128" t="s">
        <v>46</v>
      </c>
    </row>
    <row r="116" spans="1:37" ht="14.75" customHeight="1" x14ac:dyDescent="0.35">
      <c r="A116" s="8"/>
      <c r="B116" s="129">
        <v>47700101000139</v>
      </c>
      <c r="C116" s="125" t="s">
        <v>7586</v>
      </c>
      <c r="D116" s="122"/>
      <c r="E116" s="126" t="s">
        <v>7587</v>
      </c>
      <c r="F116" s="126" t="s">
        <v>114</v>
      </c>
      <c r="G116" s="126" t="s">
        <v>115</v>
      </c>
      <c r="H116" s="127" t="s">
        <v>46</v>
      </c>
      <c r="I116" s="127" t="s">
        <v>46</v>
      </c>
      <c r="J116" s="127" t="s">
        <v>46</v>
      </c>
      <c r="K116" s="126" t="s">
        <v>222</v>
      </c>
      <c r="L116" s="126" t="s">
        <v>221</v>
      </c>
      <c r="M116" s="153">
        <v>1.3500000000000002E-2</v>
      </c>
      <c r="N116" s="128" t="s">
        <v>46</v>
      </c>
      <c r="O116" s="155">
        <v>44832</v>
      </c>
      <c r="P116" s="153">
        <v>4.0606394763000007E-2</v>
      </c>
      <c r="Q116" s="153">
        <v>0.32817754464999999</v>
      </c>
      <c r="R116" s="153">
        <v>0.13324958213000002</v>
      </c>
      <c r="S116" s="153">
        <v>0.28871916344999998</v>
      </c>
      <c r="T116" s="153">
        <v>0.38142748159999995</v>
      </c>
      <c r="U116" s="153">
        <v>3.3285832534000002</v>
      </c>
      <c r="V116" s="153">
        <v>3.1671654178000002</v>
      </c>
      <c r="W116" s="153">
        <v>1.0007501451</v>
      </c>
      <c r="X116" s="153">
        <v>1.117632637</v>
      </c>
      <c r="Y116" s="153">
        <v>0.89235002591000001</v>
      </c>
      <c r="Z116" s="153">
        <v>0.18660551454999999</v>
      </c>
      <c r="AA116" s="153">
        <v>0.17148073033</v>
      </c>
      <c r="AB116" s="178">
        <v>9.4612388961999999E-2</v>
      </c>
      <c r="AC116" s="177">
        <v>3.4240744075000003E-2</v>
      </c>
      <c r="AD116" s="153">
        <v>-0.16907814448</v>
      </c>
      <c r="AE116" s="153">
        <v>-0.1948372974</v>
      </c>
      <c r="AF116" s="181">
        <v>1.39156086</v>
      </c>
      <c r="AG116" s="180">
        <v>137597.60011999999</v>
      </c>
      <c r="AH116" s="180">
        <v>18268.857400000001</v>
      </c>
      <c r="AI116" s="128" t="s">
        <v>46</v>
      </c>
      <c r="AJ116" s="128" t="s">
        <v>46</v>
      </c>
      <c r="AK116" s="128" t="s">
        <v>46</v>
      </c>
    </row>
    <row r="117" spans="1:37" ht="14.75" customHeight="1" x14ac:dyDescent="0.35">
      <c r="A117" s="8"/>
      <c r="B117" s="129">
        <v>60100356000129</v>
      </c>
      <c r="C117" s="125" t="s">
        <v>7588</v>
      </c>
      <c r="D117" s="122"/>
      <c r="E117" s="126" t="s">
        <v>2793</v>
      </c>
      <c r="F117" s="126" t="s">
        <v>114</v>
      </c>
      <c r="G117" s="126" t="s">
        <v>115</v>
      </c>
      <c r="H117" s="127" t="s">
        <v>46</v>
      </c>
      <c r="I117" s="127" t="s">
        <v>46</v>
      </c>
      <c r="J117" s="127" t="s">
        <v>46</v>
      </c>
      <c r="K117" s="126" t="s">
        <v>222</v>
      </c>
      <c r="L117" s="126" t="s">
        <v>221</v>
      </c>
      <c r="M117" s="153">
        <v>4.6999999999999993E-3</v>
      </c>
      <c r="N117" s="128" t="s">
        <v>46</v>
      </c>
      <c r="O117" s="155">
        <v>45763</v>
      </c>
      <c r="P117" s="153" t="s">
        <v>46</v>
      </c>
      <c r="Q117" s="153" t="s">
        <v>46</v>
      </c>
      <c r="R117" s="153" t="s">
        <v>46</v>
      </c>
      <c r="S117" s="153" t="s">
        <v>46</v>
      </c>
      <c r="T117" s="153" t="s">
        <v>46</v>
      </c>
      <c r="U117" s="153" t="s">
        <v>46</v>
      </c>
      <c r="V117" s="153" t="s">
        <v>46</v>
      </c>
      <c r="W117" s="153" t="s">
        <v>46</v>
      </c>
      <c r="X117" s="153" t="s">
        <v>46</v>
      </c>
      <c r="Y117" s="153" t="s">
        <v>46</v>
      </c>
      <c r="Z117" s="153" t="s">
        <v>46</v>
      </c>
      <c r="AA117" s="153">
        <v>0.16178098137999999</v>
      </c>
      <c r="AB117" s="178" t="s">
        <v>46</v>
      </c>
      <c r="AC117" s="177">
        <v>1.3080831852999999</v>
      </c>
      <c r="AD117" s="153">
        <v>-9.8422127808000012E-2</v>
      </c>
      <c r="AE117" s="153">
        <v>-9.8422127808000012E-2</v>
      </c>
      <c r="AF117" s="181">
        <v>1.1555770000000001</v>
      </c>
      <c r="AG117" s="180">
        <v>29232.88997</v>
      </c>
      <c r="AH117" s="180">
        <v>27545.48</v>
      </c>
      <c r="AI117" s="128" t="s">
        <v>46</v>
      </c>
      <c r="AJ117" s="128" t="s">
        <v>46</v>
      </c>
      <c r="AK117" s="128" t="s">
        <v>46</v>
      </c>
    </row>
    <row r="118" spans="1:37" ht="14.75" customHeight="1" x14ac:dyDescent="0.35">
      <c r="A118" s="8"/>
      <c r="B118" s="129">
        <v>45938170000150</v>
      </c>
      <c r="C118" s="125" t="s">
        <v>7589</v>
      </c>
      <c r="D118" s="122"/>
      <c r="E118" s="126" t="s">
        <v>7590</v>
      </c>
      <c r="F118" s="126" t="s">
        <v>114</v>
      </c>
      <c r="G118" s="126" t="s">
        <v>115</v>
      </c>
      <c r="H118" s="127">
        <v>50000</v>
      </c>
      <c r="I118" s="127">
        <v>50000</v>
      </c>
      <c r="J118" s="127">
        <v>30000</v>
      </c>
      <c r="K118" s="126" t="s">
        <v>7591</v>
      </c>
      <c r="L118" s="126" t="s">
        <v>7592</v>
      </c>
      <c r="M118" s="153">
        <v>5.0000000000000001E-3</v>
      </c>
      <c r="N118" s="128" t="s">
        <v>46</v>
      </c>
      <c r="O118" s="155">
        <v>44743</v>
      </c>
      <c r="P118" s="153">
        <v>3.7358987889000002E-2</v>
      </c>
      <c r="Q118" s="153">
        <v>0.32034564141999999</v>
      </c>
      <c r="R118" s="153">
        <v>0.12446966084</v>
      </c>
      <c r="S118" s="153">
        <v>0.27098063617000001</v>
      </c>
      <c r="T118" s="153">
        <v>0.37046065210000001</v>
      </c>
      <c r="U118" s="153">
        <v>3.0623871480999996</v>
      </c>
      <c r="V118" s="153">
        <v>3.0915815350000004</v>
      </c>
      <c r="W118" s="153">
        <v>0.93480991955999992</v>
      </c>
      <c r="X118" s="153">
        <v>1.0489667514000001</v>
      </c>
      <c r="Y118" s="153">
        <v>0.86669311586000009</v>
      </c>
      <c r="Z118" s="153">
        <v>0.18505631056999999</v>
      </c>
      <c r="AA118" s="153">
        <v>0.16736161341</v>
      </c>
      <c r="AB118" s="178">
        <v>5.1066449780000002E-2</v>
      </c>
      <c r="AC118" s="177">
        <v>0.11050377852</v>
      </c>
      <c r="AD118" s="153">
        <v>-0.16944039317000001</v>
      </c>
      <c r="AE118" s="153">
        <v>-0.19562512522999997</v>
      </c>
      <c r="AF118" s="181">
        <v>1.49476845</v>
      </c>
      <c r="AG118" s="180">
        <v>18403.96962</v>
      </c>
      <c r="AH118" s="180">
        <v>-5518.0860400000001</v>
      </c>
      <c r="AI118" s="128" t="s">
        <v>46</v>
      </c>
      <c r="AJ118" s="128" t="s">
        <v>46</v>
      </c>
      <c r="AK118" s="128" t="s">
        <v>46</v>
      </c>
    </row>
    <row r="119" spans="1:37" ht="14.75" customHeight="1" x14ac:dyDescent="0.35">
      <c r="A119" s="8"/>
      <c r="B119" s="129">
        <v>30568495000110</v>
      </c>
      <c r="C119" s="125" t="s">
        <v>7593</v>
      </c>
      <c r="D119" s="122" t="s">
        <v>3393</v>
      </c>
      <c r="E119" s="126" t="s">
        <v>356</v>
      </c>
      <c r="F119" s="126" t="s">
        <v>163</v>
      </c>
      <c r="G119" s="126" t="s">
        <v>3547</v>
      </c>
      <c r="H119" s="127">
        <v>500</v>
      </c>
      <c r="I119" s="127">
        <v>100</v>
      </c>
      <c r="J119" s="127">
        <v>100</v>
      </c>
      <c r="K119" s="126" t="s">
        <v>7497</v>
      </c>
      <c r="L119" s="126" t="s">
        <v>7484</v>
      </c>
      <c r="M119" s="153">
        <v>6.0000000000000001E-3</v>
      </c>
      <c r="N119" s="128" t="s">
        <v>7526</v>
      </c>
      <c r="O119" s="155">
        <v>43612</v>
      </c>
      <c r="P119" s="153">
        <v>1.3615188815999999E-2</v>
      </c>
      <c r="Q119" s="153">
        <v>0.10729855145</v>
      </c>
      <c r="R119" s="153">
        <v>0.13787238430000001</v>
      </c>
      <c r="S119" s="153">
        <v>0.28847080983000001</v>
      </c>
      <c r="T119" s="153">
        <v>0.44899295299999997</v>
      </c>
      <c r="U119" s="153">
        <v>1.1160628700999999</v>
      </c>
      <c r="V119" s="153">
        <v>1.0355134502000001</v>
      </c>
      <c r="W119" s="153">
        <v>1.0354689777999999</v>
      </c>
      <c r="X119" s="153">
        <v>1.1166712594000001</v>
      </c>
      <c r="Y119" s="153">
        <v>1.0504195229</v>
      </c>
      <c r="Z119" s="153">
        <v>6.4861312857000001E-3</v>
      </c>
      <c r="AA119" s="153">
        <v>8.6311484408000006E-3</v>
      </c>
      <c r="AB119" s="178">
        <v>0.65373479593999995</v>
      </c>
      <c r="AC119" s="177">
        <v>1.0227217753</v>
      </c>
      <c r="AD119" s="153">
        <v>-4.5086537881999997E-3</v>
      </c>
      <c r="AE119" s="153">
        <v>-3.0474753788000002E-2</v>
      </c>
      <c r="AF119" s="181">
        <v>1.8189178399999999</v>
      </c>
      <c r="AG119" s="180">
        <v>209496.20121999999</v>
      </c>
      <c r="AH119" s="180">
        <v>-63896.238100000002</v>
      </c>
      <c r="AI119" s="128" t="s">
        <v>46</v>
      </c>
      <c r="AJ119" s="128" t="s">
        <v>46</v>
      </c>
      <c r="AK119" s="128" t="s">
        <v>46</v>
      </c>
    </row>
    <row r="120" spans="1:37" ht="14.75" customHeight="1" x14ac:dyDescent="0.35">
      <c r="A120" s="8"/>
      <c r="B120" s="129">
        <v>14237118000142</v>
      </c>
      <c r="C120" s="125" t="s">
        <v>7594</v>
      </c>
      <c r="D120" s="122" t="s">
        <v>3394</v>
      </c>
      <c r="E120" s="126" t="s">
        <v>356</v>
      </c>
      <c r="F120" s="126" t="s">
        <v>163</v>
      </c>
      <c r="G120" s="126" t="s">
        <v>3547</v>
      </c>
      <c r="H120" s="127">
        <v>500</v>
      </c>
      <c r="I120" s="127">
        <v>500</v>
      </c>
      <c r="J120" s="127">
        <v>500</v>
      </c>
      <c r="K120" s="126" t="s">
        <v>7497</v>
      </c>
      <c r="L120" s="126" t="s">
        <v>7484</v>
      </c>
      <c r="M120" s="153">
        <v>6.0000000000000001E-3</v>
      </c>
      <c r="N120" s="128" t="s">
        <v>7595</v>
      </c>
      <c r="O120" s="155">
        <v>40883</v>
      </c>
      <c r="P120" s="153">
        <v>1.3647723341E-2</v>
      </c>
      <c r="Q120" s="153">
        <v>0.10636338249999999</v>
      </c>
      <c r="R120" s="153">
        <v>0.1368962437</v>
      </c>
      <c r="S120" s="153">
        <v>0.28655083789999997</v>
      </c>
      <c r="T120" s="153">
        <v>0.44602696692999999</v>
      </c>
      <c r="U120" s="153">
        <v>1.1187297868000001</v>
      </c>
      <c r="V120" s="153">
        <v>1.0264883514000001</v>
      </c>
      <c r="W120" s="153">
        <v>1.0281378264999999</v>
      </c>
      <c r="X120" s="153">
        <v>1.1092390430999999</v>
      </c>
      <c r="Y120" s="153">
        <v>1.0434805950999999</v>
      </c>
      <c r="Z120" s="153">
        <v>7.0029405049000003E-3</v>
      </c>
      <c r="AA120" s="153">
        <v>7.9808912431000006E-3</v>
      </c>
      <c r="AB120" s="178">
        <v>0.48070786418</v>
      </c>
      <c r="AC120" s="177">
        <v>1.0724061261</v>
      </c>
      <c r="AD120" s="153">
        <v>-5.4574180754E-3</v>
      </c>
      <c r="AE120" s="153">
        <v>-3.0049138466000002E-2</v>
      </c>
      <c r="AF120" s="181">
        <v>3.9262102400000001</v>
      </c>
      <c r="AG120" s="180">
        <v>134655.82527999999</v>
      </c>
      <c r="AH120" s="180">
        <v>-38720.75877</v>
      </c>
      <c r="AI120" s="128" t="s">
        <v>46</v>
      </c>
      <c r="AJ120" s="128" t="s">
        <v>46</v>
      </c>
      <c r="AK120" s="128" t="s">
        <v>46</v>
      </c>
    </row>
    <row r="121" spans="1:37" ht="14.75" customHeight="1" x14ac:dyDescent="0.35">
      <c r="A121" s="8"/>
      <c r="B121" s="129">
        <v>52285852000176</v>
      </c>
      <c r="C121" s="125" t="s">
        <v>7596</v>
      </c>
      <c r="D121" s="122"/>
      <c r="E121" s="126" t="s">
        <v>356</v>
      </c>
      <c r="F121" s="126" t="s">
        <v>163</v>
      </c>
      <c r="G121" s="126" t="s">
        <v>3547</v>
      </c>
      <c r="H121" s="127" t="s">
        <v>46</v>
      </c>
      <c r="I121" s="127" t="s">
        <v>46</v>
      </c>
      <c r="J121" s="127" t="s">
        <v>46</v>
      </c>
      <c r="K121" s="126" t="s">
        <v>7497</v>
      </c>
      <c r="L121" s="126" t="s">
        <v>7484</v>
      </c>
      <c r="M121" s="153">
        <v>6.0000000000000001E-3</v>
      </c>
      <c r="N121" s="128" t="s">
        <v>7431</v>
      </c>
      <c r="O121" s="155">
        <v>45197</v>
      </c>
      <c r="P121" s="153">
        <v>1.3794624549E-2</v>
      </c>
      <c r="Q121" s="153">
        <v>0.11075513078</v>
      </c>
      <c r="R121" s="153">
        <v>0.14160104443999999</v>
      </c>
      <c r="S121" s="153">
        <v>0.29358191927999999</v>
      </c>
      <c r="T121" s="153" t="s">
        <v>46</v>
      </c>
      <c r="U121" s="153">
        <v>1.1307715577000002</v>
      </c>
      <c r="V121" s="153">
        <v>1.0688720961</v>
      </c>
      <c r="W121" s="153">
        <v>1.0634724966</v>
      </c>
      <c r="X121" s="153">
        <v>1.1364563775000001</v>
      </c>
      <c r="Y121" s="153" t="s">
        <v>46</v>
      </c>
      <c r="Z121" s="153">
        <v>5.5878300477999994E-3</v>
      </c>
      <c r="AA121" s="153">
        <v>4.2988691305E-3</v>
      </c>
      <c r="AB121" s="178">
        <v>1.3623894119</v>
      </c>
      <c r="AC121" s="177">
        <v>3.2902105033</v>
      </c>
      <c r="AD121" s="153">
        <v>-2.3221545971E-3</v>
      </c>
      <c r="AE121" s="153">
        <v>-2.3221545971E-3</v>
      </c>
      <c r="AF121" s="181">
        <v>1.2941809900000001</v>
      </c>
      <c r="AG121" s="180">
        <v>274795.50475000002</v>
      </c>
      <c r="AH121" s="180">
        <v>53016.682610000003</v>
      </c>
      <c r="AI121" s="128" t="s">
        <v>46</v>
      </c>
      <c r="AJ121" s="128" t="s">
        <v>46</v>
      </c>
      <c r="AK121" s="128" t="s">
        <v>46</v>
      </c>
    </row>
    <row r="122" spans="1:37" ht="14.75" customHeight="1" x14ac:dyDescent="0.35">
      <c r="A122" s="8"/>
      <c r="B122" s="129">
        <v>49598896000141</v>
      </c>
      <c r="C122" s="125" t="s">
        <v>7597</v>
      </c>
      <c r="D122" s="122"/>
      <c r="E122" s="126" t="s">
        <v>356</v>
      </c>
      <c r="F122" s="126" t="s">
        <v>163</v>
      </c>
      <c r="G122" s="126" t="s">
        <v>3547</v>
      </c>
      <c r="H122" s="127" t="s">
        <v>46</v>
      </c>
      <c r="I122" s="127" t="s">
        <v>46</v>
      </c>
      <c r="J122" s="127" t="s">
        <v>46</v>
      </c>
      <c r="K122" s="126" t="s">
        <v>7598</v>
      </c>
      <c r="L122" s="126" t="s">
        <v>7599</v>
      </c>
      <c r="M122" s="153">
        <v>7.4999999999999997E-3</v>
      </c>
      <c r="N122" s="128" t="s">
        <v>46</v>
      </c>
      <c r="O122" s="155">
        <v>44987</v>
      </c>
      <c r="P122" s="153">
        <v>1.8385677316E-2</v>
      </c>
      <c r="Q122" s="153">
        <v>0.10595442661</v>
      </c>
      <c r="R122" s="153">
        <v>0.11217363179999999</v>
      </c>
      <c r="S122" s="153">
        <v>0.24627042640999999</v>
      </c>
      <c r="T122" s="153" t="s">
        <v>46</v>
      </c>
      <c r="U122" s="153">
        <v>1.5071088672999999</v>
      </c>
      <c r="V122" s="153">
        <v>1.0225416129</v>
      </c>
      <c r="W122" s="153">
        <v>0.84246251667999994</v>
      </c>
      <c r="X122" s="153">
        <v>0.95331346487000002</v>
      </c>
      <c r="Y122" s="153" t="s">
        <v>46</v>
      </c>
      <c r="Z122" s="153">
        <v>2.9548611346000002E-2</v>
      </c>
      <c r="AA122" s="153">
        <v>3.2112518865000002E-2</v>
      </c>
      <c r="AB122" s="178">
        <v>-0.61512146364999998</v>
      </c>
      <c r="AC122" s="177">
        <v>0.21392274926999999</v>
      </c>
      <c r="AD122" s="153">
        <v>-1.6758387308999999E-2</v>
      </c>
      <c r="AE122" s="153">
        <v>-2.6892943477000001E-2</v>
      </c>
      <c r="AF122" s="181">
        <v>1.3761376000000001</v>
      </c>
      <c r="AG122" s="180">
        <v>67597.353770000002</v>
      </c>
      <c r="AH122" s="180">
        <v>14367.32936</v>
      </c>
      <c r="AI122" s="128" t="s">
        <v>46</v>
      </c>
      <c r="AJ122" s="128" t="s">
        <v>46</v>
      </c>
      <c r="AK122" s="128" t="s">
        <v>46</v>
      </c>
    </row>
    <row r="123" spans="1:37" ht="14.75" customHeight="1" x14ac:dyDescent="0.35">
      <c r="A123" s="8"/>
      <c r="B123" s="129">
        <v>30568485000185</v>
      </c>
      <c r="C123" s="125" t="s">
        <v>7600</v>
      </c>
      <c r="D123" s="122" t="s">
        <v>3394</v>
      </c>
      <c r="E123" s="126" t="s">
        <v>356</v>
      </c>
      <c r="F123" s="126" t="s">
        <v>163</v>
      </c>
      <c r="G123" s="126" t="s">
        <v>3547</v>
      </c>
      <c r="H123" s="127">
        <v>100000</v>
      </c>
      <c r="I123" s="127">
        <v>10000</v>
      </c>
      <c r="J123" s="127">
        <v>0</v>
      </c>
      <c r="K123" s="126" t="s">
        <v>7601</v>
      </c>
      <c r="L123" s="126" t="s">
        <v>214</v>
      </c>
      <c r="M123" s="153">
        <v>1.1000000000000001E-2</v>
      </c>
      <c r="N123" s="128" t="s">
        <v>3373</v>
      </c>
      <c r="O123" s="155">
        <v>43637</v>
      </c>
      <c r="P123" s="153">
        <v>1.1651486893000001E-2</v>
      </c>
      <c r="Q123" s="153">
        <v>0.11338155384</v>
      </c>
      <c r="R123" s="153">
        <v>0.14739046102</v>
      </c>
      <c r="S123" s="153">
        <v>0.28886078358</v>
      </c>
      <c r="T123" s="153">
        <v>0.41598652047999995</v>
      </c>
      <c r="U123" s="153">
        <v>0.95509449623999998</v>
      </c>
      <c r="V123" s="153">
        <v>1.0942190963</v>
      </c>
      <c r="W123" s="153">
        <v>1.1069530043</v>
      </c>
      <c r="X123" s="153">
        <v>1.1181808488</v>
      </c>
      <c r="Y123" s="153">
        <v>0.97320093658999995</v>
      </c>
      <c r="Z123" s="153">
        <v>9.0519368117000006E-3</v>
      </c>
      <c r="AA123" s="153">
        <v>1.2157216877999999E-2</v>
      </c>
      <c r="AB123" s="178">
        <v>1.4009459741000001</v>
      </c>
      <c r="AC123" s="177">
        <v>1.0192351767000001</v>
      </c>
      <c r="AD123" s="153">
        <v>-5.5359747144E-3</v>
      </c>
      <c r="AE123" s="153">
        <v>-3.8743948601E-2</v>
      </c>
      <c r="AF123" s="181">
        <v>1.85204192</v>
      </c>
      <c r="AG123" s="180">
        <v>135003.62237999999</v>
      </c>
      <c r="AH123" s="180">
        <v>-32481.383999999998</v>
      </c>
      <c r="AI123" s="128" t="s">
        <v>46</v>
      </c>
      <c r="AJ123" s="128" t="s">
        <v>46</v>
      </c>
      <c r="AK123" s="128" t="s">
        <v>46</v>
      </c>
    </row>
    <row r="124" spans="1:37" ht="14.75" customHeight="1" x14ac:dyDescent="0.35">
      <c r="A124" s="8"/>
      <c r="B124" s="129">
        <v>51075995000190</v>
      </c>
      <c r="C124" s="125" t="s">
        <v>7602</v>
      </c>
      <c r="D124" s="122"/>
      <c r="E124" s="126" t="s">
        <v>356</v>
      </c>
      <c r="F124" s="126" t="s">
        <v>163</v>
      </c>
      <c r="G124" s="126" t="s">
        <v>3547</v>
      </c>
      <c r="H124" s="127">
        <v>50000</v>
      </c>
      <c r="I124" s="127">
        <v>50000</v>
      </c>
      <c r="J124" s="127">
        <v>50000</v>
      </c>
      <c r="K124" s="126" t="s">
        <v>215</v>
      </c>
      <c r="L124" s="126" t="s">
        <v>215</v>
      </c>
      <c r="M124" s="153">
        <v>1.0700000000000001E-2</v>
      </c>
      <c r="N124" s="128" t="s">
        <v>7603</v>
      </c>
      <c r="O124" s="155">
        <v>45117</v>
      </c>
      <c r="P124" s="153">
        <v>-5.6427131985000004E-2</v>
      </c>
      <c r="Q124" s="153">
        <v>-0.27035357092000001</v>
      </c>
      <c r="R124" s="153">
        <v>-0.40436077813999999</v>
      </c>
      <c r="S124" s="153">
        <v>-0.40812258470000001</v>
      </c>
      <c r="T124" s="153" t="s">
        <v>46</v>
      </c>
      <c r="U124" s="153">
        <v>-4.6254391127000005</v>
      </c>
      <c r="V124" s="153">
        <v>-2.6091196497999998</v>
      </c>
      <c r="W124" s="153">
        <v>-3.0368883785999996</v>
      </c>
      <c r="X124" s="153">
        <v>-1.5798435929999999</v>
      </c>
      <c r="Y124" s="153" t="s">
        <v>46</v>
      </c>
      <c r="Z124" s="153">
        <v>0.23444410796000001</v>
      </c>
      <c r="AA124" s="153">
        <v>0.17516063479999999</v>
      </c>
      <c r="AB124" s="178">
        <v>-2.0709750906000002</v>
      </c>
      <c r="AC124" s="177">
        <v>-1.6373230664</v>
      </c>
      <c r="AD124" s="153">
        <v>-0.41493271814999999</v>
      </c>
      <c r="AE124" s="153">
        <v>-0.46974850226999998</v>
      </c>
      <c r="AF124" s="181">
        <v>0.61703304000000003</v>
      </c>
      <c r="AG124" s="180">
        <v>21158.655190000001</v>
      </c>
      <c r="AH124" s="180">
        <v>-1.02075</v>
      </c>
      <c r="AI124" s="128" t="s">
        <v>46</v>
      </c>
      <c r="AJ124" s="128" t="s">
        <v>46</v>
      </c>
      <c r="AK124" s="128" t="s">
        <v>46</v>
      </c>
    </row>
    <row r="125" spans="1:37" ht="14.75" customHeight="1" x14ac:dyDescent="0.35">
      <c r="A125" s="8"/>
      <c r="B125" s="129">
        <v>19391026000136</v>
      </c>
      <c r="C125" s="125" t="s">
        <v>7604</v>
      </c>
      <c r="D125" s="122"/>
      <c r="E125" s="126" t="s">
        <v>7605</v>
      </c>
      <c r="F125" s="126" t="s">
        <v>163</v>
      </c>
      <c r="G125" s="126" t="s">
        <v>3547</v>
      </c>
      <c r="H125" s="127">
        <v>10000</v>
      </c>
      <c r="I125" s="127">
        <v>10000</v>
      </c>
      <c r="J125" s="127">
        <v>10000</v>
      </c>
      <c r="K125" s="126" t="s">
        <v>216</v>
      </c>
      <c r="L125" s="126" t="s">
        <v>224</v>
      </c>
      <c r="M125" s="153">
        <v>3.0000000000000001E-3</v>
      </c>
      <c r="N125" s="128" t="s">
        <v>46</v>
      </c>
      <c r="O125" s="155">
        <v>41646</v>
      </c>
      <c r="P125" s="153">
        <v>-1.7896796012000001E-2</v>
      </c>
      <c r="Q125" s="153">
        <v>-0.13615115786000001</v>
      </c>
      <c r="R125" s="153">
        <v>-0.19338963576000001</v>
      </c>
      <c r="S125" s="153">
        <v>-0.39522602468000001</v>
      </c>
      <c r="T125" s="153">
        <v>-0.58199527031999998</v>
      </c>
      <c r="U125" s="153">
        <v>-1.4670343389000002</v>
      </c>
      <c r="V125" s="153">
        <v>-1.3139632671999999</v>
      </c>
      <c r="W125" s="153">
        <v>-1.4524226114999998</v>
      </c>
      <c r="X125" s="153">
        <v>-1.5299209754</v>
      </c>
      <c r="Y125" s="153">
        <v>-1.3615785951999999</v>
      </c>
      <c r="Z125" s="153">
        <v>8.9536248604000002E-2</v>
      </c>
      <c r="AA125" s="153">
        <v>0.21208294917000001</v>
      </c>
      <c r="AB125" s="178">
        <v>-3.2531713837999998</v>
      </c>
      <c r="AC125" s="177">
        <v>-1.0615894185999999</v>
      </c>
      <c r="AD125" s="153">
        <v>-0.19352286564999999</v>
      </c>
      <c r="AE125" s="153">
        <v>-0.88472625691999995</v>
      </c>
      <c r="AF125" s="181">
        <v>0.19510915000000001</v>
      </c>
      <c r="AG125" s="180">
        <v>14671.27097</v>
      </c>
      <c r="AH125" s="180">
        <v>0</v>
      </c>
      <c r="AI125" s="128">
        <v>0</v>
      </c>
      <c r="AJ125" s="128">
        <v>0</v>
      </c>
      <c r="AK125" s="128">
        <v>0</v>
      </c>
    </row>
    <row r="126" spans="1:37" ht="14.75" customHeight="1" x14ac:dyDescent="0.35">
      <c r="A126" s="8"/>
      <c r="B126" s="129">
        <v>60076316000199</v>
      </c>
      <c r="C126" s="125" t="s">
        <v>7606</v>
      </c>
      <c r="D126" s="122"/>
      <c r="E126" s="126" t="s">
        <v>7607</v>
      </c>
      <c r="F126" s="126" t="s">
        <v>163</v>
      </c>
      <c r="G126" s="126" t="s">
        <v>3547</v>
      </c>
      <c r="H126" s="127" t="s">
        <v>46</v>
      </c>
      <c r="I126" s="127" t="s">
        <v>46</v>
      </c>
      <c r="J126" s="127" t="s">
        <v>46</v>
      </c>
      <c r="K126" s="126" t="s">
        <v>3556</v>
      </c>
      <c r="L126" s="126" t="s">
        <v>7608</v>
      </c>
      <c r="M126" s="153">
        <v>6.5000000000000006E-3</v>
      </c>
      <c r="N126" s="128" t="s">
        <v>46</v>
      </c>
      <c r="O126" s="155">
        <v>45750</v>
      </c>
      <c r="P126" s="153" t="s">
        <v>46</v>
      </c>
      <c r="Q126" s="153" t="s">
        <v>46</v>
      </c>
      <c r="R126" s="153" t="s">
        <v>46</v>
      </c>
      <c r="S126" s="153" t="s">
        <v>46</v>
      </c>
      <c r="T126" s="153" t="s">
        <v>46</v>
      </c>
      <c r="U126" s="153" t="s">
        <v>46</v>
      </c>
      <c r="V126" s="153" t="s">
        <v>46</v>
      </c>
      <c r="W126" s="153" t="s">
        <v>46</v>
      </c>
      <c r="X126" s="153" t="s">
        <v>46</v>
      </c>
      <c r="Y126" s="153" t="s">
        <v>46</v>
      </c>
      <c r="Z126" s="153" t="s">
        <v>46</v>
      </c>
      <c r="AA126" s="153">
        <v>4.4985311167999994E-3</v>
      </c>
      <c r="AB126" s="178" t="s">
        <v>46</v>
      </c>
      <c r="AC126" s="177">
        <v>-1.6438761927000001</v>
      </c>
      <c r="AD126" s="153">
        <v>-2.6138473558000004E-3</v>
      </c>
      <c r="AE126" s="153">
        <v>-2.6138473558000004E-3</v>
      </c>
      <c r="AF126" s="181">
        <v>1.06597096</v>
      </c>
      <c r="AG126" s="180">
        <v>14485.931479999999</v>
      </c>
      <c r="AH126" s="180">
        <v>13018.584800000001</v>
      </c>
      <c r="AI126" s="128" t="s">
        <v>46</v>
      </c>
      <c r="AJ126" s="128" t="s">
        <v>46</v>
      </c>
      <c r="AK126" s="128" t="s">
        <v>46</v>
      </c>
    </row>
    <row r="127" spans="1:37" ht="14.75" customHeight="1" x14ac:dyDescent="0.35">
      <c r="A127" s="8"/>
      <c r="B127" s="129">
        <v>35002482000101</v>
      </c>
      <c r="C127" s="125" t="s">
        <v>7609</v>
      </c>
      <c r="D127" s="122" t="s">
        <v>3552</v>
      </c>
      <c r="E127" s="126" t="s">
        <v>7418</v>
      </c>
      <c r="F127" s="126" t="s">
        <v>114</v>
      </c>
      <c r="G127" s="126" t="s">
        <v>4426</v>
      </c>
      <c r="H127" s="127">
        <v>500</v>
      </c>
      <c r="I127" s="127">
        <v>100</v>
      </c>
      <c r="J127" s="127">
        <v>100</v>
      </c>
      <c r="K127" s="126" t="s">
        <v>216</v>
      </c>
      <c r="L127" s="126" t="s">
        <v>7459</v>
      </c>
      <c r="M127" s="153">
        <v>8.0000000000000002E-3</v>
      </c>
      <c r="N127" s="128" t="s">
        <v>46</v>
      </c>
      <c r="O127" s="155">
        <v>43822</v>
      </c>
      <c r="P127" s="153">
        <v>4.4357181761000002E-2</v>
      </c>
      <c r="Q127" s="153">
        <v>0.19367847833999999</v>
      </c>
      <c r="R127" s="153">
        <v>0.27049821807000002</v>
      </c>
      <c r="S127" s="153">
        <v>0.61620668320000005</v>
      </c>
      <c r="T127" s="153">
        <v>1.0469467415</v>
      </c>
      <c r="U127" s="153">
        <v>3.6360423830000004</v>
      </c>
      <c r="V127" s="153">
        <v>1.8691461032999999</v>
      </c>
      <c r="W127" s="153">
        <v>2.0315345583999997</v>
      </c>
      <c r="X127" s="153">
        <v>2.3853376825999999</v>
      </c>
      <c r="Y127" s="153">
        <v>2.4493330896000001</v>
      </c>
      <c r="Z127" s="153">
        <v>0.21097003211000001</v>
      </c>
      <c r="AA127" s="153">
        <v>0.23968836419999998</v>
      </c>
      <c r="AB127" s="178">
        <v>0.69431156628000001</v>
      </c>
      <c r="AC127" s="177">
        <v>0.29386967533000002</v>
      </c>
      <c r="AD127" s="153">
        <v>-0.22345088468999999</v>
      </c>
      <c r="AE127" s="153">
        <v>-0.42422723502999998</v>
      </c>
      <c r="AF127" s="181">
        <v>209.2176959</v>
      </c>
      <c r="AG127" s="180">
        <v>208176.50581</v>
      </c>
      <c r="AH127" s="180">
        <v>-2538.5492300000001</v>
      </c>
      <c r="AI127" s="128" t="s">
        <v>46</v>
      </c>
      <c r="AJ127" s="128" t="s">
        <v>46</v>
      </c>
      <c r="AK127" s="128" t="s">
        <v>46</v>
      </c>
    </row>
    <row r="128" spans="1:37" ht="14.75" customHeight="1" x14ac:dyDescent="0.35">
      <c r="A128" s="8"/>
      <c r="B128" s="129">
        <v>35002463000177</v>
      </c>
      <c r="C128" s="125" t="s">
        <v>7610</v>
      </c>
      <c r="D128" s="122" t="s">
        <v>3394</v>
      </c>
      <c r="E128" s="126" t="s">
        <v>7418</v>
      </c>
      <c r="F128" s="126" t="s">
        <v>114</v>
      </c>
      <c r="G128" s="126" t="s">
        <v>4426</v>
      </c>
      <c r="H128" s="127">
        <v>500</v>
      </c>
      <c r="I128" s="127">
        <v>100</v>
      </c>
      <c r="J128" s="127">
        <v>100</v>
      </c>
      <c r="K128" s="126" t="s">
        <v>216</v>
      </c>
      <c r="L128" s="126" t="s">
        <v>7459</v>
      </c>
      <c r="M128" s="153">
        <v>8.0000000000000002E-3</v>
      </c>
      <c r="N128" s="128" t="s">
        <v>46</v>
      </c>
      <c r="O128" s="155">
        <v>43822</v>
      </c>
      <c r="P128" s="153">
        <v>2.0892073745999998E-2</v>
      </c>
      <c r="Q128" s="153">
        <v>0.12746793524</v>
      </c>
      <c r="R128" s="153">
        <v>0.13766630787</v>
      </c>
      <c r="S128" s="153">
        <v>0.49284885003000001</v>
      </c>
      <c r="T128" s="153">
        <v>0.89327770179999999</v>
      </c>
      <c r="U128" s="153">
        <v>1.71256294</v>
      </c>
      <c r="V128" s="153">
        <v>1.2301634982</v>
      </c>
      <c r="W128" s="153">
        <v>1.033921273</v>
      </c>
      <c r="X128" s="153">
        <v>1.9078191877000001</v>
      </c>
      <c r="Y128" s="153">
        <v>2.0898241968</v>
      </c>
      <c r="Z128" s="153">
        <v>0.23574882510999998</v>
      </c>
      <c r="AA128" s="153">
        <v>0.25418627709999997</v>
      </c>
      <c r="AB128" s="178">
        <v>0.13668030804</v>
      </c>
      <c r="AC128" s="177">
        <v>0.23494344601</v>
      </c>
      <c r="AD128" s="153">
        <v>-0.27251081007</v>
      </c>
      <c r="AE128" s="153">
        <v>-0.39229685177000001</v>
      </c>
      <c r="AF128" s="181">
        <v>193.504997</v>
      </c>
      <c r="AG128" s="180">
        <v>64101.023139999998</v>
      </c>
      <c r="AH128" s="180">
        <v>-6265.1390600000004</v>
      </c>
      <c r="AI128" s="128" t="s">
        <v>46</v>
      </c>
      <c r="AJ128" s="128" t="s">
        <v>46</v>
      </c>
      <c r="AK128" s="128" t="s">
        <v>46</v>
      </c>
    </row>
    <row r="129" spans="1:37" ht="14.75" customHeight="1" x14ac:dyDescent="0.35">
      <c r="A129" s="8"/>
      <c r="B129" s="129">
        <v>48038196000130</v>
      </c>
      <c r="C129" s="125" t="s">
        <v>7611</v>
      </c>
      <c r="D129" s="122"/>
      <c r="E129" s="126" t="s">
        <v>7612</v>
      </c>
      <c r="F129" s="126" t="s">
        <v>114</v>
      </c>
      <c r="G129" s="126" t="s">
        <v>4426</v>
      </c>
      <c r="H129" s="127">
        <v>1000</v>
      </c>
      <c r="I129" s="127">
        <v>1000</v>
      </c>
      <c r="J129" s="127">
        <v>1000</v>
      </c>
      <c r="K129" s="126" t="s">
        <v>216</v>
      </c>
      <c r="L129" s="126" t="s">
        <v>224</v>
      </c>
      <c r="M129" s="153">
        <v>8.0000000000000002E-3</v>
      </c>
      <c r="N129" s="128" t="s">
        <v>46</v>
      </c>
      <c r="O129" s="155">
        <v>44924</v>
      </c>
      <c r="P129" s="153">
        <v>4.0359587227000004E-2</v>
      </c>
      <c r="Q129" s="153">
        <v>0.27718060422000002</v>
      </c>
      <c r="R129" s="153">
        <v>0.19646928975000003</v>
      </c>
      <c r="S129" s="153">
        <v>0.58174006427000002</v>
      </c>
      <c r="T129" s="153" t="s">
        <v>46</v>
      </c>
      <c r="U129" s="153">
        <v>3.3083519711999996</v>
      </c>
      <c r="V129" s="153">
        <v>2.6750057658999999</v>
      </c>
      <c r="W129" s="153">
        <v>1.4755518711</v>
      </c>
      <c r="X129" s="153">
        <v>2.2519173106000001</v>
      </c>
      <c r="Y129" s="153" t="s">
        <v>46</v>
      </c>
      <c r="Z129" s="153">
        <v>0.15088555019</v>
      </c>
      <c r="AA129" s="153">
        <v>0.13559106803000001</v>
      </c>
      <c r="AB129" s="178">
        <v>0.45221513646</v>
      </c>
      <c r="AC129" s="177">
        <v>0.71076702888999999</v>
      </c>
      <c r="AD129" s="153">
        <v>-0.13500582668</v>
      </c>
      <c r="AE129" s="153">
        <v>-0.13723906431999999</v>
      </c>
      <c r="AF129" s="181">
        <v>1.7369646000000001</v>
      </c>
      <c r="AG129" s="180">
        <v>25935.463510000001</v>
      </c>
      <c r="AH129" s="180">
        <v>1194.8605500000001</v>
      </c>
      <c r="AI129" s="128" t="s">
        <v>46</v>
      </c>
      <c r="AJ129" s="128" t="s">
        <v>46</v>
      </c>
      <c r="AK129" s="128" t="s">
        <v>46</v>
      </c>
    </row>
    <row r="130" spans="1:37" ht="14.75" customHeight="1" x14ac:dyDescent="0.35">
      <c r="A130" s="8"/>
      <c r="B130" s="129">
        <v>7279657000189</v>
      </c>
      <c r="C130" s="125" t="s">
        <v>7613</v>
      </c>
      <c r="D130" s="122" t="s">
        <v>3393</v>
      </c>
      <c r="E130" s="126" t="s">
        <v>7612</v>
      </c>
      <c r="F130" s="126" t="s">
        <v>114</v>
      </c>
      <c r="G130" s="126" t="s">
        <v>115</v>
      </c>
      <c r="H130" s="127">
        <v>1000</v>
      </c>
      <c r="I130" s="127">
        <v>500</v>
      </c>
      <c r="J130" s="127">
        <v>500</v>
      </c>
      <c r="K130" s="126" t="s">
        <v>216</v>
      </c>
      <c r="L130" s="126" t="s">
        <v>223</v>
      </c>
      <c r="M130" s="153">
        <v>0.02</v>
      </c>
      <c r="N130" s="128" t="s">
        <v>3414</v>
      </c>
      <c r="O130" s="155">
        <v>38504</v>
      </c>
      <c r="P130" s="153">
        <v>3.6812551918000001E-2</v>
      </c>
      <c r="Q130" s="153">
        <v>0.24322686998999998</v>
      </c>
      <c r="R130" s="153">
        <v>0.16146081529</v>
      </c>
      <c r="S130" s="153">
        <v>0.29839029881000001</v>
      </c>
      <c r="T130" s="153">
        <v>0.32160255186000003</v>
      </c>
      <c r="U130" s="153">
        <v>3.0175947543000001</v>
      </c>
      <c r="V130" s="153">
        <v>2.3473261465999999</v>
      </c>
      <c r="W130" s="153">
        <v>1.2126261992</v>
      </c>
      <c r="X130" s="153">
        <v>1.1550696272000001</v>
      </c>
      <c r="Y130" s="153">
        <v>0.75238953492999994</v>
      </c>
      <c r="Z130" s="153">
        <v>0.15079468865999998</v>
      </c>
      <c r="AA130" s="153">
        <v>0.22826795702</v>
      </c>
      <c r="AB130" s="178">
        <v>0.24415961153999999</v>
      </c>
      <c r="AC130" s="177">
        <v>0.28673716505000002</v>
      </c>
      <c r="AD130" s="153">
        <v>-8.5992701094000007E-2</v>
      </c>
      <c r="AE130" s="153">
        <v>-0.49017666501000001</v>
      </c>
      <c r="AF130" s="181">
        <v>15.993596500000001</v>
      </c>
      <c r="AG130" s="180">
        <v>193109.11215999999</v>
      </c>
      <c r="AH130" s="180">
        <v>7036.1820399999997</v>
      </c>
      <c r="AI130" s="128" t="s">
        <v>46</v>
      </c>
      <c r="AJ130" s="128" t="s">
        <v>46</v>
      </c>
      <c r="AK130" s="128" t="s">
        <v>46</v>
      </c>
    </row>
    <row r="131" spans="1:37" ht="14.75" customHeight="1" x14ac:dyDescent="0.35">
      <c r="A131" s="8"/>
      <c r="B131" s="129">
        <v>37569846000157</v>
      </c>
      <c r="C131" s="125" t="s">
        <v>7614</v>
      </c>
      <c r="D131" s="122"/>
      <c r="E131" s="126" t="s">
        <v>4465</v>
      </c>
      <c r="F131" s="126" t="s">
        <v>114</v>
      </c>
      <c r="G131" s="126" t="s">
        <v>115</v>
      </c>
      <c r="H131" s="127" t="s">
        <v>46</v>
      </c>
      <c r="I131" s="127" t="s">
        <v>46</v>
      </c>
      <c r="J131" s="127" t="s">
        <v>46</v>
      </c>
      <c r="K131" s="126" t="s">
        <v>7615</v>
      </c>
      <c r="L131" s="126" t="s">
        <v>7525</v>
      </c>
      <c r="M131" s="153">
        <v>0.02</v>
      </c>
      <c r="N131" s="128" t="s">
        <v>7616</v>
      </c>
      <c r="O131" s="155">
        <v>44041</v>
      </c>
      <c r="P131" s="153">
        <v>2.9360556457999998E-2</v>
      </c>
      <c r="Q131" s="153">
        <v>0.26524061697000001</v>
      </c>
      <c r="R131" s="153">
        <v>0.18110447539999999</v>
      </c>
      <c r="S131" s="153">
        <v>0.23964063194000002</v>
      </c>
      <c r="T131" s="153">
        <v>0.39350776990000003</v>
      </c>
      <c r="U131" s="153">
        <v>2.4067405419000001</v>
      </c>
      <c r="V131" s="153">
        <v>2.5597757163999999</v>
      </c>
      <c r="W131" s="153">
        <v>1.3601568361</v>
      </c>
      <c r="X131" s="153">
        <v>0.92764951313999999</v>
      </c>
      <c r="Y131" s="153">
        <v>0.92061187411000001</v>
      </c>
      <c r="Z131" s="153">
        <v>0.16095796729</v>
      </c>
      <c r="AA131" s="153">
        <v>0.17049463340999998</v>
      </c>
      <c r="AB131" s="178">
        <v>0.34871414453999999</v>
      </c>
      <c r="AC131" s="177">
        <v>8.1374054634000006E-2</v>
      </c>
      <c r="AD131" s="153">
        <v>-0.1159402559</v>
      </c>
      <c r="AE131" s="153">
        <v>-0.24617252496</v>
      </c>
      <c r="AF131" s="181">
        <v>1.6301102000000001</v>
      </c>
      <c r="AG131" s="180">
        <v>271844.75381999998</v>
      </c>
      <c r="AH131" s="180">
        <v>25360.6957</v>
      </c>
      <c r="AI131" s="128" t="s">
        <v>46</v>
      </c>
      <c r="AJ131" s="128" t="s">
        <v>46</v>
      </c>
      <c r="AK131" s="128" t="s">
        <v>46</v>
      </c>
    </row>
    <row r="132" spans="1:37" ht="14.75" customHeight="1" x14ac:dyDescent="0.35">
      <c r="A132" s="8"/>
      <c r="B132" s="129">
        <v>23738226000190</v>
      </c>
      <c r="C132" s="125" t="s">
        <v>7617</v>
      </c>
      <c r="D132" s="122"/>
      <c r="E132" s="126" t="s">
        <v>7618</v>
      </c>
      <c r="F132" s="126" t="s">
        <v>163</v>
      </c>
      <c r="G132" s="126" t="s">
        <v>7619</v>
      </c>
      <c r="H132" s="127" t="s">
        <v>46</v>
      </c>
      <c r="I132" s="127" t="s">
        <v>46</v>
      </c>
      <c r="J132" s="127" t="s">
        <v>46</v>
      </c>
      <c r="K132" s="126" t="s">
        <v>215</v>
      </c>
      <c r="L132" s="126" t="s">
        <v>216</v>
      </c>
      <c r="M132" s="153">
        <v>4.5000000000000005E-3</v>
      </c>
      <c r="N132" s="128" t="s">
        <v>46</v>
      </c>
      <c r="O132" s="155">
        <v>42622</v>
      </c>
      <c r="P132" s="153">
        <v>1.4086258252E-2</v>
      </c>
      <c r="Q132" s="153">
        <v>0.1112330195</v>
      </c>
      <c r="R132" s="153">
        <v>0.13823644347</v>
      </c>
      <c r="S132" s="153">
        <v>0.29366140014999997</v>
      </c>
      <c r="T132" s="153">
        <v>0.45551857280999997</v>
      </c>
      <c r="U132" s="153">
        <v>1.1546773259000001</v>
      </c>
      <c r="V132" s="153">
        <v>1.0734840892999999</v>
      </c>
      <c r="W132" s="153">
        <v>1.0382031871999999</v>
      </c>
      <c r="X132" s="153">
        <v>1.1367640482000001</v>
      </c>
      <c r="Y132" s="153">
        <v>1.0656862177999999</v>
      </c>
      <c r="Z132" s="153">
        <v>2.9471207731999998E-3</v>
      </c>
      <c r="AA132" s="153">
        <v>7.5892148919000004E-3</v>
      </c>
      <c r="AB132" s="178">
        <v>1.6485202113999999</v>
      </c>
      <c r="AC132" s="177">
        <v>1.1490891752000001</v>
      </c>
      <c r="AD132" s="153">
        <v>-1.3541641392E-3</v>
      </c>
      <c r="AE132" s="153">
        <v>-6.3361758561999992E-2</v>
      </c>
      <c r="AF132" s="181">
        <v>2.3182669599999999</v>
      </c>
      <c r="AG132" s="180">
        <v>3812182.8842000002</v>
      </c>
      <c r="AH132" s="180">
        <v>-917975.19240000006</v>
      </c>
      <c r="AI132" s="128" t="s">
        <v>46</v>
      </c>
      <c r="AJ132" s="128" t="s">
        <v>46</v>
      </c>
      <c r="AK132" s="128" t="s">
        <v>46</v>
      </c>
    </row>
    <row r="133" spans="1:37" ht="14.75" customHeight="1" x14ac:dyDescent="0.35">
      <c r="A133" s="8"/>
      <c r="B133" s="129">
        <v>44162086000124</v>
      </c>
      <c r="C133" s="125" t="s">
        <v>7620</v>
      </c>
      <c r="D133" s="122"/>
      <c r="E133" s="126" t="s">
        <v>7612</v>
      </c>
      <c r="F133" s="126" t="s">
        <v>163</v>
      </c>
      <c r="G133" s="126" t="s">
        <v>6644</v>
      </c>
      <c r="H133" s="127" t="s">
        <v>46</v>
      </c>
      <c r="I133" s="127" t="s">
        <v>46</v>
      </c>
      <c r="J133" s="127" t="s">
        <v>46</v>
      </c>
      <c r="K133" s="126" t="s">
        <v>215</v>
      </c>
      <c r="L133" s="126" t="s">
        <v>215</v>
      </c>
      <c r="M133" s="153">
        <v>3.0000000000000001E-3</v>
      </c>
      <c r="N133" s="128" t="s">
        <v>46</v>
      </c>
      <c r="O133" s="155">
        <v>44593</v>
      </c>
      <c r="P133" s="153">
        <v>1.1828324361E-2</v>
      </c>
      <c r="Q133" s="153">
        <v>0.10034067437999999</v>
      </c>
      <c r="R133" s="153">
        <v>0.12808409977000002</v>
      </c>
      <c r="S133" s="153">
        <v>0.24947635653</v>
      </c>
      <c r="T133" s="153">
        <v>0.41444050783000003</v>
      </c>
      <c r="U133" s="153">
        <v>0.96959019912</v>
      </c>
      <c r="V133" s="153">
        <v>0.96836459127999996</v>
      </c>
      <c r="W133" s="153">
        <v>0.96195559782000006</v>
      </c>
      <c r="X133" s="153">
        <v>0.96572362874999995</v>
      </c>
      <c r="Y133" s="153">
        <v>0.96958403824000006</v>
      </c>
      <c r="Z133" s="153">
        <v>1.0769410572E-3</v>
      </c>
      <c r="AA133" s="153">
        <v>9.5233529471000001E-4</v>
      </c>
      <c r="AB133" s="178">
        <v>-6.7014472276000001</v>
      </c>
      <c r="AC133" s="177">
        <v>-5.6530447706000002</v>
      </c>
      <c r="AD133" s="153">
        <v>0</v>
      </c>
      <c r="AE133" s="153">
        <v>0</v>
      </c>
      <c r="AF133" s="181">
        <v>1.5256674699999999</v>
      </c>
      <c r="AG133" s="180">
        <v>45941.682869999997</v>
      </c>
      <c r="AH133" s="180">
        <v>28869.426759999998</v>
      </c>
      <c r="AI133" s="128" t="s">
        <v>46</v>
      </c>
      <c r="AJ133" s="128" t="s">
        <v>46</v>
      </c>
      <c r="AK133" s="128" t="s">
        <v>46</v>
      </c>
    </row>
    <row r="134" spans="1:37" ht="14.75" customHeight="1" x14ac:dyDescent="0.35">
      <c r="A134" s="8"/>
      <c r="B134" s="129">
        <v>44835630000151</v>
      </c>
      <c r="C134" s="125" t="s">
        <v>7621</v>
      </c>
      <c r="D134" s="122"/>
      <c r="E134" s="126" t="s">
        <v>7622</v>
      </c>
      <c r="F134" s="126" t="s">
        <v>163</v>
      </c>
      <c r="G134" s="126" t="s">
        <v>3570</v>
      </c>
      <c r="H134" s="127">
        <v>5000</v>
      </c>
      <c r="I134" s="127">
        <v>2500</v>
      </c>
      <c r="J134" s="127">
        <v>5000</v>
      </c>
      <c r="K134" s="126" t="s">
        <v>215</v>
      </c>
      <c r="L134" s="126" t="s">
        <v>216</v>
      </c>
      <c r="M134" s="153">
        <v>4.0000000000000001E-3</v>
      </c>
      <c r="N134" s="128" t="s">
        <v>46</v>
      </c>
      <c r="O134" s="155">
        <v>44663</v>
      </c>
      <c r="P134" s="153">
        <v>1.3308894719E-2</v>
      </c>
      <c r="Q134" s="153">
        <v>0.10932660419</v>
      </c>
      <c r="R134" s="153">
        <v>0.13682202796000001</v>
      </c>
      <c r="S134" s="153">
        <v>0.29044997015000001</v>
      </c>
      <c r="T134" s="153">
        <v>0.46460118605</v>
      </c>
      <c r="U134" s="153">
        <v>1.0909553615999998</v>
      </c>
      <c r="V134" s="153">
        <v>1.0550857170999999</v>
      </c>
      <c r="W134" s="153">
        <v>1.0275804408</v>
      </c>
      <c r="X134" s="153">
        <v>1.1243325942</v>
      </c>
      <c r="Y134" s="153">
        <v>1.0869350017999999</v>
      </c>
      <c r="Z134" s="153">
        <v>3.9356988226999998E-3</v>
      </c>
      <c r="AA134" s="153">
        <v>3.6516238034999997E-3</v>
      </c>
      <c r="AB134" s="178">
        <v>0.85785315323</v>
      </c>
      <c r="AC134" s="177">
        <v>2.4390665741999999</v>
      </c>
      <c r="AD134" s="153">
        <v>-1.2923028806E-3</v>
      </c>
      <c r="AE134" s="153">
        <v>-1.4866457002E-3</v>
      </c>
      <c r="AF134" s="181">
        <v>1.5592517699999999</v>
      </c>
      <c r="AG134" s="180">
        <v>56445.239350000003</v>
      </c>
      <c r="AH134" s="180">
        <v>-15113.40849</v>
      </c>
      <c r="AI134" s="128" t="s">
        <v>46</v>
      </c>
      <c r="AJ134" s="128" t="s">
        <v>46</v>
      </c>
      <c r="AK134" s="128" t="s">
        <v>46</v>
      </c>
    </row>
    <row r="135" spans="1:37" ht="14.75" customHeight="1" x14ac:dyDescent="0.35">
      <c r="A135" s="8"/>
      <c r="B135" s="129">
        <v>34187244000147</v>
      </c>
      <c r="C135" s="125" t="s">
        <v>7623</v>
      </c>
      <c r="D135" s="122"/>
      <c r="E135" s="126" t="s">
        <v>7622</v>
      </c>
      <c r="F135" s="126" t="s">
        <v>163</v>
      </c>
      <c r="G135" s="126" t="s">
        <v>3566</v>
      </c>
      <c r="H135" s="127">
        <v>500</v>
      </c>
      <c r="I135" s="127">
        <v>100</v>
      </c>
      <c r="J135" s="127">
        <v>100</v>
      </c>
      <c r="K135" s="126" t="s">
        <v>215</v>
      </c>
      <c r="L135" s="126" t="s">
        <v>216</v>
      </c>
      <c r="M135" s="153">
        <v>4.0000000000000001E-3</v>
      </c>
      <c r="N135" s="128" t="s">
        <v>46</v>
      </c>
      <c r="O135" s="155">
        <v>43739</v>
      </c>
      <c r="P135" s="153">
        <v>1.3365616134000001E-2</v>
      </c>
      <c r="Q135" s="153">
        <v>0.10978021574999999</v>
      </c>
      <c r="R135" s="153">
        <v>0.13748818523</v>
      </c>
      <c r="S135" s="153">
        <v>0.29188777908999997</v>
      </c>
      <c r="T135" s="153">
        <v>0.46711713609999994</v>
      </c>
      <c r="U135" s="153">
        <v>1.0956049237000001</v>
      </c>
      <c r="V135" s="153">
        <v>1.0594634170999999</v>
      </c>
      <c r="W135" s="153">
        <v>1.0325835107999999</v>
      </c>
      <c r="X135" s="153">
        <v>1.1298983564</v>
      </c>
      <c r="Y135" s="153">
        <v>1.0928210698</v>
      </c>
      <c r="Z135" s="153">
        <v>3.9387010414999998E-3</v>
      </c>
      <c r="AA135" s="153">
        <v>1.0710271585E-2</v>
      </c>
      <c r="AB135" s="178">
        <v>1.0120334978000001</v>
      </c>
      <c r="AC135" s="177">
        <v>0.40655234827999998</v>
      </c>
      <c r="AD135" s="153">
        <v>-1.2852235528000001E-3</v>
      </c>
      <c r="AE135" s="153">
        <v>-7.8836455611E-2</v>
      </c>
      <c r="AF135" s="181">
        <v>1.7306122100000001</v>
      </c>
      <c r="AG135" s="180">
        <v>1006424.347</v>
      </c>
      <c r="AH135" s="180">
        <v>-267884.99764000002</v>
      </c>
      <c r="AI135" s="128" t="s">
        <v>46</v>
      </c>
      <c r="AJ135" s="128" t="s">
        <v>46</v>
      </c>
      <c r="AK135" s="128" t="s">
        <v>46</v>
      </c>
    </row>
    <row r="136" spans="1:37" ht="14.75" customHeight="1" x14ac:dyDescent="0.35">
      <c r="A136" s="8"/>
      <c r="B136" s="129">
        <v>52280036000170</v>
      </c>
      <c r="C136" s="125" t="s">
        <v>7624</v>
      </c>
      <c r="D136" s="122"/>
      <c r="E136" s="126" t="s">
        <v>7622</v>
      </c>
      <c r="F136" s="126" t="s">
        <v>163</v>
      </c>
      <c r="G136" s="126" t="s">
        <v>3566</v>
      </c>
      <c r="H136" s="127">
        <v>5000</v>
      </c>
      <c r="I136" s="127">
        <v>2500</v>
      </c>
      <c r="J136" s="127">
        <v>5000</v>
      </c>
      <c r="K136" s="126" t="s">
        <v>215</v>
      </c>
      <c r="L136" s="126" t="s">
        <v>216</v>
      </c>
      <c r="M136" s="153">
        <v>6.5000000000000006E-3</v>
      </c>
      <c r="N136" s="128" t="s">
        <v>46</v>
      </c>
      <c r="O136" s="155">
        <v>45196</v>
      </c>
      <c r="P136" s="153">
        <v>1.3129337747000001E-2</v>
      </c>
      <c r="Q136" s="153">
        <v>0.10758383434</v>
      </c>
      <c r="R136" s="153">
        <v>0.13450834329</v>
      </c>
      <c r="S136" s="153">
        <v>0.28587750640999998</v>
      </c>
      <c r="T136" s="153" t="s">
        <v>46</v>
      </c>
      <c r="U136" s="153">
        <v>1.0762367358</v>
      </c>
      <c r="V136" s="153">
        <v>1.0382666491999999</v>
      </c>
      <c r="W136" s="153">
        <v>1.0102038738999999</v>
      </c>
      <c r="X136" s="153">
        <v>1.1066325750999999</v>
      </c>
      <c r="Y136" s="153" t="s">
        <v>46</v>
      </c>
      <c r="Z136" s="153">
        <v>3.9362743228000003E-3</v>
      </c>
      <c r="AA136" s="153">
        <v>3.591474719E-3</v>
      </c>
      <c r="AB136" s="178">
        <v>0.31848543930000001</v>
      </c>
      <c r="AC136" s="177">
        <v>3.1022741496999999</v>
      </c>
      <c r="AD136" s="153">
        <v>-1.3246324736E-3</v>
      </c>
      <c r="AE136" s="153">
        <v>-1.3246324736E-3</v>
      </c>
      <c r="AF136" s="181">
        <v>1.28729012</v>
      </c>
      <c r="AG136" s="180">
        <v>558096.37991000002</v>
      </c>
      <c r="AH136" s="180">
        <v>-280302.4178</v>
      </c>
      <c r="AI136" s="128" t="s">
        <v>46</v>
      </c>
      <c r="AJ136" s="128" t="s">
        <v>46</v>
      </c>
      <c r="AK136" s="128" t="s">
        <v>46</v>
      </c>
    </row>
    <row r="137" spans="1:37" ht="14.75" customHeight="1" x14ac:dyDescent="0.35">
      <c r="A137" s="8"/>
      <c r="B137" s="129">
        <v>23556185000110</v>
      </c>
      <c r="C137" s="125" t="s">
        <v>7625</v>
      </c>
      <c r="D137" s="122" t="s">
        <v>3393</v>
      </c>
      <c r="E137" s="126" t="s">
        <v>7622</v>
      </c>
      <c r="F137" s="126" t="s">
        <v>163</v>
      </c>
      <c r="G137" s="126" t="s">
        <v>3566</v>
      </c>
      <c r="H137" s="127">
        <v>5000</v>
      </c>
      <c r="I137" s="127">
        <v>2500</v>
      </c>
      <c r="J137" s="127">
        <v>5000</v>
      </c>
      <c r="K137" s="126" t="s">
        <v>215</v>
      </c>
      <c r="L137" s="126" t="s">
        <v>216</v>
      </c>
      <c r="M137" s="153">
        <v>4.0000000000000001E-3</v>
      </c>
      <c r="N137" s="128" t="s">
        <v>46</v>
      </c>
      <c r="O137" s="155">
        <v>42349</v>
      </c>
      <c r="P137" s="153">
        <v>1.3370789976999999E-2</v>
      </c>
      <c r="Q137" s="153">
        <v>0.10980666489</v>
      </c>
      <c r="R137" s="153">
        <v>0.13754634251</v>
      </c>
      <c r="S137" s="153">
        <v>0.29214828018</v>
      </c>
      <c r="T137" s="153">
        <v>0.46727859919999998</v>
      </c>
      <c r="U137" s="153">
        <v>1.0960290333</v>
      </c>
      <c r="V137" s="153">
        <v>1.0597186716</v>
      </c>
      <c r="W137" s="153">
        <v>1.0330202919</v>
      </c>
      <c r="X137" s="153">
        <v>1.1309067568</v>
      </c>
      <c r="Y137" s="153">
        <v>1.0931988128999999</v>
      </c>
      <c r="Z137" s="153">
        <v>3.9386862947999998E-3</v>
      </c>
      <c r="AA137" s="153">
        <v>8.5609020943000005E-3</v>
      </c>
      <c r="AB137" s="178">
        <v>1.0256232339</v>
      </c>
      <c r="AC137" s="177">
        <v>0.58236430362000002</v>
      </c>
      <c r="AD137" s="153">
        <v>-1.2832285581E-3</v>
      </c>
      <c r="AE137" s="153">
        <v>-7.9083535694000007E-2</v>
      </c>
      <c r="AF137" s="181">
        <v>2.48552587</v>
      </c>
      <c r="AG137" s="180">
        <v>1485755.2666</v>
      </c>
      <c r="AH137" s="180">
        <v>-158923.35209999999</v>
      </c>
      <c r="AI137" s="128" t="s">
        <v>46</v>
      </c>
      <c r="AJ137" s="128" t="s">
        <v>46</v>
      </c>
      <c r="AK137" s="128" t="s">
        <v>46</v>
      </c>
    </row>
    <row r="138" spans="1:37" ht="14.75" customHeight="1" x14ac:dyDescent="0.35">
      <c r="A138" s="8"/>
      <c r="B138" s="129">
        <v>52279563000164</v>
      </c>
      <c r="C138" s="125" t="s">
        <v>7626</v>
      </c>
      <c r="D138" s="122"/>
      <c r="E138" s="126" t="s">
        <v>7622</v>
      </c>
      <c r="F138" s="126" t="s">
        <v>163</v>
      </c>
      <c r="G138" s="126" t="s">
        <v>3566</v>
      </c>
      <c r="H138" s="127">
        <v>5000</v>
      </c>
      <c r="I138" s="127">
        <v>2500</v>
      </c>
      <c r="J138" s="127">
        <v>5000</v>
      </c>
      <c r="K138" s="126" t="s">
        <v>215</v>
      </c>
      <c r="L138" s="126" t="s">
        <v>216</v>
      </c>
      <c r="M138" s="153">
        <v>6.5000000000000006E-3</v>
      </c>
      <c r="N138" s="128" t="s">
        <v>46</v>
      </c>
      <c r="O138" s="155">
        <v>45196</v>
      </c>
      <c r="P138" s="153">
        <v>1.3124380281000001E-2</v>
      </c>
      <c r="Q138" s="153">
        <v>0.10759813395000001</v>
      </c>
      <c r="R138" s="153">
        <v>0.13452355646</v>
      </c>
      <c r="S138" s="153">
        <v>0.28552414459000003</v>
      </c>
      <c r="T138" s="153" t="s">
        <v>46</v>
      </c>
      <c r="U138" s="153">
        <v>1.0758303628000001</v>
      </c>
      <c r="V138" s="153">
        <v>1.0384046515000001</v>
      </c>
      <c r="W138" s="153">
        <v>1.0103181299999999</v>
      </c>
      <c r="X138" s="153">
        <v>1.1052647106</v>
      </c>
      <c r="Y138" s="153" t="s">
        <v>46</v>
      </c>
      <c r="Z138" s="153">
        <v>3.9408617020000002E-3</v>
      </c>
      <c r="AA138" s="153">
        <v>3.5934768401999998E-3</v>
      </c>
      <c r="AB138" s="178">
        <v>0.32155457068999999</v>
      </c>
      <c r="AC138" s="177">
        <v>3.0624040127000001</v>
      </c>
      <c r="AD138" s="153">
        <v>-1.3253668861000001E-3</v>
      </c>
      <c r="AE138" s="153">
        <v>-1.3253668861000001E-3</v>
      </c>
      <c r="AF138" s="181">
        <v>1.2869363700000001</v>
      </c>
      <c r="AG138" s="180">
        <v>438102.16947999998</v>
      </c>
      <c r="AH138" s="180">
        <v>-123393.31802000001</v>
      </c>
      <c r="AI138" s="128" t="s">
        <v>46</v>
      </c>
      <c r="AJ138" s="128" t="s">
        <v>46</v>
      </c>
      <c r="AK138" s="128" t="s">
        <v>46</v>
      </c>
    </row>
    <row r="139" spans="1:37" ht="14.75" customHeight="1" x14ac:dyDescent="0.35">
      <c r="A139" s="8"/>
      <c r="B139" s="129">
        <v>52278586000154</v>
      </c>
      <c r="C139" s="125" t="s">
        <v>7627</v>
      </c>
      <c r="D139" s="122"/>
      <c r="E139" s="126" t="s">
        <v>7622</v>
      </c>
      <c r="F139" s="126" t="s">
        <v>163</v>
      </c>
      <c r="G139" s="126" t="s">
        <v>3566</v>
      </c>
      <c r="H139" s="127">
        <v>5000</v>
      </c>
      <c r="I139" s="127">
        <v>2500</v>
      </c>
      <c r="J139" s="127">
        <v>5000</v>
      </c>
      <c r="K139" s="126" t="s">
        <v>215</v>
      </c>
      <c r="L139" s="126" t="s">
        <v>216</v>
      </c>
      <c r="M139" s="153">
        <v>4.0000000000000001E-3</v>
      </c>
      <c r="N139" s="128" t="s">
        <v>46</v>
      </c>
      <c r="O139" s="155">
        <v>45196</v>
      </c>
      <c r="P139" s="153">
        <v>1.3358365141999999E-2</v>
      </c>
      <c r="Q139" s="153">
        <v>0.10972353262000001</v>
      </c>
      <c r="R139" s="153">
        <v>0.13742409380000001</v>
      </c>
      <c r="S139" s="153">
        <v>0.29197461835999999</v>
      </c>
      <c r="T139" s="153" t="s">
        <v>46</v>
      </c>
      <c r="U139" s="153">
        <v>1.0950105460999999</v>
      </c>
      <c r="V139" s="153">
        <v>1.0589163814</v>
      </c>
      <c r="W139" s="153">
        <v>1.0321021620999999</v>
      </c>
      <c r="X139" s="153">
        <v>1.1302345114000001</v>
      </c>
      <c r="Y139" s="153" t="s">
        <v>46</v>
      </c>
      <c r="Z139" s="153">
        <v>3.9377326710999996E-3</v>
      </c>
      <c r="AA139" s="153">
        <v>3.5933443351999998E-3</v>
      </c>
      <c r="AB139" s="178">
        <v>0.99725661705000002</v>
      </c>
      <c r="AC139" s="177">
        <v>3.7777237965000001</v>
      </c>
      <c r="AD139" s="153">
        <v>-1.2843684047E-3</v>
      </c>
      <c r="AE139" s="153">
        <v>-1.2843684047E-3</v>
      </c>
      <c r="AF139" s="181">
        <v>1.2933939299999999</v>
      </c>
      <c r="AG139" s="180">
        <v>565295.70120000001</v>
      </c>
      <c r="AH139" s="180">
        <v>85389.235790000006</v>
      </c>
      <c r="AI139" s="128" t="s">
        <v>46</v>
      </c>
      <c r="AJ139" s="128" t="s">
        <v>46</v>
      </c>
      <c r="AK139" s="128" t="s">
        <v>46</v>
      </c>
    </row>
    <row r="140" spans="1:37" ht="14.75" customHeight="1" x14ac:dyDescent="0.35">
      <c r="A140" s="8"/>
      <c r="B140" s="129">
        <v>11392165000172</v>
      </c>
      <c r="C140" s="125" t="s">
        <v>7628</v>
      </c>
      <c r="D140" s="122" t="s">
        <v>3393</v>
      </c>
      <c r="E140" s="126" t="s">
        <v>7612</v>
      </c>
      <c r="F140" s="126" t="s">
        <v>114</v>
      </c>
      <c r="G140" s="126" t="s">
        <v>115</v>
      </c>
      <c r="H140" s="127">
        <v>1000</v>
      </c>
      <c r="I140" s="127">
        <v>500</v>
      </c>
      <c r="J140" s="127">
        <v>500</v>
      </c>
      <c r="K140" s="126" t="s">
        <v>7629</v>
      </c>
      <c r="L140" s="126" t="s">
        <v>7601</v>
      </c>
      <c r="M140" s="153">
        <v>0.02</v>
      </c>
      <c r="N140" s="128" t="s">
        <v>7488</v>
      </c>
      <c r="O140" s="155">
        <v>40177</v>
      </c>
      <c r="P140" s="153">
        <v>3.1635822458999999E-2</v>
      </c>
      <c r="Q140" s="153">
        <v>0.25206831483999997</v>
      </c>
      <c r="R140" s="153">
        <v>0.19088374163000002</v>
      </c>
      <c r="S140" s="153">
        <v>0.31468647785999998</v>
      </c>
      <c r="T140" s="153">
        <v>0.3418685206</v>
      </c>
      <c r="U140" s="153">
        <v>2.5932484147000001</v>
      </c>
      <c r="V140" s="153">
        <v>2.4326528816000001</v>
      </c>
      <c r="W140" s="153">
        <v>1.4336024855</v>
      </c>
      <c r="X140" s="153">
        <v>1.2181521789999998</v>
      </c>
      <c r="Y140" s="153">
        <v>0.79980179177999999</v>
      </c>
      <c r="Z140" s="153">
        <v>0.15956957785000001</v>
      </c>
      <c r="AA140" s="153">
        <v>0.19799328912</v>
      </c>
      <c r="AB140" s="178">
        <v>0.40514400745000001</v>
      </c>
      <c r="AC140" s="177">
        <v>0.30983069962999998</v>
      </c>
      <c r="AD140" s="153">
        <v>-0.10292724233</v>
      </c>
      <c r="AE140" s="153">
        <v>-0.49660944485000003</v>
      </c>
      <c r="AF140" s="181">
        <v>7.9204875000000001</v>
      </c>
      <c r="AG140" s="180">
        <v>814111.08447</v>
      </c>
      <c r="AH140" s="180">
        <v>-76035.329670000006</v>
      </c>
      <c r="AI140" s="128" t="s">
        <v>46</v>
      </c>
      <c r="AJ140" s="128" t="s">
        <v>46</v>
      </c>
      <c r="AK140" s="128" t="s">
        <v>46</v>
      </c>
    </row>
    <row r="141" spans="1:37" ht="14.75" customHeight="1" x14ac:dyDescent="0.35">
      <c r="A141" s="8"/>
      <c r="B141" s="129">
        <v>34791108000161</v>
      </c>
      <c r="C141" s="125" t="s">
        <v>7630</v>
      </c>
      <c r="D141" s="122"/>
      <c r="E141" s="126" t="s">
        <v>7612</v>
      </c>
      <c r="F141" s="126" t="s">
        <v>114</v>
      </c>
      <c r="G141" s="126" t="s">
        <v>115</v>
      </c>
      <c r="H141" s="127">
        <v>1000</v>
      </c>
      <c r="I141" s="127">
        <v>500</v>
      </c>
      <c r="J141" s="127">
        <v>500</v>
      </c>
      <c r="K141" s="126" t="s">
        <v>7629</v>
      </c>
      <c r="L141" s="126" t="s">
        <v>7601</v>
      </c>
      <c r="M141" s="153">
        <v>0.02</v>
      </c>
      <c r="N141" s="128" t="s">
        <v>46</v>
      </c>
      <c r="O141" s="155">
        <v>43801</v>
      </c>
      <c r="P141" s="153">
        <v>3.1335317618999999E-2</v>
      </c>
      <c r="Q141" s="153">
        <v>0.23181977826</v>
      </c>
      <c r="R141" s="153">
        <v>0.1981045451</v>
      </c>
      <c r="S141" s="153">
        <v>0.30579174672999998</v>
      </c>
      <c r="T141" s="153">
        <v>0.32984252607000003</v>
      </c>
      <c r="U141" s="153">
        <v>2.5686154624999999</v>
      </c>
      <c r="V141" s="153">
        <v>2.2372389482999999</v>
      </c>
      <c r="W141" s="153">
        <v>1.4878332005999999</v>
      </c>
      <c r="X141" s="153">
        <v>1.1837206515000001</v>
      </c>
      <c r="Y141" s="153">
        <v>0.77166696393</v>
      </c>
      <c r="Z141" s="153">
        <v>0.13908004998999998</v>
      </c>
      <c r="AA141" s="153">
        <v>0.24414930540000002</v>
      </c>
      <c r="AB141" s="178">
        <v>0.48743020833</v>
      </c>
      <c r="AC141" s="177">
        <v>-0.10734607308999999</v>
      </c>
      <c r="AD141" s="153">
        <v>-0.10293318473999999</v>
      </c>
      <c r="AE141" s="153">
        <v>-0.49862403333000005</v>
      </c>
      <c r="AF141" s="181">
        <v>1.2128228999999999</v>
      </c>
      <c r="AG141" s="180">
        <v>406516.87751999998</v>
      </c>
      <c r="AH141" s="180">
        <v>-35357.239090000003</v>
      </c>
      <c r="AI141" s="128" t="s">
        <v>46</v>
      </c>
      <c r="AJ141" s="128" t="s">
        <v>46</v>
      </c>
      <c r="AK141" s="128" t="s">
        <v>46</v>
      </c>
    </row>
    <row r="142" spans="1:37" ht="14.75" customHeight="1" x14ac:dyDescent="0.35">
      <c r="A142" s="8"/>
      <c r="B142" s="129">
        <v>13974750000106</v>
      </c>
      <c r="C142" s="125" t="s">
        <v>7631</v>
      </c>
      <c r="D142" s="122" t="s">
        <v>3393</v>
      </c>
      <c r="E142" s="126" t="s">
        <v>7612</v>
      </c>
      <c r="F142" s="126" t="s">
        <v>114</v>
      </c>
      <c r="G142" s="126" t="s">
        <v>115</v>
      </c>
      <c r="H142" s="127">
        <v>5000</v>
      </c>
      <c r="I142" s="127">
        <v>5000</v>
      </c>
      <c r="J142" s="127">
        <v>5000</v>
      </c>
      <c r="K142" s="126" t="s">
        <v>214</v>
      </c>
      <c r="L142" s="126" t="s">
        <v>3556</v>
      </c>
      <c r="M142" s="153">
        <v>0.02</v>
      </c>
      <c r="N142" s="128" t="s">
        <v>7488</v>
      </c>
      <c r="O142" s="155">
        <v>40834</v>
      </c>
      <c r="P142" s="153">
        <v>4.3951470320999997E-2</v>
      </c>
      <c r="Q142" s="153">
        <v>0.16776371263000001</v>
      </c>
      <c r="R142" s="153">
        <v>0.22349371205000002</v>
      </c>
      <c r="S142" s="153">
        <v>0.40997283953999997</v>
      </c>
      <c r="T142" s="153">
        <v>0.55447147243000006</v>
      </c>
      <c r="U142" s="153">
        <v>3.6027854462</v>
      </c>
      <c r="V142" s="153">
        <v>1.6190487059000001</v>
      </c>
      <c r="W142" s="153">
        <v>1.6785145678999998</v>
      </c>
      <c r="X142" s="153">
        <v>1.5870059343</v>
      </c>
      <c r="Y142" s="153">
        <v>1.2971866388000002</v>
      </c>
      <c r="Z142" s="153">
        <v>0.14168204907000001</v>
      </c>
      <c r="AA142" s="153">
        <v>0.20107800010999999</v>
      </c>
      <c r="AB142" s="178">
        <v>0.64217516237000005</v>
      </c>
      <c r="AC142" s="177">
        <v>0.29219812301999998</v>
      </c>
      <c r="AD142" s="153">
        <v>-0.11937351982</v>
      </c>
      <c r="AE142" s="153">
        <v>-0.49066535251999999</v>
      </c>
      <c r="AF142" s="181">
        <v>6.0239801699999997</v>
      </c>
      <c r="AG142" s="180">
        <v>155079.43676000001</v>
      </c>
      <c r="AH142" s="180">
        <v>-18990.907759999998</v>
      </c>
      <c r="AI142" s="128" t="s">
        <v>46</v>
      </c>
      <c r="AJ142" s="128" t="s">
        <v>46</v>
      </c>
      <c r="AK142" s="128" t="s">
        <v>46</v>
      </c>
    </row>
    <row r="143" spans="1:37" ht="14.75" customHeight="1" x14ac:dyDescent="0.35">
      <c r="A143" s="8"/>
      <c r="B143" s="129">
        <v>19782311000188</v>
      </c>
      <c r="C143" s="125" t="s">
        <v>7632</v>
      </c>
      <c r="D143" s="122" t="s">
        <v>3552</v>
      </c>
      <c r="E143" s="126" t="s">
        <v>7622</v>
      </c>
      <c r="F143" s="126" t="s">
        <v>163</v>
      </c>
      <c r="G143" s="126" t="s">
        <v>3566</v>
      </c>
      <c r="H143" s="127">
        <v>5000</v>
      </c>
      <c r="I143" s="127">
        <v>2500</v>
      </c>
      <c r="J143" s="127">
        <v>5000</v>
      </c>
      <c r="K143" s="126" t="s">
        <v>224</v>
      </c>
      <c r="L143" s="126" t="s">
        <v>3378</v>
      </c>
      <c r="M143" s="153">
        <v>0.01</v>
      </c>
      <c r="N143" s="128" t="s">
        <v>46</v>
      </c>
      <c r="O143" s="155">
        <v>41757</v>
      </c>
      <c r="P143" s="153">
        <v>1.4806676641000001E-2</v>
      </c>
      <c r="Q143" s="153">
        <v>0.1113414372</v>
      </c>
      <c r="R143" s="153">
        <v>0.13769202797999999</v>
      </c>
      <c r="S143" s="153">
        <v>0.29328498445000001</v>
      </c>
      <c r="T143" s="153">
        <v>0.45981880791000002</v>
      </c>
      <c r="U143" s="153">
        <v>1.2137313887000001</v>
      </c>
      <c r="V143" s="153">
        <v>1.0745304034999998</v>
      </c>
      <c r="W143" s="153">
        <v>1.0341144398</v>
      </c>
      <c r="X143" s="153">
        <v>1.1353069419999999</v>
      </c>
      <c r="Y143" s="153">
        <v>1.0757466227000001</v>
      </c>
      <c r="Z143" s="153">
        <v>3.0506073088000002E-3</v>
      </c>
      <c r="AA143" s="153">
        <v>9.9483283907999993E-3</v>
      </c>
      <c r="AB143" s="178">
        <v>1.4382384023000001</v>
      </c>
      <c r="AC143" s="177">
        <v>0.32200146209000002</v>
      </c>
      <c r="AD143" s="153">
        <v>-1.1197578282999999E-3</v>
      </c>
      <c r="AE143" s="153">
        <v>-7.7282622945000004E-2</v>
      </c>
      <c r="AF143" s="181">
        <v>2.97251091</v>
      </c>
      <c r="AG143" s="180">
        <v>4425154.8416999998</v>
      </c>
      <c r="AH143" s="180">
        <v>-603358.81932000001</v>
      </c>
      <c r="AI143" s="128" t="s">
        <v>46</v>
      </c>
      <c r="AJ143" s="128" t="s">
        <v>46</v>
      </c>
      <c r="AK143" s="128" t="s">
        <v>46</v>
      </c>
    </row>
    <row r="144" spans="1:37" ht="14.75" customHeight="1" x14ac:dyDescent="0.35">
      <c r="A144" s="8"/>
      <c r="B144" s="129">
        <v>16599968000116</v>
      </c>
      <c r="C144" s="125" t="s">
        <v>7633</v>
      </c>
      <c r="D144" s="122" t="s">
        <v>3393</v>
      </c>
      <c r="E144" s="126" t="s">
        <v>7622</v>
      </c>
      <c r="F144" s="126" t="s">
        <v>163</v>
      </c>
      <c r="G144" s="126" t="s">
        <v>3566</v>
      </c>
      <c r="H144" s="127">
        <v>10000</v>
      </c>
      <c r="I144" s="127">
        <v>5000</v>
      </c>
      <c r="J144" s="127">
        <v>10000</v>
      </c>
      <c r="K144" s="126" t="s">
        <v>215</v>
      </c>
      <c r="L144" s="126" t="s">
        <v>216</v>
      </c>
      <c r="M144" s="153">
        <v>0.01</v>
      </c>
      <c r="N144" s="128" t="s">
        <v>3373</v>
      </c>
      <c r="O144" s="155">
        <v>41172</v>
      </c>
      <c r="P144" s="153">
        <v>1.0661336279000001E-2</v>
      </c>
      <c r="Q144" s="153">
        <v>0.1084002111</v>
      </c>
      <c r="R144" s="153">
        <v>0.12404958490000001</v>
      </c>
      <c r="S144" s="153">
        <v>0.21547741262999998</v>
      </c>
      <c r="T144" s="153">
        <v>0.36554620366999996</v>
      </c>
      <c r="U144" s="153">
        <v>0.87392997096000002</v>
      </c>
      <c r="V144" s="153">
        <v>1.0461453120999999</v>
      </c>
      <c r="W144" s="153">
        <v>0.93165500497999998</v>
      </c>
      <c r="X144" s="153">
        <v>0.83411362799</v>
      </c>
      <c r="Y144" s="153">
        <v>0.85519575820000004</v>
      </c>
      <c r="Z144" s="153">
        <v>7.9256912130999998E-3</v>
      </c>
      <c r="AA144" s="153">
        <v>2.1682605612999999E-2</v>
      </c>
      <c r="AB144" s="178">
        <v>-1.0353757068</v>
      </c>
      <c r="AC144" s="177">
        <v>-0.22320623317999999</v>
      </c>
      <c r="AD144" s="153">
        <v>-3.1402484749E-3</v>
      </c>
      <c r="AE144" s="153">
        <v>-4.4532701147999995E-2</v>
      </c>
      <c r="AF144" s="181">
        <v>3.0602041999999998</v>
      </c>
      <c r="AG144" s="180">
        <v>32220.952789999999</v>
      </c>
      <c r="AH144" s="180">
        <v>-8097.0213999999996</v>
      </c>
      <c r="AI144" s="128" t="s">
        <v>46</v>
      </c>
      <c r="AJ144" s="128" t="s">
        <v>46</v>
      </c>
      <c r="AK144" s="128" t="s">
        <v>46</v>
      </c>
    </row>
    <row r="145" spans="1:37" ht="14.75" customHeight="1" x14ac:dyDescent="0.35">
      <c r="A145" s="8"/>
      <c r="B145" s="129">
        <v>24669263000156</v>
      </c>
      <c r="C145" s="125" t="s">
        <v>7634</v>
      </c>
      <c r="D145" s="122" t="s">
        <v>3393</v>
      </c>
      <c r="E145" s="126" t="s">
        <v>7622</v>
      </c>
      <c r="F145" s="126" t="s">
        <v>163</v>
      </c>
      <c r="G145" s="126" t="s">
        <v>3547</v>
      </c>
      <c r="H145" s="127">
        <v>5000</v>
      </c>
      <c r="I145" s="127">
        <v>2500</v>
      </c>
      <c r="J145" s="127">
        <v>5000</v>
      </c>
      <c r="K145" s="126" t="s">
        <v>7601</v>
      </c>
      <c r="L145" s="126" t="s">
        <v>214</v>
      </c>
      <c r="M145" s="153">
        <v>1.1000000000000001E-2</v>
      </c>
      <c r="N145" s="128" t="s">
        <v>7635</v>
      </c>
      <c r="O145" s="155">
        <v>42619</v>
      </c>
      <c r="P145" s="153">
        <v>1.6224241042000001E-2</v>
      </c>
      <c r="Q145" s="153">
        <v>0.10968237723</v>
      </c>
      <c r="R145" s="153">
        <v>0.11656695771</v>
      </c>
      <c r="S145" s="153">
        <v>0.27325681308999999</v>
      </c>
      <c r="T145" s="153">
        <v>0.39563778358999996</v>
      </c>
      <c r="U145" s="153">
        <v>1.3299318334000001</v>
      </c>
      <c r="V145" s="153">
        <v>1.0585192001999999</v>
      </c>
      <c r="W145" s="153">
        <v>0.87545790378999999</v>
      </c>
      <c r="X145" s="153">
        <v>1.0577778383000001</v>
      </c>
      <c r="Y145" s="153">
        <v>0.92559504354</v>
      </c>
      <c r="Z145" s="153">
        <v>2.3404413915000002E-2</v>
      </c>
      <c r="AA145" s="153">
        <v>3.1346592015000001E-2</v>
      </c>
      <c r="AB145" s="178">
        <v>-0.61780483586000001</v>
      </c>
      <c r="AC145" s="177">
        <v>0.45076100357999999</v>
      </c>
      <c r="AD145" s="153">
        <v>-1.4530081982000001E-2</v>
      </c>
      <c r="AE145" s="153">
        <v>-6.2308501854999997E-2</v>
      </c>
      <c r="AF145" s="181">
        <v>2.4337275699999998</v>
      </c>
      <c r="AG145" s="180">
        <v>46830.915059999999</v>
      </c>
      <c r="AH145" s="180">
        <v>-1779.3161500000001</v>
      </c>
      <c r="AI145" s="128" t="s">
        <v>46</v>
      </c>
      <c r="AJ145" s="128" t="s">
        <v>46</v>
      </c>
      <c r="AK145" s="128" t="s">
        <v>46</v>
      </c>
    </row>
    <row r="146" spans="1:37" ht="14.75" customHeight="1" x14ac:dyDescent="0.35">
      <c r="A146" s="8"/>
      <c r="B146" s="129">
        <v>8627607000108</v>
      </c>
      <c r="C146" s="125" t="s">
        <v>7636</v>
      </c>
      <c r="D146" s="122"/>
      <c r="E146" s="126" t="s">
        <v>7637</v>
      </c>
      <c r="F146" s="126" t="s">
        <v>163</v>
      </c>
      <c r="G146" s="126" t="s">
        <v>6644</v>
      </c>
      <c r="H146" s="127" t="s">
        <v>46</v>
      </c>
      <c r="I146" s="127" t="s">
        <v>46</v>
      </c>
      <c r="J146" s="127" t="s">
        <v>46</v>
      </c>
      <c r="K146" s="126" t="s">
        <v>215</v>
      </c>
      <c r="L146" s="126" t="s">
        <v>215</v>
      </c>
      <c r="M146" s="153">
        <v>3.0000000000000001E-3</v>
      </c>
      <c r="N146" s="128" t="s">
        <v>46</v>
      </c>
      <c r="O146" s="155">
        <v>39127</v>
      </c>
      <c r="P146" s="153">
        <v>1.1571788906E-2</v>
      </c>
      <c r="Q146" s="153">
        <v>9.7094304578000001E-2</v>
      </c>
      <c r="R146" s="153">
        <v>0.12451539661</v>
      </c>
      <c r="S146" s="153">
        <v>0.24247240369</v>
      </c>
      <c r="T146" s="153">
        <v>0.40325981102999997</v>
      </c>
      <c r="U146" s="153">
        <v>0.94856150091999991</v>
      </c>
      <c r="V146" s="153">
        <v>0.93703462875999999</v>
      </c>
      <c r="W146" s="153">
        <v>0.93515341090999993</v>
      </c>
      <c r="X146" s="153">
        <v>0.93861130900000012</v>
      </c>
      <c r="Y146" s="153">
        <v>0.94342678539999991</v>
      </c>
      <c r="Z146" s="153">
        <v>9.811805871299999E-4</v>
      </c>
      <c r="AA146" s="153">
        <v>2.2949074035999999E-3</v>
      </c>
      <c r="AB146" s="178">
        <v>-12.366728058</v>
      </c>
      <c r="AC146" s="177">
        <v>-6.043513398</v>
      </c>
      <c r="AD146" s="153">
        <v>0</v>
      </c>
      <c r="AE146" s="153">
        <v>-5.5947725439999992E-3</v>
      </c>
      <c r="AF146" s="181">
        <v>5.2360897</v>
      </c>
      <c r="AG146" s="180">
        <v>13290.92684</v>
      </c>
      <c r="AH146" s="180">
        <v>2066.1666300000002</v>
      </c>
      <c r="AI146" s="128">
        <v>0</v>
      </c>
      <c r="AJ146" s="128">
        <v>0</v>
      </c>
      <c r="AK146" s="128">
        <v>0</v>
      </c>
    </row>
    <row r="147" spans="1:37" ht="14.75" customHeight="1" x14ac:dyDescent="0.35">
      <c r="A147" s="8"/>
      <c r="B147" s="129">
        <v>4222716000194</v>
      </c>
      <c r="C147" s="125" t="s">
        <v>7638</v>
      </c>
      <c r="D147" s="122" t="s">
        <v>3393</v>
      </c>
      <c r="E147" s="126" t="s">
        <v>4757</v>
      </c>
      <c r="F147" s="126" t="s">
        <v>114</v>
      </c>
      <c r="G147" s="126" t="s">
        <v>5078</v>
      </c>
      <c r="H147" s="127">
        <v>1000</v>
      </c>
      <c r="I147" s="127">
        <v>1000</v>
      </c>
      <c r="J147" s="127">
        <v>1000</v>
      </c>
      <c r="K147" s="126" t="s">
        <v>216</v>
      </c>
      <c r="L147" s="126" t="s">
        <v>223</v>
      </c>
      <c r="M147" s="153">
        <v>0.01</v>
      </c>
      <c r="N147" s="128" t="s">
        <v>46</v>
      </c>
      <c r="O147" s="155">
        <v>36979</v>
      </c>
      <c r="P147" s="153">
        <v>3.1862648725999997E-2</v>
      </c>
      <c r="Q147" s="153">
        <v>0.26419140342999997</v>
      </c>
      <c r="R147" s="153">
        <v>0.11509451295000001</v>
      </c>
      <c r="S147" s="153">
        <v>0.21857998921999999</v>
      </c>
      <c r="T147" s="153">
        <v>0.25263829216</v>
      </c>
      <c r="U147" s="153">
        <v>2.6118417942999996</v>
      </c>
      <c r="V147" s="153">
        <v>2.5496499997000002</v>
      </c>
      <c r="W147" s="153">
        <v>0.8643993376900001</v>
      </c>
      <c r="X147" s="153">
        <v>0.84612371006999998</v>
      </c>
      <c r="Y147" s="153">
        <v>0.59104757112000006</v>
      </c>
      <c r="Z147" s="153">
        <v>0.1552619932</v>
      </c>
      <c r="AA147" s="153">
        <v>0.22412813121</v>
      </c>
      <c r="AB147" s="178">
        <v>-2.6191945165000001E-2</v>
      </c>
      <c r="AC147" s="177">
        <v>0.15247325704</v>
      </c>
      <c r="AD147" s="153">
        <v>-0.13808659433000001</v>
      </c>
      <c r="AE147" s="153">
        <v>-0.59654908402999995</v>
      </c>
      <c r="AF147" s="181">
        <v>1067.5476467000001</v>
      </c>
      <c r="AG147" s="180">
        <v>83002.167650000003</v>
      </c>
      <c r="AH147" s="180">
        <v>-8070.9006399999998</v>
      </c>
      <c r="AI147" s="128" t="s">
        <v>46</v>
      </c>
      <c r="AJ147" s="128" t="s">
        <v>46</v>
      </c>
      <c r="AK147" s="128" t="s">
        <v>46</v>
      </c>
    </row>
    <row r="148" spans="1:37" ht="14.75" customHeight="1" x14ac:dyDescent="0.35">
      <c r="A148" s="8"/>
      <c r="B148" s="129">
        <v>4881682000140</v>
      </c>
      <c r="C148" s="125" t="s">
        <v>7639</v>
      </c>
      <c r="D148" s="122"/>
      <c r="E148" s="126" t="s">
        <v>4757</v>
      </c>
      <c r="F148" s="126" t="s">
        <v>114</v>
      </c>
      <c r="G148" s="126" t="s">
        <v>7640</v>
      </c>
      <c r="H148" s="127">
        <v>0.01</v>
      </c>
      <c r="I148" s="127">
        <v>0.01</v>
      </c>
      <c r="J148" s="127">
        <v>0.01</v>
      </c>
      <c r="K148" s="126" t="s">
        <v>215</v>
      </c>
      <c r="L148" s="126" t="s">
        <v>7441</v>
      </c>
      <c r="M148" s="153">
        <v>0.02</v>
      </c>
      <c r="N148" s="128" t="s">
        <v>46</v>
      </c>
      <c r="O148" s="155">
        <v>37313</v>
      </c>
      <c r="P148" s="153">
        <v>3.3620305810000001E-2</v>
      </c>
      <c r="Q148" s="153">
        <v>0.11358764048999999</v>
      </c>
      <c r="R148" s="153">
        <v>-3.8465808855999997E-2</v>
      </c>
      <c r="S148" s="153">
        <v>-1.1633091226000002E-2</v>
      </c>
      <c r="T148" s="153">
        <v>-3.8564070028000004E-2</v>
      </c>
      <c r="U148" s="153">
        <v>2.7559202816999999</v>
      </c>
      <c r="V148" s="153">
        <v>1.0962079908</v>
      </c>
      <c r="W148" s="153">
        <v>-0.28889144100999997</v>
      </c>
      <c r="X148" s="153">
        <v>-4.5031726568000002E-2</v>
      </c>
      <c r="Y148" s="153">
        <v>-9.0220685580000015E-2</v>
      </c>
      <c r="Z148" s="153">
        <v>0.23857381611</v>
      </c>
      <c r="AA148" s="153">
        <v>0.37979418822</v>
      </c>
      <c r="AB148" s="178">
        <v>-0.53483685311999996</v>
      </c>
      <c r="AC148" s="177">
        <v>0.28549105325000002</v>
      </c>
      <c r="AD148" s="153">
        <v>-0.20473033567000001</v>
      </c>
      <c r="AE148" s="153">
        <v>-0.85334463345</v>
      </c>
      <c r="AF148" s="181">
        <v>26.481834365000001</v>
      </c>
      <c r="AG148" s="180">
        <v>500171.09188999998</v>
      </c>
      <c r="AH148" s="180">
        <v>-38936.422659999997</v>
      </c>
      <c r="AI148" s="128" t="s">
        <v>46</v>
      </c>
      <c r="AJ148" s="128" t="s">
        <v>46</v>
      </c>
      <c r="AK148" s="128" t="s">
        <v>46</v>
      </c>
    </row>
    <row r="149" spans="1:37" ht="14.75" customHeight="1" x14ac:dyDescent="0.35">
      <c r="A149" s="8"/>
      <c r="B149" s="129">
        <v>44315932000107</v>
      </c>
      <c r="C149" s="125" t="s">
        <v>7641</v>
      </c>
      <c r="D149" s="122"/>
      <c r="E149" s="126" t="s">
        <v>4757</v>
      </c>
      <c r="F149" s="126" t="s">
        <v>163</v>
      </c>
      <c r="G149" s="126" t="s">
        <v>3566</v>
      </c>
      <c r="H149" s="127">
        <v>200</v>
      </c>
      <c r="I149" s="127">
        <v>200</v>
      </c>
      <c r="J149" s="127">
        <v>200</v>
      </c>
      <c r="K149" s="126" t="s">
        <v>216</v>
      </c>
      <c r="L149" s="126" t="s">
        <v>7441</v>
      </c>
      <c r="M149" s="153">
        <v>9.0000000000000011E-3</v>
      </c>
      <c r="N149" s="128" t="s">
        <v>7506</v>
      </c>
      <c r="O149" s="155">
        <v>44651</v>
      </c>
      <c r="P149" s="153">
        <v>1.4396108960000001E-2</v>
      </c>
      <c r="Q149" s="153">
        <v>5.7232736704000003E-2</v>
      </c>
      <c r="R149" s="153">
        <v>0.15352677618999999</v>
      </c>
      <c r="S149" s="153">
        <v>0.2330695089</v>
      </c>
      <c r="T149" s="153">
        <v>0.39950482166000001</v>
      </c>
      <c r="U149" s="153">
        <v>1.1800763765</v>
      </c>
      <c r="V149" s="153">
        <v>0.55233987641000004</v>
      </c>
      <c r="W149" s="153">
        <v>1.1530388396</v>
      </c>
      <c r="X149" s="153">
        <v>0.90221267864999999</v>
      </c>
      <c r="Y149" s="153">
        <v>0.93464198350000005</v>
      </c>
      <c r="Z149" s="153">
        <v>4.2483686137000001E-2</v>
      </c>
      <c r="AA149" s="153">
        <v>3.0396040059999997E-2</v>
      </c>
      <c r="AB149" s="178">
        <v>0.44562819865999997</v>
      </c>
      <c r="AC149" s="177">
        <v>-0.14604017578</v>
      </c>
      <c r="AD149" s="153">
        <v>-2.1458795946999999E-2</v>
      </c>
      <c r="AE149" s="153">
        <v>-2.7618328292999997E-2</v>
      </c>
      <c r="AF149" s="181">
        <v>1.49187296</v>
      </c>
      <c r="AG149" s="180">
        <v>94545.340049999999</v>
      </c>
      <c r="AH149" s="180">
        <v>-29188.777279999998</v>
      </c>
      <c r="AI149" s="128" t="s">
        <v>46</v>
      </c>
      <c r="AJ149" s="128" t="s">
        <v>46</v>
      </c>
      <c r="AK149" s="128" t="s">
        <v>46</v>
      </c>
    </row>
    <row r="150" spans="1:37" ht="14.75" customHeight="1" x14ac:dyDescent="0.35">
      <c r="A150" s="8"/>
      <c r="B150" s="129">
        <v>45081757000195</v>
      </c>
      <c r="C150" s="125" t="s">
        <v>7642</v>
      </c>
      <c r="D150" s="122"/>
      <c r="E150" s="126" t="s">
        <v>4757</v>
      </c>
      <c r="F150" s="126" t="s">
        <v>163</v>
      </c>
      <c r="G150" s="126" t="s">
        <v>4767</v>
      </c>
      <c r="H150" s="127">
        <v>200</v>
      </c>
      <c r="I150" s="127">
        <v>200</v>
      </c>
      <c r="J150" s="127">
        <v>200</v>
      </c>
      <c r="K150" s="126" t="s">
        <v>7643</v>
      </c>
      <c r="L150" s="126" t="s">
        <v>7644</v>
      </c>
      <c r="M150" s="153">
        <v>5.0000000000000001E-3</v>
      </c>
      <c r="N150" s="128" t="s">
        <v>7506</v>
      </c>
      <c r="O150" s="155">
        <v>44694</v>
      </c>
      <c r="P150" s="153">
        <v>7.7394174859000001E-3</v>
      </c>
      <c r="Q150" s="153">
        <v>0.10379765493000001</v>
      </c>
      <c r="R150" s="153">
        <v>0.12254809623</v>
      </c>
      <c r="S150" s="153">
        <v>0.26734049057999998</v>
      </c>
      <c r="T150" s="153">
        <v>0.41783382905999999</v>
      </c>
      <c r="U150" s="153">
        <v>0.63441474144999999</v>
      </c>
      <c r="V150" s="153">
        <v>1.0017271093</v>
      </c>
      <c r="W150" s="153">
        <v>0.92037830914999996</v>
      </c>
      <c r="X150" s="153">
        <v>1.0348757383</v>
      </c>
      <c r="Y150" s="153">
        <v>0.97752271711000005</v>
      </c>
      <c r="Z150" s="153">
        <v>5.6197241600000006E-3</v>
      </c>
      <c r="AA150" s="153">
        <v>8.3164128896E-3</v>
      </c>
      <c r="AB150" s="178">
        <v>-1.6968447134</v>
      </c>
      <c r="AC150" s="177">
        <v>-7.6800361425000005E-2</v>
      </c>
      <c r="AD150" s="153">
        <v>-3.6221402371E-3</v>
      </c>
      <c r="AE150" s="153">
        <v>-5.0150091216E-3</v>
      </c>
      <c r="AF150" s="181">
        <v>1.494763217</v>
      </c>
      <c r="AG150" s="180">
        <v>16385.00807</v>
      </c>
      <c r="AH150" s="180">
        <v>-20016.21975</v>
      </c>
      <c r="AI150" s="128" t="s">
        <v>46</v>
      </c>
      <c r="AJ150" s="128" t="s">
        <v>46</v>
      </c>
      <c r="AK150" s="128" t="s">
        <v>46</v>
      </c>
    </row>
    <row r="151" spans="1:37" ht="14.75" customHeight="1" x14ac:dyDescent="0.35">
      <c r="A151" s="8"/>
      <c r="B151" s="129">
        <v>7165347000133</v>
      </c>
      <c r="C151" s="125" t="s">
        <v>7645</v>
      </c>
      <c r="D151" s="122"/>
      <c r="E151" s="126" t="s">
        <v>4757</v>
      </c>
      <c r="F151" s="126" t="s">
        <v>163</v>
      </c>
      <c r="G151" s="126" t="s">
        <v>3566</v>
      </c>
      <c r="H151" s="127">
        <v>0.01</v>
      </c>
      <c r="I151" s="127">
        <v>0.01</v>
      </c>
      <c r="J151" s="127">
        <v>0.01</v>
      </c>
      <c r="K151" s="126" t="s">
        <v>215</v>
      </c>
      <c r="L151" s="126" t="s">
        <v>215</v>
      </c>
      <c r="M151" s="153">
        <v>1.4000000000000002E-3</v>
      </c>
      <c r="N151" s="128" t="s">
        <v>46</v>
      </c>
      <c r="O151" s="155">
        <v>38378</v>
      </c>
      <c r="P151" s="153">
        <v>1.2440055380999999E-2</v>
      </c>
      <c r="Q151" s="153">
        <v>0.10440913306000001</v>
      </c>
      <c r="R151" s="153">
        <v>0.12649925282999999</v>
      </c>
      <c r="S151" s="153">
        <v>0.24981886720999999</v>
      </c>
      <c r="T151" s="153">
        <v>0.41757995200000003</v>
      </c>
      <c r="U151" s="153">
        <v>1.0197349518999999</v>
      </c>
      <c r="V151" s="153">
        <v>1.0076283429999999</v>
      </c>
      <c r="W151" s="153">
        <v>0.95005285276999996</v>
      </c>
      <c r="X151" s="153">
        <v>0.96704948850999994</v>
      </c>
      <c r="Y151" s="153">
        <v>0.9769287714399999</v>
      </c>
      <c r="Z151" s="153">
        <v>4.1730323439999996E-3</v>
      </c>
      <c r="AA151" s="153">
        <v>3.7691972175999998E-3</v>
      </c>
      <c r="AB151" s="178">
        <v>-1.4935952557000001</v>
      </c>
      <c r="AC151" s="177">
        <v>-0.37364062642000001</v>
      </c>
      <c r="AD151" s="153">
        <v>-3.6483971057999997E-3</v>
      </c>
      <c r="AE151" s="153">
        <v>-5.9196233613000001E-3</v>
      </c>
      <c r="AF151" s="181">
        <v>7.7962920850000001</v>
      </c>
      <c r="AG151" s="180">
        <v>7682261.9013999999</v>
      </c>
      <c r="AH151" s="180">
        <v>87063.041559000005</v>
      </c>
      <c r="AI151" s="128">
        <v>0</v>
      </c>
      <c r="AJ151" s="128">
        <v>0.34639909547000003</v>
      </c>
      <c r="AK151" s="128">
        <v>0</v>
      </c>
    </row>
    <row r="152" spans="1:37" ht="14.75" customHeight="1" x14ac:dyDescent="0.35">
      <c r="A152" s="8"/>
      <c r="B152" s="129">
        <v>40054357000177</v>
      </c>
      <c r="C152" s="125" t="s">
        <v>7646</v>
      </c>
      <c r="D152" s="122"/>
      <c r="E152" s="126" t="s">
        <v>4757</v>
      </c>
      <c r="F152" s="126" t="s">
        <v>114</v>
      </c>
      <c r="G152" s="126" t="s">
        <v>115</v>
      </c>
      <c r="H152" s="127">
        <v>0.01</v>
      </c>
      <c r="I152" s="127">
        <v>0.01</v>
      </c>
      <c r="J152" s="127">
        <v>0.01</v>
      </c>
      <c r="K152" s="126" t="s">
        <v>215</v>
      </c>
      <c r="L152" s="126" t="s">
        <v>7441</v>
      </c>
      <c r="M152" s="153">
        <v>0.01</v>
      </c>
      <c r="N152" s="128" t="s">
        <v>7647</v>
      </c>
      <c r="O152" s="155">
        <v>44238</v>
      </c>
      <c r="P152" s="153">
        <v>-1.0052017878999999E-2</v>
      </c>
      <c r="Q152" s="153">
        <v>-1.8038436931999999E-2</v>
      </c>
      <c r="R152" s="153">
        <v>-7.1634098025000009E-2</v>
      </c>
      <c r="S152" s="153">
        <v>-6.9593216414E-2</v>
      </c>
      <c r="T152" s="153">
        <v>-3.9005391872999999E-2</v>
      </c>
      <c r="U152" s="153">
        <v>-0.82398298522999991</v>
      </c>
      <c r="V152" s="153">
        <v>-0.17408477385000001</v>
      </c>
      <c r="W152" s="153">
        <v>-0.53799668899999997</v>
      </c>
      <c r="X152" s="153">
        <v>-0.26939552279000001</v>
      </c>
      <c r="Y152" s="153">
        <v>-9.1253158537000001E-2</v>
      </c>
      <c r="Z152" s="153">
        <v>0.16911868787000001</v>
      </c>
      <c r="AA152" s="153">
        <v>0.16427075991999998</v>
      </c>
      <c r="AB152" s="178">
        <v>-1.0036411325000001</v>
      </c>
      <c r="AC152" s="177">
        <v>-0.50800160851999998</v>
      </c>
      <c r="AD152" s="153">
        <v>-0.14268794025000001</v>
      </c>
      <c r="AE152" s="153">
        <v>-0.18850959968000003</v>
      </c>
      <c r="AF152" s="181">
        <v>1.018427561</v>
      </c>
      <c r="AG152" s="180">
        <v>113574.47229000001</v>
      </c>
      <c r="AH152" s="180">
        <v>-15263.193740000001</v>
      </c>
      <c r="AI152" s="128" t="s">
        <v>46</v>
      </c>
      <c r="AJ152" s="128" t="s">
        <v>46</v>
      </c>
      <c r="AK152" s="128" t="s">
        <v>46</v>
      </c>
    </row>
    <row r="153" spans="1:37" ht="14.75" customHeight="1" x14ac:dyDescent="0.35">
      <c r="A153" s="8"/>
      <c r="B153" s="129">
        <v>6251554000148</v>
      </c>
      <c r="C153" s="125" t="s">
        <v>7648</v>
      </c>
      <c r="D153" s="122" t="s">
        <v>3393</v>
      </c>
      <c r="E153" s="126" t="s">
        <v>4757</v>
      </c>
      <c r="F153" s="126" t="s">
        <v>114</v>
      </c>
      <c r="G153" s="126" t="s">
        <v>115</v>
      </c>
      <c r="H153" s="127">
        <v>0.01</v>
      </c>
      <c r="I153" s="127">
        <v>0.01</v>
      </c>
      <c r="J153" s="127">
        <v>0.01</v>
      </c>
      <c r="K153" s="126" t="s">
        <v>216</v>
      </c>
      <c r="L153" s="126" t="s">
        <v>223</v>
      </c>
      <c r="M153" s="153">
        <v>8.6899999999999998E-3</v>
      </c>
      <c r="N153" s="128" t="s">
        <v>46</v>
      </c>
      <c r="O153" s="155">
        <v>38181</v>
      </c>
      <c r="P153" s="153">
        <v>2.8341330211E-2</v>
      </c>
      <c r="Q153" s="153">
        <v>0.20264873169</v>
      </c>
      <c r="R153" s="153">
        <v>0.13690328785</v>
      </c>
      <c r="S153" s="153">
        <v>0.25842845104000001</v>
      </c>
      <c r="T153" s="153">
        <v>0.29117290843999999</v>
      </c>
      <c r="U153" s="153">
        <v>2.3231926319</v>
      </c>
      <c r="V153" s="153">
        <v>1.9557159392000001</v>
      </c>
      <c r="W153" s="153">
        <v>1.0281907304</v>
      </c>
      <c r="X153" s="153">
        <v>1.0003772100000001</v>
      </c>
      <c r="Y153" s="153">
        <v>0.68119934962000006</v>
      </c>
      <c r="Z153" s="153">
        <v>0.13353732699000001</v>
      </c>
      <c r="AA153" s="153">
        <v>0.21974574362999999</v>
      </c>
      <c r="AB153" s="178">
        <v>9.2196476489999998E-2</v>
      </c>
      <c r="AC153" s="177">
        <v>0.10288477787</v>
      </c>
      <c r="AD153" s="153">
        <v>-7.349388978400001E-2</v>
      </c>
      <c r="AE153" s="153">
        <v>-0.46516699945000001</v>
      </c>
      <c r="AF153" s="181">
        <v>7.2885973369999997</v>
      </c>
      <c r="AG153" s="180">
        <v>87970.502829999998</v>
      </c>
      <c r="AH153" s="180">
        <v>-10411.11067</v>
      </c>
      <c r="AI153" s="128">
        <v>0</v>
      </c>
      <c r="AJ153" s="128">
        <v>0</v>
      </c>
      <c r="AK153" s="128">
        <v>0</v>
      </c>
    </row>
    <row r="154" spans="1:37" ht="14.75" customHeight="1" x14ac:dyDescent="0.35">
      <c r="A154" s="8"/>
      <c r="B154" s="129">
        <v>28578897000154</v>
      </c>
      <c r="C154" s="125" t="s">
        <v>7649</v>
      </c>
      <c r="D154" s="122"/>
      <c r="E154" s="126" t="s">
        <v>4757</v>
      </c>
      <c r="F154" s="126" t="s">
        <v>114</v>
      </c>
      <c r="G154" s="126" t="s">
        <v>4426</v>
      </c>
      <c r="H154" s="127">
        <v>0.01</v>
      </c>
      <c r="I154" s="127">
        <v>0.01</v>
      </c>
      <c r="J154" s="127">
        <v>0.01</v>
      </c>
      <c r="K154" s="126" t="s">
        <v>216</v>
      </c>
      <c r="L154" s="126" t="s">
        <v>7459</v>
      </c>
      <c r="M154" s="153">
        <v>5.0000000000000001E-3</v>
      </c>
      <c r="N154" s="128" t="s">
        <v>46</v>
      </c>
      <c r="O154" s="155">
        <v>43131</v>
      </c>
      <c r="P154" s="153">
        <v>6.4010784535999997E-3</v>
      </c>
      <c r="Q154" s="153">
        <v>-2.5141768293000001E-2</v>
      </c>
      <c r="R154" s="153">
        <v>8.3786168226999996E-2</v>
      </c>
      <c r="S154" s="153">
        <v>0.47597034194000004</v>
      </c>
      <c r="T154" s="153">
        <v>0.44265090698000004</v>
      </c>
      <c r="U154" s="153">
        <v>0.52470855068</v>
      </c>
      <c r="V154" s="153">
        <v>-0.24263737839000002</v>
      </c>
      <c r="W154" s="153">
        <v>0.62926291155000003</v>
      </c>
      <c r="X154" s="153">
        <v>1.8424824387999998</v>
      </c>
      <c r="Y154" s="153">
        <v>1.0355822990000001</v>
      </c>
      <c r="Z154" s="153">
        <v>0.15536237545000001</v>
      </c>
      <c r="AA154" s="153">
        <v>0.17797762433</v>
      </c>
      <c r="AB154" s="178">
        <v>-0.20674929777000001</v>
      </c>
      <c r="AC154" s="177">
        <v>0.27111457497000002</v>
      </c>
      <c r="AD154" s="153">
        <v>-0.18810036218000001</v>
      </c>
      <c r="AE154" s="153">
        <v>-0.33865039938000002</v>
      </c>
      <c r="AF154" s="181">
        <v>2.3750683160000001</v>
      </c>
      <c r="AG154" s="180">
        <v>67426.084000000003</v>
      </c>
      <c r="AH154" s="180">
        <v>-13150.095139999999</v>
      </c>
      <c r="AI154" s="128" t="s">
        <v>46</v>
      </c>
      <c r="AJ154" s="128" t="s">
        <v>46</v>
      </c>
      <c r="AK154" s="128" t="s">
        <v>46</v>
      </c>
    </row>
    <row r="155" spans="1:37" ht="14.75" customHeight="1" x14ac:dyDescent="0.35">
      <c r="A155" s="8"/>
      <c r="B155" s="129">
        <v>18270783000199</v>
      </c>
      <c r="C155" s="125" t="s">
        <v>7650</v>
      </c>
      <c r="D155" s="122"/>
      <c r="E155" s="126" t="s">
        <v>4757</v>
      </c>
      <c r="F155" s="126" t="s">
        <v>114</v>
      </c>
      <c r="G155" s="126" t="s">
        <v>115</v>
      </c>
      <c r="H155" s="127">
        <v>0.01</v>
      </c>
      <c r="I155" s="127">
        <v>0.01</v>
      </c>
      <c r="J155" s="127">
        <v>0.01</v>
      </c>
      <c r="K155" s="126" t="s">
        <v>216</v>
      </c>
      <c r="L155" s="126" t="s">
        <v>223</v>
      </c>
      <c r="M155" s="153">
        <v>0.01</v>
      </c>
      <c r="N155" s="128" t="s">
        <v>46</v>
      </c>
      <c r="O155" s="155">
        <v>41516</v>
      </c>
      <c r="P155" s="153">
        <v>1.2285694337999999E-3</v>
      </c>
      <c r="Q155" s="153">
        <v>-2.3349598369999999E-2</v>
      </c>
      <c r="R155" s="153">
        <v>-5.6568128173999997E-2</v>
      </c>
      <c r="S155" s="153">
        <v>1.1558563621000001E-2</v>
      </c>
      <c r="T155" s="153">
        <v>6.0475850149000004E-2</v>
      </c>
      <c r="U155" s="153">
        <v>0.10070816841999999</v>
      </c>
      <c r="V155" s="153">
        <v>-0.22534156185000001</v>
      </c>
      <c r="W155" s="153">
        <v>-0.42484607887999998</v>
      </c>
      <c r="X155" s="153">
        <v>4.4743230015000003E-2</v>
      </c>
      <c r="Y155" s="153">
        <v>0.14148332003</v>
      </c>
      <c r="Z155" s="153">
        <v>0.12591082499</v>
      </c>
      <c r="AA155" s="153">
        <v>0.21535896648000002</v>
      </c>
      <c r="AB155" s="178">
        <v>-1.2813865608999999</v>
      </c>
      <c r="AC155" s="177">
        <v>-4.4743170374000003E-2</v>
      </c>
      <c r="AD155" s="153">
        <v>-0.10857680983</v>
      </c>
      <c r="AE155" s="153">
        <v>-0.47744578574999996</v>
      </c>
      <c r="AF155" s="181">
        <v>2.0606572440000002</v>
      </c>
      <c r="AG155" s="180">
        <v>126297.24490999999</v>
      </c>
      <c r="AH155" s="180">
        <v>-113728.97358000001</v>
      </c>
      <c r="AI155" s="128" t="s">
        <v>46</v>
      </c>
      <c r="AJ155" s="128" t="s">
        <v>46</v>
      </c>
      <c r="AK155" s="128" t="s">
        <v>46</v>
      </c>
    </row>
    <row r="156" spans="1:37" ht="14.75" customHeight="1" x14ac:dyDescent="0.35">
      <c r="A156" s="8"/>
      <c r="B156" s="129">
        <v>9134614000130</v>
      </c>
      <c r="C156" s="125" t="s">
        <v>7651</v>
      </c>
      <c r="D156" s="122"/>
      <c r="E156" s="126" t="s">
        <v>4757</v>
      </c>
      <c r="F156" s="126" t="s">
        <v>114</v>
      </c>
      <c r="G156" s="126" t="s">
        <v>7640</v>
      </c>
      <c r="H156" s="127">
        <v>0.01</v>
      </c>
      <c r="I156" s="127">
        <v>0.01</v>
      </c>
      <c r="J156" s="127">
        <v>0.01</v>
      </c>
      <c r="K156" s="126" t="s">
        <v>215</v>
      </c>
      <c r="L156" s="126" t="s">
        <v>7441</v>
      </c>
      <c r="M156" s="153">
        <v>1.4999999999999999E-2</v>
      </c>
      <c r="N156" s="128" t="s">
        <v>46</v>
      </c>
      <c r="O156" s="155">
        <v>39435</v>
      </c>
      <c r="P156" s="153">
        <v>3.1215664260999997E-2</v>
      </c>
      <c r="Q156" s="153">
        <v>-5.6993010640000001E-2</v>
      </c>
      <c r="R156" s="153">
        <v>-0.14158414429999999</v>
      </c>
      <c r="S156" s="153">
        <v>6.5127043753999997E-2</v>
      </c>
      <c r="T156" s="153">
        <v>0.43310356636999997</v>
      </c>
      <c r="U156" s="153">
        <v>2.5588072497000001</v>
      </c>
      <c r="V156" s="153">
        <v>-0.55002633572999993</v>
      </c>
      <c r="W156" s="153">
        <v>-1.0633455707000001</v>
      </c>
      <c r="X156" s="153">
        <v>0.25210695674</v>
      </c>
      <c r="Y156" s="153">
        <v>1.0132462848000001</v>
      </c>
      <c r="Z156" s="153">
        <v>0.26886439406000001</v>
      </c>
      <c r="AA156" s="153">
        <v>0.40180453143</v>
      </c>
      <c r="AB156" s="178">
        <v>-0.81789814618000001</v>
      </c>
      <c r="AC156" s="177">
        <v>0.16378993379000001</v>
      </c>
      <c r="AD156" s="153">
        <v>-0.37246583859999999</v>
      </c>
      <c r="AE156" s="153">
        <v>-0.63787775419000003</v>
      </c>
      <c r="AF156" s="181">
        <v>3.8896656529999998</v>
      </c>
      <c r="AG156" s="180">
        <v>379793.63523000001</v>
      </c>
      <c r="AH156" s="180">
        <v>-60490.246709999999</v>
      </c>
      <c r="AI156" s="128" t="s">
        <v>46</v>
      </c>
      <c r="AJ156" s="128" t="s">
        <v>46</v>
      </c>
      <c r="AK156" s="128" t="s">
        <v>46</v>
      </c>
    </row>
    <row r="157" spans="1:37" ht="14.75" customHeight="1" x14ac:dyDescent="0.35">
      <c r="A157" s="8"/>
      <c r="B157" s="129">
        <v>17593934000187</v>
      </c>
      <c r="C157" s="125" t="s">
        <v>7652</v>
      </c>
      <c r="D157" s="122"/>
      <c r="E157" s="126" t="s">
        <v>4757</v>
      </c>
      <c r="F157" s="126" t="s">
        <v>114</v>
      </c>
      <c r="G157" s="126" t="s">
        <v>7640</v>
      </c>
      <c r="H157" s="127">
        <v>0.01</v>
      </c>
      <c r="I157" s="127">
        <v>0.01</v>
      </c>
      <c r="J157" s="127">
        <v>0.01</v>
      </c>
      <c r="K157" s="126" t="s">
        <v>215</v>
      </c>
      <c r="L157" s="126" t="s">
        <v>7441</v>
      </c>
      <c r="M157" s="153">
        <v>1.4999999999999999E-2</v>
      </c>
      <c r="N157" s="128" t="s">
        <v>46</v>
      </c>
      <c r="O157" s="155">
        <v>41397</v>
      </c>
      <c r="P157" s="153">
        <v>1.1967337465E-2</v>
      </c>
      <c r="Q157" s="153">
        <v>1.9935418675E-2</v>
      </c>
      <c r="R157" s="153">
        <v>3.5428751666E-2</v>
      </c>
      <c r="S157" s="153">
        <v>0.24965004379</v>
      </c>
      <c r="T157" s="153">
        <v>0.60188155209999994</v>
      </c>
      <c r="U157" s="153">
        <v>0.98098536709000006</v>
      </c>
      <c r="V157" s="153">
        <v>0.19239210495999998</v>
      </c>
      <c r="W157" s="153">
        <v>0.26608209800999999</v>
      </c>
      <c r="X157" s="153">
        <v>0.96639597259999999</v>
      </c>
      <c r="Y157" s="153">
        <v>1.4081025740000002</v>
      </c>
      <c r="Z157" s="153">
        <v>0.18523953779999999</v>
      </c>
      <c r="AA157" s="153">
        <v>0.27483411394000001</v>
      </c>
      <c r="AB157" s="178">
        <v>-0.38420949615</v>
      </c>
      <c r="AC157" s="177">
        <v>0.21819871286</v>
      </c>
      <c r="AD157" s="153">
        <v>-0.22071248943999999</v>
      </c>
      <c r="AE157" s="153">
        <v>-0.44751910416000001</v>
      </c>
      <c r="AF157" s="181">
        <v>4.0346251149999999</v>
      </c>
      <c r="AG157" s="180">
        <v>94147.543999999994</v>
      </c>
      <c r="AH157" s="180">
        <v>-26966.587439999999</v>
      </c>
      <c r="AI157" s="128" t="s">
        <v>46</v>
      </c>
      <c r="AJ157" s="128" t="s">
        <v>46</v>
      </c>
      <c r="AK157" s="128" t="s">
        <v>46</v>
      </c>
    </row>
    <row r="158" spans="1:37" ht="14.75" customHeight="1" x14ac:dyDescent="0.35">
      <c r="A158" s="8"/>
      <c r="B158" s="129">
        <v>36178569000199</v>
      </c>
      <c r="C158" s="125" t="s">
        <v>7653</v>
      </c>
      <c r="D158" s="122"/>
      <c r="E158" s="126" t="s">
        <v>4757</v>
      </c>
      <c r="F158" s="126" t="s">
        <v>114</v>
      </c>
      <c r="G158" s="126" t="s">
        <v>115</v>
      </c>
      <c r="H158" s="127">
        <v>0.01</v>
      </c>
      <c r="I158" s="127">
        <v>0.01</v>
      </c>
      <c r="J158" s="127">
        <v>0.01</v>
      </c>
      <c r="K158" s="126" t="s">
        <v>216</v>
      </c>
      <c r="L158" s="126" t="s">
        <v>223</v>
      </c>
      <c r="M158" s="153">
        <v>0.01</v>
      </c>
      <c r="N158" s="128" t="s">
        <v>7654</v>
      </c>
      <c r="O158" s="155">
        <v>43956</v>
      </c>
      <c r="P158" s="153">
        <v>3.9757767313999999E-2</v>
      </c>
      <c r="Q158" s="153">
        <v>0.17146176377</v>
      </c>
      <c r="R158" s="153">
        <v>0.21573721977999999</v>
      </c>
      <c r="S158" s="153">
        <v>0.67336191218999997</v>
      </c>
      <c r="T158" s="153">
        <v>1.0658141342</v>
      </c>
      <c r="U158" s="153">
        <v>3.2590196506</v>
      </c>
      <c r="V158" s="153">
        <v>1.6547377403999999</v>
      </c>
      <c r="W158" s="153">
        <v>1.6202606459</v>
      </c>
      <c r="X158" s="153">
        <v>2.6065857235999998</v>
      </c>
      <c r="Y158" s="153">
        <v>2.4934733761999999</v>
      </c>
      <c r="Z158" s="153">
        <v>0.17798761849000003</v>
      </c>
      <c r="AA158" s="153">
        <v>0.17009051749000001</v>
      </c>
      <c r="AB158" s="178">
        <v>0.50525220254000003</v>
      </c>
      <c r="AC158" s="177">
        <v>0.68692508163999999</v>
      </c>
      <c r="AD158" s="153">
        <v>-0.18243560282000001</v>
      </c>
      <c r="AE158" s="153">
        <v>-0.21078428917</v>
      </c>
      <c r="AF158" s="181">
        <v>2.7636490120000001</v>
      </c>
      <c r="AG158" s="180">
        <v>1683068.1037000001</v>
      </c>
      <c r="AH158" s="180">
        <v>-158677.18608000001</v>
      </c>
      <c r="AI158" s="128" t="s">
        <v>46</v>
      </c>
      <c r="AJ158" s="128" t="s">
        <v>46</v>
      </c>
      <c r="AK158" s="128" t="s">
        <v>46</v>
      </c>
    </row>
    <row r="159" spans="1:37" ht="14.75" customHeight="1" x14ac:dyDescent="0.35">
      <c r="A159" s="8"/>
      <c r="B159" s="129">
        <v>9005823000184</v>
      </c>
      <c r="C159" s="125" t="s">
        <v>7655</v>
      </c>
      <c r="D159" s="122" t="s">
        <v>3393</v>
      </c>
      <c r="E159" s="126" t="s">
        <v>4757</v>
      </c>
      <c r="F159" s="126" t="s">
        <v>114</v>
      </c>
      <c r="G159" s="126" t="s">
        <v>6707</v>
      </c>
      <c r="H159" s="127">
        <v>0.01</v>
      </c>
      <c r="I159" s="127">
        <v>0.01</v>
      </c>
      <c r="J159" s="127">
        <v>0.01</v>
      </c>
      <c r="K159" s="126" t="s">
        <v>215</v>
      </c>
      <c r="L159" s="126" t="s">
        <v>7441</v>
      </c>
      <c r="M159" s="153">
        <v>0.01</v>
      </c>
      <c r="N159" s="128" t="s">
        <v>46</v>
      </c>
      <c r="O159" s="155">
        <v>39358</v>
      </c>
      <c r="P159" s="153">
        <v>3.3434632174000001E-2</v>
      </c>
      <c r="Q159" s="153">
        <v>0.21009346648000002</v>
      </c>
      <c r="R159" s="153">
        <v>0.10383574062999999</v>
      </c>
      <c r="S159" s="153">
        <v>0.23981028827</v>
      </c>
      <c r="T159" s="153">
        <v>0.30629352839000001</v>
      </c>
      <c r="U159" s="153">
        <v>2.7407002612999998</v>
      </c>
      <c r="V159" s="153">
        <v>2.0275633491999998</v>
      </c>
      <c r="W159" s="153">
        <v>0.77984208917000009</v>
      </c>
      <c r="X159" s="153">
        <v>0.92830625322000004</v>
      </c>
      <c r="Y159" s="153">
        <v>0.71657405714000011</v>
      </c>
      <c r="Z159" s="153">
        <v>0.1522824804</v>
      </c>
      <c r="AA159" s="153">
        <v>0.25941901946000001</v>
      </c>
      <c r="AB159" s="178">
        <v>-9.5943897156999997E-2</v>
      </c>
      <c r="AC159" s="177">
        <v>-0.10133615444999999</v>
      </c>
      <c r="AD159" s="153">
        <v>-0.11231024198</v>
      </c>
      <c r="AE159" s="153">
        <v>-0.60184640012000001</v>
      </c>
      <c r="AF159" s="181">
        <v>1.804730073</v>
      </c>
      <c r="AG159" s="180">
        <v>163158.13467</v>
      </c>
      <c r="AH159" s="180">
        <v>-24284.266299999999</v>
      </c>
      <c r="AI159" s="128" t="s">
        <v>46</v>
      </c>
      <c r="AJ159" s="128" t="s">
        <v>46</v>
      </c>
      <c r="AK159" s="128" t="s">
        <v>46</v>
      </c>
    </row>
    <row r="160" spans="1:37" ht="14.75" customHeight="1" x14ac:dyDescent="0.35">
      <c r="A160" s="8"/>
      <c r="B160" s="129">
        <v>39272865000142</v>
      </c>
      <c r="C160" s="125" t="s">
        <v>7656</v>
      </c>
      <c r="D160" s="122"/>
      <c r="E160" s="126" t="s">
        <v>4757</v>
      </c>
      <c r="F160" s="126" t="s">
        <v>114</v>
      </c>
      <c r="G160" s="126" t="s">
        <v>115</v>
      </c>
      <c r="H160" s="127">
        <v>0.01</v>
      </c>
      <c r="I160" s="127">
        <v>0.01</v>
      </c>
      <c r="J160" s="127">
        <v>0.01</v>
      </c>
      <c r="K160" s="126" t="s">
        <v>215</v>
      </c>
      <c r="L160" s="126" t="s">
        <v>7441</v>
      </c>
      <c r="M160" s="153">
        <v>8.5000000000000006E-3</v>
      </c>
      <c r="N160" s="128" t="s">
        <v>46</v>
      </c>
      <c r="O160" s="155">
        <v>44165</v>
      </c>
      <c r="P160" s="153">
        <v>7.0737709701999996E-2</v>
      </c>
      <c r="Q160" s="153">
        <v>0.32401169133000002</v>
      </c>
      <c r="R160" s="153">
        <v>0.24450589225000002</v>
      </c>
      <c r="S160" s="153">
        <v>0.54700389135999994</v>
      </c>
      <c r="T160" s="153">
        <v>0.75147239064999993</v>
      </c>
      <c r="U160" s="153">
        <v>5.7985043310000002</v>
      </c>
      <c r="V160" s="153">
        <v>3.1269617329999999</v>
      </c>
      <c r="W160" s="153">
        <v>1.8363232608000002</v>
      </c>
      <c r="X160" s="153">
        <v>2.1174534944000003</v>
      </c>
      <c r="Y160" s="153">
        <v>1.7580705104000001</v>
      </c>
      <c r="Z160" s="153">
        <v>0.17790603824000001</v>
      </c>
      <c r="AA160" s="153">
        <v>0.2039422994</v>
      </c>
      <c r="AB160" s="178">
        <v>0.65266433973000004</v>
      </c>
      <c r="AC160" s="177">
        <v>-0.12971590260999999</v>
      </c>
      <c r="AD160" s="153">
        <v>-0.16889591552</v>
      </c>
      <c r="AE160" s="153">
        <v>-0.40052796999999996</v>
      </c>
      <c r="AF160" s="181">
        <v>1.2924610700000001</v>
      </c>
      <c r="AG160" s="180">
        <v>73613.713409999997</v>
      </c>
      <c r="AH160" s="180">
        <v>6311.5307001000001</v>
      </c>
      <c r="AI160" s="128" t="s">
        <v>46</v>
      </c>
      <c r="AJ160" s="128" t="s">
        <v>46</v>
      </c>
      <c r="AK160" s="128" t="s">
        <v>46</v>
      </c>
    </row>
    <row r="161" spans="1:37" ht="14.75" customHeight="1" x14ac:dyDescent="0.35">
      <c r="A161" s="8"/>
      <c r="B161" s="129">
        <v>38236242000151</v>
      </c>
      <c r="C161" s="125" t="s">
        <v>7657</v>
      </c>
      <c r="D161" s="122"/>
      <c r="E161" s="126" t="s">
        <v>4757</v>
      </c>
      <c r="F161" s="126" t="s">
        <v>114</v>
      </c>
      <c r="G161" s="126" t="s">
        <v>115</v>
      </c>
      <c r="H161" s="127">
        <v>0.01</v>
      </c>
      <c r="I161" s="127">
        <v>0.01</v>
      </c>
      <c r="J161" s="127">
        <v>0.01</v>
      </c>
      <c r="K161" s="126" t="s">
        <v>215</v>
      </c>
      <c r="L161" s="126" t="s">
        <v>7441</v>
      </c>
      <c r="M161" s="153">
        <v>8.5000000000000006E-3</v>
      </c>
      <c r="N161" s="128" t="s">
        <v>46</v>
      </c>
      <c r="O161" s="155">
        <v>44165</v>
      </c>
      <c r="P161" s="153">
        <v>4.0670589438000004E-2</v>
      </c>
      <c r="Q161" s="153">
        <v>0.33735048405000001</v>
      </c>
      <c r="R161" s="153">
        <v>0.21154181896000002</v>
      </c>
      <c r="S161" s="153">
        <v>0.5147002047</v>
      </c>
      <c r="T161" s="153">
        <v>0.99342638139000006</v>
      </c>
      <c r="U161" s="153">
        <v>3.3338454128000001</v>
      </c>
      <c r="V161" s="153">
        <v>3.2556913296999999</v>
      </c>
      <c r="W161" s="153">
        <v>1.5887517442999999</v>
      </c>
      <c r="X161" s="153">
        <v>1.9924058388000001</v>
      </c>
      <c r="Y161" s="153">
        <v>2.3241221463000001</v>
      </c>
      <c r="Z161" s="153">
        <v>0.16549968395</v>
      </c>
      <c r="AA161" s="153">
        <v>0.17111125214</v>
      </c>
      <c r="AB161" s="178">
        <v>0.50851310217000001</v>
      </c>
      <c r="AC161" s="177">
        <v>0.20574872297999999</v>
      </c>
      <c r="AD161" s="153">
        <v>-0.13624658178000001</v>
      </c>
      <c r="AE161" s="153">
        <v>-0.27878343162000002</v>
      </c>
      <c r="AF161" s="181">
        <v>1.7902331950000001</v>
      </c>
      <c r="AG161" s="180">
        <v>81301.851469999994</v>
      </c>
      <c r="AH161" s="180">
        <v>1728.39519</v>
      </c>
      <c r="AI161" s="128" t="s">
        <v>46</v>
      </c>
      <c r="AJ161" s="128" t="s">
        <v>46</v>
      </c>
      <c r="AK161" s="128" t="s">
        <v>46</v>
      </c>
    </row>
    <row r="162" spans="1:37" ht="14.75" customHeight="1" x14ac:dyDescent="0.35">
      <c r="A162" s="8"/>
      <c r="B162" s="129">
        <v>39255695000198</v>
      </c>
      <c r="C162" s="125" t="s">
        <v>7658</v>
      </c>
      <c r="D162" s="122"/>
      <c r="E162" s="126" t="s">
        <v>4757</v>
      </c>
      <c r="F162" s="126" t="s">
        <v>114</v>
      </c>
      <c r="G162" s="126" t="s">
        <v>115</v>
      </c>
      <c r="H162" s="127">
        <v>0.01</v>
      </c>
      <c r="I162" s="127">
        <v>0.01</v>
      </c>
      <c r="J162" s="127">
        <v>0.01</v>
      </c>
      <c r="K162" s="126" t="s">
        <v>215</v>
      </c>
      <c r="L162" s="126" t="s">
        <v>7441</v>
      </c>
      <c r="M162" s="153">
        <v>0.01</v>
      </c>
      <c r="N162" s="128" t="s">
        <v>7659</v>
      </c>
      <c r="O162" s="155">
        <v>44165</v>
      </c>
      <c r="P162" s="153">
        <v>5.2210626943999999E-2</v>
      </c>
      <c r="Q162" s="153">
        <v>0.21220865007</v>
      </c>
      <c r="R162" s="153">
        <v>0.20818411340000001</v>
      </c>
      <c r="S162" s="153">
        <v>0.53163721510999995</v>
      </c>
      <c r="T162" s="153">
        <v>0.84547452178000004</v>
      </c>
      <c r="U162" s="153">
        <v>4.2798041912000002</v>
      </c>
      <c r="V162" s="153">
        <v>2.0479764957</v>
      </c>
      <c r="W162" s="153">
        <v>1.5635342217999999</v>
      </c>
      <c r="X162" s="153">
        <v>2.0579690504000001</v>
      </c>
      <c r="Y162" s="153">
        <v>1.9779886029</v>
      </c>
      <c r="Z162" s="153">
        <v>0.15419173123999999</v>
      </c>
      <c r="AA162" s="153">
        <v>0.16562483566</v>
      </c>
      <c r="AB162" s="178">
        <v>0.51236386358999997</v>
      </c>
      <c r="AC162" s="177">
        <v>0.23819986309999999</v>
      </c>
      <c r="AD162" s="153">
        <v>-0.15708527319999999</v>
      </c>
      <c r="AE162" s="153">
        <v>-0.21053876869999999</v>
      </c>
      <c r="AF162" s="181">
        <v>1.8339416200000001</v>
      </c>
      <c r="AG162" s="180">
        <v>388633.50442999997</v>
      </c>
      <c r="AH162" s="180">
        <v>-497.35909013999998</v>
      </c>
      <c r="AI162" s="128" t="s">
        <v>46</v>
      </c>
      <c r="AJ162" s="128" t="s">
        <v>46</v>
      </c>
      <c r="AK162" s="128" t="s">
        <v>46</v>
      </c>
    </row>
    <row r="163" spans="1:37" ht="14.75" customHeight="1" x14ac:dyDescent="0.35">
      <c r="A163" s="8"/>
      <c r="B163" s="129">
        <v>32163162000137</v>
      </c>
      <c r="C163" s="125" t="s">
        <v>7660</v>
      </c>
      <c r="D163" s="122" t="s">
        <v>3394</v>
      </c>
      <c r="E163" s="126" t="s">
        <v>4757</v>
      </c>
      <c r="F163" s="126" t="s">
        <v>114</v>
      </c>
      <c r="G163" s="126" t="s">
        <v>4426</v>
      </c>
      <c r="H163" s="127">
        <v>1000</v>
      </c>
      <c r="I163" s="127">
        <v>1000</v>
      </c>
      <c r="J163" s="127">
        <v>1000</v>
      </c>
      <c r="K163" s="126" t="s">
        <v>216</v>
      </c>
      <c r="L163" s="126" t="s">
        <v>7459</v>
      </c>
      <c r="M163" s="153">
        <v>0.01</v>
      </c>
      <c r="N163" s="128" t="s">
        <v>46</v>
      </c>
      <c r="O163" s="155">
        <v>43606</v>
      </c>
      <c r="P163" s="153">
        <v>2.8320190517E-2</v>
      </c>
      <c r="Q163" s="153">
        <v>0.16613557344999999</v>
      </c>
      <c r="R163" s="153">
        <v>0.15496081482999999</v>
      </c>
      <c r="S163" s="153">
        <v>0.46798467324999998</v>
      </c>
      <c r="T163" s="153">
        <v>0.59962038647999993</v>
      </c>
      <c r="U163" s="153">
        <v>2.3214597710000002</v>
      </c>
      <c r="V163" s="153">
        <v>1.6033359121000001</v>
      </c>
      <c r="W163" s="153">
        <v>1.1638089625000001</v>
      </c>
      <c r="X163" s="153">
        <v>1.8115698943999998</v>
      </c>
      <c r="Y163" s="153">
        <v>1.4028125744</v>
      </c>
      <c r="Z163" s="153">
        <v>9.6076466813E-2</v>
      </c>
      <c r="AA163" s="153">
        <v>0.10754479402</v>
      </c>
      <c r="AB163" s="178">
        <v>0.25105260851</v>
      </c>
      <c r="AC163" s="177">
        <v>0.33802065466999998</v>
      </c>
      <c r="AD163" s="153">
        <v>-0.11383749993</v>
      </c>
      <c r="AE163" s="153">
        <v>-0.22763093234999998</v>
      </c>
      <c r="AF163" s="181">
        <v>2.086798172</v>
      </c>
      <c r="AG163" s="180">
        <v>69137.106180000002</v>
      </c>
      <c r="AH163" s="180">
        <v>-9879.1822499999998</v>
      </c>
      <c r="AI163" s="128" t="s">
        <v>46</v>
      </c>
      <c r="AJ163" s="128" t="s">
        <v>46</v>
      </c>
      <c r="AK163" s="128" t="s">
        <v>46</v>
      </c>
    </row>
    <row r="164" spans="1:37" ht="14.75" customHeight="1" x14ac:dyDescent="0.35">
      <c r="A164" s="8"/>
      <c r="B164" s="129">
        <v>38110528000196</v>
      </c>
      <c r="C164" s="125" t="s">
        <v>7661</v>
      </c>
      <c r="D164" s="122"/>
      <c r="E164" s="126" t="s">
        <v>4757</v>
      </c>
      <c r="F164" s="126" t="s">
        <v>114</v>
      </c>
      <c r="G164" s="126" t="s">
        <v>4426</v>
      </c>
      <c r="H164" s="127">
        <v>0.01</v>
      </c>
      <c r="I164" s="127">
        <v>0.01</v>
      </c>
      <c r="J164" s="127">
        <v>0.01</v>
      </c>
      <c r="K164" s="126" t="s">
        <v>216</v>
      </c>
      <c r="L164" s="126" t="s">
        <v>7459</v>
      </c>
      <c r="M164" s="153">
        <v>6.0000000000000001E-3</v>
      </c>
      <c r="N164" s="128" t="s">
        <v>46</v>
      </c>
      <c r="O164" s="155">
        <v>44250</v>
      </c>
      <c r="P164" s="153">
        <v>-9.7360653834999995E-3</v>
      </c>
      <c r="Q164" s="153">
        <v>8.0961620945999999E-2</v>
      </c>
      <c r="R164" s="153">
        <v>6.1159557946999996E-2</v>
      </c>
      <c r="S164" s="153">
        <v>0.28499604022000002</v>
      </c>
      <c r="T164" s="153">
        <v>0.54697212929000005</v>
      </c>
      <c r="U164" s="153">
        <v>-0.7980837594400001</v>
      </c>
      <c r="V164" s="153">
        <v>0.78134183829999992</v>
      </c>
      <c r="W164" s="153">
        <v>0.45932929405</v>
      </c>
      <c r="X164" s="153">
        <v>1.1032204172</v>
      </c>
      <c r="Y164" s="153">
        <v>1.2796419169000002</v>
      </c>
      <c r="Z164" s="153">
        <v>9.4391222799999994E-2</v>
      </c>
      <c r="AA164" s="153">
        <v>0.10514350050999999</v>
      </c>
      <c r="AB164" s="178">
        <v>-0.63126759878000005</v>
      </c>
      <c r="AC164" s="177">
        <v>6.4803538391000004E-2</v>
      </c>
      <c r="AD164" s="153">
        <v>-7.4786648260999997E-2</v>
      </c>
      <c r="AE164" s="153">
        <v>-0.14178106571000001</v>
      </c>
      <c r="AF164" s="181">
        <v>1.6285900879999999</v>
      </c>
      <c r="AG164" s="180">
        <v>191425.80098</v>
      </c>
      <c r="AH164" s="180">
        <v>-21436.21156</v>
      </c>
      <c r="AI164" s="128" t="s">
        <v>46</v>
      </c>
      <c r="AJ164" s="128" t="s">
        <v>46</v>
      </c>
      <c r="AK164" s="128" t="s">
        <v>46</v>
      </c>
    </row>
    <row r="165" spans="1:37" ht="14.75" customHeight="1" x14ac:dyDescent="0.35">
      <c r="A165" s="8"/>
      <c r="B165" s="129">
        <v>9648050000154</v>
      </c>
      <c r="C165" s="125" t="s">
        <v>7662</v>
      </c>
      <c r="D165" s="122"/>
      <c r="E165" s="126" t="s">
        <v>4757</v>
      </c>
      <c r="F165" s="126" t="s">
        <v>114</v>
      </c>
      <c r="G165" s="126" t="s">
        <v>7663</v>
      </c>
      <c r="H165" s="127">
        <v>0.01</v>
      </c>
      <c r="I165" s="127">
        <v>0.01</v>
      </c>
      <c r="J165" s="127">
        <v>0.01</v>
      </c>
      <c r="K165" s="126" t="s">
        <v>216</v>
      </c>
      <c r="L165" s="126" t="s">
        <v>223</v>
      </c>
      <c r="M165" s="153">
        <v>0.01</v>
      </c>
      <c r="N165" s="128" t="s">
        <v>46</v>
      </c>
      <c r="O165" s="155">
        <v>39650</v>
      </c>
      <c r="P165" s="153">
        <v>6.4041157414999994E-2</v>
      </c>
      <c r="Q165" s="153">
        <v>0.64025652738999994</v>
      </c>
      <c r="R165" s="153">
        <v>0.36929701870999998</v>
      </c>
      <c r="S165" s="153">
        <v>0.41796534964000004</v>
      </c>
      <c r="T165" s="153">
        <v>0.49314239474999999</v>
      </c>
      <c r="U165" s="153">
        <v>5.2495752292999995</v>
      </c>
      <c r="V165" s="153">
        <v>6.1789673459000003</v>
      </c>
      <c r="W165" s="153">
        <v>2.7735474976000001</v>
      </c>
      <c r="X165" s="153">
        <v>1.6179449618999999</v>
      </c>
      <c r="Y165" s="153">
        <v>1.1537071918999999</v>
      </c>
      <c r="Z165" s="153">
        <v>0.24466724877000001</v>
      </c>
      <c r="AA165" s="153">
        <v>0.32921521908000001</v>
      </c>
      <c r="AB165" s="178">
        <v>1.0082862238000001</v>
      </c>
      <c r="AC165" s="177">
        <v>-2.7179802824E-2</v>
      </c>
      <c r="AD165" s="153">
        <v>-0.22188883879999999</v>
      </c>
      <c r="AE165" s="153">
        <v>-0.64861170861999995</v>
      </c>
      <c r="AF165" s="181">
        <v>1.6661753459999999</v>
      </c>
      <c r="AG165" s="180">
        <v>146686.79647</v>
      </c>
      <c r="AH165" s="180">
        <v>-4074.06313</v>
      </c>
      <c r="AI165" s="128" t="s">
        <v>46</v>
      </c>
      <c r="AJ165" s="128" t="s">
        <v>46</v>
      </c>
      <c r="AK165" s="128" t="s">
        <v>46</v>
      </c>
    </row>
    <row r="166" spans="1:37" ht="14.75" customHeight="1" x14ac:dyDescent="0.35">
      <c r="A166" s="8"/>
      <c r="B166" s="129">
        <v>8973942000168</v>
      </c>
      <c r="C166" s="125" t="s">
        <v>7664</v>
      </c>
      <c r="D166" s="122"/>
      <c r="E166" s="126" t="s">
        <v>4757</v>
      </c>
      <c r="F166" s="126" t="s">
        <v>114</v>
      </c>
      <c r="G166" s="126" t="s">
        <v>7663</v>
      </c>
      <c r="H166" s="127">
        <v>0.01</v>
      </c>
      <c r="I166" s="127">
        <v>0.01</v>
      </c>
      <c r="J166" s="127">
        <v>0.01</v>
      </c>
      <c r="K166" s="126" t="s">
        <v>216</v>
      </c>
      <c r="L166" s="126" t="s">
        <v>223</v>
      </c>
      <c r="M166" s="153">
        <v>0.01</v>
      </c>
      <c r="N166" s="128" t="s">
        <v>46</v>
      </c>
      <c r="O166" s="155">
        <v>39357</v>
      </c>
      <c r="P166" s="153">
        <v>1.2720203808999998E-2</v>
      </c>
      <c r="Q166" s="153">
        <v>0.20823785444999998</v>
      </c>
      <c r="R166" s="153">
        <v>4.7794938857000001E-2</v>
      </c>
      <c r="S166" s="153">
        <v>2.8382807030000002E-2</v>
      </c>
      <c r="T166" s="153">
        <v>-0.16807569173</v>
      </c>
      <c r="U166" s="153">
        <v>1.0426992502999999</v>
      </c>
      <c r="V166" s="153">
        <v>2.0096552674999999</v>
      </c>
      <c r="W166" s="153">
        <v>0.35895641272000001</v>
      </c>
      <c r="X166" s="153">
        <v>0.10986992025999999</v>
      </c>
      <c r="Y166" s="153">
        <v>-0.39321327148999996</v>
      </c>
      <c r="Z166" s="153">
        <v>0.21307794161000002</v>
      </c>
      <c r="AA166" s="153">
        <v>0.23590112676</v>
      </c>
      <c r="AB166" s="178">
        <v>-0.25556453315</v>
      </c>
      <c r="AC166" s="177">
        <v>-0.14485730793000001</v>
      </c>
      <c r="AD166" s="153">
        <v>-0.18277381341000001</v>
      </c>
      <c r="AE166" s="153">
        <v>-0.61740729283999995</v>
      </c>
      <c r="AF166" s="181">
        <v>1.7627359499999999</v>
      </c>
      <c r="AG166" s="180">
        <v>46468.536410000001</v>
      </c>
      <c r="AH166" s="180">
        <v>-12324.10116</v>
      </c>
      <c r="AI166" s="128" t="s">
        <v>46</v>
      </c>
      <c r="AJ166" s="128" t="s">
        <v>46</v>
      </c>
      <c r="AK166" s="128" t="s">
        <v>46</v>
      </c>
    </row>
    <row r="167" spans="1:37" ht="14.75" customHeight="1" x14ac:dyDescent="0.35">
      <c r="A167" s="8"/>
      <c r="B167" s="129">
        <v>51681561000134</v>
      </c>
      <c r="C167" s="125" t="s">
        <v>7665</v>
      </c>
      <c r="D167" s="122"/>
      <c r="E167" s="126" t="s">
        <v>4757</v>
      </c>
      <c r="F167" s="126" t="s">
        <v>114</v>
      </c>
      <c r="G167" s="126" t="s">
        <v>6707</v>
      </c>
      <c r="H167" s="127">
        <v>0.01</v>
      </c>
      <c r="I167" s="127">
        <v>0.01</v>
      </c>
      <c r="J167" s="127">
        <v>0.01</v>
      </c>
      <c r="K167" s="126" t="s">
        <v>215</v>
      </c>
      <c r="L167" s="126" t="s">
        <v>7441</v>
      </c>
      <c r="M167" s="153">
        <v>8.0000000000000002E-3</v>
      </c>
      <c r="N167" s="128" t="s">
        <v>46</v>
      </c>
      <c r="O167" s="155">
        <v>45194</v>
      </c>
      <c r="P167" s="153">
        <v>5.2864401802999998E-2</v>
      </c>
      <c r="Q167" s="153">
        <v>0.21628984165999998</v>
      </c>
      <c r="R167" s="153">
        <v>8.1311169490000001E-2</v>
      </c>
      <c r="S167" s="153">
        <v>0.17234688218999999</v>
      </c>
      <c r="T167" s="153" t="s">
        <v>46</v>
      </c>
      <c r="U167" s="153">
        <v>4.3333953573000006</v>
      </c>
      <c r="V167" s="153">
        <v>2.0873631297999999</v>
      </c>
      <c r="W167" s="153">
        <v>0.61067482065000001</v>
      </c>
      <c r="X167" s="153">
        <v>0.66715523180000003</v>
      </c>
      <c r="Y167" s="153" t="s">
        <v>46</v>
      </c>
      <c r="Z167" s="153">
        <v>0.17707088639999999</v>
      </c>
      <c r="AA167" s="153">
        <v>0.18309283404999999</v>
      </c>
      <c r="AB167" s="178">
        <v>-0.17326715511999999</v>
      </c>
      <c r="AC167" s="177">
        <v>-0.10917785708</v>
      </c>
      <c r="AD167" s="153">
        <v>-0.1494791332</v>
      </c>
      <c r="AE167" s="153">
        <v>-0.20372334313999999</v>
      </c>
      <c r="AF167" s="181">
        <v>1.17036363</v>
      </c>
      <c r="AG167" s="180">
        <v>13743.9231</v>
      </c>
      <c r="AH167" s="180">
        <v>-2747.0538700000002</v>
      </c>
      <c r="AI167" s="128" t="s">
        <v>46</v>
      </c>
      <c r="AJ167" s="128" t="s">
        <v>46</v>
      </c>
      <c r="AK167" s="128" t="s">
        <v>46</v>
      </c>
    </row>
    <row r="168" spans="1:37" ht="14.75" customHeight="1" x14ac:dyDescent="0.35">
      <c r="A168" s="8"/>
      <c r="B168" s="129">
        <v>5100191000187</v>
      </c>
      <c r="C168" s="125" t="s">
        <v>7666</v>
      </c>
      <c r="D168" s="122" t="s">
        <v>3393</v>
      </c>
      <c r="E168" s="126" t="s">
        <v>4757</v>
      </c>
      <c r="F168" s="126" t="s">
        <v>114</v>
      </c>
      <c r="G168" s="126" t="s">
        <v>167</v>
      </c>
      <c r="H168" s="127">
        <v>0.01</v>
      </c>
      <c r="I168" s="127">
        <v>0.01</v>
      </c>
      <c r="J168" s="127">
        <v>0.01</v>
      </c>
      <c r="K168" s="126" t="s">
        <v>215</v>
      </c>
      <c r="L168" s="126" t="s">
        <v>7441</v>
      </c>
      <c r="M168" s="153">
        <v>0.02</v>
      </c>
      <c r="N168" s="128" t="s">
        <v>46</v>
      </c>
      <c r="O168" s="155">
        <v>37456</v>
      </c>
      <c r="P168" s="153">
        <v>2.5183089733999998E-2</v>
      </c>
      <c r="Q168" s="153">
        <v>0.18681632577999999</v>
      </c>
      <c r="R168" s="153">
        <v>9.1230836777000002E-2</v>
      </c>
      <c r="S168" s="153">
        <v>0.23996126801999998</v>
      </c>
      <c r="T168" s="153">
        <v>0.30175867763999997</v>
      </c>
      <c r="U168" s="153">
        <v>2.0643056653</v>
      </c>
      <c r="V168" s="153">
        <v>1.8029210595</v>
      </c>
      <c r="W168" s="153">
        <v>0.68517493028000009</v>
      </c>
      <c r="X168" s="153">
        <v>0.92889069625000009</v>
      </c>
      <c r="Y168" s="153">
        <v>0.70596476867000002</v>
      </c>
      <c r="Z168" s="153">
        <v>0.14104475484000001</v>
      </c>
      <c r="AA168" s="153">
        <v>0.20471254064</v>
      </c>
      <c r="AB168" s="178">
        <v>-0.19515042770999999</v>
      </c>
      <c r="AC168" s="177">
        <v>0.22921107331000001</v>
      </c>
      <c r="AD168" s="153">
        <v>-0.10837007067</v>
      </c>
      <c r="AE168" s="153">
        <v>-0.51511990115999995</v>
      </c>
      <c r="AF168" s="181">
        <v>22.146070911999999</v>
      </c>
      <c r="AG168" s="180">
        <v>516809.59340000001</v>
      </c>
      <c r="AH168" s="180">
        <v>-26150.713329999999</v>
      </c>
      <c r="AI168" s="128" t="s">
        <v>46</v>
      </c>
      <c r="AJ168" s="128" t="s">
        <v>46</v>
      </c>
      <c r="AK168" s="128" t="s">
        <v>46</v>
      </c>
    </row>
    <row r="169" spans="1:37" ht="14.75" customHeight="1" x14ac:dyDescent="0.35">
      <c r="A169" s="8"/>
      <c r="B169" s="129">
        <v>14213331000114</v>
      </c>
      <c r="C169" s="125" t="s">
        <v>7667</v>
      </c>
      <c r="D169" s="122" t="s">
        <v>3394</v>
      </c>
      <c r="E169" s="126" t="s">
        <v>4757</v>
      </c>
      <c r="F169" s="126" t="s">
        <v>114</v>
      </c>
      <c r="G169" s="126" t="s">
        <v>167</v>
      </c>
      <c r="H169" s="127">
        <v>0.01</v>
      </c>
      <c r="I169" s="127">
        <v>0.01</v>
      </c>
      <c r="J169" s="127">
        <v>0.01</v>
      </c>
      <c r="K169" s="126" t="s">
        <v>215</v>
      </c>
      <c r="L169" s="126" t="s">
        <v>223</v>
      </c>
      <c r="M169" s="153">
        <v>0.01</v>
      </c>
      <c r="N169" s="128" t="s">
        <v>46</v>
      </c>
      <c r="O169" s="155">
        <v>40889</v>
      </c>
      <c r="P169" s="153">
        <v>2.0226854595E-2</v>
      </c>
      <c r="Q169" s="153">
        <v>0.14988810978</v>
      </c>
      <c r="R169" s="153">
        <v>4.8339573100999997E-2</v>
      </c>
      <c r="S169" s="153">
        <v>0.17424935397999999</v>
      </c>
      <c r="T169" s="153">
        <v>0.31285812068999996</v>
      </c>
      <c r="U169" s="153">
        <v>1.6580336635000001</v>
      </c>
      <c r="V169" s="153">
        <v>1.4465354061</v>
      </c>
      <c r="W169" s="153">
        <v>0.36304680302999998</v>
      </c>
      <c r="X169" s="153">
        <v>0.67451970508000003</v>
      </c>
      <c r="Y169" s="153">
        <v>0.73193192828999998</v>
      </c>
      <c r="Z169" s="153">
        <v>0.17510321177000002</v>
      </c>
      <c r="AA169" s="153">
        <v>0.18463475269999999</v>
      </c>
      <c r="AB169" s="178">
        <v>-0.34760105189000001</v>
      </c>
      <c r="AC169" s="177">
        <v>3.5824196615999997E-2</v>
      </c>
      <c r="AD169" s="153">
        <v>-0.12076181670000001</v>
      </c>
      <c r="AE169" s="153">
        <v>-0.47592393593999999</v>
      </c>
      <c r="AF169" s="181">
        <v>2.9976293250000001</v>
      </c>
      <c r="AG169" s="180">
        <v>784998.35552999994</v>
      </c>
      <c r="AH169" s="180">
        <v>-42392.627849999997</v>
      </c>
      <c r="AI169" s="128" t="s">
        <v>46</v>
      </c>
      <c r="AJ169" s="128" t="s">
        <v>46</v>
      </c>
      <c r="AK169" s="128" t="s">
        <v>46</v>
      </c>
    </row>
    <row r="170" spans="1:37" ht="14.75" customHeight="1" x14ac:dyDescent="0.35">
      <c r="A170" s="8"/>
      <c r="B170" s="129">
        <v>18690918000175</v>
      </c>
      <c r="C170" s="125" t="s">
        <v>7668</v>
      </c>
      <c r="D170" s="122" t="s">
        <v>3393</v>
      </c>
      <c r="E170" s="126" t="s">
        <v>4757</v>
      </c>
      <c r="F170" s="126" t="s">
        <v>114</v>
      </c>
      <c r="G170" s="126" t="s">
        <v>115</v>
      </c>
      <c r="H170" s="127">
        <v>0.01</v>
      </c>
      <c r="I170" s="127">
        <v>0.01</v>
      </c>
      <c r="J170" s="127">
        <v>0.01</v>
      </c>
      <c r="K170" s="126" t="s">
        <v>7643</v>
      </c>
      <c r="L170" s="126" t="s">
        <v>7669</v>
      </c>
      <c r="M170" s="153">
        <v>0.02</v>
      </c>
      <c r="N170" s="128" t="s">
        <v>7670</v>
      </c>
      <c r="O170" s="155">
        <v>41569</v>
      </c>
      <c r="P170" s="153">
        <v>2.7604492441000002E-2</v>
      </c>
      <c r="Q170" s="153">
        <v>0.20596175369</v>
      </c>
      <c r="R170" s="153">
        <v>9.9728488161000009E-2</v>
      </c>
      <c r="S170" s="153">
        <v>0.21905089539</v>
      </c>
      <c r="T170" s="153">
        <v>0.28406271598999999</v>
      </c>
      <c r="U170" s="153">
        <v>2.2627926412999999</v>
      </c>
      <c r="V170" s="153">
        <v>1.9876891466000002</v>
      </c>
      <c r="W170" s="153">
        <v>0.74899521190000007</v>
      </c>
      <c r="X170" s="153">
        <v>0.84794658909000009</v>
      </c>
      <c r="Y170" s="153">
        <v>0.66456504632999991</v>
      </c>
      <c r="Z170" s="153">
        <v>0.15851232008999999</v>
      </c>
      <c r="AA170" s="153">
        <v>0.23060333719999998</v>
      </c>
      <c r="AB170" s="178">
        <v>-0.10958659386</v>
      </c>
      <c r="AC170" s="177">
        <v>-2.1624821528E-2</v>
      </c>
      <c r="AD170" s="153">
        <v>-0.11328620305999999</v>
      </c>
      <c r="AE170" s="153">
        <v>-0.50385573641999992</v>
      </c>
      <c r="AF170" s="181">
        <v>2.075908053</v>
      </c>
      <c r="AG170" s="180">
        <v>16740.419689999999</v>
      </c>
      <c r="AH170" s="180">
        <v>-5502.54115</v>
      </c>
      <c r="AI170" s="128" t="s">
        <v>46</v>
      </c>
      <c r="AJ170" s="128" t="s">
        <v>46</v>
      </c>
      <c r="AK170" s="128" t="s">
        <v>46</v>
      </c>
    </row>
    <row r="171" spans="1:37" ht="14.75" customHeight="1" x14ac:dyDescent="0.35">
      <c r="A171" s="8"/>
      <c r="B171" s="129">
        <v>46134050000162</v>
      </c>
      <c r="C171" s="125" t="s">
        <v>7671</v>
      </c>
      <c r="D171" s="122"/>
      <c r="E171" s="126" t="s">
        <v>4757</v>
      </c>
      <c r="F171" s="126" t="s">
        <v>114</v>
      </c>
      <c r="G171" s="126" t="s">
        <v>7640</v>
      </c>
      <c r="H171" s="127">
        <v>0.01</v>
      </c>
      <c r="I171" s="127">
        <v>0.01</v>
      </c>
      <c r="J171" s="127">
        <v>0.01</v>
      </c>
      <c r="K171" s="126" t="s">
        <v>215</v>
      </c>
      <c r="L171" s="126" t="s">
        <v>7441</v>
      </c>
      <c r="M171" s="153">
        <v>2E-3</v>
      </c>
      <c r="N171" s="128" t="s">
        <v>46</v>
      </c>
      <c r="O171" s="155">
        <v>44715</v>
      </c>
      <c r="P171" s="153">
        <v>0.16543944460999999</v>
      </c>
      <c r="Q171" s="153">
        <v>0.62540687540999995</v>
      </c>
      <c r="R171" s="153">
        <v>0.44428305227000003</v>
      </c>
      <c r="S171" s="153">
        <v>0.55110190904</v>
      </c>
      <c r="T171" s="153">
        <v>0.34306529122000001</v>
      </c>
      <c r="U171" s="153">
        <v>13.561385293999999</v>
      </c>
      <c r="V171" s="153">
        <v>6.0356567964999996</v>
      </c>
      <c r="W171" s="153">
        <v>3.3367183741000002</v>
      </c>
      <c r="X171" s="153">
        <v>2.1333169316</v>
      </c>
      <c r="Y171" s="153">
        <v>0.80260163801000006</v>
      </c>
      <c r="Z171" s="153">
        <v>0.23200141945</v>
      </c>
      <c r="AA171" s="153">
        <v>0.26835554152000002</v>
      </c>
      <c r="AB171" s="178">
        <v>1.3282226597</v>
      </c>
      <c r="AC171" s="177">
        <v>4.6974893587000001E-2</v>
      </c>
      <c r="AD171" s="153">
        <v>-0.15400391682</v>
      </c>
      <c r="AE171" s="153">
        <v>-0.40341112565999998</v>
      </c>
      <c r="AF171" s="181">
        <v>1.3761534520000001</v>
      </c>
      <c r="AG171" s="180">
        <v>49224.134819999999</v>
      </c>
      <c r="AH171" s="180">
        <v>-4632.1132600000001</v>
      </c>
      <c r="AI171" s="128" t="s">
        <v>46</v>
      </c>
      <c r="AJ171" s="128" t="s">
        <v>46</v>
      </c>
      <c r="AK171" s="128" t="s">
        <v>46</v>
      </c>
    </row>
    <row r="172" spans="1:37" ht="14.75" customHeight="1" x14ac:dyDescent="0.35">
      <c r="A172" s="8"/>
      <c r="B172" s="129">
        <v>2020528000158</v>
      </c>
      <c r="C172" s="125" t="s">
        <v>7672</v>
      </c>
      <c r="D172" s="122"/>
      <c r="E172" s="126" t="s">
        <v>4757</v>
      </c>
      <c r="F172" s="126" t="s">
        <v>114</v>
      </c>
      <c r="G172" s="126" t="s">
        <v>7663</v>
      </c>
      <c r="H172" s="127">
        <v>0.01</v>
      </c>
      <c r="I172" s="127">
        <v>0.01</v>
      </c>
      <c r="J172" s="127">
        <v>0.01</v>
      </c>
      <c r="K172" s="126" t="s">
        <v>216</v>
      </c>
      <c r="L172" s="126" t="s">
        <v>223</v>
      </c>
      <c r="M172" s="153">
        <v>0.02</v>
      </c>
      <c r="N172" s="128" t="s">
        <v>46</v>
      </c>
      <c r="O172" s="155">
        <v>35718</v>
      </c>
      <c r="P172" s="153">
        <v>4.2798450153000003E-2</v>
      </c>
      <c r="Q172" s="153">
        <v>0.39139743123999998</v>
      </c>
      <c r="R172" s="153">
        <v>0.24165919394999999</v>
      </c>
      <c r="S172" s="153">
        <v>0.28190261326999999</v>
      </c>
      <c r="T172" s="153">
        <v>0.34512438796</v>
      </c>
      <c r="U172" s="153">
        <v>3.5082701944000001</v>
      </c>
      <c r="V172" s="153">
        <v>3.7772858899999999</v>
      </c>
      <c r="W172" s="153">
        <v>1.8149435785000001</v>
      </c>
      <c r="X172" s="153">
        <v>1.0912457534</v>
      </c>
      <c r="Y172" s="153">
        <v>0.80741889717000004</v>
      </c>
      <c r="Z172" s="153">
        <v>0.16650819259999999</v>
      </c>
      <c r="AA172" s="153">
        <v>0.24741802835000001</v>
      </c>
      <c r="AB172" s="178">
        <v>0.66913705863999995</v>
      </c>
      <c r="AC172" s="177">
        <v>8.7302955097999999E-2</v>
      </c>
      <c r="AD172" s="153">
        <v>-0.1302179601</v>
      </c>
      <c r="AE172" s="153">
        <v>-0.60025823088000008</v>
      </c>
      <c r="AF172" s="181">
        <v>20.555251999999999</v>
      </c>
      <c r="AG172" s="180">
        <v>139481.92921</v>
      </c>
      <c r="AH172" s="180">
        <v>-19543.930509999998</v>
      </c>
      <c r="AI172" s="128" t="s">
        <v>46</v>
      </c>
      <c r="AJ172" s="128" t="s">
        <v>46</v>
      </c>
      <c r="AK172" s="128" t="s">
        <v>46</v>
      </c>
    </row>
    <row r="173" spans="1:37" ht="14.75" customHeight="1" x14ac:dyDescent="0.35">
      <c r="A173" s="8"/>
      <c r="B173" s="129">
        <v>30530779000118</v>
      </c>
      <c r="C173" s="125" t="s">
        <v>7673</v>
      </c>
      <c r="D173" s="122" t="s">
        <v>3552</v>
      </c>
      <c r="E173" s="126" t="s">
        <v>4757</v>
      </c>
      <c r="F173" s="126" t="s">
        <v>114</v>
      </c>
      <c r="G173" s="126" t="s">
        <v>115</v>
      </c>
      <c r="H173" s="127">
        <v>0.01</v>
      </c>
      <c r="I173" s="127">
        <v>0.01</v>
      </c>
      <c r="J173" s="127">
        <v>0.01</v>
      </c>
      <c r="K173" s="126" t="s">
        <v>216</v>
      </c>
      <c r="L173" s="126" t="s">
        <v>223</v>
      </c>
      <c r="M173" s="153">
        <v>0.01</v>
      </c>
      <c r="N173" s="128" t="s">
        <v>7674</v>
      </c>
      <c r="O173" s="155">
        <v>43356</v>
      </c>
      <c r="P173" s="153">
        <v>4.4180352678999994E-2</v>
      </c>
      <c r="Q173" s="153">
        <v>0.25000886502000003</v>
      </c>
      <c r="R173" s="153">
        <v>6.3659872334000001E-2</v>
      </c>
      <c r="S173" s="153">
        <v>0.66664193603999999</v>
      </c>
      <c r="T173" s="153">
        <v>0.61853796129999994</v>
      </c>
      <c r="U173" s="153">
        <v>3.6215473674999998</v>
      </c>
      <c r="V173" s="153">
        <v>2.4127776086999999</v>
      </c>
      <c r="W173" s="153">
        <v>0.47810751418000003</v>
      </c>
      <c r="X173" s="153">
        <v>2.5805726782999998</v>
      </c>
      <c r="Y173" s="153">
        <v>1.4470702621999998</v>
      </c>
      <c r="Z173" s="153">
        <v>0.1888998787</v>
      </c>
      <c r="AA173" s="153">
        <v>0.24791836448000001</v>
      </c>
      <c r="AB173" s="178">
        <v>-0.23704258278000001</v>
      </c>
      <c r="AC173" s="177">
        <v>0.25137413520000002</v>
      </c>
      <c r="AD173" s="153">
        <v>-0.18893468698999999</v>
      </c>
      <c r="AE173" s="153">
        <v>-0.44200662326000001</v>
      </c>
      <c r="AF173" s="181">
        <v>2.2140903760000001</v>
      </c>
      <c r="AG173" s="180">
        <v>99109.615520000007</v>
      </c>
      <c r="AH173" s="180">
        <v>22204.35972</v>
      </c>
      <c r="AI173" s="128" t="s">
        <v>46</v>
      </c>
      <c r="AJ173" s="128" t="s">
        <v>46</v>
      </c>
      <c r="AK173" s="128" t="s">
        <v>46</v>
      </c>
    </row>
    <row r="174" spans="1:37" ht="14.75" customHeight="1" x14ac:dyDescent="0.35">
      <c r="A174" s="8"/>
      <c r="B174" s="129">
        <v>5100213000109</v>
      </c>
      <c r="C174" s="125" t="s">
        <v>7675</v>
      </c>
      <c r="D174" s="122" t="s">
        <v>3394</v>
      </c>
      <c r="E174" s="126" t="s">
        <v>4757</v>
      </c>
      <c r="F174" s="126" t="s">
        <v>114</v>
      </c>
      <c r="G174" s="126" t="s">
        <v>115</v>
      </c>
      <c r="H174" s="127">
        <v>0.01</v>
      </c>
      <c r="I174" s="127">
        <v>0.01</v>
      </c>
      <c r="J174" s="127">
        <v>0.01</v>
      </c>
      <c r="K174" s="126" t="s">
        <v>216</v>
      </c>
      <c r="L174" s="126" t="s">
        <v>223</v>
      </c>
      <c r="M174" s="153">
        <v>0.02</v>
      </c>
      <c r="N174" s="128" t="s">
        <v>46</v>
      </c>
      <c r="O174" s="155">
        <v>37460</v>
      </c>
      <c r="P174" s="153">
        <v>-5.4460852807000004E-3</v>
      </c>
      <c r="Q174" s="153">
        <v>-5.0508325114000004E-2</v>
      </c>
      <c r="R174" s="153">
        <v>-4.2895344438999998E-2</v>
      </c>
      <c r="S174" s="153">
        <v>0.17662256556</v>
      </c>
      <c r="T174" s="153">
        <v>0.34252480629999998</v>
      </c>
      <c r="U174" s="153">
        <v>-0.44642594762999999</v>
      </c>
      <c r="V174" s="153">
        <v>-0.48744413874999998</v>
      </c>
      <c r="W174" s="153">
        <v>-0.32215877519000002</v>
      </c>
      <c r="X174" s="153">
        <v>0.68370641333999993</v>
      </c>
      <c r="Y174" s="153">
        <v>0.80133717291999995</v>
      </c>
      <c r="Z174" s="153">
        <v>0.14010696338</v>
      </c>
      <c r="AA174" s="153">
        <v>0.22878537740999999</v>
      </c>
      <c r="AB174" s="178">
        <v>-1.0531647358</v>
      </c>
      <c r="AC174" s="177">
        <v>0.14698007916</v>
      </c>
      <c r="AD174" s="153">
        <v>-0.15553761495999999</v>
      </c>
      <c r="AE174" s="153">
        <v>-0.64756440250000002</v>
      </c>
      <c r="AF174" s="181">
        <v>14.517267216</v>
      </c>
      <c r="AG174" s="180">
        <v>57079.021679999998</v>
      </c>
      <c r="AH174" s="180">
        <v>-10949.23753</v>
      </c>
      <c r="AI174" s="128" t="s">
        <v>46</v>
      </c>
      <c r="AJ174" s="128" t="s">
        <v>46</v>
      </c>
      <c r="AK174" s="128" t="s">
        <v>46</v>
      </c>
    </row>
    <row r="175" spans="1:37" ht="14.75" customHeight="1" x14ac:dyDescent="0.35">
      <c r="A175" s="8"/>
      <c r="B175" s="129">
        <v>28588902000100</v>
      </c>
      <c r="C175" s="125" t="s">
        <v>7676</v>
      </c>
      <c r="D175" s="122" t="s">
        <v>3395</v>
      </c>
      <c r="E175" s="126" t="s">
        <v>4757</v>
      </c>
      <c r="F175" s="126" t="s">
        <v>114</v>
      </c>
      <c r="G175" s="126" t="s">
        <v>4426</v>
      </c>
      <c r="H175" s="127">
        <v>1000</v>
      </c>
      <c r="I175" s="127">
        <v>1000</v>
      </c>
      <c r="J175" s="127">
        <v>1000</v>
      </c>
      <c r="K175" s="126" t="s">
        <v>216</v>
      </c>
      <c r="L175" s="126" t="s">
        <v>7459</v>
      </c>
      <c r="M175" s="153">
        <v>0.01</v>
      </c>
      <c r="N175" s="128" t="s">
        <v>46</v>
      </c>
      <c r="O175" s="155">
        <v>43131</v>
      </c>
      <c r="P175" s="153">
        <v>5.4790172561999997E-3</v>
      </c>
      <c r="Q175" s="153">
        <v>-3.2628807077999998E-2</v>
      </c>
      <c r="R175" s="153">
        <v>7.2700065300999997E-2</v>
      </c>
      <c r="S175" s="153">
        <v>0.44596777942999999</v>
      </c>
      <c r="T175" s="153">
        <v>0.39901612612000004</v>
      </c>
      <c r="U175" s="153">
        <v>0.44912544417</v>
      </c>
      <c r="V175" s="153">
        <v>-0.31489305433999998</v>
      </c>
      <c r="W175" s="153">
        <v>0.54600246948999998</v>
      </c>
      <c r="X175" s="153">
        <v>1.7263424408000001</v>
      </c>
      <c r="Y175" s="153">
        <v>0.93349867972</v>
      </c>
      <c r="Z175" s="153">
        <v>0.15538305005</v>
      </c>
      <c r="AA175" s="153">
        <v>0.17800626729000002</v>
      </c>
      <c r="AB175" s="178">
        <v>-0.27067834085999998</v>
      </c>
      <c r="AC175" s="177">
        <v>0.21091669153000001</v>
      </c>
      <c r="AD175" s="153">
        <v>-0.19062439205000001</v>
      </c>
      <c r="AE175" s="153">
        <v>-0.35095178875999999</v>
      </c>
      <c r="AF175" s="181">
        <v>2.1958964949999999</v>
      </c>
      <c r="AG175" s="180">
        <v>41076.180209999999</v>
      </c>
      <c r="AH175" s="180">
        <v>-11114.36289</v>
      </c>
      <c r="AI175" s="128" t="s">
        <v>46</v>
      </c>
      <c r="AJ175" s="128" t="s">
        <v>46</v>
      </c>
      <c r="AK175" s="128" t="s">
        <v>46</v>
      </c>
    </row>
    <row r="176" spans="1:37" ht="14.75" customHeight="1" x14ac:dyDescent="0.35">
      <c r="A176" s="8"/>
      <c r="B176" s="129">
        <v>48369494000102</v>
      </c>
      <c r="C176" s="125" t="s">
        <v>7677</v>
      </c>
      <c r="D176" s="122"/>
      <c r="E176" s="126" t="s">
        <v>4757</v>
      </c>
      <c r="F176" s="126" t="s">
        <v>114</v>
      </c>
      <c r="G176" s="126" t="s">
        <v>4426</v>
      </c>
      <c r="H176" s="127">
        <v>0.01</v>
      </c>
      <c r="I176" s="127">
        <v>0.01</v>
      </c>
      <c r="J176" s="127">
        <v>0.01</v>
      </c>
      <c r="K176" s="126" t="s">
        <v>216</v>
      </c>
      <c r="L176" s="126" t="s">
        <v>3378</v>
      </c>
      <c r="M176" s="153">
        <v>7.8000000000000005E-3</v>
      </c>
      <c r="N176" s="128" t="s">
        <v>46</v>
      </c>
      <c r="O176" s="155">
        <v>44918</v>
      </c>
      <c r="P176" s="153">
        <v>-6.2027500852999996E-3</v>
      </c>
      <c r="Q176" s="153">
        <v>-4.2848181359000002E-2</v>
      </c>
      <c r="R176" s="153">
        <v>5.4335780022999998E-2</v>
      </c>
      <c r="S176" s="153">
        <v>0.47438051037999995</v>
      </c>
      <c r="T176" s="153" t="s">
        <v>46</v>
      </c>
      <c r="U176" s="153">
        <v>-0.50845119787999993</v>
      </c>
      <c r="V176" s="153">
        <v>-0.41351786685000003</v>
      </c>
      <c r="W176" s="153">
        <v>0.40808037726000002</v>
      </c>
      <c r="X176" s="153">
        <v>1.8363281967</v>
      </c>
      <c r="Y176" s="153" t="s">
        <v>46</v>
      </c>
      <c r="Z176" s="153">
        <v>0.18774766070999999</v>
      </c>
      <c r="AA176" s="153">
        <v>0.16389261813</v>
      </c>
      <c r="AB176" s="178">
        <v>-0.2838247914</v>
      </c>
      <c r="AC176" s="177">
        <v>0.38747225376</v>
      </c>
      <c r="AD176" s="153">
        <v>-0.18940301392999997</v>
      </c>
      <c r="AE176" s="153">
        <v>-0.18940301392999997</v>
      </c>
      <c r="AF176" s="181">
        <v>1.5836216439999999</v>
      </c>
      <c r="AG176" s="180">
        <v>103200.44239</v>
      </c>
      <c r="AH176" s="180">
        <v>-54904.91517</v>
      </c>
      <c r="AI176" s="128" t="s">
        <v>46</v>
      </c>
      <c r="AJ176" s="128" t="s">
        <v>46</v>
      </c>
      <c r="AK176" s="128" t="s">
        <v>46</v>
      </c>
    </row>
    <row r="177" spans="1:37" ht="14.75" customHeight="1" x14ac:dyDescent="0.35">
      <c r="A177" s="8"/>
      <c r="B177" s="129">
        <v>40903923000178</v>
      </c>
      <c r="C177" s="125" t="s">
        <v>7678</v>
      </c>
      <c r="D177" s="122"/>
      <c r="E177" s="126" t="s">
        <v>4757</v>
      </c>
      <c r="F177" s="126" t="s">
        <v>114</v>
      </c>
      <c r="G177" s="126" t="s">
        <v>4426</v>
      </c>
      <c r="H177" s="127">
        <v>1000</v>
      </c>
      <c r="I177" s="127">
        <v>1000</v>
      </c>
      <c r="J177" s="127">
        <v>1000</v>
      </c>
      <c r="K177" s="126" t="s">
        <v>216</v>
      </c>
      <c r="L177" s="126" t="s">
        <v>3378</v>
      </c>
      <c r="M177" s="153">
        <v>5.0000000000000001E-3</v>
      </c>
      <c r="N177" s="128" t="s">
        <v>46</v>
      </c>
      <c r="O177" s="155">
        <v>44328</v>
      </c>
      <c r="P177" s="153">
        <v>5.8385073135E-3</v>
      </c>
      <c r="Q177" s="153">
        <v>-9.4223930117999996E-3</v>
      </c>
      <c r="R177" s="153">
        <v>6.2956200350999997E-2</v>
      </c>
      <c r="S177" s="153">
        <v>0.38070446132999997</v>
      </c>
      <c r="T177" s="153">
        <v>0.41962717419999995</v>
      </c>
      <c r="U177" s="153">
        <v>0.47859352651000003</v>
      </c>
      <c r="V177" s="153">
        <v>-9.0933331016000013E-2</v>
      </c>
      <c r="W177" s="153">
        <v>0.47282269581000003</v>
      </c>
      <c r="X177" s="153">
        <v>1.4737079657000001</v>
      </c>
      <c r="Y177" s="153">
        <v>0.98171825009000002</v>
      </c>
      <c r="Z177" s="153">
        <v>0.18437700221</v>
      </c>
      <c r="AA177" s="153">
        <v>0.18489679013999999</v>
      </c>
      <c r="AB177" s="178">
        <v>-0.25026946197</v>
      </c>
      <c r="AC177" s="177">
        <v>-0.25705183500000001</v>
      </c>
      <c r="AD177" s="153">
        <v>-0.17276083965000003</v>
      </c>
      <c r="AE177" s="153">
        <v>-0.33656597884</v>
      </c>
      <c r="AF177" s="181">
        <v>1.207597673</v>
      </c>
      <c r="AG177" s="180">
        <v>34216.574030000003</v>
      </c>
      <c r="AH177" s="180">
        <v>-12373.85166</v>
      </c>
      <c r="AI177" s="128" t="s">
        <v>46</v>
      </c>
      <c r="AJ177" s="128" t="s">
        <v>46</v>
      </c>
      <c r="AK177" s="128" t="s">
        <v>46</v>
      </c>
    </row>
    <row r="178" spans="1:37" ht="14.75" customHeight="1" x14ac:dyDescent="0.35">
      <c r="A178" s="8"/>
      <c r="B178" s="129">
        <v>41755394000175</v>
      </c>
      <c r="C178" s="125" t="s">
        <v>7679</v>
      </c>
      <c r="D178" s="122"/>
      <c r="E178" s="126" t="s">
        <v>4757</v>
      </c>
      <c r="F178" s="126" t="s">
        <v>114</v>
      </c>
      <c r="G178" s="126" t="s">
        <v>4426</v>
      </c>
      <c r="H178" s="127">
        <v>1000</v>
      </c>
      <c r="I178" s="127">
        <v>0.01</v>
      </c>
      <c r="J178" s="127">
        <v>1000</v>
      </c>
      <c r="K178" s="126" t="s">
        <v>216</v>
      </c>
      <c r="L178" s="126" t="s">
        <v>3378</v>
      </c>
      <c r="M178" s="153">
        <v>5.0000000000000001E-3</v>
      </c>
      <c r="N178" s="128" t="s">
        <v>46</v>
      </c>
      <c r="O178" s="155">
        <v>44461</v>
      </c>
      <c r="P178" s="153">
        <v>4.3604801157999997E-3</v>
      </c>
      <c r="Q178" s="153">
        <v>-3.5177539459999997E-2</v>
      </c>
      <c r="R178" s="153">
        <v>8.3871681202999995E-2</v>
      </c>
      <c r="S178" s="153">
        <v>0.41598272882999998</v>
      </c>
      <c r="T178" s="153">
        <v>0.45694363651999997</v>
      </c>
      <c r="U178" s="153">
        <v>0.35743683167999996</v>
      </c>
      <c r="V178" s="153">
        <v>-0.33949027981000002</v>
      </c>
      <c r="W178" s="153">
        <v>0.62990514339000003</v>
      </c>
      <c r="X178" s="153">
        <v>1.6102702314999999</v>
      </c>
      <c r="Y178" s="153">
        <v>1.0690201559999999</v>
      </c>
      <c r="Z178" s="153">
        <v>0.18102950825</v>
      </c>
      <c r="AA178" s="153">
        <v>0.19218627462000001</v>
      </c>
      <c r="AB178" s="178">
        <v>-0.15395506317999999</v>
      </c>
      <c r="AC178" s="177">
        <v>-0.56658817404999995</v>
      </c>
      <c r="AD178" s="153">
        <v>-0.18215704370000002</v>
      </c>
      <c r="AE178" s="153">
        <v>-0.44837831436000003</v>
      </c>
      <c r="AF178" s="181">
        <v>0.92735268299999996</v>
      </c>
      <c r="AG178" s="180">
        <v>11405.586660000001</v>
      </c>
      <c r="AH178" s="180">
        <v>-5000.8501500000002</v>
      </c>
      <c r="AI178" s="128" t="s">
        <v>46</v>
      </c>
      <c r="AJ178" s="128" t="s">
        <v>46</v>
      </c>
      <c r="AK178" s="128" t="s">
        <v>46</v>
      </c>
    </row>
    <row r="179" spans="1:37" ht="14.75" customHeight="1" x14ac:dyDescent="0.35">
      <c r="A179" s="8"/>
      <c r="B179" s="129">
        <v>40021803000147</v>
      </c>
      <c r="C179" s="125" t="s">
        <v>7680</v>
      </c>
      <c r="D179" s="122"/>
      <c r="E179" s="126" t="s">
        <v>4757</v>
      </c>
      <c r="F179" s="126" t="s">
        <v>114</v>
      </c>
      <c r="G179" s="126" t="s">
        <v>115</v>
      </c>
      <c r="H179" s="127">
        <v>0.01</v>
      </c>
      <c r="I179" s="127">
        <v>0.01</v>
      </c>
      <c r="J179" s="127">
        <v>0.01</v>
      </c>
      <c r="K179" s="126" t="s">
        <v>224</v>
      </c>
      <c r="L179" s="126" t="s">
        <v>7459</v>
      </c>
      <c r="M179" s="153">
        <v>0.01</v>
      </c>
      <c r="N179" s="128" t="s">
        <v>219</v>
      </c>
      <c r="O179" s="155">
        <v>44286</v>
      </c>
      <c r="P179" s="153">
        <v>5.7843098752E-2</v>
      </c>
      <c r="Q179" s="153">
        <v>0.33370699916000002</v>
      </c>
      <c r="R179" s="153">
        <v>0.42828799719000005</v>
      </c>
      <c r="S179" s="153">
        <v>1.1665840608</v>
      </c>
      <c r="T179" s="153">
        <v>1.9584207624999999</v>
      </c>
      <c r="U179" s="153">
        <v>4.7415085962000001</v>
      </c>
      <c r="V179" s="153">
        <v>3.2205289015999998</v>
      </c>
      <c r="W179" s="153">
        <v>3.2165900147999995</v>
      </c>
      <c r="X179" s="153">
        <v>4.5158499510999999</v>
      </c>
      <c r="Y179" s="153">
        <v>4.5817275956999994</v>
      </c>
      <c r="Z179" s="153">
        <v>0.21195856229000001</v>
      </c>
      <c r="AA179" s="153">
        <v>0.23513468073999999</v>
      </c>
      <c r="AB179" s="178">
        <v>1.3607884583000001</v>
      </c>
      <c r="AC179" s="177">
        <v>0.30580789354999999</v>
      </c>
      <c r="AD179" s="153">
        <v>-0.19986399994999998</v>
      </c>
      <c r="AE179" s="153">
        <v>-0.42086091390000002</v>
      </c>
      <c r="AF179" s="181">
        <v>1.9498090729999999</v>
      </c>
      <c r="AG179" s="180">
        <v>161513.08875</v>
      </c>
      <c r="AH179" s="180">
        <v>31290.746999999999</v>
      </c>
      <c r="AI179" s="128" t="s">
        <v>46</v>
      </c>
      <c r="AJ179" s="128" t="s">
        <v>46</v>
      </c>
      <c r="AK179" s="128" t="s">
        <v>46</v>
      </c>
    </row>
    <row r="180" spans="1:37" ht="14.75" customHeight="1" x14ac:dyDescent="0.35">
      <c r="A180" s="8"/>
      <c r="B180" s="129">
        <v>22632237000128</v>
      </c>
      <c r="C180" s="125" t="s">
        <v>7681</v>
      </c>
      <c r="D180" s="122"/>
      <c r="E180" s="126" t="s">
        <v>4757</v>
      </c>
      <c r="F180" s="126" t="s">
        <v>114</v>
      </c>
      <c r="G180" s="126" t="s">
        <v>115</v>
      </c>
      <c r="H180" s="127">
        <v>0.01</v>
      </c>
      <c r="I180" s="127">
        <v>0.01</v>
      </c>
      <c r="J180" s="127">
        <v>0.01</v>
      </c>
      <c r="K180" s="126" t="s">
        <v>216</v>
      </c>
      <c r="L180" s="126" t="s">
        <v>224</v>
      </c>
      <c r="M180" s="153">
        <v>0.01</v>
      </c>
      <c r="N180" s="128" t="s">
        <v>46</v>
      </c>
      <c r="O180" s="155">
        <v>42367</v>
      </c>
      <c r="P180" s="153">
        <v>3.0253465659999999E-2</v>
      </c>
      <c r="Q180" s="153">
        <v>-4.1232479644000002E-2</v>
      </c>
      <c r="R180" s="153">
        <v>0.13207260169999999</v>
      </c>
      <c r="S180" s="153">
        <v>0.58677373724000004</v>
      </c>
      <c r="T180" s="153">
        <v>0.81888238329999996</v>
      </c>
      <c r="U180" s="153">
        <v>2.479934004</v>
      </c>
      <c r="V180" s="153">
        <v>-0.39792510409999998</v>
      </c>
      <c r="W180" s="153">
        <v>0.99191061778999989</v>
      </c>
      <c r="X180" s="153">
        <v>2.2714026719000002</v>
      </c>
      <c r="Y180" s="153">
        <v>1.9157762647000001</v>
      </c>
      <c r="Z180" s="153">
        <v>0.18053762413000002</v>
      </c>
      <c r="AA180" s="153">
        <v>0.18987386881999999</v>
      </c>
      <c r="AB180" s="178">
        <v>8.5570242916999995E-2</v>
      </c>
      <c r="AC180" s="177">
        <v>0.32865938350000001</v>
      </c>
      <c r="AD180" s="153">
        <v>-0.24215121942000001</v>
      </c>
      <c r="AE180" s="153">
        <v>-0.33470661503999999</v>
      </c>
      <c r="AF180" s="181">
        <v>3.5719243710000002</v>
      </c>
      <c r="AG180" s="180">
        <v>609987.80293999997</v>
      </c>
      <c r="AH180" s="180">
        <v>-301606.40096</v>
      </c>
      <c r="AI180" s="128" t="s">
        <v>46</v>
      </c>
      <c r="AJ180" s="128" t="s">
        <v>46</v>
      </c>
      <c r="AK180" s="128" t="s">
        <v>46</v>
      </c>
    </row>
    <row r="181" spans="1:37" ht="14.75" customHeight="1" x14ac:dyDescent="0.35">
      <c r="A181" s="8"/>
      <c r="B181" s="129">
        <v>21470644000113</v>
      </c>
      <c r="C181" s="125" t="s">
        <v>7682</v>
      </c>
      <c r="D181" s="122"/>
      <c r="E181" s="126" t="s">
        <v>4757</v>
      </c>
      <c r="F181" s="126" t="s">
        <v>114</v>
      </c>
      <c r="G181" s="126" t="s">
        <v>115</v>
      </c>
      <c r="H181" s="127">
        <v>200</v>
      </c>
      <c r="I181" s="127">
        <v>200</v>
      </c>
      <c r="J181" s="127">
        <v>200</v>
      </c>
      <c r="K181" s="126" t="s">
        <v>216</v>
      </c>
      <c r="L181" s="126" t="s">
        <v>224</v>
      </c>
      <c r="M181" s="153">
        <v>5.0000000000000001E-3</v>
      </c>
      <c r="N181" s="128" t="s">
        <v>46</v>
      </c>
      <c r="O181" s="155">
        <v>42026</v>
      </c>
      <c r="P181" s="153">
        <v>3.1157477632999999E-2</v>
      </c>
      <c r="Q181" s="153">
        <v>-3.4010231181000002E-2</v>
      </c>
      <c r="R181" s="153">
        <v>0.14347171897</v>
      </c>
      <c r="S181" s="153">
        <v>0.61890957374</v>
      </c>
      <c r="T181" s="153">
        <v>0.87434329911999997</v>
      </c>
      <c r="U181" s="153">
        <v>2.5540375814000003</v>
      </c>
      <c r="V181" s="153">
        <v>-0.32822485817000002</v>
      </c>
      <c r="W181" s="153">
        <v>1.077521905</v>
      </c>
      <c r="X181" s="153">
        <v>2.3958005790000003</v>
      </c>
      <c r="Y181" s="153">
        <v>2.0455271401999999</v>
      </c>
      <c r="Z181" s="153">
        <v>0.18052115297000002</v>
      </c>
      <c r="AA181" s="153">
        <v>0.19160553869000002</v>
      </c>
      <c r="AB181" s="178">
        <v>0.14234212077</v>
      </c>
      <c r="AC181" s="177">
        <v>0.64212592504999999</v>
      </c>
      <c r="AD181" s="153">
        <v>-0.23986875823999998</v>
      </c>
      <c r="AE181" s="153">
        <v>-0.32941544595000005</v>
      </c>
      <c r="AF181" s="181">
        <v>7.5197898849999998</v>
      </c>
      <c r="AG181" s="180">
        <v>1242503.4805999999</v>
      </c>
      <c r="AH181" s="180">
        <v>-415021.78477000003</v>
      </c>
      <c r="AI181" s="128" t="s">
        <v>46</v>
      </c>
      <c r="AJ181" s="128" t="s">
        <v>46</v>
      </c>
      <c r="AK181" s="128" t="s">
        <v>46</v>
      </c>
    </row>
    <row r="182" spans="1:37" ht="14.75" customHeight="1" x14ac:dyDescent="0.35">
      <c r="A182" s="8"/>
      <c r="B182" s="129">
        <v>10418335000188</v>
      </c>
      <c r="C182" s="125" t="s">
        <v>7683</v>
      </c>
      <c r="D182" s="122"/>
      <c r="E182" s="126" t="s">
        <v>4757</v>
      </c>
      <c r="F182" s="126" t="s">
        <v>114</v>
      </c>
      <c r="G182" s="126" t="s">
        <v>6707</v>
      </c>
      <c r="H182" s="127">
        <v>0.01</v>
      </c>
      <c r="I182" s="127">
        <v>0.01</v>
      </c>
      <c r="J182" s="127">
        <v>0.01</v>
      </c>
      <c r="K182" s="126" t="s">
        <v>216</v>
      </c>
      <c r="L182" s="126" t="s">
        <v>223</v>
      </c>
      <c r="M182" s="153">
        <v>0.01</v>
      </c>
      <c r="N182" s="128" t="s">
        <v>46</v>
      </c>
      <c r="O182" s="155">
        <v>39974</v>
      </c>
      <c r="P182" s="153">
        <v>3.3897788944000001E-2</v>
      </c>
      <c r="Q182" s="153">
        <v>0.21752196629000001</v>
      </c>
      <c r="R182" s="153">
        <v>0.11328704331</v>
      </c>
      <c r="S182" s="153">
        <v>0.25013067708000003</v>
      </c>
      <c r="T182" s="153">
        <v>0.30284460314</v>
      </c>
      <c r="U182" s="153">
        <v>2.7786661008999998</v>
      </c>
      <c r="V182" s="153">
        <v>2.0992540790000001</v>
      </c>
      <c r="W182" s="153">
        <v>0.8508246197299999</v>
      </c>
      <c r="X182" s="153">
        <v>0.96825650530000007</v>
      </c>
      <c r="Y182" s="153">
        <v>0.70850529261999995</v>
      </c>
      <c r="Z182" s="153">
        <v>0.15292478315999999</v>
      </c>
      <c r="AA182" s="153">
        <v>0.21398538770999997</v>
      </c>
      <c r="AB182" s="178">
        <v>-3.9498475589E-2</v>
      </c>
      <c r="AC182" s="177">
        <v>6.0961497534E-2</v>
      </c>
      <c r="AD182" s="153">
        <v>-0.10834952573000001</v>
      </c>
      <c r="AE182" s="153">
        <v>-0.47228509414000003</v>
      </c>
      <c r="AF182" s="181">
        <v>3.7560126149999999</v>
      </c>
      <c r="AG182" s="180">
        <v>636545.10082000005</v>
      </c>
      <c r="AH182" s="180">
        <v>-27079.739430000001</v>
      </c>
      <c r="AI182" s="128" t="s">
        <v>46</v>
      </c>
      <c r="AJ182" s="128" t="s">
        <v>46</v>
      </c>
      <c r="AK182" s="128" t="s">
        <v>46</v>
      </c>
    </row>
    <row r="183" spans="1:37" ht="14.75" customHeight="1" x14ac:dyDescent="0.35">
      <c r="A183" s="8"/>
      <c r="B183" s="129">
        <v>822059000165</v>
      </c>
      <c r="C183" s="125" t="s">
        <v>7684</v>
      </c>
      <c r="D183" s="122" t="s">
        <v>3393</v>
      </c>
      <c r="E183" s="126" t="s">
        <v>4757</v>
      </c>
      <c r="F183" s="126" t="s">
        <v>114</v>
      </c>
      <c r="G183" s="126" t="s">
        <v>5078</v>
      </c>
      <c r="H183" s="127">
        <v>0.01</v>
      </c>
      <c r="I183" s="127">
        <v>0.01</v>
      </c>
      <c r="J183" s="127">
        <v>0.01</v>
      </c>
      <c r="K183" s="126" t="s">
        <v>216</v>
      </c>
      <c r="L183" s="126" t="s">
        <v>223</v>
      </c>
      <c r="M183" s="153">
        <v>0.01</v>
      </c>
      <c r="N183" s="128" t="s">
        <v>46</v>
      </c>
      <c r="O183" s="155">
        <v>34974</v>
      </c>
      <c r="P183" s="153">
        <v>3.6765662897E-2</v>
      </c>
      <c r="Q183" s="153">
        <v>0.17700626497999999</v>
      </c>
      <c r="R183" s="153">
        <v>9.3616546507999998E-2</v>
      </c>
      <c r="S183" s="153">
        <v>0.16435802386999998</v>
      </c>
      <c r="T183" s="153">
        <v>0.20936417317</v>
      </c>
      <c r="U183" s="153">
        <v>3.0137511723000001</v>
      </c>
      <c r="V183" s="153">
        <v>1.7082464364000001</v>
      </c>
      <c r="W183" s="153">
        <v>0.70309243007000011</v>
      </c>
      <c r="X183" s="153">
        <v>0.63623034035000003</v>
      </c>
      <c r="Y183" s="153">
        <v>0.48980772066</v>
      </c>
      <c r="Z183" s="153">
        <v>0.14445112957</v>
      </c>
      <c r="AA183" s="153">
        <v>0.27728516419999999</v>
      </c>
      <c r="AB183" s="178">
        <v>-0.17258105924</v>
      </c>
      <c r="AC183" s="177">
        <v>-0.12004523029</v>
      </c>
      <c r="AD183" s="153">
        <v>-0.10025553087</v>
      </c>
      <c r="AE183" s="153">
        <v>-0.68126474604999998</v>
      </c>
      <c r="AF183" s="181">
        <v>9.9221621570000007</v>
      </c>
      <c r="AG183" s="180">
        <v>653738.05247</v>
      </c>
      <c r="AH183" s="180">
        <v>-156185.24134000001</v>
      </c>
      <c r="AI183" s="128" t="s">
        <v>46</v>
      </c>
      <c r="AJ183" s="128" t="s">
        <v>46</v>
      </c>
      <c r="AK183" s="128" t="s">
        <v>46</v>
      </c>
    </row>
    <row r="184" spans="1:37" ht="14.75" customHeight="1" x14ac:dyDescent="0.35">
      <c r="A184" s="8"/>
      <c r="B184" s="129">
        <v>73899759000121</v>
      </c>
      <c r="C184" s="125" t="s">
        <v>7685</v>
      </c>
      <c r="D184" s="122" t="s">
        <v>3393</v>
      </c>
      <c r="E184" s="126" t="s">
        <v>4757</v>
      </c>
      <c r="F184" s="126" t="s">
        <v>114</v>
      </c>
      <c r="G184" s="126" t="s">
        <v>6707</v>
      </c>
      <c r="H184" s="127">
        <v>200</v>
      </c>
      <c r="I184" s="127">
        <v>200</v>
      </c>
      <c r="J184" s="127">
        <v>200</v>
      </c>
      <c r="K184" s="126" t="s">
        <v>215</v>
      </c>
      <c r="L184" s="126" t="s">
        <v>7441</v>
      </c>
      <c r="M184" s="153">
        <v>1.4999999999999999E-2</v>
      </c>
      <c r="N184" s="128" t="s">
        <v>46</v>
      </c>
      <c r="O184" s="155">
        <v>34324</v>
      </c>
      <c r="P184" s="153">
        <v>3.2979761552000005E-2</v>
      </c>
      <c r="Q184" s="153">
        <v>0.20555802347999999</v>
      </c>
      <c r="R184" s="153">
        <v>9.8266991952000005E-2</v>
      </c>
      <c r="S184" s="153">
        <v>0.22716119732999998</v>
      </c>
      <c r="T184" s="153">
        <v>0.28646220897999997</v>
      </c>
      <c r="U184" s="153">
        <v>2.7034136531000001</v>
      </c>
      <c r="V184" s="153">
        <v>1.9837928400000002</v>
      </c>
      <c r="W184" s="153">
        <v>0.73801887320999993</v>
      </c>
      <c r="X184" s="153">
        <v>0.87934158910999993</v>
      </c>
      <c r="Y184" s="153">
        <v>0.67017866290000006</v>
      </c>
      <c r="Z184" s="153">
        <v>0.15231683952</v>
      </c>
      <c r="AA184" s="153">
        <v>0.28370593844999997</v>
      </c>
      <c r="AB184" s="178">
        <v>-0.12865931817000001</v>
      </c>
      <c r="AC184" s="177">
        <v>-6.8738781609999994E-2</v>
      </c>
      <c r="AD184" s="153">
        <v>-0.11347352543</v>
      </c>
      <c r="AE184" s="153">
        <v>-0.68274499859000004</v>
      </c>
      <c r="AF184" s="181">
        <v>46.262963606</v>
      </c>
      <c r="AG184" s="180">
        <v>195492.48264</v>
      </c>
      <c r="AH184" s="180">
        <v>-10244.40467</v>
      </c>
      <c r="AI184" s="128" t="s">
        <v>46</v>
      </c>
      <c r="AJ184" s="128" t="s">
        <v>46</v>
      </c>
      <c r="AK184" s="128" t="s">
        <v>46</v>
      </c>
    </row>
    <row r="185" spans="1:37" ht="14.75" customHeight="1" x14ac:dyDescent="0.35">
      <c r="A185" s="8"/>
      <c r="B185" s="129">
        <v>11328904000167</v>
      </c>
      <c r="C185" s="125" t="s">
        <v>7686</v>
      </c>
      <c r="D185" s="122"/>
      <c r="E185" s="126" t="s">
        <v>4757</v>
      </c>
      <c r="F185" s="126" t="s">
        <v>114</v>
      </c>
      <c r="G185" s="126" t="s">
        <v>7663</v>
      </c>
      <c r="H185" s="127">
        <v>0.01</v>
      </c>
      <c r="I185" s="127">
        <v>0.01</v>
      </c>
      <c r="J185" s="127">
        <v>0.01</v>
      </c>
      <c r="K185" s="126" t="s">
        <v>216</v>
      </c>
      <c r="L185" s="126" t="s">
        <v>223</v>
      </c>
      <c r="M185" s="153">
        <v>0.01</v>
      </c>
      <c r="N185" s="128" t="s">
        <v>46</v>
      </c>
      <c r="O185" s="155">
        <v>40308</v>
      </c>
      <c r="P185" s="153">
        <v>2.9626330443000001E-2</v>
      </c>
      <c r="Q185" s="153">
        <v>0.13142787917999998</v>
      </c>
      <c r="R185" s="153">
        <v>4.0975897812999998E-2</v>
      </c>
      <c r="S185" s="153">
        <v>0.22926532878</v>
      </c>
      <c r="T185" s="153">
        <v>0.42442885498000005</v>
      </c>
      <c r="U185" s="153">
        <v>2.4285265399</v>
      </c>
      <c r="V185" s="153">
        <v>1.2683799993</v>
      </c>
      <c r="W185" s="153">
        <v>0.30774307151999997</v>
      </c>
      <c r="X185" s="153">
        <v>0.88748668746000003</v>
      </c>
      <c r="Y185" s="153">
        <v>0.99295178772000003</v>
      </c>
      <c r="Z185" s="153">
        <v>0.14921248595</v>
      </c>
      <c r="AA185" s="153">
        <v>0.22540726723999999</v>
      </c>
      <c r="AB185" s="178">
        <v>-0.47868556726</v>
      </c>
      <c r="AC185" s="177">
        <v>-0.12775157131000001</v>
      </c>
      <c r="AD185" s="153">
        <v>-0.10598165522</v>
      </c>
      <c r="AE185" s="153">
        <v>-0.66788827694999997</v>
      </c>
      <c r="AF185" s="181">
        <v>1.62938798</v>
      </c>
      <c r="AG185" s="180">
        <v>44573.87472</v>
      </c>
      <c r="AH185" s="180">
        <v>-6244.4361399999998</v>
      </c>
      <c r="AI185" s="128" t="s">
        <v>46</v>
      </c>
      <c r="AJ185" s="128" t="s">
        <v>46</v>
      </c>
      <c r="AK185" s="128" t="s">
        <v>46</v>
      </c>
    </row>
    <row r="186" spans="1:37" ht="14.75" customHeight="1" x14ac:dyDescent="0.35">
      <c r="A186" s="8"/>
      <c r="B186" s="129">
        <v>29979814000100</v>
      </c>
      <c r="C186" s="125" t="s">
        <v>7687</v>
      </c>
      <c r="D186" s="122" t="s">
        <v>3393</v>
      </c>
      <c r="E186" s="126" t="s">
        <v>4757</v>
      </c>
      <c r="F186" s="126" t="s">
        <v>114</v>
      </c>
      <c r="G186" s="126" t="s">
        <v>115</v>
      </c>
      <c r="H186" s="127">
        <v>0.01</v>
      </c>
      <c r="I186" s="127">
        <v>0.01</v>
      </c>
      <c r="J186" s="127">
        <v>0.01</v>
      </c>
      <c r="K186" s="126" t="s">
        <v>7643</v>
      </c>
      <c r="L186" s="126" t="s">
        <v>7669</v>
      </c>
      <c r="M186" s="153">
        <v>1.4999999999999999E-2</v>
      </c>
      <c r="N186" s="128" t="s">
        <v>7688</v>
      </c>
      <c r="O186" s="155">
        <v>43269</v>
      </c>
      <c r="P186" s="153">
        <v>1.4071919854999998E-2</v>
      </c>
      <c r="Q186" s="153">
        <v>0.13910880950999999</v>
      </c>
      <c r="R186" s="153">
        <v>3.2266653423000002E-2</v>
      </c>
      <c r="S186" s="153">
        <v>7.7321047069000004E-2</v>
      </c>
      <c r="T186" s="153">
        <v>4.6504242568000002E-2</v>
      </c>
      <c r="U186" s="153">
        <v>1.1535019803</v>
      </c>
      <c r="V186" s="153">
        <v>1.3425068777000002</v>
      </c>
      <c r="W186" s="153">
        <v>0.24233365374000002</v>
      </c>
      <c r="X186" s="153">
        <v>0.29930997546999999</v>
      </c>
      <c r="Y186" s="153">
        <v>0.10879672824</v>
      </c>
      <c r="Z186" s="153">
        <v>0.11739497004</v>
      </c>
      <c r="AA186" s="153">
        <v>0.10656368620000001</v>
      </c>
      <c r="AB186" s="178">
        <v>-0.70910293133000002</v>
      </c>
      <c r="AC186" s="177">
        <v>-0.32415858524000002</v>
      </c>
      <c r="AD186" s="153">
        <v>-0.12020041826</v>
      </c>
      <c r="AE186" s="153">
        <v>-0.17744820474</v>
      </c>
      <c r="AF186" s="181">
        <v>1.3592149170000001</v>
      </c>
      <c r="AG186" s="180">
        <v>12925.75159</v>
      </c>
      <c r="AH186" s="180">
        <v>-2862.5193399999998</v>
      </c>
      <c r="AI186" s="128" t="s">
        <v>46</v>
      </c>
      <c r="AJ186" s="128" t="s">
        <v>46</v>
      </c>
      <c r="AK186" s="128" t="s">
        <v>46</v>
      </c>
    </row>
    <row r="187" spans="1:37" ht="14.75" customHeight="1" x14ac:dyDescent="0.35">
      <c r="A187" s="8"/>
      <c r="B187" s="129">
        <v>28578936000113</v>
      </c>
      <c r="C187" s="125" t="s">
        <v>7689</v>
      </c>
      <c r="D187" s="122"/>
      <c r="E187" s="126" t="s">
        <v>4757</v>
      </c>
      <c r="F187" s="126" t="s">
        <v>114</v>
      </c>
      <c r="G187" s="126" t="s">
        <v>4426</v>
      </c>
      <c r="H187" s="127">
        <v>250000</v>
      </c>
      <c r="I187" s="127">
        <v>0.01</v>
      </c>
      <c r="J187" s="127">
        <v>1000</v>
      </c>
      <c r="K187" s="126" t="s">
        <v>216</v>
      </c>
      <c r="L187" s="126" t="s">
        <v>3378</v>
      </c>
      <c r="M187" s="153">
        <v>3.0000000000000001E-3</v>
      </c>
      <c r="N187" s="128" t="s">
        <v>46</v>
      </c>
      <c r="O187" s="155">
        <v>43116</v>
      </c>
      <c r="P187" s="153">
        <v>6.1265039711999999E-3</v>
      </c>
      <c r="Q187" s="153">
        <v>-1.1772188421E-2</v>
      </c>
      <c r="R187" s="153">
        <v>6.7264467741999998E-2</v>
      </c>
      <c r="S187" s="153">
        <v>0.40827023746000002</v>
      </c>
      <c r="T187" s="153">
        <v>0.45692907481</v>
      </c>
      <c r="U187" s="153">
        <v>0.50220115918999997</v>
      </c>
      <c r="V187" s="153">
        <v>-0.11361066186</v>
      </c>
      <c r="W187" s="153">
        <v>0.50517926420000003</v>
      </c>
      <c r="X187" s="153">
        <v>1.5804151572</v>
      </c>
      <c r="Y187" s="153">
        <v>1.0689860888</v>
      </c>
      <c r="Z187" s="153">
        <v>0.19152991084000001</v>
      </c>
      <c r="AA187" s="153">
        <v>0.20385109662000001</v>
      </c>
      <c r="AB187" s="178">
        <v>-0.21395969676000001</v>
      </c>
      <c r="AC187" s="177">
        <v>0.42405459179999999</v>
      </c>
      <c r="AD187" s="153">
        <v>-0.17885380215000002</v>
      </c>
      <c r="AE187" s="153">
        <v>-0.34290394490999998</v>
      </c>
      <c r="AF187" s="181">
        <v>3.0236163399999998</v>
      </c>
      <c r="AG187" s="180">
        <v>247866.29397999999</v>
      </c>
      <c r="AH187" s="180">
        <v>-47578.451419999998</v>
      </c>
      <c r="AI187" s="128" t="s">
        <v>46</v>
      </c>
      <c r="AJ187" s="128" t="s">
        <v>46</v>
      </c>
      <c r="AK187" s="128" t="s">
        <v>46</v>
      </c>
    </row>
    <row r="188" spans="1:37" ht="14.75" customHeight="1" x14ac:dyDescent="0.35">
      <c r="A188" s="8"/>
      <c r="B188" s="129">
        <v>3920413000182</v>
      </c>
      <c r="C188" s="125" t="s">
        <v>7690</v>
      </c>
      <c r="D188" s="122"/>
      <c r="E188" s="126" t="s">
        <v>4757</v>
      </c>
      <c r="F188" s="126" t="s">
        <v>114</v>
      </c>
      <c r="G188" s="126" t="s">
        <v>7640</v>
      </c>
      <c r="H188" s="127">
        <v>200</v>
      </c>
      <c r="I188" s="127">
        <v>200</v>
      </c>
      <c r="J188" s="127">
        <v>200</v>
      </c>
      <c r="K188" s="126" t="s">
        <v>215</v>
      </c>
      <c r="L188" s="126" t="s">
        <v>7441</v>
      </c>
      <c r="M188" s="153">
        <v>0.02</v>
      </c>
      <c r="N188" s="128" t="s">
        <v>46</v>
      </c>
      <c r="O188" s="155">
        <v>36717</v>
      </c>
      <c r="P188" s="153">
        <v>2.0667688477000001E-3</v>
      </c>
      <c r="Q188" s="153">
        <v>-9.0235718330999998E-2</v>
      </c>
      <c r="R188" s="153">
        <v>-2.5223944033999999E-2</v>
      </c>
      <c r="S188" s="153">
        <v>0.15840614165</v>
      </c>
      <c r="T188" s="153">
        <v>0.74075681020999995</v>
      </c>
      <c r="U188" s="153">
        <v>0.16941696536999998</v>
      </c>
      <c r="V188" s="153">
        <v>-0.87084400259999994</v>
      </c>
      <c r="W188" s="153">
        <v>-0.18944048642</v>
      </c>
      <c r="X188" s="153">
        <v>0.61319058873999999</v>
      </c>
      <c r="Y188" s="153">
        <v>1.7330013979000001</v>
      </c>
      <c r="Z188" s="153">
        <v>0.24342777220999998</v>
      </c>
      <c r="AA188" s="153">
        <v>0.41422797740999995</v>
      </c>
      <c r="AB188" s="178">
        <v>-0.47373021206999999</v>
      </c>
      <c r="AC188" s="177">
        <v>0.26228225179999998</v>
      </c>
      <c r="AD188" s="153">
        <v>-0.22650537875000001</v>
      </c>
      <c r="AE188" s="153">
        <v>-0.90214088125999992</v>
      </c>
      <c r="AF188" s="181">
        <v>26.319437000000001</v>
      </c>
      <c r="AG188" s="180">
        <v>561424.87080999999</v>
      </c>
      <c r="AH188" s="180">
        <v>-53974.981879999999</v>
      </c>
      <c r="AI188" s="128" t="s">
        <v>46</v>
      </c>
      <c r="AJ188" s="128" t="s">
        <v>46</v>
      </c>
      <c r="AK188" s="128" t="s">
        <v>46</v>
      </c>
    </row>
    <row r="189" spans="1:37" ht="14.75" customHeight="1" x14ac:dyDescent="0.35">
      <c r="A189" s="8"/>
      <c r="B189" s="129">
        <v>30518554000146</v>
      </c>
      <c r="C189" s="125" t="s">
        <v>7691</v>
      </c>
      <c r="D189" s="122"/>
      <c r="E189" s="126" t="s">
        <v>4757</v>
      </c>
      <c r="F189" s="126" t="s">
        <v>114</v>
      </c>
      <c r="G189" s="126" t="s">
        <v>7640</v>
      </c>
      <c r="H189" s="127">
        <v>0.01</v>
      </c>
      <c r="I189" s="127">
        <v>0.01</v>
      </c>
      <c r="J189" s="127">
        <v>0.01</v>
      </c>
      <c r="K189" s="126" t="s">
        <v>215</v>
      </c>
      <c r="L189" s="126" t="s">
        <v>7441</v>
      </c>
      <c r="M189" s="153">
        <v>0.02</v>
      </c>
      <c r="N189" s="128" t="s">
        <v>46</v>
      </c>
      <c r="O189" s="155">
        <v>43333</v>
      </c>
      <c r="P189" s="153">
        <v>1.889545174E-3</v>
      </c>
      <c r="Q189" s="153">
        <v>-8.9867498848999999E-2</v>
      </c>
      <c r="R189" s="153">
        <v>-2.4525408174999999E-2</v>
      </c>
      <c r="S189" s="153">
        <v>0.16441415827</v>
      </c>
      <c r="T189" s="153">
        <v>0.75264819476</v>
      </c>
      <c r="U189" s="153">
        <v>0.15488960443999999</v>
      </c>
      <c r="V189" s="153">
        <v>-0.86729040171999994</v>
      </c>
      <c r="W189" s="153">
        <v>-0.18419424209999999</v>
      </c>
      <c r="X189" s="153">
        <v>0.63644763675999994</v>
      </c>
      <c r="Y189" s="153">
        <v>1.7608213054999999</v>
      </c>
      <c r="Z189" s="153">
        <v>0.24127686688</v>
      </c>
      <c r="AA189" s="153">
        <v>0.41494109143000002</v>
      </c>
      <c r="AB189" s="178">
        <v>-0.47719132887999999</v>
      </c>
      <c r="AC189" s="177">
        <v>0.59855737779999996</v>
      </c>
      <c r="AD189" s="153">
        <v>-0.22547803639000003</v>
      </c>
      <c r="AE189" s="153">
        <v>-0.65654651901999994</v>
      </c>
      <c r="AF189" s="181">
        <v>4.6278290000000002</v>
      </c>
      <c r="AG189" s="180">
        <v>594825.72608000005</v>
      </c>
      <c r="AH189" s="180">
        <v>-56466.048439999999</v>
      </c>
      <c r="AI189" s="128" t="s">
        <v>46</v>
      </c>
      <c r="AJ189" s="128" t="s">
        <v>46</v>
      </c>
      <c r="AK189" s="128" t="s">
        <v>46</v>
      </c>
    </row>
    <row r="190" spans="1:37" ht="14.75" customHeight="1" x14ac:dyDescent="0.35">
      <c r="A190" s="8"/>
      <c r="B190" s="129">
        <v>7882792000114</v>
      </c>
      <c r="C190" s="125" t="s">
        <v>7692</v>
      </c>
      <c r="D190" s="122" t="s">
        <v>3394</v>
      </c>
      <c r="E190" s="126" t="s">
        <v>4757</v>
      </c>
      <c r="F190" s="126" t="s">
        <v>114</v>
      </c>
      <c r="G190" s="126" t="s">
        <v>115</v>
      </c>
      <c r="H190" s="127">
        <v>0.01</v>
      </c>
      <c r="I190" s="127">
        <v>0.01</v>
      </c>
      <c r="J190" s="127">
        <v>0.01</v>
      </c>
      <c r="K190" s="126" t="s">
        <v>216</v>
      </c>
      <c r="L190" s="126" t="s">
        <v>223</v>
      </c>
      <c r="M190" s="153">
        <v>0.01</v>
      </c>
      <c r="N190" s="128" t="s">
        <v>7616</v>
      </c>
      <c r="O190" s="155">
        <v>38800</v>
      </c>
      <c r="P190" s="153">
        <v>1.9710182710999998E-2</v>
      </c>
      <c r="Q190" s="153">
        <v>6.7595027847E-2</v>
      </c>
      <c r="R190" s="153">
        <v>-8.9235146123999992E-3</v>
      </c>
      <c r="S190" s="153">
        <v>4.2415242838999993E-2</v>
      </c>
      <c r="T190" s="153">
        <v>6.2600569492000005E-2</v>
      </c>
      <c r="U190" s="153">
        <v>1.6156810884999999</v>
      </c>
      <c r="V190" s="153">
        <v>0.65234394644000004</v>
      </c>
      <c r="W190" s="153">
        <v>-6.7018660778000005E-2</v>
      </c>
      <c r="X190" s="153">
        <v>0.16418951599000001</v>
      </c>
      <c r="Y190" s="153">
        <v>0.14645410334</v>
      </c>
      <c r="Z190" s="153">
        <v>0.13792383119000001</v>
      </c>
      <c r="AA190" s="153">
        <v>0.24826682504</v>
      </c>
      <c r="AB190" s="178">
        <v>-0.85179839598999996</v>
      </c>
      <c r="AC190" s="177">
        <v>-5.5353661723999997E-2</v>
      </c>
      <c r="AD190" s="153">
        <v>-0.11702862723999999</v>
      </c>
      <c r="AE190" s="153">
        <v>-0.59318253698000001</v>
      </c>
      <c r="AF190" s="181">
        <v>2.70755444</v>
      </c>
      <c r="AG190" s="180">
        <v>726153.43992999999</v>
      </c>
      <c r="AH190" s="180">
        <v>-216371.61791</v>
      </c>
      <c r="AI190" s="128" t="s">
        <v>46</v>
      </c>
      <c r="AJ190" s="128" t="s">
        <v>46</v>
      </c>
      <c r="AK190" s="128" t="s">
        <v>46</v>
      </c>
    </row>
    <row r="191" spans="1:37" ht="14.75" customHeight="1" x14ac:dyDescent="0.35">
      <c r="A191" s="8"/>
      <c r="B191" s="129">
        <v>8973948000135</v>
      </c>
      <c r="C191" s="125" t="s">
        <v>7693</v>
      </c>
      <c r="D191" s="122"/>
      <c r="E191" s="126" t="s">
        <v>4757</v>
      </c>
      <c r="F191" s="126" t="s">
        <v>114</v>
      </c>
      <c r="G191" s="126" t="s">
        <v>7663</v>
      </c>
      <c r="H191" s="127">
        <v>0.01</v>
      </c>
      <c r="I191" s="127">
        <v>0.01</v>
      </c>
      <c r="J191" s="127">
        <v>0.01</v>
      </c>
      <c r="K191" s="126" t="s">
        <v>216</v>
      </c>
      <c r="L191" s="126" t="s">
        <v>223</v>
      </c>
      <c r="M191" s="153">
        <v>0.01</v>
      </c>
      <c r="N191" s="128" t="s">
        <v>46</v>
      </c>
      <c r="O191" s="155">
        <v>39357</v>
      </c>
      <c r="P191" s="153">
        <v>4.0745130366999997E-2</v>
      </c>
      <c r="Q191" s="153">
        <v>0.35795551594999997</v>
      </c>
      <c r="R191" s="153">
        <v>0.19447371493999999</v>
      </c>
      <c r="S191" s="153">
        <v>0.37770737097999996</v>
      </c>
      <c r="T191" s="153">
        <v>0.40425864228999997</v>
      </c>
      <c r="U191" s="153">
        <v>3.3399556742000001</v>
      </c>
      <c r="V191" s="153">
        <v>3.4545457167000002</v>
      </c>
      <c r="W191" s="153">
        <v>1.4605644186</v>
      </c>
      <c r="X191" s="153">
        <v>1.4621062212</v>
      </c>
      <c r="Y191" s="153">
        <v>0.94576355226000008</v>
      </c>
      <c r="Z191" s="153">
        <v>0.19649457717000002</v>
      </c>
      <c r="AA191" s="153">
        <v>0.28731784309999997</v>
      </c>
      <c r="AB191" s="178">
        <v>0.38065055068999998</v>
      </c>
      <c r="AC191" s="177">
        <v>0.10189389618</v>
      </c>
      <c r="AD191" s="153">
        <v>-0.14127944318000002</v>
      </c>
      <c r="AE191" s="153">
        <v>-0.57395389863000001</v>
      </c>
      <c r="AF191" s="181">
        <v>4.2543734759999996</v>
      </c>
      <c r="AG191" s="180">
        <v>117186.53618</v>
      </c>
      <c r="AH191" s="180">
        <v>-33354.191339999998</v>
      </c>
      <c r="AI191" s="128" t="s">
        <v>46</v>
      </c>
      <c r="AJ191" s="128" t="s">
        <v>46</v>
      </c>
      <c r="AK191" s="128" t="s">
        <v>46</v>
      </c>
    </row>
    <row r="192" spans="1:37" ht="14.75" customHeight="1" x14ac:dyDescent="0.35">
      <c r="A192" s="8"/>
      <c r="B192" s="129">
        <v>8973951000159</v>
      </c>
      <c r="C192" s="125" t="s">
        <v>7694</v>
      </c>
      <c r="D192" s="122"/>
      <c r="E192" s="126" t="s">
        <v>4757</v>
      </c>
      <c r="F192" s="126" t="s">
        <v>114</v>
      </c>
      <c r="G192" s="126" t="s">
        <v>7663</v>
      </c>
      <c r="H192" s="127">
        <v>0.01</v>
      </c>
      <c r="I192" s="127">
        <v>0.01</v>
      </c>
      <c r="J192" s="127">
        <v>0.01</v>
      </c>
      <c r="K192" s="126" t="s">
        <v>216</v>
      </c>
      <c r="L192" s="126" t="s">
        <v>223</v>
      </c>
      <c r="M192" s="153">
        <v>0.01</v>
      </c>
      <c r="N192" s="128" t="s">
        <v>46</v>
      </c>
      <c r="O192" s="155">
        <v>39357</v>
      </c>
      <c r="P192" s="153">
        <v>2.3051458699999999E-2</v>
      </c>
      <c r="Q192" s="153">
        <v>6.2534417889999999E-2</v>
      </c>
      <c r="R192" s="153">
        <v>-4.6284772363999999E-2</v>
      </c>
      <c r="S192" s="153">
        <v>8.6326806877000006E-2</v>
      </c>
      <c r="T192" s="153">
        <v>0.23676258108999998</v>
      </c>
      <c r="U192" s="153">
        <v>1.8895718234000001</v>
      </c>
      <c r="V192" s="153">
        <v>0.60350517269999993</v>
      </c>
      <c r="W192" s="153">
        <v>-0.34761454347999998</v>
      </c>
      <c r="X192" s="153">
        <v>0.33417129525</v>
      </c>
      <c r="Y192" s="153">
        <v>0.55390632704999998</v>
      </c>
      <c r="Z192" s="153">
        <v>0.21063041149</v>
      </c>
      <c r="AA192" s="153">
        <v>0.37341053275999997</v>
      </c>
      <c r="AB192" s="178">
        <v>-0.66406547775000002</v>
      </c>
      <c r="AC192" s="177">
        <v>-1.3374336925000001E-2</v>
      </c>
      <c r="AD192" s="153">
        <v>-0.18291678134</v>
      </c>
      <c r="AE192" s="153">
        <v>-0.88230012075000008</v>
      </c>
      <c r="AF192" s="181">
        <v>1.3815087260000001</v>
      </c>
      <c r="AG192" s="180">
        <v>86485.81525</v>
      </c>
      <c r="AH192" s="180">
        <v>-15249.903780000001</v>
      </c>
      <c r="AI192" s="128" t="s">
        <v>46</v>
      </c>
      <c r="AJ192" s="128" t="s">
        <v>46</v>
      </c>
      <c r="AK192" s="128" t="s">
        <v>46</v>
      </c>
    </row>
    <row r="193" spans="1:37" ht="14.75" customHeight="1" x14ac:dyDescent="0.35">
      <c r="A193" s="8"/>
      <c r="B193" s="129">
        <v>5100221000155</v>
      </c>
      <c r="C193" s="125" t="s">
        <v>7695</v>
      </c>
      <c r="D193" s="122" t="s">
        <v>3395</v>
      </c>
      <c r="E193" s="126" t="s">
        <v>4757</v>
      </c>
      <c r="F193" s="126" t="s">
        <v>114</v>
      </c>
      <c r="G193" s="126" t="s">
        <v>267</v>
      </c>
      <c r="H193" s="127">
        <v>0.01</v>
      </c>
      <c r="I193" s="127">
        <v>0.01</v>
      </c>
      <c r="J193" s="127">
        <v>0.01</v>
      </c>
      <c r="K193" s="126" t="s">
        <v>216</v>
      </c>
      <c r="L193" s="126" t="s">
        <v>223</v>
      </c>
      <c r="M193" s="153">
        <v>0.02</v>
      </c>
      <c r="N193" s="128" t="s">
        <v>46</v>
      </c>
      <c r="O193" s="155">
        <v>37456</v>
      </c>
      <c r="P193" s="153">
        <v>2.3683216616000001E-2</v>
      </c>
      <c r="Q193" s="153">
        <v>0.29286487427000002</v>
      </c>
      <c r="R193" s="153">
        <v>8.5896013378999991E-2</v>
      </c>
      <c r="S193" s="153">
        <v>-2.2079213682000002E-2</v>
      </c>
      <c r="T193" s="153">
        <v>-5.2613956308000004E-2</v>
      </c>
      <c r="U193" s="153">
        <v>1.9413582188999998</v>
      </c>
      <c r="V193" s="153">
        <v>2.8263710207999999</v>
      </c>
      <c r="W193" s="153">
        <v>0.64510857357000007</v>
      </c>
      <c r="X193" s="153">
        <v>-8.5468693919999991E-2</v>
      </c>
      <c r="Y193" s="153">
        <v>-0.12309041046999999</v>
      </c>
      <c r="Z193" s="153">
        <v>0.24242844519999998</v>
      </c>
      <c r="AA193" s="153">
        <v>0.23403994577999998</v>
      </c>
      <c r="AB193" s="178">
        <v>-5.5198321731999997E-2</v>
      </c>
      <c r="AC193" s="177">
        <v>1.5979024356000002E-2</v>
      </c>
      <c r="AD193" s="153">
        <v>-0.20912376665999999</v>
      </c>
      <c r="AE193" s="153">
        <v>-0.60287190915</v>
      </c>
      <c r="AF193" s="181">
        <v>7.2259439490000004</v>
      </c>
      <c r="AG193" s="180">
        <v>190032.00257000001</v>
      </c>
      <c r="AH193" s="180">
        <v>-27136.392639999998</v>
      </c>
      <c r="AI193" s="128" t="s">
        <v>46</v>
      </c>
      <c r="AJ193" s="128" t="s">
        <v>46</v>
      </c>
      <c r="AK193" s="128" t="s">
        <v>46</v>
      </c>
    </row>
    <row r="194" spans="1:37" ht="14.75" customHeight="1" x14ac:dyDescent="0.35">
      <c r="A194" s="8"/>
      <c r="B194" s="129">
        <v>6349816000101</v>
      </c>
      <c r="C194" s="125" t="s">
        <v>7696</v>
      </c>
      <c r="D194" s="122" t="s">
        <v>3552</v>
      </c>
      <c r="E194" s="126" t="s">
        <v>4757</v>
      </c>
      <c r="F194" s="126" t="s">
        <v>114</v>
      </c>
      <c r="G194" s="126" t="s">
        <v>6707</v>
      </c>
      <c r="H194" s="127">
        <v>0.01</v>
      </c>
      <c r="I194" s="127">
        <v>0.01</v>
      </c>
      <c r="J194" s="127">
        <v>0.01</v>
      </c>
      <c r="K194" s="126" t="s">
        <v>216</v>
      </c>
      <c r="L194" s="126" t="s">
        <v>223</v>
      </c>
      <c r="M194" s="153">
        <v>0.01</v>
      </c>
      <c r="N194" s="128" t="s">
        <v>46</v>
      </c>
      <c r="O194" s="155">
        <v>38688</v>
      </c>
      <c r="P194" s="153">
        <v>2.0623526337999999E-2</v>
      </c>
      <c r="Q194" s="153">
        <v>0.28400203023999998</v>
      </c>
      <c r="R194" s="153">
        <v>0.1259439648</v>
      </c>
      <c r="S194" s="153">
        <v>0.20262346228999997</v>
      </c>
      <c r="T194" s="153">
        <v>0.13259483084999998</v>
      </c>
      <c r="U194" s="153">
        <v>1.6905495992999999</v>
      </c>
      <c r="V194" s="153">
        <v>2.7408377671999999</v>
      </c>
      <c r="W194" s="153">
        <v>0.94588244892000006</v>
      </c>
      <c r="X194" s="153">
        <v>0.78435595258000002</v>
      </c>
      <c r="Y194" s="153">
        <v>0.31020575721999999</v>
      </c>
      <c r="Z194" s="153">
        <v>0.18154449673999998</v>
      </c>
      <c r="AA194" s="153">
        <v>0.23873075006</v>
      </c>
      <c r="AB194" s="178">
        <v>5.5782182642000001E-2</v>
      </c>
      <c r="AC194" s="177">
        <v>-3.7635146867000001E-2</v>
      </c>
      <c r="AD194" s="153">
        <v>-0.14771258263000001</v>
      </c>
      <c r="AE194" s="153">
        <v>-0.56469134087999995</v>
      </c>
      <c r="AF194" s="181">
        <v>3.2280026469999998</v>
      </c>
      <c r="AG194" s="180">
        <v>12662.62016</v>
      </c>
      <c r="AH194" s="180">
        <v>23.400579997000001</v>
      </c>
      <c r="AI194" s="128" t="s">
        <v>46</v>
      </c>
      <c r="AJ194" s="128" t="s">
        <v>46</v>
      </c>
      <c r="AK194" s="128" t="s">
        <v>46</v>
      </c>
    </row>
    <row r="195" spans="1:37" ht="14.75" customHeight="1" x14ac:dyDescent="0.35">
      <c r="A195" s="8"/>
      <c r="B195" s="129">
        <v>1578474000188</v>
      </c>
      <c r="C195" s="125" t="s">
        <v>7697</v>
      </c>
      <c r="D195" s="122"/>
      <c r="E195" s="126" t="s">
        <v>4757</v>
      </c>
      <c r="F195" s="126" t="s">
        <v>114</v>
      </c>
      <c r="G195" s="126" t="s">
        <v>7663</v>
      </c>
      <c r="H195" s="127">
        <v>0.01</v>
      </c>
      <c r="I195" s="127">
        <v>0.01</v>
      </c>
      <c r="J195" s="127">
        <v>0.01</v>
      </c>
      <c r="K195" s="126" t="s">
        <v>216</v>
      </c>
      <c r="L195" s="126" t="s">
        <v>223</v>
      </c>
      <c r="M195" s="153">
        <v>1.9E-2</v>
      </c>
      <c r="N195" s="128" t="s">
        <v>46</v>
      </c>
      <c r="O195" s="155">
        <v>35486</v>
      </c>
      <c r="P195" s="153">
        <v>3.9900445888999998E-2</v>
      </c>
      <c r="Q195" s="153">
        <v>5.2432809396000001E-2</v>
      </c>
      <c r="R195" s="153">
        <v>8.5443593390999995E-2</v>
      </c>
      <c r="S195" s="153">
        <v>0.57754385698999999</v>
      </c>
      <c r="T195" s="153">
        <v>0.83350016074</v>
      </c>
      <c r="U195" s="153">
        <v>3.2707152842</v>
      </c>
      <c r="V195" s="153">
        <v>0.50601689049999998</v>
      </c>
      <c r="W195" s="153">
        <v>0.64171074400999994</v>
      </c>
      <c r="X195" s="153">
        <v>2.2356737813000001</v>
      </c>
      <c r="Y195" s="153">
        <v>1.9499745716000001</v>
      </c>
      <c r="Z195" s="153">
        <v>0.18042791655999998</v>
      </c>
      <c r="AA195" s="153">
        <v>0.19773080028999998</v>
      </c>
      <c r="AB195" s="178">
        <v>-0.14657518579000001</v>
      </c>
      <c r="AC195" s="177">
        <v>9.7897945641000003E-2</v>
      </c>
      <c r="AD195" s="153">
        <v>-0.21369938154000001</v>
      </c>
      <c r="AE195" s="153">
        <v>-0.45794083117000001</v>
      </c>
      <c r="AF195" s="181">
        <v>5.4237630000000001</v>
      </c>
      <c r="AG195" s="180">
        <v>407020.73174000002</v>
      </c>
      <c r="AH195" s="180">
        <v>-165754.40693</v>
      </c>
      <c r="AI195" s="128" t="s">
        <v>46</v>
      </c>
      <c r="AJ195" s="128" t="s">
        <v>46</v>
      </c>
      <c r="AK195" s="128" t="s">
        <v>46</v>
      </c>
    </row>
    <row r="196" spans="1:37" ht="14.75" customHeight="1" x14ac:dyDescent="0.35">
      <c r="A196" s="8"/>
      <c r="B196" s="129">
        <v>38110562000160</v>
      </c>
      <c r="C196" s="125" t="s">
        <v>7698</v>
      </c>
      <c r="D196" s="122"/>
      <c r="E196" s="126" t="s">
        <v>4757</v>
      </c>
      <c r="F196" s="126" t="s">
        <v>114</v>
      </c>
      <c r="G196" s="126" t="s">
        <v>7663</v>
      </c>
      <c r="H196" s="127">
        <v>0.01</v>
      </c>
      <c r="I196" s="127">
        <v>0.01</v>
      </c>
      <c r="J196" s="127">
        <v>0.01</v>
      </c>
      <c r="K196" s="126" t="s">
        <v>216</v>
      </c>
      <c r="L196" s="126" t="s">
        <v>223</v>
      </c>
      <c r="M196" s="153">
        <v>0.01</v>
      </c>
      <c r="N196" s="128" t="s">
        <v>219</v>
      </c>
      <c r="O196" s="155">
        <v>44105</v>
      </c>
      <c r="P196" s="153">
        <v>4.0875254005999999E-2</v>
      </c>
      <c r="Q196" s="153">
        <v>0.13795356866</v>
      </c>
      <c r="R196" s="153">
        <v>3.6677286007000001E-2</v>
      </c>
      <c r="S196" s="153">
        <v>0.18258248422000001</v>
      </c>
      <c r="T196" s="153">
        <v>0.34842440289000004</v>
      </c>
      <c r="U196" s="153">
        <v>3.3506221559</v>
      </c>
      <c r="V196" s="153">
        <v>1.3313579161000002</v>
      </c>
      <c r="W196" s="153">
        <v>0.27545901989999999</v>
      </c>
      <c r="X196" s="153">
        <v>0.70677727405000002</v>
      </c>
      <c r="Y196" s="153">
        <v>0.81513928582999995</v>
      </c>
      <c r="Z196" s="153">
        <v>0.20308220403999999</v>
      </c>
      <c r="AA196" s="153">
        <v>0.26578630206999998</v>
      </c>
      <c r="AB196" s="178">
        <v>-0.32880519859000001</v>
      </c>
      <c r="AC196" s="177">
        <v>-5.5675930576000003E-2</v>
      </c>
      <c r="AD196" s="153">
        <v>-0.20312219731</v>
      </c>
      <c r="AE196" s="153">
        <v>-0.28025696222000002</v>
      </c>
      <c r="AF196" s="181">
        <v>1.270324751</v>
      </c>
      <c r="AG196" s="180">
        <v>15600.42303</v>
      </c>
      <c r="AH196" s="180">
        <v>-1383.1023700000001</v>
      </c>
      <c r="AI196" s="128" t="s">
        <v>46</v>
      </c>
      <c r="AJ196" s="128" t="s">
        <v>46</v>
      </c>
      <c r="AK196" s="128" t="s">
        <v>46</v>
      </c>
    </row>
    <row r="197" spans="1:37" ht="14.75" customHeight="1" x14ac:dyDescent="0.35">
      <c r="A197" s="8"/>
      <c r="B197" s="129">
        <v>41727080000169</v>
      </c>
      <c r="C197" s="125" t="s">
        <v>7699</v>
      </c>
      <c r="D197" s="122"/>
      <c r="E197" s="126" t="s">
        <v>4757</v>
      </c>
      <c r="F197" s="126" t="s">
        <v>114</v>
      </c>
      <c r="G197" s="126" t="s">
        <v>7640</v>
      </c>
      <c r="H197" s="127">
        <v>0.01</v>
      </c>
      <c r="I197" s="127">
        <v>0.01</v>
      </c>
      <c r="J197" s="127">
        <v>0.01</v>
      </c>
      <c r="K197" s="126" t="s">
        <v>215</v>
      </c>
      <c r="L197" s="126" t="s">
        <v>7441</v>
      </c>
      <c r="M197" s="153">
        <v>0.02</v>
      </c>
      <c r="N197" s="128" t="s">
        <v>46</v>
      </c>
      <c r="O197" s="155">
        <v>44425</v>
      </c>
      <c r="P197" s="153">
        <v>3.3805751168999996E-2</v>
      </c>
      <c r="Q197" s="153">
        <v>0.11676220204</v>
      </c>
      <c r="R197" s="153">
        <v>-3.4026836430999997E-2</v>
      </c>
      <c r="S197" s="153">
        <v>-2.6757069035999999E-3</v>
      </c>
      <c r="T197" s="153">
        <v>-2.7608967176000001E-2</v>
      </c>
      <c r="U197" s="153">
        <v>2.7711215897999999</v>
      </c>
      <c r="V197" s="153">
        <v>1.1268449484999998</v>
      </c>
      <c r="W197" s="153">
        <v>-0.25555323290999998</v>
      </c>
      <c r="X197" s="153">
        <v>-1.0357668423E-2</v>
      </c>
      <c r="Y197" s="153">
        <v>-6.4591210029999999E-2</v>
      </c>
      <c r="Z197" s="153">
        <v>0.23301373292000002</v>
      </c>
      <c r="AA197" s="153">
        <v>0.29202639050000001</v>
      </c>
      <c r="AB197" s="178">
        <v>-0.53510028722000003</v>
      </c>
      <c r="AC197" s="177">
        <v>-0.43669708974999999</v>
      </c>
      <c r="AD197" s="153">
        <v>-0.19609409377999998</v>
      </c>
      <c r="AE197" s="153">
        <v>-0.39795123252000003</v>
      </c>
      <c r="AF197" s="181">
        <v>0.76232585600000002</v>
      </c>
      <c r="AG197" s="180">
        <v>126066.04006</v>
      </c>
      <c r="AH197" s="180">
        <v>-13131.78269</v>
      </c>
      <c r="AI197" s="128" t="s">
        <v>46</v>
      </c>
      <c r="AJ197" s="128" t="s">
        <v>46</v>
      </c>
      <c r="AK197" s="128" t="s">
        <v>46</v>
      </c>
    </row>
    <row r="198" spans="1:37" ht="14.75" customHeight="1" x14ac:dyDescent="0.35">
      <c r="A198" s="8"/>
      <c r="B198" s="129">
        <v>29258294000138</v>
      </c>
      <c r="C198" s="125" t="s">
        <v>7700</v>
      </c>
      <c r="D198" s="122"/>
      <c r="E198" s="126" t="s">
        <v>4757</v>
      </c>
      <c r="F198" s="126" t="s">
        <v>114</v>
      </c>
      <c r="G198" s="126" t="s">
        <v>4919</v>
      </c>
      <c r="H198" s="127">
        <v>0.01</v>
      </c>
      <c r="I198" s="127">
        <v>0.01</v>
      </c>
      <c r="J198" s="127">
        <v>0.01</v>
      </c>
      <c r="K198" s="126" t="s">
        <v>214</v>
      </c>
      <c r="L198" s="126" t="s">
        <v>3556</v>
      </c>
      <c r="M198" s="153">
        <v>0.02</v>
      </c>
      <c r="N198" s="128" t="s">
        <v>7674</v>
      </c>
      <c r="O198" s="155">
        <v>43130</v>
      </c>
      <c r="P198" s="153">
        <v>2.1989217674E-2</v>
      </c>
      <c r="Q198" s="153">
        <v>0.12380359125</v>
      </c>
      <c r="R198" s="153">
        <v>3.7057270581000001E-2</v>
      </c>
      <c r="S198" s="153">
        <v>0.13916721438999999</v>
      </c>
      <c r="T198" s="153">
        <v>0.13908695054</v>
      </c>
      <c r="U198" s="153">
        <v>1.8024979103000001</v>
      </c>
      <c r="V198" s="153">
        <v>1.1947997637000001</v>
      </c>
      <c r="W198" s="153">
        <v>0.27831283461</v>
      </c>
      <c r="X198" s="153">
        <v>0.53871665096999999</v>
      </c>
      <c r="Y198" s="153">
        <v>0.32539407859999997</v>
      </c>
      <c r="Z198" s="153">
        <v>0.13943342181000001</v>
      </c>
      <c r="AA198" s="153">
        <v>0.22718718905999999</v>
      </c>
      <c r="AB198" s="178">
        <v>-0.54676160185</v>
      </c>
      <c r="AC198" s="177">
        <v>5.8022624272000001E-2</v>
      </c>
      <c r="AD198" s="153">
        <v>-0.11487048587</v>
      </c>
      <c r="AE198" s="153">
        <v>-0.44794043031000003</v>
      </c>
      <c r="AF198" s="181">
        <v>1.698210481</v>
      </c>
      <c r="AG198" s="180">
        <v>559888.29275999998</v>
      </c>
      <c r="AH198" s="180">
        <v>-137115.45658999999</v>
      </c>
      <c r="AI198" s="128" t="s">
        <v>46</v>
      </c>
      <c r="AJ198" s="128" t="s">
        <v>46</v>
      </c>
      <c r="AK198" s="128" t="s">
        <v>46</v>
      </c>
    </row>
    <row r="199" spans="1:37" ht="14.75" customHeight="1" x14ac:dyDescent="0.35">
      <c r="A199" s="8"/>
      <c r="B199" s="129">
        <v>33824409000181</v>
      </c>
      <c r="C199" s="125" t="s">
        <v>7701</v>
      </c>
      <c r="D199" s="122" t="s">
        <v>3394</v>
      </c>
      <c r="E199" s="126" t="s">
        <v>4757</v>
      </c>
      <c r="F199" s="126" t="s">
        <v>114</v>
      </c>
      <c r="G199" s="126" t="s">
        <v>4919</v>
      </c>
      <c r="H199" s="127">
        <v>0.01</v>
      </c>
      <c r="I199" s="127">
        <v>0.01</v>
      </c>
      <c r="J199" s="127">
        <v>0.01</v>
      </c>
      <c r="K199" s="126" t="s">
        <v>214</v>
      </c>
      <c r="L199" s="126" t="s">
        <v>3556</v>
      </c>
      <c r="M199" s="153">
        <v>1.4999999999999999E-2</v>
      </c>
      <c r="N199" s="128" t="s">
        <v>7616</v>
      </c>
      <c r="O199" s="155">
        <v>43684</v>
      </c>
      <c r="P199" s="153">
        <v>3.2027689969000003E-2</v>
      </c>
      <c r="Q199" s="153">
        <v>0.18722992293000001</v>
      </c>
      <c r="R199" s="153">
        <v>8.6470857723000005E-2</v>
      </c>
      <c r="S199" s="153">
        <v>0.20007998923999998</v>
      </c>
      <c r="T199" s="153">
        <v>0.20622767175000001</v>
      </c>
      <c r="U199" s="153">
        <v>2.6253705382999999</v>
      </c>
      <c r="V199" s="153">
        <v>1.8069125897</v>
      </c>
      <c r="W199" s="153">
        <v>0.64942585210000003</v>
      </c>
      <c r="X199" s="153">
        <v>0.77451016173999998</v>
      </c>
      <c r="Y199" s="153">
        <v>0.48246987202000002</v>
      </c>
      <c r="Z199" s="153">
        <v>0.14390283818999999</v>
      </c>
      <c r="AA199" s="153">
        <v>0.23631102297000001</v>
      </c>
      <c r="AB199" s="178">
        <v>-0.21822872388</v>
      </c>
      <c r="AC199" s="177">
        <v>-2.9698948071999999E-2</v>
      </c>
      <c r="AD199" s="153">
        <v>-0.11502574632</v>
      </c>
      <c r="AE199" s="153">
        <v>-0.45897046581000001</v>
      </c>
      <c r="AF199" s="181">
        <v>1.3765629399999999</v>
      </c>
      <c r="AG199" s="180">
        <v>26569.428080000002</v>
      </c>
      <c r="AH199" s="180">
        <v>-4781.8037199999999</v>
      </c>
      <c r="AI199" s="128" t="s">
        <v>46</v>
      </c>
      <c r="AJ199" s="128" t="s">
        <v>46</v>
      </c>
      <c r="AK199" s="128" t="s">
        <v>46</v>
      </c>
    </row>
    <row r="200" spans="1:37" ht="14.75" customHeight="1" x14ac:dyDescent="0.35">
      <c r="A200" s="8"/>
      <c r="B200" s="129">
        <v>4965504000105</v>
      </c>
      <c r="C200" s="125" t="s">
        <v>7702</v>
      </c>
      <c r="D200" s="122" t="s">
        <v>3393</v>
      </c>
      <c r="E200" s="126" t="s">
        <v>4757</v>
      </c>
      <c r="F200" s="126" t="s">
        <v>163</v>
      </c>
      <c r="G200" s="126" t="s">
        <v>3570</v>
      </c>
      <c r="H200" s="127">
        <v>100</v>
      </c>
      <c r="I200" s="127">
        <v>50</v>
      </c>
      <c r="J200" s="127">
        <v>0.01</v>
      </c>
      <c r="K200" s="126" t="s">
        <v>215</v>
      </c>
      <c r="L200" s="126" t="s">
        <v>215</v>
      </c>
      <c r="M200" s="153">
        <v>1.5E-3</v>
      </c>
      <c r="N200" s="128" t="s">
        <v>46</v>
      </c>
      <c r="O200" s="155">
        <v>37473</v>
      </c>
      <c r="P200" s="153">
        <v>1.1790869746999999E-2</v>
      </c>
      <c r="Q200" s="153">
        <v>0.10008556513</v>
      </c>
      <c r="R200" s="153">
        <v>0.12825992898999999</v>
      </c>
      <c r="S200" s="153">
        <v>0.24838412173999999</v>
      </c>
      <c r="T200" s="153">
        <v>0.41088616344000001</v>
      </c>
      <c r="U200" s="153">
        <v>0.96651997328999995</v>
      </c>
      <c r="V200" s="153">
        <v>0.96590259106000009</v>
      </c>
      <c r="W200" s="153">
        <v>0.96327613572999993</v>
      </c>
      <c r="X200" s="153">
        <v>0.96149558500999999</v>
      </c>
      <c r="Y200" s="153">
        <v>0.96126864552000002</v>
      </c>
      <c r="Z200" s="153">
        <v>8.6830070669000005E-4</v>
      </c>
      <c r="AA200" s="153">
        <v>1.0916085007E-2</v>
      </c>
      <c r="AB200" s="178">
        <v>-25.470154054999998</v>
      </c>
      <c r="AC200" s="177">
        <v>-0.40712323902000003</v>
      </c>
      <c r="AD200" s="153">
        <v>0</v>
      </c>
      <c r="AE200" s="153">
        <v>-4.6682073243999998E-2</v>
      </c>
      <c r="AF200" s="181">
        <v>11.536834499999999</v>
      </c>
      <c r="AG200" s="180">
        <v>11227.862520000001</v>
      </c>
      <c r="AH200" s="180">
        <v>-866.04697999999996</v>
      </c>
      <c r="AI200" s="128" t="s">
        <v>46</v>
      </c>
      <c r="AJ200" s="128" t="s">
        <v>46</v>
      </c>
      <c r="AK200" s="128" t="s">
        <v>46</v>
      </c>
    </row>
    <row r="201" spans="1:37" ht="14.75" customHeight="1" x14ac:dyDescent="0.35">
      <c r="A201" s="8"/>
      <c r="B201" s="129">
        <v>842960000107</v>
      </c>
      <c r="C201" s="125" t="s">
        <v>7703</v>
      </c>
      <c r="D201" s="122" t="s">
        <v>3393</v>
      </c>
      <c r="E201" s="126" t="s">
        <v>4757</v>
      </c>
      <c r="F201" s="126" t="s">
        <v>163</v>
      </c>
      <c r="G201" s="126" t="s">
        <v>3547</v>
      </c>
      <c r="H201" s="127">
        <v>50000</v>
      </c>
      <c r="I201" s="127">
        <v>50</v>
      </c>
      <c r="J201" s="127">
        <v>50</v>
      </c>
      <c r="K201" s="126" t="s">
        <v>215</v>
      </c>
      <c r="L201" s="126" t="s">
        <v>215</v>
      </c>
      <c r="M201" s="153">
        <v>3.8E-3</v>
      </c>
      <c r="N201" s="128" t="s">
        <v>46</v>
      </c>
      <c r="O201" s="155">
        <v>34990</v>
      </c>
      <c r="P201" s="153">
        <v>1.1603958841E-2</v>
      </c>
      <c r="Q201" s="153">
        <v>9.9913829070000001E-2</v>
      </c>
      <c r="R201" s="153">
        <v>0.12716428913</v>
      </c>
      <c r="S201" s="153">
        <v>0.24745703960000001</v>
      </c>
      <c r="T201" s="153">
        <v>0.40676331365000001</v>
      </c>
      <c r="U201" s="153">
        <v>0.95119853159000001</v>
      </c>
      <c r="V201" s="153">
        <v>0.96424520611999998</v>
      </c>
      <c r="W201" s="153">
        <v>0.95504750388999993</v>
      </c>
      <c r="X201" s="153">
        <v>0.95790684763</v>
      </c>
      <c r="Y201" s="153">
        <v>0.95162323375000002</v>
      </c>
      <c r="Z201" s="153">
        <v>1.0144825715E-3</v>
      </c>
      <c r="AA201" s="153">
        <v>2.2496956940000002E-3</v>
      </c>
      <c r="AB201" s="178">
        <v>-10.333768577000001</v>
      </c>
      <c r="AC201" s="177">
        <v>-4.0240880903000003</v>
      </c>
      <c r="AD201" s="153">
        <v>0</v>
      </c>
      <c r="AE201" s="153">
        <v>0</v>
      </c>
      <c r="AF201" s="181">
        <v>45.042497300000001</v>
      </c>
      <c r="AG201" s="180">
        <v>39441.435729999997</v>
      </c>
      <c r="AH201" s="180">
        <v>-4626.24244</v>
      </c>
      <c r="AI201" s="128" t="s">
        <v>46</v>
      </c>
      <c r="AJ201" s="128" t="s">
        <v>46</v>
      </c>
      <c r="AK201" s="128" t="s">
        <v>46</v>
      </c>
    </row>
    <row r="202" spans="1:37" ht="14.75" customHeight="1" x14ac:dyDescent="0.35">
      <c r="A202" s="8"/>
      <c r="B202" s="129">
        <v>32811286000181</v>
      </c>
      <c r="C202" s="125" t="s">
        <v>7704</v>
      </c>
      <c r="D202" s="122"/>
      <c r="E202" s="126" t="s">
        <v>4757</v>
      </c>
      <c r="F202" s="126" t="s">
        <v>163</v>
      </c>
      <c r="G202" s="126" t="s">
        <v>3570</v>
      </c>
      <c r="H202" s="127">
        <v>1</v>
      </c>
      <c r="I202" s="127">
        <v>1</v>
      </c>
      <c r="J202" s="127">
        <v>1</v>
      </c>
      <c r="K202" s="126" t="s">
        <v>215</v>
      </c>
      <c r="L202" s="126" t="s">
        <v>215</v>
      </c>
      <c r="M202" s="153">
        <v>1.5E-3</v>
      </c>
      <c r="N202" s="128" t="s">
        <v>46</v>
      </c>
      <c r="O202" s="155">
        <v>43587</v>
      </c>
      <c r="P202" s="153">
        <v>1.2177891957E-2</v>
      </c>
      <c r="Q202" s="153">
        <v>0.10363153235</v>
      </c>
      <c r="R202" s="153">
        <v>0.13280818665999999</v>
      </c>
      <c r="S202" s="153">
        <v>0.25844328988999998</v>
      </c>
      <c r="T202" s="153">
        <v>0.42710228837000003</v>
      </c>
      <c r="U202" s="153">
        <v>0.99824491843999996</v>
      </c>
      <c r="V202" s="153">
        <v>1.0001238988000001</v>
      </c>
      <c r="W202" s="153">
        <v>0.99743511354000003</v>
      </c>
      <c r="X202" s="153">
        <v>1.0004346512</v>
      </c>
      <c r="Y202" s="153">
        <v>0.9992062881699999</v>
      </c>
      <c r="Z202" s="153">
        <v>9.2717471256999998E-4</v>
      </c>
      <c r="AA202" s="153">
        <v>2.7995243425E-3</v>
      </c>
      <c r="AB202" s="178">
        <v>-0.82987529197999998</v>
      </c>
      <c r="AC202" s="177">
        <v>-0.75152111472000005</v>
      </c>
      <c r="AD202" s="153">
        <v>0</v>
      </c>
      <c r="AE202" s="153">
        <v>-2.3346554628999997E-3</v>
      </c>
      <c r="AF202" s="181">
        <v>1.7247134019999999</v>
      </c>
      <c r="AG202" s="180">
        <v>164262.62757000001</v>
      </c>
      <c r="AH202" s="180">
        <v>134744.80914</v>
      </c>
      <c r="AI202" s="128" t="s">
        <v>46</v>
      </c>
      <c r="AJ202" s="128" t="s">
        <v>46</v>
      </c>
      <c r="AK202" s="128" t="s">
        <v>46</v>
      </c>
    </row>
    <row r="203" spans="1:37" ht="14.75" customHeight="1" x14ac:dyDescent="0.35">
      <c r="A203" s="8"/>
      <c r="B203" s="129">
        <v>4128893000106</v>
      </c>
      <c r="C203" s="125" t="s">
        <v>7705</v>
      </c>
      <c r="D203" s="122"/>
      <c r="E203" s="126" t="s">
        <v>4757</v>
      </c>
      <c r="F203" s="126" t="s">
        <v>368</v>
      </c>
      <c r="G203" s="126" t="s">
        <v>368</v>
      </c>
      <c r="H203" s="127">
        <v>0.01</v>
      </c>
      <c r="I203" s="127">
        <v>0.01</v>
      </c>
      <c r="J203" s="127">
        <v>0.01</v>
      </c>
      <c r="K203" s="126" t="s">
        <v>215</v>
      </c>
      <c r="L203" s="126" t="s">
        <v>215</v>
      </c>
      <c r="M203" s="153">
        <v>0.01</v>
      </c>
      <c r="N203" s="128" t="s">
        <v>46</v>
      </c>
      <c r="O203" s="155">
        <v>37435</v>
      </c>
      <c r="P203" s="153">
        <v>-1.4923206615E-2</v>
      </c>
      <c r="Q203" s="153">
        <v>-0.10740617715</v>
      </c>
      <c r="R203" s="153">
        <v>2.21804718E-2</v>
      </c>
      <c r="S203" s="153">
        <v>0.17814469915</v>
      </c>
      <c r="T203" s="153">
        <v>0.15746043498000001</v>
      </c>
      <c r="U203" s="153">
        <v>-1.2232835717999999</v>
      </c>
      <c r="V203" s="153">
        <v>-1.0365521209000002</v>
      </c>
      <c r="W203" s="153">
        <v>0.16658296422999999</v>
      </c>
      <c r="X203" s="153">
        <v>0.68959859641999999</v>
      </c>
      <c r="Y203" s="153">
        <v>0.36837886627999999</v>
      </c>
      <c r="Z203" s="153">
        <v>0.11667799739</v>
      </c>
      <c r="AA203" s="153">
        <v>0.15078737891999999</v>
      </c>
      <c r="AB203" s="178">
        <v>-0.78781054472000001</v>
      </c>
      <c r="AC203" s="177">
        <v>-0.25166786746999997</v>
      </c>
      <c r="AD203" s="153">
        <v>-0.11997875283999999</v>
      </c>
      <c r="AE203" s="153">
        <v>-0.51041565265</v>
      </c>
      <c r="AF203" s="181">
        <v>3.8931262289999999</v>
      </c>
      <c r="AG203" s="180">
        <v>178058.82086000001</v>
      </c>
      <c r="AH203" s="180">
        <v>7104.0678099999996</v>
      </c>
      <c r="AI203" s="128" t="s">
        <v>46</v>
      </c>
      <c r="AJ203" s="128" t="s">
        <v>46</v>
      </c>
      <c r="AK203" s="128" t="s">
        <v>46</v>
      </c>
    </row>
    <row r="204" spans="1:37" ht="14.75" customHeight="1" x14ac:dyDescent="0.35">
      <c r="A204" s="8"/>
      <c r="B204" s="129">
        <v>4061044000182</v>
      </c>
      <c r="C204" s="125" t="s">
        <v>7706</v>
      </c>
      <c r="D204" s="122"/>
      <c r="E204" s="126" t="s">
        <v>4757</v>
      </c>
      <c r="F204" s="126" t="s">
        <v>368</v>
      </c>
      <c r="G204" s="126" t="s">
        <v>368</v>
      </c>
      <c r="H204" s="127">
        <v>100000</v>
      </c>
      <c r="I204" s="127">
        <v>2000</v>
      </c>
      <c r="J204" s="127">
        <v>5000</v>
      </c>
      <c r="K204" s="126" t="s">
        <v>215</v>
      </c>
      <c r="L204" s="126" t="s">
        <v>215</v>
      </c>
      <c r="M204" s="153">
        <v>8.0000000000000002E-3</v>
      </c>
      <c r="N204" s="128" t="s">
        <v>46</v>
      </c>
      <c r="O204" s="155">
        <v>36798</v>
      </c>
      <c r="P204" s="153">
        <v>-1.4752510509E-2</v>
      </c>
      <c r="Q204" s="153">
        <v>-0.10610750775</v>
      </c>
      <c r="R204" s="153">
        <v>2.4177491337E-2</v>
      </c>
      <c r="S204" s="153">
        <v>0.18270923719999999</v>
      </c>
      <c r="T204" s="153">
        <v>0.16415045544000001</v>
      </c>
      <c r="U204" s="153">
        <v>-1.209291288</v>
      </c>
      <c r="V204" s="153">
        <v>-1.0240189635000001</v>
      </c>
      <c r="W204" s="153">
        <v>0.18158126711</v>
      </c>
      <c r="X204" s="153">
        <v>0.70726793515999997</v>
      </c>
      <c r="Y204" s="153">
        <v>0.38403017673000001</v>
      </c>
      <c r="Z204" s="153">
        <v>0.11667497379</v>
      </c>
      <c r="AA204" s="153">
        <v>0.14634315985000002</v>
      </c>
      <c r="AB204" s="178">
        <v>-0.77260106336000001</v>
      </c>
      <c r="AC204" s="177">
        <v>-0.1376815076</v>
      </c>
      <c r="AD204" s="153">
        <v>-0.11867637136999999</v>
      </c>
      <c r="AE204" s="153">
        <v>-0.42281389756000004</v>
      </c>
      <c r="AF204" s="181">
        <v>28.264310381000001</v>
      </c>
      <c r="AG204" s="180">
        <v>590089.29125000001</v>
      </c>
      <c r="AH204" s="180">
        <v>89696.394270000004</v>
      </c>
      <c r="AI204" s="128" t="s">
        <v>46</v>
      </c>
      <c r="AJ204" s="128" t="s">
        <v>46</v>
      </c>
      <c r="AK204" s="128" t="s">
        <v>46</v>
      </c>
    </row>
    <row r="205" spans="1:37" ht="14.75" customHeight="1" x14ac:dyDescent="0.35">
      <c r="A205" s="8"/>
      <c r="B205" s="129">
        <v>4305193000140</v>
      </c>
      <c r="C205" s="125" t="s">
        <v>7706</v>
      </c>
      <c r="D205" s="122"/>
      <c r="E205" s="126" t="s">
        <v>4757</v>
      </c>
      <c r="F205" s="126" t="s">
        <v>368</v>
      </c>
      <c r="G205" s="126" t="s">
        <v>368</v>
      </c>
      <c r="H205" s="127">
        <v>0.01</v>
      </c>
      <c r="I205" s="127">
        <v>0.01</v>
      </c>
      <c r="J205" s="127">
        <v>0.01</v>
      </c>
      <c r="K205" s="126" t="s">
        <v>215</v>
      </c>
      <c r="L205" s="126" t="s">
        <v>215</v>
      </c>
      <c r="M205" s="153">
        <v>0.01</v>
      </c>
      <c r="N205" s="128" t="s">
        <v>46</v>
      </c>
      <c r="O205" s="155">
        <v>36979</v>
      </c>
      <c r="P205" s="153">
        <v>-1.2461907875999999E-2</v>
      </c>
      <c r="Q205" s="153">
        <v>-1.1247170314999999E-2</v>
      </c>
      <c r="R205" s="153">
        <v>5.6327283585999997E-2</v>
      </c>
      <c r="S205" s="153">
        <v>0.23722637363000001</v>
      </c>
      <c r="T205" s="153">
        <v>0.29088461475999999</v>
      </c>
      <c r="U205" s="153">
        <v>-1.0215262424</v>
      </c>
      <c r="V205" s="153">
        <v>-0.10854383381</v>
      </c>
      <c r="W205" s="153">
        <v>0.42303725327999997</v>
      </c>
      <c r="X205" s="153">
        <v>0.91830391291000002</v>
      </c>
      <c r="Y205" s="153">
        <v>0.68052488623000007</v>
      </c>
      <c r="Z205" s="153">
        <v>0.11746959158999999</v>
      </c>
      <c r="AA205" s="153">
        <v>0.15249517332000001</v>
      </c>
      <c r="AB205" s="178">
        <v>-0.52289668734000005</v>
      </c>
      <c r="AC205" s="177">
        <v>-0.1594115616</v>
      </c>
      <c r="AD205" s="153">
        <v>-7.8012230875000005E-2</v>
      </c>
      <c r="AE205" s="153">
        <v>-0.30304404215000003</v>
      </c>
      <c r="AF205" s="181">
        <v>698.75702477000004</v>
      </c>
      <c r="AG205" s="180">
        <v>80048.821060000002</v>
      </c>
      <c r="AH205" s="180">
        <v>958.49576000000002</v>
      </c>
      <c r="AI205" s="128" t="s">
        <v>46</v>
      </c>
      <c r="AJ205" s="128" t="s">
        <v>46</v>
      </c>
      <c r="AK205" s="128" t="s">
        <v>46</v>
      </c>
    </row>
    <row r="206" spans="1:37" ht="14.75" customHeight="1" x14ac:dyDescent="0.35">
      <c r="A206" s="8"/>
      <c r="B206" s="129">
        <v>47388398000149</v>
      </c>
      <c r="C206" s="125" t="s">
        <v>7707</v>
      </c>
      <c r="D206" s="122"/>
      <c r="E206" s="126" t="s">
        <v>4757</v>
      </c>
      <c r="F206" s="126" t="s">
        <v>163</v>
      </c>
      <c r="G206" s="126" t="s">
        <v>6822</v>
      </c>
      <c r="H206" s="127">
        <v>0.01</v>
      </c>
      <c r="I206" s="127">
        <v>0.01</v>
      </c>
      <c r="J206" s="127">
        <v>0.01</v>
      </c>
      <c r="K206" s="126" t="s">
        <v>215</v>
      </c>
      <c r="L206" s="126" t="s">
        <v>215</v>
      </c>
      <c r="M206" s="153">
        <v>5.0000000000000001E-3</v>
      </c>
      <c r="N206" s="128" t="s">
        <v>46</v>
      </c>
      <c r="O206" s="155">
        <v>44845</v>
      </c>
      <c r="P206" s="153">
        <v>1.1743881442999999E-2</v>
      </c>
      <c r="Q206" s="153">
        <v>9.9291027958000003E-2</v>
      </c>
      <c r="R206" s="153">
        <v>0.12694286069999999</v>
      </c>
      <c r="S206" s="153">
        <v>0.24440378800000001</v>
      </c>
      <c r="T206" s="153" t="s">
        <v>46</v>
      </c>
      <c r="U206" s="153">
        <v>0.96266825287000002</v>
      </c>
      <c r="V206" s="153">
        <v>0.95823469694999996</v>
      </c>
      <c r="W206" s="153">
        <v>0.95338450030999988</v>
      </c>
      <c r="X206" s="153">
        <v>0.94608770269999998</v>
      </c>
      <c r="Y206" s="153" t="s">
        <v>46</v>
      </c>
      <c r="Z206" s="153">
        <v>9.7520069223999998E-4</v>
      </c>
      <c r="AA206" s="153">
        <v>1.0283003534E-3</v>
      </c>
      <c r="AB206" s="178">
        <v>-11.727650363</v>
      </c>
      <c r="AC206" s="177">
        <v>-9.6027614013000004</v>
      </c>
      <c r="AD206" s="153">
        <v>0</v>
      </c>
      <c r="AE206" s="153">
        <v>-2.3783152817000001E-4</v>
      </c>
      <c r="AF206" s="181">
        <v>1.397588294</v>
      </c>
      <c r="AG206" s="180">
        <v>90228.966849999997</v>
      </c>
      <c r="AH206" s="180">
        <v>-5656.7900799999998</v>
      </c>
      <c r="AI206" s="128" t="s">
        <v>46</v>
      </c>
      <c r="AJ206" s="128" t="s">
        <v>46</v>
      </c>
      <c r="AK206" s="128" t="s">
        <v>46</v>
      </c>
    </row>
    <row r="207" spans="1:37" ht="14.75" customHeight="1" x14ac:dyDescent="0.35">
      <c r="A207" s="8"/>
      <c r="B207" s="129">
        <v>35292610000190</v>
      </c>
      <c r="C207" s="125" t="s">
        <v>7708</v>
      </c>
      <c r="D207" s="122" t="s">
        <v>3393</v>
      </c>
      <c r="E207" s="126" t="s">
        <v>4757</v>
      </c>
      <c r="F207" s="126" t="s">
        <v>114</v>
      </c>
      <c r="G207" s="126" t="s">
        <v>115</v>
      </c>
      <c r="H207" s="127">
        <v>1000</v>
      </c>
      <c r="I207" s="127">
        <v>1000</v>
      </c>
      <c r="J207" s="127">
        <v>1000</v>
      </c>
      <c r="K207" s="126" t="s">
        <v>214</v>
      </c>
      <c r="L207" s="126" t="s">
        <v>3556</v>
      </c>
      <c r="M207" s="153">
        <v>6.8999999999999999E-3</v>
      </c>
      <c r="N207" s="128" t="s">
        <v>46</v>
      </c>
      <c r="O207" s="155">
        <v>43907</v>
      </c>
      <c r="P207" s="153">
        <v>2.1719844845999998E-2</v>
      </c>
      <c r="Q207" s="153">
        <v>0.22451790346</v>
      </c>
      <c r="R207" s="153">
        <v>3.3638901171999996E-2</v>
      </c>
      <c r="S207" s="153">
        <v>4.0025494657999997E-2</v>
      </c>
      <c r="T207" s="153">
        <v>0.20586738324999998</v>
      </c>
      <c r="U207" s="153">
        <v>1.7804169082999999</v>
      </c>
      <c r="V207" s="153">
        <v>2.1667702470000001</v>
      </c>
      <c r="W207" s="153">
        <v>0.25263970582</v>
      </c>
      <c r="X207" s="153">
        <v>0.15493879452000001</v>
      </c>
      <c r="Y207" s="153">
        <v>0.48162697665000004</v>
      </c>
      <c r="Z207" s="153">
        <v>0.19449873914000002</v>
      </c>
      <c r="AA207" s="153">
        <v>0.22753017882000001</v>
      </c>
      <c r="AB207" s="178">
        <v>-0.36366932950000003</v>
      </c>
      <c r="AC207" s="177">
        <v>4.6732543783999998E-2</v>
      </c>
      <c r="AD207" s="153">
        <v>-0.18262347525</v>
      </c>
      <c r="AE207" s="153">
        <v>-0.36518581369000003</v>
      </c>
      <c r="AF207" s="181">
        <v>1.520085283</v>
      </c>
      <c r="AG207" s="180">
        <v>24494.634160000001</v>
      </c>
      <c r="AH207" s="180">
        <v>-2117.3702899999998</v>
      </c>
      <c r="AI207" s="128" t="s">
        <v>46</v>
      </c>
      <c r="AJ207" s="128" t="s">
        <v>46</v>
      </c>
      <c r="AK207" s="128" t="s">
        <v>46</v>
      </c>
    </row>
    <row r="208" spans="1:37" ht="14.75" customHeight="1" x14ac:dyDescent="0.35">
      <c r="A208" s="8"/>
      <c r="B208" s="129">
        <v>34489041000105</v>
      </c>
      <c r="C208" s="125" t="s">
        <v>7709</v>
      </c>
      <c r="D208" s="122"/>
      <c r="E208" s="126" t="s">
        <v>4757</v>
      </c>
      <c r="F208" s="126" t="s">
        <v>114</v>
      </c>
      <c r="G208" s="126" t="s">
        <v>4919</v>
      </c>
      <c r="H208" s="127">
        <v>5000</v>
      </c>
      <c r="I208" s="127">
        <v>1000</v>
      </c>
      <c r="J208" s="127">
        <v>1000</v>
      </c>
      <c r="K208" s="126" t="s">
        <v>222</v>
      </c>
      <c r="L208" s="126" t="s">
        <v>221</v>
      </c>
      <c r="M208" s="153">
        <v>8.0000000000000002E-3</v>
      </c>
      <c r="N208" s="128" t="s">
        <v>46</v>
      </c>
      <c r="O208" s="155">
        <v>43781</v>
      </c>
      <c r="P208" s="153">
        <v>2.9114289613E-2</v>
      </c>
      <c r="Q208" s="153">
        <v>0.33282455427000002</v>
      </c>
      <c r="R208" s="153">
        <v>0.18627078053000001</v>
      </c>
      <c r="S208" s="153">
        <v>0.26794445377999998</v>
      </c>
      <c r="T208" s="153">
        <v>0.27196571155999999</v>
      </c>
      <c r="U208" s="153">
        <v>2.3865535811999998</v>
      </c>
      <c r="V208" s="153">
        <v>3.2120126305000003</v>
      </c>
      <c r="W208" s="153">
        <v>1.3989575626999999</v>
      </c>
      <c r="X208" s="153">
        <v>1.0372136814999999</v>
      </c>
      <c r="Y208" s="153">
        <v>0.63626409074000001</v>
      </c>
      <c r="Z208" s="153">
        <v>0.16698173790999998</v>
      </c>
      <c r="AA208" s="153">
        <v>0.25581731713</v>
      </c>
      <c r="AB208" s="178">
        <v>0.36994885739</v>
      </c>
      <c r="AC208" s="177">
        <v>-0.15394227309</v>
      </c>
      <c r="AD208" s="153">
        <v>-0.13321428147</v>
      </c>
      <c r="AE208" s="153">
        <v>-0.47248869704000002</v>
      </c>
      <c r="AF208" s="181">
        <v>1.0995495369999999</v>
      </c>
      <c r="AG208" s="180">
        <v>33914.192909999998</v>
      </c>
      <c r="AH208" s="180">
        <v>-8830.4673600000006</v>
      </c>
      <c r="AI208" s="128" t="s">
        <v>46</v>
      </c>
      <c r="AJ208" s="128" t="s">
        <v>46</v>
      </c>
      <c r="AK208" s="128" t="s">
        <v>46</v>
      </c>
    </row>
    <row r="209" spans="1:37" ht="14.75" customHeight="1" x14ac:dyDescent="0.35">
      <c r="A209" s="8"/>
      <c r="B209" s="129">
        <v>32196648000171</v>
      </c>
      <c r="C209" s="125" t="s">
        <v>7710</v>
      </c>
      <c r="D209" s="122"/>
      <c r="E209" s="126" t="s">
        <v>4757</v>
      </c>
      <c r="F209" s="126" t="s">
        <v>114</v>
      </c>
      <c r="G209" s="126" t="s">
        <v>5078</v>
      </c>
      <c r="H209" s="127">
        <v>10000</v>
      </c>
      <c r="I209" s="127">
        <v>10000</v>
      </c>
      <c r="J209" s="127">
        <v>10000</v>
      </c>
      <c r="K209" s="126" t="s">
        <v>214</v>
      </c>
      <c r="L209" s="126" t="s">
        <v>3556</v>
      </c>
      <c r="M209" s="153">
        <v>6.9999999999999993E-3</v>
      </c>
      <c r="N209" s="128" t="s">
        <v>46</v>
      </c>
      <c r="O209" s="155">
        <v>43572</v>
      </c>
      <c r="P209" s="153">
        <v>3.4829880966000003E-2</v>
      </c>
      <c r="Q209" s="153">
        <v>0.24469004532999999</v>
      </c>
      <c r="R209" s="153">
        <v>0.11589251867</v>
      </c>
      <c r="S209" s="153">
        <v>0.23168212494999998</v>
      </c>
      <c r="T209" s="153">
        <v>0.34317660162999997</v>
      </c>
      <c r="U209" s="153">
        <v>2.8550714530999999</v>
      </c>
      <c r="V209" s="153">
        <v>2.3614469127</v>
      </c>
      <c r="W209" s="153">
        <v>0.87039263485999996</v>
      </c>
      <c r="X209" s="153">
        <v>0.89684211175000006</v>
      </c>
      <c r="Y209" s="153">
        <v>0.80286204885000001</v>
      </c>
      <c r="Z209" s="153">
        <v>0.15683452418999999</v>
      </c>
      <c r="AA209" s="153">
        <v>0.22964304368999999</v>
      </c>
      <c r="AB209" s="178">
        <v>-1.9788251560000001E-2</v>
      </c>
      <c r="AC209" s="177">
        <v>0.11892658953</v>
      </c>
      <c r="AD209" s="153">
        <v>-0.12552333287</v>
      </c>
      <c r="AE209" s="153">
        <v>-0.44825692196</v>
      </c>
      <c r="AF209" s="181">
        <v>1.741518841</v>
      </c>
      <c r="AG209" s="180">
        <v>37519.619570000003</v>
      </c>
      <c r="AH209" s="180">
        <v>-5536.4542600000004</v>
      </c>
      <c r="AI209" s="128" t="s">
        <v>46</v>
      </c>
      <c r="AJ209" s="128" t="s">
        <v>46</v>
      </c>
      <c r="AK209" s="128" t="s">
        <v>46</v>
      </c>
    </row>
    <row r="210" spans="1:37" ht="14.75" customHeight="1" x14ac:dyDescent="0.35">
      <c r="A210" s="8"/>
      <c r="B210" s="129">
        <v>53827785000137</v>
      </c>
      <c r="C210" s="125" t="s">
        <v>7711</v>
      </c>
      <c r="D210" s="122"/>
      <c r="E210" s="126" t="s">
        <v>4757</v>
      </c>
      <c r="F210" s="126" t="s">
        <v>114</v>
      </c>
      <c r="G210" s="126" t="s">
        <v>5078</v>
      </c>
      <c r="H210" s="127">
        <v>50</v>
      </c>
      <c r="I210" s="127">
        <v>50</v>
      </c>
      <c r="J210" s="127">
        <v>50</v>
      </c>
      <c r="K210" s="126" t="s">
        <v>3378</v>
      </c>
      <c r="L210" s="126" t="s">
        <v>7460</v>
      </c>
      <c r="M210" s="153">
        <v>0.01</v>
      </c>
      <c r="N210" s="128" t="s">
        <v>46</v>
      </c>
      <c r="O210" s="155">
        <v>45408</v>
      </c>
      <c r="P210" s="153">
        <v>3.3458203741000003E-2</v>
      </c>
      <c r="Q210" s="153">
        <v>0.14360307047999998</v>
      </c>
      <c r="R210" s="153">
        <v>0.10479947117000001</v>
      </c>
      <c r="S210" s="153" t="s">
        <v>46</v>
      </c>
      <c r="T210" s="153" t="s">
        <v>46</v>
      </c>
      <c r="U210" s="153">
        <v>2.7426324674</v>
      </c>
      <c r="V210" s="153">
        <v>1.3858799486000002</v>
      </c>
      <c r="W210" s="153">
        <v>0.78708003665000004</v>
      </c>
      <c r="X210" s="153" t="s">
        <v>46</v>
      </c>
      <c r="Y210" s="153" t="s">
        <v>46</v>
      </c>
      <c r="Z210" s="153">
        <v>0.14571510030000001</v>
      </c>
      <c r="AA210" s="153">
        <v>0.13710548424000002</v>
      </c>
      <c r="AB210" s="178">
        <v>-0.10103811462999999</v>
      </c>
      <c r="AC210" s="177">
        <v>-0.16794759494</v>
      </c>
      <c r="AD210" s="153">
        <v>-9.4524983956999986E-2</v>
      </c>
      <c r="AE210" s="153">
        <v>-9.4524983956999986E-2</v>
      </c>
      <c r="AF210" s="181">
        <v>1.128891525</v>
      </c>
      <c r="AG210" s="180">
        <v>10342.33488</v>
      </c>
      <c r="AH210" s="180">
        <v>-2837.4221899999998</v>
      </c>
      <c r="AI210" s="128" t="s">
        <v>46</v>
      </c>
      <c r="AJ210" s="128" t="s">
        <v>46</v>
      </c>
      <c r="AK210" s="128" t="s">
        <v>46</v>
      </c>
    </row>
    <row r="211" spans="1:37" ht="14.75" customHeight="1" x14ac:dyDescent="0.35">
      <c r="A211" s="8"/>
      <c r="B211" s="129">
        <v>40950417000130</v>
      </c>
      <c r="C211" s="125" t="s">
        <v>7712</v>
      </c>
      <c r="D211" s="122"/>
      <c r="E211" s="126" t="s">
        <v>4757</v>
      </c>
      <c r="F211" s="126" t="s">
        <v>114</v>
      </c>
      <c r="G211" s="126" t="s">
        <v>115</v>
      </c>
      <c r="H211" s="127">
        <v>5000</v>
      </c>
      <c r="I211" s="127">
        <v>5000</v>
      </c>
      <c r="J211" s="127">
        <v>5000</v>
      </c>
      <c r="K211" s="126" t="s">
        <v>7601</v>
      </c>
      <c r="L211" s="126" t="s">
        <v>3554</v>
      </c>
      <c r="M211" s="153">
        <v>8.0000000000000002E-3</v>
      </c>
      <c r="N211" s="128" t="s">
        <v>46</v>
      </c>
      <c r="O211" s="155">
        <v>44330</v>
      </c>
      <c r="P211" s="153">
        <v>4.7309238281999996E-2</v>
      </c>
      <c r="Q211" s="153">
        <v>0.28325134669000002</v>
      </c>
      <c r="R211" s="153">
        <v>0.1907003894</v>
      </c>
      <c r="S211" s="153">
        <v>0.13079418292</v>
      </c>
      <c r="T211" s="153">
        <v>8.0246230099999996E-2</v>
      </c>
      <c r="U211" s="153">
        <v>3.8780280592</v>
      </c>
      <c r="V211" s="153">
        <v>2.7335930942999997</v>
      </c>
      <c r="W211" s="153">
        <v>1.4322254473</v>
      </c>
      <c r="X211" s="153">
        <v>0.50630462424</v>
      </c>
      <c r="Y211" s="153">
        <v>0.18773614636000002</v>
      </c>
      <c r="Z211" s="153">
        <v>0.13579895906</v>
      </c>
      <c r="AA211" s="153">
        <v>0.17502460955999999</v>
      </c>
      <c r="AB211" s="178">
        <v>0.44716728874</v>
      </c>
      <c r="AC211" s="177">
        <v>-0.75704522766000004</v>
      </c>
      <c r="AD211" s="153">
        <v>-8.6966630968999994E-2</v>
      </c>
      <c r="AE211" s="153">
        <v>-0.41379828839999999</v>
      </c>
      <c r="AF211" s="181">
        <v>0.80981521000000001</v>
      </c>
      <c r="AG211" s="180">
        <v>10233.95199</v>
      </c>
      <c r="AH211" s="180">
        <v>-4122.5380100000002</v>
      </c>
      <c r="AI211" s="128" t="s">
        <v>46</v>
      </c>
      <c r="AJ211" s="128" t="s">
        <v>46</v>
      </c>
      <c r="AK211" s="128" t="s">
        <v>46</v>
      </c>
    </row>
    <row r="212" spans="1:37" ht="14.75" customHeight="1" x14ac:dyDescent="0.35">
      <c r="A212" s="8"/>
      <c r="B212" s="129">
        <v>58341225000191</v>
      </c>
      <c r="C212" s="125" t="s">
        <v>7713</v>
      </c>
      <c r="D212" s="122"/>
      <c r="E212" s="126" t="s">
        <v>4757</v>
      </c>
      <c r="F212" s="126" t="s">
        <v>114</v>
      </c>
      <c r="G212" s="126" t="s">
        <v>115</v>
      </c>
      <c r="H212" s="127" t="s">
        <v>46</v>
      </c>
      <c r="I212" s="127" t="s">
        <v>46</v>
      </c>
      <c r="J212" s="127" t="s">
        <v>46</v>
      </c>
      <c r="K212" s="126" t="s">
        <v>214</v>
      </c>
      <c r="L212" s="126" t="s">
        <v>3556</v>
      </c>
      <c r="M212" s="153">
        <v>8.5500000000000003E-3</v>
      </c>
      <c r="N212" s="128" t="s">
        <v>46</v>
      </c>
      <c r="O212" s="155">
        <v>45750</v>
      </c>
      <c r="P212" s="153" t="s">
        <v>46</v>
      </c>
      <c r="Q212" s="153" t="s">
        <v>46</v>
      </c>
      <c r="R212" s="153" t="s">
        <v>46</v>
      </c>
      <c r="S212" s="153" t="s">
        <v>46</v>
      </c>
      <c r="T212" s="153" t="s">
        <v>46</v>
      </c>
      <c r="U212" s="153" t="s">
        <v>46</v>
      </c>
      <c r="V212" s="153" t="s">
        <v>46</v>
      </c>
      <c r="W212" s="153" t="s">
        <v>46</v>
      </c>
      <c r="X212" s="153" t="s">
        <v>46</v>
      </c>
      <c r="Y212" s="153" t="s">
        <v>46</v>
      </c>
      <c r="Z212" s="153" t="s">
        <v>46</v>
      </c>
      <c r="AA212" s="153">
        <v>0.16298188633999999</v>
      </c>
      <c r="AB212" s="178" t="s">
        <v>46</v>
      </c>
      <c r="AC212" s="177">
        <v>1.6421341404000001</v>
      </c>
      <c r="AD212" s="153">
        <v>-6.9249945548E-2</v>
      </c>
      <c r="AE212" s="153">
        <v>-6.9249945548E-2</v>
      </c>
      <c r="AF212" s="181">
        <v>1.194730928</v>
      </c>
      <c r="AG212" s="180">
        <v>29420.3815</v>
      </c>
      <c r="AH212" s="180">
        <v>25138.84348</v>
      </c>
      <c r="AI212" s="128" t="s">
        <v>46</v>
      </c>
      <c r="AJ212" s="128" t="s">
        <v>46</v>
      </c>
      <c r="AK212" s="128" t="s">
        <v>46</v>
      </c>
    </row>
    <row r="213" spans="1:37" ht="14.75" customHeight="1" x14ac:dyDescent="0.35">
      <c r="A213" s="8"/>
      <c r="B213" s="129">
        <v>53828511000162</v>
      </c>
      <c r="C213" s="125" t="s">
        <v>7714</v>
      </c>
      <c r="D213" s="122"/>
      <c r="E213" s="126" t="s">
        <v>4757</v>
      </c>
      <c r="F213" s="126" t="s">
        <v>163</v>
      </c>
      <c r="G213" s="126" t="s">
        <v>3566</v>
      </c>
      <c r="H213" s="127">
        <v>100</v>
      </c>
      <c r="I213" s="127">
        <v>100</v>
      </c>
      <c r="J213" s="127">
        <v>100</v>
      </c>
      <c r="K213" s="126" t="s">
        <v>214</v>
      </c>
      <c r="L213" s="126" t="s">
        <v>3554</v>
      </c>
      <c r="M213" s="153">
        <v>3.0000000000000001E-3</v>
      </c>
      <c r="N213" s="128" t="s">
        <v>46</v>
      </c>
      <c r="O213" s="155">
        <v>45433</v>
      </c>
      <c r="P213" s="153">
        <v>1.2620388288E-2</v>
      </c>
      <c r="Q213" s="153">
        <v>0.11083683818000001</v>
      </c>
      <c r="R213" s="153">
        <v>0.13406478784999998</v>
      </c>
      <c r="S213" s="153" t="s">
        <v>46</v>
      </c>
      <c r="T213" s="153" t="s">
        <v>46</v>
      </c>
      <c r="U213" s="153">
        <v>1.0345171826000001</v>
      </c>
      <c r="V213" s="153">
        <v>1.0696606353</v>
      </c>
      <c r="W213" s="153">
        <v>1.0068726202</v>
      </c>
      <c r="X213" s="153" t="s">
        <v>46</v>
      </c>
      <c r="Y213" s="153" t="s">
        <v>46</v>
      </c>
      <c r="Z213" s="153">
        <v>3.3185235572E-3</v>
      </c>
      <c r="AA213" s="153">
        <v>3.2243320441999999E-3</v>
      </c>
      <c r="AB213" s="178">
        <v>0.26305620329000001</v>
      </c>
      <c r="AC213" s="177">
        <v>1.9107275695999999</v>
      </c>
      <c r="AD213" s="153">
        <v>-1.0919133406000002E-3</v>
      </c>
      <c r="AE213" s="153">
        <v>-1.0919133406000002E-3</v>
      </c>
      <c r="AF213" s="181">
        <v>1.1848862659999999</v>
      </c>
      <c r="AG213" s="180">
        <v>2778196.8462999999</v>
      </c>
      <c r="AH213" s="180">
        <v>1923725.3030999999</v>
      </c>
      <c r="AI213" s="128" t="s">
        <v>46</v>
      </c>
      <c r="AJ213" s="128" t="s">
        <v>46</v>
      </c>
      <c r="AK213" s="128" t="s">
        <v>46</v>
      </c>
    </row>
    <row r="214" spans="1:37" ht="14.75" customHeight="1" x14ac:dyDescent="0.35">
      <c r="A214" s="8"/>
      <c r="B214" s="129">
        <v>51681664000102</v>
      </c>
      <c r="C214" s="125" t="s">
        <v>7715</v>
      </c>
      <c r="D214" s="122"/>
      <c r="E214" s="126" t="s">
        <v>4757</v>
      </c>
      <c r="F214" s="126" t="s">
        <v>163</v>
      </c>
      <c r="G214" s="126" t="s">
        <v>3566</v>
      </c>
      <c r="H214" s="127">
        <v>0.01</v>
      </c>
      <c r="I214" s="127">
        <v>0.01</v>
      </c>
      <c r="J214" s="127">
        <v>0.01</v>
      </c>
      <c r="K214" s="126" t="s">
        <v>7615</v>
      </c>
      <c r="L214" s="126" t="s">
        <v>220</v>
      </c>
      <c r="M214" s="153">
        <v>5.0000000000000001E-3</v>
      </c>
      <c r="N214" s="128" t="s">
        <v>46</v>
      </c>
      <c r="O214" s="155">
        <v>45258</v>
      </c>
      <c r="P214" s="153">
        <v>1.2674241169999999E-2</v>
      </c>
      <c r="Q214" s="153">
        <v>0.10778050987</v>
      </c>
      <c r="R214" s="153">
        <v>0.13385691909</v>
      </c>
      <c r="S214" s="153" t="s">
        <v>46</v>
      </c>
      <c r="T214" s="153" t="s">
        <v>46</v>
      </c>
      <c r="U214" s="153">
        <v>1.0389316056</v>
      </c>
      <c r="V214" s="153">
        <v>1.0401647192000001</v>
      </c>
      <c r="W214" s="153">
        <v>1.0053114544000001</v>
      </c>
      <c r="X214" s="153" t="s">
        <v>46</v>
      </c>
      <c r="Y214" s="153" t="s">
        <v>46</v>
      </c>
      <c r="Z214" s="153">
        <v>2.7204414420999999E-3</v>
      </c>
      <c r="AA214" s="153">
        <v>7.3861061391000005E-3</v>
      </c>
      <c r="AB214" s="178">
        <v>0.25132351054000002</v>
      </c>
      <c r="AC214" s="177">
        <v>2.5299621614999999</v>
      </c>
      <c r="AD214" s="153">
        <v>-3.3175736464999999E-4</v>
      </c>
      <c r="AE214" s="153">
        <v>-3.3175736464999999E-4</v>
      </c>
      <c r="AF214" s="181">
        <v>1.278423928</v>
      </c>
      <c r="AG214" s="180">
        <v>864225.26693000004</v>
      </c>
      <c r="AH214" s="180">
        <v>558539.09331000003</v>
      </c>
      <c r="AI214" s="128" t="s">
        <v>46</v>
      </c>
      <c r="AJ214" s="128" t="s">
        <v>46</v>
      </c>
      <c r="AK214" s="128" t="s">
        <v>46</v>
      </c>
    </row>
    <row r="215" spans="1:37" ht="14.75" customHeight="1" x14ac:dyDescent="0.35">
      <c r="A215" s="8"/>
      <c r="B215" s="129">
        <v>45081538000106</v>
      </c>
      <c r="C215" s="125" t="s">
        <v>7716</v>
      </c>
      <c r="D215" s="122"/>
      <c r="E215" s="126" t="s">
        <v>4757</v>
      </c>
      <c r="F215" s="126" t="s">
        <v>114</v>
      </c>
      <c r="G215" s="126" t="s">
        <v>7530</v>
      </c>
      <c r="H215" s="127">
        <v>200</v>
      </c>
      <c r="I215" s="127">
        <v>0</v>
      </c>
      <c r="J215" s="127">
        <v>0</v>
      </c>
      <c r="K215" s="126" t="s">
        <v>216</v>
      </c>
      <c r="L215" s="126" t="s">
        <v>3378</v>
      </c>
      <c r="M215" s="153">
        <v>2E-3</v>
      </c>
      <c r="N215" s="128" t="s">
        <v>46</v>
      </c>
      <c r="O215" s="155">
        <v>44726</v>
      </c>
      <c r="P215" s="153">
        <v>0.16587145687999999</v>
      </c>
      <c r="Q215" s="153">
        <v>0.62488979524999999</v>
      </c>
      <c r="R215" s="153">
        <v>0.44437875454999998</v>
      </c>
      <c r="S215" s="153">
        <v>0.54976373770999998</v>
      </c>
      <c r="T215" s="153">
        <v>0.33678765099000002</v>
      </c>
      <c r="U215" s="153">
        <v>13.596798160000001</v>
      </c>
      <c r="V215" s="153">
        <v>6.0306665756999998</v>
      </c>
      <c r="W215" s="153">
        <v>3.3374371311999997</v>
      </c>
      <c r="X215" s="153">
        <v>2.1281368667999998</v>
      </c>
      <c r="Y215" s="153">
        <v>0.78791509156000006</v>
      </c>
      <c r="Z215" s="153">
        <v>0.23208867454000001</v>
      </c>
      <c r="AA215" s="153">
        <v>0.26937542637</v>
      </c>
      <c r="AB215" s="178">
        <v>1.328125558</v>
      </c>
      <c r="AC215" s="177">
        <v>4.2145417886999999E-2</v>
      </c>
      <c r="AD215" s="153">
        <v>-0.15445948152</v>
      </c>
      <c r="AE215" s="153">
        <v>-0.40660484327000002</v>
      </c>
      <c r="AF215" s="181">
        <v>1.3656889999999999</v>
      </c>
      <c r="AG215" s="180">
        <v>634505.24323000002</v>
      </c>
      <c r="AH215" s="180">
        <v>-55049.05055</v>
      </c>
      <c r="AI215" s="128" t="s">
        <v>46</v>
      </c>
      <c r="AJ215" s="128" t="s">
        <v>46</v>
      </c>
      <c r="AK215" s="128" t="s">
        <v>46</v>
      </c>
    </row>
    <row r="216" spans="1:37" ht="14.75" customHeight="1" x14ac:dyDescent="0.35">
      <c r="A216" s="8"/>
      <c r="B216" s="129">
        <v>2296928000190</v>
      </c>
      <c r="C216" s="125" t="s">
        <v>7717</v>
      </c>
      <c r="D216" s="122" t="s">
        <v>3394</v>
      </c>
      <c r="E216" s="126" t="s">
        <v>4757</v>
      </c>
      <c r="F216" s="126" t="s">
        <v>163</v>
      </c>
      <c r="G216" s="126" t="s">
        <v>4507</v>
      </c>
      <c r="H216" s="127">
        <v>1000000</v>
      </c>
      <c r="I216" s="127">
        <v>100000</v>
      </c>
      <c r="J216" s="127">
        <v>200000</v>
      </c>
      <c r="K216" s="126" t="s">
        <v>215</v>
      </c>
      <c r="L216" s="126" t="s">
        <v>215</v>
      </c>
      <c r="M216" s="153">
        <v>2E-3</v>
      </c>
      <c r="N216" s="128" t="s">
        <v>46</v>
      </c>
      <c r="O216" s="155">
        <v>37126</v>
      </c>
      <c r="P216" s="153">
        <v>1.2249447604999998E-2</v>
      </c>
      <c r="Q216" s="153">
        <v>0.10525740723</v>
      </c>
      <c r="R216" s="153">
        <v>0.13139985271000001</v>
      </c>
      <c r="S216" s="153">
        <v>0.26337205220000004</v>
      </c>
      <c r="T216" s="153">
        <v>0.42752382943999995</v>
      </c>
      <c r="U216" s="153">
        <v>1.0041104707999999</v>
      </c>
      <c r="V216" s="153">
        <v>1.0158148404</v>
      </c>
      <c r="W216" s="153">
        <v>0.98685804168999991</v>
      </c>
      <c r="X216" s="153">
        <v>1.019513903</v>
      </c>
      <c r="Y216" s="153">
        <v>1.0001924839</v>
      </c>
      <c r="Z216" s="153">
        <v>1.5614890331000001E-3</v>
      </c>
      <c r="AA216" s="153">
        <v>3.8794538062000001E-3</v>
      </c>
      <c r="AB216" s="178">
        <v>-1.2569883919</v>
      </c>
      <c r="AC216" s="177">
        <v>0.27955855543000002</v>
      </c>
      <c r="AD216" s="153">
        <v>0</v>
      </c>
      <c r="AE216" s="153">
        <v>-5.1128452206999995E-3</v>
      </c>
      <c r="AF216" s="181">
        <v>14.92160372</v>
      </c>
      <c r="AG216" s="180">
        <v>2966043.9542999999</v>
      </c>
      <c r="AH216" s="180">
        <v>604099.08612999995</v>
      </c>
      <c r="AI216" s="128" t="s">
        <v>46</v>
      </c>
      <c r="AJ216" s="128" t="s">
        <v>46</v>
      </c>
      <c r="AK216" s="128" t="s">
        <v>46</v>
      </c>
    </row>
    <row r="217" spans="1:37" ht="14.75" customHeight="1" x14ac:dyDescent="0.35">
      <c r="A217" s="8"/>
      <c r="B217" s="129">
        <v>3519706000152</v>
      </c>
      <c r="C217" s="125" t="s">
        <v>7718</v>
      </c>
      <c r="D217" s="122" t="s">
        <v>3394</v>
      </c>
      <c r="E217" s="126" t="s">
        <v>4757</v>
      </c>
      <c r="F217" s="126" t="s">
        <v>163</v>
      </c>
      <c r="G217" s="126" t="s">
        <v>3566</v>
      </c>
      <c r="H217" s="127">
        <v>0.01</v>
      </c>
      <c r="I217" s="127">
        <v>0.01</v>
      </c>
      <c r="J217" s="127">
        <v>0.01</v>
      </c>
      <c r="K217" s="126" t="s">
        <v>215</v>
      </c>
      <c r="L217" s="126" t="s">
        <v>215</v>
      </c>
      <c r="M217" s="153">
        <v>1.4000000000000002E-3</v>
      </c>
      <c r="N217" s="128" t="s">
        <v>46</v>
      </c>
      <c r="O217" s="155">
        <v>36881</v>
      </c>
      <c r="P217" s="153">
        <v>1.2597776538E-2</v>
      </c>
      <c r="Q217" s="153">
        <v>0.10378847428</v>
      </c>
      <c r="R217" s="153">
        <v>0.12542977635999999</v>
      </c>
      <c r="S217" s="153">
        <v>0.25004174743000002</v>
      </c>
      <c r="T217" s="153">
        <v>0.42203143943999999</v>
      </c>
      <c r="U217" s="153">
        <v>1.0326636544999999</v>
      </c>
      <c r="V217" s="153">
        <v>1.0016385089000002</v>
      </c>
      <c r="W217" s="153">
        <v>0.94202071700000001</v>
      </c>
      <c r="X217" s="153">
        <v>0.96791225839999995</v>
      </c>
      <c r="Y217" s="153">
        <v>0.98734303134000001</v>
      </c>
      <c r="Z217" s="153">
        <v>4.3082257700000001E-3</v>
      </c>
      <c r="AA217" s="153">
        <v>4.8308320481999997E-3</v>
      </c>
      <c r="AB217" s="178">
        <v>-1.6718533996</v>
      </c>
      <c r="AC217" s="177">
        <v>0.15499941686999999</v>
      </c>
      <c r="AD217" s="153">
        <v>-3.5978318659000003E-3</v>
      </c>
      <c r="AE217" s="153">
        <v>-8.8806888488000002E-3</v>
      </c>
      <c r="AF217" s="181">
        <v>16.468630000000001</v>
      </c>
      <c r="AG217" s="180">
        <v>3950876.6593999998</v>
      </c>
      <c r="AH217" s="180">
        <v>-1044931.3663</v>
      </c>
      <c r="AI217" s="128" t="s">
        <v>46</v>
      </c>
      <c r="AJ217" s="128" t="s">
        <v>46</v>
      </c>
      <c r="AK217" s="128" t="s">
        <v>46</v>
      </c>
    </row>
    <row r="218" spans="1:37" ht="14.75" customHeight="1" x14ac:dyDescent="0.35">
      <c r="A218" s="8"/>
      <c r="B218" s="129">
        <v>10415491000195</v>
      </c>
      <c r="C218" s="125" t="s">
        <v>7719</v>
      </c>
      <c r="D218" s="122" t="s">
        <v>3394</v>
      </c>
      <c r="E218" s="126" t="s">
        <v>4757</v>
      </c>
      <c r="F218" s="126" t="s">
        <v>163</v>
      </c>
      <c r="G218" s="126" t="s">
        <v>5358</v>
      </c>
      <c r="H218" s="127">
        <v>0.01</v>
      </c>
      <c r="I218" s="127">
        <v>0.01</v>
      </c>
      <c r="J218" s="127">
        <v>0.01</v>
      </c>
      <c r="K218" s="126" t="s">
        <v>215</v>
      </c>
      <c r="L218" s="126" t="s">
        <v>215</v>
      </c>
      <c r="M218" s="153">
        <v>1.4000000000000002E-3</v>
      </c>
      <c r="N218" s="128" t="s">
        <v>46</v>
      </c>
      <c r="O218" s="155">
        <v>39770</v>
      </c>
      <c r="P218" s="153">
        <v>1.2343135459000001E-2</v>
      </c>
      <c r="Q218" s="153">
        <v>0.10463299199999999</v>
      </c>
      <c r="R218" s="153">
        <v>0.13277239596999998</v>
      </c>
      <c r="S218" s="153">
        <v>0.25594727205000001</v>
      </c>
      <c r="T218" s="153">
        <v>0.42413922951999999</v>
      </c>
      <c r="U218" s="153">
        <v>1.0117902419</v>
      </c>
      <c r="V218" s="153">
        <v>1.0097887536999999</v>
      </c>
      <c r="W218" s="153">
        <v>0.99716631319000004</v>
      </c>
      <c r="X218" s="153">
        <v>0.99077255966</v>
      </c>
      <c r="Y218" s="153">
        <v>0.99227420862000004</v>
      </c>
      <c r="Z218" s="153">
        <v>1.2612168212999999E-3</v>
      </c>
      <c r="AA218" s="153">
        <v>2.1107727240999999E-3</v>
      </c>
      <c r="AB218" s="178">
        <v>-0.40957424931000003</v>
      </c>
      <c r="AC218" s="177">
        <v>-1.4878224363999999</v>
      </c>
      <c r="AD218" s="153">
        <v>0</v>
      </c>
      <c r="AE218" s="153">
        <v>-2.2219541046E-3</v>
      </c>
      <c r="AF218" s="181">
        <v>4.6812438289999996</v>
      </c>
      <c r="AG218" s="180">
        <v>916468.35565000004</v>
      </c>
      <c r="AH218" s="180">
        <v>-37491.02031</v>
      </c>
      <c r="AI218" s="128" t="s">
        <v>46</v>
      </c>
      <c r="AJ218" s="128" t="s">
        <v>46</v>
      </c>
      <c r="AK218" s="128" t="s">
        <v>46</v>
      </c>
    </row>
    <row r="219" spans="1:37" ht="14.75" customHeight="1" x14ac:dyDescent="0.35">
      <c r="A219" s="8"/>
      <c r="B219" s="129">
        <v>13077415000105</v>
      </c>
      <c r="C219" s="125" t="s">
        <v>7720</v>
      </c>
      <c r="D219" s="122" t="s">
        <v>3552</v>
      </c>
      <c r="E219" s="126" t="s">
        <v>4757</v>
      </c>
      <c r="F219" s="126" t="s">
        <v>163</v>
      </c>
      <c r="G219" s="126" t="s">
        <v>6822</v>
      </c>
      <c r="H219" s="127">
        <v>1000</v>
      </c>
      <c r="I219" s="127">
        <v>0.01</v>
      </c>
      <c r="J219" s="127">
        <v>0.01</v>
      </c>
      <c r="K219" s="126" t="s">
        <v>215</v>
      </c>
      <c r="L219" s="126" t="s">
        <v>215</v>
      </c>
      <c r="M219" s="153">
        <v>0.01</v>
      </c>
      <c r="N219" s="128" t="s">
        <v>46</v>
      </c>
      <c r="O219" s="155">
        <v>40661</v>
      </c>
      <c r="P219" s="153">
        <v>1.1345920238000001E-2</v>
      </c>
      <c r="Q219" s="153">
        <v>9.5539330152000002E-2</v>
      </c>
      <c r="R219" s="153">
        <v>0.12188074860000001</v>
      </c>
      <c r="S219" s="153">
        <v>0.23358900677000002</v>
      </c>
      <c r="T219" s="153">
        <v>0.38574151884999996</v>
      </c>
      <c r="U219" s="153">
        <v>0.93004661754999995</v>
      </c>
      <c r="V219" s="153">
        <v>0.92202793099000002</v>
      </c>
      <c r="W219" s="153">
        <v>0.91536629912</v>
      </c>
      <c r="X219" s="153">
        <v>0.9042236562799999</v>
      </c>
      <c r="Y219" s="153">
        <v>0.90244272095</v>
      </c>
      <c r="Z219" s="153">
        <v>9.4488169250000001E-4</v>
      </c>
      <c r="AA219" s="153">
        <v>2.2254509987000002E-3</v>
      </c>
      <c r="AB219" s="178">
        <v>-23.966493369999998</v>
      </c>
      <c r="AC219" s="177">
        <v>-18.879688284</v>
      </c>
      <c r="AD219" s="153">
        <v>0</v>
      </c>
      <c r="AE219" s="153">
        <v>-1.6901418826000001E-3</v>
      </c>
      <c r="AF219" s="181">
        <v>3.2698088150000002</v>
      </c>
      <c r="AG219" s="180">
        <v>4688194.5904999999</v>
      </c>
      <c r="AH219" s="180">
        <v>-517162.24021000002</v>
      </c>
      <c r="AI219" s="128" t="s">
        <v>46</v>
      </c>
      <c r="AJ219" s="128" t="s">
        <v>46</v>
      </c>
      <c r="AK219" s="128" t="s">
        <v>46</v>
      </c>
    </row>
    <row r="220" spans="1:37" ht="14.75" customHeight="1" x14ac:dyDescent="0.35">
      <c r="A220" s="8"/>
      <c r="B220" s="129">
        <v>35292588000189</v>
      </c>
      <c r="C220" s="125" t="s">
        <v>7721</v>
      </c>
      <c r="D220" s="122"/>
      <c r="E220" s="126" t="s">
        <v>4757</v>
      </c>
      <c r="F220" s="126" t="s">
        <v>163</v>
      </c>
      <c r="G220" s="126" t="s">
        <v>5358</v>
      </c>
      <c r="H220" s="127">
        <v>10000</v>
      </c>
      <c r="I220" s="127">
        <v>1000</v>
      </c>
      <c r="J220" s="127">
        <v>1000</v>
      </c>
      <c r="K220" s="126" t="s">
        <v>223</v>
      </c>
      <c r="L220" s="126" t="s">
        <v>223</v>
      </c>
      <c r="M220" s="153">
        <v>3.0000000000000001E-3</v>
      </c>
      <c r="N220" s="128" t="s">
        <v>46</v>
      </c>
      <c r="O220" s="155">
        <v>43906</v>
      </c>
      <c r="P220" s="153">
        <v>1.1561532438999999E-2</v>
      </c>
      <c r="Q220" s="153">
        <v>0.10256197175000001</v>
      </c>
      <c r="R220" s="153">
        <v>0.1177563883</v>
      </c>
      <c r="S220" s="153">
        <v>0.22695110853</v>
      </c>
      <c r="T220" s="153">
        <v>0.39371659355999999</v>
      </c>
      <c r="U220" s="153">
        <v>0.94772075890999996</v>
      </c>
      <c r="V220" s="153">
        <v>0.98980181741999995</v>
      </c>
      <c r="W220" s="153">
        <v>0.88439093617999998</v>
      </c>
      <c r="X220" s="153">
        <v>0.87852833481999992</v>
      </c>
      <c r="Y220" s="153">
        <v>0.92110041729000003</v>
      </c>
      <c r="Z220" s="153">
        <v>6.6113836126000004E-3</v>
      </c>
      <c r="AA220" s="153">
        <v>2.8271732045000001E-2</v>
      </c>
      <c r="AB220" s="178">
        <v>-2.1055598367999999</v>
      </c>
      <c r="AC220" s="177">
        <v>-0.17343550796000001</v>
      </c>
      <c r="AD220" s="153">
        <v>-4.9721750834000001E-3</v>
      </c>
      <c r="AE220" s="153">
        <v>-3.5287762370000003E-2</v>
      </c>
      <c r="AF220" s="181">
        <v>1.606501671</v>
      </c>
      <c r="AG220" s="180">
        <v>4652263.7814999996</v>
      </c>
      <c r="AH220" s="180">
        <v>-539305.32976999995</v>
      </c>
      <c r="AI220" s="128" t="s">
        <v>46</v>
      </c>
      <c r="AJ220" s="128" t="s">
        <v>46</v>
      </c>
      <c r="AK220" s="128" t="s">
        <v>46</v>
      </c>
    </row>
    <row r="221" spans="1:37" ht="14.75" customHeight="1" x14ac:dyDescent="0.35">
      <c r="A221" s="8"/>
      <c r="B221" s="129">
        <v>13322205000135</v>
      </c>
      <c r="C221" s="125" t="s">
        <v>7722</v>
      </c>
      <c r="D221" s="122"/>
      <c r="E221" s="126" t="s">
        <v>4757</v>
      </c>
      <c r="F221" s="126" t="s">
        <v>163</v>
      </c>
      <c r="G221" s="126" t="s">
        <v>4598</v>
      </c>
      <c r="H221" s="127">
        <v>10000</v>
      </c>
      <c r="I221" s="127">
        <v>0.01</v>
      </c>
      <c r="J221" s="127">
        <v>0.01</v>
      </c>
      <c r="K221" s="126" t="s">
        <v>216</v>
      </c>
      <c r="L221" s="126" t="s">
        <v>216</v>
      </c>
      <c r="M221" s="153">
        <v>2E-3</v>
      </c>
      <c r="N221" s="128" t="s">
        <v>46</v>
      </c>
      <c r="O221" s="155">
        <v>40661</v>
      </c>
      <c r="P221" s="153">
        <v>6.5446504613999998E-3</v>
      </c>
      <c r="Q221" s="153">
        <v>8.1356746288000006E-2</v>
      </c>
      <c r="R221" s="153">
        <v>9.1875839799999998E-2</v>
      </c>
      <c r="S221" s="153">
        <v>0.18021956475000001</v>
      </c>
      <c r="T221" s="153">
        <v>0.31266035212999999</v>
      </c>
      <c r="U221" s="153">
        <v>0.53647742067000004</v>
      </c>
      <c r="V221" s="153">
        <v>0.7851551014</v>
      </c>
      <c r="W221" s="153">
        <v>0.69001912461000003</v>
      </c>
      <c r="X221" s="153">
        <v>0.69763040657999997</v>
      </c>
      <c r="Y221" s="153">
        <v>0.73146924850999995</v>
      </c>
      <c r="Z221" s="153">
        <v>2.2141229166999999E-2</v>
      </c>
      <c r="AA221" s="153">
        <v>2.5899034262999998E-2</v>
      </c>
      <c r="AB221" s="178">
        <v>-1.6410109837</v>
      </c>
      <c r="AC221" s="177">
        <v>0.34504018433</v>
      </c>
      <c r="AD221" s="153">
        <v>-1.7845206820999999E-2</v>
      </c>
      <c r="AE221" s="153">
        <v>-4.4598366122999999E-2</v>
      </c>
      <c r="AF221" s="181">
        <v>4.2391300940000001</v>
      </c>
      <c r="AG221" s="180">
        <v>4111408.1494999998</v>
      </c>
      <c r="AH221" s="180">
        <v>-525137.16101000004</v>
      </c>
      <c r="AI221" s="128" t="s">
        <v>46</v>
      </c>
      <c r="AJ221" s="128" t="s">
        <v>46</v>
      </c>
      <c r="AK221" s="128" t="s">
        <v>46</v>
      </c>
    </row>
    <row r="222" spans="1:37" ht="14.75" customHeight="1" x14ac:dyDescent="0.35">
      <c r="A222" s="8"/>
      <c r="B222" s="129">
        <v>14964240000110</v>
      </c>
      <c r="C222" s="125" t="s">
        <v>7723</v>
      </c>
      <c r="D222" s="122"/>
      <c r="E222" s="126" t="s">
        <v>4757</v>
      </c>
      <c r="F222" s="126" t="s">
        <v>163</v>
      </c>
      <c r="G222" s="126" t="s">
        <v>4598</v>
      </c>
      <c r="H222" s="127">
        <v>1000</v>
      </c>
      <c r="I222" s="127">
        <v>0.01</v>
      </c>
      <c r="J222" s="127">
        <v>0.01</v>
      </c>
      <c r="K222" s="126" t="s">
        <v>216</v>
      </c>
      <c r="L222" s="126" t="s">
        <v>216</v>
      </c>
      <c r="M222" s="153">
        <v>2E-3</v>
      </c>
      <c r="N222" s="128" t="s">
        <v>46</v>
      </c>
      <c r="O222" s="155">
        <v>41019</v>
      </c>
      <c r="P222" s="153">
        <v>1.0402214482000001E-2</v>
      </c>
      <c r="Q222" s="153">
        <v>0.10803495296</v>
      </c>
      <c r="R222" s="153">
        <v>0.10944848892999999</v>
      </c>
      <c r="S222" s="153">
        <v>0.20657256453999998</v>
      </c>
      <c r="T222" s="153">
        <v>0.35794938143999999</v>
      </c>
      <c r="U222" s="153">
        <v>0.85268926548000001</v>
      </c>
      <c r="V222" s="153">
        <v>1.0426202903999999</v>
      </c>
      <c r="W222" s="153">
        <v>0.82199575741000008</v>
      </c>
      <c r="X222" s="153">
        <v>0.79964293772999995</v>
      </c>
      <c r="Y222" s="153">
        <v>0.83742298395999992</v>
      </c>
      <c r="Z222" s="153">
        <v>1.8656490987999999E-2</v>
      </c>
      <c r="AA222" s="153">
        <v>3.4969862920999996E-2</v>
      </c>
      <c r="AB222" s="178">
        <v>-1.1217202109</v>
      </c>
      <c r="AC222" s="177">
        <v>2.4244174850000001E-2</v>
      </c>
      <c r="AD222" s="153">
        <v>-1.2862085929999999E-2</v>
      </c>
      <c r="AE222" s="153">
        <v>-5.5554302494999999E-2</v>
      </c>
      <c r="AF222" s="181">
        <v>3.3801918629999999</v>
      </c>
      <c r="AG222" s="180">
        <v>240690.28403000001</v>
      </c>
      <c r="AH222" s="180">
        <v>5886.7565100000002</v>
      </c>
      <c r="AI222" s="128" t="s">
        <v>46</v>
      </c>
      <c r="AJ222" s="128" t="s">
        <v>46</v>
      </c>
      <c r="AK222" s="128" t="s">
        <v>46</v>
      </c>
    </row>
    <row r="223" spans="1:37" ht="14.75" customHeight="1" x14ac:dyDescent="0.35">
      <c r="A223" s="8"/>
      <c r="B223" s="129">
        <v>3543447000103</v>
      </c>
      <c r="C223" s="125" t="s">
        <v>7724</v>
      </c>
      <c r="D223" s="122"/>
      <c r="E223" s="126" t="s">
        <v>4757</v>
      </c>
      <c r="F223" s="126" t="s">
        <v>163</v>
      </c>
      <c r="G223" s="126" t="s">
        <v>4598</v>
      </c>
      <c r="H223" s="127">
        <v>1000</v>
      </c>
      <c r="I223" s="127">
        <v>0.01</v>
      </c>
      <c r="J223" s="127">
        <v>0.01</v>
      </c>
      <c r="K223" s="126" t="s">
        <v>216</v>
      </c>
      <c r="L223" s="126" t="s">
        <v>216</v>
      </c>
      <c r="M223" s="153">
        <v>2E-3</v>
      </c>
      <c r="N223" s="128" t="s">
        <v>46</v>
      </c>
      <c r="O223" s="155">
        <v>36511</v>
      </c>
      <c r="P223" s="153">
        <v>6.4468871186999996E-3</v>
      </c>
      <c r="Q223" s="153">
        <v>8.2022878548999992E-2</v>
      </c>
      <c r="R223" s="153">
        <v>9.0393387451000007E-2</v>
      </c>
      <c r="S223" s="153">
        <v>0.1790610651</v>
      </c>
      <c r="T223" s="153">
        <v>0.31360395606000002</v>
      </c>
      <c r="U223" s="153">
        <v>0.52846357390999998</v>
      </c>
      <c r="V223" s="153">
        <v>0.79158378944000007</v>
      </c>
      <c r="W223" s="153">
        <v>0.67888539809999993</v>
      </c>
      <c r="X223" s="153">
        <v>0.69314585141999996</v>
      </c>
      <c r="Y223" s="153">
        <v>0.73367681098999993</v>
      </c>
      <c r="Z223" s="153">
        <v>2.2188322640000001E-2</v>
      </c>
      <c r="AA223" s="153">
        <v>3.0544369450000001E-2</v>
      </c>
      <c r="AB223" s="178">
        <v>-1.6967829857000001</v>
      </c>
      <c r="AC223" s="177">
        <v>0.10141457892</v>
      </c>
      <c r="AD223" s="153">
        <v>-1.8046612242999999E-2</v>
      </c>
      <c r="AE223" s="153">
        <v>-5.8699554175000002E-2</v>
      </c>
      <c r="AF223" s="181">
        <v>30.229317494</v>
      </c>
      <c r="AG223" s="180">
        <v>3832940.3448999999</v>
      </c>
      <c r="AH223" s="180">
        <v>-375423.67521999998</v>
      </c>
      <c r="AI223" s="128" t="s">
        <v>46</v>
      </c>
      <c r="AJ223" s="128" t="s">
        <v>46</v>
      </c>
      <c r="AK223" s="128" t="s">
        <v>46</v>
      </c>
    </row>
    <row r="224" spans="1:37" ht="14.75" customHeight="1" x14ac:dyDescent="0.35">
      <c r="A224" s="8"/>
      <c r="B224" s="129">
        <v>7861554000122</v>
      </c>
      <c r="C224" s="125" t="s">
        <v>7725</v>
      </c>
      <c r="D224" s="122"/>
      <c r="E224" s="126" t="s">
        <v>4757</v>
      </c>
      <c r="F224" s="126" t="s">
        <v>163</v>
      </c>
      <c r="G224" s="126" t="s">
        <v>4598</v>
      </c>
      <c r="H224" s="127">
        <v>10000</v>
      </c>
      <c r="I224" s="127">
        <v>0.01</v>
      </c>
      <c r="J224" s="127">
        <v>0.01</v>
      </c>
      <c r="K224" s="126" t="s">
        <v>216</v>
      </c>
      <c r="L224" s="126" t="s">
        <v>216</v>
      </c>
      <c r="M224" s="153">
        <v>3.0000000000000001E-3</v>
      </c>
      <c r="N224" s="128" t="s">
        <v>46</v>
      </c>
      <c r="O224" s="155">
        <v>38785</v>
      </c>
      <c r="P224" s="153">
        <v>5.1773868926999998E-3</v>
      </c>
      <c r="Q224" s="153">
        <v>9.2151005474E-2</v>
      </c>
      <c r="R224" s="153">
        <v>5.7103222760000003E-2</v>
      </c>
      <c r="S224" s="153">
        <v>0.11197202073</v>
      </c>
      <c r="T224" s="153">
        <v>0.23168230201000001</v>
      </c>
      <c r="U224" s="153">
        <v>0.42440023075</v>
      </c>
      <c r="V224" s="153">
        <v>0.88932799488000003</v>
      </c>
      <c r="W224" s="153">
        <v>0.42886482307999996</v>
      </c>
      <c r="X224" s="153">
        <v>0.43344398519000005</v>
      </c>
      <c r="Y224" s="153">
        <v>0.54202100839</v>
      </c>
      <c r="Z224" s="153">
        <v>4.9350420453000005E-2</v>
      </c>
      <c r="AA224" s="153">
        <v>7.0454654490000004E-2</v>
      </c>
      <c r="AB224" s="178">
        <v>-1.3439394973000001</v>
      </c>
      <c r="AC224" s="177">
        <v>0.15593247462000001</v>
      </c>
      <c r="AD224" s="153">
        <v>-4.4197221364999997E-2</v>
      </c>
      <c r="AE224" s="153">
        <v>-0.14354628844</v>
      </c>
      <c r="AF224" s="181">
        <v>7.454057647</v>
      </c>
      <c r="AG224" s="180">
        <v>470759.53541000001</v>
      </c>
      <c r="AH224" s="180">
        <v>-34596.058539999998</v>
      </c>
      <c r="AI224" s="128" t="s">
        <v>46</v>
      </c>
      <c r="AJ224" s="128" t="s">
        <v>46</v>
      </c>
      <c r="AK224" s="128" t="s">
        <v>46</v>
      </c>
    </row>
    <row r="225" spans="1:37" ht="14.75" customHeight="1" x14ac:dyDescent="0.35">
      <c r="A225" s="8"/>
      <c r="B225" s="129">
        <v>7442078000105</v>
      </c>
      <c r="C225" s="125" t="s">
        <v>7726</v>
      </c>
      <c r="D225" s="122"/>
      <c r="E225" s="126" t="s">
        <v>4757</v>
      </c>
      <c r="F225" s="126" t="s">
        <v>163</v>
      </c>
      <c r="G225" s="126" t="s">
        <v>4598</v>
      </c>
      <c r="H225" s="127">
        <v>10000</v>
      </c>
      <c r="I225" s="127">
        <v>0.01</v>
      </c>
      <c r="J225" s="127">
        <v>0.01</v>
      </c>
      <c r="K225" s="126" t="s">
        <v>216</v>
      </c>
      <c r="L225" s="126" t="s">
        <v>216</v>
      </c>
      <c r="M225" s="153">
        <v>2E-3</v>
      </c>
      <c r="N225" s="128" t="s">
        <v>46</v>
      </c>
      <c r="O225" s="155">
        <v>38527</v>
      </c>
      <c r="P225" s="153">
        <v>5.2459602921000005E-3</v>
      </c>
      <c r="Q225" s="153">
        <v>9.2869119289000004E-2</v>
      </c>
      <c r="R225" s="153">
        <v>5.7219603510000001E-2</v>
      </c>
      <c r="S225" s="153">
        <v>0.11362972183</v>
      </c>
      <c r="T225" s="153">
        <v>0.23331417017</v>
      </c>
      <c r="U225" s="153">
        <v>0.43002132246000002</v>
      </c>
      <c r="V225" s="153">
        <v>0.89625834487000011</v>
      </c>
      <c r="W225" s="153">
        <v>0.42973888250000003</v>
      </c>
      <c r="X225" s="153">
        <v>0.43986095047000001</v>
      </c>
      <c r="Y225" s="153">
        <v>0.54583876580000001</v>
      </c>
      <c r="Z225" s="153">
        <v>4.9544224376E-2</v>
      </c>
      <c r="AA225" s="153">
        <v>7.0539482734E-2</v>
      </c>
      <c r="AB225" s="178">
        <v>-1.3364467820000001</v>
      </c>
      <c r="AC225" s="177">
        <v>0.15747229877999999</v>
      </c>
      <c r="AD225" s="153">
        <v>-4.4654760709000006E-2</v>
      </c>
      <c r="AE225" s="153">
        <v>-0.14431036253000001</v>
      </c>
      <c r="AF225" s="181">
        <v>8.415609409</v>
      </c>
      <c r="AG225" s="180">
        <v>2360701.4366000001</v>
      </c>
      <c r="AH225" s="180">
        <v>-788232.96412999998</v>
      </c>
      <c r="AI225" s="128">
        <v>0</v>
      </c>
      <c r="AJ225" s="128">
        <v>0</v>
      </c>
      <c r="AK225" s="128">
        <v>0</v>
      </c>
    </row>
    <row r="226" spans="1:37" ht="14.75" customHeight="1" x14ac:dyDescent="0.35">
      <c r="A226" s="8"/>
      <c r="B226" s="129">
        <v>14091645000191</v>
      </c>
      <c r="C226" s="125" t="s">
        <v>7727</v>
      </c>
      <c r="D226" s="122"/>
      <c r="E226" s="126" t="s">
        <v>4757</v>
      </c>
      <c r="F226" s="126" t="s">
        <v>163</v>
      </c>
      <c r="G226" s="126" t="s">
        <v>3566</v>
      </c>
      <c r="H226" s="127">
        <v>1000000</v>
      </c>
      <c r="I226" s="127">
        <v>0.01</v>
      </c>
      <c r="J226" s="127">
        <v>1000000</v>
      </c>
      <c r="K226" s="126" t="s">
        <v>214</v>
      </c>
      <c r="L226" s="126" t="s">
        <v>214</v>
      </c>
      <c r="M226" s="153">
        <v>2E-3</v>
      </c>
      <c r="N226" s="128" t="s">
        <v>46</v>
      </c>
      <c r="O226" s="155">
        <v>41562</v>
      </c>
      <c r="P226" s="153">
        <v>8.2226794074999991E-3</v>
      </c>
      <c r="Q226" s="153">
        <v>0.10731332995000001</v>
      </c>
      <c r="R226" s="153">
        <v>0.10642955605999999</v>
      </c>
      <c r="S226" s="153">
        <v>0.19650162305999999</v>
      </c>
      <c r="T226" s="153">
        <v>0.33956069247999998</v>
      </c>
      <c r="U226" s="153">
        <v>0.67402863843000005</v>
      </c>
      <c r="V226" s="153">
        <v>1.0356560741</v>
      </c>
      <c r="W226" s="153">
        <v>0.79932253425999999</v>
      </c>
      <c r="X226" s="153">
        <v>0.76065829689999997</v>
      </c>
      <c r="Y226" s="153">
        <v>0.79440262527000005</v>
      </c>
      <c r="Z226" s="153">
        <v>2.7016516819000001E-2</v>
      </c>
      <c r="AA226" s="153">
        <v>3.8210151879000002E-2</v>
      </c>
      <c r="AB226" s="178">
        <v>-0.86444760614000005</v>
      </c>
      <c r="AC226" s="177">
        <v>0.35527228534999999</v>
      </c>
      <c r="AD226" s="153">
        <v>-2.20640044E-2</v>
      </c>
      <c r="AE226" s="153">
        <v>-4.9640584366000003E-2</v>
      </c>
      <c r="AF226" s="181">
        <v>3.5146324519999999</v>
      </c>
      <c r="AG226" s="180">
        <v>23853.328979999998</v>
      </c>
      <c r="AH226" s="180">
        <v>-76966.545480000001</v>
      </c>
      <c r="AI226" s="128" t="s">
        <v>46</v>
      </c>
      <c r="AJ226" s="128" t="s">
        <v>46</v>
      </c>
      <c r="AK226" s="128" t="s">
        <v>46</v>
      </c>
    </row>
    <row r="227" spans="1:37" ht="14.75" customHeight="1" x14ac:dyDescent="0.35">
      <c r="A227" s="8"/>
      <c r="B227" s="129">
        <v>32161826000129</v>
      </c>
      <c r="C227" s="125" t="s">
        <v>7728</v>
      </c>
      <c r="D227" s="122"/>
      <c r="E227" s="126" t="s">
        <v>4757</v>
      </c>
      <c r="F227" s="126" t="s">
        <v>163</v>
      </c>
      <c r="G227" s="126" t="s">
        <v>4598</v>
      </c>
      <c r="H227" s="127">
        <v>100000</v>
      </c>
      <c r="I227" s="127">
        <v>50000</v>
      </c>
      <c r="J227" s="127">
        <v>50000</v>
      </c>
      <c r="K227" s="126" t="s">
        <v>216</v>
      </c>
      <c r="L227" s="126" t="s">
        <v>216</v>
      </c>
      <c r="M227" s="153">
        <v>3.0000000000000001E-3</v>
      </c>
      <c r="N227" s="128" t="s">
        <v>46</v>
      </c>
      <c r="O227" s="155">
        <v>43535</v>
      </c>
      <c r="P227" s="153">
        <v>1.2290855041999999E-2</v>
      </c>
      <c r="Q227" s="153">
        <v>0.15869601333</v>
      </c>
      <c r="R227" s="153">
        <v>0.10957850921000001</v>
      </c>
      <c r="S227" s="153">
        <v>0.18944803431000001</v>
      </c>
      <c r="T227" s="153">
        <v>0.34970555724999997</v>
      </c>
      <c r="U227" s="153">
        <v>1.0075047169</v>
      </c>
      <c r="V227" s="153">
        <v>1.5315384418</v>
      </c>
      <c r="W227" s="153">
        <v>0.82297225436999999</v>
      </c>
      <c r="X227" s="153">
        <v>0.73335383641999996</v>
      </c>
      <c r="Y227" s="153">
        <v>0.8181365479199999</v>
      </c>
      <c r="Z227" s="153">
        <v>5.2361332771000003E-2</v>
      </c>
      <c r="AA227" s="153">
        <v>5.5286894329000004E-2</v>
      </c>
      <c r="AB227" s="178">
        <v>-0.37374400115</v>
      </c>
      <c r="AC227" s="177">
        <v>-0.17700240904</v>
      </c>
      <c r="AD227" s="153">
        <v>-5.0053173173000003E-2</v>
      </c>
      <c r="AE227" s="153">
        <v>-9.9898217806E-2</v>
      </c>
      <c r="AF227" s="181">
        <v>1.622482531</v>
      </c>
      <c r="AG227" s="180">
        <v>170541.09768000001</v>
      </c>
      <c r="AH227" s="180">
        <v>16117.70463</v>
      </c>
      <c r="AI227" s="128">
        <v>0</v>
      </c>
      <c r="AJ227" s="128">
        <v>0</v>
      </c>
      <c r="AK227" s="128">
        <v>0</v>
      </c>
    </row>
    <row r="228" spans="1:37" ht="14.75" customHeight="1" x14ac:dyDescent="0.35">
      <c r="A228" s="8"/>
      <c r="B228" s="129">
        <v>13077418000149</v>
      </c>
      <c r="C228" s="125" t="s">
        <v>7729</v>
      </c>
      <c r="D228" s="122"/>
      <c r="E228" s="126" t="s">
        <v>4757</v>
      </c>
      <c r="F228" s="126" t="s">
        <v>163</v>
      </c>
      <c r="G228" s="126" t="s">
        <v>3570</v>
      </c>
      <c r="H228" s="127">
        <v>1000</v>
      </c>
      <c r="I228" s="127">
        <v>0.01</v>
      </c>
      <c r="J228" s="127">
        <v>0.01</v>
      </c>
      <c r="K228" s="126" t="s">
        <v>215</v>
      </c>
      <c r="L228" s="126" t="s">
        <v>215</v>
      </c>
      <c r="M228" s="153">
        <v>2E-3</v>
      </c>
      <c r="N228" s="128" t="s">
        <v>46</v>
      </c>
      <c r="O228" s="155">
        <v>40661</v>
      </c>
      <c r="P228" s="153">
        <v>1.2391424049999999E-2</v>
      </c>
      <c r="Q228" s="153">
        <v>0.10498641529000001</v>
      </c>
      <c r="R228" s="153">
        <v>0.13324328162000001</v>
      </c>
      <c r="S228" s="153">
        <v>0.25987695691000001</v>
      </c>
      <c r="T228" s="153">
        <v>0.42873191519999998</v>
      </c>
      <c r="U228" s="153">
        <v>1.0157485494</v>
      </c>
      <c r="V228" s="153">
        <v>1.0131995600000001</v>
      </c>
      <c r="W228" s="153">
        <v>1.0007028261000002</v>
      </c>
      <c r="X228" s="153">
        <v>1.0059843800000001</v>
      </c>
      <c r="Y228" s="153">
        <v>1.0030188019000001</v>
      </c>
      <c r="Z228" s="153">
        <v>1.1023105795999999E-3</v>
      </c>
      <c r="AA228" s="153">
        <v>2.3399047698999999E-3</v>
      </c>
      <c r="AB228" s="178">
        <v>0.12775149473</v>
      </c>
      <c r="AC228" s="177">
        <v>1.9742747129E-2</v>
      </c>
      <c r="AD228" s="153">
        <v>0</v>
      </c>
      <c r="AE228" s="153">
        <v>-2.3053910583000002E-3</v>
      </c>
      <c r="AF228" s="181">
        <v>3.752993102</v>
      </c>
      <c r="AG228" s="180">
        <v>23444999.065000001</v>
      </c>
      <c r="AH228" s="180">
        <v>615580.52761999995</v>
      </c>
      <c r="AI228" s="128" t="s">
        <v>46</v>
      </c>
      <c r="AJ228" s="128" t="s">
        <v>46</v>
      </c>
      <c r="AK228" s="128" t="s">
        <v>46</v>
      </c>
    </row>
    <row r="229" spans="1:37" ht="14.75" customHeight="1" x14ac:dyDescent="0.35">
      <c r="A229" s="8"/>
      <c r="B229" s="129">
        <v>15486093000183</v>
      </c>
      <c r="C229" s="125" t="s">
        <v>7730</v>
      </c>
      <c r="D229" s="122"/>
      <c r="E229" s="126" t="s">
        <v>4757</v>
      </c>
      <c r="F229" s="126" t="s">
        <v>163</v>
      </c>
      <c r="G229" s="126" t="s">
        <v>5358</v>
      </c>
      <c r="H229" s="127">
        <v>300000</v>
      </c>
      <c r="I229" s="127">
        <v>0.01</v>
      </c>
      <c r="J229" s="127">
        <v>0.01</v>
      </c>
      <c r="K229" s="126" t="s">
        <v>215</v>
      </c>
      <c r="L229" s="126" t="s">
        <v>215</v>
      </c>
      <c r="M229" s="153">
        <v>1.5E-3</v>
      </c>
      <c r="N229" s="128" t="s">
        <v>46</v>
      </c>
      <c r="O229" s="155">
        <v>41662</v>
      </c>
      <c r="P229" s="153">
        <v>1.1970404499E-2</v>
      </c>
      <c r="Q229" s="153">
        <v>0.1014241994</v>
      </c>
      <c r="R229" s="153">
        <v>0.13004528675999999</v>
      </c>
      <c r="S229" s="153">
        <v>0.25170203948000003</v>
      </c>
      <c r="T229" s="153">
        <v>0.43659571147999998</v>
      </c>
      <c r="U229" s="153">
        <v>0.98123677772999995</v>
      </c>
      <c r="V229" s="153">
        <v>0.97882144011999994</v>
      </c>
      <c r="W229" s="153">
        <v>0.97668478595999997</v>
      </c>
      <c r="X229" s="153">
        <v>0.97433925326999993</v>
      </c>
      <c r="Y229" s="153">
        <v>1.0214161623</v>
      </c>
      <c r="Z229" s="153">
        <v>8.7468756591999996E-4</v>
      </c>
      <c r="AA229" s="153">
        <v>5.1740480338000001E-2</v>
      </c>
      <c r="AB229" s="178">
        <v>-39.797679051000003</v>
      </c>
      <c r="AC229" s="177">
        <v>0.53287144314000001</v>
      </c>
      <c r="AD229" s="153">
        <v>0</v>
      </c>
      <c r="AE229" s="153">
        <v>-6.8906550302999997E-2</v>
      </c>
      <c r="AF229" s="181">
        <v>3.9750628749999999</v>
      </c>
      <c r="AG229" s="180">
        <v>43166.987509999999</v>
      </c>
      <c r="AH229" s="180">
        <v>-380</v>
      </c>
      <c r="AI229" s="128" t="s">
        <v>46</v>
      </c>
      <c r="AJ229" s="128" t="s">
        <v>46</v>
      </c>
      <c r="AK229" s="128" t="s">
        <v>46</v>
      </c>
    </row>
    <row r="230" spans="1:37" ht="14.75" customHeight="1" x14ac:dyDescent="0.35">
      <c r="A230" s="8"/>
      <c r="B230" s="129">
        <v>19303793000146</v>
      </c>
      <c r="C230" s="125" t="s">
        <v>7730</v>
      </c>
      <c r="D230" s="122"/>
      <c r="E230" s="126" t="s">
        <v>4757</v>
      </c>
      <c r="F230" s="126" t="s">
        <v>163</v>
      </c>
      <c r="G230" s="126" t="s">
        <v>5358</v>
      </c>
      <c r="H230" s="127">
        <v>300000</v>
      </c>
      <c r="I230" s="127">
        <v>0.01</v>
      </c>
      <c r="J230" s="127">
        <v>0.01</v>
      </c>
      <c r="K230" s="126" t="s">
        <v>215</v>
      </c>
      <c r="L230" s="126" t="s">
        <v>215</v>
      </c>
      <c r="M230" s="153">
        <v>1.5E-3</v>
      </c>
      <c r="N230" s="128" t="s">
        <v>46</v>
      </c>
      <c r="O230" s="155">
        <v>41669</v>
      </c>
      <c r="P230" s="153">
        <v>1.2005530740000001E-2</v>
      </c>
      <c r="Q230" s="153">
        <v>0.10178089792</v>
      </c>
      <c r="R230" s="153">
        <v>0.13056099026000001</v>
      </c>
      <c r="S230" s="153">
        <v>0.25297256937000001</v>
      </c>
      <c r="T230" s="153">
        <v>0.41884385109999994</v>
      </c>
      <c r="U230" s="153">
        <v>0.98411614234</v>
      </c>
      <c r="V230" s="153">
        <v>0.98226385492000001</v>
      </c>
      <c r="W230" s="153">
        <v>0.98055789645000002</v>
      </c>
      <c r="X230" s="153">
        <v>0.97925747779999994</v>
      </c>
      <c r="Y230" s="153">
        <v>0.97988566481999995</v>
      </c>
      <c r="Z230" s="153">
        <v>8.7199398408999997E-4</v>
      </c>
      <c r="AA230" s="153">
        <v>4.7032380962999998E-2</v>
      </c>
      <c r="AB230" s="178">
        <v>-34.324690574999998</v>
      </c>
      <c r="AC230" s="177">
        <v>0.63392028418000002</v>
      </c>
      <c r="AD230" s="153">
        <v>0</v>
      </c>
      <c r="AE230" s="153">
        <v>-6.4751765229999994E-2</v>
      </c>
      <c r="AF230" s="181">
        <v>4.0778894259999996</v>
      </c>
      <c r="AG230" s="180">
        <v>64766.699809999998</v>
      </c>
      <c r="AH230" s="180">
        <v>-17579</v>
      </c>
      <c r="AI230" s="128" t="s">
        <v>46</v>
      </c>
      <c r="AJ230" s="128" t="s">
        <v>46</v>
      </c>
      <c r="AK230" s="128" t="s">
        <v>46</v>
      </c>
    </row>
    <row r="231" spans="1:37" ht="14.75" customHeight="1" x14ac:dyDescent="0.35">
      <c r="A231" s="8"/>
      <c r="B231" s="129">
        <v>46134117000169</v>
      </c>
      <c r="C231" s="125" t="s">
        <v>7731</v>
      </c>
      <c r="D231" s="122"/>
      <c r="E231" s="126" t="s">
        <v>4757</v>
      </c>
      <c r="F231" s="126" t="s">
        <v>163</v>
      </c>
      <c r="G231" s="126" t="s">
        <v>5358</v>
      </c>
      <c r="H231" s="127">
        <v>100000</v>
      </c>
      <c r="I231" s="127">
        <v>10000</v>
      </c>
      <c r="J231" s="127">
        <v>100000</v>
      </c>
      <c r="K231" s="126" t="s">
        <v>215</v>
      </c>
      <c r="L231" s="126" t="s">
        <v>215</v>
      </c>
      <c r="M231" s="153">
        <v>2E-3</v>
      </c>
      <c r="N231" s="128" t="s">
        <v>46</v>
      </c>
      <c r="O231" s="155">
        <v>44732</v>
      </c>
      <c r="P231" s="153">
        <v>3.8039583523999999E-3</v>
      </c>
      <c r="Q231" s="153">
        <v>8.7090464443000004E-2</v>
      </c>
      <c r="R231" s="153">
        <v>6.1182055126000001E-2</v>
      </c>
      <c r="S231" s="153">
        <v>0.1171003132</v>
      </c>
      <c r="T231" s="153">
        <v>0.24040763265999998</v>
      </c>
      <c r="U231" s="153">
        <v>0.31181768641000002</v>
      </c>
      <c r="V231" s="153">
        <v>0.84048988633999999</v>
      </c>
      <c r="W231" s="153">
        <v>0.45949825558999996</v>
      </c>
      <c r="X231" s="153">
        <v>0.45329561873000002</v>
      </c>
      <c r="Y231" s="153">
        <v>0.56243392935000003</v>
      </c>
      <c r="Z231" s="153">
        <v>4.8686488597000005E-2</v>
      </c>
      <c r="AA231" s="153">
        <v>5.0360749725000001E-2</v>
      </c>
      <c r="AB231" s="178">
        <v>-1.2877087074</v>
      </c>
      <c r="AC231" s="177">
        <v>-1.0053052728</v>
      </c>
      <c r="AD231" s="153">
        <v>-4.4316525834000003E-2</v>
      </c>
      <c r="AE231" s="153">
        <v>-5.8986206956000001E-2</v>
      </c>
      <c r="AF231" s="181">
        <v>1.2439415229999999</v>
      </c>
      <c r="AG231" s="180">
        <v>931016.22575999994</v>
      </c>
      <c r="AH231" s="180">
        <v>-28298.289499999999</v>
      </c>
      <c r="AI231" s="128">
        <v>0</v>
      </c>
      <c r="AJ231" s="128">
        <v>0</v>
      </c>
      <c r="AK231" s="128">
        <v>0</v>
      </c>
    </row>
    <row r="232" spans="1:37" ht="14.75" customHeight="1" x14ac:dyDescent="0.35">
      <c r="A232" s="8"/>
      <c r="B232" s="129">
        <v>49963751000100</v>
      </c>
      <c r="C232" s="125" t="s">
        <v>7731</v>
      </c>
      <c r="D232" s="122"/>
      <c r="E232" s="126" t="s">
        <v>4757</v>
      </c>
      <c r="F232" s="126" t="s">
        <v>163</v>
      </c>
      <c r="G232" s="126" t="s">
        <v>5358</v>
      </c>
      <c r="H232" s="127">
        <v>100000</v>
      </c>
      <c r="I232" s="127">
        <v>10000</v>
      </c>
      <c r="J232" s="127">
        <v>100000</v>
      </c>
      <c r="K232" s="126" t="s">
        <v>215</v>
      </c>
      <c r="L232" s="126" t="s">
        <v>215</v>
      </c>
      <c r="M232" s="153">
        <v>1.5E-3</v>
      </c>
      <c r="N232" s="128" t="s">
        <v>46</v>
      </c>
      <c r="O232" s="155">
        <v>45056</v>
      </c>
      <c r="P232" s="153">
        <v>4.4212442989999996E-3</v>
      </c>
      <c r="Q232" s="153">
        <v>9.4362969818000006E-2</v>
      </c>
      <c r="R232" s="153">
        <v>8.2576708015E-2</v>
      </c>
      <c r="S232" s="153">
        <v>0.14856132001</v>
      </c>
      <c r="T232" s="153" t="s">
        <v>46</v>
      </c>
      <c r="U232" s="153">
        <v>0.36241778712</v>
      </c>
      <c r="V232" s="153">
        <v>0.91067515006999999</v>
      </c>
      <c r="W232" s="153">
        <v>0.62017944980000006</v>
      </c>
      <c r="X232" s="153">
        <v>0.57508125840000002</v>
      </c>
      <c r="Y232" s="153" t="s">
        <v>46</v>
      </c>
      <c r="Z232" s="153">
        <v>3.6359558191000001E-2</v>
      </c>
      <c r="AA232" s="153">
        <v>3.4202105786999996E-2</v>
      </c>
      <c r="AB232" s="178">
        <v>-1.2155193942</v>
      </c>
      <c r="AC232" s="177">
        <v>-1.3611024870999999</v>
      </c>
      <c r="AD232" s="153">
        <v>-3.5594521183000001E-2</v>
      </c>
      <c r="AE232" s="153">
        <v>-3.5594521183000001E-2</v>
      </c>
      <c r="AF232" s="181">
        <v>1.1788843449999999</v>
      </c>
      <c r="AG232" s="180">
        <v>917064.95744999999</v>
      </c>
      <c r="AH232" s="180">
        <v>-26103.2929</v>
      </c>
      <c r="AI232" s="128" t="s">
        <v>46</v>
      </c>
      <c r="AJ232" s="128" t="s">
        <v>46</v>
      </c>
      <c r="AK232" s="128" t="s">
        <v>46</v>
      </c>
    </row>
    <row r="233" spans="1:37" ht="14.75" customHeight="1" x14ac:dyDescent="0.35">
      <c r="A233" s="8"/>
      <c r="B233" s="129">
        <v>49963803000130</v>
      </c>
      <c r="C233" s="125" t="s">
        <v>7731</v>
      </c>
      <c r="D233" s="122"/>
      <c r="E233" s="126" t="s">
        <v>4757</v>
      </c>
      <c r="F233" s="126" t="s">
        <v>163</v>
      </c>
      <c r="G233" s="126" t="s">
        <v>5358</v>
      </c>
      <c r="H233" s="127">
        <v>100000</v>
      </c>
      <c r="I233" s="127">
        <v>10000</v>
      </c>
      <c r="J233" s="127">
        <v>100000</v>
      </c>
      <c r="K233" s="126" t="s">
        <v>215</v>
      </c>
      <c r="L233" s="126" t="s">
        <v>215</v>
      </c>
      <c r="M233" s="153">
        <v>1.5E-3</v>
      </c>
      <c r="N233" s="128" t="s">
        <v>46</v>
      </c>
      <c r="O233" s="155">
        <v>45062</v>
      </c>
      <c r="P233" s="153">
        <v>3.5108191077999999E-3</v>
      </c>
      <c r="Q233" s="153">
        <v>8.9942843709999998E-2</v>
      </c>
      <c r="R233" s="153">
        <v>4.9523224198999995E-2</v>
      </c>
      <c r="S233" s="153">
        <v>9.3543595923999995E-2</v>
      </c>
      <c r="T233" s="153" t="s">
        <v>46</v>
      </c>
      <c r="U233" s="153">
        <v>0.28778850612000001</v>
      </c>
      <c r="V233" s="153">
        <v>0.8680175375100001</v>
      </c>
      <c r="W233" s="153">
        <v>0.37193642947</v>
      </c>
      <c r="X233" s="153">
        <v>0.36210750453000001</v>
      </c>
      <c r="Y233" s="153" t="s">
        <v>46</v>
      </c>
      <c r="Z233" s="153">
        <v>5.9939018250000003E-2</v>
      </c>
      <c r="AA233" s="153">
        <v>5.2883948407999995E-2</v>
      </c>
      <c r="AB233" s="178">
        <v>-1.2092471612</v>
      </c>
      <c r="AC233" s="177">
        <v>-1.2465726839</v>
      </c>
      <c r="AD233" s="153">
        <v>-5.4579352797999997E-2</v>
      </c>
      <c r="AE233" s="153">
        <v>-7.7258149011999996E-2</v>
      </c>
      <c r="AF233" s="181">
        <v>1.1192946349999999</v>
      </c>
      <c r="AG233" s="180">
        <v>225809.77626000001</v>
      </c>
      <c r="AH233" s="180">
        <v>-5453.5019700000003</v>
      </c>
      <c r="AI233" s="128" t="s">
        <v>46</v>
      </c>
      <c r="AJ233" s="128" t="s">
        <v>46</v>
      </c>
      <c r="AK233" s="128" t="s">
        <v>46</v>
      </c>
    </row>
    <row r="234" spans="1:37" ht="14.75" customHeight="1" x14ac:dyDescent="0.35">
      <c r="A234" s="8"/>
      <c r="B234" s="129">
        <v>46134096000181</v>
      </c>
      <c r="C234" s="125" t="s">
        <v>7731</v>
      </c>
      <c r="D234" s="122"/>
      <c r="E234" s="126" t="s">
        <v>4757</v>
      </c>
      <c r="F234" s="126" t="s">
        <v>163</v>
      </c>
      <c r="G234" s="126" t="s">
        <v>5358</v>
      </c>
      <c r="H234" s="127">
        <v>100000</v>
      </c>
      <c r="I234" s="127">
        <v>10000</v>
      </c>
      <c r="J234" s="127">
        <v>100000</v>
      </c>
      <c r="K234" s="126" t="s">
        <v>215</v>
      </c>
      <c r="L234" s="126" t="s">
        <v>215</v>
      </c>
      <c r="M234" s="153">
        <v>2E-3</v>
      </c>
      <c r="N234" s="128" t="s">
        <v>46</v>
      </c>
      <c r="O234" s="155">
        <v>44732</v>
      </c>
      <c r="P234" s="153">
        <v>7.0769143093999997E-3</v>
      </c>
      <c r="Q234" s="153">
        <v>8.5307038032999993E-2</v>
      </c>
      <c r="R234" s="153">
        <v>8.874975599200001E-2</v>
      </c>
      <c r="S234" s="153">
        <v>0.16765341642999998</v>
      </c>
      <c r="T234" s="153">
        <v>0.30006781600999999</v>
      </c>
      <c r="U234" s="153">
        <v>0.58010809858000001</v>
      </c>
      <c r="V234" s="153">
        <v>0.82327845141</v>
      </c>
      <c r="W234" s="153">
        <v>0.66654116110999995</v>
      </c>
      <c r="X234" s="153">
        <v>0.64898681355999999</v>
      </c>
      <c r="Y234" s="153">
        <v>0.70200899598000011</v>
      </c>
      <c r="Z234" s="153">
        <v>2.4731954882000001E-2</v>
      </c>
      <c r="AA234" s="153">
        <v>3.3503028130000001E-2</v>
      </c>
      <c r="AB234" s="178">
        <v>-1.5794977178</v>
      </c>
      <c r="AC234" s="177">
        <v>-1.1556141081</v>
      </c>
      <c r="AD234" s="153">
        <v>-2.3074577337000003E-2</v>
      </c>
      <c r="AE234" s="153">
        <v>-2.7502669083999998E-2</v>
      </c>
      <c r="AF234" s="181">
        <v>1.2986796140000001</v>
      </c>
      <c r="AG234" s="180">
        <v>1318402.0192</v>
      </c>
      <c r="AH234" s="180">
        <v>-37904.023739999997</v>
      </c>
      <c r="AI234" s="128">
        <v>0</v>
      </c>
      <c r="AJ234" s="128">
        <v>0</v>
      </c>
      <c r="AK234" s="128">
        <v>0</v>
      </c>
    </row>
    <row r="235" spans="1:37" ht="14.75" customHeight="1" x14ac:dyDescent="0.35">
      <c r="A235" s="8"/>
      <c r="B235" s="129">
        <v>44345590000160</v>
      </c>
      <c r="C235" s="125" t="s">
        <v>7732</v>
      </c>
      <c r="D235" s="122"/>
      <c r="E235" s="126" t="s">
        <v>4757</v>
      </c>
      <c r="F235" s="126" t="s">
        <v>163</v>
      </c>
      <c r="G235" s="126" t="s">
        <v>5358</v>
      </c>
      <c r="H235" s="127">
        <v>100000</v>
      </c>
      <c r="I235" s="127">
        <v>100000</v>
      </c>
      <c r="J235" s="127">
        <v>100000</v>
      </c>
      <c r="K235" s="126" t="s">
        <v>215</v>
      </c>
      <c r="L235" s="126" t="s">
        <v>215</v>
      </c>
      <c r="M235" s="153">
        <v>2E-3</v>
      </c>
      <c r="N235" s="128" t="s">
        <v>46</v>
      </c>
      <c r="O235" s="155">
        <v>44585</v>
      </c>
      <c r="P235" s="153">
        <v>1.1987480508E-2</v>
      </c>
      <c r="Q235" s="153">
        <v>0.10154610735</v>
      </c>
      <c r="R235" s="153">
        <v>0.13029302957</v>
      </c>
      <c r="S235" s="153">
        <v>0.25421654706000002</v>
      </c>
      <c r="T235" s="153">
        <v>0.40176431211999997</v>
      </c>
      <c r="U235" s="153">
        <v>0.98263653056</v>
      </c>
      <c r="V235" s="153">
        <v>0.97999794551999997</v>
      </c>
      <c r="W235" s="153">
        <v>0.97854541959000008</v>
      </c>
      <c r="X235" s="153">
        <v>0.98407291867000002</v>
      </c>
      <c r="Y235" s="153">
        <v>0.93992806399000006</v>
      </c>
      <c r="Z235" s="153">
        <v>8.6840357019000005E-4</v>
      </c>
      <c r="AA235" s="153">
        <v>1.6664404271000001E-2</v>
      </c>
      <c r="AB235" s="178">
        <v>-32.433128744000001</v>
      </c>
      <c r="AC235" s="177">
        <v>-0.67622602168000001</v>
      </c>
      <c r="AD235" s="153">
        <v>0</v>
      </c>
      <c r="AE235" s="153">
        <v>-1.8359749102E-2</v>
      </c>
      <c r="AF235" s="181">
        <v>1.4821319639999999</v>
      </c>
      <c r="AG235" s="180">
        <v>275161.69673999998</v>
      </c>
      <c r="AH235" s="180">
        <v>-1906.9303299999999</v>
      </c>
      <c r="AI235" s="128">
        <v>0</v>
      </c>
      <c r="AJ235" s="128">
        <v>0</v>
      </c>
      <c r="AK235" s="128">
        <v>0</v>
      </c>
    </row>
    <row r="236" spans="1:37" ht="14.75" customHeight="1" x14ac:dyDescent="0.35">
      <c r="A236" s="8"/>
      <c r="B236" s="129">
        <v>29323674000109</v>
      </c>
      <c r="C236" s="125" t="s">
        <v>7733</v>
      </c>
      <c r="D236" s="122"/>
      <c r="E236" s="126" t="s">
        <v>4757</v>
      </c>
      <c r="F236" s="126" t="s">
        <v>163</v>
      </c>
      <c r="G236" s="126" t="s">
        <v>6644</v>
      </c>
      <c r="H236" s="127">
        <v>0.01</v>
      </c>
      <c r="I236" s="127">
        <v>0.01</v>
      </c>
      <c r="J236" s="127">
        <v>0.01</v>
      </c>
      <c r="K236" s="126" t="s">
        <v>215</v>
      </c>
      <c r="L236" s="126" t="s">
        <v>215</v>
      </c>
      <c r="M236" s="153">
        <v>3.4999999999999996E-3</v>
      </c>
      <c r="N236" s="128" t="s">
        <v>46</v>
      </c>
      <c r="O236" s="155">
        <v>43223</v>
      </c>
      <c r="P236" s="153">
        <v>1.1716736182E-2</v>
      </c>
      <c r="Q236" s="153">
        <v>9.9112244246E-2</v>
      </c>
      <c r="R236" s="153">
        <v>0.1270124443</v>
      </c>
      <c r="S236" s="153">
        <v>0.24529436216</v>
      </c>
      <c r="T236" s="153">
        <v>0.40548062154999998</v>
      </c>
      <c r="U236" s="153">
        <v>0.96044310431000002</v>
      </c>
      <c r="V236" s="153">
        <v>0.95650929677999996</v>
      </c>
      <c r="W236" s="153">
        <v>0.95390709702999998</v>
      </c>
      <c r="X236" s="153">
        <v>0.94953511762000009</v>
      </c>
      <c r="Y236" s="153">
        <v>0.94862237410999994</v>
      </c>
      <c r="Z236" s="153">
        <v>8.7071315208000002E-4</v>
      </c>
      <c r="AA236" s="153">
        <v>2.4296020494E-3</v>
      </c>
      <c r="AB236" s="178">
        <v>-47.933552265000003</v>
      </c>
      <c r="AC236" s="177">
        <v>-34.201448970999998</v>
      </c>
      <c r="AD236" s="153">
        <v>0</v>
      </c>
      <c r="AE236" s="153">
        <v>0</v>
      </c>
      <c r="AF236" s="181">
        <v>1.779102363</v>
      </c>
      <c r="AG236" s="180">
        <v>1471342.8378000001</v>
      </c>
      <c r="AH236" s="180">
        <v>-316613.27428000001</v>
      </c>
      <c r="AI236" s="128" t="s">
        <v>46</v>
      </c>
      <c r="AJ236" s="128" t="s">
        <v>46</v>
      </c>
      <c r="AK236" s="128" t="s">
        <v>46</v>
      </c>
    </row>
    <row r="237" spans="1:37" ht="14.75" customHeight="1" x14ac:dyDescent="0.35">
      <c r="A237" s="8"/>
      <c r="B237" s="129">
        <v>13327340000173</v>
      </c>
      <c r="C237" s="125" t="s">
        <v>7734</v>
      </c>
      <c r="D237" s="122"/>
      <c r="E237" s="126" t="s">
        <v>4757</v>
      </c>
      <c r="F237" s="126" t="s">
        <v>163</v>
      </c>
      <c r="G237" s="126" t="s">
        <v>4598</v>
      </c>
      <c r="H237" s="127">
        <v>10000</v>
      </c>
      <c r="I237" s="127">
        <v>0.01</v>
      </c>
      <c r="J237" s="127">
        <v>0.01</v>
      </c>
      <c r="K237" s="126" t="s">
        <v>7441</v>
      </c>
      <c r="L237" s="126" t="s">
        <v>7441</v>
      </c>
      <c r="M237" s="153">
        <v>2E-3</v>
      </c>
      <c r="N237" s="128" t="s">
        <v>46</v>
      </c>
      <c r="O237" s="155">
        <v>40661</v>
      </c>
      <c r="P237" s="153">
        <v>4.4087065198E-3</v>
      </c>
      <c r="Q237" s="153">
        <v>0.10032348152000001</v>
      </c>
      <c r="R237" s="153">
        <v>3.3280744384999998E-2</v>
      </c>
      <c r="S237" s="153">
        <v>6.7528032786999995E-2</v>
      </c>
      <c r="T237" s="153">
        <v>0.17147644271000001</v>
      </c>
      <c r="U237" s="153">
        <v>0.36139004155999999</v>
      </c>
      <c r="V237" s="153">
        <v>0.96819866698000001</v>
      </c>
      <c r="W237" s="153">
        <v>0.24994982529000001</v>
      </c>
      <c r="X237" s="153">
        <v>0.26140119157000002</v>
      </c>
      <c r="Y237" s="153">
        <v>0.40116933224999995</v>
      </c>
      <c r="Z237" s="153">
        <v>7.2917973828999991E-2</v>
      </c>
      <c r="AA237" s="153">
        <v>0.10726724897000001</v>
      </c>
      <c r="AB237" s="178">
        <v>-1.181754829</v>
      </c>
      <c r="AC237" s="177">
        <v>0.10999916726</v>
      </c>
      <c r="AD237" s="153">
        <v>-7.5010085918999991E-2</v>
      </c>
      <c r="AE237" s="153">
        <v>-0.23019594722</v>
      </c>
      <c r="AF237" s="181">
        <v>4.0873525659999999</v>
      </c>
      <c r="AG237" s="180">
        <v>692324.77878000005</v>
      </c>
      <c r="AH237" s="180">
        <v>-184373.59617</v>
      </c>
      <c r="AI237" s="128" t="s">
        <v>46</v>
      </c>
      <c r="AJ237" s="128" t="s">
        <v>46</v>
      </c>
      <c r="AK237" s="128" t="s">
        <v>46</v>
      </c>
    </row>
    <row r="238" spans="1:37" ht="14.75" customHeight="1" x14ac:dyDescent="0.35">
      <c r="A238" s="8"/>
      <c r="B238" s="129">
        <v>7111384000169</v>
      </c>
      <c r="C238" s="125" t="s">
        <v>7735</v>
      </c>
      <c r="D238" s="122"/>
      <c r="E238" s="126" t="s">
        <v>4757</v>
      </c>
      <c r="F238" s="126" t="s">
        <v>163</v>
      </c>
      <c r="G238" s="126" t="s">
        <v>4598</v>
      </c>
      <c r="H238" s="127">
        <v>10000</v>
      </c>
      <c r="I238" s="127">
        <v>0.01</v>
      </c>
      <c r="J238" s="127">
        <v>0.01</v>
      </c>
      <c r="K238" s="126" t="s">
        <v>216</v>
      </c>
      <c r="L238" s="126" t="s">
        <v>216</v>
      </c>
      <c r="M238" s="153">
        <v>2E-3</v>
      </c>
      <c r="N238" s="128" t="s">
        <v>46</v>
      </c>
      <c r="O238" s="155">
        <v>38329</v>
      </c>
      <c r="P238" s="153">
        <v>1.2133827042000001E-2</v>
      </c>
      <c r="Q238" s="153">
        <v>0.14121728406</v>
      </c>
      <c r="R238" s="153">
        <v>0.11840614197</v>
      </c>
      <c r="S238" s="153">
        <v>0.20998676435999999</v>
      </c>
      <c r="T238" s="153">
        <v>0.36813326670000002</v>
      </c>
      <c r="U238" s="153">
        <v>0.99463283375</v>
      </c>
      <c r="V238" s="153">
        <v>1.3628552769000002</v>
      </c>
      <c r="W238" s="153">
        <v>0.88927080947999992</v>
      </c>
      <c r="X238" s="153">
        <v>0.81285931416000001</v>
      </c>
      <c r="Y238" s="153">
        <v>0.86124819508000006</v>
      </c>
      <c r="Z238" s="153">
        <v>3.4878002764999999E-2</v>
      </c>
      <c r="AA238" s="153">
        <v>3.0313352193999998E-2</v>
      </c>
      <c r="AB238" s="178">
        <v>-0.35821519570999999</v>
      </c>
      <c r="AC238" s="177">
        <v>0.14819094015000001</v>
      </c>
      <c r="AD238" s="153">
        <v>-2.9140512037000001E-2</v>
      </c>
      <c r="AE238" s="153">
        <v>-6.2212850056000003E-2</v>
      </c>
      <c r="AF238" s="181">
        <v>8.781023974</v>
      </c>
      <c r="AG238" s="180">
        <v>2619084.8174999999</v>
      </c>
      <c r="AH238" s="180">
        <v>107265.85451999999</v>
      </c>
      <c r="AI238" s="128">
        <v>0</v>
      </c>
      <c r="AJ238" s="128">
        <v>0</v>
      </c>
      <c r="AK238" s="128">
        <v>0</v>
      </c>
    </row>
    <row r="239" spans="1:37" ht="14.75" customHeight="1" x14ac:dyDescent="0.35">
      <c r="A239" s="8"/>
      <c r="B239" s="129">
        <v>19523305000106</v>
      </c>
      <c r="C239" s="125" t="s">
        <v>7736</v>
      </c>
      <c r="D239" s="122" t="s">
        <v>3401</v>
      </c>
      <c r="E239" s="126" t="s">
        <v>4757</v>
      </c>
      <c r="F239" s="126" t="s">
        <v>163</v>
      </c>
      <c r="G239" s="126" t="s">
        <v>5358</v>
      </c>
      <c r="H239" s="127">
        <v>300000</v>
      </c>
      <c r="I239" s="127">
        <v>0.01</v>
      </c>
      <c r="J239" s="127">
        <v>0.01</v>
      </c>
      <c r="K239" s="126" t="s">
        <v>215</v>
      </c>
      <c r="L239" s="126" t="s">
        <v>215</v>
      </c>
      <c r="M239" s="153">
        <v>2E-3</v>
      </c>
      <c r="N239" s="128" t="s">
        <v>46</v>
      </c>
      <c r="O239" s="155">
        <v>42079</v>
      </c>
      <c r="P239" s="153">
        <v>1.1928456221999999E-2</v>
      </c>
      <c r="Q239" s="153">
        <v>0.10099844387</v>
      </c>
      <c r="R239" s="153">
        <v>0.12951575186</v>
      </c>
      <c r="S239" s="153">
        <v>0.25098331165999999</v>
      </c>
      <c r="T239" s="153">
        <v>0.41580879981000002</v>
      </c>
      <c r="U239" s="153">
        <v>0.97779819786</v>
      </c>
      <c r="V239" s="153">
        <v>0.97471257219999996</v>
      </c>
      <c r="W239" s="153">
        <v>0.97270779696000009</v>
      </c>
      <c r="X239" s="153">
        <v>0.97155705600000009</v>
      </c>
      <c r="Y239" s="153">
        <v>0.97278515888000006</v>
      </c>
      <c r="Z239" s="153">
        <v>8.7188120130000002E-4</v>
      </c>
      <c r="AA239" s="153">
        <v>2.1201875489000002E-2</v>
      </c>
      <c r="AB239" s="178">
        <v>-37.920573894999997</v>
      </c>
      <c r="AC239" s="177">
        <v>0.74091123001000003</v>
      </c>
      <c r="AD239" s="153">
        <v>0</v>
      </c>
      <c r="AE239" s="153">
        <v>-2.6629884842E-2</v>
      </c>
      <c r="AF239" s="181">
        <v>3.0661160459999999</v>
      </c>
      <c r="AG239" s="180">
        <v>28915.48849</v>
      </c>
      <c r="AH239" s="180">
        <v>-5530.3832700000003</v>
      </c>
      <c r="AI239" s="128">
        <v>0</v>
      </c>
      <c r="AJ239" s="128">
        <v>0</v>
      </c>
      <c r="AK239" s="128">
        <v>0</v>
      </c>
    </row>
    <row r="240" spans="1:37" ht="14.75" customHeight="1" x14ac:dyDescent="0.35">
      <c r="A240" s="8"/>
      <c r="B240" s="129">
        <v>10220241000108</v>
      </c>
      <c r="C240" s="125" t="s">
        <v>7737</v>
      </c>
      <c r="D240" s="122"/>
      <c r="E240" s="126" t="s">
        <v>4757</v>
      </c>
      <c r="F240" s="126" t="s">
        <v>163</v>
      </c>
      <c r="G240" s="126" t="s">
        <v>3566</v>
      </c>
      <c r="H240" s="127">
        <v>0.01</v>
      </c>
      <c r="I240" s="127">
        <v>0.01</v>
      </c>
      <c r="J240" s="127">
        <v>0.01</v>
      </c>
      <c r="K240" s="126" t="s">
        <v>215</v>
      </c>
      <c r="L240" s="126" t="s">
        <v>216</v>
      </c>
      <c r="M240" s="153">
        <v>3.0000000000000001E-3</v>
      </c>
      <c r="N240" s="128" t="s">
        <v>46</v>
      </c>
      <c r="O240" s="155">
        <v>39674</v>
      </c>
      <c r="P240" s="153">
        <v>9.904783732099999E-3</v>
      </c>
      <c r="Q240" s="153">
        <v>0.10037880193</v>
      </c>
      <c r="R240" s="153">
        <v>9.9468156040999997E-2</v>
      </c>
      <c r="S240" s="153">
        <v>0.20951648717000002</v>
      </c>
      <c r="T240" s="153">
        <v>0.34501993816000004</v>
      </c>
      <c r="U240" s="153">
        <v>0.81191392270999996</v>
      </c>
      <c r="V240" s="153">
        <v>0.96873255146000004</v>
      </c>
      <c r="W240" s="153">
        <v>0.74704002822000004</v>
      </c>
      <c r="X240" s="153">
        <v>0.81103886993000007</v>
      </c>
      <c r="Y240" s="153">
        <v>0.80717453672999995</v>
      </c>
      <c r="Z240" s="153">
        <v>2.7527654661E-2</v>
      </c>
      <c r="AA240" s="153">
        <v>3.9310762599000001E-2</v>
      </c>
      <c r="AB240" s="178">
        <v>-1.0727644186</v>
      </c>
      <c r="AC240" s="177">
        <v>0.36853039772000001</v>
      </c>
      <c r="AD240" s="153">
        <v>-2.0984789646E-2</v>
      </c>
      <c r="AE240" s="153">
        <v>-6.8119424839000006E-2</v>
      </c>
      <c r="AF240" s="181">
        <v>6.2091383609999999</v>
      </c>
      <c r="AG240" s="180">
        <v>345179.29999000003</v>
      </c>
      <c r="AH240" s="180">
        <v>-117474.41922</v>
      </c>
      <c r="AI240" s="128" t="s">
        <v>46</v>
      </c>
      <c r="AJ240" s="128" t="s">
        <v>46</v>
      </c>
      <c r="AK240" s="128" t="s">
        <v>46</v>
      </c>
    </row>
    <row r="241" spans="1:37" ht="14.75" customHeight="1" x14ac:dyDescent="0.35">
      <c r="A241" s="8"/>
      <c r="B241" s="129">
        <v>10220247000177</v>
      </c>
      <c r="C241" s="125" t="s">
        <v>7738</v>
      </c>
      <c r="D241" s="122"/>
      <c r="E241" s="126" t="s">
        <v>4757</v>
      </c>
      <c r="F241" s="126" t="s">
        <v>163</v>
      </c>
      <c r="G241" s="126" t="s">
        <v>4598</v>
      </c>
      <c r="H241" s="127">
        <v>0.01</v>
      </c>
      <c r="I241" s="127">
        <v>0.01</v>
      </c>
      <c r="J241" s="127">
        <v>0.01</v>
      </c>
      <c r="K241" s="126" t="s">
        <v>215</v>
      </c>
      <c r="L241" s="126" t="s">
        <v>216</v>
      </c>
      <c r="M241" s="153">
        <v>1.8E-3</v>
      </c>
      <c r="N241" s="128" t="s">
        <v>46</v>
      </c>
      <c r="O241" s="155">
        <v>39674</v>
      </c>
      <c r="P241" s="153">
        <v>3.8428179177999997E-3</v>
      </c>
      <c r="Q241" s="153">
        <v>0.10008990441</v>
      </c>
      <c r="R241" s="153">
        <v>3.0880057171000001E-2</v>
      </c>
      <c r="S241" s="153">
        <v>6.5689045145999991E-2</v>
      </c>
      <c r="T241" s="153">
        <v>0.17113037179999999</v>
      </c>
      <c r="U241" s="153">
        <v>0.31500307874</v>
      </c>
      <c r="V241" s="153">
        <v>0.96594446851000004</v>
      </c>
      <c r="W241" s="153">
        <v>0.23191983946</v>
      </c>
      <c r="X241" s="153">
        <v>0.25428246560000001</v>
      </c>
      <c r="Y241" s="153">
        <v>0.40035969897000001</v>
      </c>
      <c r="Z241" s="153">
        <v>7.3933251539000003E-2</v>
      </c>
      <c r="AA241" s="153">
        <v>9.8425035275000003E-2</v>
      </c>
      <c r="AB241" s="178">
        <v>-1.1935378585</v>
      </c>
      <c r="AC241" s="177">
        <v>0.16470803911000001</v>
      </c>
      <c r="AD241" s="153">
        <v>-7.6692847686000001E-2</v>
      </c>
      <c r="AE241" s="153">
        <v>-0.18335304741000003</v>
      </c>
      <c r="AF241" s="181">
        <v>5.958019148</v>
      </c>
      <c r="AG241" s="180">
        <v>118889.00966</v>
      </c>
      <c r="AH241" s="180">
        <v>-174231.58213</v>
      </c>
      <c r="AI241" s="128">
        <v>0</v>
      </c>
      <c r="AJ241" s="128">
        <v>0</v>
      </c>
      <c r="AK241" s="128">
        <v>0</v>
      </c>
    </row>
    <row r="242" spans="1:37" ht="14.75" customHeight="1" x14ac:dyDescent="0.35">
      <c r="A242" s="8"/>
      <c r="B242" s="129">
        <v>10214125000178</v>
      </c>
      <c r="C242" s="125" t="s">
        <v>7739</v>
      </c>
      <c r="D242" s="122"/>
      <c r="E242" s="126" t="s">
        <v>4757</v>
      </c>
      <c r="F242" s="126" t="s">
        <v>114</v>
      </c>
      <c r="G242" s="126" t="s">
        <v>6707</v>
      </c>
      <c r="H242" s="127">
        <v>0.01</v>
      </c>
      <c r="I242" s="127">
        <v>0.01</v>
      </c>
      <c r="J242" s="127">
        <v>0.01</v>
      </c>
      <c r="K242" s="126" t="s">
        <v>216</v>
      </c>
      <c r="L242" s="126" t="s">
        <v>223</v>
      </c>
      <c r="M242" s="153">
        <v>1.8E-3</v>
      </c>
      <c r="N242" s="128" t="s">
        <v>46</v>
      </c>
      <c r="O242" s="155">
        <v>39674</v>
      </c>
      <c r="P242" s="153">
        <v>3.3979738618999999E-2</v>
      </c>
      <c r="Q242" s="153">
        <v>0.2150350207</v>
      </c>
      <c r="R242" s="153">
        <v>0.11056342277</v>
      </c>
      <c r="S242" s="153">
        <v>0.25627098817999999</v>
      </c>
      <c r="T242" s="153">
        <v>0.30169661798000003</v>
      </c>
      <c r="U242" s="153">
        <v>2.7853836712</v>
      </c>
      <c r="V242" s="153">
        <v>2.0752531434999999</v>
      </c>
      <c r="W242" s="153">
        <v>0.83036929366000001</v>
      </c>
      <c r="X242" s="153">
        <v>0.99202566564999994</v>
      </c>
      <c r="Y242" s="153">
        <v>0.70581958004000001</v>
      </c>
      <c r="Z242" s="153">
        <v>0.15297504061</v>
      </c>
      <c r="AA242" s="153">
        <v>0.24985331724000001</v>
      </c>
      <c r="AB242" s="178">
        <v>-5.5388807314999997E-2</v>
      </c>
      <c r="AC242" s="177">
        <v>2.3512354411999999E-2</v>
      </c>
      <c r="AD242" s="153">
        <v>-0.11075640042</v>
      </c>
      <c r="AE242" s="153">
        <v>-0.47230648880999998</v>
      </c>
      <c r="AF242" s="181">
        <v>3.1955316599999999</v>
      </c>
      <c r="AG242" s="180">
        <v>346817.24677000003</v>
      </c>
      <c r="AH242" s="180">
        <v>-5463.3337799999999</v>
      </c>
      <c r="AI242" s="128" t="s">
        <v>46</v>
      </c>
      <c r="AJ242" s="128" t="s">
        <v>46</v>
      </c>
      <c r="AK242" s="128" t="s">
        <v>46</v>
      </c>
    </row>
    <row r="243" spans="1:37" ht="14.75" customHeight="1" x14ac:dyDescent="0.35">
      <c r="A243" s="8"/>
      <c r="B243" s="129">
        <v>18270776000197</v>
      </c>
      <c r="C243" s="125" t="s">
        <v>7740</v>
      </c>
      <c r="D243" s="122"/>
      <c r="E243" s="126" t="s">
        <v>4757</v>
      </c>
      <c r="F243" s="126" t="s">
        <v>163</v>
      </c>
      <c r="G243" s="126" t="s">
        <v>4598</v>
      </c>
      <c r="H243" s="127">
        <v>0.01</v>
      </c>
      <c r="I243" s="127">
        <v>0.01</v>
      </c>
      <c r="J243" s="127">
        <v>0.01</v>
      </c>
      <c r="K243" s="126" t="s">
        <v>215</v>
      </c>
      <c r="L243" s="126" t="s">
        <v>216</v>
      </c>
      <c r="M243" s="153">
        <v>1.8E-3</v>
      </c>
      <c r="N243" s="128" t="s">
        <v>46</v>
      </c>
      <c r="O243" s="155">
        <v>41493</v>
      </c>
      <c r="P243" s="153">
        <v>6.3965643767000006E-3</v>
      </c>
      <c r="Q243" s="153">
        <v>8.1578614029999996E-2</v>
      </c>
      <c r="R243" s="153">
        <v>9.0101966462000013E-2</v>
      </c>
      <c r="S243" s="153">
        <v>0.17870137307</v>
      </c>
      <c r="T243" s="153">
        <v>0.31332613038000001</v>
      </c>
      <c r="U243" s="153">
        <v>0.52433852323000008</v>
      </c>
      <c r="V243" s="153">
        <v>0.78729629555000002</v>
      </c>
      <c r="W243" s="153">
        <v>0.67669672635</v>
      </c>
      <c r="X243" s="153">
        <v>0.69175348264999992</v>
      </c>
      <c r="Y243" s="153">
        <v>0.73302683747000008</v>
      </c>
      <c r="Z243" s="153">
        <v>2.2097083906999999E-2</v>
      </c>
      <c r="AA243" s="153">
        <v>2.8982438694999998E-2</v>
      </c>
      <c r="AB243" s="178">
        <v>-1.7155298243999999</v>
      </c>
      <c r="AC243" s="177">
        <v>0.28638716868000003</v>
      </c>
      <c r="AD243" s="153">
        <v>-1.795345554E-2</v>
      </c>
      <c r="AE243" s="153">
        <v>-5.3978195091999998E-2</v>
      </c>
      <c r="AF243" s="181">
        <v>3.3751513800000001</v>
      </c>
      <c r="AG243" s="180">
        <v>525231.87711999996</v>
      </c>
      <c r="AH243" s="180">
        <v>-2626.00047</v>
      </c>
      <c r="AI243" s="128" t="s">
        <v>46</v>
      </c>
      <c r="AJ243" s="128" t="s">
        <v>46</v>
      </c>
      <c r="AK243" s="128" t="s">
        <v>46</v>
      </c>
    </row>
    <row r="244" spans="1:37" ht="14.75" customHeight="1" x14ac:dyDescent="0.35">
      <c r="A244" s="8"/>
      <c r="B244" s="129">
        <v>27565843000191</v>
      </c>
      <c r="C244" s="125" t="s">
        <v>7741</v>
      </c>
      <c r="D244" s="122"/>
      <c r="E244" s="126" t="s">
        <v>4757</v>
      </c>
      <c r="F244" s="126" t="s">
        <v>114</v>
      </c>
      <c r="G244" s="126" t="s">
        <v>115</v>
      </c>
      <c r="H244" s="127">
        <v>1000</v>
      </c>
      <c r="I244" s="127">
        <v>1000</v>
      </c>
      <c r="J244" s="127">
        <v>1000</v>
      </c>
      <c r="K244" s="126" t="s">
        <v>3556</v>
      </c>
      <c r="L244" s="126" t="s">
        <v>7608</v>
      </c>
      <c r="M244" s="153">
        <v>6.5000000000000006E-3</v>
      </c>
      <c r="N244" s="128" t="s">
        <v>46</v>
      </c>
      <c r="O244" s="155">
        <v>42956</v>
      </c>
      <c r="P244" s="153">
        <v>3.0348974256E-2</v>
      </c>
      <c r="Q244" s="153">
        <v>0.28425461279000003</v>
      </c>
      <c r="R244" s="153">
        <v>0.13441745678</v>
      </c>
      <c r="S244" s="153">
        <v>0.22120223165</v>
      </c>
      <c r="T244" s="153">
        <v>0.25807844645</v>
      </c>
      <c r="U244" s="153">
        <v>2.4877630249</v>
      </c>
      <c r="V244" s="153">
        <v>2.7432753829000003</v>
      </c>
      <c r="W244" s="153">
        <v>1.0095212849999999</v>
      </c>
      <c r="X244" s="153">
        <v>0.8562744173900001</v>
      </c>
      <c r="Y244" s="153">
        <v>0.60377481825000001</v>
      </c>
      <c r="Z244" s="153">
        <v>0.16217496008000001</v>
      </c>
      <c r="AA244" s="153">
        <v>0.22653937031000002</v>
      </c>
      <c r="AB244" s="178">
        <v>8.8662022322999995E-2</v>
      </c>
      <c r="AC244" s="177">
        <v>0.15801916226000001</v>
      </c>
      <c r="AD244" s="153">
        <v>-0.13914000792</v>
      </c>
      <c r="AE244" s="153">
        <v>-0.46790457469000002</v>
      </c>
      <c r="AF244" s="181">
        <v>2.0901979380000002</v>
      </c>
      <c r="AG244" s="180">
        <v>83544.920880000005</v>
      </c>
      <c r="AH244" s="180">
        <v>-62674.067139999999</v>
      </c>
      <c r="AI244" s="128" t="s">
        <v>46</v>
      </c>
      <c r="AJ244" s="128" t="s">
        <v>46</v>
      </c>
      <c r="AK244" s="128" t="s">
        <v>46</v>
      </c>
    </row>
    <row r="245" spans="1:37" ht="14.75" customHeight="1" x14ac:dyDescent="0.35">
      <c r="A245" s="8"/>
      <c r="B245" s="129">
        <v>34613727000166</v>
      </c>
      <c r="C245" s="125" t="s">
        <v>7742</v>
      </c>
      <c r="D245" s="122"/>
      <c r="E245" s="126" t="s">
        <v>4757</v>
      </c>
      <c r="F245" s="126" t="s">
        <v>163</v>
      </c>
      <c r="G245" s="126" t="s">
        <v>3566</v>
      </c>
      <c r="H245" s="127">
        <v>0.01</v>
      </c>
      <c r="I245" s="127">
        <v>0.01</v>
      </c>
      <c r="J245" s="127">
        <v>0.01</v>
      </c>
      <c r="K245" s="126" t="s">
        <v>215</v>
      </c>
      <c r="L245" s="126" t="s">
        <v>216</v>
      </c>
      <c r="M245" s="153">
        <v>3.0000000000000001E-3</v>
      </c>
      <c r="N245" s="128" t="s">
        <v>46</v>
      </c>
      <c r="O245" s="155">
        <v>43896</v>
      </c>
      <c r="P245" s="153">
        <v>1.3202188760000001E-2</v>
      </c>
      <c r="Q245" s="153">
        <v>0.11021648357</v>
      </c>
      <c r="R245" s="153">
        <v>0.12836201879</v>
      </c>
      <c r="S245" s="153">
        <v>0.28241215243000001</v>
      </c>
      <c r="T245" s="153">
        <v>0.43518604719000004</v>
      </c>
      <c r="U245" s="153">
        <v>1.0822084716</v>
      </c>
      <c r="V245" s="153">
        <v>1.0636737368</v>
      </c>
      <c r="W245" s="153">
        <v>0.96404286518000004</v>
      </c>
      <c r="X245" s="153">
        <v>1.0932181808000001</v>
      </c>
      <c r="Y245" s="153">
        <v>1.0181182511</v>
      </c>
      <c r="Z245" s="153">
        <v>6.0272677099000001E-3</v>
      </c>
      <c r="AA245" s="153">
        <v>7.8232642602000003E-3</v>
      </c>
      <c r="AB245" s="178">
        <v>-0.72416297635000004</v>
      </c>
      <c r="AC245" s="177">
        <v>1.0642003739999999</v>
      </c>
      <c r="AD245" s="153">
        <v>-3.0474696179999998E-3</v>
      </c>
      <c r="AE245" s="153">
        <v>-1.6576769509E-2</v>
      </c>
      <c r="AF245" s="181">
        <v>1.73015338</v>
      </c>
      <c r="AG245" s="180">
        <v>227851.86421</v>
      </c>
      <c r="AH245" s="180">
        <v>-22663.07387</v>
      </c>
      <c r="AI245" s="128" t="s">
        <v>46</v>
      </c>
      <c r="AJ245" s="128" t="s">
        <v>46</v>
      </c>
      <c r="AK245" s="128" t="s">
        <v>46</v>
      </c>
    </row>
    <row r="246" spans="1:37" ht="14.75" customHeight="1" x14ac:dyDescent="0.35">
      <c r="A246" s="8"/>
      <c r="B246" s="129">
        <v>47542846000117</v>
      </c>
      <c r="C246" s="125" t="s">
        <v>7743</v>
      </c>
      <c r="D246" s="122"/>
      <c r="E246" s="126" t="s">
        <v>4757</v>
      </c>
      <c r="F246" s="126" t="s">
        <v>163</v>
      </c>
      <c r="G246" s="126" t="s">
        <v>3566</v>
      </c>
      <c r="H246" s="127">
        <v>0.01</v>
      </c>
      <c r="I246" s="127">
        <v>0.01</v>
      </c>
      <c r="J246" s="127">
        <v>0.01</v>
      </c>
      <c r="K246" s="126" t="s">
        <v>216</v>
      </c>
      <c r="L246" s="126" t="s">
        <v>216</v>
      </c>
      <c r="M246" s="153">
        <v>4.5000000000000005E-3</v>
      </c>
      <c r="N246" s="128" t="s">
        <v>7506</v>
      </c>
      <c r="O246" s="155">
        <v>44883</v>
      </c>
      <c r="P246" s="153">
        <v>1.5264626619999999E-2</v>
      </c>
      <c r="Q246" s="153">
        <v>5.9739073896999999E-2</v>
      </c>
      <c r="R246" s="153">
        <v>0.15847751395999998</v>
      </c>
      <c r="S246" s="153">
        <v>0.24423651041</v>
      </c>
      <c r="T246" s="153" t="s">
        <v>46</v>
      </c>
      <c r="U246" s="153">
        <v>1.2512704176</v>
      </c>
      <c r="V246" s="153">
        <v>0.57652795573000004</v>
      </c>
      <c r="W246" s="153">
        <v>1.1902205813</v>
      </c>
      <c r="X246" s="153">
        <v>0.94544017073000008</v>
      </c>
      <c r="Y246" s="153" t="s">
        <v>46</v>
      </c>
      <c r="Z246" s="153">
        <v>4.3901566901000007E-2</v>
      </c>
      <c r="AA246" s="153">
        <v>3.4109918923999998E-2</v>
      </c>
      <c r="AB246" s="178">
        <v>0.53256395359999997</v>
      </c>
      <c r="AC246" s="177">
        <v>-6.5651707658000005E-2</v>
      </c>
      <c r="AD246" s="153">
        <v>-2.2205246594E-2</v>
      </c>
      <c r="AE246" s="153">
        <v>-2.8231575526000002E-2</v>
      </c>
      <c r="AF246" s="181">
        <v>1.393147541</v>
      </c>
      <c r="AG246" s="180">
        <v>47992.373780000002</v>
      </c>
      <c r="AH246" s="180">
        <v>-13409.14911</v>
      </c>
      <c r="AI246" s="128" t="s">
        <v>46</v>
      </c>
      <c r="AJ246" s="128" t="s">
        <v>46</v>
      </c>
      <c r="AK246" s="128" t="s">
        <v>46</v>
      </c>
    </row>
    <row r="247" spans="1:37" ht="14.75" customHeight="1" x14ac:dyDescent="0.35">
      <c r="A247" s="8"/>
      <c r="B247" s="129">
        <v>44345473000104</v>
      </c>
      <c r="C247" s="125" t="s">
        <v>7744</v>
      </c>
      <c r="D247" s="122"/>
      <c r="E247" s="126" t="s">
        <v>4757</v>
      </c>
      <c r="F247" s="126" t="s">
        <v>163</v>
      </c>
      <c r="G247" s="126" t="s">
        <v>3566</v>
      </c>
      <c r="H247" s="127">
        <v>0.01</v>
      </c>
      <c r="I247" s="127">
        <v>0.01</v>
      </c>
      <c r="J247" s="127">
        <v>0.01</v>
      </c>
      <c r="K247" s="126" t="s">
        <v>216</v>
      </c>
      <c r="L247" s="126" t="s">
        <v>216</v>
      </c>
      <c r="M247" s="153">
        <v>9.0000000000000011E-3</v>
      </c>
      <c r="N247" s="128" t="s">
        <v>7506</v>
      </c>
      <c r="O247" s="155">
        <v>44599</v>
      </c>
      <c r="P247" s="153">
        <v>1.4923381708E-2</v>
      </c>
      <c r="Q247" s="153">
        <v>5.6773518810999998E-2</v>
      </c>
      <c r="R247" s="153">
        <v>0.15962184561999998</v>
      </c>
      <c r="S247" s="153">
        <v>0.24066230272</v>
      </c>
      <c r="T247" s="153">
        <v>0.40940722509999999</v>
      </c>
      <c r="U247" s="153">
        <v>1.2232979245</v>
      </c>
      <c r="V247" s="153">
        <v>0.54790807096000005</v>
      </c>
      <c r="W247" s="153">
        <v>1.1988149051999999</v>
      </c>
      <c r="X247" s="153">
        <v>0.93160440339999995</v>
      </c>
      <c r="Y247" s="153">
        <v>0.95780866758000005</v>
      </c>
      <c r="Z247" s="153">
        <v>4.5332092126999998E-2</v>
      </c>
      <c r="AA247" s="153">
        <v>3.1528484522000001E-2</v>
      </c>
      <c r="AB247" s="178">
        <v>0.53947230112</v>
      </c>
      <c r="AC247" s="177">
        <v>-6.7717316528000004E-2</v>
      </c>
      <c r="AD247" s="153">
        <v>-2.2550669310999999E-2</v>
      </c>
      <c r="AE247" s="153">
        <v>-2.8920491178E-2</v>
      </c>
      <c r="AF247" s="181">
        <v>1.525698158</v>
      </c>
      <c r="AG247" s="180">
        <v>3687363.4884000001</v>
      </c>
      <c r="AH247" s="180">
        <v>-1166865.8136</v>
      </c>
      <c r="AI247" s="128" t="s">
        <v>46</v>
      </c>
      <c r="AJ247" s="128" t="s">
        <v>46</v>
      </c>
      <c r="AK247" s="128" t="s">
        <v>46</v>
      </c>
    </row>
    <row r="248" spans="1:37" ht="14.75" customHeight="1" x14ac:dyDescent="0.35">
      <c r="A248" s="8"/>
      <c r="B248" s="129">
        <v>44345532000136</v>
      </c>
      <c r="C248" s="125" t="s">
        <v>7745</v>
      </c>
      <c r="D248" s="122"/>
      <c r="E248" s="126" t="s">
        <v>4757</v>
      </c>
      <c r="F248" s="126" t="s">
        <v>163</v>
      </c>
      <c r="G248" s="126" t="s">
        <v>3566</v>
      </c>
      <c r="H248" s="127">
        <v>1000</v>
      </c>
      <c r="I248" s="127">
        <v>1000</v>
      </c>
      <c r="J248" s="127">
        <v>1000</v>
      </c>
      <c r="K248" s="126" t="s">
        <v>216</v>
      </c>
      <c r="L248" s="126" t="s">
        <v>216</v>
      </c>
      <c r="M248" s="153">
        <v>6.9999999999999993E-3</v>
      </c>
      <c r="N248" s="128" t="s">
        <v>7506</v>
      </c>
      <c r="O248" s="155">
        <v>44599</v>
      </c>
      <c r="P248" s="153">
        <v>1.5065190347999999E-2</v>
      </c>
      <c r="Q248" s="153">
        <v>5.8202685726E-2</v>
      </c>
      <c r="R248" s="153">
        <v>0.16171942314999999</v>
      </c>
      <c r="S248" s="153">
        <v>0.24522687504000001</v>
      </c>
      <c r="T248" s="153">
        <v>0.41727106613999998</v>
      </c>
      <c r="U248" s="153">
        <v>1.2349222478999999</v>
      </c>
      <c r="V248" s="153">
        <v>0.56170062961</v>
      </c>
      <c r="W248" s="153">
        <v>1.2145684331</v>
      </c>
      <c r="X248" s="153">
        <v>0.94927387479999992</v>
      </c>
      <c r="Y248" s="153">
        <v>0.97620613261</v>
      </c>
      <c r="Z248" s="153">
        <v>4.4832045868000006E-2</v>
      </c>
      <c r="AA248" s="153">
        <v>3.1194321739999999E-2</v>
      </c>
      <c r="AB248" s="178">
        <v>0.58633637600999999</v>
      </c>
      <c r="AC248" s="177">
        <v>1.4119723037000001E-3</v>
      </c>
      <c r="AD248" s="153">
        <v>-2.2393247224000001E-2</v>
      </c>
      <c r="AE248" s="153">
        <v>-2.8647312757000002E-2</v>
      </c>
      <c r="AF248" s="181">
        <v>1.537896978</v>
      </c>
      <c r="AG248" s="180">
        <v>514768.33052999998</v>
      </c>
      <c r="AH248" s="180">
        <v>-264845.09652000002</v>
      </c>
      <c r="AI248" s="128" t="s">
        <v>46</v>
      </c>
      <c r="AJ248" s="128" t="s">
        <v>46</v>
      </c>
      <c r="AK248" s="128" t="s">
        <v>46</v>
      </c>
    </row>
    <row r="249" spans="1:37" ht="14.75" customHeight="1" x14ac:dyDescent="0.35">
      <c r="A249" s="8"/>
      <c r="B249" s="129">
        <v>71477000168</v>
      </c>
      <c r="C249" s="125" t="s">
        <v>7746</v>
      </c>
      <c r="D249" s="122"/>
      <c r="E249" s="126" t="s">
        <v>4757</v>
      </c>
      <c r="F249" s="126" t="s">
        <v>163</v>
      </c>
      <c r="G249" s="126" t="s">
        <v>6822</v>
      </c>
      <c r="H249" s="127">
        <v>50</v>
      </c>
      <c r="I249" s="127">
        <v>50</v>
      </c>
      <c r="J249" s="127">
        <v>0.01</v>
      </c>
      <c r="K249" s="126" t="s">
        <v>215</v>
      </c>
      <c r="L249" s="126" t="s">
        <v>215</v>
      </c>
      <c r="M249" s="153">
        <v>1.7500000000000002E-2</v>
      </c>
      <c r="N249" s="128" t="s">
        <v>46</v>
      </c>
      <c r="O249" s="155">
        <v>34473</v>
      </c>
      <c r="P249" s="153">
        <v>1.0667647410000002E-2</v>
      </c>
      <c r="Q249" s="153">
        <v>8.9331735272999993E-2</v>
      </c>
      <c r="R249" s="153">
        <v>0.11339741933000001</v>
      </c>
      <c r="S249" s="153">
        <v>0.21507376190999999</v>
      </c>
      <c r="T249" s="153">
        <v>0.35470626896000002</v>
      </c>
      <c r="U249" s="153">
        <v>0.87444730635000001</v>
      </c>
      <c r="V249" s="153">
        <v>0.86211987163000003</v>
      </c>
      <c r="W249" s="153">
        <v>0.85165358155999993</v>
      </c>
      <c r="X249" s="153">
        <v>0.83255109497999991</v>
      </c>
      <c r="Y249" s="153">
        <v>0.82983571862999994</v>
      </c>
      <c r="Z249" s="153">
        <v>9.4397894094000001E-4</v>
      </c>
      <c r="AA249" s="153">
        <v>2.0483640743000002E-3</v>
      </c>
      <c r="AB249" s="178">
        <v>-42.258171740999998</v>
      </c>
      <c r="AC249" s="177">
        <v>-48.365140756000002</v>
      </c>
      <c r="AD249" s="153">
        <v>0</v>
      </c>
      <c r="AE249" s="153">
        <v>-1.1609935116999999E-4</v>
      </c>
      <c r="AF249" s="181">
        <v>14.973159493000001</v>
      </c>
      <c r="AG249" s="180">
        <v>926624.59657000005</v>
      </c>
      <c r="AH249" s="180">
        <v>-171448.22073999999</v>
      </c>
      <c r="AI249" s="128" t="s">
        <v>46</v>
      </c>
      <c r="AJ249" s="128" t="s">
        <v>46</v>
      </c>
      <c r="AK249" s="128" t="s">
        <v>46</v>
      </c>
    </row>
    <row r="250" spans="1:37" ht="14.75" customHeight="1" x14ac:dyDescent="0.35">
      <c r="A250" s="8"/>
      <c r="B250" s="129">
        <v>3308718000138</v>
      </c>
      <c r="C250" s="125" t="s">
        <v>7747</v>
      </c>
      <c r="D250" s="122"/>
      <c r="E250" s="126" t="s">
        <v>4757</v>
      </c>
      <c r="F250" s="126" t="s">
        <v>163</v>
      </c>
      <c r="G250" s="126" t="s">
        <v>6822</v>
      </c>
      <c r="H250" s="127">
        <v>200</v>
      </c>
      <c r="I250" s="127">
        <v>0.01</v>
      </c>
      <c r="J250" s="127">
        <v>0.01</v>
      </c>
      <c r="K250" s="126" t="s">
        <v>215</v>
      </c>
      <c r="L250" s="126" t="s">
        <v>215</v>
      </c>
      <c r="M250" s="153">
        <v>1.7500000000000002E-2</v>
      </c>
      <c r="N250" s="128" t="s">
        <v>46</v>
      </c>
      <c r="O250" s="155">
        <v>36374</v>
      </c>
      <c r="P250" s="153">
        <v>1.0671645957999999E-2</v>
      </c>
      <c r="Q250" s="153">
        <v>8.9387255718999997E-2</v>
      </c>
      <c r="R250" s="153">
        <v>0.1134793756</v>
      </c>
      <c r="S250" s="153">
        <v>0.21524944195000001</v>
      </c>
      <c r="T250" s="153">
        <v>0.35521372075000002</v>
      </c>
      <c r="U250" s="153">
        <v>0.87477507492000006</v>
      </c>
      <c r="V250" s="153">
        <v>0.86265568658000003</v>
      </c>
      <c r="W250" s="153">
        <v>0.85226910129999989</v>
      </c>
      <c r="X250" s="153">
        <v>0.83323115286999994</v>
      </c>
      <c r="Y250" s="153">
        <v>0.83102290268000001</v>
      </c>
      <c r="Z250" s="153">
        <v>9.4863342397999992E-4</v>
      </c>
      <c r="AA250" s="153">
        <v>2.1707167054000002E-3</v>
      </c>
      <c r="AB250" s="178">
        <v>-40.989683581000001</v>
      </c>
      <c r="AC250" s="177">
        <v>-58.231588080000002</v>
      </c>
      <c r="AD250" s="153">
        <v>0</v>
      </c>
      <c r="AE250" s="153">
        <v>-6.5985015893999996E-5</v>
      </c>
      <c r="AF250" s="181">
        <v>7.3356966520000002</v>
      </c>
      <c r="AG250" s="180">
        <v>313819.49401999998</v>
      </c>
      <c r="AH250" s="180">
        <v>-85336.516789999994</v>
      </c>
      <c r="AI250" s="128" t="s">
        <v>46</v>
      </c>
      <c r="AJ250" s="128" t="s">
        <v>46</v>
      </c>
      <c r="AK250" s="128" t="s">
        <v>46</v>
      </c>
    </row>
    <row r="251" spans="1:37" ht="14.75" customHeight="1" x14ac:dyDescent="0.35">
      <c r="A251" s="8"/>
      <c r="B251" s="129">
        <v>55052563000115</v>
      </c>
      <c r="C251" s="125" t="s">
        <v>7748</v>
      </c>
      <c r="D251" s="122"/>
      <c r="E251" s="126" t="s">
        <v>4757</v>
      </c>
      <c r="F251" s="126" t="s">
        <v>163</v>
      </c>
      <c r="G251" s="126" t="s">
        <v>3566</v>
      </c>
      <c r="H251" s="127" t="s">
        <v>46</v>
      </c>
      <c r="I251" s="127" t="s">
        <v>46</v>
      </c>
      <c r="J251" s="127" t="s">
        <v>46</v>
      </c>
      <c r="K251" s="126" t="s">
        <v>215</v>
      </c>
      <c r="L251" s="126" t="s">
        <v>215</v>
      </c>
      <c r="M251" s="153">
        <v>5.0000000000000001E-3</v>
      </c>
      <c r="N251" s="128" t="s">
        <v>46</v>
      </c>
      <c r="O251" s="155">
        <v>45779</v>
      </c>
      <c r="P251" s="153" t="s">
        <v>46</v>
      </c>
      <c r="Q251" s="153" t="s">
        <v>46</v>
      </c>
      <c r="R251" s="153" t="s">
        <v>46</v>
      </c>
      <c r="S251" s="153" t="s">
        <v>46</v>
      </c>
      <c r="T251" s="153" t="s">
        <v>46</v>
      </c>
      <c r="U251" s="153" t="s">
        <v>46</v>
      </c>
      <c r="V251" s="153" t="s">
        <v>46</v>
      </c>
      <c r="W251" s="153" t="s">
        <v>46</v>
      </c>
      <c r="X251" s="153" t="s">
        <v>46</v>
      </c>
      <c r="Y251" s="153" t="s">
        <v>46</v>
      </c>
      <c r="Z251" s="153" t="s">
        <v>46</v>
      </c>
      <c r="AA251" s="153">
        <v>1.3658311570000001E-3</v>
      </c>
      <c r="AB251" s="178" t="s">
        <v>46</v>
      </c>
      <c r="AC251" s="177">
        <v>-2.9824995395</v>
      </c>
      <c r="AD251" s="153">
        <v>-1.5924692385999999E-4</v>
      </c>
      <c r="AE251" s="153">
        <v>-1.5924692385999999E-4</v>
      </c>
      <c r="AF251" s="181">
        <v>1.0580150150000001</v>
      </c>
      <c r="AG251" s="180">
        <v>45328.272080000002</v>
      </c>
      <c r="AH251" s="180">
        <v>44535.733670000001</v>
      </c>
      <c r="AI251" s="128" t="s">
        <v>46</v>
      </c>
      <c r="AJ251" s="128" t="s">
        <v>46</v>
      </c>
      <c r="AK251" s="128" t="s">
        <v>46</v>
      </c>
    </row>
    <row r="252" spans="1:37" ht="14.75" customHeight="1" x14ac:dyDescent="0.35">
      <c r="A252" s="8"/>
      <c r="B252" s="129">
        <v>4061762000159</v>
      </c>
      <c r="C252" s="125" t="s">
        <v>7749</v>
      </c>
      <c r="D252" s="122"/>
      <c r="E252" s="126" t="s">
        <v>4757</v>
      </c>
      <c r="F252" s="126" t="s">
        <v>163</v>
      </c>
      <c r="G252" s="126" t="s">
        <v>6644</v>
      </c>
      <c r="H252" s="127">
        <v>150000</v>
      </c>
      <c r="I252" s="127">
        <v>10000</v>
      </c>
      <c r="J252" s="127">
        <v>0.01</v>
      </c>
      <c r="K252" s="126" t="s">
        <v>215</v>
      </c>
      <c r="L252" s="126" t="s">
        <v>215</v>
      </c>
      <c r="M252" s="153">
        <v>0.01</v>
      </c>
      <c r="N252" s="128" t="s">
        <v>46</v>
      </c>
      <c r="O252" s="155">
        <v>36798</v>
      </c>
      <c r="P252" s="153">
        <v>1.1127238957000001E-2</v>
      </c>
      <c r="Q252" s="153">
        <v>9.3603365411000006E-2</v>
      </c>
      <c r="R252" s="153">
        <v>0.11948706980000001</v>
      </c>
      <c r="S252" s="153">
        <v>0.22881596206000002</v>
      </c>
      <c r="T252" s="153">
        <v>0.37780163870000005</v>
      </c>
      <c r="U252" s="153">
        <v>0.91212089781000005</v>
      </c>
      <c r="V252" s="153">
        <v>0.90334438399999994</v>
      </c>
      <c r="W252" s="153">
        <v>0.89738894888999998</v>
      </c>
      <c r="X252" s="153">
        <v>0.88574718770999994</v>
      </c>
      <c r="Y252" s="153">
        <v>0.88386736233999996</v>
      </c>
      <c r="Z252" s="153">
        <v>8.6909666075999997E-4</v>
      </c>
      <c r="AA252" s="153">
        <v>2.1787188290000002E-3</v>
      </c>
      <c r="AB252" s="178">
        <v>-120.47893593000001</v>
      </c>
      <c r="AC252" s="177">
        <v>-108.47676914</v>
      </c>
      <c r="AD252" s="153">
        <v>0</v>
      </c>
      <c r="AE252" s="153">
        <v>0</v>
      </c>
      <c r="AF252" s="181">
        <v>12.211110976000001</v>
      </c>
      <c r="AG252" s="180">
        <v>900810.95074999996</v>
      </c>
      <c r="AH252" s="180">
        <v>-528645.73329999996</v>
      </c>
      <c r="AI252" s="128" t="s">
        <v>46</v>
      </c>
      <c r="AJ252" s="128" t="s">
        <v>46</v>
      </c>
      <c r="AK252" s="128" t="s">
        <v>46</v>
      </c>
    </row>
    <row r="253" spans="1:37" ht="14.75" customHeight="1" x14ac:dyDescent="0.35">
      <c r="A253" s="8"/>
      <c r="B253" s="129">
        <v>42592315000115</v>
      </c>
      <c r="C253" s="125" t="s">
        <v>7750</v>
      </c>
      <c r="D253" s="122"/>
      <c r="E253" s="126" t="s">
        <v>4757</v>
      </c>
      <c r="F253" s="126" t="s">
        <v>163</v>
      </c>
      <c r="G253" s="126" t="s">
        <v>6644</v>
      </c>
      <c r="H253" s="127">
        <v>0.01</v>
      </c>
      <c r="I253" s="127">
        <v>0.01</v>
      </c>
      <c r="J253" s="127">
        <v>0.01</v>
      </c>
      <c r="K253" s="126" t="s">
        <v>215</v>
      </c>
      <c r="L253" s="126" t="s">
        <v>215</v>
      </c>
      <c r="M253" s="153">
        <v>1.7500000000000002E-2</v>
      </c>
      <c r="N253" s="128" t="s">
        <v>46</v>
      </c>
      <c r="O253" s="155">
        <v>44469</v>
      </c>
      <c r="P253" s="153">
        <v>9.488651108800001E-3</v>
      </c>
      <c r="Q253" s="153">
        <v>7.8484981661E-2</v>
      </c>
      <c r="R253" s="153">
        <v>9.9868009209000005E-2</v>
      </c>
      <c r="S253" s="153">
        <v>0.19038683393</v>
      </c>
      <c r="T253" s="153">
        <v>0.31589526421999997</v>
      </c>
      <c r="U253" s="153">
        <v>0.77780274172000008</v>
      </c>
      <c r="V253" s="153">
        <v>0.75744036660000003</v>
      </c>
      <c r="W253" s="153">
        <v>0.7500430629</v>
      </c>
      <c r="X253" s="153">
        <v>0.73698793217000003</v>
      </c>
      <c r="Y253" s="153">
        <v>0.73903732901999997</v>
      </c>
      <c r="Z253" s="153">
        <v>7.8398590369000007E-4</v>
      </c>
      <c r="AA253" s="153">
        <v>1.0110753346E-3</v>
      </c>
      <c r="AB253" s="178">
        <v>-157.22358432999999</v>
      </c>
      <c r="AC253" s="177">
        <v>-99.699949879000002</v>
      </c>
      <c r="AD253" s="153">
        <v>0</v>
      </c>
      <c r="AE253" s="153">
        <v>0</v>
      </c>
      <c r="AF253" s="181">
        <v>1.424440967</v>
      </c>
      <c r="AG253" s="180">
        <v>174944921.87</v>
      </c>
      <c r="AH253" s="180">
        <v>-3282130.4552000002</v>
      </c>
      <c r="AI253" s="128" t="s">
        <v>46</v>
      </c>
      <c r="AJ253" s="128" t="s">
        <v>46</v>
      </c>
      <c r="AK253" s="128" t="s">
        <v>46</v>
      </c>
    </row>
    <row r="254" spans="1:37" ht="14.75" customHeight="1" x14ac:dyDescent="0.35">
      <c r="A254" s="8"/>
      <c r="B254" s="129">
        <v>4288966000127</v>
      </c>
      <c r="C254" s="125" t="s">
        <v>7751</v>
      </c>
      <c r="D254" s="122"/>
      <c r="E254" s="126" t="s">
        <v>4757</v>
      </c>
      <c r="F254" s="126" t="s">
        <v>163</v>
      </c>
      <c r="G254" s="126" t="s">
        <v>6644</v>
      </c>
      <c r="H254" s="127">
        <v>0.01</v>
      </c>
      <c r="I254" s="127">
        <v>0.01</v>
      </c>
      <c r="J254" s="127">
        <v>0.01</v>
      </c>
      <c r="K254" s="126" t="s">
        <v>215</v>
      </c>
      <c r="L254" s="126" t="s">
        <v>215</v>
      </c>
      <c r="M254" s="153">
        <v>1.7500000000000002E-2</v>
      </c>
      <c r="N254" s="128" t="s">
        <v>46</v>
      </c>
      <c r="O254" s="155">
        <v>37452</v>
      </c>
      <c r="P254" s="153">
        <v>1.0464208906000002E-2</v>
      </c>
      <c r="Q254" s="153">
        <v>8.7529779468000002E-2</v>
      </c>
      <c r="R254" s="153">
        <v>0.11122008041999999</v>
      </c>
      <c r="S254" s="153">
        <v>0.21076947964999998</v>
      </c>
      <c r="T254" s="153">
        <v>0.34770627161000001</v>
      </c>
      <c r="U254" s="153">
        <v>0.85777106608999998</v>
      </c>
      <c r="V254" s="153">
        <v>0.84472961381999989</v>
      </c>
      <c r="W254" s="153">
        <v>0.83530101821000002</v>
      </c>
      <c r="X254" s="153">
        <v>0.81588920711000001</v>
      </c>
      <c r="Y254" s="153">
        <v>0.8134592169</v>
      </c>
      <c r="Z254" s="153">
        <v>8.6523089843000003E-4</v>
      </c>
      <c r="AA254" s="153">
        <v>2.1461762147E-3</v>
      </c>
      <c r="AB254" s="178">
        <v>-209.28593321</v>
      </c>
      <c r="AC254" s="177">
        <v>-56.673030513</v>
      </c>
      <c r="AD254" s="153">
        <v>0</v>
      </c>
      <c r="AE254" s="153">
        <v>-2.6702768346E-5</v>
      </c>
      <c r="AF254" s="181">
        <v>5.5051181160000002</v>
      </c>
      <c r="AG254" s="180">
        <v>1830301.5077</v>
      </c>
      <c r="AH254" s="180">
        <v>-357815.54483000003</v>
      </c>
      <c r="AI254" s="128" t="s">
        <v>46</v>
      </c>
      <c r="AJ254" s="128" t="s">
        <v>46</v>
      </c>
      <c r="AK254" s="128" t="s">
        <v>46</v>
      </c>
    </row>
    <row r="255" spans="1:37" ht="14.75" customHeight="1" x14ac:dyDescent="0.35">
      <c r="A255" s="8"/>
      <c r="B255" s="129">
        <v>2010147000198</v>
      </c>
      <c r="C255" s="125" t="s">
        <v>7752</v>
      </c>
      <c r="D255" s="122"/>
      <c r="E255" s="126" t="s">
        <v>4757</v>
      </c>
      <c r="F255" s="126" t="s">
        <v>163</v>
      </c>
      <c r="G255" s="126" t="s">
        <v>6644</v>
      </c>
      <c r="H255" s="127">
        <v>30000</v>
      </c>
      <c r="I255" s="127">
        <v>3000</v>
      </c>
      <c r="J255" s="127">
        <v>0.01</v>
      </c>
      <c r="K255" s="126" t="s">
        <v>215</v>
      </c>
      <c r="L255" s="126" t="s">
        <v>215</v>
      </c>
      <c r="M255" s="153">
        <v>1.7500000000000002E-2</v>
      </c>
      <c r="N255" s="128" t="s">
        <v>46</v>
      </c>
      <c r="O255" s="155">
        <v>35787</v>
      </c>
      <c r="P255" s="153">
        <v>1.0474405155E-2</v>
      </c>
      <c r="Q255" s="153">
        <v>8.7606880185999991E-2</v>
      </c>
      <c r="R255" s="153">
        <v>0.1113237156</v>
      </c>
      <c r="S255" s="153">
        <v>0.21089732467</v>
      </c>
      <c r="T255" s="153">
        <v>0.34777724781000002</v>
      </c>
      <c r="U255" s="153">
        <v>0.85860687193999996</v>
      </c>
      <c r="V255" s="153">
        <v>0.84547369497999991</v>
      </c>
      <c r="W255" s="153">
        <v>0.83607935403</v>
      </c>
      <c r="X255" s="153">
        <v>0.81638409552000002</v>
      </c>
      <c r="Y255" s="153">
        <v>0.81362526579999994</v>
      </c>
      <c r="Z255" s="153">
        <v>8.6741189376000004E-4</v>
      </c>
      <c r="AA255" s="153">
        <v>2.1715663348E-3</v>
      </c>
      <c r="AB255" s="178">
        <v>-191.28197166000001</v>
      </c>
      <c r="AC255" s="177">
        <v>-181.18317812000001</v>
      </c>
      <c r="AD255" s="153">
        <v>0</v>
      </c>
      <c r="AE255" s="153">
        <v>-3.2461008933999997E-5</v>
      </c>
      <c r="AF255" s="181">
        <v>13.108154841999999</v>
      </c>
      <c r="AG255" s="180">
        <v>1175669.3376</v>
      </c>
      <c r="AH255" s="180">
        <v>-99423.993491000001</v>
      </c>
      <c r="AI255" s="128" t="s">
        <v>46</v>
      </c>
      <c r="AJ255" s="128" t="s">
        <v>46</v>
      </c>
      <c r="AK255" s="128" t="s">
        <v>46</v>
      </c>
    </row>
    <row r="256" spans="1:37" ht="14.75" customHeight="1" x14ac:dyDescent="0.35">
      <c r="A256" s="8"/>
      <c r="B256" s="129">
        <v>11351449000110</v>
      </c>
      <c r="C256" s="125" t="s">
        <v>7753</v>
      </c>
      <c r="D256" s="122"/>
      <c r="E256" s="126" t="s">
        <v>4757</v>
      </c>
      <c r="F256" s="126" t="s">
        <v>163</v>
      </c>
      <c r="G256" s="126" t="s">
        <v>6644</v>
      </c>
      <c r="H256" s="127">
        <v>1000000</v>
      </c>
      <c r="I256" s="127">
        <v>0.01</v>
      </c>
      <c r="J256" s="127">
        <v>0.01</v>
      </c>
      <c r="K256" s="126" t="s">
        <v>215</v>
      </c>
      <c r="L256" s="126" t="s">
        <v>215</v>
      </c>
      <c r="M256" s="153">
        <v>2E-3</v>
      </c>
      <c r="N256" s="128" t="s">
        <v>46</v>
      </c>
      <c r="O256" s="155">
        <v>40156</v>
      </c>
      <c r="P256" s="153">
        <v>1.1840162732999999E-2</v>
      </c>
      <c r="Q256" s="153">
        <v>0.10023275591999999</v>
      </c>
      <c r="R256" s="153">
        <v>0.12856031561</v>
      </c>
      <c r="S256" s="153">
        <v>0.24875806668</v>
      </c>
      <c r="T256" s="153">
        <v>0.41134546112999998</v>
      </c>
      <c r="U256" s="153">
        <v>0.97056061296999996</v>
      </c>
      <c r="V256" s="153">
        <v>0.96732309522999993</v>
      </c>
      <c r="W256" s="153">
        <v>0.96553214245000007</v>
      </c>
      <c r="X256" s="153">
        <v>0.96294312685999994</v>
      </c>
      <c r="Y256" s="153">
        <v>0.96234317297000005</v>
      </c>
      <c r="Z256" s="153">
        <v>8.6707265906999995E-4</v>
      </c>
      <c r="AA256" s="153">
        <v>2.0203810057999997E-3</v>
      </c>
      <c r="AB256" s="178">
        <v>-45.660328649</v>
      </c>
      <c r="AC256" s="177">
        <v>-19.737646354999999</v>
      </c>
      <c r="AD256" s="153">
        <v>0</v>
      </c>
      <c r="AE256" s="153">
        <v>-2.9981059531E-7</v>
      </c>
      <c r="AF256" s="181">
        <v>4.0942029990000002</v>
      </c>
      <c r="AG256" s="180">
        <v>13528130.284</v>
      </c>
      <c r="AH256" s="180">
        <v>-962141.21516999998</v>
      </c>
      <c r="AI256" s="128" t="s">
        <v>46</v>
      </c>
      <c r="AJ256" s="128" t="s">
        <v>46</v>
      </c>
      <c r="AK256" s="128" t="s">
        <v>46</v>
      </c>
    </row>
    <row r="257" spans="1:37" ht="14.75" customHeight="1" x14ac:dyDescent="0.35">
      <c r="A257" s="8"/>
      <c r="B257" s="129">
        <v>7214377000192</v>
      </c>
      <c r="C257" s="125" t="s">
        <v>7754</v>
      </c>
      <c r="D257" s="122"/>
      <c r="E257" s="126" t="s">
        <v>4757</v>
      </c>
      <c r="F257" s="126" t="s">
        <v>163</v>
      </c>
      <c r="G257" s="126" t="s">
        <v>6644</v>
      </c>
      <c r="H257" s="127">
        <v>300000</v>
      </c>
      <c r="I257" s="127">
        <v>10000</v>
      </c>
      <c r="J257" s="127">
        <v>0.01</v>
      </c>
      <c r="K257" s="126" t="s">
        <v>215</v>
      </c>
      <c r="L257" s="126" t="s">
        <v>215</v>
      </c>
      <c r="M257" s="153">
        <v>5.0000000000000001E-3</v>
      </c>
      <c r="N257" s="128" t="s">
        <v>46</v>
      </c>
      <c r="O257" s="155">
        <v>38405</v>
      </c>
      <c r="P257" s="153">
        <v>1.1581889061E-2</v>
      </c>
      <c r="Q257" s="153">
        <v>9.7819434486000001E-2</v>
      </c>
      <c r="R257" s="153">
        <v>0.12525593940000002</v>
      </c>
      <c r="S257" s="153">
        <v>0.24144476229999998</v>
      </c>
      <c r="T257" s="153">
        <v>0.39902283623000001</v>
      </c>
      <c r="U257" s="153">
        <v>0.94938942980999996</v>
      </c>
      <c r="V257" s="153">
        <v>0.94403268944000007</v>
      </c>
      <c r="W257" s="153">
        <v>0.94071514176999993</v>
      </c>
      <c r="X257" s="153">
        <v>0.93463330645999998</v>
      </c>
      <c r="Y257" s="153">
        <v>0.93351437804000004</v>
      </c>
      <c r="Z257" s="153">
        <v>8.6805826836999994E-4</v>
      </c>
      <c r="AA257" s="153">
        <v>2.196666725E-3</v>
      </c>
      <c r="AB257" s="178">
        <v>-76.983762732000002</v>
      </c>
      <c r="AC257" s="177">
        <v>-44.644965085000003</v>
      </c>
      <c r="AD257" s="153">
        <v>0</v>
      </c>
      <c r="AE257" s="153">
        <v>0</v>
      </c>
      <c r="AF257" s="181">
        <v>7.0293112630000003</v>
      </c>
      <c r="AG257" s="180">
        <v>22453533.651000001</v>
      </c>
      <c r="AH257" s="180">
        <v>-4915208.3479000004</v>
      </c>
      <c r="AI257" s="128" t="s">
        <v>46</v>
      </c>
      <c r="AJ257" s="128" t="s">
        <v>46</v>
      </c>
      <c r="AK257" s="128" t="s">
        <v>46</v>
      </c>
    </row>
    <row r="258" spans="1:37" ht="14.75" customHeight="1" x14ac:dyDescent="0.35">
      <c r="A258" s="8"/>
      <c r="B258" s="129">
        <v>5775723000186</v>
      </c>
      <c r="C258" s="125" t="s">
        <v>7755</v>
      </c>
      <c r="D258" s="122"/>
      <c r="E258" s="126" t="s">
        <v>4757</v>
      </c>
      <c r="F258" s="126" t="s">
        <v>163</v>
      </c>
      <c r="G258" s="126" t="s">
        <v>6644</v>
      </c>
      <c r="H258" s="127">
        <v>100000</v>
      </c>
      <c r="I258" s="127">
        <v>0.01</v>
      </c>
      <c r="J258" s="127">
        <v>0.01</v>
      </c>
      <c r="K258" s="126" t="s">
        <v>215</v>
      </c>
      <c r="L258" s="126" t="s">
        <v>215</v>
      </c>
      <c r="M258" s="153">
        <v>0.01</v>
      </c>
      <c r="N258" s="128" t="s">
        <v>46</v>
      </c>
      <c r="O258" s="155">
        <v>39261</v>
      </c>
      <c r="P258" s="153">
        <v>1.1576936737E-2</v>
      </c>
      <c r="Q258" s="153">
        <v>9.7796245135999993E-2</v>
      </c>
      <c r="R258" s="153">
        <v>0.12522185696999999</v>
      </c>
      <c r="S258" s="153">
        <v>0.24138442681</v>
      </c>
      <c r="T258" s="153">
        <v>0.39889871710999997</v>
      </c>
      <c r="U258" s="153">
        <v>0.94898347839999997</v>
      </c>
      <c r="V258" s="153">
        <v>0.94380889439000004</v>
      </c>
      <c r="W258" s="153">
        <v>0.94045917094000009</v>
      </c>
      <c r="X258" s="153">
        <v>0.93439974763</v>
      </c>
      <c r="Y258" s="153">
        <v>0.93322400122000004</v>
      </c>
      <c r="Z258" s="153">
        <v>8.6736069398999998E-4</v>
      </c>
      <c r="AA258" s="153">
        <v>1.9308447307000002E-3</v>
      </c>
      <c r="AB258" s="178">
        <v>-79.122891617999997</v>
      </c>
      <c r="AC258" s="177">
        <v>-59.41152108</v>
      </c>
      <c r="AD258" s="153">
        <v>0</v>
      </c>
      <c r="AE258" s="153">
        <v>0</v>
      </c>
      <c r="AF258" s="181">
        <v>5.0137367429999999</v>
      </c>
      <c r="AG258" s="180">
        <v>8238131.5152000003</v>
      </c>
      <c r="AH258" s="180">
        <v>-604268.76737999998</v>
      </c>
      <c r="AI258" s="128" t="s">
        <v>46</v>
      </c>
      <c r="AJ258" s="128" t="s">
        <v>46</v>
      </c>
      <c r="AK258" s="128" t="s">
        <v>46</v>
      </c>
    </row>
    <row r="259" spans="1:37" ht="14.75" customHeight="1" x14ac:dyDescent="0.35">
      <c r="A259" s="8"/>
      <c r="B259" s="129">
        <v>43617404000131</v>
      </c>
      <c r="C259" s="125" t="s">
        <v>7756</v>
      </c>
      <c r="D259" s="122"/>
      <c r="E259" s="126" t="s">
        <v>4757</v>
      </c>
      <c r="F259" s="126" t="s">
        <v>163</v>
      </c>
      <c r="G259" s="126" t="s">
        <v>6644</v>
      </c>
      <c r="H259" s="127">
        <v>0.01</v>
      </c>
      <c r="I259" s="127">
        <v>0.01</v>
      </c>
      <c r="J259" s="127">
        <v>0.01</v>
      </c>
      <c r="K259" s="126" t="s">
        <v>215</v>
      </c>
      <c r="L259" s="126" t="s">
        <v>215</v>
      </c>
      <c r="M259" s="153">
        <v>4.6999999999999993E-3</v>
      </c>
      <c r="N259" s="128" t="s">
        <v>46</v>
      </c>
      <c r="O259" s="155">
        <v>44564</v>
      </c>
      <c r="P259" s="153">
        <v>1.1617418146000001E-2</v>
      </c>
      <c r="Q259" s="153">
        <v>9.8257719445000002E-2</v>
      </c>
      <c r="R259" s="153">
        <v>0.12582734706000001</v>
      </c>
      <c r="S259" s="153">
        <v>0.24259852876999999</v>
      </c>
      <c r="T259" s="153">
        <v>0.40109517953000001</v>
      </c>
      <c r="U259" s="153">
        <v>0.95230181634</v>
      </c>
      <c r="V259" s="153">
        <v>0.94826247597999991</v>
      </c>
      <c r="W259" s="153">
        <v>0.94500660957999993</v>
      </c>
      <c r="X259" s="153">
        <v>0.93909953949000002</v>
      </c>
      <c r="Y259" s="153">
        <v>0.93836262752999999</v>
      </c>
      <c r="Z259" s="153">
        <v>8.7403604270999994E-4</v>
      </c>
      <c r="AA259" s="153">
        <v>9.4670580938000003E-4</v>
      </c>
      <c r="AB259" s="178">
        <v>-49.151339311999998</v>
      </c>
      <c r="AC259" s="177">
        <v>-16.787098236999999</v>
      </c>
      <c r="AD259" s="153">
        <v>0</v>
      </c>
      <c r="AE259" s="153">
        <v>-9.2921099373999996E-5</v>
      </c>
      <c r="AF259" s="181">
        <v>1.5162315770000001</v>
      </c>
      <c r="AG259" s="180">
        <v>2908413.1338</v>
      </c>
      <c r="AH259" s="180">
        <v>-862049.89549000002</v>
      </c>
      <c r="AI259" s="128" t="s">
        <v>46</v>
      </c>
      <c r="AJ259" s="128" t="s">
        <v>46</v>
      </c>
      <c r="AK259" s="128" t="s">
        <v>46</v>
      </c>
    </row>
    <row r="260" spans="1:37" ht="14.75" customHeight="1" x14ac:dyDescent="0.35">
      <c r="A260" s="8"/>
      <c r="B260" s="129">
        <v>9632730000180</v>
      </c>
      <c r="C260" s="125" t="s">
        <v>7757</v>
      </c>
      <c r="D260" s="122"/>
      <c r="E260" s="126" t="s">
        <v>4757</v>
      </c>
      <c r="F260" s="126" t="s">
        <v>163</v>
      </c>
      <c r="G260" s="126" t="s">
        <v>6644</v>
      </c>
      <c r="H260" s="127">
        <v>70000</v>
      </c>
      <c r="I260" s="127">
        <v>5000</v>
      </c>
      <c r="J260" s="127">
        <v>0.01</v>
      </c>
      <c r="K260" s="126" t="s">
        <v>215</v>
      </c>
      <c r="L260" s="126" t="s">
        <v>215</v>
      </c>
      <c r="M260" s="153">
        <v>1.4999999999999999E-2</v>
      </c>
      <c r="N260" s="128" t="s">
        <v>46</v>
      </c>
      <c r="O260" s="155">
        <v>39631</v>
      </c>
      <c r="P260" s="153">
        <v>1.0688153861000001E-2</v>
      </c>
      <c r="Q260" s="153">
        <v>8.9586804765E-2</v>
      </c>
      <c r="R260" s="153">
        <v>0.11405184974</v>
      </c>
      <c r="S260" s="153">
        <v>0.21683295896000002</v>
      </c>
      <c r="T260" s="153">
        <v>0.35768332093999999</v>
      </c>
      <c r="U260" s="153">
        <v>0.87612825911000003</v>
      </c>
      <c r="V260" s="153">
        <v>0.86458148816999991</v>
      </c>
      <c r="W260" s="153">
        <v>0.85656857879000003</v>
      </c>
      <c r="X260" s="153">
        <v>0.83936095137</v>
      </c>
      <c r="Y260" s="153">
        <v>0.83680053511999997</v>
      </c>
      <c r="Z260" s="153">
        <v>8.6895663802000005E-4</v>
      </c>
      <c r="AA260" s="153">
        <v>2.0312413081E-3</v>
      </c>
      <c r="AB260" s="178">
        <v>-134.89333758000001</v>
      </c>
      <c r="AC260" s="177">
        <v>-155.44313216</v>
      </c>
      <c r="AD260" s="153">
        <v>0</v>
      </c>
      <c r="AE260" s="153">
        <v>-8.9426281568000002E-7</v>
      </c>
      <c r="AF260" s="181">
        <v>3.7345456339999998</v>
      </c>
      <c r="AG260" s="180">
        <v>441780.88308</v>
      </c>
      <c r="AH260" s="180">
        <v>-86097.042660999999</v>
      </c>
      <c r="AI260" s="128" t="s">
        <v>46</v>
      </c>
      <c r="AJ260" s="128" t="s">
        <v>46</v>
      </c>
      <c r="AK260" s="128" t="s">
        <v>46</v>
      </c>
    </row>
    <row r="261" spans="1:37" ht="14.75" customHeight="1" x14ac:dyDescent="0.35">
      <c r="A261" s="8"/>
      <c r="B261" s="129">
        <v>20762355000125</v>
      </c>
      <c r="C261" s="125" t="s">
        <v>7758</v>
      </c>
      <c r="D261" s="122"/>
      <c r="E261" s="126" t="s">
        <v>4757</v>
      </c>
      <c r="F261" s="126" t="s">
        <v>163</v>
      </c>
      <c r="G261" s="126" t="s">
        <v>6644</v>
      </c>
      <c r="H261" s="127">
        <v>10000000</v>
      </c>
      <c r="I261" s="127">
        <v>10000</v>
      </c>
      <c r="J261" s="127">
        <v>0.01</v>
      </c>
      <c r="K261" s="126" t="s">
        <v>215</v>
      </c>
      <c r="L261" s="126" t="s">
        <v>215</v>
      </c>
      <c r="M261" s="153">
        <v>2E-3</v>
      </c>
      <c r="N261" s="128" t="s">
        <v>46</v>
      </c>
      <c r="O261" s="155">
        <v>42079</v>
      </c>
      <c r="P261" s="153">
        <v>1.1834005925E-2</v>
      </c>
      <c r="Q261" s="153">
        <v>0.10020760395</v>
      </c>
      <c r="R261" s="153">
        <v>0.12852731761</v>
      </c>
      <c r="S261" s="153">
        <v>0.24870893676000003</v>
      </c>
      <c r="T261" s="153">
        <v>0.41128204615000002</v>
      </c>
      <c r="U261" s="153">
        <v>0.97005592773000004</v>
      </c>
      <c r="V261" s="153">
        <v>0.96708035948000004</v>
      </c>
      <c r="W261" s="153">
        <v>0.96528431608000009</v>
      </c>
      <c r="X261" s="153">
        <v>0.96275294482000007</v>
      </c>
      <c r="Y261" s="153">
        <v>0.96219481356000003</v>
      </c>
      <c r="Z261" s="153">
        <v>8.6688488327999998E-4</v>
      </c>
      <c r="AA261" s="153">
        <v>2.3784430214999997E-3</v>
      </c>
      <c r="AB261" s="178">
        <v>-45.666027941999999</v>
      </c>
      <c r="AC261" s="177">
        <v>-28.202033111999999</v>
      </c>
      <c r="AD261" s="153">
        <v>0</v>
      </c>
      <c r="AE261" s="153">
        <v>0</v>
      </c>
      <c r="AF261" s="181">
        <v>2.5299893710000001</v>
      </c>
      <c r="AG261" s="180">
        <v>3703438.0318999998</v>
      </c>
      <c r="AH261" s="180">
        <v>-791844.48536000005</v>
      </c>
      <c r="AI261" s="128" t="s">
        <v>46</v>
      </c>
      <c r="AJ261" s="128" t="s">
        <v>46</v>
      </c>
      <c r="AK261" s="128" t="s">
        <v>46</v>
      </c>
    </row>
    <row r="262" spans="1:37" ht="14.75" customHeight="1" x14ac:dyDescent="0.35">
      <c r="A262" s="8"/>
      <c r="B262" s="129">
        <v>55052709000122</v>
      </c>
      <c r="C262" s="125" t="s">
        <v>7759</v>
      </c>
      <c r="D262" s="122"/>
      <c r="E262" s="126" t="s">
        <v>4757</v>
      </c>
      <c r="F262" s="126" t="s">
        <v>163</v>
      </c>
      <c r="G262" s="126" t="s">
        <v>3566</v>
      </c>
      <c r="H262" s="127" t="s">
        <v>46</v>
      </c>
      <c r="I262" s="127" t="s">
        <v>46</v>
      </c>
      <c r="J262" s="127" t="s">
        <v>46</v>
      </c>
      <c r="K262" s="126" t="s">
        <v>215</v>
      </c>
      <c r="L262" s="126" t="s">
        <v>215</v>
      </c>
      <c r="M262" s="153">
        <v>3.4999999999999996E-3</v>
      </c>
      <c r="N262" s="128" t="s">
        <v>46</v>
      </c>
      <c r="O262" s="155">
        <v>45779</v>
      </c>
      <c r="P262" s="153" t="s">
        <v>46</v>
      </c>
      <c r="Q262" s="153" t="s">
        <v>46</v>
      </c>
      <c r="R262" s="153" t="s">
        <v>46</v>
      </c>
      <c r="S262" s="153" t="s">
        <v>46</v>
      </c>
      <c r="T262" s="153" t="s">
        <v>46</v>
      </c>
      <c r="U262" s="153" t="s">
        <v>46</v>
      </c>
      <c r="V262" s="153" t="s">
        <v>46</v>
      </c>
      <c r="W262" s="153" t="s">
        <v>46</v>
      </c>
      <c r="X262" s="153" t="s">
        <v>46</v>
      </c>
      <c r="Y262" s="153" t="s">
        <v>46</v>
      </c>
      <c r="Z262" s="153" t="s">
        <v>46</v>
      </c>
      <c r="AA262" s="153">
        <v>9.8560962457000002E-4</v>
      </c>
      <c r="AB262" s="178" t="s">
        <v>46</v>
      </c>
      <c r="AC262" s="177">
        <v>-1.0516294255</v>
      </c>
      <c r="AD262" s="153">
        <v>0</v>
      </c>
      <c r="AE262" s="153">
        <v>0</v>
      </c>
      <c r="AF262" s="181">
        <v>1.059354576</v>
      </c>
      <c r="AG262" s="180">
        <v>65437.095780000003</v>
      </c>
      <c r="AH262" s="180">
        <v>63325.448450000004</v>
      </c>
      <c r="AI262" s="128" t="s">
        <v>46</v>
      </c>
      <c r="AJ262" s="128" t="s">
        <v>46</v>
      </c>
      <c r="AK262" s="128" t="s">
        <v>46</v>
      </c>
    </row>
    <row r="263" spans="1:37" ht="14.75" customHeight="1" x14ac:dyDescent="0.35">
      <c r="A263" s="8"/>
      <c r="B263" s="129">
        <v>53828243000189</v>
      </c>
      <c r="C263" s="125" t="s">
        <v>7760</v>
      </c>
      <c r="D263" s="122"/>
      <c r="E263" s="126" t="s">
        <v>4757</v>
      </c>
      <c r="F263" s="126" t="s">
        <v>163</v>
      </c>
      <c r="G263" s="126" t="s">
        <v>3547</v>
      </c>
      <c r="H263" s="127">
        <v>0.01</v>
      </c>
      <c r="I263" s="127">
        <v>0.01</v>
      </c>
      <c r="J263" s="127">
        <v>0.01</v>
      </c>
      <c r="K263" s="126" t="s">
        <v>269</v>
      </c>
      <c r="L263" s="126" t="s">
        <v>269</v>
      </c>
      <c r="M263" s="153">
        <v>6.0000000000000001E-3</v>
      </c>
      <c r="N263" s="128" t="s">
        <v>7431</v>
      </c>
      <c r="O263" s="155">
        <v>45419</v>
      </c>
      <c r="P263" s="153">
        <v>1.8746507989000002E-2</v>
      </c>
      <c r="Q263" s="153">
        <v>0.11609013741</v>
      </c>
      <c r="R263" s="153">
        <v>0.14227219352000001</v>
      </c>
      <c r="S263" s="153" t="s">
        <v>46</v>
      </c>
      <c r="T263" s="153" t="s">
        <v>46</v>
      </c>
      <c r="U263" s="153">
        <v>1.5366868425000002</v>
      </c>
      <c r="V263" s="153">
        <v>1.1203590085999999</v>
      </c>
      <c r="W263" s="153">
        <v>1.0685130567999999</v>
      </c>
      <c r="X263" s="153" t="s">
        <v>46</v>
      </c>
      <c r="Y263" s="153" t="s">
        <v>46</v>
      </c>
      <c r="Z263" s="153">
        <v>1.4810326979E-2</v>
      </c>
      <c r="AA263" s="153">
        <v>1.2713332736E-2</v>
      </c>
      <c r="AB263" s="178">
        <v>0.55699157222999995</v>
      </c>
      <c r="AC263" s="177">
        <v>0.70188922796999997</v>
      </c>
      <c r="AD263" s="153">
        <v>-7.2900379440999996E-3</v>
      </c>
      <c r="AE263" s="153">
        <v>-7.2900379440999996E-3</v>
      </c>
      <c r="AF263" s="181">
        <v>1.1945731740000001</v>
      </c>
      <c r="AG263" s="180">
        <v>2983287.9959999998</v>
      </c>
      <c r="AH263" s="180">
        <v>2330399.0786000001</v>
      </c>
      <c r="AI263" s="128" t="s">
        <v>46</v>
      </c>
      <c r="AJ263" s="128" t="s">
        <v>46</v>
      </c>
      <c r="AK263" s="128" t="s">
        <v>46</v>
      </c>
    </row>
    <row r="264" spans="1:37" ht="14.75" customHeight="1" x14ac:dyDescent="0.35">
      <c r="A264" s="8"/>
      <c r="B264" s="129">
        <v>57032645000123</v>
      </c>
      <c r="C264" s="125" t="s">
        <v>7761</v>
      </c>
      <c r="D264" s="122"/>
      <c r="E264" s="126" t="s">
        <v>4757</v>
      </c>
      <c r="F264" s="126" t="s">
        <v>163</v>
      </c>
      <c r="G264" s="126" t="s">
        <v>3547</v>
      </c>
      <c r="H264" s="127" t="s">
        <v>46</v>
      </c>
      <c r="I264" s="127" t="s">
        <v>46</v>
      </c>
      <c r="J264" s="127" t="s">
        <v>46</v>
      </c>
      <c r="K264" s="126" t="s">
        <v>214</v>
      </c>
      <c r="L264" s="126" t="s">
        <v>3554</v>
      </c>
      <c r="M264" s="153">
        <v>6.0000000000000001E-3</v>
      </c>
      <c r="N264" s="128" t="s">
        <v>46</v>
      </c>
      <c r="O264" s="155">
        <v>45604</v>
      </c>
      <c r="P264" s="153">
        <v>2.0289184323999999E-2</v>
      </c>
      <c r="Q264" s="153">
        <v>0.12407153651</v>
      </c>
      <c r="R264" s="153" t="s">
        <v>46</v>
      </c>
      <c r="S264" s="153" t="s">
        <v>46</v>
      </c>
      <c r="T264" s="153" t="s">
        <v>46</v>
      </c>
      <c r="U264" s="153">
        <v>1.6631429498000001</v>
      </c>
      <c r="V264" s="153">
        <v>1.1973856412999999</v>
      </c>
      <c r="W264" s="153" t="s">
        <v>46</v>
      </c>
      <c r="X264" s="153" t="s">
        <v>46</v>
      </c>
      <c r="Y264" s="153" t="s">
        <v>46</v>
      </c>
      <c r="Z264" s="153" t="s">
        <v>46</v>
      </c>
      <c r="AA264" s="153">
        <v>7.0398121250000003E-3</v>
      </c>
      <c r="AB264" s="178" t="s">
        <v>46</v>
      </c>
      <c r="AC264" s="177">
        <v>2.4418119260000002</v>
      </c>
      <c r="AD264" s="153">
        <v>-2.6066075976000002E-3</v>
      </c>
      <c r="AE264" s="153">
        <v>-2.6066075976000002E-3</v>
      </c>
      <c r="AF264" s="181">
        <v>1.13653837</v>
      </c>
      <c r="AG264" s="180">
        <v>620342.05778000003</v>
      </c>
      <c r="AH264" s="180">
        <v>509209.38111000002</v>
      </c>
      <c r="AI264" s="128" t="s">
        <v>46</v>
      </c>
      <c r="AJ264" s="128" t="s">
        <v>46</v>
      </c>
      <c r="AK264" s="128" t="s">
        <v>46</v>
      </c>
    </row>
    <row r="265" spans="1:37" ht="14.75" customHeight="1" x14ac:dyDescent="0.35">
      <c r="A265" s="8"/>
      <c r="B265" s="129">
        <v>57032921000153</v>
      </c>
      <c r="C265" s="125" t="s">
        <v>7762</v>
      </c>
      <c r="D265" s="122"/>
      <c r="E265" s="126" t="s">
        <v>4757</v>
      </c>
      <c r="F265" s="126" t="s">
        <v>163</v>
      </c>
      <c r="G265" s="126" t="s">
        <v>3547</v>
      </c>
      <c r="H265" s="127" t="s">
        <v>46</v>
      </c>
      <c r="I265" s="127" t="s">
        <v>46</v>
      </c>
      <c r="J265" s="127" t="s">
        <v>46</v>
      </c>
      <c r="K265" s="126" t="s">
        <v>214</v>
      </c>
      <c r="L265" s="126" t="s">
        <v>3554</v>
      </c>
      <c r="M265" s="153">
        <v>3.0000000000000001E-3</v>
      </c>
      <c r="N265" s="128" t="s">
        <v>46</v>
      </c>
      <c r="O265" s="155">
        <v>45604</v>
      </c>
      <c r="P265" s="153">
        <v>2.0592723555000001E-2</v>
      </c>
      <c r="Q265" s="153">
        <v>0.12662382621000001</v>
      </c>
      <c r="R265" s="153" t="s">
        <v>46</v>
      </c>
      <c r="S265" s="153" t="s">
        <v>46</v>
      </c>
      <c r="T265" s="153" t="s">
        <v>46</v>
      </c>
      <c r="U265" s="153">
        <v>1.6880246367</v>
      </c>
      <c r="V265" s="153">
        <v>1.2220171977000001</v>
      </c>
      <c r="W265" s="153" t="s">
        <v>46</v>
      </c>
      <c r="X265" s="153" t="s">
        <v>46</v>
      </c>
      <c r="Y265" s="153" t="s">
        <v>46</v>
      </c>
      <c r="Z265" s="153" t="s">
        <v>46</v>
      </c>
      <c r="AA265" s="153">
        <v>6.5344484620999998E-3</v>
      </c>
      <c r="AB265" s="178" t="s">
        <v>46</v>
      </c>
      <c r="AC265" s="177">
        <v>3.1395555970000002</v>
      </c>
      <c r="AD265" s="153">
        <v>-1.9704236432E-3</v>
      </c>
      <c r="AE265" s="153">
        <v>-1.9704236432E-3</v>
      </c>
      <c r="AF265" s="181">
        <v>1.13968626</v>
      </c>
      <c r="AG265" s="180">
        <v>918432.30619000003</v>
      </c>
      <c r="AH265" s="180">
        <v>352649.5993</v>
      </c>
      <c r="AI265" s="128" t="s">
        <v>46</v>
      </c>
      <c r="AJ265" s="128" t="s">
        <v>46</v>
      </c>
      <c r="AK265" s="128" t="s">
        <v>46</v>
      </c>
    </row>
    <row r="266" spans="1:37" ht="14.75" customHeight="1" x14ac:dyDescent="0.35">
      <c r="A266" s="8"/>
      <c r="B266" s="129">
        <v>53828131000128</v>
      </c>
      <c r="C266" s="125" t="s">
        <v>7763</v>
      </c>
      <c r="D266" s="122"/>
      <c r="E266" s="126" t="s">
        <v>4757</v>
      </c>
      <c r="F266" s="126" t="s">
        <v>163</v>
      </c>
      <c r="G266" s="126" t="s">
        <v>3547</v>
      </c>
      <c r="H266" s="127">
        <v>25000</v>
      </c>
      <c r="I266" s="127">
        <v>0.01</v>
      </c>
      <c r="J266" s="127">
        <v>0.01</v>
      </c>
      <c r="K266" s="126" t="s">
        <v>269</v>
      </c>
      <c r="L266" s="126" t="s">
        <v>269</v>
      </c>
      <c r="M266" s="153">
        <v>3.0000000000000001E-3</v>
      </c>
      <c r="N266" s="128" t="s">
        <v>7431</v>
      </c>
      <c r="O266" s="155">
        <v>45419</v>
      </c>
      <c r="P266" s="153">
        <v>2.2667340378999999E-2</v>
      </c>
      <c r="Q266" s="153">
        <v>0.1248490048</v>
      </c>
      <c r="R266" s="153">
        <v>0.15222083828999999</v>
      </c>
      <c r="S266" s="153" t="s">
        <v>46</v>
      </c>
      <c r="T266" s="153" t="s">
        <v>46</v>
      </c>
      <c r="U266" s="153">
        <v>1.8580849155999999</v>
      </c>
      <c r="V266" s="153">
        <v>1.2048888075999999</v>
      </c>
      <c r="W266" s="153">
        <v>1.1432307972</v>
      </c>
      <c r="X266" s="153" t="s">
        <v>46</v>
      </c>
      <c r="Y266" s="153" t="s">
        <v>46</v>
      </c>
      <c r="Z266" s="153">
        <v>1.4199311348000001E-2</v>
      </c>
      <c r="AA266" s="153">
        <v>1.2212194507E-2</v>
      </c>
      <c r="AB266" s="178">
        <v>1.2072608452</v>
      </c>
      <c r="AC266" s="177">
        <v>1.3247535007</v>
      </c>
      <c r="AD266" s="153">
        <v>-7.2766688460999991E-3</v>
      </c>
      <c r="AE266" s="153">
        <v>-7.2766688460999991E-3</v>
      </c>
      <c r="AF266" s="181">
        <v>1.2065087670000001</v>
      </c>
      <c r="AG266" s="180">
        <v>8647412.6066999994</v>
      </c>
      <c r="AH266" s="180">
        <v>3182105.7072999999</v>
      </c>
      <c r="AI266" s="128" t="s">
        <v>46</v>
      </c>
      <c r="AJ266" s="128" t="s">
        <v>46</v>
      </c>
      <c r="AK266" s="128" t="s">
        <v>46</v>
      </c>
    </row>
    <row r="267" spans="1:37" ht="14.75" customHeight="1" x14ac:dyDescent="0.35">
      <c r="A267" s="8"/>
      <c r="B267" s="129">
        <v>360293000118</v>
      </c>
      <c r="C267" s="125" t="s">
        <v>7764</v>
      </c>
      <c r="D267" s="122" t="s">
        <v>3393</v>
      </c>
      <c r="E267" s="126" t="s">
        <v>4757</v>
      </c>
      <c r="F267" s="126" t="s">
        <v>163</v>
      </c>
      <c r="G267" s="126" t="s">
        <v>7765</v>
      </c>
      <c r="H267" s="127">
        <v>1000</v>
      </c>
      <c r="I267" s="127">
        <v>200</v>
      </c>
      <c r="J267" s="127">
        <v>200</v>
      </c>
      <c r="K267" s="126" t="s">
        <v>216</v>
      </c>
      <c r="L267" s="126" t="s">
        <v>224</v>
      </c>
      <c r="M267" s="153">
        <v>0.01</v>
      </c>
      <c r="N267" s="128" t="s">
        <v>46</v>
      </c>
      <c r="O267" s="155">
        <v>34705</v>
      </c>
      <c r="P267" s="153">
        <v>-4.9887851292000004E-3</v>
      </c>
      <c r="Q267" s="153">
        <v>-4.2576749428999999E-2</v>
      </c>
      <c r="R267" s="153">
        <v>6.0730440585999995E-2</v>
      </c>
      <c r="S267" s="153">
        <v>0.21479440567000002</v>
      </c>
      <c r="T267" s="153">
        <v>0.18508743247000001</v>
      </c>
      <c r="U267" s="153">
        <v>-0.40894018621</v>
      </c>
      <c r="V267" s="153">
        <v>-0.41089834020999999</v>
      </c>
      <c r="W267" s="153">
        <v>0.45610647522999997</v>
      </c>
      <c r="X267" s="153">
        <v>0.83146970623000005</v>
      </c>
      <c r="Y267" s="153">
        <v>0.43301225825</v>
      </c>
      <c r="Z267" s="153">
        <v>0.10827017997000001</v>
      </c>
      <c r="AA267" s="153">
        <v>0.19010578054999999</v>
      </c>
      <c r="AB267" s="178">
        <v>-0.54075220347999997</v>
      </c>
      <c r="AC267" s="177">
        <v>-3.0795982909E-2</v>
      </c>
      <c r="AD267" s="153">
        <v>-6.0708422631E-2</v>
      </c>
      <c r="AE267" s="153">
        <v>-0.45811072711</v>
      </c>
      <c r="AF267" s="181">
        <v>34.086734999999997</v>
      </c>
      <c r="AG267" s="180">
        <v>29798.484850000001</v>
      </c>
      <c r="AH267" s="180">
        <v>-11815.85111</v>
      </c>
      <c r="AI267" s="128" t="s">
        <v>46</v>
      </c>
      <c r="AJ267" s="128" t="s">
        <v>46</v>
      </c>
      <c r="AK267" s="128" t="s">
        <v>46</v>
      </c>
    </row>
    <row r="268" spans="1:37" ht="14.75" customHeight="1" x14ac:dyDescent="0.35">
      <c r="A268" s="8"/>
      <c r="B268" s="129">
        <v>26786661000188</v>
      </c>
      <c r="C268" s="125" t="s">
        <v>7766</v>
      </c>
      <c r="D268" s="122" t="s">
        <v>3552</v>
      </c>
      <c r="E268" s="126" t="s">
        <v>4757</v>
      </c>
      <c r="F268" s="126" t="s">
        <v>163</v>
      </c>
      <c r="G268" s="126" t="s">
        <v>6822</v>
      </c>
      <c r="H268" s="127">
        <v>1000</v>
      </c>
      <c r="I268" s="127">
        <v>1</v>
      </c>
      <c r="J268" s="127">
        <v>0.01</v>
      </c>
      <c r="K268" s="126" t="s">
        <v>215</v>
      </c>
      <c r="L268" s="126" t="s">
        <v>215</v>
      </c>
      <c r="M268" s="153">
        <v>0.01</v>
      </c>
      <c r="N268" s="128" t="s">
        <v>46</v>
      </c>
      <c r="O268" s="155">
        <v>42782</v>
      </c>
      <c r="P268" s="153">
        <v>1.1321218079999999E-2</v>
      </c>
      <c r="Q268" s="153">
        <v>9.5309194313999993E-2</v>
      </c>
      <c r="R268" s="153">
        <v>0.12154150591</v>
      </c>
      <c r="S268" s="153">
        <v>0.23303349228999998</v>
      </c>
      <c r="T268" s="153">
        <v>0.38530402917000006</v>
      </c>
      <c r="U268" s="153">
        <v>0.92802173476999994</v>
      </c>
      <c r="V268" s="153">
        <v>0.91980694336000002</v>
      </c>
      <c r="W268" s="153">
        <v>0.91281846994999993</v>
      </c>
      <c r="X268" s="153">
        <v>0.90207325824999995</v>
      </c>
      <c r="Y268" s="153">
        <v>0.90141921335000008</v>
      </c>
      <c r="Z268" s="153">
        <v>9.4380147197999998E-4</v>
      </c>
      <c r="AA268" s="153">
        <v>2.3589955081999999E-3</v>
      </c>
      <c r="AB268" s="178">
        <v>-24.693916444999999</v>
      </c>
      <c r="AC268" s="177">
        <v>-30.240952939</v>
      </c>
      <c r="AD268" s="153">
        <v>0</v>
      </c>
      <c r="AE268" s="153">
        <v>-3.3016221139999999E-5</v>
      </c>
      <c r="AF268" s="181">
        <v>1.8658498290000001</v>
      </c>
      <c r="AG268" s="180">
        <v>1844116.5045</v>
      </c>
      <c r="AH268" s="180">
        <v>-202784.27369</v>
      </c>
      <c r="AI268" s="128" t="s">
        <v>46</v>
      </c>
      <c r="AJ268" s="128" t="s">
        <v>46</v>
      </c>
      <c r="AK268" s="128" t="s">
        <v>46</v>
      </c>
    </row>
    <row r="269" spans="1:37" ht="14.75" customHeight="1" x14ac:dyDescent="0.35">
      <c r="A269" s="8"/>
      <c r="B269" s="129">
        <v>28025408000137</v>
      </c>
      <c r="C269" s="125" t="s">
        <v>7767</v>
      </c>
      <c r="D269" s="122" t="s">
        <v>3394</v>
      </c>
      <c r="E269" s="126" t="s">
        <v>4757</v>
      </c>
      <c r="F269" s="126" t="s">
        <v>163</v>
      </c>
      <c r="G269" s="126" t="s">
        <v>3547</v>
      </c>
      <c r="H269" s="127">
        <v>25000</v>
      </c>
      <c r="I269" s="127">
        <v>1000</v>
      </c>
      <c r="J269" s="127">
        <v>1000</v>
      </c>
      <c r="K269" s="126" t="s">
        <v>214</v>
      </c>
      <c r="L269" s="126" t="s">
        <v>214</v>
      </c>
      <c r="M269" s="153">
        <v>6.0000000000000001E-3</v>
      </c>
      <c r="N269" s="128" t="s">
        <v>46</v>
      </c>
      <c r="O269" s="155">
        <v>43598</v>
      </c>
      <c r="P269" s="153">
        <v>1.7633516511000001E-2</v>
      </c>
      <c r="Q269" s="153">
        <v>0.13244924443</v>
      </c>
      <c r="R269" s="153">
        <v>0.10135590201</v>
      </c>
      <c r="S269" s="153">
        <v>0.19609122339999999</v>
      </c>
      <c r="T269" s="153">
        <v>0.31537779595999998</v>
      </c>
      <c r="U269" s="153">
        <v>1.4454528184</v>
      </c>
      <c r="V269" s="153">
        <v>1.2782369587</v>
      </c>
      <c r="W269" s="153">
        <v>0.76121764907</v>
      </c>
      <c r="X269" s="153">
        <v>0.75906963876000011</v>
      </c>
      <c r="Y269" s="153">
        <v>0.73782671143</v>
      </c>
      <c r="Z269" s="153">
        <v>4.7027686124999996E-2</v>
      </c>
      <c r="AA269" s="153">
        <v>4.6019753821000001E-2</v>
      </c>
      <c r="AB269" s="178">
        <v>-0.57714748649000003</v>
      </c>
      <c r="AC269" s="177">
        <v>-0.13862334162000001</v>
      </c>
      <c r="AD269" s="153">
        <v>-4.4951347396999998E-2</v>
      </c>
      <c r="AE269" s="153">
        <v>-7.9928181976000004E-2</v>
      </c>
      <c r="AF269" s="181">
        <v>1.6487153189999999</v>
      </c>
      <c r="AG269" s="180">
        <v>213116.83467000001</v>
      </c>
      <c r="AH269" s="180">
        <v>6567.7805600000002</v>
      </c>
      <c r="AI269" s="128" t="s">
        <v>46</v>
      </c>
      <c r="AJ269" s="128" t="s">
        <v>46</v>
      </c>
      <c r="AK269" s="128" t="s">
        <v>46</v>
      </c>
    </row>
    <row r="270" spans="1:37" ht="14.75" customHeight="1" x14ac:dyDescent="0.35">
      <c r="A270" s="8"/>
      <c r="B270" s="129">
        <v>15029147000181</v>
      </c>
      <c r="C270" s="125" t="s">
        <v>7767</v>
      </c>
      <c r="D270" s="122" t="s">
        <v>3394</v>
      </c>
      <c r="E270" s="126" t="s">
        <v>4757</v>
      </c>
      <c r="F270" s="126" t="s">
        <v>163</v>
      </c>
      <c r="G270" s="126" t="s">
        <v>3547</v>
      </c>
      <c r="H270" s="127">
        <v>0.01</v>
      </c>
      <c r="I270" s="127">
        <v>0.01</v>
      </c>
      <c r="J270" s="127">
        <v>0.01</v>
      </c>
      <c r="K270" s="126" t="s">
        <v>214</v>
      </c>
      <c r="L270" s="126" t="s">
        <v>214</v>
      </c>
      <c r="M270" s="153">
        <v>9.0000000000000011E-3</v>
      </c>
      <c r="N270" s="128" t="s">
        <v>46</v>
      </c>
      <c r="O270" s="155">
        <v>43598</v>
      </c>
      <c r="P270" s="153">
        <v>1.7347857724E-2</v>
      </c>
      <c r="Q270" s="153">
        <v>0.12973716957</v>
      </c>
      <c r="R270" s="153">
        <v>9.7836477323999999E-2</v>
      </c>
      <c r="S270" s="153">
        <v>0.18848387767999999</v>
      </c>
      <c r="T270" s="153">
        <v>0.30280564772999996</v>
      </c>
      <c r="U270" s="153">
        <v>1.4220368254</v>
      </c>
      <c r="V270" s="153">
        <v>1.2520633527</v>
      </c>
      <c r="W270" s="153">
        <v>0.73478556042999998</v>
      </c>
      <c r="X270" s="153">
        <v>0.72962158354999995</v>
      </c>
      <c r="Y270" s="153">
        <v>0.70841415639999994</v>
      </c>
      <c r="Z270" s="153">
        <v>4.7030118102999993E-2</v>
      </c>
      <c r="AA270" s="153">
        <v>4.6022177367000004E-2</v>
      </c>
      <c r="AB270" s="178">
        <v>-0.64361090642999996</v>
      </c>
      <c r="AC270" s="177">
        <v>-0.20968529249000001</v>
      </c>
      <c r="AD270" s="153">
        <v>-4.5211070138999998E-2</v>
      </c>
      <c r="AE270" s="153">
        <v>-8.0088790065000012E-2</v>
      </c>
      <c r="AF270" s="181">
        <v>1.6144819530000001</v>
      </c>
      <c r="AG270" s="180">
        <v>113876.76429000001</v>
      </c>
      <c r="AH270" s="180">
        <v>5636.8662000000004</v>
      </c>
      <c r="AI270" s="128" t="s">
        <v>46</v>
      </c>
      <c r="AJ270" s="128" t="s">
        <v>46</v>
      </c>
      <c r="AK270" s="128" t="s">
        <v>46</v>
      </c>
    </row>
    <row r="271" spans="1:37" ht="14.75" customHeight="1" x14ac:dyDescent="0.35">
      <c r="A271" s="8"/>
      <c r="B271" s="129">
        <v>52188920000189</v>
      </c>
      <c r="C271" s="125" t="s">
        <v>7768</v>
      </c>
      <c r="D271" s="122"/>
      <c r="E271" s="126" t="s">
        <v>4757</v>
      </c>
      <c r="F271" s="126" t="s">
        <v>163</v>
      </c>
      <c r="G271" s="126" t="s">
        <v>4598</v>
      </c>
      <c r="H271" s="127">
        <v>0.01</v>
      </c>
      <c r="I271" s="127">
        <v>0.01</v>
      </c>
      <c r="J271" s="127">
        <v>0.01</v>
      </c>
      <c r="K271" s="126" t="s">
        <v>215</v>
      </c>
      <c r="L271" s="126" t="s">
        <v>215</v>
      </c>
      <c r="M271" s="153">
        <v>2E-3</v>
      </c>
      <c r="N271" s="128" t="s">
        <v>46</v>
      </c>
      <c r="O271" s="155">
        <v>45302</v>
      </c>
      <c r="P271" s="153">
        <v>1.1690878247E-2</v>
      </c>
      <c r="Q271" s="153">
        <v>0.10620462885</v>
      </c>
      <c r="R271" s="153">
        <v>0.12914836107</v>
      </c>
      <c r="S271" s="153" t="s">
        <v>46</v>
      </c>
      <c r="T271" s="153" t="s">
        <v>46</v>
      </c>
      <c r="U271" s="153">
        <v>0.95832348030999992</v>
      </c>
      <c r="V271" s="153">
        <v>1.0249562566999999</v>
      </c>
      <c r="W271" s="153">
        <v>0.96994856584999989</v>
      </c>
      <c r="X271" s="153" t="s">
        <v>46</v>
      </c>
      <c r="Y271" s="153" t="s">
        <v>46</v>
      </c>
      <c r="Z271" s="153">
        <v>4.0630085170999999E-3</v>
      </c>
      <c r="AA271" s="153">
        <v>4.5102679238000001E-3</v>
      </c>
      <c r="AB271" s="178">
        <v>-0.90569316596000005</v>
      </c>
      <c r="AC271" s="177">
        <v>-1.8926459553999999</v>
      </c>
      <c r="AD271" s="153">
        <v>-3.6944275673E-4</v>
      </c>
      <c r="AE271" s="153">
        <v>-1.0645471178000001E-3</v>
      </c>
      <c r="AF271" s="181">
        <v>1.202317176</v>
      </c>
      <c r="AG271" s="180">
        <v>34017.147900000004</v>
      </c>
      <c r="AH271" s="180">
        <v>4550.8814599999996</v>
      </c>
      <c r="AI271" s="128" t="s">
        <v>46</v>
      </c>
      <c r="AJ271" s="128" t="s">
        <v>46</v>
      </c>
      <c r="AK271" s="128" t="s">
        <v>46</v>
      </c>
    </row>
    <row r="272" spans="1:37" ht="14.75" customHeight="1" x14ac:dyDescent="0.35">
      <c r="A272" s="8"/>
      <c r="B272" s="129">
        <v>4061359000120</v>
      </c>
      <c r="C272" s="125" t="s">
        <v>7769</v>
      </c>
      <c r="D272" s="122" t="s">
        <v>3393</v>
      </c>
      <c r="E272" s="126" t="s">
        <v>4757</v>
      </c>
      <c r="F272" s="126" t="s">
        <v>163</v>
      </c>
      <c r="G272" s="126" t="s">
        <v>4507</v>
      </c>
      <c r="H272" s="127">
        <v>90000</v>
      </c>
      <c r="I272" s="127">
        <v>0</v>
      </c>
      <c r="J272" s="127">
        <v>50</v>
      </c>
      <c r="K272" s="126" t="s">
        <v>215</v>
      </c>
      <c r="L272" s="126" t="s">
        <v>215</v>
      </c>
      <c r="M272" s="153">
        <v>8.0000000000000002E-3</v>
      </c>
      <c r="N272" s="128" t="s">
        <v>46</v>
      </c>
      <c r="O272" s="155">
        <v>36798</v>
      </c>
      <c r="P272" s="153">
        <v>1.1527454091E-2</v>
      </c>
      <c r="Q272" s="153">
        <v>0.10123854320999999</v>
      </c>
      <c r="R272" s="153">
        <v>0.12610320326999999</v>
      </c>
      <c r="S272" s="153">
        <v>0.24984877444999998</v>
      </c>
      <c r="T272" s="153">
        <v>0.40538265383000005</v>
      </c>
      <c r="U272" s="153">
        <v>0.94492729202999992</v>
      </c>
      <c r="V272" s="153">
        <v>0.97702971532999994</v>
      </c>
      <c r="W272" s="153">
        <v>0.94707838448000004</v>
      </c>
      <c r="X272" s="153">
        <v>0.96716525950999999</v>
      </c>
      <c r="Y272" s="153">
        <v>0.94839317852999994</v>
      </c>
      <c r="Z272" s="153">
        <v>1.6067060082E-3</v>
      </c>
      <c r="AA272" s="153">
        <v>5.7670631957999997E-3</v>
      </c>
      <c r="AB272" s="178">
        <v>-4.8342198685</v>
      </c>
      <c r="AC272" s="177">
        <v>-1.2412185063000001</v>
      </c>
      <c r="AD272" s="153">
        <v>-7.9465610793999999E-5</v>
      </c>
      <c r="AE272" s="153">
        <v>-2.5751840848000002E-2</v>
      </c>
      <c r="AF272" s="181">
        <v>14.364733443</v>
      </c>
      <c r="AG272" s="180">
        <v>1022800.2149</v>
      </c>
      <c r="AH272" s="180">
        <v>-31501.959579999999</v>
      </c>
      <c r="AI272" s="128" t="s">
        <v>46</v>
      </c>
      <c r="AJ272" s="128" t="s">
        <v>46</v>
      </c>
      <c r="AK272" s="128" t="s">
        <v>46</v>
      </c>
    </row>
    <row r="273" spans="1:37" ht="14.75" customHeight="1" x14ac:dyDescent="0.35">
      <c r="A273" s="8"/>
      <c r="B273" s="129">
        <v>4260468000176</v>
      </c>
      <c r="C273" s="125" t="s">
        <v>7770</v>
      </c>
      <c r="D273" s="122" t="s">
        <v>3393</v>
      </c>
      <c r="E273" s="126" t="s">
        <v>4757</v>
      </c>
      <c r="F273" s="126" t="s">
        <v>163</v>
      </c>
      <c r="G273" s="126" t="s">
        <v>3547</v>
      </c>
      <c r="H273" s="127">
        <v>1000</v>
      </c>
      <c r="I273" s="127">
        <v>1000</v>
      </c>
      <c r="J273" s="127">
        <v>1000</v>
      </c>
      <c r="K273" s="126" t="s">
        <v>215</v>
      </c>
      <c r="L273" s="126" t="s">
        <v>216</v>
      </c>
      <c r="M273" s="153">
        <v>4.0000000000000001E-3</v>
      </c>
      <c r="N273" s="128" t="s">
        <v>46</v>
      </c>
      <c r="O273" s="155">
        <v>36979</v>
      </c>
      <c r="P273" s="153">
        <v>1.0699871293000001E-2</v>
      </c>
      <c r="Q273" s="153">
        <v>0.10049125253999999</v>
      </c>
      <c r="R273" s="153">
        <v>0.13006610612</v>
      </c>
      <c r="S273" s="153">
        <v>0.24612039106</v>
      </c>
      <c r="T273" s="153">
        <v>0.39013336252999997</v>
      </c>
      <c r="U273" s="153">
        <v>0.87708875919999996</v>
      </c>
      <c r="V273" s="153">
        <v>0.96981778624000003</v>
      </c>
      <c r="W273" s="153">
        <v>0.97684114652999998</v>
      </c>
      <c r="X273" s="153">
        <v>0.95273267763000002</v>
      </c>
      <c r="Y273" s="153">
        <v>0.91271744423000001</v>
      </c>
      <c r="Z273" s="153">
        <v>7.4283964985999993E-3</v>
      </c>
      <c r="AA273" s="153">
        <v>4.2981712732999998E-3</v>
      </c>
      <c r="AB273" s="178">
        <v>-0.36540988318000001</v>
      </c>
      <c r="AC273" s="177">
        <v>-0.78887795222000001</v>
      </c>
      <c r="AD273" s="153">
        <v>-1.4422525608E-3</v>
      </c>
      <c r="AE273" s="153">
        <v>-7.4207890119999996E-3</v>
      </c>
      <c r="AF273" s="181">
        <v>1710.3639381</v>
      </c>
      <c r="AG273" s="180">
        <v>1675934.8676</v>
      </c>
      <c r="AH273" s="180">
        <v>-13850.806098999999</v>
      </c>
      <c r="AI273" s="128" t="s">
        <v>46</v>
      </c>
      <c r="AJ273" s="128" t="s">
        <v>46</v>
      </c>
      <c r="AK273" s="128" t="s">
        <v>46</v>
      </c>
    </row>
    <row r="274" spans="1:37" ht="14.75" customHeight="1" x14ac:dyDescent="0.35">
      <c r="A274" s="8"/>
      <c r="B274" s="129">
        <v>68599141000106</v>
      </c>
      <c r="C274" s="125" t="s">
        <v>7771</v>
      </c>
      <c r="D274" s="122" t="s">
        <v>3395</v>
      </c>
      <c r="E274" s="126" t="s">
        <v>4757</v>
      </c>
      <c r="F274" s="126" t="s">
        <v>163</v>
      </c>
      <c r="G274" s="126" t="s">
        <v>6644</v>
      </c>
      <c r="H274" s="127">
        <v>100</v>
      </c>
      <c r="I274" s="127">
        <v>50</v>
      </c>
      <c r="J274" s="127">
        <v>0.01</v>
      </c>
      <c r="K274" s="126" t="s">
        <v>215</v>
      </c>
      <c r="L274" s="126" t="s">
        <v>215</v>
      </c>
      <c r="M274" s="153">
        <v>1.7500000000000002E-2</v>
      </c>
      <c r="N274" s="128" t="s">
        <v>46</v>
      </c>
      <c r="O274" s="155">
        <v>33833</v>
      </c>
      <c r="P274" s="153">
        <v>1.0677664256999999E-2</v>
      </c>
      <c r="Q274" s="153">
        <v>8.9689333963000009E-2</v>
      </c>
      <c r="R274" s="153">
        <v>0.11377603813000001</v>
      </c>
      <c r="S274" s="153">
        <v>0.21583062643000001</v>
      </c>
      <c r="T274" s="153">
        <v>0.35600261875</v>
      </c>
      <c r="U274" s="153">
        <v>0.87526840633000003</v>
      </c>
      <c r="V274" s="153">
        <v>0.86557097369999991</v>
      </c>
      <c r="W274" s="153">
        <v>0.85449713876999989</v>
      </c>
      <c r="X274" s="153">
        <v>0.83548091952999992</v>
      </c>
      <c r="Y274" s="153">
        <v>0.83286853043999998</v>
      </c>
      <c r="Z274" s="153">
        <v>9.1392650359000001E-4</v>
      </c>
      <c r="AA274" s="153">
        <v>1.1173073306000002E-2</v>
      </c>
      <c r="AB274" s="178">
        <v>-49.765545576999997</v>
      </c>
      <c r="AC274" s="177">
        <v>-4.8424405244999997</v>
      </c>
      <c r="AD274" s="153">
        <v>0</v>
      </c>
      <c r="AE274" s="153">
        <v>-3.7767172956000003E-2</v>
      </c>
      <c r="AF274" s="181">
        <v>6.0325775740000003</v>
      </c>
      <c r="AG274" s="180">
        <v>878092.65790999995</v>
      </c>
      <c r="AH274" s="180">
        <v>-127072.14694999999</v>
      </c>
      <c r="AI274" s="128" t="s">
        <v>46</v>
      </c>
      <c r="AJ274" s="128" t="s">
        <v>46</v>
      </c>
      <c r="AK274" s="128" t="s">
        <v>46</v>
      </c>
    </row>
    <row r="275" spans="1:37" ht="14.75" customHeight="1" x14ac:dyDescent="0.35">
      <c r="A275" s="8"/>
      <c r="B275" s="129">
        <v>7861571000160</v>
      </c>
      <c r="C275" s="125" t="s">
        <v>7772</v>
      </c>
      <c r="D275" s="122" t="s">
        <v>3393</v>
      </c>
      <c r="E275" s="126" t="s">
        <v>4757</v>
      </c>
      <c r="F275" s="126" t="s">
        <v>163</v>
      </c>
      <c r="G275" s="126" t="s">
        <v>3566</v>
      </c>
      <c r="H275" s="127">
        <v>10000</v>
      </c>
      <c r="I275" s="127">
        <v>0.01</v>
      </c>
      <c r="J275" s="127">
        <v>50</v>
      </c>
      <c r="K275" s="126" t="s">
        <v>215</v>
      </c>
      <c r="L275" s="126" t="s">
        <v>215</v>
      </c>
      <c r="M275" s="153">
        <v>8.0000000000000002E-3</v>
      </c>
      <c r="N275" s="128" t="s">
        <v>46</v>
      </c>
      <c r="O275" s="155">
        <v>39360</v>
      </c>
      <c r="P275" s="153">
        <v>1.173598792E-2</v>
      </c>
      <c r="Q275" s="153">
        <v>0.10173743936999999</v>
      </c>
      <c r="R275" s="153">
        <v>0.12662186729</v>
      </c>
      <c r="S275" s="153">
        <v>0.25052017767000001</v>
      </c>
      <c r="T275" s="153">
        <v>0.40625321536000003</v>
      </c>
      <c r="U275" s="153">
        <v>0.96202120582999995</v>
      </c>
      <c r="V275" s="153">
        <v>0.98184444651000002</v>
      </c>
      <c r="W275" s="153">
        <v>0.95097372953000003</v>
      </c>
      <c r="X275" s="153">
        <v>0.96976426309999997</v>
      </c>
      <c r="Y275" s="153">
        <v>0.95042985821000003</v>
      </c>
      <c r="Z275" s="153">
        <v>1.5097832690999999E-3</v>
      </c>
      <c r="AA275" s="153">
        <v>2.3884877337E-3</v>
      </c>
      <c r="AB275" s="178">
        <v>-5.0344448850000001</v>
      </c>
      <c r="AC275" s="177">
        <v>-4.0006953822</v>
      </c>
      <c r="AD275" s="153">
        <v>-7.9596723621999996E-5</v>
      </c>
      <c r="AE275" s="153">
        <v>-5.6542144044999998E-3</v>
      </c>
      <c r="AF275" s="181">
        <v>4.8845367209999999</v>
      </c>
      <c r="AG275" s="180">
        <v>211879.69128999999</v>
      </c>
      <c r="AH275" s="180">
        <v>-16121.916499999999</v>
      </c>
      <c r="AI275" s="128" t="s">
        <v>46</v>
      </c>
      <c r="AJ275" s="128" t="s">
        <v>46</v>
      </c>
      <c r="AK275" s="128" t="s">
        <v>46</v>
      </c>
    </row>
    <row r="276" spans="1:37" ht="14.75" customHeight="1" x14ac:dyDescent="0.35">
      <c r="A276" s="8"/>
      <c r="B276" s="129">
        <v>28408016000157</v>
      </c>
      <c r="C276" s="125" t="s">
        <v>7773</v>
      </c>
      <c r="D276" s="122"/>
      <c r="E276" s="126" t="s">
        <v>4757</v>
      </c>
      <c r="F276" s="126" t="s">
        <v>163</v>
      </c>
      <c r="G276" s="126" t="s">
        <v>3543</v>
      </c>
      <c r="H276" s="127">
        <v>1000</v>
      </c>
      <c r="I276" s="127">
        <v>1000</v>
      </c>
      <c r="J276" s="127">
        <v>1000</v>
      </c>
      <c r="K276" s="126" t="s">
        <v>216</v>
      </c>
      <c r="L276" s="126" t="s">
        <v>7459</v>
      </c>
      <c r="M276" s="153">
        <v>5.0000000000000001E-3</v>
      </c>
      <c r="N276" s="128" t="s">
        <v>7526</v>
      </c>
      <c r="O276" s="155">
        <v>43606</v>
      </c>
      <c r="P276" s="153">
        <v>1.3963179705999999E-2</v>
      </c>
      <c r="Q276" s="153">
        <v>0.11403587894999999</v>
      </c>
      <c r="R276" s="153">
        <v>0.11303296393000001</v>
      </c>
      <c r="S276" s="153">
        <v>0.26654396052000001</v>
      </c>
      <c r="T276" s="153">
        <v>0.35895184176999995</v>
      </c>
      <c r="U276" s="153">
        <v>1.1445883439</v>
      </c>
      <c r="V276" s="153">
        <v>1.1005338362999999</v>
      </c>
      <c r="W276" s="153">
        <v>0.84891639624999993</v>
      </c>
      <c r="X276" s="153">
        <v>1.0317923684000001</v>
      </c>
      <c r="Y276" s="153">
        <v>0.83976824103000003</v>
      </c>
      <c r="Z276" s="153">
        <v>1.9749590588E-2</v>
      </c>
      <c r="AA276" s="153">
        <v>2.874498965E-2</v>
      </c>
      <c r="AB276" s="178">
        <v>-0.89907108683000003</v>
      </c>
      <c r="AC276" s="177">
        <v>-0.27787978138000002</v>
      </c>
      <c r="AD276" s="153">
        <v>-1.1254409573E-2</v>
      </c>
      <c r="AE276" s="153">
        <v>-5.5006175794000002E-2</v>
      </c>
      <c r="AF276" s="181">
        <v>1.636259753</v>
      </c>
      <c r="AG276" s="180">
        <v>57746.792520000003</v>
      </c>
      <c r="AH276" s="180">
        <v>-8562.5129799999995</v>
      </c>
      <c r="AI276" s="128" t="s">
        <v>46</v>
      </c>
      <c r="AJ276" s="128" t="s">
        <v>46</v>
      </c>
      <c r="AK276" s="128" t="s">
        <v>46</v>
      </c>
    </row>
    <row r="277" spans="1:37" ht="14.75" customHeight="1" x14ac:dyDescent="0.35">
      <c r="A277" s="8"/>
      <c r="B277" s="129">
        <v>30606402000103</v>
      </c>
      <c r="C277" s="125" t="s">
        <v>7774</v>
      </c>
      <c r="D277" s="122"/>
      <c r="E277" s="126" t="s">
        <v>4757</v>
      </c>
      <c r="F277" s="126" t="s">
        <v>163</v>
      </c>
      <c r="G277" s="126" t="s">
        <v>3543</v>
      </c>
      <c r="H277" s="127">
        <v>1000</v>
      </c>
      <c r="I277" s="127">
        <v>1000</v>
      </c>
      <c r="J277" s="127">
        <v>1000</v>
      </c>
      <c r="K277" s="126" t="s">
        <v>216</v>
      </c>
      <c r="L277" s="126" t="s">
        <v>7459</v>
      </c>
      <c r="M277" s="153">
        <v>5.0000000000000001E-3</v>
      </c>
      <c r="N277" s="128" t="s">
        <v>46</v>
      </c>
      <c r="O277" s="155">
        <v>43606</v>
      </c>
      <c r="P277" s="153">
        <v>-1.2272330369999999E-2</v>
      </c>
      <c r="Q277" s="153">
        <v>-9.1170331480000005E-2</v>
      </c>
      <c r="R277" s="153">
        <v>9.0590395211999995E-3</v>
      </c>
      <c r="S277" s="153">
        <v>0.20244455272</v>
      </c>
      <c r="T277" s="153">
        <v>0.14195354481</v>
      </c>
      <c r="U277" s="153">
        <v>-1.0059862144</v>
      </c>
      <c r="V277" s="153">
        <v>-0.87986373746000002</v>
      </c>
      <c r="W277" s="153">
        <v>6.8036499407999995E-2</v>
      </c>
      <c r="X277" s="153">
        <v>0.78366339317</v>
      </c>
      <c r="Y277" s="153">
        <v>0.33210047912999996</v>
      </c>
      <c r="Z277" s="153">
        <v>0.11840911619</v>
      </c>
      <c r="AA277" s="153">
        <v>0.14540213798000001</v>
      </c>
      <c r="AB277" s="178">
        <v>-0.87311624716000003</v>
      </c>
      <c r="AC277" s="177">
        <v>-3.8850671452000003E-2</v>
      </c>
      <c r="AD277" s="153">
        <v>-0.10601125435</v>
      </c>
      <c r="AE277" s="153">
        <v>-0.20352754910000001</v>
      </c>
      <c r="AF277" s="181">
        <v>1.5571171109999999</v>
      </c>
      <c r="AG277" s="180">
        <v>37470.122750000002</v>
      </c>
      <c r="AH277" s="180">
        <v>-23855.00532</v>
      </c>
      <c r="AI277" s="128" t="s">
        <v>46</v>
      </c>
      <c r="AJ277" s="128" t="s">
        <v>46</v>
      </c>
      <c r="AK277" s="128" t="s">
        <v>46</v>
      </c>
    </row>
    <row r="278" spans="1:37" ht="14.75" customHeight="1" x14ac:dyDescent="0.35">
      <c r="A278" s="8"/>
      <c r="B278" s="129">
        <v>29215547000196</v>
      </c>
      <c r="C278" s="125" t="s">
        <v>7775</v>
      </c>
      <c r="D278" s="122"/>
      <c r="E278" s="126" t="s">
        <v>4757</v>
      </c>
      <c r="F278" s="126" t="s">
        <v>163</v>
      </c>
      <c r="G278" s="126" t="s">
        <v>3543</v>
      </c>
      <c r="H278" s="127">
        <v>1000</v>
      </c>
      <c r="I278" s="127">
        <v>1000</v>
      </c>
      <c r="J278" s="127">
        <v>1000</v>
      </c>
      <c r="K278" s="126" t="s">
        <v>216</v>
      </c>
      <c r="L278" s="126" t="s">
        <v>7459</v>
      </c>
      <c r="M278" s="153">
        <v>5.0000000000000001E-3</v>
      </c>
      <c r="N278" s="128" t="s">
        <v>7526</v>
      </c>
      <c r="O278" s="155">
        <v>43104</v>
      </c>
      <c r="P278" s="153">
        <v>1.3729268185000001E-2</v>
      </c>
      <c r="Q278" s="153">
        <v>0.11054733534</v>
      </c>
      <c r="R278" s="153">
        <v>9.7434805703999997E-2</v>
      </c>
      <c r="S278" s="153">
        <v>0.24387936352</v>
      </c>
      <c r="T278" s="153">
        <v>0.37749418866000001</v>
      </c>
      <c r="U278" s="153">
        <v>1.1254141725</v>
      </c>
      <c r="V278" s="153">
        <v>1.0668667105</v>
      </c>
      <c r="W278" s="153">
        <v>0.73176886856000001</v>
      </c>
      <c r="X278" s="153">
        <v>0.94405765416999998</v>
      </c>
      <c r="Y278" s="153">
        <v>0.88314808263</v>
      </c>
      <c r="Z278" s="153">
        <v>2.3143489115000002E-2</v>
      </c>
      <c r="AA278" s="153">
        <v>3.2056486795999997E-2</v>
      </c>
      <c r="AB278" s="178">
        <v>-1.3665590474</v>
      </c>
      <c r="AC278" s="177">
        <v>-0.24636137775</v>
      </c>
      <c r="AD278" s="153">
        <v>-1.5903732436E-2</v>
      </c>
      <c r="AE278" s="153">
        <v>-0.13326630949000001</v>
      </c>
      <c r="AF278" s="181">
        <v>1.7620043350000001</v>
      </c>
      <c r="AG278" s="180">
        <v>28901.189989999999</v>
      </c>
      <c r="AH278" s="180">
        <v>-6377.0566399999998</v>
      </c>
      <c r="AI278" s="128" t="s">
        <v>46</v>
      </c>
      <c r="AJ278" s="128" t="s">
        <v>46</v>
      </c>
      <c r="AK278" s="128" t="s">
        <v>46</v>
      </c>
    </row>
    <row r="279" spans="1:37" ht="14.75" customHeight="1" x14ac:dyDescent="0.35">
      <c r="A279" s="8"/>
      <c r="B279" s="129">
        <v>18060364000122</v>
      </c>
      <c r="C279" s="125" t="s">
        <v>7776</v>
      </c>
      <c r="D279" s="122" t="s">
        <v>3394</v>
      </c>
      <c r="E279" s="126" t="s">
        <v>4757</v>
      </c>
      <c r="F279" s="126" t="s">
        <v>163</v>
      </c>
      <c r="G279" s="126" t="s">
        <v>3570</v>
      </c>
      <c r="H279" s="127">
        <v>1000000</v>
      </c>
      <c r="I279" s="127">
        <v>0.01</v>
      </c>
      <c r="J279" s="127">
        <v>50000</v>
      </c>
      <c r="K279" s="126" t="s">
        <v>215</v>
      </c>
      <c r="L279" s="126" t="s">
        <v>215</v>
      </c>
      <c r="M279" s="153">
        <v>2E-3</v>
      </c>
      <c r="N279" s="128" t="s">
        <v>46</v>
      </c>
      <c r="O279" s="155">
        <v>41457</v>
      </c>
      <c r="P279" s="153">
        <v>1.2283374488000001E-2</v>
      </c>
      <c r="Q279" s="153">
        <v>0.10486368899000001</v>
      </c>
      <c r="R279" s="153">
        <v>0.13466036193</v>
      </c>
      <c r="S279" s="153">
        <v>0.26436842808</v>
      </c>
      <c r="T279" s="153">
        <v>0.43667501706</v>
      </c>
      <c r="U279" s="153">
        <v>1.0068915217000001</v>
      </c>
      <c r="V279" s="153">
        <v>1.0120151569</v>
      </c>
      <c r="W279" s="153">
        <v>1.0113455862</v>
      </c>
      <c r="X279" s="153">
        <v>1.0233708766</v>
      </c>
      <c r="Y279" s="153">
        <v>1.0216016978</v>
      </c>
      <c r="Z279" s="153">
        <v>1.0504040108E-3</v>
      </c>
      <c r="AA279" s="153">
        <v>2.5302857209E-3</v>
      </c>
      <c r="AB279" s="178">
        <v>2.1171856161</v>
      </c>
      <c r="AC279" s="177">
        <v>0.28632548791000001</v>
      </c>
      <c r="AD279" s="153">
        <v>0</v>
      </c>
      <c r="AE279" s="153">
        <v>-2.4702801884000001E-3</v>
      </c>
      <c r="AF279" s="181">
        <v>3.10590148</v>
      </c>
      <c r="AG279" s="180">
        <v>30681778.631999999</v>
      </c>
      <c r="AH279" s="180">
        <v>4333035.2710999995</v>
      </c>
      <c r="AI279" s="128" t="s">
        <v>46</v>
      </c>
      <c r="AJ279" s="128" t="s">
        <v>46</v>
      </c>
      <c r="AK279" s="128" t="s">
        <v>46</v>
      </c>
    </row>
    <row r="280" spans="1:37" ht="14.75" customHeight="1" x14ac:dyDescent="0.35">
      <c r="A280" s="8"/>
      <c r="B280" s="129">
        <v>3298200000160</v>
      </c>
      <c r="C280" s="125" t="s">
        <v>7777</v>
      </c>
      <c r="D280" s="122" t="s">
        <v>3394</v>
      </c>
      <c r="E280" s="126" t="s">
        <v>4757</v>
      </c>
      <c r="F280" s="126" t="s">
        <v>163</v>
      </c>
      <c r="G280" s="126" t="s">
        <v>3570</v>
      </c>
      <c r="H280" s="127">
        <v>1000000</v>
      </c>
      <c r="I280" s="127">
        <v>0.01</v>
      </c>
      <c r="J280" s="127">
        <v>50000</v>
      </c>
      <c r="K280" s="126" t="s">
        <v>215</v>
      </c>
      <c r="L280" s="126" t="s">
        <v>215</v>
      </c>
      <c r="M280" s="153">
        <v>2E-3</v>
      </c>
      <c r="N280" s="128" t="s">
        <v>46</v>
      </c>
      <c r="O280" s="155">
        <v>36566</v>
      </c>
      <c r="P280" s="153">
        <v>1.2261540608999999E-2</v>
      </c>
      <c r="Q280" s="153">
        <v>0.10998546044999999</v>
      </c>
      <c r="R280" s="153">
        <v>0.13361215033000001</v>
      </c>
      <c r="S280" s="153">
        <v>0.26965629864000001</v>
      </c>
      <c r="T280" s="153">
        <v>0.43734191866000005</v>
      </c>
      <c r="U280" s="153">
        <v>1.0051017572000001</v>
      </c>
      <c r="V280" s="153">
        <v>1.0614441861000001</v>
      </c>
      <c r="W280" s="153">
        <v>1.0034731568999999</v>
      </c>
      <c r="X280" s="153">
        <v>1.0438402374</v>
      </c>
      <c r="Y280" s="153">
        <v>1.0231619148</v>
      </c>
      <c r="Z280" s="153">
        <v>2.8918048874000003E-3</v>
      </c>
      <c r="AA280" s="153">
        <v>3.4941609141000002E-3</v>
      </c>
      <c r="AB280" s="178">
        <v>0.15402652251000001</v>
      </c>
      <c r="AC280" s="177">
        <v>9.4683589512000003E-3</v>
      </c>
      <c r="AD280" s="153">
        <v>-1.0623888353E-3</v>
      </c>
      <c r="AE280" s="153">
        <v>-1.4667204571E-2</v>
      </c>
      <c r="AF280" s="181">
        <v>18.585090220000001</v>
      </c>
      <c r="AG280" s="180">
        <v>17028857.015999999</v>
      </c>
      <c r="AH280" s="180">
        <v>51887.067387000003</v>
      </c>
      <c r="AI280" s="128" t="s">
        <v>46</v>
      </c>
      <c r="AJ280" s="128" t="s">
        <v>46</v>
      </c>
      <c r="AK280" s="128" t="s">
        <v>46</v>
      </c>
    </row>
    <row r="281" spans="1:37" ht="14.75" customHeight="1" x14ac:dyDescent="0.35">
      <c r="A281" s="8"/>
      <c r="B281" s="129">
        <v>18428661000188</v>
      </c>
      <c r="C281" s="125" t="s">
        <v>7778</v>
      </c>
      <c r="D281" s="122" t="s">
        <v>3552</v>
      </c>
      <c r="E281" s="126" t="s">
        <v>4757</v>
      </c>
      <c r="F281" s="126" t="s">
        <v>163</v>
      </c>
      <c r="G281" s="126" t="s">
        <v>4767</v>
      </c>
      <c r="H281" s="127">
        <v>1000</v>
      </c>
      <c r="I281" s="127">
        <v>1000</v>
      </c>
      <c r="J281" s="127">
        <v>1000</v>
      </c>
      <c r="K281" s="126" t="s">
        <v>7644</v>
      </c>
      <c r="L281" s="126" t="s">
        <v>7644</v>
      </c>
      <c r="M281" s="153">
        <v>3.0000000000000001E-3</v>
      </c>
      <c r="N281" s="128" t="s">
        <v>7526</v>
      </c>
      <c r="O281" s="155">
        <v>41579</v>
      </c>
      <c r="P281" s="153">
        <v>7.9094590327999995E-3</v>
      </c>
      <c r="Q281" s="153">
        <v>0.10625024223</v>
      </c>
      <c r="R281" s="153">
        <v>0.12702684806</v>
      </c>
      <c r="S281" s="153">
        <v>0.28386530509000002</v>
      </c>
      <c r="T281" s="153">
        <v>0.44090251322000001</v>
      </c>
      <c r="U281" s="153">
        <v>0.64835336979999991</v>
      </c>
      <c r="V281" s="153">
        <v>1.0253964607999999</v>
      </c>
      <c r="W281" s="153">
        <v>0.95401527424999999</v>
      </c>
      <c r="X281" s="153">
        <v>1.0988433385</v>
      </c>
      <c r="Y281" s="153">
        <v>1.0314919298</v>
      </c>
      <c r="Z281" s="153">
        <v>4.9215511946999997E-3</v>
      </c>
      <c r="AA281" s="153">
        <v>9.1190544254999995E-3</v>
      </c>
      <c r="AB281" s="178">
        <v>-1.1234639073999999</v>
      </c>
      <c r="AC281" s="177">
        <v>0.38883506483000002</v>
      </c>
      <c r="AD281" s="153">
        <v>-3.3121950319999999E-3</v>
      </c>
      <c r="AE281" s="153">
        <v>-2.6809000013999999E-2</v>
      </c>
      <c r="AF281" s="181">
        <v>3.1283650600000001</v>
      </c>
      <c r="AG281" s="180">
        <v>616167.78865999996</v>
      </c>
      <c r="AH281" s="180">
        <v>-53640.856760000002</v>
      </c>
      <c r="AI281" s="128" t="s">
        <v>46</v>
      </c>
      <c r="AJ281" s="128" t="s">
        <v>46</v>
      </c>
      <c r="AK281" s="128" t="s">
        <v>46</v>
      </c>
    </row>
    <row r="282" spans="1:37" ht="14.75" customHeight="1" x14ac:dyDescent="0.35">
      <c r="A282" s="8"/>
      <c r="B282" s="129">
        <v>31963249000126</v>
      </c>
      <c r="C282" s="125" t="s">
        <v>7779</v>
      </c>
      <c r="D282" s="122" t="s">
        <v>3393</v>
      </c>
      <c r="E282" s="126" t="s">
        <v>4757</v>
      </c>
      <c r="F282" s="126" t="s">
        <v>163</v>
      </c>
      <c r="G282" s="126" t="s">
        <v>3547</v>
      </c>
      <c r="H282" s="127">
        <v>0.01</v>
      </c>
      <c r="I282" s="127">
        <v>0.01</v>
      </c>
      <c r="J282" s="127">
        <v>0.01</v>
      </c>
      <c r="K282" s="126" t="s">
        <v>269</v>
      </c>
      <c r="L282" s="126" t="s">
        <v>269</v>
      </c>
      <c r="M282" s="153">
        <v>5.0000000000000001E-3</v>
      </c>
      <c r="N282" s="128" t="s">
        <v>7526</v>
      </c>
      <c r="O282" s="155">
        <v>43440</v>
      </c>
      <c r="P282" s="153">
        <v>1.1175713693E-2</v>
      </c>
      <c r="Q282" s="153">
        <v>0.10823919383</v>
      </c>
      <c r="R282" s="153">
        <v>0.12764031104000001</v>
      </c>
      <c r="S282" s="153">
        <v>0.27647693194</v>
      </c>
      <c r="T282" s="153">
        <v>0.41896040133000001</v>
      </c>
      <c r="U282" s="153">
        <v>0.91609446394000005</v>
      </c>
      <c r="V282" s="153">
        <v>1.0445913717000002</v>
      </c>
      <c r="W282" s="153">
        <v>0.95862259197999999</v>
      </c>
      <c r="X282" s="153">
        <v>1.0702429268</v>
      </c>
      <c r="Y282" s="153">
        <v>0.98015833420999998</v>
      </c>
      <c r="Z282" s="153">
        <v>3.9921871506999997E-3</v>
      </c>
      <c r="AA282" s="153">
        <v>6.3276022976000001E-3</v>
      </c>
      <c r="AB282" s="178">
        <v>-1.2887729309</v>
      </c>
      <c r="AC282" s="177">
        <v>-0.26445700371000003</v>
      </c>
      <c r="AD282" s="153">
        <v>-1.6749982631999998E-3</v>
      </c>
      <c r="AE282" s="153">
        <v>-1.9588044757E-2</v>
      </c>
      <c r="AF282" s="181">
        <v>1.7555936729999999</v>
      </c>
      <c r="AG282" s="180">
        <v>506855.85954999999</v>
      </c>
      <c r="AH282" s="180">
        <v>35818.823810000002</v>
      </c>
      <c r="AI282" s="128" t="s">
        <v>46</v>
      </c>
      <c r="AJ282" s="128" t="s">
        <v>46</v>
      </c>
      <c r="AK282" s="128" t="s">
        <v>46</v>
      </c>
    </row>
    <row r="283" spans="1:37" ht="14.75" customHeight="1" x14ac:dyDescent="0.35">
      <c r="A283" s="8"/>
      <c r="B283" s="129">
        <v>46133643000104</v>
      </c>
      <c r="C283" s="125" t="s">
        <v>7780</v>
      </c>
      <c r="D283" s="122"/>
      <c r="E283" s="126" t="s">
        <v>4757</v>
      </c>
      <c r="F283" s="126" t="s">
        <v>163</v>
      </c>
      <c r="G283" s="126" t="s">
        <v>4767</v>
      </c>
      <c r="H283" s="127">
        <v>0.01</v>
      </c>
      <c r="I283" s="127">
        <v>0.01</v>
      </c>
      <c r="J283" s="127">
        <v>0.01</v>
      </c>
      <c r="K283" s="126" t="s">
        <v>7644</v>
      </c>
      <c r="L283" s="126" t="s">
        <v>7644</v>
      </c>
      <c r="M283" s="153">
        <v>5.0000000000000001E-3</v>
      </c>
      <c r="N283" s="128" t="s">
        <v>7506</v>
      </c>
      <c r="O283" s="155">
        <v>44722</v>
      </c>
      <c r="P283" s="153">
        <v>7.6840286182999996E-3</v>
      </c>
      <c r="Q283" s="153">
        <v>0.10556565846</v>
      </c>
      <c r="R283" s="153">
        <v>0.12432971967000001</v>
      </c>
      <c r="S283" s="153">
        <v>0.28037514693999999</v>
      </c>
      <c r="T283" s="153">
        <v>0.43435507450999999</v>
      </c>
      <c r="U283" s="153">
        <v>0.62987441083999995</v>
      </c>
      <c r="V283" s="153">
        <v>1.0187897015</v>
      </c>
      <c r="W283" s="153">
        <v>0.93375891331000005</v>
      </c>
      <c r="X283" s="153">
        <v>1.0853329272000001</v>
      </c>
      <c r="Y283" s="153">
        <v>1.0161741895</v>
      </c>
      <c r="Z283" s="153">
        <v>5.4964070252000001E-3</v>
      </c>
      <c r="AA283" s="153">
        <v>5.6259843277999995E-3</v>
      </c>
      <c r="AB283" s="178">
        <v>-1.4474317849</v>
      </c>
      <c r="AC283" s="177">
        <v>0.41783634032</v>
      </c>
      <c r="AD283" s="153">
        <v>-3.6183856334999999E-3</v>
      </c>
      <c r="AE283" s="153">
        <v>-3.7892340371E-3</v>
      </c>
      <c r="AF283" s="181">
        <v>1.4955969929999999</v>
      </c>
      <c r="AG283" s="180">
        <v>4268983.7246000003</v>
      </c>
      <c r="AH283" s="180">
        <v>-276690.12818</v>
      </c>
      <c r="AI283" s="128" t="s">
        <v>46</v>
      </c>
      <c r="AJ283" s="128" t="s">
        <v>46</v>
      </c>
      <c r="AK283" s="128" t="s">
        <v>46</v>
      </c>
    </row>
    <row r="284" spans="1:37" ht="14.75" customHeight="1" x14ac:dyDescent="0.35">
      <c r="A284" s="8"/>
      <c r="B284" s="129">
        <v>31905106000168</v>
      </c>
      <c r="C284" s="125" t="s">
        <v>7781</v>
      </c>
      <c r="D284" s="122" t="s">
        <v>3393</v>
      </c>
      <c r="E284" s="126" t="s">
        <v>4757</v>
      </c>
      <c r="F284" s="126" t="s">
        <v>163</v>
      </c>
      <c r="G284" s="126" t="s">
        <v>3547</v>
      </c>
      <c r="H284" s="127">
        <v>1000</v>
      </c>
      <c r="I284" s="127">
        <v>1000</v>
      </c>
      <c r="J284" s="127">
        <v>1000</v>
      </c>
      <c r="K284" s="126" t="s">
        <v>269</v>
      </c>
      <c r="L284" s="126" t="s">
        <v>269</v>
      </c>
      <c r="M284" s="153">
        <v>3.0000000000000001E-3</v>
      </c>
      <c r="N284" s="128" t="s">
        <v>7526</v>
      </c>
      <c r="O284" s="155">
        <v>43433</v>
      </c>
      <c r="P284" s="153">
        <v>1.1922589968999999E-2</v>
      </c>
      <c r="Q284" s="153">
        <v>0.11064488827000001</v>
      </c>
      <c r="R284" s="153">
        <v>0.12998072853000001</v>
      </c>
      <c r="S284" s="153">
        <v>0.28149683072999998</v>
      </c>
      <c r="T284" s="153">
        <v>0.44551806783999998</v>
      </c>
      <c r="U284" s="153">
        <v>0.97731732992000009</v>
      </c>
      <c r="V284" s="153">
        <v>1.0678081712</v>
      </c>
      <c r="W284" s="153">
        <v>0.97619993145999995</v>
      </c>
      <c r="X284" s="153">
        <v>1.0896749681</v>
      </c>
      <c r="Y284" s="153">
        <v>1.0422900251</v>
      </c>
      <c r="Z284" s="153">
        <v>4.0301147334E-3</v>
      </c>
      <c r="AA284" s="153">
        <v>9.7168276246999991E-3</v>
      </c>
      <c r="AB284" s="178">
        <v>-0.73706748687000001</v>
      </c>
      <c r="AC284" s="177">
        <v>0.10874797538</v>
      </c>
      <c r="AD284" s="153">
        <v>-1.8251066631000002E-3</v>
      </c>
      <c r="AE284" s="153">
        <v>-3.4317131781000002E-2</v>
      </c>
      <c r="AF284" s="181">
        <v>1.788678781</v>
      </c>
      <c r="AG284" s="180">
        <v>155808.26774000001</v>
      </c>
      <c r="AH284" s="180">
        <v>6322.7777600999998</v>
      </c>
      <c r="AI284" s="128" t="s">
        <v>46</v>
      </c>
      <c r="AJ284" s="128" t="s">
        <v>46</v>
      </c>
      <c r="AK284" s="128" t="s">
        <v>46</v>
      </c>
    </row>
    <row r="285" spans="1:37" ht="14.75" customHeight="1" x14ac:dyDescent="0.35">
      <c r="A285" s="8"/>
      <c r="B285" s="129">
        <v>9324673000171</v>
      </c>
      <c r="C285" s="125" t="s">
        <v>7782</v>
      </c>
      <c r="D285" s="122"/>
      <c r="E285" s="126" t="s">
        <v>4757</v>
      </c>
      <c r="F285" s="126" t="s">
        <v>163</v>
      </c>
      <c r="G285" s="126" t="s">
        <v>6644</v>
      </c>
      <c r="H285" s="127">
        <v>5000</v>
      </c>
      <c r="I285" s="127">
        <v>1000</v>
      </c>
      <c r="J285" s="127">
        <v>1000</v>
      </c>
      <c r="K285" s="126" t="s">
        <v>215</v>
      </c>
      <c r="L285" s="126" t="s">
        <v>215</v>
      </c>
      <c r="M285" s="153">
        <v>3.4999999999999996E-3</v>
      </c>
      <c r="N285" s="128" t="s">
        <v>46</v>
      </c>
      <c r="O285" s="155">
        <v>39531</v>
      </c>
      <c r="P285" s="153">
        <v>1.1885331924E-2</v>
      </c>
      <c r="Q285" s="153">
        <v>0.10124468884</v>
      </c>
      <c r="R285" s="153">
        <v>0.12948586838000001</v>
      </c>
      <c r="S285" s="153">
        <v>0.25062673234999999</v>
      </c>
      <c r="T285" s="153">
        <v>0.41472157404999999</v>
      </c>
      <c r="U285" s="153">
        <v>0.97426321722999998</v>
      </c>
      <c r="V285" s="153">
        <v>0.97708902531000008</v>
      </c>
      <c r="W285" s="153">
        <v>0.97248336172999994</v>
      </c>
      <c r="X285" s="153">
        <v>0.97017673656000003</v>
      </c>
      <c r="Y285" s="153">
        <v>0.97024159297000001</v>
      </c>
      <c r="Z285" s="153">
        <v>9.4522287063999999E-4</v>
      </c>
      <c r="AA285" s="153">
        <v>2.1095993692000002E-3</v>
      </c>
      <c r="AB285" s="178">
        <v>-7.5188211093000001</v>
      </c>
      <c r="AC285" s="177">
        <v>-5.2131566729000003</v>
      </c>
      <c r="AD285" s="153">
        <v>0</v>
      </c>
      <c r="AE285" s="153">
        <v>-4.0670525208000002E-3</v>
      </c>
      <c r="AF285" s="181">
        <v>4.8306012389999999</v>
      </c>
      <c r="AG285" s="180">
        <v>793031.63757000002</v>
      </c>
      <c r="AH285" s="180">
        <v>-27320.793140000002</v>
      </c>
      <c r="AI285" s="128" t="s">
        <v>46</v>
      </c>
      <c r="AJ285" s="128" t="s">
        <v>46</v>
      </c>
      <c r="AK285" s="128" t="s">
        <v>46</v>
      </c>
    </row>
    <row r="286" spans="1:37" ht="14.75" customHeight="1" x14ac:dyDescent="0.35">
      <c r="A286" s="8"/>
      <c r="B286" s="129">
        <v>5786938000100</v>
      </c>
      <c r="C286" s="125" t="s">
        <v>7783</v>
      </c>
      <c r="D286" s="122" t="s">
        <v>3393</v>
      </c>
      <c r="E286" s="126" t="s">
        <v>4757</v>
      </c>
      <c r="F286" s="126" t="s">
        <v>163</v>
      </c>
      <c r="G286" s="126" t="s">
        <v>4507</v>
      </c>
      <c r="H286" s="127">
        <v>1000</v>
      </c>
      <c r="I286" s="127">
        <v>0.01</v>
      </c>
      <c r="J286" s="127">
        <v>1000</v>
      </c>
      <c r="K286" s="126" t="s">
        <v>215</v>
      </c>
      <c r="L286" s="126" t="s">
        <v>215</v>
      </c>
      <c r="M286" s="153">
        <v>3.4999999999999996E-3</v>
      </c>
      <c r="N286" s="128" t="s">
        <v>46</v>
      </c>
      <c r="O286" s="155">
        <v>39262</v>
      </c>
      <c r="P286" s="153">
        <v>1.1940911616000001E-2</v>
      </c>
      <c r="Q286" s="153">
        <v>0.105090239</v>
      </c>
      <c r="R286" s="153">
        <v>0.13135882216</v>
      </c>
      <c r="S286" s="153">
        <v>0.26157285311</v>
      </c>
      <c r="T286" s="153">
        <v>0.42514675052999995</v>
      </c>
      <c r="U286" s="153">
        <v>0.97881919010999996</v>
      </c>
      <c r="V286" s="153">
        <v>1.0142015385000001</v>
      </c>
      <c r="W286" s="153">
        <v>0.98654988819</v>
      </c>
      <c r="X286" s="153">
        <v>1.0125491985999999</v>
      </c>
      <c r="Y286" s="153">
        <v>0.99463130517999998</v>
      </c>
      <c r="Z286" s="153">
        <v>1.6074526672E-3</v>
      </c>
      <c r="AA286" s="153">
        <v>2.4109687814000001E-3</v>
      </c>
      <c r="AB286" s="178">
        <v>-1.2275197574000001</v>
      </c>
      <c r="AC286" s="177">
        <v>-0.62971793722000002</v>
      </c>
      <c r="AD286" s="153">
        <v>-6.1140929094000005E-5</v>
      </c>
      <c r="AE286" s="153">
        <v>-5.3501988184000001E-3</v>
      </c>
      <c r="AF286" s="181">
        <v>5.4685596719999996</v>
      </c>
      <c r="AG286" s="180">
        <v>14313269.211999999</v>
      </c>
      <c r="AH286" s="180">
        <v>-1129330.5692</v>
      </c>
      <c r="AI286" s="128" t="s">
        <v>46</v>
      </c>
      <c r="AJ286" s="128" t="s">
        <v>46</v>
      </c>
      <c r="AK286" s="128" t="s">
        <v>46</v>
      </c>
    </row>
    <row r="287" spans="1:37" ht="14.75" customHeight="1" x14ac:dyDescent="0.35">
      <c r="A287" s="8"/>
      <c r="B287" s="129">
        <v>34606424000116</v>
      </c>
      <c r="C287" s="125" t="s">
        <v>7784</v>
      </c>
      <c r="D287" s="122" t="s">
        <v>3394</v>
      </c>
      <c r="E287" s="126" t="s">
        <v>4757</v>
      </c>
      <c r="F287" s="126" t="s">
        <v>163</v>
      </c>
      <c r="G287" s="126" t="s">
        <v>5358</v>
      </c>
      <c r="H287" s="127">
        <v>0.01</v>
      </c>
      <c r="I287" s="127">
        <v>0.01</v>
      </c>
      <c r="J287" s="127">
        <v>0.01</v>
      </c>
      <c r="K287" s="126" t="s">
        <v>223</v>
      </c>
      <c r="L287" s="126" t="s">
        <v>223</v>
      </c>
      <c r="M287" s="153">
        <v>4.0000000000000001E-3</v>
      </c>
      <c r="N287" s="128" t="s">
        <v>7688</v>
      </c>
      <c r="O287" s="155">
        <v>43798</v>
      </c>
      <c r="P287" s="153">
        <v>1.1662274446000001E-2</v>
      </c>
      <c r="Q287" s="153">
        <v>0.10245611314</v>
      </c>
      <c r="R287" s="153">
        <v>0.12097153777999999</v>
      </c>
      <c r="S287" s="153">
        <v>0.21164051618999999</v>
      </c>
      <c r="T287" s="153">
        <v>0.37291651256999997</v>
      </c>
      <c r="U287" s="153">
        <v>0.95597877242999996</v>
      </c>
      <c r="V287" s="153">
        <v>0.98878020046000004</v>
      </c>
      <c r="W287" s="153">
        <v>0.90853781346000007</v>
      </c>
      <c r="X287" s="153">
        <v>0.81926099182000001</v>
      </c>
      <c r="Y287" s="153">
        <v>0.87243860420999997</v>
      </c>
      <c r="Z287" s="153">
        <v>4.6643056073999998E-3</v>
      </c>
      <c r="AA287" s="153">
        <v>8.4438892579999994E-3</v>
      </c>
      <c r="AB287" s="178">
        <v>-2.4135165387000002</v>
      </c>
      <c r="AC287" s="177">
        <v>-0.87348636834000004</v>
      </c>
      <c r="AD287" s="153">
        <v>-1.4338601277999999E-3</v>
      </c>
      <c r="AE287" s="153">
        <v>-1.1352576566000002E-2</v>
      </c>
      <c r="AF287" s="181">
        <v>1.6070254399999999</v>
      </c>
      <c r="AG287" s="180">
        <v>452190.92514000001</v>
      </c>
      <c r="AH287" s="180">
        <v>-133110.86955999999</v>
      </c>
      <c r="AI287" s="128" t="s">
        <v>46</v>
      </c>
      <c r="AJ287" s="128" t="s">
        <v>46</v>
      </c>
      <c r="AK287" s="128" t="s">
        <v>46</v>
      </c>
    </row>
    <row r="288" spans="1:37" ht="14.75" customHeight="1" x14ac:dyDescent="0.35">
      <c r="A288" s="8"/>
      <c r="B288" s="129">
        <v>32841189000131</v>
      </c>
      <c r="C288" s="125" t="s">
        <v>7785</v>
      </c>
      <c r="D288" s="122"/>
      <c r="E288" s="126" t="s">
        <v>4757</v>
      </c>
      <c r="F288" s="126" t="s">
        <v>163</v>
      </c>
      <c r="G288" s="126" t="s">
        <v>3543</v>
      </c>
      <c r="H288" s="127">
        <v>25000</v>
      </c>
      <c r="I288" s="127">
        <v>1000</v>
      </c>
      <c r="J288" s="127">
        <v>5000</v>
      </c>
      <c r="K288" s="126" t="s">
        <v>216</v>
      </c>
      <c r="L288" s="126" t="s">
        <v>7459</v>
      </c>
      <c r="M288" s="153">
        <v>2E-3</v>
      </c>
      <c r="N288" s="128" t="s">
        <v>46</v>
      </c>
      <c r="O288" s="155">
        <v>43606</v>
      </c>
      <c r="P288" s="153">
        <v>-1.1801622792E-2</v>
      </c>
      <c r="Q288" s="153">
        <v>-8.1142403809000008E-2</v>
      </c>
      <c r="R288" s="153">
        <v>2.4733008857E-2</v>
      </c>
      <c r="S288" s="153">
        <v>0.22771751727</v>
      </c>
      <c r="T288" s="153">
        <v>0.17214760004999999</v>
      </c>
      <c r="U288" s="153">
        <v>-0.96740142080000002</v>
      </c>
      <c r="V288" s="153">
        <v>-0.78308653180999999</v>
      </c>
      <c r="W288" s="153">
        <v>0.18575339455000001</v>
      </c>
      <c r="X288" s="153">
        <v>0.88149510505999995</v>
      </c>
      <c r="Y288" s="153">
        <v>0.40273950562000005</v>
      </c>
      <c r="Z288" s="153">
        <v>0.11852382199999999</v>
      </c>
      <c r="AA288" s="153">
        <v>0.14538159417999999</v>
      </c>
      <c r="AB288" s="178">
        <v>-0.75453624691999999</v>
      </c>
      <c r="AC288" s="177">
        <v>8.6918632590999995E-3</v>
      </c>
      <c r="AD288" s="153">
        <v>-9.3282192977000009E-2</v>
      </c>
      <c r="AE288" s="153">
        <v>-0.19896071212999999</v>
      </c>
      <c r="AF288" s="181">
        <v>1.627257371</v>
      </c>
      <c r="AG288" s="180">
        <v>156197.84505</v>
      </c>
      <c r="AH288" s="180">
        <v>-49351.276360000003</v>
      </c>
      <c r="AI288" s="128" t="s">
        <v>46</v>
      </c>
      <c r="AJ288" s="128" t="s">
        <v>46</v>
      </c>
      <c r="AK288" s="128" t="s">
        <v>46</v>
      </c>
    </row>
    <row r="289" spans="1:37" ht="14.75" customHeight="1" x14ac:dyDescent="0.35">
      <c r="A289" s="8"/>
      <c r="B289" s="129">
        <v>29224634000100</v>
      </c>
      <c r="C289" s="125" t="s">
        <v>7786</v>
      </c>
      <c r="D289" s="122" t="s">
        <v>3393</v>
      </c>
      <c r="E289" s="126" t="s">
        <v>4757</v>
      </c>
      <c r="F289" s="126" t="s">
        <v>163</v>
      </c>
      <c r="G289" s="126" t="s">
        <v>3566</v>
      </c>
      <c r="H289" s="127">
        <v>0.01</v>
      </c>
      <c r="I289" s="127">
        <v>0.01</v>
      </c>
      <c r="J289" s="127">
        <v>0.01</v>
      </c>
      <c r="K289" s="126" t="s">
        <v>215</v>
      </c>
      <c r="L289" s="126" t="s">
        <v>215</v>
      </c>
      <c r="M289" s="153">
        <v>3.4999999999999996E-3</v>
      </c>
      <c r="N289" s="128" t="s">
        <v>46</v>
      </c>
      <c r="O289" s="155">
        <v>43116</v>
      </c>
      <c r="P289" s="153">
        <v>1.1942973848000001E-2</v>
      </c>
      <c r="Q289" s="153">
        <v>0.10511251344</v>
      </c>
      <c r="R289" s="153">
        <v>0.13138817019999999</v>
      </c>
      <c r="S289" s="153">
        <v>0.26164069674000001</v>
      </c>
      <c r="T289" s="153">
        <v>0.42526482326999998</v>
      </c>
      <c r="U289" s="153">
        <v>0.97898823518</v>
      </c>
      <c r="V289" s="153">
        <v>1.0144165039999999</v>
      </c>
      <c r="W289" s="153">
        <v>0.98677030200999993</v>
      </c>
      <c r="X289" s="153">
        <v>1.0128118215000002</v>
      </c>
      <c r="Y289" s="153">
        <v>0.99490753647999997</v>
      </c>
      <c r="Z289" s="153">
        <v>1.6075124110000001E-3</v>
      </c>
      <c r="AA289" s="153">
        <v>2.9251434886000001E-3</v>
      </c>
      <c r="AB289" s="178">
        <v>-1.2073659929</v>
      </c>
      <c r="AC289" s="177">
        <v>-0.46402769181999998</v>
      </c>
      <c r="AD289" s="153">
        <v>-6.1058878386000001E-5</v>
      </c>
      <c r="AE289" s="153">
        <v>-5.3464554571000002E-3</v>
      </c>
      <c r="AF289" s="181">
        <v>1.865281295</v>
      </c>
      <c r="AG289" s="180">
        <v>69766325.812000006</v>
      </c>
      <c r="AH289" s="180">
        <v>3382474.8291000002</v>
      </c>
      <c r="AI289" s="128" t="s">
        <v>46</v>
      </c>
      <c r="AJ289" s="128" t="s">
        <v>46</v>
      </c>
      <c r="AK289" s="128" t="s">
        <v>46</v>
      </c>
    </row>
    <row r="290" spans="1:37" ht="14.75" customHeight="1" x14ac:dyDescent="0.35">
      <c r="A290" s="8"/>
      <c r="B290" s="129">
        <v>8980715000160</v>
      </c>
      <c r="C290" s="125" t="s">
        <v>7787</v>
      </c>
      <c r="D290" s="122" t="s">
        <v>3393</v>
      </c>
      <c r="E290" s="126" t="s">
        <v>4757</v>
      </c>
      <c r="F290" s="126" t="s">
        <v>163</v>
      </c>
      <c r="G290" s="126" t="s">
        <v>4598</v>
      </c>
      <c r="H290" s="127">
        <v>0.01</v>
      </c>
      <c r="I290" s="127">
        <v>0.01</v>
      </c>
      <c r="J290" s="127">
        <v>0.01</v>
      </c>
      <c r="K290" s="126" t="s">
        <v>223</v>
      </c>
      <c r="L290" s="126" t="s">
        <v>223</v>
      </c>
      <c r="M290" s="153">
        <v>8.0000000000000002E-3</v>
      </c>
      <c r="N290" s="128" t="s">
        <v>46</v>
      </c>
      <c r="O290" s="155">
        <v>39358</v>
      </c>
      <c r="P290" s="153">
        <v>4.7087847142000001E-3</v>
      </c>
      <c r="Q290" s="153">
        <v>8.7637884501999996E-2</v>
      </c>
      <c r="R290" s="153">
        <v>5.1053524044999993E-2</v>
      </c>
      <c r="S290" s="153">
        <v>0.10016350964000001</v>
      </c>
      <c r="T290" s="153">
        <v>0.21206082633000001</v>
      </c>
      <c r="U290" s="153">
        <v>0.38598802072999999</v>
      </c>
      <c r="V290" s="153">
        <v>0.84577291044000003</v>
      </c>
      <c r="W290" s="153">
        <v>0.38342950709999996</v>
      </c>
      <c r="X290" s="153">
        <v>0.38773320785999998</v>
      </c>
      <c r="Y290" s="153">
        <v>0.49611654375999997</v>
      </c>
      <c r="Z290" s="153">
        <v>4.9110618230999999E-2</v>
      </c>
      <c r="AA290" s="153">
        <v>6.7005756164000008E-2</v>
      </c>
      <c r="AB290" s="178">
        <v>-1.4601862802000001</v>
      </c>
      <c r="AC290" s="177">
        <v>8.3724620944999995E-2</v>
      </c>
      <c r="AD290" s="153">
        <v>-4.444704344E-2</v>
      </c>
      <c r="AE290" s="153">
        <v>-0.15797545355000001</v>
      </c>
      <c r="AF290" s="181">
        <v>5.716221365</v>
      </c>
      <c r="AG290" s="180">
        <v>189004.30645</v>
      </c>
      <c r="AH290" s="180">
        <v>-37660.203780000003</v>
      </c>
      <c r="AI290" s="128" t="s">
        <v>46</v>
      </c>
      <c r="AJ290" s="128" t="s">
        <v>46</v>
      </c>
      <c r="AK290" s="128" t="s">
        <v>46</v>
      </c>
    </row>
    <row r="291" spans="1:37" ht="14.75" customHeight="1" x14ac:dyDescent="0.35">
      <c r="A291" s="8"/>
      <c r="B291" s="129">
        <v>18249239000165</v>
      </c>
      <c r="C291" s="125" t="s">
        <v>7788</v>
      </c>
      <c r="D291" s="122" t="s">
        <v>3401</v>
      </c>
      <c r="E291" s="126" t="s">
        <v>4757</v>
      </c>
      <c r="F291" s="126" t="s">
        <v>163</v>
      </c>
      <c r="G291" s="126" t="s">
        <v>4598</v>
      </c>
      <c r="H291" s="127">
        <v>20000</v>
      </c>
      <c r="I291" s="127">
        <v>2000</v>
      </c>
      <c r="J291" s="127">
        <v>0.01</v>
      </c>
      <c r="K291" s="126" t="s">
        <v>216</v>
      </c>
      <c r="L291" s="126" t="s">
        <v>216</v>
      </c>
      <c r="M291" s="153">
        <v>2.5000000000000001E-3</v>
      </c>
      <c r="N291" s="128" t="s">
        <v>46</v>
      </c>
      <c r="O291" s="155">
        <v>41485</v>
      </c>
      <c r="P291" s="153">
        <v>6.3897306280999997E-3</v>
      </c>
      <c r="Q291" s="153">
        <v>8.1563791457000004E-2</v>
      </c>
      <c r="R291" s="153">
        <v>8.9765106668E-2</v>
      </c>
      <c r="S291" s="153">
        <v>0.17774024608000003</v>
      </c>
      <c r="T291" s="153">
        <v>0.31146003260999999</v>
      </c>
      <c r="U291" s="153">
        <v>0.52377834789</v>
      </c>
      <c r="V291" s="153">
        <v>0.78715324632000006</v>
      </c>
      <c r="W291" s="153">
        <v>0.67416679354999998</v>
      </c>
      <c r="X291" s="153">
        <v>0.68803295755999994</v>
      </c>
      <c r="Y291" s="153">
        <v>0.72866109963000003</v>
      </c>
      <c r="Z291" s="153">
        <v>2.2188673962E-2</v>
      </c>
      <c r="AA291" s="153">
        <v>2.9036632437000002E-2</v>
      </c>
      <c r="AB291" s="178">
        <v>-1.7218552713999999</v>
      </c>
      <c r="AC291" s="177">
        <v>0.13722991389</v>
      </c>
      <c r="AD291" s="153">
        <v>-1.8092083974999999E-2</v>
      </c>
      <c r="AE291" s="153">
        <v>-5.4047232479999999E-2</v>
      </c>
      <c r="AF291" s="181">
        <v>3.2110939319999998</v>
      </c>
      <c r="AG291" s="180">
        <v>176066.81077000001</v>
      </c>
      <c r="AH291" s="180">
        <v>-63448.18116</v>
      </c>
      <c r="AI291" s="128" t="s">
        <v>46</v>
      </c>
      <c r="AJ291" s="128" t="s">
        <v>46</v>
      </c>
      <c r="AK291" s="128" t="s">
        <v>46</v>
      </c>
    </row>
    <row r="292" spans="1:37" ht="14.75" customHeight="1" x14ac:dyDescent="0.35">
      <c r="A292" s="8"/>
      <c r="B292" s="129">
        <v>13482675000166</v>
      </c>
      <c r="C292" s="125" t="s">
        <v>7789</v>
      </c>
      <c r="D292" s="122" t="s">
        <v>3393</v>
      </c>
      <c r="E292" s="126" t="s">
        <v>4757</v>
      </c>
      <c r="F292" s="126" t="s">
        <v>163</v>
      </c>
      <c r="G292" s="126" t="s">
        <v>4598</v>
      </c>
      <c r="H292" s="127">
        <v>20000</v>
      </c>
      <c r="I292" s="127">
        <v>2000</v>
      </c>
      <c r="J292" s="127">
        <v>0.01</v>
      </c>
      <c r="K292" s="126" t="s">
        <v>223</v>
      </c>
      <c r="L292" s="126" t="s">
        <v>223</v>
      </c>
      <c r="M292" s="153">
        <v>2.5000000000000001E-3</v>
      </c>
      <c r="N292" s="128" t="s">
        <v>46</v>
      </c>
      <c r="O292" s="155">
        <v>40666</v>
      </c>
      <c r="P292" s="153">
        <v>5.1821654779000007E-3</v>
      </c>
      <c r="Q292" s="153">
        <v>9.2054145391999992E-2</v>
      </c>
      <c r="R292" s="153">
        <v>5.6752476877999995E-2</v>
      </c>
      <c r="S292" s="153">
        <v>0.11214644733</v>
      </c>
      <c r="T292" s="153">
        <v>0.23189512112999999</v>
      </c>
      <c r="U292" s="153">
        <v>0.42479194045000002</v>
      </c>
      <c r="V292" s="153">
        <v>0.88839322068000004</v>
      </c>
      <c r="W292" s="153">
        <v>0.42623060098999999</v>
      </c>
      <c r="X292" s="153">
        <v>0.43411919099000001</v>
      </c>
      <c r="Y292" s="153">
        <v>0.54251889896000005</v>
      </c>
      <c r="Z292" s="153">
        <v>4.9113550247999994E-2</v>
      </c>
      <c r="AA292" s="153">
        <v>7.2849778481999999E-2</v>
      </c>
      <c r="AB292" s="178">
        <v>-1.3570186432</v>
      </c>
      <c r="AC292" s="177">
        <v>6.2683276299000001E-2</v>
      </c>
      <c r="AD292" s="153">
        <v>-4.3908320647999995E-2</v>
      </c>
      <c r="AE292" s="153">
        <v>-0.1562321227</v>
      </c>
      <c r="AF292" s="181">
        <v>3.8504890000000001</v>
      </c>
      <c r="AG292" s="180">
        <v>100708.62589</v>
      </c>
      <c r="AH292" s="180">
        <v>-12630.37138</v>
      </c>
      <c r="AI292" s="128" t="s">
        <v>46</v>
      </c>
      <c r="AJ292" s="128" t="s">
        <v>46</v>
      </c>
      <c r="AK292" s="128" t="s">
        <v>46</v>
      </c>
    </row>
    <row r="293" spans="1:37" ht="14.75" customHeight="1" x14ac:dyDescent="0.35">
      <c r="A293" s="8"/>
      <c r="B293" s="129">
        <v>8080680000102</v>
      </c>
      <c r="C293" s="125" t="s">
        <v>7790</v>
      </c>
      <c r="D293" s="122" t="s">
        <v>3393</v>
      </c>
      <c r="E293" s="126" t="s">
        <v>4757</v>
      </c>
      <c r="F293" s="126" t="s">
        <v>163</v>
      </c>
      <c r="G293" s="126" t="s">
        <v>4598</v>
      </c>
      <c r="H293" s="127">
        <v>0.01</v>
      </c>
      <c r="I293" s="127">
        <v>0.01</v>
      </c>
      <c r="J293" s="127">
        <v>0.01</v>
      </c>
      <c r="K293" s="126" t="s">
        <v>215</v>
      </c>
      <c r="L293" s="126" t="s">
        <v>215</v>
      </c>
      <c r="M293" s="153">
        <v>8.0000000000000002E-3</v>
      </c>
      <c r="N293" s="128" t="s">
        <v>46</v>
      </c>
      <c r="O293" s="155">
        <v>38897</v>
      </c>
      <c r="P293" s="153">
        <v>1.1577883912E-2</v>
      </c>
      <c r="Q293" s="153">
        <v>0.13609168865999999</v>
      </c>
      <c r="R293" s="153">
        <v>0.11170616319</v>
      </c>
      <c r="S293" s="153">
        <v>0.19544186264999999</v>
      </c>
      <c r="T293" s="153">
        <v>0.34624235949999999</v>
      </c>
      <c r="U293" s="153">
        <v>0.94906112013999999</v>
      </c>
      <c r="V293" s="153">
        <v>1.3133893436999999</v>
      </c>
      <c r="W293" s="153">
        <v>0.8389516668</v>
      </c>
      <c r="X293" s="153">
        <v>0.75655596157999994</v>
      </c>
      <c r="Y293" s="153">
        <v>0.81003439286000001</v>
      </c>
      <c r="Z293" s="153">
        <v>3.4940707417999997E-2</v>
      </c>
      <c r="AA293" s="153">
        <v>3.2691614630000004E-2</v>
      </c>
      <c r="AB293" s="178">
        <v>-0.52793082687000004</v>
      </c>
      <c r="AC293" s="177">
        <v>5.4083978329000004E-3</v>
      </c>
      <c r="AD293" s="153">
        <v>-2.9632230927999999E-2</v>
      </c>
      <c r="AE293" s="153">
        <v>-6.6328113627000002E-2</v>
      </c>
      <c r="AF293" s="181">
        <v>6.2448296900000004</v>
      </c>
      <c r="AG293" s="180">
        <v>454234.19799000002</v>
      </c>
      <c r="AH293" s="180">
        <v>-37162.076549999998</v>
      </c>
      <c r="AI293" s="128" t="s">
        <v>46</v>
      </c>
      <c r="AJ293" s="128" t="s">
        <v>46</v>
      </c>
      <c r="AK293" s="128" t="s">
        <v>46</v>
      </c>
    </row>
    <row r="294" spans="1:37" ht="14.75" customHeight="1" x14ac:dyDescent="0.35">
      <c r="A294" s="8"/>
      <c r="B294" s="129">
        <v>15037554000130</v>
      </c>
      <c r="C294" s="125" t="s">
        <v>7791</v>
      </c>
      <c r="D294" s="122" t="s">
        <v>3394</v>
      </c>
      <c r="E294" s="126" t="s">
        <v>4757</v>
      </c>
      <c r="F294" s="126" t="s">
        <v>163</v>
      </c>
      <c r="G294" s="126" t="s">
        <v>4507</v>
      </c>
      <c r="H294" s="127">
        <v>1000</v>
      </c>
      <c r="I294" s="127">
        <v>1000</v>
      </c>
      <c r="J294" s="127">
        <v>1000</v>
      </c>
      <c r="K294" s="126" t="s">
        <v>215</v>
      </c>
      <c r="L294" s="126" t="s">
        <v>215</v>
      </c>
      <c r="M294" s="153">
        <v>3.0000000000000001E-3</v>
      </c>
      <c r="N294" s="128" t="s">
        <v>46</v>
      </c>
      <c r="O294" s="155">
        <v>41038</v>
      </c>
      <c r="P294" s="153">
        <v>1.1983482379999999E-2</v>
      </c>
      <c r="Q294" s="153">
        <v>0.10548969400000001</v>
      </c>
      <c r="R294" s="153">
        <v>0.13190223136000001</v>
      </c>
      <c r="S294" s="153">
        <v>0.26278562142</v>
      </c>
      <c r="T294" s="153">
        <v>0.42721404001000002</v>
      </c>
      <c r="U294" s="153">
        <v>0.98230879644000002</v>
      </c>
      <c r="V294" s="153">
        <v>1.0180565860999999</v>
      </c>
      <c r="W294" s="153">
        <v>0.99063107798000005</v>
      </c>
      <c r="X294" s="153">
        <v>1.0172438279</v>
      </c>
      <c r="Y294" s="153">
        <v>0.99946773125999999</v>
      </c>
      <c r="Z294" s="153">
        <v>1.6076784524E-3</v>
      </c>
      <c r="AA294" s="153">
        <v>2.5735903036000003E-3</v>
      </c>
      <c r="AB294" s="178">
        <v>-0.85477260969000002</v>
      </c>
      <c r="AC294" s="177">
        <v>-0.32068990617999998</v>
      </c>
      <c r="AD294" s="153">
        <v>-5.9188368493000006E-5</v>
      </c>
      <c r="AE294" s="153">
        <v>-5.3152761747E-3</v>
      </c>
      <c r="AF294" s="181">
        <v>3.3436520509999998</v>
      </c>
      <c r="AG294" s="180">
        <v>1611859.6177999999</v>
      </c>
      <c r="AH294" s="180">
        <v>-20072.443739999999</v>
      </c>
      <c r="AI294" s="128" t="s">
        <v>46</v>
      </c>
      <c r="AJ294" s="128" t="s">
        <v>46</v>
      </c>
      <c r="AK294" s="128" t="s">
        <v>46</v>
      </c>
    </row>
    <row r="295" spans="1:37" ht="14.75" customHeight="1" x14ac:dyDescent="0.35">
      <c r="A295" s="8"/>
      <c r="B295" s="129">
        <v>28015623000157</v>
      </c>
      <c r="C295" s="125" t="s">
        <v>7792</v>
      </c>
      <c r="D295" s="122" t="s">
        <v>3552</v>
      </c>
      <c r="E295" s="126" t="s">
        <v>4757</v>
      </c>
      <c r="F295" s="126" t="s">
        <v>163</v>
      </c>
      <c r="G295" s="126" t="s">
        <v>4598</v>
      </c>
      <c r="H295" s="127">
        <v>1000</v>
      </c>
      <c r="I295" s="127">
        <v>1000</v>
      </c>
      <c r="J295" s="127">
        <v>1000</v>
      </c>
      <c r="K295" s="126" t="s">
        <v>216</v>
      </c>
      <c r="L295" s="126" t="s">
        <v>216</v>
      </c>
      <c r="M295" s="153">
        <v>2.5000000000000001E-3</v>
      </c>
      <c r="N295" s="128" t="s">
        <v>46</v>
      </c>
      <c r="O295" s="155">
        <v>42979</v>
      </c>
      <c r="P295" s="153">
        <v>1.4459121171999999E-2</v>
      </c>
      <c r="Q295" s="153">
        <v>0.21566280900999998</v>
      </c>
      <c r="R295" s="153">
        <v>8.9598158380000015E-2</v>
      </c>
      <c r="S295" s="153">
        <v>0.15258656894</v>
      </c>
      <c r="T295" s="153">
        <v>0.31011444473999999</v>
      </c>
      <c r="U295" s="153">
        <v>1.1852416072</v>
      </c>
      <c r="V295" s="153">
        <v>2.0813117829999999</v>
      </c>
      <c r="W295" s="153">
        <v>0.67291295455</v>
      </c>
      <c r="X295" s="153">
        <v>0.59066300753000001</v>
      </c>
      <c r="Y295" s="153">
        <v>0.72551309528999997</v>
      </c>
      <c r="Z295" s="153">
        <v>0.10562466022</v>
      </c>
      <c r="AA295" s="153">
        <v>0.10519854476000001</v>
      </c>
      <c r="AB295" s="178">
        <v>-0.31461813185999998</v>
      </c>
      <c r="AC295" s="177">
        <v>3.9577309283000003E-2</v>
      </c>
      <c r="AD295" s="153">
        <v>-0.11305849456</v>
      </c>
      <c r="AE295" s="153">
        <v>-0.19399363947000001</v>
      </c>
      <c r="AF295" s="181">
        <v>1.904647</v>
      </c>
      <c r="AG295" s="180">
        <v>70616.973280000006</v>
      </c>
      <c r="AH295" s="180">
        <v>-1986.79872</v>
      </c>
      <c r="AI295" s="128" t="s">
        <v>46</v>
      </c>
      <c r="AJ295" s="128" t="s">
        <v>46</v>
      </c>
      <c r="AK295" s="128" t="s">
        <v>46</v>
      </c>
    </row>
    <row r="296" spans="1:37" ht="14.75" customHeight="1" x14ac:dyDescent="0.35">
      <c r="A296" s="8"/>
      <c r="B296" s="129">
        <v>4128704000103</v>
      </c>
      <c r="C296" s="125" t="s">
        <v>7793</v>
      </c>
      <c r="D296" s="122" t="s">
        <v>3393</v>
      </c>
      <c r="E296" s="126" t="s">
        <v>4757</v>
      </c>
      <c r="F296" s="126" t="s">
        <v>163</v>
      </c>
      <c r="G296" s="126" t="s">
        <v>4598</v>
      </c>
      <c r="H296" s="127">
        <v>1000</v>
      </c>
      <c r="I296" s="127">
        <v>1000</v>
      </c>
      <c r="J296" s="127">
        <v>1000</v>
      </c>
      <c r="K296" s="126" t="s">
        <v>215</v>
      </c>
      <c r="L296" s="126" t="s">
        <v>215</v>
      </c>
      <c r="M296" s="153">
        <v>2.5000000000000001E-3</v>
      </c>
      <c r="N296" s="128" t="s">
        <v>46</v>
      </c>
      <c r="O296" s="155">
        <v>37762</v>
      </c>
      <c r="P296" s="153">
        <v>1.2058119655E-2</v>
      </c>
      <c r="Q296" s="153">
        <v>0.14074663136999999</v>
      </c>
      <c r="R296" s="153">
        <v>0.11780466401</v>
      </c>
      <c r="S296" s="153">
        <v>0.20871421184</v>
      </c>
      <c r="T296" s="153">
        <v>0.36871446778</v>
      </c>
      <c r="U296" s="153">
        <v>0.98842695555999993</v>
      </c>
      <c r="V296" s="153">
        <v>1.3583131168</v>
      </c>
      <c r="W296" s="153">
        <v>0.88475350336000003</v>
      </c>
      <c r="X296" s="153">
        <v>0.80793326001999999</v>
      </c>
      <c r="Y296" s="153">
        <v>0.86260791566999995</v>
      </c>
      <c r="Z296" s="153">
        <v>3.4939011189000002E-2</v>
      </c>
      <c r="AA296" s="153">
        <v>3.0661595959999999E-2</v>
      </c>
      <c r="AB296" s="178">
        <v>-0.37282446939000002</v>
      </c>
      <c r="AC296" s="177">
        <v>9.7401988728999994E-2</v>
      </c>
      <c r="AD296" s="153">
        <v>-2.9292700230999998E-2</v>
      </c>
      <c r="AE296" s="153">
        <v>-6.214775166E-2</v>
      </c>
      <c r="AF296" s="181">
        <v>1123.9678581000001</v>
      </c>
      <c r="AG296" s="180">
        <v>139263.29032</v>
      </c>
      <c r="AH296" s="180">
        <v>-32747.86723</v>
      </c>
      <c r="AI296" s="128" t="s">
        <v>46</v>
      </c>
      <c r="AJ296" s="128" t="s">
        <v>46</v>
      </c>
      <c r="AK296" s="128" t="s">
        <v>46</v>
      </c>
    </row>
    <row r="297" spans="1:37" ht="14.75" customHeight="1" x14ac:dyDescent="0.35">
      <c r="A297" s="8"/>
      <c r="B297" s="129">
        <v>43616898000130</v>
      </c>
      <c r="C297" s="125" t="s">
        <v>7794</v>
      </c>
      <c r="D297" s="122"/>
      <c r="E297" s="126" t="s">
        <v>4757</v>
      </c>
      <c r="F297" s="126" t="s">
        <v>163</v>
      </c>
      <c r="G297" s="126" t="s">
        <v>3566</v>
      </c>
      <c r="H297" s="127">
        <v>0.01</v>
      </c>
      <c r="I297" s="127">
        <v>0.01</v>
      </c>
      <c r="J297" s="127">
        <v>0.01</v>
      </c>
      <c r="K297" s="126" t="s">
        <v>215</v>
      </c>
      <c r="L297" s="126" t="s">
        <v>215</v>
      </c>
      <c r="M297" s="153">
        <v>2.5000000000000001E-3</v>
      </c>
      <c r="N297" s="128" t="s">
        <v>46</v>
      </c>
      <c r="O297" s="155">
        <v>44484</v>
      </c>
      <c r="P297" s="153">
        <v>1.2470912125999999E-2</v>
      </c>
      <c r="Q297" s="153">
        <v>0.10581766037</v>
      </c>
      <c r="R297" s="153">
        <v>0.13590649833000001</v>
      </c>
      <c r="S297" s="153">
        <v>0.26949899329999999</v>
      </c>
      <c r="T297" s="153">
        <v>0.43933859194999997</v>
      </c>
      <c r="U297" s="153">
        <v>1.0222643379</v>
      </c>
      <c r="V297" s="153">
        <v>1.0212217135999999</v>
      </c>
      <c r="W297" s="153">
        <v>1.0207044987</v>
      </c>
      <c r="X297" s="153">
        <v>1.043231308</v>
      </c>
      <c r="Y297" s="153">
        <v>1.0278331342</v>
      </c>
      <c r="Z297" s="153">
        <v>9.5509382522999996E-4</v>
      </c>
      <c r="AA297" s="153">
        <v>1.7197451799999999E-3</v>
      </c>
      <c r="AB297" s="178">
        <v>6.0502798528000001</v>
      </c>
      <c r="AC297" s="177">
        <v>1.8366247892000001</v>
      </c>
      <c r="AD297" s="153">
        <v>0</v>
      </c>
      <c r="AE297" s="153">
        <v>-1.2901584875999999E-3</v>
      </c>
      <c r="AF297" s="181">
        <v>1.595981785</v>
      </c>
      <c r="AG297" s="180">
        <v>1411275.3073</v>
      </c>
      <c r="AH297" s="180">
        <v>-9061.8133899999993</v>
      </c>
      <c r="AI297" s="128" t="s">
        <v>46</v>
      </c>
      <c r="AJ297" s="128" t="s">
        <v>46</v>
      </c>
      <c r="AK297" s="128" t="s">
        <v>46</v>
      </c>
    </row>
    <row r="298" spans="1:37" ht="14.75" customHeight="1" x14ac:dyDescent="0.35">
      <c r="A298" s="8"/>
      <c r="B298" s="129">
        <v>39354713000199</v>
      </c>
      <c r="C298" s="125" t="s">
        <v>7795</v>
      </c>
      <c r="D298" s="122"/>
      <c r="E298" s="126" t="s">
        <v>4757</v>
      </c>
      <c r="F298" s="126" t="s">
        <v>163</v>
      </c>
      <c r="G298" s="126" t="s">
        <v>4598</v>
      </c>
      <c r="H298" s="127">
        <v>0.01</v>
      </c>
      <c r="I298" s="127">
        <v>0.01</v>
      </c>
      <c r="J298" s="127">
        <v>0.01</v>
      </c>
      <c r="K298" s="126" t="s">
        <v>216</v>
      </c>
      <c r="L298" s="126" t="s">
        <v>216</v>
      </c>
      <c r="M298" s="153">
        <v>3.0000000000000001E-3</v>
      </c>
      <c r="N298" s="128" t="s">
        <v>46</v>
      </c>
      <c r="O298" s="155">
        <v>44195</v>
      </c>
      <c r="P298" s="153">
        <v>6.3381880045000009E-3</v>
      </c>
      <c r="Q298" s="153">
        <v>8.1065409467999991E-2</v>
      </c>
      <c r="R298" s="153">
        <v>8.9105307874000006E-2</v>
      </c>
      <c r="S298" s="153">
        <v>0.1763132305</v>
      </c>
      <c r="T298" s="153">
        <v>0.30906864238999998</v>
      </c>
      <c r="U298" s="153">
        <v>0.51955330119999998</v>
      </c>
      <c r="V298" s="153">
        <v>0.78234347725999998</v>
      </c>
      <c r="W298" s="153">
        <v>0.66921147790999991</v>
      </c>
      <c r="X298" s="153">
        <v>0.68250897650999998</v>
      </c>
      <c r="Y298" s="153">
        <v>0.72306643949000005</v>
      </c>
      <c r="Z298" s="153">
        <v>2.2189561908000002E-2</v>
      </c>
      <c r="AA298" s="153">
        <v>2.3159230325000002E-2</v>
      </c>
      <c r="AB298" s="178">
        <v>-1.7481387767000001</v>
      </c>
      <c r="AC298" s="177">
        <v>-0.97011346965</v>
      </c>
      <c r="AD298" s="153">
        <v>-1.8133941888999999E-2</v>
      </c>
      <c r="AE298" s="153">
        <v>-2.321076142E-2</v>
      </c>
      <c r="AF298" s="181">
        <v>1.4563506070000001</v>
      </c>
      <c r="AG298" s="180">
        <v>314653.38653000002</v>
      </c>
      <c r="AH298" s="180">
        <v>-69615.486690000005</v>
      </c>
      <c r="AI298" s="128" t="s">
        <v>46</v>
      </c>
      <c r="AJ298" s="128" t="s">
        <v>46</v>
      </c>
      <c r="AK298" s="128" t="s">
        <v>46</v>
      </c>
    </row>
    <row r="299" spans="1:37" ht="14.75" customHeight="1" x14ac:dyDescent="0.35">
      <c r="A299" s="8"/>
      <c r="B299" s="129">
        <v>39354724000179</v>
      </c>
      <c r="C299" s="125" t="s">
        <v>7796</v>
      </c>
      <c r="D299" s="122"/>
      <c r="E299" s="126" t="s">
        <v>4757</v>
      </c>
      <c r="F299" s="126" t="s">
        <v>163</v>
      </c>
      <c r="G299" s="126" t="s">
        <v>4598</v>
      </c>
      <c r="H299" s="127">
        <v>0.01</v>
      </c>
      <c r="I299" s="127">
        <v>0.01</v>
      </c>
      <c r="J299" s="127">
        <v>0.01</v>
      </c>
      <c r="K299" s="126" t="s">
        <v>223</v>
      </c>
      <c r="L299" s="126" t="s">
        <v>223</v>
      </c>
      <c r="M299" s="153">
        <v>3.0000000000000001E-3</v>
      </c>
      <c r="N299" s="128" t="s">
        <v>46</v>
      </c>
      <c r="O299" s="155">
        <v>44195</v>
      </c>
      <c r="P299" s="153">
        <v>5.1328260943000002E-3</v>
      </c>
      <c r="Q299" s="153">
        <v>9.1552126713999996E-2</v>
      </c>
      <c r="R299" s="153">
        <v>5.6079115896999994E-2</v>
      </c>
      <c r="S299" s="153">
        <v>0.11069898161</v>
      </c>
      <c r="T299" s="153">
        <v>0.22941880469000001</v>
      </c>
      <c r="U299" s="153">
        <v>0.42074749752000001</v>
      </c>
      <c r="V299" s="153">
        <v>0.88354835477999993</v>
      </c>
      <c r="W299" s="153">
        <v>0.42117342866000002</v>
      </c>
      <c r="X299" s="153">
        <v>0.42851604741999999</v>
      </c>
      <c r="Y299" s="153">
        <v>0.53672555382999998</v>
      </c>
      <c r="Z299" s="153">
        <v>4.9110422525999994E-2</v>
      </c>
      <c r="AA299" s="153">
        <v>4.9131859136999995E-2</v>
      </c>
      <c r="AB299" s="178">
        <v>-1.3692893558999999</v>
      </c>
      <c r="AC299" s="177">
        <v>-0.97291298160999995</v>
      </c>
      <c r="AD299" s="153">
        <v>-4.3987068572999999E-2</v>
      </c>
      <c r="AE299" s="153">
        <v>-6.5170244954999998E-2</v>
      </c>
      <c r="AF299" s="181">
        <v>1.2806554530000001</v>
      </c>
      <c r="AG299" s="180">
        <v>187434.63553</v>
      </c>
      <c r="AH299" s="180">
        <v>-3400.6452800000002</v>
      </c>
      <c r="AI299" s="128" t="s">
        <v>46</v>
      </c>
      <c r="AJ299" s="128" t="s">
        <v>46</v>
      </c>
      <c r="AK299" s="128" t="s">
        <v>46</v>
      </c>
    </row>
    <row r="300" spans="1:37" ht="14.75" customHeight="1" x14ac:dyDescent="0.35">
      <c r="A300" s="8"/>
      <c r="B300" s="129">
        <v>39342722000160</v>
      </c>
      <c r="C300" s="125" t="s">
        <v>7797</v>
      </c>
      <c r="D300" s="122"/>
      <c r="E300" s="126" t="s">
        <v>4757</v>
      </c>
      <c r="F300" s="126" t="s">
        <v>163</v>
      </c>
      <c r="G300" s="126" t="s">
        <v>4598</v>
      </c>
      <c r="H300" s="127">
        <v>0.01</v>
      </c>
      <c r="I300" s="127">
        <v>0.01</v>
      </c>
      <c r="J300" s="127">
        <v>0.01</v>
      </c>
      <c r="K300" s="126" t="s">
        <v>215</v>
      </c>
      <c r="L300" s="126" t="s">
        <v>215</v>
      </c>
      <c r="M300" s="153">
        <v>3.0000000000000001E-3</v>
      </c>
      <c r="N300" s="128" t="s">
        <v>46</v>
      </c>
      <c r="O300" s="155">
        <v>44195</v>
      </c>
      <c r="P300" s="153">
        <v>1.2024703259E-2</v>
      </c>
      <c r="Q300" s="153">
        <v>0.14036484147</v>
      </c>
      <c r="R300" s="153">
        <v>0.11730082936000001</v>
      </c>
      <c r="S300" s="153">
        <v>0.20755386598</v>
      </c>
      <c r="T300" s="153">
        <v>0.36648765851999998</v>
      </c>
      <c r="U300" s="153">
        <v>0.98568775014999999</v>
      </c>
      <c r="V300" s="153">
        <v>1.3546285510000002</v>
      </c>
      <c r="W300" s="153">
        <v>0.88096953202999995</v>
      </c>
      <c r="X300" s="153">
        <v>0.80344155818000007</v>
      </c>
      <c r="Y300" s="153">
        <v>0.85739829287999991</v>
      </c>
      <c r="Z300" s="153">
        <v>3.4939109889000002E-2</v>
      </c>
      <c r="AA300" s="153">
        <v>3.2772209486000001E-2</v>
      </c>
      <c r="AB300" s="178">
        <v>-0.38563973417000003</v>
      </c>
      <c r="AC300" s="177">
        <v>-0.82679236239999998</v>
      </c>
      <c r="AD300" s="153">
        <v>-2.9319833622E-2</v>
      </c>
      <c r="AE300" s="153">
        <v>-6.3296660842000002E-2</v>
      </c>
      <c r="AF300" s="181">
        <v>1.4232067049999999</v>
      </c>
      <c r="AG300" s="180">
        <v>968376.55460999999</v>
      </c>
      <c r="AH300" s="180">
        <v>55527.777000000002</v>
      </c>
      <c r="AI300" s="128" t="s">
        <v>46</v>
      </c>
      <c r="AJ300" s="128" t="s">
        <v>46</v>
      </c>
      <c r="AK300" s="128" t="s">
        <v>46</v>
      </c>
    </row>
    <row r="301" spans="1:37" ht="14.75" customHeight="1" x14ac:dyDescent="0.35">
      <c r="A301" s="8"/>
      <c r="B301" s="129">
        <v>4857834000179</v>
      </c>
      <c r="C301" s="125" t="s">
        <v>7798</v>
      </c>
      <c r="D301" s="122" t="s">
        <v>3393</v>
      </c>
      <c r="E301" s="126" t="s">
        <v>4757</v>
      </c>
      <c r="F301" s="126" t="s">
        <v>163</v>
      </c>
      <c r="G301" s="126" t="s">
        <v>7799</v>
      </c>
      <c r="H301" s="127">
        <v>0.01</v>
      </c>
      <c r="I301" s="127">
        <v>0.01</v>
      </c>
      <c r="J301" s="127">
        <v>0.01</v>
      </c>
      <c r="K301" s="126" t="s">
        <v>215</v>
      </c>
      <c r="L301" s="126" t="s">
        <v>215</v>
      </c>
      <c r="M301" s="153">
        <v>2E-3</v>
      </c>
      <c r="N301" s="128" t="s">
        <v>46</v>
      </c>
      <c r="O301" s="155">
        <v>37770</v>
      </c>
      <c r="P301" s="153">
        <v>1.1983279764999999E-2</v>
      </c>
      <c r="Q301" s="153">
        <v>0.10165953638</v>
      </c>
      <c r="R301" s="153">
        <v>0.13018381913000002</v>
      </c>
      <c r="S301" s="153">
        <v>0.25186196230000002</v>
      </c>
      <c r="T301" s="153">
        <v>0.41671657703999998</v>
      </c>
      <c r="U301" s="153">
        <v>0.98229218767000004</v>
      </c>
      <c r="V301" s="153">
        <v>0.98109262281999998</v>
      </c>
      <c r="W301" s="153">
        <v>0.97772521166000004</v>
      </c>
      <c r="X301" s="153">
        <v>0.97495831491999996</v>
      </c>
      <c r="Y301" s="153">
        <v>0.97490890472999991</v>
      </c>
      <c r="Z301" s="153">
        <v>9.058019988799999E-4</v>
      </c>
      <c r="AA301" s="153">
        <v>2.1068255927999997E-3</v>
      </c>
      <c r="AB301" s="178">
        <v>-8.5006512417</v>
      </c>
      <c r="AC301" s="177">
        <v>-4.5084043115999997</v>
      </c>
      <c r="AD301" s="153">
        <v>0</v>
      </c>
      <c r="AE301" s="153">
        <v>-2.5286874891999999E-3</v>
      </c>
      <c r="AF301" s="181">
        <v>9.8742298910000006</v>
      </c>
      <c r="AG301" s="180">
        <v>15842937.423</v>
      </c>
      <c r="AH301" s="180">
        <v>1351581.118</v>
      </c>
      <c r="AI301" s="128" t="s">
        <v>46</v>
      </c>
      <c r="AJ301" s="128" t="s">
        <v>46</v>
      </c>
      <c r="AK301" s="128" t="s">
        <v>46</v>
      </c>
    </row>
    <row r="302" spans="1:37" ht="14.75" customHeight="1" x14ac:dyDescent="0.35">
      <c r="A302" s="8"/>
      <c r="B302" s="129">
        <v>2297087000136</v>
      </c>
      <c r="C302" s="125" t="s">
        <v>7800</v>
      </c>
      <c r="D302" s="122" t="s">
        <v>3393</v>
      </c>
      <c r="E302" s="126" t="s">
        <v>4757</v>
      </c>
      <c r="F302" s="126" t="s">
        <v>163</v>
      </c>
      <c r="G302" s="126" t="s">
        <v>4598</v>
      </c>
      <c r="H302" s="127">
        <v>1000</v>
      </c>
      <c r="I302" s="127">
        <v>0.01</v>
      </c>
      <c r="J302" s="127">
        <v>50</v>
      </c>
      <c r="K302" s="126" t="s">
        <v>223</v>
      </c>
      <c r="L302" s="126" t="s">
        <v>223</v>
      </c>
      <c r="M302" s="153">
        <v>1.3000000000000001E-2</v>
      </c>
      <c r="N302" s="128" t="s">
        <v>46</v>
      </c>
      <c r="O302" s="155">
        <v>37092</v>
      </c>
      <c r="P302" s="153">
        <v>4.2610886776000001E-3</v>
      </c>
      <c r="Q302" s="153">
        <v>8.3526533762999997E-2</v>
      </c>
      <c r="R302" s="153">
        <v>4.5754894752000001E-2</v>
      </c>
      <c r="S302" s="153">
        <v>8.9068697966000004E-2</v>
      </c>
      <c r="T302" s="153">
        <v>0.19381019137</v>
      </c>
      <c r="U302" s="153">
        <v>0.34928952684000003</v>
      </c>
      <c r="V302" s="153">
        <v>0.80609521739000001</v>
      </c>
      <c r="W302" s="153">
        <v>0.34363498055999997</v>
      </c>
      <c r="X302" s="153">
        <v>0.34478516282999999</v>
      </c>
      <c r="Y302" s="153">
        <v>0.45341916257999998</v>
      </c>
      <c r="Z302" s="153">
        <v>4.9111967078000002E-2</v>
      </c>
      <c r="AA302" s="153">
        <v>5.8649994139999995E-2</v>
      </c>
      <c r="AB302" s="178">
        <v>-1.5559865621</v>
      </c>
      <c r="AC302" s="177">
        <v>5.8725043219000003E-2</v>
      </c>
      <c r="AD302" s="153">
        <v>-4.4937912763999999E-2</v>
      </c>
      <c r="AE302" s="153">
        <v>-0.16237764801000001</v>
      </c>
      <c r="AF302" s="181">
        <v>15.47870897</v>
      </c>
      <c r="AG302" s="180">
        <v>63140.040730000001</v>
      </c>
      <c r="AH302" s="180">
        <v>-12410.764499999999</v>
      </c>
      <c r="AI302" s="128" t="s">
        <v>46</v>
      </c>
      <c r="AJ302" s="128" t="s">
        <v>46</v>
      </c>
      <c r="AK302" s="128" t="s">
        <v>46</v>
      </c>
    </row>
    <row r="303" spans="1:37" ht="14.75" customHeight="1" x14ac:dyDescent="0.35">
      <c r="A303" s="8"/>
      <c r="B303" s="129">
        <v>5102500000158</v>
      </c>
      <c r="C303" s="125" t="s">
        <v>7801</v>
      </c>
      <c r="D303" s="122"/>
      <c r="E303" s="126" t="s">
        <v>4757</v>
      </c>
      <c r="F303" s="126" t="s">
        <v>163</v>
      </c>
      <c r="G303" s="126" t="s">
        <v>6822</v>
      </c>
      <c r="H303" s="127">
        <v>0.01</v>
      </c>
      <c r="I303" s="127">
        <v>0.01</v>
      </c>
      <c r="J303" s="127">
        <v>0.01</v>
      </c>
      <c r="K303" s="126" t="s">
        <v>215</v>
      </c>
      <c r="L303" s="126" t="s">
        <v>215</v>
      </c>
      <c r="M303" s="153">
        <v>1.7500000000000002E-2</v>
      </c>
      <c r="N303" s="128" t="s">
        <v>46</v>
      </c>
      <c r="O303" s="155">
        <v>37433</v>
      </c>
      <c r="P303" s="153">
        <v>1.0681756672E-2</v>
      </c>
      <c r="Q303" s="153">
        <v>8.9458972794000002E-2</v>
      </c>
      <c r="R303" s="153">
        <v>0.11357051909</v>
      </c>
      <c r="S303" s="153">
        <v>0.21541761952000002</v>
      </c>
      <c r="T303" s="153">
        <v>0.35537345043000002</v>
      </c>
      <c r="U303" s="153">
        <v>0.87560386937000001</v>
      </c>
      <c r="V303" s="153">
        <v>0.86334781144999995</v>
      </c>
      <c r="W303" s="153">
        <v>0.85295362023999999</v>
      </c>
      <c r="X303" s="153">
        <v>0.83388216869999998</v>
      </c>
      <c r="Y303" s="153">
        <v>0.83139659044000003</v>
      </c>
      <c r="Z303" s="153">
        <v>9.4399052001000003E-4</v>
      </c>
      <c r="AA303" s="153">
        <v>2.5823916708999999E-3</v>
      </c>
      <c r="AB303" s="178">
        <v>-41.935925718</v>
      </c>
      <c r="AC303" s="177">
        <v>-62.916296959999997</v>
      </c>
      <c r="AD303" s="153">
        <v>0</v>
      </c>
      <c r="AE303" s="153">
        <v>-6.8596122957000001E-5</v>
      </c>
      <c r="AF303" s="181">
        <v>6.9439500169999997</v>
      </c>
      <c r="AG303" s="180">
        <v>1085758.4861000001</v>
      </c>
      <c r="AH303" s="180">
        <v>-261578.40061000001</v>
      </c>
      <c r="AI303" s="128" t="s">
        <v>46</v>
      </c>
      <c r="AJ303" s="128" t="s">
        <v>46</v>
      </c>
      <c r="AK303" s="128" t="s">
        <v>46</v>
      </c>
    </row>
    <row r="304" spans="1:37" ht="14.75" customHeight="1" x14ac:dyDescent="0.35">
      <c r="A304" s="8"/>
      <c r="B304" s="129">
        <v>5080623000135</v>
      </c>
      <c r="C304" s="125" t="s">
        <v>7802</v>
      </c>
      <c r="D304" s="122"/>
      <c r="E304" s="126" t="s">
        <v>4757</v>
      </c>
      <c r="F304" s="126" t="s">
        <v>163</v>
      </c>
      <c r="G304" s="126" t="s">
        <v>3570</v>
      </c>
      <c r="H304" s="127">
        <v>50</v>
      </c>
      <c r="I304" s="127">
        <v>50</v>
      </c>
      <c r="J304" s="127">
        <v>0.01</v>
      </c>
      <c r="K304" s="126" t="s">
        <v>215</v>
      </c>
      <c r="L304" s="126" t="s">
        <v>215</v>
      </c>
      <c r="M304" s="153">
        <v>1.4999999999999999E-2</v>
      </c>
      <c r="N304" s="128" t="s">
        <v>46</v>
      </c>
      <c r="O304" s="155">
        <v>37455</v>
      </c>
      <c r="P304" s="153">
        <v>1.0878075165000001E-2</v>
      </c>
      <c r="Q304" s="153">
        <v>9.141696830700001E-2</v>
      </c>
      <c r="R304" s="153">
        <v>0.11621223019</v>
      </c>
      <c r="S304" s="153">
        <v>0.22116002074000002</v>
      </c>
      <c r="T304" s="153">
        <v>0.36504396440000003</v>
      </c>
      <c r="U304" s="153">
        <v>0.89169646887999998</v>
      </c>
      <c r="V304" s="153">
        <v>0.88224397231999996</v>
      </c>
      <c r="W304" s="153">
        <v>0.87279377824999993</v>
      </c>
      <c r="X304" s="153">
        <v>0.85611101884999996</v>
      </c>
      <c r="Y304" s="153">
        <v>0.85402076886</v>
      </c>
      <c r="Z304" s="153">
        <v>9.5806131244999997E-4</v>
      </c>
      <c r="AA304" s="153">
        <v>2.8000446324000002E-3</v>
      </c>
      <c r="AB304" s="178">
        <v>-34.228174717000002</v>
      </c>
      <c r="AC304" s="177">
        <v>-20.554139359000001</v>
      </c>
      <c r="AD304" s="153">
        <v>0</v>
      </c>
      <c r="AE304" s="153">
        <v>-2.4301992476999999E-3</v>
      </c>
      <c r="AF304" s="181">
        <v>6.4146362989999997</v>
      </c>
      <c r="AG304" s="180">
        <v>120098.05542</v>
      </c>
      <c r="AH304" s="180">
        <v>3283.9098101</v>
      </c>
      <c r="AI304" s="128" t="s">
        <v>46</v>
      </c>
      <c r="AJ304" s="128" t="s">
        <v>46</v>
      </c>
      <c r="AK304" s="128" t="s">
        <v>46</v>
      </c>
    </row>
    <row r="305" spans="1:37" ht="14.75" customHeight="1" x14ac:dyDescent="0.35">
      <c r="A305" s="8"/>
      <c r="B305" s="129">
        <v>19303792000100</v>
      </c>
      <c r="C305" s="125" t="s">
        <v>7803</v>
      </c>
      <c r="D305" s="122"/>
      <c r="E305" s="126" t="s">
        <v>4757</v>
      </c>
      <c r="F305" s="126" t="s">
        <v>163</v>
      </c>
      <c r="G305" s="126" t="s">
        <v>3570</v>
      </c>
      <c r="H305" s="127">
        <v>0.01</v>
      </c>
      <c r="I305" s="127">
        <v>0.01</v>
      </c>
      <c r="J305" s="127">
        <v>0.01</v>
      </c>
      <c r="K305" s="126" t="s">
        <v>215</v>
      </c>
      <c r="L305" s="126" t="s">
        <v>215</v>
      </c>
      <c r="M305" s="153">
        <v>6.9999999999999993E-3</v>
      </c>
      <c r="N305" s="128" t="s">
        <v>46</v>
      </c>
      <c r="O305" s="155">
        <v>41675</v>
      </c>
      <c r="P305" s="153">
        <v>1.1600719115E-2</v>
      </c>
      <c r="Q305" s="153">
        <v>9.8123910308000009E-2</v>
      </c>
      <c r="R305" s="153">
        <v>0.12539513490999998</v>
      </c>
      <c r="S305" s="153">
        <v>0.24142213589</v>
      </c>
      <c r="T305" s="153">
        <v>0.39912800302999996</v>
      </c>
      <c r="U305" s="153">
        <v>0.95093296513000003</v>
      </c>
      <c r="V305" s="153">
        <v>0.94697111501999998</v>
      </c>
      <c r="W305" s="153">
        <v>0.94176054786999996</v>
      </c>
      <c r="X305" s="153">
        <v>0.93454571957999999</v>
      </c>
      <c r="Y305" s="153">
        <v>0.93376041588000003</v>
      </c>
      <c r="Z305" s="153">
        <v>9.3887916094999996E-4</v>
      </c>
      <c r="AA305" s="153">
        <v>2.4236467296E-3</v>
      </c>
      <c r="AB305" s="178">
        <v>-17.172539812</v>
      </c>
      <c r="AC305" s="177">
        <v>-9.3782072040000006</v>
      </c>
      <c r="AD305" s="153">
        <v>0</v>
      </c>
      <c r="AE305" s="153">
        <v>-1.6939017276E-3</v>
      </c>
      <c r="AF305" s="181">
        <v>2.7313967940000001</v>
      </c>
      <c r="AG305" s="180">
        <v>8258911.0099999998</v>
      </c>
      <c r="AH305" s="180">
        <v>-1457127.1347000001</v>
      </c>
      <c r="AI305" s="128" t="s">
        <v>46</v>
      </c>
      <c r="AJ305" s="128" t="s">
        <v>46</v>
      </c>
      <c r="AK305" s="128" t="s">
        <v>46</v>
      </c>
    </row>
    <row r="306" spans="1:37" ht="14.75" customHeight="1" x14ac:dyDescent="0.35">
      <c r="A306" s="8"/>
      <c r="B306" s="129">
        <v>4288944000167</v>
      </c>
      <c r="C306" s="125" t="s">
        <v>7804</v>
      </c>
      <c r="D306" s="122"/>
      <c r="E306" s="126" t="s">
        <v>4757</v>
      </c>
      <c r="F306" s="126" t="s">
        <v>163</v>
      </c>
      <c r="G306" s="126" t="s">
        <v>3570</v>
      </c>
      <c r="H306" s="127">
        <v>0.01</v>
      </c>
      <c r="I306" s="127">
        <v>0.01</v>
      </c>
      <c r="J306" s="127">
        <v>0.01</v>
      </c>
      <c r="K306" s="126" t="s">
        <v>215</v>
      </c>
      <c r="L306" s="126" t="s">
        <v>215</v>
      </c>
      <c r="M306" s="153">
        <v>5.0000000000000001E-3</v>
      </c>
      <c r="N306" s="128" t="s">
        <v>46</v>
      </c>
      <c r="O306" s="155">
        <v>37694</v>
      </c>
      <c r="P306" s="153">
        <v>1.1714907776E-2</v>
      </c>
      <c r="Q306" s="153">
        <v>9.9352002035000012E-2</v>
      </c>
      <c r="R306" s="153">
        <v>0.12701950117999999</v>
      </c>
      <c r="S306" s="153">
        <v>0.24502633139999999</v>
      </c>
      <c r="T306" s="153">
        <v>0.40517819367000002</v>
      </c>
      <c r="U306" s="153">
        <v>0.96029322637000003</v>
      </c>
      <c r="V306" s="153">
        <v>0.9588231436300001</v>
      </c>
      <c r="W306" s="153">
        <v>0.95396009660999992</v>
      </c>
      <c r="X306" s="153">
        <v>0.94849756985</v>
      </c>
      <c r="Y306" s="153">
        <v>0.94791484375000001</v>
      </c>
      <c r="Z306" s="153">
        <v>9.8162478841E-4</v>
      </c>
      <c r="AA306" s="153">
        <v>2.7645893105000003E-3</v>
      </c>
      <c r="AB306" s="178">
        <v>-11.14414214</v>
      </c>
      <c r="AC306" s="177">
        <v>-5.0152723229999996</v>
      </c>
      <c r="AD306" s="153">
        <v>0</v>
      </c>
      <c r="AE306" s="153">
        <v>-1.6465815532E-3</v>
      </c>
      <c r="AF306" s="181">
        <v>9.9527160210000005</v>
      </c>
      <c r="AG306" s="180">
        <v>38667.715850000001</v>
      </c>
      <c r="AH306" s="180">
        <v>-19778.239099999999</v>
      </c>
      <c r="AI306" s="128" t="s">
        <v>46</v>
      </c>
      <c r="AJ306" s="128" t="s">
        <v>46</v>
      </c>
      <c r="AK306" s="128" t="s">
        <v>46</v>
      </c>
    </row>
    <row r="307" spans="1:37" ht="14.75" customHeight="1" x14ac:dyDescent="0.35">
      <c r="A307" s="8"/>
      <c r="B307" s="129">
        <v>4061548000100</v>
      </c>
      <c r="C307" s="125" t="s">
        <v>7805</v>
      </c>
      <c r="D307" s="122"/>
      <c r="E307" s="126" t="s">
        <v>4757</v>
      </c>
      <c r="F307" s="126" t="s">
        <v>163</v>
      </c>
      <c r="G307" s="126" t="s">
        <v>3570</v>
      </c>
      <c r="H307" s="127">
        <v>90000</v>
      </c>
      <c r="I307" s="127">
        <v>100</v>
      </c>
      <c r="J307" s="127">
        <v>50</v>
      </c>
      <c r="K307" s="126" t="s">
        <v>215</v>
      </c>
      <c r="L307" s="126" t="s">
        <v>215</v>
      </c>
      <c r="M307" s="153">
        <v>8.0000000000000002E-3</v>
      </c>
      <c r="N307" s="128" t="s">
        <v>46</v>
      </c>
      <c r="O307" s="155">
        <v>36798</v>
      </c>
      <c r="P307" s="153">
        <v>1.1842444910000001E-2</v>
      </c>
      <c r="Q307" s="153">
        <v>9.9883414005999996E-2</v>
      </c>
      <c r="R307" s="153">
        <v>0.12626826857999998</v>
      </c>
      <c r="S307" s="153">
        <v>0.24446210560000001</v>
      </c>
      <c r="T307" s="153">
        <v>0.40270260725000001</v>
      </c>
      <c r="U307" s="153">
        <v>0.97074768734000005</v>
      </c>
      <c r="V307" s="153">
        <v>0.96395167738999998</v>
      </c>
      <c r="W307" s="153">
        <v>0.94831808169999998</v>
      </c>
      <c r="X307" s="153">
        <v>0.94631345026999991</v>
      </c>
      <c r="Y307" s="153">
        <v>0.94212320651000003</v>
      </c>
      <c r="Z307" s="153">
        <v>1.1017594143999999E-3</v>
      </c>
      <c r="AA307" s="153">
        <v>3.7861001134999999E-3</v>
      </c>
      <c r="AB307" s="178">
        <v>-9.3651258750000004</v>
      </c>
      <c r="AC307" s="177">
        <v>-2.4722045114000002</v>
      </c>
      <c r="AD307" s="153">
        <v>0</v>
      </c>
      <c r="AE307" s="153">
        <v>-1.0399272387000001E-2</v>
      </c>
      <c r="AF307" s="181">
        <v>14.350765037</v>
      </c>
      <c r="AG307" s="180">
        <v>719506.82580999995</v>
      </c>
      <c r="AH307" s="180">
        <v>-79092.32905</v>
      </c>
      <c r="AI307" s="128" t="s">
        <v>46</v>
      </c>
      <c r="AJ307" s="128" t="s">
        <v>46</v>
      </c>
      <c r="AK307" s="128" t="s">
        <v>46</v>
      </c>
    </row>
    <row r="308" spans="1:37" ht="14.75" customHeight="1" x14ac:dyDescent="0.35">
      <c r="A308" s="8"/>
      <c r="B308" s="129">
        <v>4528776000130</v>
      </c>
      <c r="C308" s="125" t="s">
        <v>7806</v>
      </c>
      <c r="D308" s="122"/>
      <c r="E308" s="126" t="s">
        <v>4757</v>
      </c>
      <c r="F308" s="126" t="s">
        <v>163</v>
      </c>
      <c r="G308" s="126" t="s">
        <v>3570</v>
      </c>
      <c r="H308" s="127">
        <v>200</v>
      </c>
      <c r="I308" s="127">
        <v>50</v>
      </c>
      <c r="J308" s="127">
        <v>50</v>
      </c>
      <c r="K308" s="126" t="s">
        <v>215</v>
      </c>
      <c r="L308" s="126" t="s">
        <v>215</v>
      </c>
      <c r="M308" s="153">
        <v>0.01</v>
      </c>
      <c r="N308" s="128" t="s">
        <v>46</v>
      </c>
      <c r="O308" s="155">
        <v>37733</v>
      </c>
      <c r="P308" s="153">
        <v>1.1656300705000001E-2</v>
      </c>
      <c r="Q308" s="153">
        <v>9.8195428501999998E-2</v>
      </c>
      <c r="R308" s="153">
        <v>0.12395859234999999</v>
      </c>
      <c r="S308" s="153">
        <v>0.23937895015999999</v>
      </c>
      <c r="T308" s="153">
        <v>0.39416272765000004</v>
      </c>
      <c r="U308" s="153">
        <v>0.95548909352</v>
      </c>
      <c r="V308" s="153">
        <v>0.94766132053000007</v>
      </c>
      <c r="W308" s="153">
        <v>0.93097161960999997</v>
      </c>
      <c r="X308" s="153">
        <v>0.92663654226999992</v>
      </c>
      <c r="Y308" s="153">
        <v>0.92214414849999993</v>
      </c>
      <c r="Z308" s="153">
        <v>1.1014199961E-3</v>
      </c>
      <c r="AA308" s="153">
        <v>2.7837269930000002E-3</v>
      </c>
      <c r="AB308" s="178">
        <v>-12.526004414000001</v>
      </c>
      <c r="AC308" s="177">
        <v>-7.4390482253999997</v>
      </c>
      <c r="AD308" s="153">
        <v>0</v>
      </c>
      <c r="AE308" s="153">
        <v>-2.7852768163000004E-3</v>
      </c>
      <c r="AF308" s="181">
        <v>9.0803667459999993</v>
      </c>
      <c r="AG308" s="180">
        <v>93305.37298</v>
      </c>
      <c r="AH308" s="180">
        <v>-8362.6894499999999</v>
      </c>
      <c r="AI308" s="128" t="s">
        <v>46</v>
      </c>
      <c r="AJ308" s="128" t="s">
        <v>46</v>
      </c>
      <c r="AK308" s="128" t="s">
        <v>46</v>
      </c>
    </row>
    <row r="309" spans="1:37" ht="14.75" customHeight="1" x14ac:dyDescent="0.35">
      <c r="A309" s="8"/>
      <c r="B309" s="129">
        <v>3504010000152</v>
      </c>
      <c r="C309" s="125" t="s">
        <v>7807</v>
      </c>
      <c r="D309" s="122"/>
      <c r="E309" s="126" t="s">
        <v>4757</v>
      </c>
      <c r="F309" s="126" t="s">
        <v>163</v>
      </c>
      <c r="G309" s="126" t="s">
        <v>6644</v>
      </c>
      <c r="H309" s="127">
        <v>0.01</v>
      </c>
      <c r="I309" s="127">
        <v>0.01</v>
      </c>
      <c r="J309" s="127">
        <v>0.01</v>
      </c>
      <c r="K309" s="126" t="s">
        <v>215</v>
      </c>
      <c r="L309" s="126" t="s">
        <v>215</v>
      </c>
      <c r="M309" s="153">
        <v>3.0000000000000001E-3</v>
      </c>
      <c r="N309" s="128" t="s">
        <v>46</v>
      </c>
      <c r="O309" s="155">
        <v>36487</v>
      </c>
      <c r="P309" s="153">
        <v>1.1963414860999999E-2</v>
      </c>
      <c r="Q309" s="153">
        <v>0.10156416772</v>
      </c>
      <c r="R309" s="153">
        <v>0.13005458388999999</v>
      </c>
      <c r="S309" s="153">
        <v>0.25158149734999996</v>
      </c>
      <c r="T309" s="153">
        <v>0.41615265856</v>
      </c>
      <c r="U309" s="153">
        <v>0.98066382384999995</v>
      </c>
      <c r="V309" s="153">
        <v>0.98017224191999996</v>
      </c>
      <c r="W309" s="153">
        <v>0.97675461060000002</v>
      </c>
      <c r="X309" s="153">
        <v>0.97387263438999994</v>
      </c>
      <c r="Y309" s="153">
        <v>0.97358961681</v>
      </c>
      <c r="Z309" s="153">
        <v>9.1479070102000004E-4</v>
      </c>
      <c r="AA309" s="153">
        <v>9.7778976476000003E-3</v>
      </c>
      <c r="AB309" s="178">
        <v>-7.7317692302000003</v>
      </c>
      <c r="AC309" s="177">
        <v>-0.62869533842000003</v>
      </c>
      <c r="AD309" s="153">
        <v>0</v>
      </c>
      <c r="AE309" s="153">
        <v>-4.3569222506000004E-2</v>
      </c>
      <c r="AF309" s="181">
        <v>16.746621735000002</v>
      </c>
      <c r="AG309" s="180">
        <v>1730428.4664</v>
      </c>
      <c r="AH309" s="180">
        <v>-79523.975080000004</v>
      </c>
      <c r="AI309" s="128" t="s">
        <v>46</v>
      </c>
      <c r="AJ309" s="128" t="s">
        <v>46</v>
      </c>
      <c r="AK309" s="128" t="s">
        <v>46</v>
      </c>
    </row>
    <row r="310" spans="1:37" ht="14.75" customHeight="1" x14ac:dyDescent="0.35">
      <c r="A310" s="8"/>
      <c r="B310" s="129">
        <v>1996007000178</v>
      </c>
      <c r="C310" s="125" t="s">
        <v>7808</v>
      </c>
      <c r="D310" s="122"/>
      <c r="E310" s="126" t="s">
        <v>4757</v>
      </c>
      <c r="F310" s="126" t="s">
        <v>163</v>
      </c>
      <c r="G310" s="126" t="s">
        <v>3570</v>
      </c>
      <c r="H310" s="127">
        <v>0.01</v>
      </c>
      <c r="I310" s="127">
        <v>0.01</v>
      </c>
      <c r="J310" s="127">
        <v>0.01</v>
      </c>
      <c r="K310" s="126" t="s">
        <v>215</v>
      </c>
      <c r="L310" s="126" t="s">
        <v>215</v>
      </c>
      <c r="M310" s="153">
        <v>0.01</v>
      </c>
      <c r="N310" s="128" t="s">
        <v>46</v>
      </c>
      <c r="O310" s="155">
        <v>35754</v>
      </c>
      <c r="P310" s="153">
        <v>1.1503437050000001E-2</v>
      </c>
      <c r="Q310" s="153">
        <v>9.7496296181000003E-2</v>
      </c>
      <c r="R310" s="153">
        <v>0.12387032956000001</v>
      </c>
      <c r="S310" s="153">
        <v>0.23879703166999999</v>
      </c>
      <c r="T310" s="153">
        <v>0.39242573141000003</v>
      </c>
      <c r="U310" s="153">
        <v>0.94295856958000002</v>
      </c>
      <c r="V310" s="153">
        <v>0.9409141565500001</v>
      </c>
      <c r="W310" s="153">
        <v>0.93030873576999995</v>
      </c>
      <c r="X310" s="153">
        <v>0.9243839343000001</v>
      </c>
      <c r="Y310" s="153">
        <v>0.91808044382999998</v>
      </c>
      <c r="Z310" s="153">
        <v>9.9235948964999997E-4</v>
      </c>
      <c r="AA310" s="153">
        <v>5.0754756638999995E-3</v>
      </c>
      <c r="AB310" s="178">
        <v>-16.297589318</v>
      </c>
      <c r="AC310" s="177">
        <v>-2.3329781728999999</v>
      </c>
      <c r="AD310" s="153">
        <v>0</v>
      </c>
      <c r="AE310" s="153">
        <v>-1.0415015217000001E-2</v>
      </c>
      <c r="AF310" s="181">
        <v>25.274075201999999</v>
      </c>
      <c r="AG310" s="180">
        <v>3404983.9227</v>
      </c>
      <c r="AH310" s="180">
        <v>-385076.82006</v>
      </c>
      <c r="AI310" s="128" t="s">
        <v>46</v>
      </c>
      <c r="AJ310" s="128" t="s">
        <v>46</v>
      </c>
      <c r="AK310" s="128" t="s">
        <v>46</v>
      </c>
    </row>
    <row r="311" spans="1:37" ht="14.75" customHeight="1" x14ac:dyDescent="0.35">
      <c r="A311" s="8"/>
      <c r="B311" s="129">
        <v>10304401000199</v>
      </c>
      <c r="C311" s="125" t="s">
        <v>7809</v>
      </c>
      <c r="D311" s="122"/>
      <c r="E311" s="126" t="s">
        <v>4757</v>
      </c>
      <c r="F311" s="126" t="s">
        <v>163</v>
      </c>
      <c r="G311" s="126" t="s">
        <v>3570</v>
      </c>
      <c r="H311" s="127">
        <v>50000</v>
      </c>
      <c r="I311" s="127">
        <v>0.01</v>
      </c>
      <c r="J311" s="127">
        <v>500</v>
      </c>
      <c r="K311" s="126" t="s">
        <v>215</v>
      </c>
      <c r="L311" s="126" t="s">
        <v>215</v>
      </c>
      <c r="M311" s="153">
        <v>6.9999999999999993E-3</v>
      </c>
      <c r="N311" s="128" t="s">
        <v>46</v>
      </c>
      <c r="O311" s="155">
        <v>39706</v>
      </c>
      <c r="P311" s="153">
        <v>1.184148699E-2</v>
      </c>
      <c r="Q311" s="153">
        <v>0.10034211540999999</v>
      </c>
      <c r="R311" s="153">
        <v>0.12742367176</v>
      </c>
      <c r="S311" s="153">
        <v>0.24675500287999999</v>
      </c>
      <c r="T311" s="153">
        <v>0.40608896192999999</v>
      </c>
      <c r="U311" s="153">
        <v>0.97066916482999999</v>
      </c>
      <c r="V311" s="153">
        <v>0.9683784983699999</v>
      </c>
      <c r="W311" s="153">
        <v>0.95699555656000002</v>
      </c>
      <c r="X311" s="153">
        <v>0.95518926164000006</v>
      </c>
      <c r="Y311" s="153">
        <v>0.95004558713999998</v>
      </c>
      <c r="Z311" s="153">
        <v>1.0211414497999999E-3</v>
      </c>
      <c r="AA311" s="153">
        <v>2.1817683849000001E-3</v>
      </c>
      <c r="AB311" s="178">
        <v>-9.4504026870000004</v>
      </c>
      <c r="AC311" s="177">
        <v>-5.8181757155999998</v>
      </c>
      <c r="AD311" s="153">
        <v>0</v>
      </c>
      <c r="AE311" s="153">
        <v>-2.7432195738999999E-3</v>
      </c>
      <c r="AF311" s="181">
        <v>4.4681866860000001</v>
      </c>
      <c r="AG311" s="180">
        <v>1861946.473</v>
      </c>
      <c r="AH311" s="180">
        <v>-85157.335210000005</v>
      </c>
      <c r="AI311" s="128" t="s">
        <v>46</v>
      </c>
      <c r="AJ311" s="128" t="s">
        <v>46</v>
      </c>
      <c r="AK311" s="128" t="s">
        <v>46</v>
      </c>
    </row>
    <row r="312" spans="1:37" ht="14.75" customHeight="1" x14ac:dyDescent="0.35">
      <c r="A312" s="8"/>
      <c r="B312" s="129">
        <v>4128562000176</v>
      </c>
      <c r="C312" s="125" t="s">
        <v>7810</v>
      </c>
      <c r="D312" s="122"/>
      <c r="E312" s="126" t="s">
        <v>4757</v>
      </c>
      <c r="F312" s="126" t="s">
        <v>163</v>
      </c>
      <c r="G312" s="126" t="s">
        <v>3570</v>
      </c>
      <c r="H312" s="127">
        <v>1000</v>
      </c>
      <c r="I312" s="127">
        <v>1000</v>
      </c>
      <c r="J312" s="127">
        <v>1000</v>
      </c>
      <c r="K312" s="126" t="s">
        <v>215</v>
      </c>
      <c r="L312" s="126" t="s">
        <v>215</v>
      </c>
      <c r="M312" s="153">
        <v>2.5000000000000001E-3</v>
      </c>
      <c r="N312" s="128" t="s">
        <v>46</v>
      </c>
      <c r="O312" s="155">
        <v>36977</v>
      </c>
      <c r="P312" s="153">
        <v>1.1855385071999999E-2</v>
      </c>
      <c r="Q312" s="153">
        <v>0.10511703812000001</v>
      </c>
      <c r="R312" s="153">
        <v>0.13092572572</v>
      </c>
      <c r="S312" s="153">
        <v>0.26076987683999997</v>
      </c>
      <c r="T312" s="153">
        <v>0.42816164368999998</v>
      </c>
      <c r="U312" s="153">
        <v>0.97180841693000009</v>
      </c>
      <c r="V312" s="153">
        <v>1.0144601706</v>
      </c>
      <c r="W312" s="153">
        <v>0.98329718509000008</v>
      </c>
      <c r="X312" s="153">
        <v>1.0094408753999999</v>
      </c>
      <c r="Y312" s="153">
        <v>1.0016846510999999</v>
      </c>
      <c r="Z312" s="153">
        <v>1.8483489515000002E-3</v>
      </c>
      <c r="AA312" s="153">
        <v>4.6272779109000003E-3</v>
      </c>
      <c r="AB312" s="178">
        <v>-1.2558050111000001</v>
      </c>
      <c r="AC312" s="177">
        <v>-0.47841700305000001</v>
      </c>
      <c r="AD312" s="153">
        <v>-2.6950099707999999E-4</v>
      </c>
      <c r="AE312" s="153">
        <v>-1.8181351004E-2</v>
      </c>
      <c r="AF312" s="181">
        <v>14.965951548</v>
      </c>
      <c r="AG312" s="180">
        <v>16398845.596000001</v>
      </c>
      <c r="AH312" s="180">
        <v>-2492432.7278</v>
      </c>
      <c r="AI312" s="128" t="s">
        <v>46</v>
      </c>
      <c r="AJ312" s="128" t="s">
        <v>46</v>
      </c>
      <c r="AK312" s="128" t="s">
        <v>46</v>
      </c>
    </row>
    <row r="313" spans="1:37" ht="14.75" customHeight="1" x14ac:dyDescent="0.35">
      <c r="A313" s="8"/>
      <c r="B313" s="129">
        <v>25244537000128</v>
      </c>
      <c r="C313" s="125" t="s">
        <v>7811</v>
      </c>
      <c r="D313" s="122" t="s">
        <v>3393</v>
      </c>
      <c r="E313" s="126" t="s">
        <v>4757</v>
      </c>
      <c r="F313" s="126" t="s">
        <v>163</v>
      </c>
      <c r="G313" s="126" t="s">
        <v>6644</v>
      </c>
      <c r="H313" s="127">
        <v>1000</v>
      </c>
      <c r="I313" s="127">
        <v>1000</v>
      </c>
      <c r="J313" s="127">
        <v>1000</v>
      </c>
      <c r="K313" s="126" t="s">
        <v>215</v>
      </c>
      <c r="L313" s="126" t="s">
        <v>215</v>
      </c>
      <c r="M313" s="153">
        <v>1.5E-3</v>
      </c>
      <c r="N313" s="128" t="s">
        <v>46</v>
      </c>
      <c r="O313" s="155">
        <v>42636</v>
      </c>
      <c r="P313" s="153">
        <v>1.2122462315999999E-2</v>
      </c>
      <c r="Q313" s="153">
        <v>0.10296843428000001</v>
      </c>
      <c r="R313" s="153">
        <v>0.13195194220000001</v>
      </c>
      <c r="S313" s="153">
        <v>0.25571310601000002</v>
      </c>
      <c r="T313" s="153">
        <v>0.42324880953999999</v>
      </c>
      <c r="U313" s="153">
        <v>0.99370124560999995</v>
      </c>
      <c r="V313" s="153">
        <v>0.99372449307999999</v>
      </c>
      <c r="W313" s="153">
        <v>0.99100442346999995</v>
      </c>
      <c r="X313" s="153">
        <v>0.98986610232000005</v>
      </c>
      <c r="Y313" s="153">
        <v>0.99019107008000007</v>
      </c>
      <c r="Z313" s="153">
        <v>9.177597592599999E-4</v>
      </c>
      <c r="AA313" s="153">
        <v>2.4867166350999999E-3</v>
      </c>
      <c r="AB313" s="178">
        <v>-2.9999930406000002</v>
      </c>
      <c r="AC313" s="177">
        <v>-3.3197851867999999</v>
      </c>
      <c r="AD313" s="153">
        <v>0</v>
      </c>
      <c r="AE313" s="153">
        <v>-2.2969530595E-3</v>
      </c>
      <c r="AF313" s="181">
        <v>2.0999780000000001</v>
      </c>
      <c r="AG313" s="180">
        <v>2149299.3629999999</v>
      </c>
      <c r="AH313" s="180">
        <v>-270347.40706</v>
      </c>
      <c r="AI313" s="128" t="s">
        <v>46</v>
      </c>
      <c r="AJ313" s="128" t="s">
        <v>46</v>
      </c>
      <c r="AK313" s="128" t="s">
        <v>46</v>
      </c>
    </row>
    <row r="314" spans="1:37" ht="14.75" customHeight="1" x14ac:dyDescent="0.35">
      <c r="A314" s="8"/>
      <c r="B314" s="129">
        <v>4061224000164</v>
      </c>
      <c r="C314" s="125" t="s">
        <v>7812</v>
      </c>
      <c r="D314" s="122"/>
      <c r="E314" s="126" t="s">
        <v>4757</v>
      </c>
      <c r="F314" s="126" t="s">
        <v>163</v>
      </c>
      <c r="G314" s="126" t="s">
        <v>3570</v>
      </c>
      <c r="H314" s="127">
        <v>100000</v>
      </c>
      <c r="I314" s="127">
        <v>0.01</v>
      </c>
      <c r="J314" s="127">
        <v>1000</v>
      </c>
      <c r="K314" s="126" t="s">
        <v>215</v>
      </c>
      <c r="L314" s="126" t="s">
        <v>215</v>
      </c>
      <c r="M314" s="153">
        <v>5.0000000000000001E-3</v>
      </c>
      <c r="N314" s="128" t="s">
        <v>46</v>
      </c>
      <c r="O314" s="155">
        <v>36798</v>
      </c>
      <c r="P314" s="153">
        <v>1.2025258686E-2</v>
      </c>
      <c r="Q314" s="153">
        <v>0.10201954990999999</v>
      </c>
      <c r="R314" s="153">
        <v>0.12968348245</v>
      </c>
      <c r="S314" s="153">
        <v>0.25176963628999999</v>
      </c>
      <c r="T314" s="153">
        <v>0.41458928569999998</v>
      </c>
      <c r="U314" s="153">
        <v>0.98573327952000001</v>
      </c>
      <c r="V314" s="153">
        <v>0.98456702992999989</v>
      </c>
      <c r="W314" s="153">
        <v>0.97396751128000003</v>
      </c>
      <c r="X314" s="153">
        <v>0.97460092071000004</v>
      </c>
      <c r="Y314" s="153">
        <v>0.96993210422000009</v>
      </c>
      <c r="Z314" s="153">
        <v>1.0251992678000001E-3</v>
      </c>
      <c r="AA314" s="153">
        <v>3.7903665714000001E-3</v>
      </c>
      <c r="AB314" s="178">
        <v>-5.6622738027999997</v>
      </c>
      <c r="AC314" s="177">
        <v>-1.2834834708</v>
      </c>
      <c r="AD314" s="153">
        <v>0</v>
      </c>
      <c r="AE314" s="153">
        <v>-1.0375409665E-2</v>
      </c>
      <c r="AF314" s="181">
        <v>15.473489151000001</v>
      </c>
      <c r="AG314" s="180">
        <v>10779667.586999999</v>
      </c>
      <c r="AH314" s="180">
        <v>-1125145.9926</v>
      </c>
      <c r="AI314" s="128" t="s">
        <v>46</v>
      </c>
      <c r="AJ314" s="128" t="s">
        <v>46</v>
      </c>
      <c r="AK314" s="128" t="s">
        <v>46</v>
      </c>
    </row>
    <row r="315" spans="1:37" ht="14.75" customHeight="1" x14ac:dyDescent="0.35">
      <c r="A315" s="8"/>
      <c r="B315" s="129">
        <v>5943661000174</v>
      </c>
      <c r="C315" s="125" t="s">
        <v>7813</v>
      </c>
      <c r="D315" s="122"/>
      <c r="E315" s="126" t="s">
        <v>4757</v>
      </c>
      <c r="F315" s="126" t="s">
        <v>163</v>
      </c>
      <c r="G315" s="126" t="s">
        <v>3570</v>
      </c>
      <c r="H315" s="127">
        <v>0.01</v>
      </c>
      <c r="I315" s="127">
        <v>0.01</v>
      </c>
      <c r="J315" s="127">
        <v>0.01</v>
      </c>
      <c r="K315" s="126" t="s">
        <v>215</v>
      </c>
      <c r="L315" s="126" t="s">
        <v>215</v>
      </c>
      <c r="M315" s="153">
        <v>0.01</v>
      </c>
      <c r="N315" s="128" t="s">
        <v>46</v>
      </c>
      <c r="O315" s="155">
        <v>37964</v>
      </c>
      <c r="P315" s="153">
        <v>1.1335519514000001E-2</v>
      </c>
      <c r="Q315" s="153">
        <v>9.5670959197E-2</v>
      </c>
      <c r="R315" s="153">
        <v>0.12203418105000001</v>
      </c>
      <c r="S315" s="153">
        <v>0.23401208568000001</v>
      </c>
      <c r="T315" s="153">
        <v>0.38662365808999999</v>
      </c>
      <c r="U315" s="153">
        <v>0.92919405037999991</v>
      </c>
      <c r="V315" s="153">
        <v>0.92329825240000007</v>
      </c>
      <c r="W315" s="153">
        <v>0.91651862952000007</v>
      </c>
      <c r="X315" s="153">
        <v>0.90586139582000003</v>
      </c>
      <c r="Y315" s="153">
        <v>0.90450648671</v>
      </c>
      <c r="Z315" s="153">
        <v>9.3890558548999999E-4</v>
      </c>
      <c r="AA315" s="153">
        <v>2.4050650522999999E-3</v>
      </c>
      <c r="AB315" s="178">
        <v>-24.635289573000001</v>
      </c>
      <c r="AC315" s="177">
        <v>-11.134889587</v>
      </c>
      <c r="AD315" s="153">
        <v>0</v>
      </c>
      <c r="AE315" s="153">
        <v>-1.8606084212999998E-3</v>
      </c>
      <c r="AF315" s="181">
        <v>7.7101738160000002</v>
      </c>
      <c r="AG315" s="180">
        <v>39262503.357000001</v>
      </c>
      <c r="AH315" s="180">
        <v>-2290767.0271000001</v>
      </c>
      <c r="AI315" s="128" t="s">
        <v>46</v>
      </c>
      <c r="AJ315" s="128" t="s">
        <v>46</v>
      </c>
      <c r="AK315" s="128" t="s">
        <v>46</v>
      </c>
    </row>
    <row r="316" spans="1:37" ht="14.75" customHeight="1" x14ac:dyDescent="0.35">
      <c r="A316" s="8"/>
      <c r="B316" s="129">
        <v>756851000169</v>
      </c>
      <c r="C316" s="125" t="s">
        <v>7814</v>
      </c>
      <c r="D316" s="122"/>
      <c r="E316" s="126" t="s">
        <v>4757</v>
      </c>
      <c r="F316" s="126" t="s">
        <v>163</v>
      </c>
      <c r="G316" s="126" t="s">
        <v>3570</v>
      </c>
      <c r="H316" s="127">
        <v>50</v>
      </c>
      <c r="I316" s="127">
        <v>0.01</v>
      </c>
      <c r="J316" s="127">
        <v>0.01</v>
      </c>
      <c r="K316" s="126" t="s">
        <v>215</v>
      </c>
      <c r="L316" s="126" t="s">
        <v>215</v>
      </c>
      <c r="M316" s="153">
        <v>1.7500000000000002E-2</v>
      </c>
      <c r="N316" s="128" t="s">
        <v>46</v>
      </c>
      <c r="O316" s="155">
        <v>34918</v>
      </c>
      <c r="P316" s="153">
        <v>1.0659374397000002E-2</v>
      </c>
      <c r="Q316" s="153">
        <v>8.9423333780000003E-2</v>
      </c>
      <c r="R316" s="153">
        <v>0.11352563046</v>
      </c>
      <c r="S316" s="153">
        <v>0.21547144698000001</v>
      </c>
      <c r="T316" s="153">
        <v>0.35561841903999997</v>
      </c>
      <c r="U316" s="153">
        <v>0.87376915177000003</v>
      </c>
      <c r="V316" s="153">
        <v>0.86300386759000003</v>
      </c>
      <c r="W316" s="153">
        <v>0.85261649113999993</v>
      </c>
      <c r="X316" s="153">
        <v>0.83409053493000007</v>
      </c>
      <c r="Y316" s="153">
        <v>0.83196969479000005</v>
      </c>
      <c r="Z316" s="153">
        <v>9.3741094205000003E-4</v>
      </c>
      <c r="AA316" s="153">
        <v>1.0414423289000002E-2</v>
      </c>
      <c r="AB316" s="178">
        <v>-43.353377045000002</v>
      </c>
      <c r="AC316" s="177">
        <v>-2.1723195689999999</v>
      </c>
      <c r="AD316" s="153">
        <v>0</v>
      </c>
      <c r="AE316" s="153">
        <v>-3.6352547290000002E-2</v>
      </c>
      <c r="AF316" s="181">
        <v>32.367497401000001</v>
      </c>
      <c r="AG316" s="180">
        <v>2522667.1974999998</v>
      </c>
      <c r="AH316" s="180">
        <v>-132507.75002000001</v>
      </c>
      <c r="AI316" s="128" t="s">
        <v>46</v>
      </c>
      <c r="AJ316" s="128" t="s">
        <v>46</v>
      </c>
      <c r="AK316" s="128" t="s">
        <v>46</v>
      </c>
    </row>
    <row r="317" spans="1:37" ht="14.75" customHeight="1" x14ac:dyDescent="0.35">
      <c r="A317" s="8"/>
      <c r="B317" s="129">
        <v>45103742000180</v>
      </c>
      <c r="C317" s="125" t="s">
        <v>7815</v>
      </c>
      <c r="D317" s="122"/>
      <c r="E317" s="126" t="s">
        <v>4757</v>
      </c>
      <c r="F317" s="126" t="s">
        <v>163</v>
      </c>
      <c r="G317" s="126" t="s">
        <v>6822</v>
      </c>
      <c r="H317" s="127">
        <v>0.01</v>
      </c>
      <c r="I317" s="127">
        <v>0.01</v>
      </c>
      <c r="J317" s="127">
        <v>0.01</v>
      </c>
      <c r="K317" s="126" t="s">
        <v>215</v>
      </c>
      <c r="L317" s="126" t="s">
        <v>215</v>
      </c>
      <c r="M317" s="153">
        <v>1.4999999999999999E-2</v>
      </c>
      <c r="N317" s="128" t="s">
        <v>46</v>
      </c>
      <c r="O317" s="155">
        <v>44676</v>
      </c>
      <c r="P317" s="153">
        <v>9.9644188031000006E-3</v>
      </c>
      <c r="Q317" s="153">
        <v>8.2729318775999997E-2</v>
      </c>
      <c r="R317" s="153">
        <v>0.10447280556999999</v>
      </c>
      <c r="S317" s="153">
        <v>0.19591188654</v>
      </c>
      <c r="T317" s="153">
        <v>0.32283020189</v>
      </c>
      <c r="U317" s="153">
        <v>0.81680232266999997</v>
      </c>
      <c r="V317" s="153">
        <v>0.79840148033000002</v>
      </c>
      <c r="W317" s="153">
        <v>0.78462666576000006</v>
      </c>
      <c r="X317" s="153">
        <v>0.75837542528000002</v>
      </c>
      <c r="Y317" s="153">
        <v>0.75526162356000004</v>
      </c>
      <c r="Z317" s="153">
        <v>8.9864440915E-4</v>
      </c>
      <c r="AA317" s="153">
        <v>1.1972120528000001E-3</v>
      </c>
      <c r="AB317" s="178">
        <v>-99.225763986000004</v>
      </c>
      <c r="AC317" s="177">
        <v>-29.988856807000001</v>
      </c>
      <c r="AD317" s="153">
        <v>0</v>
      </c>
      <c r="AE317" s="153">
        <v>-1.4324279958E-3</v>
      </c>
      <c r="AF317" s="181">
        <v>1.3775443110000001</v>
      </c>
      <c r="AG317" s="180">
        <v>3246303.1279000002</v>
      </c>
      <c r="AH317" s="180">
        <v>-300739.49338</v>
      </c>
      <c r="AI317" s="128" t="s">
        <v>46</v>
      </c>
      <c r="AJ317" s="128" t="s">
        <v>46</v>
      </c>
      <c r="AK317" s="128" t="s">
        <v>46</v>
      </c>
    </row>
    <row r="318" spans="1:37" ht="14.75" customHeight="1" x14ac:dyDescent="0.35">
      <c r="A318" s="8"/>
      <c r="B318" s="129">
        <v>22051699000151</v>
      </c>
      <c r="C318" s="125" t="s">
        <v>7816</v>
      </c>
      <c r="D318" s="122" t="s">
        <v>3552</v>
      </c>
      <c r="E318" s="126" t="s">
        <v>4757</v>
      </c>
      <c r="F318" s="126" t="s">
        <v>163</v>
      </c>
      <c r="G318" s="126" t="s">
        <v>6822</v>
      </c>
      <c r="H318" s="127">
        <v>0.01</v>
      </c>
      <c r="I318" s="127">
        <v>0.01</v>
      </c>
      <c r="J318" s="127">
        <v>0.01</v>
      </c>
      <c r="K318" s="126" t="s">
        <v>215</v>
      </c>
      <c r="L318" s="126" t="s">
        <v>215</v>
      </c>
      <c r="M318" s="153">
        <v>1.2500000000000001E-2</v>
      </c>
      <c r="N318" s="128" t="s">
        <v>46</v>
      </c>
      <c r="O318" s="155">
        <v>42278</v>
      </c>
      <c r="P318" s="153">
        <v>1.1035929553999999E-2</v>
      </c>
      <c r="Q318" s="153">
        <v>9.2949433238000007E-2</v>
      </c>
      <c r="R318" s="153">
        <v>0.11838650648</v>
      </c>
      <c r="S318" s="153">
        <v>0.22632390513</v>
      </c>
      <c r="T318" s="153">
        <v>0.37409716332000004</v>
      </c>
      <c r="U318" s="153">
        <v>0.90463609276000001</v>
      </c>
      <c r="V318" s="153">
        <v>0.89703343616999998</v>
      </c>
      <c r="W318" s="153">
        <v>0.88912334022999995</v>
      </c>
      <c r="X318" s="153">
        <v>0.87610042882000005</v>
      </c>
      <c r="Y318" s="153">
        <v>0.87520073798999998</v>
      </c>
      <c r="Z318" s="153">
        <v>8.8996451944999997E-4</v>
      </c>
      <c r="AA318" s="153">
        <v>2.5348098161999998E-3</v>
      </c>
      <c r="AB318" s="178">
        <v>-57.031961219000003</v>
      </c>
      <c r="AC318" s="177">
        <v>-23.295127921999999</v>
      </c>
      <c r="AD318" s="153">
        <v>0</v>
      </c>
      <c r="AE318" s="153">
        <v>-1.3480698451000001E-3</v>
      </c>
      <c r="AF318" s="181">
        <v>2.0804727390000002</v>
      </c>
      <c r="AG318" s="180">
        <v>1887068.0255</v>
      </c>
      <c r="AH318" s="180">
        <v>-350135.95325000002</v>
      </c>
      <c r="AI318" s="128">
        <v>0</v>
      </c>
      <c r="AJ318" s="128">
        <v>8.4880566820999995E-2</v>
      </c>
      <c r="AK318" s="128">
        <v>0</v>
      </c>
    </row>
    <row r="319" spans="1:37" ht="14.75" customHeight="1" x14ac:dyDescent="0.35">
      <c r="A319" s="8"/>
      <c r="B319" s="129">
        <v>42592423000198</v>
      </c>
      <c r="C319" s="125" t="s">
        <v>7817</v>
      </c>
      <c r="D319" s="122"/>
      <c r="E319" s="126" t="s">
        <v>4757</v>
      </c>
      <c r="F319" s="126" t="s">
        <v>163</v>
      </c>
      <c r="G319" s="126" t="s">
        <v>6822</v>
      </c>
      <c r="H319" s="127">
        <v>150000</v>
      </c>
      <c r="I319" s="127">
        <v>10000</v>
      </c>
      <c r="J319" s="127">
        <v>0.01</v>
      </c>
      <c r="K319" s="126" t="s">
        <v>215</v>
      </c>
      <c r="L319" s="126" t="s">
        <v>215</v>
      </c>
      <c r="M319" s="153">
        <v>0.01</v>
      </c>
      <c r="N319" s="128" t="s">
        <v>46</v>
      </c>
      <c r="O319" s="155">
        <v>44469</v>
      </c>
      <c r="P319" s="153">
        <v>1.1347523689000001E-2</v>
      </c>
      <c r="Q319" s="153">
        <v>9.5548374317999993E-2</v>
      </c>
      <c r="R319" s="153">
        <v>0.12189585774999999</v>
      </c>
      <c r="S319" s="153">
        <v>0.23363095931</v>
      </c>
      <c r="T319" s="153">
        <v>0.38577934683000004</v>
      </c>
      <c r="U319" s="153">
        <v>0.93017805538999998</v>
      </c>
      <c r="V319" s="153">
        <v>0.92211521415000008</v>
      </c>
      <c r="W319" s="153">
        <v>0.91547977403999992</v>
      </c>
      <c r="X319" s="153">
        <v>0.90438605464999999</v>
      </c>
      <c r="Y319" s="153">
        <v>0.90253121956000004</v>
      </c>
      <c r="Z319" s="153">
        <v>9.4373769327999997E-4</v>
      </c>
      <c r="AA319" s="153">
        <v>1.1301171579999999E-3</v>
      </c>
      <c r="AB319" s="178">
        <v>-24.181340895999998</v>
      </c>
      <c r="AC319" s="177">
        <v>-38.570810268999999</v>
      </c>
      <c r="AD319" s="153">
        <v>0</v>
      </c>
      <c r="AE319" s="153">
        <v>0</v>
      </c>
      <c r="AF319" s="181">
        <v>1.5210084210000001</v>
      </c>
      <c r="AG319" s="180">
        <v>6804088.8552999999</v>
      </c>
      <c r="AH319" s="180">
        <v>-1357453.5197999999</v>
      </c>
      <c r="AI319" s="128" t="s">
        <v>46</v>
      </c>
      <c r="AJ319" s="128" t="s">
        <v>46</v>
      </c>
      <c r="AK319" s="128" t="s">
        <v>46</v>
      </c>
    </row>
    <row r="320" spans="1:37" ht="14.75" customHeight="1" x14ac:dyDescent="0.35">
      <c r="A320" s="8"/>
      <c r="B320" s="129">
        <v>42592357000156</v>
      </c>
      <c r="C320" s="125" t="s">
        <v>7818</v>
      </c>
      <c r="D320" s="122"/>
      <c r="E320" s="126" t="s">
        <v>4757</v>
      </c>
      <c r="F320" s="126" t="s">
        <v>163</v>
      </c>
      <c r="G320" s="126" t="s">
        <v>6822</v>
      </c>
      <c r="H320" s="127">
        <v>0.01</v>
      </c>
      <c r="I320" s="127">
        <v>0.01</v>
      </c>
      <c r="J320" s="127">
        <v>0.01</v>
      </c>
      <c r="K320" s="126" t="s">
        <v>215</v>
      </c>
      <c r="L320" s="126" t="s">
        <v>215</v>
      </c>
      <c r="M320" s="153">
        <v>1.7500000000000002E-2</v>
      </c>
      <c r="N320" s="128" t="s">
        <v>46</v>
      </c>
      <c r="O320" s="155">
        <v>44469</v>
      </c>
      <c r="P320" s="153">
        <v>9.5673472623999996E-3</v>
      </c>
      <c r="Q320" s="153">
        <v>7.9255179866000003E-2</v>
      </c>
      <c r="R320" s="153">
        <v>0.10078792270999999</v>
      </c>
      <c r="S320" s="153">
        <v>0.19240865935999998</v>
      </c>
      <c r="T320" s="153">
        <v>0.31958454553999999</v>
      </c>
      <c r="U320" s="153">
        <v>0.78425361481</v>
      </c>
      <c r="V320" s="153">
        <v>0.76487337096000008</v>
      </c>
      <c r="W320" s="153">
        <v>0.7569519294</v>
      </c>
      <c r="X320" s="153">
        <v>0.74481442370999995</v>
      </c>
      <c r="Y320" s="153">
        <v>0.74766840685999991</v>
      </c>
      <c r="Z320" s="153">
        <v>8.3009444804999996E-4</v>
      </c>
      <c r="AA320" s="153">
        <v>1.0068030998999999E-3</v>
      </c>
      <c r="AB320" s="178">
        <v>-77.285096992000007</v>
      </c>
      <c r="AC320" s="177">
        <v>-83.808188715</v>
      </c>
      <c r="AD320" s="153">
        <v>0</v>
      </c>
      <c r="AE320" s="153">
        <v>0</v>
      </c>
      <c r="AF320" s="181">
        <v>1.4308617770000001</v>
      </c>
      <c r="AG320" s="180">
        <v>21206358.300000001</v>
      </c>
      <c r="AH320" s="180">
        <v>-2868092.5562999998</v>
      </c>
      <c r="AI320" s="128" t="s">
        <v>46</v>
      </c>
      <c r="AJ320" s="128" t="s">
        <v>46</v>
      </c>
      <c r="AK320" s="128" t="s">
        <v>46</v>
      </c>
    </row>
    <row r="321" spans="1:37" ht="14.75" customHeight="1" x14ac:dyDescent="0.35">
      <c r="A321" s="8"/>
      <c r="B321" s="129">
        <v>42592390000186</v>
      </c>
      <c r="C321" s="125" t="s">
        <v>7819</v>
      </c>
      <c r="D321" s="122"/>
      <c r="E321" s="126" t="s">
        <v>4757</v>
      </c>
      <c r="F321" s="126" t="s">
        <v>163</v>
      </c>
      <c r="G321" s="126" t="s">
        <v>6822</v>
      </c>
      <c r="H321" s="127">
        <v>30000</v>
      </c>
      <c r="I321" s="127">
        <v>3000</v>
      </c>
      <c r="J321" s="127">
        <v>0.01</v>
      </c>
      <c r="K321" s="126" t="s">
        <v>215</v>
      </c>
      <c r="L321" s="126" t="s">
        <v>215</v>
      </c>
      <c r="M321" s="153">
        <v>1.7500000000000002E-2</v>
      </c>
      <c r="N321" s="128" t="s">
        <v>46</v>
      </c>
      <c r="O321" s="155">
        <v>44469</v>
      </c>
      <c r="P321" s="153">
        <v>1.0672088296E-2</v>
      </c>
      <c r="Q321" s="153">
        <v>8.9311742008999995E-2</v>
      </c>
      <c r="R321" s="153">
        <v>0.11338662467000001</v>
      </c>
      <c r="S321" s="153">
        <v>0.21505580125000001</v>
      </c>
      <c r="T321" s="153">
        <v>0.35474363902</v>
      </c>
      <c r="U321" s="153">
        <v>0.87481133422000001</v>
      </c>
      <c r="V321" s="153">
        <v>0.86192692127000003</v>
      </c>
      <c r="W321" s="153">
        <v>0.85157250989</v>
      </c>
      <c r="X321" s="153">
        <v>0.83248156924000005</v>
      </c>
      <c r="Y321" s="153">
        <v>0.82992314594000005</v>
      </c>
      <c r="Z321" s="153">
        <v>9.4480844248999993E-4</v>
      </c>
      <c r="AA321" s="153">
        <v>1.1325485614E-3</v>
      </c>
      <c r="AB321" s="178">
        <v>-42.109158985999997</v>
      </c>
      <c r="AC321" s="177">
        <v>-65.588234564000004</v>
      </c>
      <c r="AD321" s="153">
        <v>0</v>
      </c>
      <c r="AE321" s="153">
        <v>0</v>
      </c>
      <c r="AF321" s="181">
        <v>1.4757560780000001</v>
      </c>
      <c r="AG321" s="180">
        <v>2109504.6927999998</v>
      </c>
      <c r="AH321" s="180">
        <v>-113329.34175000001</v>
      </c>
      <c r="AI321" s="128" t="s">
        <v>46</v>
      </c>
      <c r="AJ321" s="128" t="s">
        <v>46</v>
      </c>
      <c r="AK321" s="128" t="s">
        <v>46</v>
      </c>
    </row>
    <row r="322" spans="1:37" ht="14.75" customHeight="1" x14ac:dyDescent="0.35">
      <c r="A322" s="8"/>
      <c r="B322" s="129">
        <v>2506721000101</v>
      </c>
      <c r="C322" s="125" t="s">
        <v>7820</v>
      </c>
      <c r="D322" s="122"/>
      <c r="E322" s="126" t="s">
        <v>4757</v>
      </c>
      <c r="F322" s="126" t="s">
        <v>163</v>
      </c>
      <c r="G322" s="126" t="s">
        <v>6822</v>
      </c>
      <c r="H322" s="127">
        <v>300000</v>
      </c>
      <c r="I322" s="127">
        <v>10000</v>
      </c>
      <c r="J322" s="127">
        <v>0.01</v>
      </c>
      <c r="K322" s="126" t="s">
        <v>215</v>
      </c>
      <c r="L322" s="126" t="s">
        <v>215</v>
      </c>
      <c r="M322" s="153">
        <v>5.0000000000000001E-3</v>
      </c>
      <c r="N322" s="128" t="s">
        <v>46</v>
      </c>
      <c r="O322" s="155">
        <v>35933</v>
      </c>
      <c r="P322" s="153">
        <v>1.1790012813E-2</v>
      </c>
      <c r="Q322" s="153">
        <v>9.966536525700001E-2</v>
      </c>
      <c r="R322" s="153">
        <v>0.12752307281</v>
      </c>
      <c r="S322" s="153">
        <v>0.24603748198000003</v>
      </c>
      <c r="T322" s="153">
        <v>0.40672647331</v>
      </c>
      <c r="U322" s="153">
        <v>0.96644972885000002</v>
      </c>
      <c r="V322" s="153">
        <v>0.96184733945000001</v>
      </c>
      <c r="W322" s="153">
        <v>0.9577420926400001</v>
      </c>
      <c r="X322" s="153">
        <v>0.95241173636999998</v>
      </c>
      <c r="Y322" s="153">
        <v>0.95153704571999997</v>
      </c>
      <c r="Z322" s="153">
        <v>9.4301066114999997E-4</v>
      </c>
      <c r="AA322" s="153">
        <v>8.6511304292000001E-3</v>
      </c>
      <c r="AB322" s="178">
        <v>-12.127252222999999</v>
      </c>
      <c r="AC322" s="177">
        <v>-1.1444128126999999</v>
      </c>
      <c r="AD322" s="153">
        <v>0</v>
      </c>
      <c r="AE322" s="153">
        <v>-3.7505163681000001E-2</v>
      </c>
      <c r="AF322" s="181">
        <v>20.696632236999999</v>
      </c>
      <c r="AG322" s="180">
        <v>18561713.489999998</v>
      </c>
      <c r="AH322" s="180">
        <v>-2578874.0792</v>
      </c>
      <c r="AI322" s="128" t="s">
        <v>46</v>
      </c>
      <c r="AJ322" s="128" t="s">
        <v>46</v>
      </c>
      <c r="AK322" s="128" t="s">
        <v>46</v>
      </c>
    </row>
    <row r="323" spans="1:37" ht="14.75" customHeight="1" x14ac:dyDescent="0.35">
      <c r="A323" s="8"/>
      <c r="B323" s="129">
        <v>42592407000103</v>
      </c>
      <c r="C323" s="125" t="s">
        <v>7821</v>
      </c>
      <c r="D323" s="122"/>
      <c r="E323" s="126" t="s">
        <v>4757</v>
      </c>
      <c r="F323" s="126" t="s">
        <v>163</v>
      </c>
      <c r="G323" s="126" t="s">
        <v>6822</v>
      </c>
      <c r="H323" s="127">
        <v>70000</v>
      </c>
      <c r="I323" s="127">
        <v>5000</v>
      </c>
      <c r="J323" s="127">
        <v>0.01</v>
      </c>
      <c r="K323" s="126" t="s">
        <v>215</v>
      </c>
      <c r="L323" s="126" t="s">
        <v>215</v>
      </c>
      <c r="M323" s="153">
        <v>1.4999999999999999E-2</v>
      </c>
      <c r="N323" s="128" t="s">
        <v>46</v>
      </c>
      <c r="O323" s="155">
        <v>44469</v>
      </c>
      <c r="P323" s="153">
        <v>1.0886200414E-2</v>
      </c>
      <c r="Q323" s="153">
        <v>9.1372025412000013E-2</v>
      </c>
      <c r="R323" s="153">
        <v>0.11619574128</v>
      </c>
      <c r="S323" s="153">
        <v>0.22113426382000001</v>
      </c>
      <c r="T323" s="153">
        <v>0.36489329712000002</v>
      </c>
      <c r="U323" s="153">
        <v>0.89236251097999997</v>
      </c>
      <c r="V323" s="153">
        <v>0.8818102388600001</v>
      </c>
      <c r="W323" s="153">
        <v>0.87266994084999994</v>
      </c>
      <c r="X323" s="153">
        <v>0.85601131371999994</v>
      </c>
      <c r="Y323" s="153">
        <v>0.85366828256000005</v>
      </c>
      <c r="Z323" s="153">
        <v>9.4338707091999997E-4</v>
      </c>
      <c r="AA323" s="153">
        <v>1.1382369098E-3</v>
      </c>
      <c r="AB323" s="178">
        <v>-36.598026218999998</v>
      </c>
      <c r="AC323" s="177">
        <v>-56.628436573000002</v>
      </c>
      <c r="AD323" s="153">
        <v>0</v>
      </c>
      <c r="AE323" s="153">
        <v>0</v>
      </c>
      <c r="AF323" s="181">
        <v>1.4903594360000001</v>
      </c>
      <c r="AG323" s="180">
        <v>1085068.7738000001</v>
      </c>
      <c r="AH323" s="180">
        <v>-123135.60614</v>
      </c>
      <c r="AI323" s="128" t="s">
        <v>46</v>
      </c>
      <c r="AJ323" s="128" t="s">
        <v>46</v>
      </c>
      <c r="AK323" s="128" t="s">
        <v>46</v>
      </c>
    </row>
    <row r="324" spans="1:37" ht="14.75" customHeight="1" x14ac:dyDescent="0.35">
      <c r="A324" s="8"/>
      <c r="B324" s="129">
        <v>20743601000100</v>
      </c>
      <c r="C324" s="125" t="s">
        <v>7822</v>
      </c>
      <c r="D324" s="122"/>
      <c r="E324" s="126" t="s">
        <v>4757</v>
      </c>
      <c r="F324" s="126" t="s">
        <v>163</v>
      </c>
      <c r="G324" s="126" t="s">
        <v>6822</v>
      </c>
      <c r="H324" s="127">
        <v>10000000</v>
      </c>
      <c r="I324" s="127">
        <v>10000</v>
      </c>
      <c r="J324" s="127">
        <v>0.01</v>
      </c>
      <c r="K324" s="126" t="s">
        <v>215</v>
      </c>
      <c r="L324" s="126" t="s">
        <v>215</v>
      </c>
      <c r="M324" s="153">
        <v>2E-3</v>
      </c>
      <c r="N324" s="128" t="s">
        <v>46</v>
      </c>
      <c r="O324" s="155">
        <v>42034</v>
      </c>
      <c r="P324" s="153">
        <v>1.2053098037E-2</v>
      </c>
      <c r="Q324" s="153">
        <v>0.10213940866</v>
      </c>
      <c r="R324" s="153">
        <v>0.13090473035</v>
      </c>
      <c r="S324" s="153">
        <v>0.25352233070000002</v>
      </c>
      <c r="T324" s="153">
        <v>0.41940651373000004</v>
      </c>
      <c r="U324" s="153">
        <v>0.98801532394999991</v>
      </c>
      <c r="V324" s="153">
        <v>0.98572375896999997</v>
      </c>
      <c r="W324" s="153">
        <v>0.98313950266999994</v>
      </c>
      <c r="X324" s="153">
        <v>0.98138560534000008</v>
      </c>
      <c r="Y324" s="153">
        <v>0.98120201468000001</v>
      </c>
      <c r="Z324" s="153">
        <v>9.4325013334999996E-4</v>
      </c>
      <c r="AA324" s="153">
        <v>2.5642933051999999E-3</v>
      </c>
      <c r="AB324" s="178">
        <v>-4.8405358755999996</v>
      </c>
      <c r="AC324" s="177">
        <v>-1.3476082655999999</v>
      </c>
      <c r="AD324" s="153">
        <v>0</v>
      </c>
      <c r="AE324" s="153">
        <v>-2.3542874877000002E-3</v>
      </c>
      <c r="AF324" s="181">
        <v>2.6140212900000002</v>
      </c>
      <c r="AG324" s="180">
        <v>23368182.822999999</v>
      </c>
      <c r="AH324" s="180">
        <v>-13267083.834000001</v>
      </c>
      <c r="AI324" s="128" t="s">
        <v>46</v>
      </c>
      <c r="AJ324" s="128" t="s">
        <v>46</v>
      </c>
      <c r="AK324" s="128" t="s">
        <v>46</v>
      </c>
    </row>
    <row r="325" spans="1:37" ht="14.75" customHeight="1" x14ac:dyDescent="0.35">
      <c r="A325" s="8"/>
      <c r="B325" s="129">
        <v>43617343000102</v>
      </c>
      <c r="C325" s="125" t="s">
        <v>7823</v>
      </c>
      <c r="D325" s="122"/>
      <c r="E325" s="126" t="s">
        <v>4757</v>
      </c>
      <c r="F325" s="126" t="s">
        <v>163</v>
      </c>
      <c r="G325" s="126" t="s">
        <v>6822</v>
      </c>
      <c r="H325" s="127">
        <v>0.01</v>
      </c>
      <c r="I325" s="127">
        <v>0.01</v>
      </c>
      <c r="J325" s="127">
        <v>0.01</v>
      </c>
      <c r="K325" s="126" t="s">
        <v>215</v>
      </c>
      <c r="L325" s="126" t="s">
        <v>215</v>
      </c>
      <c r="M325" s="153">
        <v>1.95E-2</v>
      </c>
      <c r="N325" s="128" t="s">
        <v>46</v>
      </c>
      <c r="O325" s="155">
        <v>44564</v>
      </c>
      <c r="P325" s="153">
        <v>1.0507610828000001E-2</v>
      </c>
      <c r="Q325" s="153">
        <v>8.7848890090999998E-2</v>
      </c>
      <c r="R325" s="153">
        <v>0.11137593891</v>
      </c>
      <c r="S325" s="153">
        <v>0.21058339145000002</v>
      </c>
      <c r="T325" s="153">
        <v>0.34713330641000001</v>
      </c>
      <c r="U325" s="153">
        <v>0.86132880402000001</v>
      </c>
      <c r="V325" s="153">
        <v>0.84780927647000004</v>
      </c>
      <c r="W325" s="153">
        <v>0.83647156898000008</v>
      </c>
      <c r="X325" s="153">
        <v>0.81516885918000004</v>
      </c>
      <c r="Y325" s="153">
        <v>0.81211876415000006</v>
      </c>
      <c r="Z325" s="153">
        <v>9.4289645666E-4</v>
      </c>
      <c r="AA325" s="153">
        <v>9.007658201599999E-4</v>
      </c>
      <c r="AB325" s="178">
        <v>-46.860159285999998</v>
      </c>
      <c r="AC325" s="177">
        <v>-73.987283820000002</v>
      </c>
      <c r="AD325" s="153">
        <v>0</v>
      </c>
      <c r="AE325" s="153">
        <v>0</v>
      </c>
      <c r="AF325" s="181">
        <v>1.4445363360000001</v>
      </c>
      <c r="AG325" s="180">
        <v>15546511.517999999</v>
      </c>
      <c r="AH325" s="180">
        <v>-2312465.7768000001</v>
      </c>
      <c r="AI325" s="128" t="s">
        <v>46</v>
      </c>
      <c r="AJ325" s="128" t="s">
        <v>46</v>
      </c>
      <c r="AK325" s="128" t="s">
        <v>46</v>
      </c>
    </row>
    <row r="326" spans="1:37" ht="14.75" customHeight="1" x14ac:dyDescent="0.35">
      <c r="A326" s="8"/>
      <c r="B326" s="129">
        <v>58340943000143</v>
      </c>
      <c r="C326" s="125" t="s">
        <v>7824</v>
      </c>
      <c r="D326" s="122"/>
      <c r="E326" s="126" t="s">
        <v>4757</v>
      </c>
      <c r="F326" s="126" t="s">
        <v>163</v>
      </c>
      <c r="G326" s="126" t="s">
        <v>3566</v>
      </c>
      <c r="H326" s="127" t="s">
        <v>46</v>
      </c>
      <c r="I326" s="127" t="s">
        <v>46</v>
      </c>
      <c r="J326" s="127" t="s">
        <v>46</v>
      </c>
      <c r="K326" s="126" t="s">
        <v>3378</v>
      </c>
      <c r="L326" s="126" t="s">
        <v>7459</v>
      </c>
      <c r="M326" s="153">
        <v>6.0000000000000001E-3</v>
      </c>
      <c r="N326" s="128" t="s">
        <v>46</v>
      </c>
      <c r="O326" s="155">
        <v>45709</v>
      </c>
      <c r="P326" s="153">
        <v>1.0081815564E-2</v>
      </c>
      <c r="Q326" s="153" t="s">
        <v>46</v>
      </c>
      <c r="R326" s="153" t="s">
        <v>46</v>
      </c>
      <c r="S326" s="153" t="s">
        <v>46</v>
      </c>
      <c r="T326" s="153" t="s">
        <v>46</v>
      </c>
      <c r="U326" s="153">
        <v>0.82642555802000006</v>
      </c>
      <c r="V326" s="153" t="s">
        <v>46</v>
      </c>
      <c r="W326" s="153" t="s">
        <v>46</v>
      </c>
      <c r="X326" s="153" t="s">
        <v>46</v>
      </c>
      <c r="Y326" s="153" t="s">
        <v>46</v>
      </c>
      <c r="Z326" s="153" t="s">
        <v>46</v>
      </c>
      <c r="AA326" s="153">
        <v>2.8594900546E-3</v>
      </c>
      <c r="AB326" s="178" t="s">
        <v>46</v>
      </c>
      <c r="AC326" s="177">
        <v>-1.4278031324</v>
      </c>
      <c r="AD326" s="153">
        <v>-9.1080467447999993E-4</v>
      </c>
      <c r="AE326" s="153">
        <v>-9.1080467447999993E-4</v>
      </c>
      <c r="AF326" s="181">
        <v>1.081876125</v>
      </c>
      <c r="AG326" s="180">
        <v>869772.88407000003</v>
      </c>
      <c r="AH326" s="180">
        <v>803293.66374999995</v>
      </c>
      <c r="AI326" s="128" t="s">
        <v>46</v>
      </c>
      <c r="AJ326" s="128" t="s">
        <v>46</v>
      </c>
      <c r="AK326" s="128" t="s">
        <v>46</v>
      </c>
    </row>
    <row r="327" spans="1:37" ht="14.75" customHeight="1" x14ac:dyDescent="0.35">
      <c r="A327" s="8"/>
      <c r="B327" s="129">
        <v>55751710000145</v>
      </c>
      <c r="C327" s="125" t="s">
        <v>7825</v>
      </c>
      <c r="D327" s="122"/>
      <c r="E327" s="126" t="s">
        <v>4757</v>
      </c>
      <c r="F327" s="126" t="s">
        <v>114</v>
      </c>
      <c r="G327" s="126" t="s">
        <v>4426</v>
      </c>
      <c r="H327" s="127" t="s">
        <v>46</v>
      </c>
      <c r="I327" s="127" t="s">
        <v>46</v>
      </c>
      <c r="J327" s="127" t="s">
        <v>46</v>
      </c>
      <c r="K327" s="126" t="s">
        <v>215</v>
      </c>
      <c r="L327" s="126" t="s">
        <v>223</v>
      </c>
      <c r="M327" s="153">
        <v>2E-3</v>
      </c>
      <c r="N327" s="128" t="s">
        <v>46</v>
      </c>
      <c r="O327" s="155">
        <v>45625</v>
      </c>
      <c r="P327" s="153">
        <v>2.9258294602000003E-2</v>
      </c>
      <c r="Q327" s="153">
        <v>0.23626924368000002</v>
      </c>
      <c r="R327" s="153" t="s">
        <v>46</v>
      </c>
      <c r="S327" s="153" t="s">
        <v>46</v>
      </c>
      <c r="T327" s="153" t="s">
        <v>46</v>
      </c>
      <c r="U327" s="153">
        <v>2.3983579434999998</v>
      </c>
      <c r="V327" s="153">
        <v>2.2801797078000003</v>
      </c>
      <c r="W327" s="153" t="s">
        <v>46</v>
      </c>
      <c r="X327" s="153" t="s">
        <v>46</v>
      </c>
      <c r="Y327" s="153" t="s">
        <v>46</v>
      </c>
      <c r="Z327" s="153" t="s">
        <v>46</v>
      </c>
      <c r="AA327" s="153">
        <v>0.16596122227999999</v>
      </c>
      <c r="AB327" s="178" t="s">
        <v>46</v>
      </c>
      <c r="AC327" s="177">
        <v>0.15162087287000001</v>
      </c>
      <c r="AD327" s="153">
        <v>-0.10380994599999999</v>
      </c>
      <c r="AE327" s="153">
        <v>-0.10380994599999999</v>
      </c>
      <c r="AF327" s="181">
        <v>1.124126593</v>
      </c>
      <c r="AG327" s="180">
        <v>16467.27334</v>
      </c>
      <c r="AH327" s="180">
        <v>13200.536040000001</v>
      </c>
      <c r="AI327" s="128" t="s">
        <v>46</v>
      </c>
      <c r="AJ327" s="128" t="s">
        <v>46</v>
      </c>
      <c r="AK327" s="128" t="s">
        <v>46</v>
      </c>
    </row>
    <row r="328" spans="1:37" ht="14.75" customHeight="1" x14ac:dyDescent="0.35">
      <c r="A328" s="8"/>
      <c r="B328" s="129">
        <v>14106765000115</v>
      </c>
      <c r="C328" s="125" t="s">
        <v>7826</v>
      </c>
      <c r="D328" s="122"/>
      <c r="E328" s="126" t="s">
        <v>4757</v>
      </c>
      <c r="F328" s="126" t="s">
        <v>163</v>
      </c>
      <c r="G328" s="126" t="s">
        <v>6644</v>
      </c>
      <c r="H328" s="127">
        <v>0.01</v>
      </c>
      <c r="I328" s="127">
        <v>0.01</v>
      </c>
      <c r="J328" s="127">
        <v>0.01</v>
      </c>
      <c r="K328" s="126" t="s">
        <v>215</v>
      </c>
      <c r="L328" s="126" t="s">
        <v>215</v>
      </c>
      <c r="M328" s="153">
        <v>2E-3</v>
      </c>
      <c r="N328" s="128" t="s">
        <v>46</v>
      </c>
      <c r="O328" s="155">
        <v>40823</v>
      </c>
      <c r="P328" s="153">
        <v>1.1846371786000001E-2</v>
      </c>
      <c r="Q328" s="153">
        <v>0.10028981738000001</v>
      </c>
      <c r="R328" s="153">
        <v>0.12863363041</v>
      </c>
      <c r="S328" s="153">
        <v>0.24891876508999999</v>
      </c>
      <c r="T328" s="153">
        <v>0.41162871335000001</v>
      </c>
      <c r="U328" s="153">
        <v>0.97106958082999995</v>
      </c>
      <c r="V328" s="153">
        <v>0.96787378223999998</v>
      </c>
      <c r="W328" s="153">
        <v>0.96608276174999996</v>
      </c>
      <c r="X328" s="153">
        <v>0.96356519082999992</v>
      </c>
      <c r="Y328" s="153">
        <v>0.96300584185999993</v>
      </c>
      <c r="Z328" s="153">
        <v>8.6782121209000003E-4</v>
      </c>
      <c r="AA328" s="153">
        <v>2.1172546162000002E-3</v>
      </c>
      <c r="AB328" s="178">
        <v>-44.680492520999998</v>
      </c>
      <c r="AC328" s="177">
        <v>-28.824182683</v>
      </c>
      <c r="AD328" s="153">
        <v>0</v>
      </c>
      <c r="AE328" s="153">
        <v>0</v>
      </c>
      <c r="AF328" s="181">
        <v>3.4252218120000002</v>
      </c>
      <c r="AG328" s="180">
        <v>4215682.7757999999</v>
      </c>
      <c r="AH328" s="180">
        <v>-2182411.0196000002</v>
      </c>
      <c r="AI328" s="128" t="s">
        <v>46</v>
      </c>
      <c r="AJ328" s="128" t="s">
        <v>46</v>
      </c>
      <c r="AK328" s="128" t="s">
        <v>46</v>
      </c>
    </row>
    <row r="329" spans="1:37" ht="14.75" customHeight="1" x14ac:dyDescent="0.35">
      <c r="A329" s="8"/>
      <c r="B329" s="129">
        <v>812433000141</v>
      </c>
      <c r="C329" s="125" t="s">
        <v>7827</v>
      </c>
      <c r="D329" s="122"/>
      <c r="E329" s="126" t="s">
        <v>7828</v>
      </c>
      <c r="F329" s="126" t="s">
        <v>163</v>
      </c>
      <c r="G329" s="126" t="s">
        <v>6644</v>
      </c>
      <c r="H329" s="127">
        <v>10</v>
      </c>
      <c r="I329" s="127">
        <v>1</v>
      </c>
      <c r="J329" s="127">
        <v>1</v>
      </c>
      <c r="K329" s="126" t="s">
        <v>215</v>
      </c>
      <c r="L329" s="126" t="s">
        <v>215</v>
      </c>
      <c r="M329" s="153">
        <v>1.7000000000000001E-2</v>
      </c>
      <c r="N329" s="128" t="s">
        <v>46</v>
      </c>
      <c r="O329" s="155">
        <v>34974</v>
      </c>
      <c r="P329" s="153">
        <v>1.0052227654999999E-2</v>
      </c>
      <c r="Q329" s="153">
        <v>8.4131005107000001E-2</v>
      </c>
      <c r="R329" s="153">
        <v>0.10680894287999999</v>
      </c>
      <c r="S329" s="153">
        <v>0.20213867543</v>
      </c>
      <c r="T329" s="153">
        <v>0.33080928798999998</v>
      </c>
      <c r="U329" s="153">
        <v>0.82400018095999994</v>
      </c>
      <c r="V329" s="153">
        <v>0.81192883022999995</v>
      </c>
      <c r="W329" s="153">
        <v>0.80217185967000004</v>
      </c>
      <c r="X329" s="153">
        <v>0.78247934138999997</v>
      </c>
      <c r="Y329" s="153">
        <v>0.77392870452999996</v>
      </c>
      <c r="Z329" s="153">
        <v>8.6072049891999997E-4</v>
      </c>
      <c r="AA329" s="153">
        <v>3.8407900496000001E-3</v>
      </c>
      <c r="AB329" s="178">
        <v>-96.028972995000004</v>
      </c>
      <c r="AC329" s="177">
        <v>-11.180741957</v>
      </c>
      <c r="AD329" s="153">
        <v>0</v>
      </c>
      <c r="AE329" s="153">
        <v>-1.0775340604000001E-2</v>
      </c>
      <c r="AF329" s="181">
        <v>13.354252000000001</v>
      </c>
      <c r="AG329" s="180">
        <v>5278010.4458999997</v>
      </c>
      <c r="AH329" s="180">
        <v>194779.16790999999</v>
      </c>
      <c r="AI329" s="128" t="s">
        <v>46</v>
      </c>
      <c r="AJ329" s="128" t="s">
        <v>46</v>
      </c>
      <c r="AK329" s="128" t="s">
        <v>46</v>
      </c>
    </row>
    <row r="330" spans="1:37" ht="14.75" customHeight="1" x14ac:dyDescent="0.35">
      <c r="A330" s="8"/>
      <c r="B330" s="129">
        <v>42847915000187</v>
      </c>
      <c r="C330" s="125" t="s">
        <v>7829</v>
      </c>
      <c r="D330" s="122"/>
      <c r="E330" s="126" t="s">
        <v>7828</v>
      </c>
      <c r="F330" s="126" t="s">
        <v>114</v>
      </c>
      <c r="G330" s="126" t="s">
        <v>7530</v>
      </c>
      <c r="H330" s="127">
        <v>200</v>
      </c>
      <c r="I330" s="127">
        <v>0</v>
      </c>
      <c r="J330" s="127">
        <v>0</v>
      </c>
      <c r="K330" s="126" t="s">
        <v>216</v>
      </c>
      <c r="L330" s="126" t="s">
        <v>3378</v>
      </c>
      <c r="M330" s="153">
        <v>2E-3</v>
      </c>
      <c r="N330" s="128" t="s">
        <v>46</v>
      </c>
      <c r="O330" s="155">
        <v>44726</v>
      </c>
      <c r="P330" s="153">
        <v>0.16681371186999999</v>
      </c>
      <c r="Q330" s="153">
        <v>0.63080647442000004</v>
      </c>
      <c r="R330" s="153">
        <v>0.44869062737999998</v>
      </c>
      <c r="S330" s="153">
        <v>0.55460513814000001</v>
      </c>
      <c r="T330" s="153">
        <v>0.36274508941</v>
      </c>
      <c r="U330" s="153">
        <v>13.67403659</v>
      </c>
      <c r="V330" s="153">
        <v>6.0877670751000004</v>
      </c>
      <c r="W330" s="153">
        <v>3.3698207776999998</v>
      </c>
      <c r="X330" s="153">
        <v>2.1468779406</v>
      </c>
      <c r="Y330" s="153">
        <v>0.84864254819999996</v>
      </c>
      <c r="Z330" s="153">
        <v>0.23210547846000001</v>
      </c>
      <c r="AA330" s="153">
        <v>0.26061141254999998</v>
      </c>
      <c r="AB330" s="178">
        <v>1.3447517168000001</v>
      </c>
      <c r="AC330" s="177">
        <v>5.8832646372000003E-2</v>
      </c>
      <c r="AD330" s="153">
        <v>-0.15464185120999999</v>
      </c>
      <c r="AE330" s="153">
        <v>-0.38921528870000005</v>
      </c>
      <c r="AF330" s="181">
        <v>13.940592000000001</v>
      </c>
      <c r="AG330" s="180">
        <v>16066.89</v>
      </c>
      <c r="AH330" s="180">
        <v>-701.19547</v>
      </c>
      <c r="AI330" s="128" t="s">
        <v>46</v>
      </c>
      <c r="AJ330" s="128" t="s">
        <v>46</v>
      </c>
      <c r="AK330" s="128" t="s">
        <v>46</v>
      </c>
    </row>
    <row r="331" spans="1:37" ht="14.75" customHeight="1" x14ac:dyDescent="0.35">
      <c r="A331" s="8"/>
      <c r="B331" s="129">
        <v>7371945000169</v>
      </c>
      <c r="C331" s="125" t="s">
        <v>7830</v>
      </c>
      <c r="D331" s="122" t="s">
        <v>3395</v>
      </c>
      <c r="E331" s="126" t="s">
        <v>7828</v>
      </c>
      <c r="F331" s="126" t="s">
        <v>163</v>
      </c>
      <c r="G331" s="126" t="s">
        <v>3570</v>
      </c>
      <c r="H331" s="127">
        <v>100</v>
      </c>
      <c r="I331" s="127">
        <v>100</v>
      </c>
      <c r="J331" s="127">
        <v>100</v>
      </c>
      <c r="K331" s="126" t="s">
        <v>215</v>
      </c>
      <c r="L331" s="126" t="s">
        <v>215</v>
      </c>
      <c r="M331" s="153">
        <v>1.6E-2</v>
      </c>
      <c r="N331" s="128" t="s">
        <v>46</v>
      </c>
      <c r="O331" s="155">
        <v>38504</v>
      </c>
      <c r="P331" s="153">
        <v>1.0572129049000002E-2</v>
      </c>
      <c r="Q331" s="153">
        <v>8.9410974823999997E-2</v>
      </c>
      <c r="R331" s="153">
        <v>0.11358018747</v>
      </c>
      <c r="S331" s="153">
        <v>0.21931896539000001</v>
      </c>
      <c r="T331" s="153">
        <v>0.36228489828999999</v>
      </c>
      <c r="U331" s="153">
        <v>0.86661748504000002</v>
      </c>
      <c r="V331" s="153">
        <v>0.86288459416999996</v>
      </c>
      <c r="W331" s="153">
        <v>0.85302623305000003</v>
      </c>
      <c r="X331" s="153">
        <v>0.84898428875999998</v>
      </c>
      <c r="Y331" s="153">
        <v>0.84756593054999996</v>
      </c>
      <c r="Z331" s="153">
        <v>1.0215519782000001E-3</v>
      </c>
      <c r="AA331" s="153">
        <v>2.1939687484000001E-3</v>
      </c>
      <c r="AB331" s="178">
        <v>-26.840003205999999</v>
      </c>
      <c r="AC331" s="177">
        <v>-26.853293899000001</v>
      </c>
      <c r="AD331" s="153">
        <v>0</v>
      </c>
      <c r="AE331" s="153">
        <v>-4.3574404464999999E-3</v>
      </c>
      <c r="AF331" s="181">
        <v>4.9034899999999997</v>
      </c>
      <c r="AG331" s="180">
        <v>107852.10954999999</v>
      </c>
      <c r="AH331" s="180">
        <v>399.53299002</v>
      </c>
      <c r="AI331" s="128" t="s">
        <v>46</v>
      </c>
      <c r="AJ331" s="128" t="s">
        <v>46</v>
      </c>
      <c r="AK331" s="128" t="s">
        <v>46</v>
      </c>
    </row>
    <row r="332" spans="1:37" ht="14.75" customHeight="1" x14ac:dyDescent="0.35">
      <c r="A332" s="8"/>
      <c r="B332" s="129">
        <v>19320686000126</v>
      </c>
      <c r="C332" s="125" t="s">
        <v>7831</v>
      </c>
      <c r="D332" s="122"/>
      <c r="E332" s="126" t="s">
        <v>7828</v>
      </c>
      <c r="F332" s="126" t="s">
        <v>163</v>
      </c>
      <c r="G332" s="126" t="s">
        <v>6644</v>
      </c>
      <c r="H332" s="127">
        <v>10</v>
      </c>
      <c r="I332" s="127">
        <v>10</v>
      </c>
      <c r="J332" s="127">
        <v>10</v>
      </c>
      <c r="K332" s="126" t="s">
        <v>215</v>
      </c>
      <c r="L332" s="126" t="s">
        <v>215</v>
      </c>
      <c r="M332" s="153">
        <v>0.01</v>
      </c>
      <c r="N332" s="128" t="s">
        <v>46</v>
      </c>
      <c r="O332" s="155">
        <v>41870</v>
      </c>
      <c r="P332" s="153">
        <v>1.1394552847999999E-2</v>
      </c>
      <c r="Q332" s="153">
        <v>9.6759184600000006E-2</v>
      </c>
      <c r="R332" s="153">
        <v>0.12318322330999999</v>
      </c>
      <c r="S332" s="153">
        <v>0.23662019691000002</v>
      </c>
      <c r="T332" s="153">
        <v>0.39140535171000002</v>
      </c>
      <c r="U332" s="153">
        <v>0.93403312488000001</v>
      </c>
      <c r="V332" s="153">
        <v>0.93380046353000001</v>
      </c>
      <c r="W332" s="153">
        <v>0.92514833175000011</v>
      </c>
      <c r="X332" s="153">
        <v>0.91595740121999991</v>
      </c>
      <c r="Y332" s="153">
        <v>0.91569326436999998</v>
      </c>
      <c r="Z332" s="153">
        <v>1.0487766578E-3</v>
      </c>
      <c r="AA332" s="153">
        <v>2.6106811380999999E-3</v>
      </c>
      <c r="AB332" s="178">
        <v>-13.615668302</v>
      </c>
      <c r="AC332" s="177">
        <v>-9.7253348602000003</v>
      </c>
      <c r="AD332" s="153">
        <v>0</v>
      </c>
      <c r="AE332" s="153">
        <v>-6.1647967631999999E-3</v>
      </c>
      <c r="AF332" s="181">
        <v>2.48922</v>
      </c>
      <c r="AG332" s="180">
        <v>3957026.4271999998</v>
      </c>
      <c r="AH332" s="180">
        <v>226748.57097999999</v>
      </c>
      <c r="AI332" s="128" t="s">
        <v>46</v>
      </c>
      <c r="AJ332" s="128" t="s">
        <v>46</v>
      </c>
      <c r="AK332" s="128" t="s">
        <v>46</v>
      </c>
    </row>
    <row r="333" spans="1:37" ht="14.75" customHeight="1" x14ac:dyDescent="0.35">
      <c r="A333" s="8"/>
      <c r="B333" s="129">
        <v>3772955000155</v>
      </c>
      <c r="C333" s="125" t="s">
        <v>7832</v>
      </c>
      <c r="D333" s="122" t="s">
        <v>3552</v>
      </c>
      <c r="E333" s="126" t="s">
        <v>7828</v>
      </c>
      <c r="F333" s="126" t="s">
        <v>163</v>
      </c>
      <c r="G333" s="126" t="s">
        <v>3570</v>
      </c>
      <c r="H333" s="127">
        <v>10000</v>
      </c>
      <c r="I333" s="127">
        <v>250</v>
      </c>
      <c r="J333" s="127">
        <v>2500</v>
      </c>
      <c r="K333" s="126" t="s">
        <v>215</v>
      </c>
      <c r="L333" s="126" t="s">
        <v>215</v>
      </c>
      <c r="M333" s="153">
        <v>8.0000000000000002E-3</v>
      </c>
      <c r="N333" s="128" t="s">
        <v>46</v>
      </c>
      <c r="O333" s="155">
        <v>36644</v>
      </c>
      <c r="P333" s="153">
        <v>1.1392260546999999E-2</v>
      </c>
      <c r="Q333" s="153">
        <v>9.6983884895999989E-2</v>
      </c>
      <c r="R333" s="153">
        <v>0.12389203406</v>
      </c>
      <c r="S333" s="153">
        <v>0.24103380409</v>
      </c>
      <c r="T333" s="153">
        <v>0.39739184818000001</v>
      </c>
      <c r="U333" s="153">
        <v>0.93384522059000008</v>
      </c>
      <c r="V333" s="153">
        <v>0.93596899401</v>
      </c>
      <c r="W333" s="153">
        <v>0.9304717439700001</v>
      </c>
      <c r="X333" s="153">
        <v>0.93304248616999996</v>
      </c>
      <c r="Y333" s="153">
        <v>0.92969867963999997</v>
      </c>
      <c r="Z333" s="153">
        <v>1.0358979241000001E-3</v>
      </c>
      <c r="AA333" s="153">
        <v>2.3961835035999999E-3</v>
      </c>
      <c r="AB333" s="178">
        <v>-12.404244760999999</v>
      </c>
      <c r="AC333" s="177">
        <v>-10.62599603</v>
      </c>
      <c r="AD333" s="153">
        <v>0</v>
      </c>
      <c r="AE333" s="153">
        <v>-3.7891979679E-3</v>
      </c>
      <c r="AF333" s="181">
        <v>20.596613999999999</v>
      </c>
      <c r="AG333" s="180">
        <v>392104.44053000002</v>
      </c>
      <c r="AH333" s="180">
        <v>-52821.223310000001</v>
      </c>
      <c r="AI333" s="128" t="s">
        <v>46</v>
      </c>
      <c r="AJ333" s="128" t="s">
        <v>46</v>
      </c>
      <c r="AK333" s="128" t="s">
        <v>46</v>
      </c>
    </row>
    <row r="334" spans="1:37" ht="14.75" customHeight="1" x14ac:dyDescent="0.35">
      <c r="A334" s="8"/>
      <c r="B334" s="129">
        <v>19273198000105</v>
      </c>
      <c r="C334" s="125" t="s">
        <v>7833</v>
      </c>
      <c r="D334" s="122"/>
      <c r="E334" s="126" t="s">
        <v>7828</v>
      </c>
      <c r="F334" s="126" t="s">
        <v>163</v>
      </c>
      <c r="G334" s="126" t="s">
        <v>6644</v>
      </c>
      <c r="H334" s="127">
        <v>1000</v>
      </c>
      <c r="I334" s="127">
        <v>100</v>
      </c>
      <c r="J334" s="127">
        <v>100</v>
      </c>
      <c r="K334" s="126" t="s">
        <v>215</v>
      </c>
      <c r="L334" s="126" t="s">
        <v>215</v>
      </c>
      <c r="M334" s="153">
        <v>0.01</v>
      </c>
      <c r="N334" s="128" t="s">
        <v>46</v>
      </c>
      <c r="O334" s="155">
        <v>41883</v>
      </c>
      <c r="P334" s="153">
        <v>1.1257101947000001E-2</v>
      </c>
      <c r="Q334" s="153">
        <v>9.6215289797000003E-2</v>
      </c>
      <c r="R334" s="153">
        <v>0.12246913030000001</v>
      </c>
      <c r="S334" s="153">
        <v>0.23530436867999999</v>
      </c>
      <c r="T334" s="153">
        <v>0.38922461456000002</v>
      </c>
      <c r="U334" s="153">
        <v>0.92276601362999999</v>
      </c>
      <c r="V334" s="153">
        <v>0.92855146086000007</v>
      </c>
      <c r="W334" s="153">
        <v>0.91978524785000004</v>
      </c>
      <c r="X334" s="153">
        <v>0.91086382670999999</v>
      </c>
      <c r="Y334" s="153">
        <v>0.91059142730999998</v>
      </c>
      <c r="Z334" s="153">
        <v>1.0144561477E-3</v>
      </c>
      <c r="AA334" s="153">
        <v>2.6503260832999999E-3</v>
      </c>
      <c r="AB334" s="178">
        <v>-15.742336142999999</v>
      </c>
      <c r="AC334" s="177">
        <v>-15.251080349</v>
      </c>
      <c r="AD334" s="153">
        <v>0</v>
      </c>
      <c r="AE334" s="153">
        <v>-6.3216006234000002E-3</v>
      </c>
      <c r="AF334" s="181">
        <v>2.3179560000000001</v>
      </c>
      <c r="AG334" s="180">
        <v>86463.927859999996</v>
      </c>
      <c r="AH334" s="180">
        <v>-5054.8678600000003</v>
      </c>
      <c r="AI334" s="128" t="s">
        <v>46</v>
      </c>
      <c r="AJ334" s="128" t="s">
        <v>46</v>
      </c>
      <c r="AK334" s="128" t="s">
        <v>46</v>
      </c>
    </row>
    <row r="335" spans="1:37" ht="14.75" customHeight="1" x14ac:dyDescent="0.35">
      <c r="A335" s="8"/>
      <c r="B335" s="129">
        <v>27347367000132</v>
      </c>
      <c r="C335" s="125" t="s">
        <v>7834</v>
      </c>
      <c r="D335" s="122" t="s">
        <v>3552</v>
      </c>
      <c r="E335" s="126" t="s">
        <v>7828</v>
      </c>
      <c r="F335" s="126" t="s">
        <v>163</v>
      </c>
      <c r="G335" s="126" t="s">
        <v>3566</v>
      </c>
      <c r="H335" s="127">
        <v>100</v>
      </c>
      <c r="I335" s="127">
        <v>10</v>
      </c>
      <c r="J335" s="127">
        <v>1</v>
      </c>
      <c r="K335" s="126" t="s">
        <v>215</v>
      </c>
      <c r="L335" s="126" t="s">
        <v>215</v>
      </c>
      <c r="M335" s="153">
        <v>6.0000000000000001E-3</v>
      </c>
      <c r="N335" s="128" t="s">
        <v>46</v>
      </c>
      <c r="O335" s="155">
        <v>43053</v>
      </c>
      <c r="P335" s="153">
        <v>1.1213956880999999E-2</v>
      </c>
      <c r="Q335" s="153">
        <v>9.5657612667999992E-2</v>
      </c>
      <c r="R335" s="153">
        <v>0.12208667081999999</v>
      </c>
      <c r="S335" s="153">
        <v>0.23429156558</v>
      </c>
      <c r="T335" s="153">
        <v>0.38403059145000001</v>
      </c>
      <c r="U335" s="153">
        <v>0.91922933066000001</v>
      </c>
      <c r="V335" s="153">
        <v>0.9231694481399999</v>
      </c>
      <c r="W335" s="153">
        <v>0.91691284577999999</v>
      </c>
      <c r="X335" s="153">
        <v>0.90694326325000008</v>
      </c>
      <c r="Y335" s="153">
        <v>0.89844000437000004</v>
      </c>
      <c r="Z335" s="153">
        <v>1.0469581940999999E-3</v>
      </c>
      <c r="AA335" s="153">
        <v>2.6048880468000002E-3</v>
      </c>
      <c r="AB335" s="178">
        <v>-14.190737022</v>
      </c>
      <c r="AC335" s="177">
        <v>-8.2856520934999995</v>
      </c>
      <c r="AD335" s="153">
        <v>0</v>
      </c>
      <c r="AE335" s="153">
        <v>-4.1375811801000004E-3</v>
      </c>
      <c r="AF335" s="181">
        <v>1.7622819999999999</v>
      </c>
      <c r="AG335" s="180">
        <v>201515.40067</v>
      </c>
      <c r="AH335" s="180">
        <v>-16247.58682</v>
      </c>
      <c r="AI335" s="128" t="s">
        <v>46</v>
      </c>
      <c r="AJ335" s="128" t="s">
        <v>46</v>
      </c>
      <c r="AK335" s="128" t="s">
        <v>46</v>
      </c>
    </row>
    <row r="336" spans="1:37" ht="14.75" customHeight="1" x14ac:dyDescent="0.35">
      <c r="A336" s="8"/>
      <c r="B336" s="129">
        <v>42847926000167</v>
      </c>
      <c r="C336" s="125" t="s">
        <v>7835</v>
      </c>
      <c r="D336" s="122"/>
      <c r="E336" s="126" t="s">
        <v>7828</v>
      </c>
      <c r="F336" s="126" t="s">
        <v>163</v>
      </c>
      <c r="G336" s="126" t="s">
        <v>6822</v>
      </c>
      <c r="H336" s="127">
        <v>1</v>
      </c>
      <c r="I336" s="127">
        <v>1</v>
      </c>
      <c r="J336" s="127">
        <v>1</v>
      </c>
      <c r="K336" s="126" t="s">
        <v>215</v>
      </c>
      <c r="L336" s="126" t="s">
        <v>215</v>
      </c>
      <c r="M336" s="153">
        <v>1.9E-2</v>
      </c>
      <c r="N336" s="128" t="s">
        <v>46</v>
      </c>
      <c r="O336" s="155">
        <v>44879</v>
      </c>
      <c r="P336" s="153">
        <v>1.0550983168000001E-2</v>
      </c>
      <c r="Q336" s="153">
        <v>8.9020166210000001E-2</v>
      </c>
      <c r="R336" s="153">
        <v>0.11283196355</v>
      </c>
      <c r="S336" s="153">
        <v>0.21383721586000001</v>
      </c>
      <c r="T336" s="153" t="s">
        <v>46</v>
      </c>
      <c r="U336" s="153">
        <v>0.86488411704000001</v>
      </c>
      <c r="V336" s="153">
        <v>0.85911299080999992</v>
      </c>
      <c r="W336" s="153">
        <v>0.84740681433000009</v>
      </c>
      <c r="X336" s="153">
        <v>0.82776442198</v>
      </c>
      <c r="Y336" s="153" t="s">
        <v>46</v>
      </c>
      <c r="Z336" s="153">
        <v>1.0498212301999999E-3</v>
      </c>
      <c r="AA336" s="153">
        <v>1.0590758695999999E-3</v>
      </c>
      <c r="AB336" s="178">
        <v>-27.441987180000002</v>
      </c>
      <c r="AC336" s="177">
        <v>-26.768417858999999</v>
      </c>
      <c r="AD336" s="153">
        <v>0</v>
      </c>
      <c r="AE336" s="153">
        <v>-2.8939314979E-5</v>
      </c>
      <c r="AF336" s="181">
        <v>1.334665</v>
      </c>
      <c r="AG336" s="180">
        <v>324894.89653999999</v>
      </c>
      <c r="AH336" s="180">
        <v>71200.478141</v>
      </c>
      <c r="AI336" s="128" t="s">
        <v>46</v>
      </c>
      <c r="AJ336" s="128" t="s">
        <v>46</v>
      </c>
      <c r="AK336" s="128" t="s">
        <v>46</v>
      </c>
    </row>
    <row r="337" spans="1:37" ht="14.75" customHeight="1" x14ac:dyDescent="0.35">
      <c r="A337" s="8"/>
      <c r="B337" s="129">
        <v>8266261000160</v>
      </c>
      <c r="C337" s="125" t="s">
        <v>7836</v>
      </c>
      <c r="D337" s="122"/>
      <c r="E337" s="126" t="s">
        <v>7828</v>
      </c>
      <c r="F337" s="126" t="s">
        <v>163</v>
      </c>
      <c r="G337" s="126" t="s">
        <v>5588</v>
      </c>
      <c r="H337" s="127">
        <v>75000</v>
      </c>
      <c r="I337" s="127">
        <v>500</v>
      </c>
      <c r="J337" s="127">
        <v>5000</v>
      </c>
      <c r="K337" s="126" t="s">
        <v>215</v>
      </c>
      <c r="L337" s="126" t="s">
        <v>216</v>
      </c>
      <c r="M337" s="153">
        <v>2E-3</v>
      </c>
      <c r="N337" s="128" t="s">
        <v>46</v>
      </c>
      <c r="O337" s="155">
        <v>39196</v>
      </c>
      <c r="P337" s="153">
        <v>5.2757363701000006E-3</v>
      </c>
      <c r="Q337" s="153">
        <v>9.6062911030000003E-2</v>
      </c>
      <c r="R337" s="153">
        <v>6.0157914797000001E-2</v>
      </c>
      <c r="S337" s="153">
        <v>0.12295373087</v>
      </c>
      <c r="T337" s="153">
        <v>0.24607489094999999</v>
      </c>
      <c r="U337" s="153">
        <v>0.43246212409000001</v>
      </c>
      <c r="V337" s="153">
        <v>0.92708088869999994</v>
      </c>
      <c r="W337" s="153">
        <v>0.45180660983999998</v>
      </c>
      <c r="X337" s="153">
        <v>0.47595421385000003</v>
      </c>
      <c r="Y337" s="153">
        <v>0.57569248653999994</v>
      </c>
      <c r="Z337" s="153">
        <v>4.8827180631999999E-2</v>
      </c>
      <c r="AA337" s="153">
        <v>5.8457232342000003E-2</v>
      </c>
      <c r="AB337" s="178">
        <v>-1.3033848349999999</v>
      </c>
      <c r="AC337" s="177">
        <v>6.0998162619999997E-2</v>
      </c>
      <c r="AD337" s="153">
        <v>-4.4451003996999999E-2</v>
      </c>
      <c r="AE337" s="153">
        <v>-0.13408604985</v>
      </c>
      <c r="AF337" s="181">
        <v>5.8745640000000003</v>
      </c>
      <c r="AG337" s="180">
        <v>103643.83014000001</v>
      </c>
      <c r="AH337" s="180">
        <v>-53773.685380000003</v>
      </c>
      <c r="AI337" s="128" t="s">
        <v>46</v>
      </c>
      <c r="AJ337" s="128" t="s">
        <v>46</v>
      </c>
      <c r="AK337" s="128" t="s">
        <v>46</v>
      </c>
    </row>
    <row r="338" spans="1:37" ht="14.75" customHeight="1" x14ac:dyDescent="0.35">
      <c r="A338" s="8"/>
      <c r="B338" s="129">
        <v>21307581000189</v>
      </c>
      <c r="C338" s="125" t="s">
        <v>7837</v>
      </c>
      <c r="D338" s="122"/>
      <c r="E338" s="126" t="s">
        <v>7828</v>
      </c>
      <c r="F338" s="126" t="s">
        <v>163</v>
      </c>
      <c r="G338" s="126" t="s">
        <v>3547</v>
      </c>
      <c r="H338" s="127">
        <v>50000</v>
      </c>
      <c r="I338" s="127">
        <v>500</v>
      </c>
      <c r="J338" s="127">
        <v>5000</v>
      </c>
      <c r="K338" s="126" t="s">
        <v>215</v>
      </c>
      <c r="L338" s="126" t="s">
        <v>215</v>
      </c>
      <c r="M338" s="153">
        <v>3.4999999999999996E-3</v>
      </c>
      <c r="N338" s="128" t="s">
        <v>46</v>
      </c>
      <c r="O338" s="155">
        <v>41996</v>
      </c>
      <c r="P338" s="153">
        <v>1.203606019E-2</v>
      </c>
      <c r="Q338" s="153">
        <v>0.10258844241000001</v>
      </c>
      <c r="R338" s="153">
        <v>0.13141629327000001</v>
      </c>
      <c r="S338" s="153">
        <v>0.25561828461000002</v>
      </c>
      <c r="T338" s="153">
        <v>0.42299498012000003</v>
      </c>
      <c r="U338" s="153">
        <v>0.98661869936000002</v>
      </c>
      <c r="V338" s="153">
        <v>0.99005727956</v>
      </c>
      <c r="W338" s="153">
        <v>0.98698151590999994</v>
      </c>
      <c r="X338" s="153">
        <v>0.98949904841000003</v>
      </c>
      <c r="Y338" s="153">
        <v>0.98959723587000004</v>
      </c>
      <c r="Z338" s="153">
        <v>1.1154404940999999E-3</v>
      </c>
      <c r="AA338" s="153">
        <v>3.1244867460999996E-3</v>
      </c>
      <c r="AB338" s="178">
        <v>-2.0000243324999998</v>
      </c>
      <c r="AC338" s="177">
        <v>-1.6948754240999999</v>
      </c>
      <c r="AD338" s="153">
        <v>0</v>
      </c>
      <c r="AE338" s="153">
        <v>-8.6343699857000002E-3</v>
      </c>
      <c r="AF338" s="181">
        <v>2.5727920000000002</v>
      </c>
      <c r="AG338" s="180">
        <v>839585.36054999998</v>
      </c>
      <c r="AH338" s="180">
        <v>40091.156089999997</v>
      </c>
      <c r="AI338" s="128" t="s">
        <v>46</v>
      </c>
      <c r="AJ338" s="128" t="s">
        <v>46</v>
      </c>
      <c r="AK338" s="128" t="s">
        <v>46</v>
      </c>
    </row>
    <row r="339" spans="1:37" ht="14.75" customHeight="1" x14ac:dyDescent="0.35">
      <c r="A339" s="8"/>
      <c r="B339" s="129">
        <v>35816816000172</v>
      </c>
      <c r="C339" s="125" t="s">
        <v>7838</v>
      </c>
      <c r="D339" s="122"/>
      <c r="E339" s="126" t="s">
        <v>7828</v>
      </c>
      <c r="F339" s="126" t="s">
        <v>163</v>
      </c>
      <c r="G339" s="126" t="s">
        <v>4598</v>
      </c>
      <c r="H339" s="127">
        <v>100000</v>
      </c>
      <c r="I339" s="127">
        <v>500</v>
      </c>
      <c r="J339" s="127">
        <v>10000</v>
      </c>
      <c r="K339" s="126" t="s">
        <v>215</v>
      </c>
      <c r="L339" s="126" t="s">
        <v>216</v>
      </c>
      <c r="M339" s="153">
        <v>2E-3</v>
      </c>
      <c r="N339" s="128" t="s">
        <v>46</v>
      </c>
      <c r="O339" s="155">
        <v>44830</v>
      </c>
      <c r="P339" s="153">
        <v>1.1795739382999999E-2</v>
      </c>
      <c r="Q339" s="153">
        <v>0.10594071648</v>
      </c>
      <c r="R339" s="153">
        <v>0.12881975313999999</v>
      </c>
      <c r="S339" s="153">
        <v>0.24348479831</v>
      </c>
      <c r="T339" s="153">
        <v>0.40159178675000001</v>
      </c>
      <c r="U339" s="153">
        <v>0.96691914664</v>
      </c>
      <c r="V339" s="153">
        <v>1.0224092996</v>
      </c>
      <c r="W339" s="153">
        <v>0.96748060743999997</v>
      </c>
      <c r="X339" s="153">
        <v>0.94253029119000009</v>
      </c>
      <c r="Y339" s="153">
        <v>0.93952444068999996</v>
      </c>
      <c r="Z339" s="153">
        <v>3.6828987171E-3</v>
      </c>
      <c r="AA339" s="153">
        <v>4.1624448513000005E-3</v>
      </c>
      <c r="AB339" s="178">
        <v>-1.0933812908</v>
      </c>
      <c r="AC339" s="177">
        <v>-1.5168686406</v>
      </c>
      <c r="AD339" s="153">
        <v>-4.0747147254999996E-4</v>
      </c>
      <c r="AE339" s="153">
        <v>-4.1711061374000002E-3</v>
      </c>
      <c r="AF339" s="181">
        <v>1.404245</v>
      </c>
      <c r="AG339" s="180">
        <v>196521.59398000001</v>
      </c>
      <c r="AH339" s="180">
        <v>51115.108130000001</v>
      </c>
      <c r="AI339" s="128" t="s">
        <v>46</v>
      </c>
      <c r="AJ339" s="128" t="s">
        <v>46</v>
      </c>
      <c r="AK339" s="128" t="s">
        <v>46</v>
      </c>
    </row>
    <row r="340" spans="1:37" ht="14.75" customHeight="1" x14ac:dyDescent="0.35">
      <c r="A340" s="8"/>
      <c r="B340" s="129">
        <v>6124253000153</v>
      </c>
      <c r="C340" s="125" t="s">
        <v>7839</v>
      </c>
      <c r="D340" s="122" t="s">
        <v>3552</v>
      </c>
      <c r="E340" s="126" t="s">
        <v>7828</v>
      </c>
      <c r="F340" s="126" t="s">
        <v>163</v>
      </c>
      <c r="G340" s="126" t="s">
        <v>4507</v>
      </c>
      <c r="H340" s="127">
        <v>2500</v>
      </c>
      <c r="I340" s="127">
        <v>125</v>
      </c>
      <c r="J340" s="127">
        <v>500</v>
      </c>
      <c r="K340" s="126" t="s">
        <v>215</v>
      </c>
      <c r="L340" s="126" t="s">
        <v>216</v>
      </c>
      <c r="M340" s="153">
        <v>0.01</v>
      </c>
      <c r="N340" s="128" t="s">
        <v>46</v>
      </c>
      <c r="O340" s="155">
        <v>38058</v>
      </c>
      <c r="P340" s="153">
        <v>1.1374112426E-2</v>
      </c>
      <c r="Q340" s="153">
        <v>9.6877587565999998E-2</v>
      </c>
      <c r="R340" s="153">
        <v>0.12337160901000001</v>
      </c>
      <c r="S340" s="153">
        <v>0.23934554646999998</v>
      </c>
      <c r="T340" s="153">
        <v>0.39566786155</v>
      </c>
      <c r="U340" s="153">
        <v>0.93235758466999996</v>
      </c>
      <c r="V340" s="153">
        <v>0.93494314312000004</v>
      </c>
      <c r="W340" s="153">
        <v>0.92656317310000003</v>
      </c>
      <c r="X340" s="153">
        <v>0.92650723651000011</v>
      </c>
      <c r="Y340" s="153">
        <v>0.92566541096999999</v>
      </c>
      <c r="Z340" s="153">
        <v>1.0390225027E-3</v>
      </c>
      <c r="AA340" s="153">
        <v>3.2588156988E-3</v>
      </c>
      <c r="AB340" s="178">
        <v>-13.702421718</v>
      </c>
      <c r="AC340" s="177">
        <v>-4.2948283556</v>
      </c>
      <c r="AD340" s="153">
        <v>0</v>
      </c>
      <c r="AE340" s="153">
        <v>-6.1309342707E-3</v>
      </c>
      <c r="AF340" s="181">
        <v>7.2460940000000003</v>
      </c>
      <c r="AG340" s="180">
        <v>35962.660150000003</v>
      </c>
      <c r="AH340" s="180">
        <v>-6181.5641100000003</v>
      </c>
      <c r="AI340" s="128" t="s">
        <v>46</v>
      </c>
      <c r="AJ340" s="128" t="s">
        <v>46</v>
      </c>
      <c r="AK340" s="128" t="s">
        <v>46</v>
      </c>
    </row>
    <row r="341" spans="1:37" ht="14.75" customHeight="1" x14ac:dyDescent="0.35">
      <c r="A341" s="8"/>
      <c r="B341" s="129">
        <v>6124241000129</v>
      </c>
      <c r="C341" s="125" t="s">
        <v>7840</v>
      </c>
      <c r="D341" s="122" t="s">
        <v>3393</v>
      </c>
      <c r="E341" s="126" t="s">
        <v>7828</v>
      </c>
      <c r="F341" s="126" t="s">
        <v>163</v>
      </c>
      <c r="G341" s="126" t="s">
        <v>4507</v>
      </c>
      <c r="H341" s="127">
        <v>25000</v>
      </c>
      <c r="I341" s="127">
        <v>500</v>
      </c>
      <c r="J341" s="127">
        <v>2500</v>
      </c>
      <c r="K341" s="126" t="s">
        <v>215</v>
      </c>
      <c r="L341" s="126" t="s">
        <v>216</v>
      </c>
      <c r="M341" s="153">
        <v>5.0000000000000001E-3</v>
      </c>
      <c r="N341" s="128" t="s">
        <v>46</v>
      </c>
      <c r="O341" s="155">
        <v>38058</v>
      </c>
      <c r="P341" s="153">
        <v>1.1898323031E-2</v>
      </c>
      <c r="Q341" s="153">
        <v>0.10132230599</v>
      </c>
      <c r="R341" s="153">
        <v>0.12954194187000001</v>
      </c>
      <c r="S341" s="153">
        <v>0.25333515038000004</v>
      </c>
      <c r="T341" s="153">
        <v>0.41931646409000001</v>
      </c>
      <c r="U341" s="153">
        <v>0.97532812299000005</v>
      </c>
      <c r="V341" s="153">
        <v>0.97783809043000003</v>
      </c>
      <c r="W341" s="153">
        <v>0.97290449292000003</v>
      </c>
      <c r="X341" s="153">
        <v>0.98066102985000003</v>
      </c>
      <c r="Y341" s="153">
        <v>0.98099134344999994</v>
      </c>
      <c r="Z341" s="153">
        <v>1.033309008E-3</v>
      </c>
      <c r="AA341" s="153">
        <v>2.7851894483999998E-3</v>
      </c>
      <c r="AB341" s="178">
        <v>-5.1498603312000002</v>
      </c>
      <c r="AC341" s="177">
        <v>-1.7939709812</v>
      </c>
      <c r="AD341" s="153">
        <v>0</v>
      </c>
      <c r="AE341" s="153">
        <v>-5.7968733110000002E-3</v>
      </c>
      <c r="AF341" s="181">
        <v>8.5162820000000004</v>
      </c>
      <c r="AG341" s="180">
        <v>1419929.5689999999</v>
      </c>
      <c r="AH341" s="180">
        <v>-51140.724190000001</v>
      </c>
      <c r="AI341" s="128" t="s">
        <v>46</v>
      </c>
      <c r="AJ341" s="128" t="s">
        <v>46</v>
      </c>
      <c r="AK341" s="128" t="s">
        <v>46</v>
      </c>
    </row>
    <row r="342" spans="1:37" ht="14.75" customHeight="1" x14ac:dyDescent="0.35">
      <c r="A342" s="8"/>
      <c r="B342" s="129">
        <v>63375216000151</v>
      </c>
      <c r="C342" s="125" t="s">
        <v>7841</v>
      </c>
      <c r="D342" s="122" t="s">
        <v>3394</v>
      </c>
      <c r="E342" s="126" t="s">
        <v>7828</v>
      </c>
      <c r="F342" s="126" t="s">
        <v>114</v>
      </c>
      <c r="G342" s="126" t="s">
        <v>5078</v>
      </c>
      <c r="H342" s="127">
        <v>100</v>
      </c>
      <c r="I342" s="127">
        <v>100</v>
      </c>
      <c r="J342" s="127">
        <v>100</v>
      </c>
      <c r="K342" s="126" t="s">
        <v>216</v>
      </c>
      <c r="L342" s="126" t="s">
        <v>224</v>
      </c>
      <c r="M342" s="153">
        <v>0.02</v>
      </c>
      <c r="N342" s="128" t="s">
        <v>46</v>
      </c>
      <c r="O342" s="155">
        <v>33394</v>
      </c>
      <c r="P342" s="153">
        <v>2.1605701506E-2</v>
      </c>
      <c r="Q342" s="153">
        <v>0.21321456985000001</v>
      </c>
      <c r="R342" s="153">
        <v>0.13305339753000001</v>
      </c>
      <c r="S342" s="153">
        <v>0.27530941792000002</v>
      </c>
      <c r="T342" s="153">
        <v>0.34580320909999995</v>
      </c>
      <c r="U342" s="153">
        <v>1.7710603621000001</v>
      </c>
      <c r="V342" s="153">
        <v>2.0576843942999998</v>
      </c>
      <c r="W342" s="153">
        <v>0.99927673140999995</v>
      </c>
      <c r="X342" s="153">
        <v>1.0657234768999999</v>
      </c>
      <c r="Y342" s="153">
        <v>0.80900699997999992</v>
      </c>
      <c r="Z342" s="153">
        <v>0.14268604941999999</v>
      </c>
      <c r="AA342" s="153">
        <v>0.26235472199999998</v>
      </c>
      <c r="AB342" s="178">
        <v>7.1108847941999995E-2</v>
      </c>
      <c r="AC342" s="177">
        <v>-2.3356674426E-2</v>
      </c>
      <c r="AD342" s="153">
        <v>-9.1450156911999994E-2</v>
      </c>
      <c r="AE342" s="153">
        <v>-0.59999440755</v>
      </c>
      <c r="AF342" s="181">
        <v>188.33939100000001</v>
      </c>
      <c r="AG342" s="180">
        <v>72045.923649999997</v>
      </c>
      <c r="AH342" s="180">
        <v>710.07437001000005</v>
      </c>
      <c r="AI342" s="128" t="s">
        <v>46</v>
      </c>
      <c r="AJ342" s="128" t="s">
        <v>46</v>
      </c>
      <c r="AK342" s="128" t="s">
        <v>46</v>
      </c>
    </row>
    <row r="343" spans="1:37" ht="14.75" customHeight="1" x14ac:dyDescent="0.35">
      <c r="A343" s="8"/>
      <c r="B343" s="129">
        <v>8266344000159</v>
      </c>
      <c r="C343" s="125" t="s">
        <v>7842</v>
      </c>
      <c r="D343" s="122"/>
      <c r="E343" s="126" t="s">
        <v>7828</v>
      </c>
      <c r="F343" s="126" t="s">
        <v>163</v>
      </c>
      <c r="G343" s="126" t="s">
        <v>6644</v>
      </c>
      <c r="H343" s="127">
        <v>10</v>
      </c>
      <c r="I343" s="127">
        <v>10</v>
      </c>
      <c r="J343" s="127">
        <v>10</v>
      </c>
      <c r="K343" s="126" t="s">
        <v>215</v>
      </c>
      <c r="L343" s="126" t="s">
        <v>215</v>
      </c>
      <c r="M343" s="153">
        <v>0.01</v>
      </c>
      <c r="N343" s="128" t="s">
        <v>46</v>
      </c>
      <c r="O343" s="155">
        <v>38986</v>
      </c>
      <c r="P343" s="153">
        <v>1.1088589556999999E-2</v>
      </c>
      <c r="Q343" s="153">
        <v>9.4459591041000004E-2</v>
      </c>
      <c r="R343" s="153">
        <v>0.12044075185</v>
      </c>
      <c r="S343" s="153">
        <v>0.22941964004999998</v>
      </c>
      <c r="T343" s="153">
        <v>0.37956326719000005</v>
      </c>
      <c r="U343" s="153">
        <v>0.90895273317999992</v>
      </c>
      <c r="V343" s="153">
        <v>0.91160761908999999</v>
      </c>
      <c r="W343" s="153">
        <v>0.90455142878999995</v>
      </c>
      <c r="X343" s="153">
        <v>0.88808402678999998</v>
      </c>
      <c r="Y343" s="153">
        <v>0.88798869420000004</v>
      </c>
      <c r="Z343" s="153">
        <v>8.9649748768000001E-4</v>
      </c>
      <c r="AA343" s="153">
        <v>1.3130839844E-2</v>
      </c>
      <c r="AB343" s="178">
        <v>-46.813896321999998</v>
      </c>
      <c r="AC343" s="177">
        <v>-0.83371459765</v>
      </c>
      <c r="AD343" s="153">
        <v>0</v>
      </c>
      <c r="AE343" s="153">
        <v>-3.8706425807999996E-2</v>
      </c>
      <c r="AF343" s="181">
        <v>4.9468490000000003</v>
      </c>
      <c r="AG343" s="180">
        <v>34005.471599999997</v>
      </c>
      <c r="AH343" s="180">
        <v>-21674.204900000001</v>
      </c>
      <c r="AI343" s="128" t="s">
        <v>46</v>
      </c>
      <c r="AJ343" s="128" t="s">
        <v>46</v>
      </c>
      <c r="AK343" s="128" t="s">
        <v>46</v>
      </c>
    </row>
    <row r="344" spans="1:37" ht="14.75" customHeight="1" x14ac:dyDescent="0.35">
      <c r="A344" s="8"/>
      <c r="B344" s="129">
        <v>30568193000142</v>
      </c>
      <c r="C344" s="125" t="s">
        <v>7843</v>
      </c>
      <c r="D344" s="122" t="s">
        <v>3393</v>
      </c>
      <c r="E344" s="126" t="s">
        <v>7828</v>
      </c>
      <c r="F344" s="126" t="s">
        <v>163</v>
      </c>
      <c r="G344" s="126" t="s">
        <v>5358</v>
      </c>
      <c r="H344" s="127">
        <v>500000</v>
      </c>
      <c r="I344" s="127">
        <v>500</v>
      </c>
      <c r="J344" s="127">
        <v>5000</v>
      </c>
      <c r="K344" s="126" t="s">
        <v>215</v>
      </c>
      <c r="L344" s="126" t="s">
        <v>215</v>
      </c>
      <c r="M344" s="153">
        <v>2E-3</v>
      </c>
      <c r="N344" s="128" t="s">
        <v>46</v>
      </c>
      <c r="O344" s="155">
        <v>43742</v>
      </c>
      <c r="P344" s="153">
        <v>1.2106979004E-2</v>
      </c>
      <c r="Q344" s="153">
        <v>0.10330730769</v>
      </c>
      <c r="R344" s="153">
        <v>0.13211240540999999</v>
      </c>
      <c r="S344" s="153">
        <v>0.25613311520999998</v>
      </c>
      <c r="T344" s="153">
        <v>0.42428140343999998</v>
      </c>
      <c r="U344" s="153">
        <v>0.99243204911000005</v>
      </c>
      <c r="V344" s="153">
        <v>0.99699488177999995</v>
      </c>
      <c r="W344" s="153">
        <v>0.99220955726000004</v>
      </c>
      <c r="X344" s="153">
        <v>0.99149195903000009</v>
      </c>
      <c r="Y344" s="153">
        <v>0.99260682466999994</v>
      </c>
      <c r="Z344" s="153">
        <v>1.0829631113E-3</v>
      </c>
      <c r="AA344" s="153">
        <v>3.0540382657999999E-3</v>
      </c>
      <c r="AB344" s="178">
        <v>-1.3011995911000001</v>
      </c>
      <c r="AC344" s="177">
        <v>-1.2784458542999999</v>
      </c>
      <c r="AD344" s="153">
        <v>0</v>
      </c>
      <c r="AE344" s="153">
        <v>-5.1452549527000006E-3</v>
      </c>
      <c r="AF344" s="181">
        <v>1.6708529999999999</v>
      </c>
      <c r="AG344" s="180">
        <v>6788237.2477000002</v>
      </c>
      <c r="AH344" s="180">
        <v>2449545.9643999999</v>
      </c>
      <c r="AI344" s="128" t="s">
        <v>46</v>
      </c>
      <c r="AJ344" s="128" t="s">
        <v>46</v>
      </c>
      <c r="AK344" s="128" t="s">
        <v>46</v>
      </c>
    </row>
    <row r="345" spans="1:37" ht="14.75" customHeight="1" x14ac:dyDescent="0.35">
      <c r="A345" s="8"/>
      <c r="B345" s="129">
        <v>34957816000120</v>
      </c>
      <c r="C345" s="125" t="s">
        <v>7844</v>
      </c>
      <c r="D345" s="122"/>
      <c r="E345" s="126" t="s">
        <v>7501</v>
      </c>
      <c r="F345" s="126" t="s">
        <v>368</v>
      </c>
      <c r="G345" s="126" t="s">
        <v>368</v>
      </c>
      <c r="H345" s="127">
        <v>1000</v>
      </c>
      <c r="I345" s="127">
        <v>1000</v>
      </c>
      <c r="J345" s="127">
        <v>1000</v>
      </c>
      <c r="K345" s="126" t="s">
        <v>215</v>
      </c>
      <c r="L345" s="126" t="s">
        <v>216</v>
      </c>
      <c r="M345" s="153">
        <v>5.0000000000000001E-3</v>
      </c>
      <c r="N345" s="128" t="s">
        <v>46</v>
      </c>
      <c r="O345" s="155">
        <v>43776</v>
      </c>
      <c r="P345" s="153">
        <v>-1.4498683598999999E-2</v>
      </c>
      <c r="Q345" s="153">
        <v>-0.10611587539</v>
      </c>
      <c r="R345" s="153">
        <v>2.8732398379000001E-2</v>
      </c>
      <c r="S345" s="153">
        <v>0.18331540999000001</v>
      </c>
      <c r="T345" s="153">
        <v>0.17259467240999998</v>
      </c>
      <c r="U345" s="153">
        <v>-1.1884846143999999</v>
      </c>
      <c r="V345" s="153">
        <v>-1.0240997176</v>
      </c>
      <c r="W345" s="153">
        <v>0.21579018402</v>
      </c>
      <c r="X345" s="153">
        <v>0.70961443160000004</v>
      </c>
      <c r="Y345" s="153">
        <v>0.40378543190000005</v>
      </c>
      <c r="Z345" s="153">
        <v>0.11697005722000001</v>
      </c>
      <c r="AA345" s="153">
        <v>0.15236029029999998</v>
      </c>
      <c r="AB345" s="178">
        <v>-0.73566719203999997</v>
      </c>
      <c r="AC345" s="177">
        <v>-1.2876708256E-4</v>
      </c>
      <c r="AD345" s="153">
        <v>-0.11542516959</v>
      </c>
      <c r="AE345" s="153">
        <v>-0.2150469065</v>
      </c>
      <c r="AF345" s="181">
        <v>156.84001309999999</v>
      </c>
      <c r="AG345" s="180">
        <v>114508.76639</v>
      </c>
      <c r="AH345" s="180">
        <v>8968.1345899999997</v>
      </c>
      <c r="AI345" s="128" t="s">
        <v>46</v>
      </c>
      <c r="AJ345" s="128" t="s">
        <v>46</v>
      </c>
      <c r="AK345" s="128" t="s">
        <v>46</v>
      </c>
    </row>
    <row r="346" spans="1:37" ht="14.75" customHeight="1" x14ac:dyDescent="0.35">
      <c r="A346" s="8"/>
      <c r="B346" s="129">
        <v>32203308000120</v>
      </c>
      <c r="C346" s="125" t="s">
        <v>7845</v>
      </c>
      <c r="D346" s="122"/>
      <c r="E346" s="126" t="s">
        <v>7501</v>
      </c>
      <c r="F346" s="126" t="s">
        <v>163</v>
      </c>
      <c r="G346" s="126" t="s">
        <v>5358</v>
      </c>
      <c r="H346" s="127">
        <v>300</v>
      </c>
      <c r="I346" s="127">
        <v>100</v>
      </c>
      <c r="J346" s="127">
        <v>100</v>
      </c>
      <c r="K346" s="126" t="s">
        <v>215</v>
      </c>
      <c r="L346" s="126" t="s">
        <v>215</v>
      </c>
      <c r="M346" s="153">
        <v>3.8E-3</v>
      </c>
      <c r="N346" s="128" t="s">
        <v>46</v>
      </c>
      <c r="O346" s="155">
        <v>43553</v>
      </c>
      <c r="P346" s="153">
        <v>1.1769494273000001E-2</v>
      </c>
      <c r="Q346" s="153">
        <v>0.10019392955</v>
      </c>
      <c r="R346" s="153">
        <v>0.12799106632999999</v>
      </c>
      <c r="S346" s="153">
        <v>0.24732299937000002</v>
      </c>
      <c r="T346" s="153">
        <v>0.40866143464999999</v>
      </c>
      <c r="U346" s="153">
        <v>0.96476778512999994</v>
      </c>
      <c r="V346" s="153">
        <v>0.96694839095999996</v>
      </c>
      <c r="W346" s="153">
        <v>0.96125688474000004</v>
      </c>
      <c r="X346" s="153">
        <v>0.95738797754999994</v>
      </c>
      <c r="Y346" s="153">
        <v>0.95606388996999991</v>
      </c>
      <c r="Z346" s="153">
        <v>9.3186418778999993E-4</v>
      </c>
      <c r="AA346" s="153">
        <v>2.8227356531999996E-3</v>
      </c>
      <c r="AB346" s="178">
        <v>-11.953868073000001</v>
      </c>
      <c r="AC346" s="177">
        <v>-4.1188035460999997</v>
      </c>
      <c r="AD346" s="153">
        <v>0</v>
      </c>
      <c r="AE346" s="153">
        <v>-3.8363504381000004E-3</v>
      </c>
      <c r="AF346" s="181">
        <v>169.27719519999999</v>
      </c>
      <c r="AG346" s="180">
        <v>169282.46341</v>
      </c>
      <c r="AH346" s="180">
        <v>-52808.673849999999</v>
      </c>
      <c r="AI346" s="128" t="s">
        <v>46</v>
      </c>
      <c r="AJ346" s="128" t="s">
        <v>46</v>
      </c>
      <c r="AK346" s="128" t="s">
        <v>46</v>
      </c>
    </row>
    <row r="347" spans="1:37" ht="14.75" customHeight="1" x14ac:dyDescent="0.35">
      <c r="A347" s="8"/>
      <c r="B347" s="129">
        <v>8575738000199</v>
      </c>
      <c r="C347" s="125" t="s">
        <v>7846</v>
      </c>
      <c r="D347" s="122" t="s">
        <v>3393</v>
      </c>
      <c r="E347" s="126" t="s">
        <v>7501</v>
      </c>
      <c r="F347" s="126" t="s">
        <v>163</v>
      </c>
      <c r="G347" s="126" t="s">
        <v>3566</v>
      </c>
      <c r="H347" s="127">
        <v>500000</v>
      </c>
      <c r="I347" s="127">
        <v>0</v>
      </c>
      <c r="J347" s="127">
        <v>10</v>
      </c>
      <c r="K347" s="126" t="s">
        <v>215</v>
      </c>
      <c r="L347" s="126" t="s">
        <v>216</v>
      </c>
      <c r="M347" s="153">
        <v>8.0000000000000002E-3</v>
      </c>
      <c r="N347" s="128" t="s">
        <v>46</v>
      </c>
      <c r="O347" s="155">
        <v>39233</v>
      </c>
      <c r="P347" s="153">
        <v>1.0566302639E-2</v>
      </c>
      <c r="Q347" s="153">
        <v>9.3170622598000005E-2</v>
      </c>
      <c r="R347" s="153">
        <v>0.11834637073</v>
      </c>
      <c r="S347" s="153">
        <v>0.22158196062999999</v>
      </c>
      <c r="T347" s="153">
        <v>0.36822670864000001</v>
      </c>
      <c r="U347" s="153">
        <v>0.86613988312000001</v>
      </c>
      <c r="V347" s="153">
        <v>0.89916808341999999</v>
      </c>
      <c r="W347" s="153">
        <v>0.88882190696999996</v>
      </c>
      <c r="X347" s="153">
        <v>0.85774434924999998</v>
      </c>
      <c r="Y347" s="153">
        <v>0.86146680260999997</v>
      </c>
      <c r="Z347" s="153">
        <v>5.0499788654999999E-3</v>
      </c>
      <c r="AA347" s="153">
        <v>7.7243340414999999E-3</v>
      </c>
      <c r="AB347" s="178">
        <v>-2.6193969732000002</v>
      </c>
      <c r="AC347" s="177">
        <v>-0.73923116932999999</v>
      </c>
      <c r="AD347" s="153">
        <v>-7.1262696442000008E-4</v>
      </c>
      <c r="AE347" s="153">
        <v>-1.6957752489999998E-2</v>
      </c>
      <c r="AF347" s="181">
        <v>4.6454782999999997</v>
      </c>
      <c r="AG347" s="180">
        <v>27983.148160000001</v>
      </c>
      <c r="AH347" s="180">
        <v>-2247.9050000000002</v>
      </c>
      <c r="AI347" s="128" t="s">
        <v>46</v>
      </c>
      <c r="AJ347" s="128" t="s">
        <v>46</v>
      </c>
      <c r="AK347" s="128" t="s">
        <v>46</v>
      </c>
    </row>
    <row r="348" spans="1:37" ht="14.75" customHeight="1" x14ac:dyDescent="0.35">
      <c r="A348" s="8"/>
      <c r="B348" s="129">
        <v>7657626000114</v>
      </c>
      <c r="C348" s="125" t="s">
        <v>7847</v>
      </c>
      <c r="D348" s="122" t="s">
        <v>3393</v>
      </c>
      <c r="E348" s="126" t="s">
        <v>7501</v>
      </c>
      <c r="F348" s="126" t="s">
        <v>163</v>
      </c>
      <c r="G348" s="126" t="s">
        <v>3570</v>
      </c>
      <c r="H348" s="127">
        <v>500000</v>
      </c>
      <c r="I348" s="127">
        <v>0</v>
      </c>
      <c r="J348" s="127">
        <v>10</v>
      </c>
      <c r="K348" s="126" t="s">
        <v>215</v>
      </c>
      <c r="L348" s="126" t="s">
        <v>215</v>
      </c>
      <c r="M348" s="153">
        <v>6.5000000000000006E-3</v>
      </c>
      <c r="N348" s="128" t="s">
        <v>46</v>
      </c>
      <c r="O348" s="155">
        <v>38758</v>
      </c>
      <c r="P348" s="153">
        <v>1.1233430531999999E-2</v>
      </c>
      <c r="Q348" s="153">
        <v>9.5319056555999995E-2</v>
      </c>
      <c r="R348" s="153">
        <v>0.12094637106</v>
      </c>
      <c r="S348" s="153">
        <v>0.23368684006999998</v>
      </c>
      <c r="T348" s="153">
        <v>0.38754543832999999</v>
      </c>
      <c r="U348" s="153">
        <v>0.92082562280999991</v>
      </c>
      <c r="V348" s="153">
        <v>0.91990212158000007</v>
      </c>
      <c r="W348" s="153">
        <v>0.90834880277999996</v>
      </c>
      <c r="X348" s="153">
        <v>0.90460236921000003</v>
      </c>
      <c r="Y348" s="153">
        <v>0.90666299262999994</v>
      </c>
      <c r="Z348" s="153">
        <v>9.5083752687000005E-4</v>
      </c>
      <c r="AA348" s="153">
        <v>4.0200040533999995E-3</v>
      </c>
      <c r="AB348" s="178">
        <v>-30.837955785999998</v>
      </c>
      <c r="AC348" s="177">
        <v>-1.6326197216</v>
      </c>
      <c r="AD348" s="153">
        <v>0</v>
      </c>
      <c r="AE348" s="153">
        <v>-9.7745565726999988E-3</v>
      </c>
      <c r="AF348" s="181">
        <v>5.9495028999999997</v>
      </c>
      <c r="AG348" s="180">
        <v>14707.417310000001</v>
      </c>
      <c r="AH348" s="180">
        <v>-1914.1274100000001</v>
      </c>
      <c r="AI348" s="128" t="s">
        <v>46</v>
      </c>
      <c r="AJ348" s="128" t="s">
        <v>46</v>
      </c>
      <c r="AK348" s="128" t="s">
        <v>46</v>
      </c>
    </row>
    <row r="349" spans="1:37" ht="14.75" customHeight="1" x14ac:dyDescent="0.35">
      <c r="A349" s="8"/>
      <c r="B349" s="129">
        <v>5104498000156</v>
      </c>
      <c r="C349" s="125" t="s">
        <v>7848</v>
      </c>
      <c r="D349" s="122" t="s">
        <v>3393</v>
      </c>
      <c r="E349" s="126" t="s">
        <v>7501</v>
      </c>
      <c r="F349" s="126" t="s">
        <v>163</v>
      </c>
      <c r="G349" s="126" t="s">
        <v>4793</v>
      </c>
      <c r="H349" s="127">
        <v>500</v>
      </c>
      <c r="I349" s="127">
        <v>500</v>
      </c>
      <c r="J349" s="127">
        <v>500</v>
      </c>
      <c r="K349" s="126" t="s">
        <v>7441</v>
      </c>
      <c r="L349" s="126" t="s">
        <v>223</v>
      </c>
      <c r="M349" s="153">
        <v>5.0000000000000001E-3</v>
      </c>
      <c r="N349" s="128" t="s">
        <v>46</v>
      </c>
      <c r="O349" s="155">
        <v>37536</v>
      </c>
      <c r="P349" s="153">
        <v>4.7045567752999999E-3</v>
      </c>
      <c r="Q349" s="153">
        <v>8.8017422850999991E-2</v>
      </c>
      <c r="R349" s="153">
        <v>4.9975010542999999E-2</v>
      </c>
      <c r="S349" s="153">
        <v>0.10062311207000001</v>
      </c>
      <c r="T349" s="153">
        <v>0.20322368922</v>
      </c>
      <c r="U349" s="153">
        <v>0.38564144855999999</v>
      </c>
      <c r="V349" s="153">
        <v>0.84943574708000003</v>
      </c>
      <c r="W349" s="153">
        <v>0.37532950013999999</v>
      </c>
      <c r="X349" s="153">
        <v>0.38951233008999997</v>
      </c>
      <c r="Y349" s="153">
        <v>0.47544205148000002</v>
      </c>
      <c r="Z349" s="153">
        <v>5.039897216E-2</v>
      </c>
      <c r="AA349" s="153">
        <v>6.5487249681999996E-2</v>
      </c>
      <c r="AB349" s="178">
        <v>-1.4407007231</v>
      </c>
      <c r="AC349" s="177">
        <v>0.1315698421</v>
      </c>
      <c r="AD349" s="153">
        <v>-4.5955920024000001E-2</v>
      </c>
      <c r="AE349" s="153">
        <v>-0.14974535369</v>
      </c>
      <c r="AF349" s="181">
        <v>1403.7882781999999</v>
      </c>
      <c r="AG349" s="180">
        <v>28105.454529999999</v>
      </c>
      <c r="AH349" s="180">
        <v>-9013.3302399999993</v>
      </c>
      <c r="AI349" s="128">
        <v>0</v>
      </c>
      <c r="AJ349" s="128">
        <v>0</v>
      </c>
      <c r="AK349" s="128">
        <v>0</v>
      </c>
    </row>
    <row r="350" spans="1:37" ht="14.75" customHeight="1" x14ac:dyDescent="0.35">
      <c r="A350" s="8"/>
      <c r="B350" s="129">
        <v>9636393000107</v>
      </c>
      <c r="C350" s="125" t="s">
        <v>7849</v>
      </c>
      <c r="D350" s="122" t="s">
        <v>3552</v>
      </c>
      <c r="E350" s="126" t="s">
        <v>7501</v>
      </c>
      <c r="F350" s="126" t="s">
        <v>163</v>
      </c>
      <c r="G350" s="126" t="s">
        <v>3570</v>
      </c>
      <c r="H350" s="127">
        <v>100</v>
      </c>
      <c r="I350" s="127">
        <v>100</v>
      </c>
      <c r="J350" s="127">
        <v>100</v>
      </c>
      <c r="K350" s="126" t="s">
        <v>215</v>
      </c>
      <c r="L350" s="126" t="s">
        <v>215</v>
      </c>
      <c r="M350" s="153">
        <v>3.4999999999999996E-3</v>
      </c>
      <c r="N350" s="128" t="s">
        <v>46</v>
      </c>
      <c r="O350" s="155">
        <v>39706</v>
      </c>
      <c r="P350" s="153">
        <v>1.2323582388E-2</v>
      </c>
      <c r="Q350" s="153">
        <v>0.10446671136000001</v>
      </c>
      <c r="R350" s="153">
        <v>0.13420628789</v>
      </c>
      <c r="S350" s="153">
        <v>0.26315878354</v>
      </c>
      <c r="T350" s="153">
        <v>0.43774179692999998</v>
      </c>
      <c r="U350" s="153">
        <v>1.0101874395999999</v>
      </c>
      <c r="V350" s="153">
        <v>1.0081840178999999</v>
      </c>
      <c r="W350" s="153">
        <v>1.0079353340999999</v>
      </c>
      <c r="X350" s="153">
        <v>1.0186883394999999</v>
      </c>
      <c r="Y350" s="153">
        <v>1.0240974305000001</v>
      </c>
      <c r="Z350" s="153">
        <v>8.9461506522999998E-4</v>
      </c>
      <c r="AA350" s="153">
        <v>2.4974448585999998E-3</v>
      </c>
      <c r="AB350" s="178">
        <v>4.8877636993999998</v>
      </c>
      <c r="AC350" s="177">
        <v>0.94260999692000003</v>
      </c>
      <c r="AD350" s="153">
        <v>0</v>
      </c>
      <c r="AE350" s="153">
        <v>-3.1408276474E-3</v>
      </c>
      <c r="AF350" s="181">
        <v>497.10962489999997</v>
      </c>
      <c r="AG350" s="180">
        <v>8354855.8592999997</v>
      </c>
      <c r="AH350" s="180">
        <v>-1108022.5617</v>
      </c>
      <c r="AI350" s="128" t="s">
        <v>46</v>
      </c>
      <c r="AJ350" s="128" t="s">
        <v>46</v>
      </c>
      <c r="AK350" s="128" t="s">
        <v>46</v>
      </c>
    </row>
    <row r="351" spans="1:37" ht="14.75" customHeight="1" x14ac:dyDescent="0.35">
      <c r="A351" s="8"/>
      <c r="B351" s="129">
        <v>50098505000109</v>
      </c>
      <c r="C351" s="125" t="s">
        <v>7850</v>
      </c>
      <c r="D351" s="122"/>
      <c r="E351" s="126" t="s">
        <v>7501</v>
      </c>
      <c r="F351" s="126" t="s">
        <v>163</v>
      </c>
      <c r="G351" s="126" t="s">
        <v>3547</v>
      </c>
      <c r="H351" s="127">
        <v>100</v>
      </c>
      <c r="I351" s="127">
        <v>100</v>
      </c>
      <c r="J351" s="127">
        <v>100</v>
      </c>
      <c r="K351" s="126" t="s">
        <v>7601</v>
      </c>
      <c r="L351" s="126" t="s">
        <v>214</v>
      </c>
      <c r="M351" s="153">
        <v>6.5000000000000006E-3</v>
      </c>
      <c r="N351" s="128" t="s">
        <v>7851</v>
      </c>
      <c r="O351" s="155">
        <v>45016</v>
      </c>
      <c r="P351" s="153">
        <v>1.2657239891E-2</v>
      </c>
      <c r="Q351" s="153">
        <v>0.10979962841</v>
      </c>
      <c r="R351" s="153">
        <v>0.13856209497999999</v>
      </c>
      <c r="S351" s="153">
        <v>0.27904921859000004</v>
      </c>
      <c r="T351" s="153" t="s">
        <v>46</v>
      </c>
      <c r="U351" s="153">
        <v>1.0375379784000001</v>
      </c>
      <c r="V351" s="153">
        <v>1.0596507641999999</v>
      </c>
      <c r="W351" s="153">
        <v>1.040648942</v>
      </c>
      <c r="X351" s="153">
        <v>1.0802002551000001</v>
      </c>
      <c r="Y351" s="153" t="s">
        <v>46</v>
      </c>
      <c r="Z351" s="153">
        <v>1.5771024271E-3</v>
      </c>
      <c r="AA351" s="153">
        <v>1.7175160678000001E-3</v>
      </c>
      <c r="AB351" s="178">
        <v>3.9681666330000001</v>
      </c>
      <c r="AC351" s="177">
        <v>7.1217900357000001</v>
      </c>
      <c r="AD351" s="153">
        <v>0</v>
      </c>
      <c r="AE351" s="153">
        <v>0</v>
      </c>
      <c r="AF351" s="181">
        <v>137.4254238</v>
      </c>
      <c r="AG351" s="180">
        <v>274805.84107999998</v>
      </c>
      <c r="AH351" s="180">
        <v>-46090.02693</v>
      </c>
      <c r="AI351" s="128" t="s">
        <v>46</v>
      </c>
      <c r="AJ351" s="128" t="s">
        <v>46</v>
      </c>
      <c r="AK351" s="128" t="s">
        <v>46</v>
      </c>
    </row>
    <row r="352" spans="1:37" ht="14.75" customHeight="1" x14ac:dyDescent="0.35">
      <c r="A352" s="8"/>
      <c r="B352" s="129">
        <v>59332655000100</v>
      </c>
      <c r="C352" s="125" t="s">
        <v>7852</v>
      </c>
      <c r="D352" s="122"/>
      <c r="E352" s="126" t="s">
        <v>7501</v>
      </c>
      <c r="F352" s="126" t="s">
        <v>163</v>
      </c>
      <c r="G352" s="126" t="s">
        <v>3547</v>
      </c>
      <c r="H352" s="127" t="s">
        <v>46</v>
      </c>
      <c r="I352" s="127" t="s">
        <v>46</v>
      </c>
      <c r="J352" s="127" t="s">
        <v>46</v>
      </c>
      <c r="K352" s="126" t="s">
        <v>214</v>
      </c>
      <c r="L352" s="126" t="s">
        <v>3554</v>
      </c>
      <c r="M352" s="153">
        <v>5.0000000000000001E-3</v>
      </c>
      <c r="N352" s="128" t="s">
        <v>46</v>
      </c>
      <c r="O352" s="155">
        <v>45714</v>
      </c>
      <c r="P352" s="153">
        <v>1.2990505122E-2</v>
      </c>
      <c r="Q352" s="153" t="s">
        <v>46</v>
      </c>
      <c r="R352" s="153" t="s">
        <v>46</v>
      </c>
      <c r="S352" s="153" t="s">
        <v>46</v>
      </c>
      <c r="T352" s="153" t="s">
        <v>46</v>
      </c>
      <c r="U352" s="153">
        <v>1.064856362</v>
      </c>
      <c r="V352" s="153" t="s">
        <v>46</v>
      </c>
      <c r="W352" s="153" t="s">
        <v>46</v>
      </c>
      <c r="X352" s="153" t="s">
        <v>46</v>
      </c>
      <c r="Y352" s="153" t="s">
        <v>46</v>
      </c>
      <c r="Z352" s="153" t="s">
        <v>46</v>
      </c>
      <c r="AA352" s="153">
        <v>1.3424397581999999E-3</v>
      </c>
      <c r="AB352" s="178" t="s">
        <v>46</v>
      </c>
      <c r="AC352" s="177">
        <v>6.8235779807999997</v>
      </c>
      <c r="AD352" s="153">
        <v>0</v>
      </c>
      <c r="AE352" s="153">
        <v>0</v>
      </c>
      <c r="AF352" s="181">
        <v>108.8515086</v>
      </c>
      <c r="AG352" s="180">
        <v>500341.96776999999</v>
      </c>
      <c r="AH352" s="180">
        <v>256463.34552999999</v>
      </c>
      <c r="AI352" s="128" t="s">
        <v>46</v>
      </c>
      <c r="AJ352" s="128" t="s">
        <v>46</v>
      </c>
      <c r="AK352" s="128" t="s">
        <v>46</v>
      </c>
    </row>
    <row r="353" spans="1:37" ht="14.75" customHeight="1" x14ac:dyDescent="0.35">
      <c r="A353" s="8"/>
      <c r="B353" s="129">
        <v>30282227000138</v>
      </c>
      <c r="C353" s="125" t="s">
        <v>7853</v>
      </c>
      <c r="D353" s="122" t="s">
        <v>3552</v>
      </c>
      <c r="E353" s="126" t="s">
        <v>7501</v>
      </c>
      <c r="F353" s="126" t="s">
        <v>114</v>
      </c>
      <c r="G353" s="126" t="s">
        <v>115</v>
      </c>
      <c r="H353" s="127">
        <v>1000</v>
      </c>
      <c r="I353" s="127">
        <v>1000</v>
      </c>
      <c r="J353" s="127">
        <v>1000</v>
      </c>
      <c r="K353" s="126" t="s">
        <v>214</v>
      </c>
      <c r="L353" s="126" t="s">
        <v>3556</v>
      </c>
      <c r="M353" s="153">
        <v>7.4999999999999997E-3</v>
      </c>
      <c r="N353" s="128" t="s">
        <v>7854</v>
      </c>
      <c r="O353" s="155">
        <v>43404</v>
      </c>
      <c r="P353" s="153">
        <v>3.3636972027999999E-2</v>
      </c>
      <c r="Q353" s="153">
        <v>0.23289759631999998</v>
      </c>
      <c r="R353" s="153">
        <v>0.11501394962999999</v>
      </c>
      <c r="S353" s="153">
        <v>0.17789319962</v>
      </c>
      <c r="T353" s="153">
        <v>0.17407969568999998</v>
      </c>
      <c r="U353" s="153">
        <v>2.7572864431999999</v>
      </c>
      <c r="V353" s="153">
        <v>2.2476407205999998</v>
      </c>
      <c r="W353" s="153">
        <v>0.86379427946999998</v>
      </c>
      <c r="X353" s="153">
        <v>0.68862504111000011</v>
      </c>
      <c r="Y353" s="153">
        <v>0.40725964555999999</v>
      </c>
      <c r="Z353" s="153">
        <v>0.15185299735999999</v>
      </c>
      <c r="AA353" s="153">
        <v>0.22644723179000001</v>
      </c>
      <c r="AB353" s="178">
        <v>-3.0693595987999998E-2</v>
      </c>
      <c r="AC353" s="177">
        <v>-3.3105969874000003E-2</v>
      </c>
      <c r="AD353" s="153">
        <v>-0.11294286052000001</v>
      </c>
      <c r="AE353" s="153">
        <v>-0.46632978381000001</v>
      </c>
      <c r="AF353" s="181">
        <v>142.327403</v>
      </c>
      <c r="AG353" s="180">
        <v>42328.137410000003</v>
      </c>
      <c r="AH353" s="180">
        <v>-24574.287339999999</v>
      </c>
      <c r="AI353" s="128" t="s">
        <v>46</v>
      </c>
      <c r="AJ353" s="128" t="s">
        <v>46</v>
      </c>
      <c r="AK353" s="128" t="s">
        <v>46</v>
      </c>
    </row>
    <row r="354" spans="1:37" ht="14.75" customHeight="1" x14ac:dyDescent="0.35">
      <c r="A354" s="8"/>
      <c r="B354" s="129">
        <v>2539921000152</v>
      </c>
      <c r="C354" s="125" t="s">
        <v>7855</v>
      </c>
      <c r="D354" s="122" t="s">
        <v>3393</v>
      </c>
      <c r="E354" s="126" t="s">
        <v>7501</v>
      </c>
      <c r="F354" s="126" t="s">
        <v>163</v>
      </c>
      <c r="G354" s="126" t="s">
        <v>3570</v>
      </c>
      <c r="H354" s="127">
        <v>300</v>
      </c>
      <c r="I354" s="127">
        <v>100</v>
      </c>
      <c r="J354" s="127">
        <v>100</v>
      </c>
      <c r="K354" s="126" t="s">
        <v>215</v>
      </c>
      <c r="L354" s="126" t="s">
        <v>216</v>
      </c>
      <c r="M354" s="153">
        <v>5.1999999999999998E-3</v>
      </c>
      <c r="N354" s="128" t="s">
        <v>46</v>
      </c>
      <c r="O354" s="155">
        <v>35971</v>
      </c>
      <c r="P354" s="153">
        <v>1.1487699574000001E-2</v>
      </c>
      <c r="Q354" s="153">
        <v>9.9944224999000006E-2</v>
      </c>
      <c r="R354" s="153">
        <v>0.12437877687</v>
      </c>
      <c r="S354" s="153">
        <v>0.24161749974999999</v>
      </c>
      <c r="T354" s="153">
        <v>0.40357008841999997</v>
      </c>
      <c r="U354" s="153">
        <v>0.94166853879000001</v>
      </c>
      <c r="V354" s="153">
        <v>0.96453855019000001</v>
      </c>
      <c r="W354" s="153">
        <v>0.93412734976</v>
      </c>
      <c r="X354" s="153">
        <v>0.93530197358</v>
      </c>
      <c r="Y354" s="153">
        <v>0.94415267970000005</v>
      </c>
      <c r="Z354" s="153">
        <v>4.2743347406999999E-3</v>
      </c>
      <c r="AA354" s="153">
        <v>6.9596845969999996E-3</v>
      </c>
      <c r="AB354" s="178">
        <v>-1.8586086556999999</v>
      </c>
      <c r="AC354" s="177">
        <v>-5.4519307906E-2</v>
      </c>
      <c r="AD354" s="153">
        <v>-1.0551004531999999E-3</v>
      </c>
      <c r="AE354" s="153">
        <v>-1.5629612245000001E-2</v>
      </c>
      <c r="AF354" s="181">
        <v>2713.0325506999998</v>
      </c>
      <c r="AG354" s="180">
        <v>190379.31253</v>
      </c>
      <c r="AH354" s="180">
        <v>-16145.55824</v>
      </c>
      <c r="AI354" s="128" t="s">
        <v>46</v>
      </c>
      <c r="AJ354" s="128" t="s">
        <v>46</v>
      </c>
      <c r="AK354" s="128" t="s">
        <v>46</v>
      </c>
    </row>
    <row r="355" spans="1:37" ht="14.75" customHeight="1" x14ac:dyDescent="0.35">
      <c r="A355" s="8"/>
      <c r="B355" s="129">
        <v>21185984000100</v>
      </c>
      <c r="C355" s="125" t="s">
        <v>7856</v>
      </c>
      <c r="D355" s="122" t="s">
        <v>3394</v>
      </c>
      <c r="E355" s="126" t="s">
        <v>7501</v>
      </c>
      <c r="F355" s="126" t="s">
        <v>163</v>
      </c>
      <c r="G355" s="126" t="s">
        <v>4397</v>
      </c>
      <c r="H355" s="127">
        <v>5000</v>
      </c>
      <c r="I355" s="127">
        <v>5000</v>
      </c>
      <c r="J355" s="127">
        <v>5000</v>
      </c>
      <c r="K355" s="126" t="s">
        <v>7643</v>
      </c>
      <c r="L355" s="126" t="s">
        <v>7644</v>
      </c>
      <c r="M355" s="153">
        <v>4.0000000000000001E-3</v>
      </c>
      <c r="N355" s="128" t="s">
        <v>46</v>
      </c>
      <c r="O355" s="155">
        <v>42003</v>
      </c>
      <c r="P355" s="153">
        <v>1.2764168247000001E-2</v>
      </c>
      <c r="Q355" s="153">
        <v>0.11101111831</v>
      </c>
      <c r="R355" s="153">
        <v>0.14085978649</v>
      </c>
      <c r="S355" s="153">
        <v>0.28209470877000004</v>
      </c>
      <c r="T355" s="153">
        <v>0.46531210592</v>
      </c>
      <c r="U355" s="153">
        <v>1.0463030987000002</v>
      </c>
      <c r="V355" s="153">
        <v>1.0713425723999999</v>
      </c>
      <c r="W355" s="153">
        <v>1.0579053946000001</v>
      </c>
      <c r="X355" s="153">
        <v>1.0919893556</v>
      </c>
      <c r="Y355" s="153">
        <v>1.0885981996</v>
      </c>
      <c r="Z355" s="153">
        <v>1.4474265692E-3</v>
      </c>
      <c r="AA355" s="153">
        <v>5.2738119559999994E-3</v>
      </c>
      <c r="AB355" s="178">
        <v>6.2505070477000002</v>
      </c>
      <c r="AC355" s="177">
        <v>1.2916356280000001</v>
      </c>
      <c r="AD355" s="153">
        <v>0</v>
      </c>
      <c r="AE355" s="153">
        <v>-3.5356878705999996E-2</v>
      </c>
      <c r="AF355" s="181">
        <v>284.73624949999999</v>
      </c>
      <c r="AG355" s="180">
        <v>2659403.3234999999</v>
      </c>
      <c r="AH355" s="180">
        <v>644792.88097000006</v>
      </c>
      <c r="AI355" s="128" t="s">
        <v>46</v>
      </c>
      <c r="AJ355" s="128" t="s">
        <v>46</v>
      </c>
      <c r="AK355" s="128" t="s">
        <v>46</v>
      </c>
    </row>
    <row r="356" spans="1:37" ht="14.75" customHeight="1" x14ac:dyDescent="0.35">
      <c r="A356" s="8"/>
      <c r="B356" s="129">
        <v>34081022000145</v>
      </c>
      <c r="C356" s="125" t="s">
        <v>7857</v>
      </c>
      <c r="D356" s="122"/>
      <c r="E356" s="126" t="s">
        <v>7520</v>
      </c>
      <c r="F356" s="126" t="s">
        <v>163</v>
      </c>
      <c r="G356" s="126" t="s">
        <v>4397</v>
      </c>
      <c r="H356" s="127" t="s">
        <v>46</v>
      </c>
      <c r="I356" s="127" t="s">
        <v>46</v>
      </c>
      <c r="J356" s="127" t="s">
        <v>46</v>
      </c>
      <c r="K356" s="126" t="s">
        <v>7643</v>
      </c>
      <c r="L356" s="126" t="s">
        <v>7644</v>
      </c>
      <c r="M356" s="153">
        <v>1.8E-3</v>
      </c>
      <c r="N356" s="128" t="s">
        <v>46</v>
      </c>
      <c r="O356" s="155">
        <v>43769</v>
      </c>
      <c r="P356" s="153">
        <v>1.3176453563999999E-2</v>
      </c>
      <c r="Q356" s="153">
        <v>0.11020645373</v>
      </c>
      <c r="R356" s="153">
        <v>0.14034451310999999</v>
      </c>
      <c r="S356" s="153">
        <v>0.28054369777999999</v>
      </c>
      <c r="T356" s="153">
        <v>0.46233882348999999</v>
      </c>
      <c r="U356" s="153">
        <v>1.0800989087000001</v>
      </c>
      <c r="V356" s="153">
        <v>1.0635769411</v>
      </c>
      <c r="W356" s="153">
        <v>1.0540355145</v>
      </c>
      <c r="X356" s="153">
        <v>1.0859853880000001</v>
      </c>
      <c r="Y356" s="153">
        <v>1.0816422020000001</v>
      </c>
      <c r="Z356" s="153">
        <v>1.6583783244E-3</v>
      </c>
      <c r="AA356" s="153">
        <v>7.6341826234999997E-3</v>
      </c>
      <c r="AB356" s="178">
        <v>4.6973364213000002</v>
      </c>
      <c r="AC356" s="177">
        <v>0.63312922678000005</v>
      </c>
      <c r="AD356" s="153">
        <v>0</v>
      </c>
      <c r="AE356" s="153">
        <v>-3.6585548768999998E-2</v>
      </c>
      <c r="AF356" s="181">
        <v>1.7252011</v>
      </c>
      <c r="AG356" s="180">
        <v>287883.00563999999</v>
      </c>
      <c r="AH356" s="180">
        <v>19236.915779999999</v>
      </c>
      <c r="AI356" s="128" t="s">
        <v>46</v>
      </c>
      <c r="AJ356" s="128" t="s">
        <v>46</v>
      </c>
      <c r="AK356" s="128" t="s">
        <v>46</v>
      </c>
    </row>
    <row r="357" spans="1:37" ht="14.75" customHeight="1" x14ac:dyDescent="0.35">
      <c r="A357" s="8"/>
      <c r="B357" s="129">
        <v>45018608000181</v>
      </c>
      <c r="C357" s="125" t="s">
        <v>7858</v>
      </c>
      <c r="D357" s="122"/>
      <c r="E357" s="126" t="s">
        <v>7501</v>
      </c>
      <c r="F357" s="126" t="s">
        <v>163</v>
      </c>
      <c r="G357" s="126" t="s">
        <v>3566</v>
      </c>
      <c r="H357" s="127" t="s">
        <v>46</v>
      </c>
      <c r="I357" s="127" t="s">
        <v>46</v>
      </c>
      <c r="J357" s="127" t="s">
        <v>46</v>
      </c>
      <c r="K357" s="126" t="s">
        <v>216</v>
      </c>
      <c r="L357" s="126" t="s">
        <v>7441</v>
      </c>
      <c r="M357" s="153">
        <v>5.0000000000000001E-3</v>
      </c>
      <c r="N357" s="128" t="s">
        <v>7506</v>
      </c>
      <c r="O357" s="155">
        <v>44697</v>
      </c>
      <c r="P357" s="153">
        <v>8.4714574732E-3</v>
      </c>
      <c r="Q357" s="153">
        <v>8.3707825684999987E-2</v>
      </c>
      <c r="R357" s="153">
        <v>0.13183075106</v>
      </c>
      <c r="S357" s="153">
        <v>0.25105119137999998</v>
      </c>
      <c r="T357" s="153">
        <v>0.41719336834999998</v>
      </c>
      <c r="U357" s="153">
        <v>0.69442144869</v>
      </c>
      <c r="V357" s="153">
        <v>0.80784482370999999</v>
      </c>
      <c r="W357" s="153">
        <v>0.99009423638000005</v>
      </c>
      <c r="X357" s="153">
        <v>0.97181981856999999</v>
      </c>
      <c r="Y357" s="153">
        <v>0.97602435856000003</v>
      </c>
      <c r="Z357" s="153">
        <v>1.7112806839000003E-2</v>
      </c>
      <c r="AA357" s="153">
        <v>1.6922359987E-2</v>
      </c>
      <c r="AB357" s="178">
        <v>-5.9481217741999999E-2</v>
      </c>
      <c r="AC357" s="177">
        <v>-0.67427483179000003</v>
      </c>
      <c r="AD357" s="153">
        <v>-5.2668561979999995E-3</v>
      </c>
      <c r="AE357" s="153">
        <v>-7.5474500732000006E-3</v>
      </c>
      <c r="AF357" s="181">
        <v>143.99465000000001</v>
      </c>
      <c r="AG357" s="180">
        <v>53425.868049999997</v>
      </c>
      <c r="AH357" s="180">
        <v>-17374.511269999999</v>
      </c>
      <c r="AI357" s="128" t="s">
        <v>46</v>
      </c>
      <c r="AJ357" s="128" t="s">
        <v>46</v>
      </c>
      <c r="AK357" s="128" t="s">
        <v>46</v>
      </c>
    </row>
    <row r="358" spans="1:37" ht="14.75" customHeight="1" x14ac:dyDescent="0.35">
      <c r="A358" s="8"/>
      <c r="B358" s="129">
        <v>7670192000192</v>
      </c>
      <c r="C358" s="125" t="s">
        <v>7859</v>
      </c>
      <c r="D358" s="122"/>
      <c r="E358" s="126" t="s">
        <v>7501</v>
      </c>
      <c r="F358" s="126" t="s">
        <v>163</v>
      </c>
      <c r="G358" s="126" t="s">
        <v>3566</v>
      </c>
      <c r="H358" s="127" t="s">
        <v>46</v>
      </c>
      <c r="I358" s="127" t="s">
        <v>46</v>
      </c>
      <c r="J358" s="127" t="s">
        <v>46</v>
      </c>
      <c r="K358" s="126" t="s">
        <v>215</v>
      </c>
      <c r="L358" s="126" t="s">
        <v>216</v>
      </c>
      <c r="M358" s="153">
        <v>2E-3</v>
      </c>
      <c r="N358" s="128" t="s">
        <v>46</v>
      </c>
      <c r="O358" s="155">
        <v>39087</v>
      </c>
      <c r="P358" s="153">
        <v>1.1967632381E-2</v>
      </c>
      <c r="Q358" s="153">
        <v>0.10169578230000001</v>
      </c>
      <c r="R358" s="153">
        <v>0.13015993612999999</v>
      </c>
      <c r="S358" s="153">
        <v>0.25538414072999999</v>
      </c>
      <c r="T358" s="153">
        <v>0.42548468257000005</v>
      </c>
      <c r="U358" s="153">
        <v>0.98100954195000001</v>
      </c>
      <c r="V358" s="153">
        <v>0.9814424237199999</v>
      </c>
      <c r="W358" s="153">
        <v>0.97754584214999996</v>
      </c>
      <c r="X358" s="153">
        <v>0.98859267682999996</v>
      </c>
      <c r="Y358" s="153">
        <v>0.99542189755999999</v>
      </c>
      <c r="Z358" s="153">
        <v>9.0741795133000001E-4</v>
      </c>
      <c r="AA358" s="153">
        <v>3.1476704866999997E-3</v>
      </c>
      <c r="AB358" s="178">
        <v>-7.3500578008000002</v>
      </c>
      <c r="AC358" s="177">
        <v>-1.3409780388000001</v>
      </c>
      <c r="AD358" s="153">
        <v>0</v>
      </c>
      <c r="AE358" s="153">
        <v>-1.0858573526999999E-2</v>
      </c>
      <c r="AF358" s="181">
        <v>5.5240179999999999</v>
      </c>
      <c r="AG358" s="180">
        <v>181058.26887999999</v>
      </c>
      <c r="AH358" s="180">
        <v>-8666.73776</v>
      </c>
      <c r="AI358" s="128" t="s">
        <v>46</v>
      </c>
      <c r="AJ358" s="128" t="s">
        <v>46</v>
      </c>
      <c r="AK358" s="128" t="s">
        <v>46</v>
      </c>
    </row>
    <row r="359" spans="1:37" ht="14.75" customHeight="1" x14ac:dyDescent="0.35">
      <c r="A359" s="8"/>
      <c r="B359" s="129">
        <v>11108013000103</v>
      </c>
      <c r="C359" s="125" t="s">
        <v>365</v>
      </c>
      <c r="D359" s="122" t="s">
        <v>3552</v>
      </c>
      <c r="E359" s="126" t="s">
        <v>7501</v>
      </c>
      <c r="F359" s="126" t="s">
        <v>114</v>
      </c>
      <c r="G359" s="126" t="s">
        <v>267</v>
      </c>
      <c r="H359" s="127">
        <v>500</v>
      </c>
      <c r="I359" s="127">
        <v>500</v>
      </c>
      <c r="J359" s="127">
        <v>500</v>
      </c>
      <c r="K359" s="126" t="s">
        <v>3378</v>
      </c>
      <c r="L359" s="126" t="s">
        <v>7460</v>
      </c>
      <c r="M359" s="153">
        <v>0.02</v>
      </c>
      <c r="N359" s="128" t="s">
        <v>7860</v>
      </c>
      <c r="O359" s="155">
        <v>40116</v>
      </c>
      <c r="P359" s="153">
        <v>3.1461106262000001E-2</v>
      </c>
      <c r="Q359" s="153">
        <v>0.35417531847</v>
      </c>
      <c r="R359" s="153">
        <v>0.16363142320000001</v>
      </c>
      <c r="S359" s="153">
        <v>0.13190191045999999</v>
      </c>
      <c r="T359" s="153">
        <v>0.10045513625999999</v>
      </c>
      <c r="U359" s="153">
        <v>2.5789265963999997</v>
      </c>
      <c r="V359" s="153">
        <v>3.4180639070000001</v>
      </c>
      <c r="W359" s="153">
        <v>1.2289282104999999</v>
      </c>
      <c r="X359" s="153">
        <v>0.51059264046999997</v>
      </c>
      <c r="Y359" s="153">
        <v>0.23501490527000002</v>
      </c>
      <c r="Z359" s="153">
        <v>0.19946042894000002</v>
      </c>
      <c r="AA359" s="153">
        <v>0.21715379354</v>
      </c>
      <c r="AB359" s="178">
        <v>0.23920164995000001</v>
      </c>
      <c r="AC359" s="177">
        <v>4.9204038546999999E-2</v>
      </c>
      <c r="AD359" s="153">
        <v>-0.16192724603999997</v>
      </c>
      <c r="AE359" s="153">
        <v>-0.52173893074</v>
      </c>
      <c r="AF359" s="181">
        <v>352.24019129999999</v>
      </c>
      <c r="AG359" s="180">
        <v>91933.198139999993</v>
      </c>
      <c r="AH359" s="180">
        <v>-16948.147819999998</v>
      </c>
      <c r="AI359" s="128" t="s">
        <v>46</v>
      </c>
      <c r="AJ359" s="128" t="s">
        <v>46</v>
      </c>
      <c r="AK359" s="128" t="s">
        <v>46</v>
      </c>
    </row>
    <row r="360" spans="1:37" ht="14.75" customHeight="1" x14ac:dyDescent="0.35">
      <c r="A360" s="8"/>
      <c r="B360" s="129">
        <v>43105440000116</v>
      </c>
      <c r="C360" s="125" t="s">
        <v>7861</v>
      </c>
      <c r="D360" s="122"/>
      <c r="E360" s="126" t="s">
        <v>7501</v>
      </c>
      <c r="F360" s="126" t="s">
        <v>163</v>
      </c>
      <c r="G360" s="126" t="s">
        <v>5358</v>
      </c>
      <c r="H360" s="127">
        <v>100</v>
      </c>
      <c r="I360" s="127">
        <v>100</v>
      </c>
      <c r="J360" s="127">
        <v>0</v>
      </c>
      <c r="K360" s="126" t="s">
        <v>215</v>
      </c>
      <c r="L360" s="126" t="s">
        <v>215</v>
      </c>
      <c r="M360" s="153">
        <v>1.1999999999999999E-3</v>
      </c>
      <c r="N360" s="128" t="s">
        <v>46</v>
      </c>
      <c r="O360" s="155">
        <v>44456</v>
      </c>
      <c r="P360" s="153">
        <v>1.1542437892999999E-2</v>
      </c>
      <c r="Q360" s="153">
        <v>0.10012117108</v>
      </c>
      <c r="R360" s="153">
        <v>0.12814073526</v>
      </c>
      <c r="S360" s="153">
        <v>0.24663863491000002</v>
      </c>
      <c r="T360" s="153">
        <v>0.40968199777000003</v>
      </c>
      <c r="U360" s="153">
        <v>0.94615554268000002</v>
      </c>
      <c r="V360" s="153">
        <v>0.96624621583000003</v>
      </c>
      <c r="W360" s="153">
        <v>0.96238094985</v>
      </c>
      <c r="X360" s="153">
        <v>0.95473880091999996</v>
      </c>
      <c r="Y360" s="153">
        <v>0.95845149855</v>
      </c>
      <c r="Z360" s="153">
        <v>8.9230464851000005E-4</v>
      </c>
      <c r="AA360" s="153">
        <v>1.1332436409000001E-3</v>
      </c>
      <c r="AB360" s="178">
        <v>-10.853859743999999</v>
      </c>
      <c r="AC360" s="177">
        <v>-9.8692761803</v>
      </c>
      <c r="AD360" s="153">
        <v>0</v>
      </c>
      <c r="AE360" s="153">
        <v>0</v>
      </c>
      <c r="AF360" s="181">
        <v>156.4900897</v>
      </c>
      <c r="AG360" s="180">
        <v>12198.67872</v>
      </c>
      <c r="AH360" s="180">
        <v>5128.4230401000004</v>
      </c>
      <c r="AI360" s="128" t="s">
        <v>46</v>
      </c>
      <c r="AJ360" s="128" t="s">
        <v>46</v>
      </c>
      <c r="AK360" s="128" t="s">
        <v>46</v>
      </c>
    </row>
    <row r="361" spans="1:37" ht="14.75" customHeight="1" x14ac:dyDescent="0.35">
      <c r="A361" s="8"/>
      <c r="B361" s="129">
        <v>5862906000139</v>
      </c>
      <c r="C361" s="125" t="s">
        <v>7862</v>
      </c>
      <c r="D361" s="122" t="s">
        <v>3393</v>
      </c>
      <c r="E361" s="126" t="s">
        <v>7501</v>
      </c>
      <c r="F361" s="126" t="s">
        <v>163</v>
      </c>
      <c r="G361" s="126" t="s">
        <v>3570</v>
      </c>
      <c r="H361" s="127">
        <v>100</v>
      </c>
      <c r="I361" s="127">
        <v>100</v>
      </c>
      <c r="J361" s="127">
        <v>100</v>
      </c>
      <c r="K361" s="126" t="s">
        <v>215</v>
      </c>
      <c r="L361" s="126" t="s">
        <v>216</v>
      </c>
      <c r="M361" s="153">
        <v>3.4000000000000002E-3</v>
      </c>
      <c r="N361" s="128" t="s">
        <v>46</v>
      </c>
      <c r="O361" s="155">
        <v>38502</v>
      </c>
      <c r="P361" s="153">
        <v>1.2507414761999999E-2</v>
      </c>
      <c r="Q361" s="153">
        <v>0.10812399303999999</v>
      </c>
      <c r="R361" s="153">
        <v>0.13725135913</v>
      </c>
      <c r="S361" s="153">
        <v>0.27250470578000002</v>
      </c>
      <c r="T361" s="153">
        <v>0.45143591006</v>
      </c>
      <c r="U361" s="153">
        <v>1.0252565282000001</v>
      </c>
      <c r="V361" s="153">
        <v>1.0434795956</v>
      </c>
      <c r="W361" s="153">
        <v>1.0308048653999999</v>
      </c>
      <c r="X361" s="153">
        <v>1.0548664289</v>
      </c>
      <c r="Y361" s="153">
        <v>1.0561348236999999</v>
      </c>
      <c r="Z361" s="153">
        <v>1.2215402659000001E-3</v>
      </c>
      <c r="AA361" s="153">
        <v>3.0674758963E-3</v>
      </c>
      <c r="AB361" s="178">
        <v>4.5490228880999997</v>
      </c>
      <c r="AC361" s="177">
        <v>0.73251827166000005</v>
      </c>
      <c r="AD361" s="153">
        <v>0</v>
      </c>
      <c r="AE361" s="153">
        <v>-1.8341091444E-2</v>
      </c>
      <c r="AF361" s="181">
        <v>777.95590849999996</v>
      </c>
      <c r="AG361" s="180">
        <v>416916.70504999999</v>
      </c>
      <c r="AH361" s="180">
        <v>-43107.681680000002</v>
      </c>
      <c r="AI361" s="128">
        <v>0</v>
      </c>
      <c r="AJ361" s="128">
        <v>0</v>
      </c>
      <c r="AK361" s="128">
        <v>0</v>
      </c>
    </row>
    <row r="362" spans="1:37" ht="14.75" customHeight="1" x14ac:dyDescent="0.35">
      <c r="A362" s="8"/>
      <c r="B362" s="129">
        <v>18416618000100</v>
      </c>
      <c r="C362" s="125" t="s">
        <v>7863</v>
      </c>
      <c r="D362" s="122"/>
      <c r="E362" s="126" t="s">
        <v>7437</v>
      </c>
      <c r="F362" s="126" t="s">
        <v>163</v>
      </c>
      <c r="G362" s="126" t="s">
        <v>6644</v>
      </c>
      <c r="H362" s="127" t="s">
        <v>46</v>
      </c>
      <c r="I362" s="127" t="s">
        <v>46</v>
      </c>
      <c r="J362" s="127" t="s">
        <v>46</v>
      </c>
      <c r="K362" s="126" t="s">
        <v>215</v>
      </c>
      <c r="L362" s="126" t="s">
        <v>215</v>
      </c>
      <c r="M362" s="153">
        <v>2E-3</v>
      </c>
      <c r="N362" s="128" t="s">
        <v>46</v>
      </c>
      <c r="O362" s="155">
        <v>41526</v>
      </c>
      <c r="P362" s="153">
        <v>1.1984880437E-2</v>
      </c>
      <c r="Q362" s="153">
        <v>0.10204493548</v>
      </c>
      <c r="R362" s="153">
        <v>0.13054306602000001</v>
      </c>
      <c r="S362" s="153">
        <v>0.25284329723999999</v>
      </c>
      <c r="T362" s="153">
        <v>0.41918061686999997</v>
      </c>
      <c r="U362" s="153">
        <v>0.9824233978300001</v>
      </c>
      <c r="V362" s="153">
        <v>0.98481202020000003</v>
      </c>
      <c r="W362" s="153">
        <v>0.98042327928999995</v>
      </c>
      <c r="X362" s="153">
        <v>0.97875706503999993</v>
      </c>
      <c r="Y362" s="153">
        <v>0.98067352871000002</v>
      </c>
      <c r="Z362" s="153">
        <v>9.1794860108999996E-4</v>
      </c>
      <c r="AA362" s="153">
        <v>2.4650071512999998E-3</v>
      </c>
      <c r="AB362" s="178">
        <v>-6.827168779</v>
      </c>
      <c r="AC362" s="177">
        <v>-4.9873670324999999</v>
      </c>
      <c r="AD362" s="153">
        <v>0</v>
      </c>
      <c r="AE362" s="153">
        <v>-4.5199946332000005E-3</v>
      </c>
      <c r="AF362" s="181">
        <v>2.8908639200000001</v>
      </c>
      <c r="AG362" s="180">
        <v>948787.09719</v>
      </c>
      <c r="AH362" s="180">
        <v>120574.11586999999</v>
      </c>
      <c r="AI362" s="128" t="s">
        <v>46</v>
      </c>
      <c r="AJ362" s="128" t="s">
        <v>46</v>
      </c>
      <c r="AK362" s="128" t="s">
        <v>46</v>
      </c>
    </row>
    <row r="363" spans="1:37" ht="14.75" customHeight="1" x14ac:dyDescent="0.35">
      <c r="A363" s="8"/>
      <c r="B363" s="129">
        <v>18416553000195</v>
      </c>
      <c r="C363" s="125" t="s">
        <v>7864</v>
      </c>
      <c r="D363" s="122"/>
      <c r="E363" s="126" t="s">
        <v>7437</v>
      </c>
      <c r="F363" s="126" t="s">
        <v>163</v>
      </c>
      <c r="G363" s="126" t="s">
        <v>6644</v>
      </c>
      <c r="H363" s="127" t="s">
        <v>46</v>
      </c>
      <c r="I363" s="127" t="s">
        <v>46</v>
      </c>
      <c r="J363" s="127" t="s">
        <v>46</v>
      </c>
      <c r="K363" s="126" t="s">
        <v>215</v>
      </c>
      <c r="L363" s="126" t="s">
        <v>215</v>
      </c>
      <c r="M363" s="153">
        <v>2E-3</v>
      </c>
      <c r="N363" s="128" t="s">
        <v>46</v>
      </c>
      <c r="O363" s="155">
        <v>41526</v>
      </c>
      <c r="P363" s="153">
        <v>1.19702018E-2</v>
      </c>
      <c r="Q363" s="153">
        <v>0.10198866667000001</v>
      </c>
      <c r="R363" s="153">
        <v>0.13052207858999998</v>
      </c>
      <c r="S363" s="153">
        <v>0.25277585668000002</v>
      </c>
      <c r="T363" s="153">
        <v>0.41879588243999999</v>
      </c>
      <c r="U363" s="153">
        <v>0.98122016209999996</v>
      </c>
      <c r="V363" s="153">
        <v>0.98426898292000009</v>
      </c>
      <c r="W363" s="153">
        <v>0.98026565646999997</v>
      </c>
      <c r="X363" s="153">
        <v>0.97849600245000001</v>
      </c>
      <c r="Y363" s="153">
        <v>0.97977344208000006</v>
      </c>
      <c r="Z363" s="153">
        <v>9.1912195939000002E-4</v>
      </c>
      <c r="AA363" s="153">
        <v>2.4148408711E-3</v>
      </c>
      <c r="AB363" s="178">
        <v>-6.5710266389000003</v>
      </c>
      <c r="AC363" s="177">
        <v>-5.9426336773999999</v>
      </c>
      <c r="AD363" s="153">
        <v>0</v>
      </c>
      <c r="AE363" s="153">
        <v>-3.4852948994000001E-3</v>
      </c>
      <c r="AF363" s="181">
        <v>2.8902582200000002</v>
      </c>
      <c r="AG363" s="180">
        <v>888766.32212000003</v>
      </c>
      <c r="AH363" s="180">
        <v>117291.56578999999</v>
      </c>
      <c r="AI363" s="128" t="s">
        <v>46</v>
      </c>
      <c r="AJ363" s="128" t="s">
        <v>46</v>
      </c>
      <c r="AK363" s="128" t="s">
        <v>46</v>
      </c>
    </row>
    <row r="364" spans="1:37" ht="14.75" customHeight="1" x14ac:dyDescent="0.35">
      <c r="A364" s="8"/>
      <c r="B364" s="129">
        <v>18418812000117</v>
      </c>
      <c r="C364" s="125" t="s">
        <v>7865</v>
      </c>
      <c r="D364" s="122"/>
      <c r="E364" s="126" t="s">
        <v>7437</v>
      </c>
      <c r="F364" s="126" t="s">
        <v>163</v>
      </c>
      <c r="G364" s="126" t="s">
        <v>6644</v>
      </c>
      <c r="H364" s="127" t="s">
        <v>46</v>
      </c>
      <c r="I364" s="127" t="s">
        <v>46</v>
      </c>
      <c r="J364" s="127" t="s">
        <v>46</v>
      </c>
      <c r="K364" s="126" t="s">
        <v>215</v>
      </c>
      <c r="L364" s="126" t="s">
        <v>215</v>
      </c>
      <c r="M364" s="153">
        <v>2E-3</v>
      </c>
      <c r="N364" s="128" t="s">
        <v>46</v>
      </c>
      <c r="O364" s="155">
        <v>41526</v>
      </c>
      <c r="P364" s="153">
        <v>1.1968688359E-2</v>
      </c>
      <c r="Q364" s="153">
        <v>0.10198825693999999</v>
      </c>
      <c r="R364" s="153">
        <v>0.13051637260999999</v>
      </c>
      <c r="S364" s="153">
        <v>0.25278480342000004</v>
      </c>
      <c r="T364" s="153">
        <v>0.41878235785999995</v>
      </c>
      <c r="U364" s="153">
        <v>0.98109610246000001</v>
      </c>
      <c r="V364" s="153">
        <v>0.98426502872999999</v>
      </c>
      <c r="W364" s="153">
        <v>0.98022280260000005</v>
      </c>
      <c r="X364" s="153">
        <v>0.97853063532999995</v>
      </c>
      <c r="Y364" s="153">
        <v>0.97974180129999988</v>
      </c>
      <c r="Z364" s="153">
        <v>9.1900289704999996E-4</v>
      </c>
      <c r="AA364" s="153">
        <v>2.4184863286000001E-3</v>
      </c>
      <c r="AB364" s="178">
        <v>-6.5907367927999996</v>
      </c>
      <c r="AC364" s="177">
        <v>-5.8735355846999999</v>
      </c>
      <c r="AD364" s="153">
        <v>0</v>
      </c>
      <c r="AE364" s="153">
        <v>-3.5950576876E-3</v>
      </c>
      <c r="AF364" s="181">
        <v>2.8900917700000002</v>
      </c>
      <c r="AG364" s="180">
        <v>888766.76931999996</v>
      </c>
      <c r="AH364" s="180">
        <v>117294.63753000001</v>
      </c>
      <c r="AI364" s="128" t="s">
        <v>46</v>
      </c>
      <c r="AJ364" s="128" t="s">
        <v>46</v>
      </c>
      <c r="AK364" s="128" t="s">
        <v>46</v>
      </c>
    </row>
    <row r="365" spans="1:37" ht="14.75" customHeight="1" x14ac:dyDescent="0.35">
      <c r="A365" s="8"/>
      <c r="B365" s="129">
        <v>18418915000187</v>
      </c>
      <c r="C365" s="125" t="s">
        <v>7866</v>
      </c>
      <c r="D365" s="122"/>
      <c r="E365" s="126" t="s">
        <v>7437</v>
      </c>
      <c r="F365" s="126" t="s">
        <v>163</v>
      </c>
      <c r="G365" s="126" t="s">
        <v>6644</v>
      </c>
      <c r="H365" s="127" t="s">
        <v>46</v>
      </c>
      <c r="I365" s="127" t="s">
        <v>46</v>
      </c>
      <c r="J365" s="127" t="s">
        <v>46</v>
      </c>
      <c r="K365" s="126" t="s">
        <v>215</v>
      </c>
      <c r="L365" s="126" t="s">
        <v>215</v>
      </c>
      <c r="M365" s="153">
        <v>2E-3</v>
      </c>
      <c r="N365" s="128" t="s">
        <v>46</v>
      </c>
      <c r="O365" s="155">
        <v>41582</v>
      </c>
      <c r="P365" s="153">
        <v>1.1969956073E-2</v>
      </c>
      <c r="Q365" s="153">
        <v>0.10202962623999999</v>
      </c>
      <c r="R365" s="153">
        <v>0.1305505102</v>
      </c>
      <c r="S365" s="153">
        <v>0.25280075514</v>
      </c>
      <c r="T365" s="153">
        <v>0.41872495604999999</v>
      </c>
      <c r="U365" s="153">
        <v>0.98120001937000001</v>
      </c>
      <c r="V365" s="153">
        <v>0.98466427425999992</v>
      </c>
      <c r="W365" s="153">
        <v>0.98047918759999997</v>
      </c>
      <c r="X365" s="153">
        <v>0.97859238446000008</v>
      </c>
      <c r="Y365" s="153">
        <v>0.97960750971999999</v>
      </c>
      <c r="Z365" s="153">
        <v>9.3098837362999998E-4</v>
      </c>
      <c r="AA365" s="153">
        <v>2.4555914873000003E-3</v>
      </c>
      <c r="AB365" s="178">
        <v>-5.9980714591000002</v>
      </c>
      <c r="AC365" s="177">
        <v>-5.3732285788</v>
      </c>
      <c r="AD365" s="153">
        <v>0</v>
      </c>
      <c r="AE365" s="153">
        <v>-3.9715985636999997E-3</v>
      </c>
      <c r="AF365" s="181">
        <v>2.8528433899999999</v>
      </c>
      <c r="AG365" s="180">
        <v>888766.40186999994</v>
      </c>
      <c r="AH365" s="180">
        <v>117299.20338000001</v>
      </c>
      <c r="AI365" s="128" t="s">
        <v>46</v>
      </c>
      <c r="AJ365" s="128" t="s">
        <v>46</v>
      </c>
      <c r="AK365" s="128" t="s">
        <v>46</v>
      </c>
    </row>
    <row r="366" spans="1:37" ht="14.75" customHeight="1" x14ac:dyDescent="0.35">
      <c r="A366" s="8"/>
      <c r="B366" s="129">
        <v>18418825000196</v>
      </c>
      <c r="C366" s="125" t="s">
        <v>7867</v>
      </c>
      <c r="D366" s="122"/>
      <c r="E366" s="126" t="s">
        <v>7437</v>
      </c>
      <c r="F366" s="126" t="s">
        <v>163</v>
      </c>
      <c r="G366" s="126" t="s">
        <v>6644</v>
      </c>
      <c r="H366" s="127" t="s">
        <v>46</v>
      </c>
      <c r="I366" s="127" t="s">
        <v>46</v>
      </c>
      <c r="J366" s="127" t="s">
        <v>46</v>
      </c>
      <c r="K366" s="126" t="s">
        <v>215</v>
      </c>
      <c r="L366" s="126" t="s">
        <v>215</v>
      </c>
      <c r="M366" s="153">
        <v>2E-3</v>
      </c>
      <c r="N366" s="128" t="s">
        <v>46</v>
      </c>
      <c r="O366" s="155">
        <v>41540</v>
      </c>
      <c r="P366" s="153">
        <v>1.1973929119E-2</v>
      </c>
      <c r="Q366" s="153">
        <v>0.10209426449</v>
      </c>
      <c r="R366" s="153">
        <v>0.13062906291999998</v>
      </c>
      <c r="S366" s="153">
        <v>0.25297335108999996</v>
      </c>
      <c r="T366" s="153">
        <v>0.41896283468999995</v>
      </c>
      <c r="U366" s="153">
        <v>0.98152569746999996</v>
      </c>
      <c r="V366" s="153">
        <v>0.98528808306000004</v>
      </c>
      <c r="W366" s="153">
        <v>0.98106914552999991</v>
      </c>
      <c r="X366" s="153">
        <v>0.97926050381999996</v>
      </c>
      <c r="Y366" s="153">
        <v>0.98016402705999994</v>
      </c>
      <c r="Z366" s="153">
        <v>9.414845113799999E-4</v>
      </c>
      <c r="AA366" s="153">
        <v>2.4203090543000001E-3</v>
      </c>
      <c r="AB366" s="178">
        <v>-5.3865952086000002</v>
      </c>
      <c r="AC366" s="177">
        <v>-5.9212360815</v>
      </c>
      <c r="AD366" s="153">
        <v>0</v>
      </c>
      <c r="AE366" s="153">
        <v>-3.5080372253999998E-3</v>
      </c>
      <c r="AF366" s="181">
        <v>2.88139097</v>
      </c>
      <c r="AG366" s="180">
        <v>888766.64862999995</v>
      </c>
      <c r="AH366" s="180">
        <v>117278.29243</v>
      </c>
      <c r="AI366" s="128" t="s">
        <v>46</v>
      </c>
      <c r="AJ366" s="128" t="s">
        <v>46</v>
      </c>
      <c r="AK366" s="128" t="s">
        <v>46</v>
      </c>
    </row>
    <row r="367" spans="1:37" ht="14.75" customHeight="1" x14ac:dyDescent="0.35">
      <c r="A367" s="8"/>
      <c r="B367" s="129">
        <v>18418874000129</v>
      </c>
      <c r="C367" s="125" t="s">
        <v>7868</v>
      </c>
      <c r="D367" s="122"/>
      <c r="E367" s="126" t="s">
        <v>7437</v>
      </c>
      <c r="F367" s="126" t="s">
        <v>163</v>
      </c>
      <c r="G367" s="126" t="s">
        <v>6644</v>
      </c>
      <c r="H367" s="127" t="s">
        <v>46</v>
      </c>
      <c r="I367" s="127" t="s">
        <v>46</v>
      </c>
      <c r="J367" s="127" t="s">
        <v>46</v>
      </c>
      <c r="K367" s="126" t="s">
        <v>215</v>
      </c>
      <c r="L367" s="126" t="s">
        <v>215</v>
      </c>
      <c r="M367" s="153">
        <v>2E-3</v>
      </c>
      <c r="N367" s="128" t="s">
        <v>46</v>
      </c>
      <c r="O367" s="155">
        <v>41582</v>
      </c>
      <c r="P367" s="153">
        <v>1.1972380829E-2</v>
      </c>
      <c r="Q367" s="153">
        <v>0.10209078592</v>
      </c>
      <c r="R367" s="153">
        <v>0.1306379828</v>
      </c>
      <c r="S367" s="153">
        <v>0.25303844215000004</v>
      </c>
      <c r="T367" s="153">
        <v>0.41904240817999999</v>
      </c>
      <c r="U367" s="153">
        <v>0.98139878126000002</v>
      </c>
      <c r="V367" s="153">
        <v>0.98525451211999993</v>
      </c>
      <c r="W367" s="153">
        <v>0.98113613687000001</v>
      </c>
      <c r="X367" s="153">
        <v>0.97951247149999998</v>
      </c>
      <c r="Y367" s="153">
        <v>0.98035018933999996</v>
      </c>
      <c r="Z367" s="153">
        <v>9.4975680379E-4</v>
      </c>
      <c r="AA367" s="153">
        <v>2.4210637500000002E-3</v>
      </c>
      <c r="AB367" s="178">
        <v>-5.1073264627999997</v>
      </c>
      <c r="AC367" s="177">
        <v>-6.0862699433999996</v>
      </c>
      <c r="AD367" s="153">
        <v>0</v>
      </c>
      <c r="AE367" s="153">
        <v>-3.287800012E-3</v>
      </c>
      <c r="AF367" s="181">
        <v>2.8543695200000001</v>
      </c>
      <c r="AG367" s="180">
        <v>888766.73733999999</v>
      </c>
      <c r="AH367" s="180">
        <v>117268.89147</v>
      </c>
      <c r="AI367" s="128" t="s">
        <v>46</v>
      </c>
      <c r="AJ367" s="128" t="s">
        <v>46</v>
      </c>
      <c r="AK367" s="128" t="s">
        <v>46</v>
      </c>
    </row>
    <row r="368" spans="1:37" ht="14.75" customHeight="1" x14ac:dyDescent="0.35">
      <c r="A368" s="8"/>
      <c r="B368" s="129">
        <v>18418894000108</v>
      </c>
      <c r="C368" s="125" t="s">
        <v>7869</v>
      </c>
      <c r="D368" s="122"/>
      <c r="E368" s="126" t="s">
        <v>7437</v>
      </c>
      <c r="F368" s="126" t="s">
        <v>163</v>
      </c>
      <c r="G368" s="126" t="s">
        <v>6644</v>
      </c>
      <c r="H368" s="127" t="s">
        <v>46</v>
      </c>
      <c r="I368" s="127" t="s">
        <v>46</v>
      </c>
      <c r="J368" s="127" t="s">
        <v>46</v>
      </c>
      <c r="K368" s="126" t="s">
        <v>215</v>
      </c>
      <c r="L368" s="126" t="s">
        <v>215</v>
      </c>
      <c r="M368" s="153">
        <v>2E-3</v>
      </c>
      <c r="N368" s="128" t="s">
        <v>46</v>
      </c>
      <c r="O368" s="155">
        <v>41582</v>
      </c>
      <c r="P368" s="153">
        <v>1.1979316319E-2</v>
      </c>
      <c r="Q368" s="153">
        <v>0.10205190992</v>
      </c>
      <c r="R368" s="153">
        <v>0.13058011724999999</v>
      </c>
      <c r="S368" s="153">
        <v>0.25284426650000003</v>
      </c>
      <c r="T368" s="153">
        <v>0.41875435260999999</v>
      </c>
      <c r="U368" s="153">
        <v>0.98196729655000004</v>
      </c>
      <c r="V368" s="153">
        <v>0.98487932885999996</v>
      </c>
      <c r="W368" s="153">
        <v>0.98070154670999998</v>
      </c>
      <c r="X368" s="153">
        <v>0.97876081705999995</v>
      </c>
      <c r="Y368" s="153">
        <v>0.97967628299999998</v>
      </c>
      <c r="Z368" s="153">
        <v>9.3219050873000002E-4</v>
      </c>
      <c r="AA368" s="153">
        <v>2.4483878895999998E-3</v>
      </c>
      <c r="AB368" s="178">
        <v>-5.9360538275000003</v>
      </c>
      <c r="AC368" s="177">
        <v>-5.5095122600000002</v>
      </c>
      <c r="AD368" s="153">
        <v>0</v>
      </c>
      <c r="AE368" s="153">
        <v>-3.8456140191E-3</v>
      </c>
      <c r="AF368" s="181">
        <v>2.85287844</v>
      </c>
      <c r="AG368" s="180">
        <v>888738.20473</v>
      </c>
      <c r="AH368" s="180">
        <v>117265.92421</v>
      </c>
      <c r="AI368" s="128" t="s">
        <v>46</v>
      </c>
      <c r="AJ368" s="128" t="s">
        <v>46</v>
      </c>
      <c r="AK368" s="128" t="s">
        <v>46</v>
      </c>
    </row>
    <row r="369" spans="1:37" ht="14.75" customHeight="1" x14ac:dyDescent="0.35">
      <c r="A369" s="8"/>
      <c r="B369" s="129">
        <v>17898543000170</v>
      </c>
      <c r="C369" s="125" t="s">
        <v>7870</v>
      </c>
      <c r="D369" s="122"/>
      <c r="E369" s="126" t="s">
        <v>7437</v>
      </c>
      <c r="F369" s="126" t="s">
        <v>163</v>
      </c>
      <c r="G369" s="126" t="s">
        <v>6644</v>
      </c>
      <c r="H369" s="127" t="s">
        <v>46</v>
      </c>
      <c r="I369" s="127" t="s">
        <v>46</v>
      </c>
      <c r="J369" s="127" t="s">
        <v>46</v>
      </c>
      <c r="K369" s="126" t="s">
        <v>215</v>
      </c>
      <c r="L369" s="126" t="s">
        <v>215</v>
      </c>
      <c r="M369" s="153">
        <v>2E-3</v>
      </c>
      <c r="N369" s="128" t="s">
        <v>46</v>
      </c>
      <c r="O369" s="155">
        <v>41442</v>
      </c>
      <c r="P369" s="153">
        <v>1.1965203696E-2</v>
      </c>
      <c r="Q369" s="153">
        <v>0.10201387184999999</v>
      </c>
      <c r="R369" s="153">
        <v>0.13054029133</v>
      </c>
      <c r="S369" s="153">
        <v>0.25306470976000001</v>
      </c>
      <c r="T369" s="153">
        <v>0.41915923795999999</v>
      </c>
      <c r="U369" s="153">
        <v>0.98081045799</v>
      </c>
      <c r="V369" s="153">
        <v>0.98451223232000007</v>
      </c>
      <c r="W369" s="153">
        <v>0.98040244039000002</v>
      </c>
      <c r="X369" s="153">
        <v>0.97961415349999992</v>
      </c>
      <c r="Y369" s="153">
        <v>0.98062351273999993</v>
      </c>
      <c r="Z369" s="153">
        <v>9.2126268294000007E-4</v>
      </c>
      <c r="AA369" s="153">
        <v>2.5804743721000003E-3</v>
      </c>
      <c r="AB369" s="178">
        <v>-6.2567394745999998</v>
      </c>
      <c r="AC369" s="177">
        <v>-3.9443442056000002</v>
      </c>
      <c r="AD369" s="153">
        <v>0</v>
      </c>
      <c r="AE369" s="153">
        <v>-7.2410913501999999E-3</v>
      </c>
      <c r="AF369" s="181">
        <v>2.93609622</v>
      </c>
      <c r="AG369" s="180">
        <v>1952508.2191000001</v>
      </c>
      <c r="AH369" s="180">
        <v>-29777.576239000002</v>
      </c>
      <c r="AI369" s="128" t="s">
        <v>46</v>
      </c>
      <c r="AJ369" s="128" t="s">
        <v>46</v>
      </c>
      <c r="AK369" s="128" t="s">
        <v>46</v>
      </c>
    </row>
    <row r="370" spans="1:37" ht="14.75" customHeight="1" x14ac:dyDescent="0.35">
      <c r="A370" s="8"/>
      <c r="B370" s="129">
        <v>18418851000114</v>
      </c>
      <c r="C370" s="125" t="s">
        <v>7871</v>
      </c>
      <c r="D370" s="122"/>
      <c r="E370" s="126" t="s">
        <v>7437</v>
      </c>
      <c r="F370" s="126" t="s">
        <v>163</v>
      </c>
      <c r="G370" s="126" t="s">
        <v>6644</v>
      </c>
      <c r="H370" s="127" t="s">
        <v>46</v>
      </c>
      <c r="I370" s="127" t="s">
        <v>46</v>
      </c>
      <c r="J370" s="127" t="s">
        <v>46</v>
      </c>
      <c r="K370" s="126" t="s">
        <v>215</v>
      </c>
      <c r="L370" s="126" t="s">
        <v>215</v>
      </c>
      <c r="M370" s="153">
        <v>2E-3</v>
      </c>
      <c r="N370" s="128" t="s">
        <v>46</v>
      </c>
      <c r="O370" s="155">
        <v>41540</v>
      </c>
      <c r="P370" s="153">
        <v>1.1959700314E-2</v>
      </c>
      <c r="Q370" s="153">
        <v>0.10197974621</v>
      </c>
      <c r="R370" s="153">
        <v>0.13049744391000001</v>
      </c>
      <c r="S370" s="153">
        <v>0.25278565018999999</v>
      </c>
      <c r="T370" s="153">
        <v>0.41878518176999996</v>
      </c>
      <c r="U370" s="153">
        <v>0.98035933534999997</v>
      </c>
      <c r="V370" s="153">
        <v>0.98418289364</v>
      </c>
      <c r="W370" s="153">
        <v>0.98008064153999996</v>
      </c>
      <c r="X370" s="153">
        <v>0.97853391318000005</v>
      </c>
      <c r="Y370" s="153">
        <v>0.97974840783999995</v>
      </c>
      <c r="Z370" s="153">
        <v>9.2423378171000012E-4</v>
      </c>
      <c r="AA370" s="153">
        <v>2.4199445964E-3</v>
      </c>
      <c r="AB370" s="178">
        <v>-6.3337042120999998</v>
      </c>
      <c r="AC370" s="177">
        <v>-5.9025707254000004</v>
      </c>
      <c r="AD370" s="153">
        <v>0</v>
      </c>
      <c r="AE370" s="153">
        <v>-3.519815847E-3</v>
      </c>
      <c r="AF370" s="181">
        <v>2.8811324599999999</v>
      </c>
      <c r="AG370" s="180">
        <v>888766.61126000003</v>
      </c>
      <c r="AH370" s="180">
        <v>117338.41035999999</v>
      </c>
      <c r="AI370" s="128" t="s">
        <v>46</v>
      </c>
      <c r="AJ370" s="128" t="s">
        <v>46</v>
      </c>
      <c r="AK370" s="128" t="s">
        <v>46</v>
      </c>
    </row>
    <row r="371" spans="1:37" ht="14.75" customHeight="1" x14ac:dyDescent="0.35">
      <c r="A371" s="8"/>
      <c r="B371" s="129">
        <v>18428603000154</v>
      </c>
      <c r="C371" s="125" t="s">
        <v>7872</v>
      </c>
      <c r="D371" s="122"/>
      <c r="E371" s="126" t="s">
        <v>7437</v>
      </c>
      <c r="F371" s="126" t="s">
        <v>163</v>
      </c>
      <c r="G371" s="126" t="s">
        <v>6644</v>
      </c>
      <c r="H371" s="127" t="s">
        <v>46</v>
      </c>
      <c r="I371" s="127" t="s">
        <v>46</v>
      </c>
      <c r="J371" s="127" t="s">
        <v>46</v>
      </c>
      <c r="K371" s="126" t="s">
        <v>215</v>
      </c>
      <c r="L371" s="126" t="s">
        <v>215</v>
      </c>
      <c r="M371" s="153">
        <v>2E-3</v>
      </c>
      <c r="N371" s="128" t="s">
        <v>46</v>
      </c>
      <c r="O371" s="155">
        <v>41540</v>
      </c>
      <c r="P371" s="153">
        <v>1.1969866951000002E-2</v>
      </c>
      <c r="Q371" s="153">
        <v>0.10207437382000001</v>
      </c>
      <c r="R371" s="153">
        <v>0.13061010362</v>
      </c>
      <c r="S371" s="153">
        <v>0.25309199782000003</v>
      </c>
      <c r="T371" s="153">
        <v>0.41910395676000001</v>
      </c>
      <c r="U371" s="153">
        <v>0.98119271392000007</v>
      </c>
      <c r="V371" s="153">
        <v>0.98509612278999992</v>
      </c>
      <c r="W371" s="153">
        <v>0.98092675465000001</v>
      </c>
      <c r="X371" s="153">
        <v>0.97971978563999995</v>
      </c>
      <c r="Y371" s="153">
        <v>0.98049418229999996</v>
      </c>
      <c r="Z371" s="153">
        <v>9.5217000809000004E-4</v>
      </c>
      <c r="AA371" s="153">
        <v>2.4258746897E-3</v>
      </c>
      <c r="AB371" s="178">
        <v>-5.0706559754000002</v>
      </c>
      <c r="AC371" s="177">
        <v>-5.7539311301999998</v>
      </c>
      <c r="AD371" s="153">
        <v>0</v>
      </c>
      <c r="AE371" s="153">
        <v>-3.6134263831000004E-3</v>
      </c>
      <c r="AF371" s="181">
        <v>2.88162933</v>
      </c>
      <c r="AG371" s="180">
        <v>888766.59892999998</v>
      </c>
      <c r="AH371" s="180">
        <v>117291.66804</v>
      </c>
      <c r="AI371" s="128" t="s">
        <v>46</v>
      </c>
      <c r="AJ371" s="128" t="s">
        <v>46</v>
      </c>
      <c r="AK371" s="128" t="s">
        <v>46</v>
      </c>
    </row>
    <row r="372" spans="1:37" ht="14.75" customHeight="1" x14ac:dyDescent="0.35">
      <c r="A372" s="8"/>
      <c r="B372" s="129">
        <v>32385410000194</v>
      </c>
      <c r="C372" s="125" t="s">
        <v>7873</v>
      </c>
      <c r="D372" s="122"/>
      <c r="E372" s="126" t="s">
        <v>7437</v>
      </c>
      <c r="F372" s="126" t="s">
        <v>163</v>
      </c>
      <c r="G372" s="126" t="s">
        <v>6644</v>
      </c>
      <c r="H372" s="127" t="s">
        <v>46</v>
      </c>
      <c r="I372" s="127" t="s">
        <v>46</v>
      </c>
      <c r="J372" s="127" t="s">
        <v>46</v>
      </c>
      <c r="K372" s="126" t="s">
        <v>215</v>
      </c>
      <c r="L372" s="126" t="s">
        <v>215</v>
      </c>
      <c r="M372" s="153">
        <v>1.16E-3</v>
      </c>
      <c r="N372" s="128" t="s">
        <v>46</v>
      </c>
      <c r="O372" s="155">
        <v>43607</v>
      </c>
      <c r="P372" s="153">
        <v>1.2060778600999999E-2</v>
      </c>
      <c r="Q372" s="153">
        <v>0.10299280664999999</v>
      </c>
      <c r="R372" s="153">
        <v>0.13178953642999999</v>
      </c>
      <c r="S372" s="153">
        <v>0.25561379838999998</v>
      </c>
      <c r="T372" s="153">
        <v>0.42304462810999999</v>
      </c>
      <c r="U372" s="153">
        <v>0.98864491439999991</v>
      </c>
      <c r="V372" s="153">
        <v>0.99395970513999998</v>
      </c>
      <c r="W372" s="153">
        <v>0.98978470031999999</v>
      </c>
      <c r="X372" s="153">
        <v>0.98948168224999999</v>
      </c>
      <c r="Y372" s="153">
        <v>0.98971338738000003</v>
      </c>
      <c r="Z372" s="153">
        <v>9.3580120399999994E-4</v>
      </c>
      <c r="AA372" s="153">
        <v>2.9928167128000002E-3</v>
      </c>
      <c r="AB372" s="178">
        <v>-3.1185641614000001</v>
      </c>
      <c r="AC372" s="177">
        <v>-0.89007286620000003</v>
      </c>
      <c r="AD372" s="153">
        <v>0</v>
      </c>
      <c r="AE372" s="153">
        <v>-4.8153524371000005E-3</v>
      </c>
      <c r="AF372" s="181">
        <v>1.71239363</v>
      </c>
      <c r="AG372" s="180">
        <v>1127204.6091</v>
      </c>
      <c r="AH372" s="180">
        <v>-226219.04173</v>
      </c>
      <c r="AI372" s="128" t="s">
        <v>46</v>
      </c>
      <c r="AJ372" s="128" t="s">
        <v>46</v>
      </c>
      <c r="AK372" s="128" t="s">
        <v>46</v>
      </c>
    </row>
    <row r="373" spans="1:37" ht="14.75" customHeight="1" x14ac:dyDescent="0.35">
      <c r="A373" s="8"/>
      <c r="B373" s="129">
        <v>17906107000104</v>
      </c>
      <c r="C373" s="125" t="s">
        <v>7874</v>
      </c>
      <c r="D373" s="122"/>
      <c r="E373" s="126" t="s">
        <v>7437</v>
      </c>
      <c r="F373" s="126" t="s">
        <v>163</v>
      </c>
      <c r="G373" s="126" t="s">
        <v>6644</v>
      </c>
      <c r="H373" s="127" t="s">
        <v>46</v>
      </c>
      <c r="I373" s="127" t="s">
        <v>46</v>
      </c>
      <c r="J373" s="127" t="s">
        <v>46</v>
      </c>
      <c r="K373" s="126" t="s">
        <v>215</v>
      </c>
      <c r="L373" s="126" t="s">
        <v>215</v>
      </c>
      <c r="M373" s="153">
        <v>2E-3</v>
      </c>
      <c r="N373" s="128" t="s">
        <v>46</v>
      </c>
      <c r="O373" s="155">
        <v>41449</v>
      </c>
      <c r="P373" s="153">
        <v>1.1925204439E-2</v>
      </c>
      <c r="Q373" s="153">
        <v>0.10084343380999999</v>
      </c>
      <c r="R373" s="153">
        <v>0.12933756528000001</v>
      </c>
      <c r="S373" s="153">
        <v>0.25014997338</v>
      </c>
      <c r="T373" s="153">
        <v>0.41383118658000001</v>
      </c>
      <c r="U373" s="153">
        <v>0.97753164298000006</v>
      </c>
      <c r="V373" s="153">
        <v>0.97321660601000004</v>
      </c>
      <c r="W373" s="153">
        <v>0.97136955447999995</v>
      </c>
      <c r="X373" s="153">
        <v>0.96833120136000006</v>
      </c>
      <c r="Y373" s="153">
        <v>0.96815853047999989</v>
      </c>
      <c r="Z373" s="153">
        <v>8.7000937771000003E-4</v>
      </c>
      <c r="AA373" s="153">
        <v>2.2702261852000001E-3</v>
      </c>
      <c r="AB373" s="178">
        <v>-47.626619083000001</v>
      </c>
      <c r="AC373" s="177">
        <v>-45.892445555000002</v>
      </c>
      <c r="AD373" s="153">
        <v>0</v>
      </c>
      <c r="AE373" s="153">
        <v>0</v>
      </c>
      <c r="AF373" s="181">
        <v>2.91492935</v>
      </c>
      <c r="AG373" s="180">
        <v>200181.70936000001</v>
      </c>
      <c r="AH373" s="180">
        <v>52344.935299999997</v>
      </c>
      <c r="AI373" s="128" t="s">
        <v>46</v>
      </c>
      <c r="AJ373" s="128" t="s">
        <v>46</v>
      </c>
      <c r="AK373" s="128" t="s">
        <v>46</v>
      </c>
    </row>
    <row r="374" spans="1:37" ht="14.75" customHeight="1" x14ac:dyDescent="0.35">
      <c r="A374" s="8"/>
      <c r="B374" s="129">
        <v>10859917000108</v>
      </c>
      <c r="C374" s="125" t="s">
        <v>7875</v>
      </c>
      <c r="D374" s="122" t="s">
        <v>3393</v>
      </c>
      <c r="E374" s="126" t="s">
        <v>7590</v>
      </c>
      <c r="F374" s="126" t="s">
        <v>163</v>
      </c>
      <c r="G374" s="126" t="s">
        <v>6644</v>
      </c>
      <c r="H374" s="127">
        <v>150000</v>
      </c>
      <c r="I374" s="127">
        <v>1000</v>
      </c>
      <c r="J374" s="127">
        <v>100000</v>
      </c>
      <c r="K374" s="126" t="s">
        <v>215</v>
      </c>
      <c r="L374" s="126" t="s">
        <v>215</v>
      </c>
      <c r="M374" s="153">
        <v>2E-3</v>
      </c>
      <c r="N374" s="128" t="s">
        <v>46</v>
      </c>
      <c r="O374" s="155">
        <v>39980</v>
      </c>
      <c r="P374" s="153">
        <v>1.1854164843999999E-2</v>
      </c>
      <c r="Q374" s="153">
        <v>0.10121508564999999</v>
      </c>
      <c r="R374" s="153">
        <v>0.12927949051000001</v>
      </c>
      <c r="S374" s="153">
        <v>0.25019361701000004</v>
      </c>
      <c r="T374" s="153">
        <v>0.41510597009</v>
      </c>
      <c r="U374" s="153">
        <v>0.97170839259000008</v>
      </c>
      <c r="V374" s="153">
        <v>0.97680333180000001</v>
      </c>
      <c r="W374" s="153">
        <v>0.97093339299999992</v>
      </c>
      <c r="X374" s="153">
        <v>0.96850014595</v>
      </c>
      <c r="Y374" s="153">
        <v>0.97114088794999998</v>
      </c>
      <c r="Z374" s="153">
        <v>9.7583965231999993E-4</v>
      </c>
      <c r="AA374" s="153">
        <v>2.2706483655000002E-3</v>
      </c>
      <c r="AB374" s="178">
        <v>-7.2368705811999998</v>
      </c>
      <c r="AC374" s="177">
        <v>-3.0805679869000002</v>
      </c>
      <c r="AD374" s="153">
        <v>0</v>
      </c>
      <c r="AE374" s="153">
        <v>-5.8821982309999995E-3</v>
      </c>
      <c r="AF374" s="181">
        <v>4.2438278150000004</v>
      </c>
      <c r="AG374" s="180">
        <v>513267.48405000003</v>
      </c>
      <c r="AH374" s="180">
        <v>149500.55395</v>
      </c>
      <c r="AI374" s="128">
        <v>0</v>
      </c>
      <c r="AJ374" s="128">
        <v>0</v>
      </c>
      <c r="AK374" s="128">
        <v>0</v>
      </c>
    </row>
    <row r="375" spans="1:37" ht="14.75" customHeight="1" x14ac:dyDescent="0.35">
      <c r="A375" s="8"/>
      <c r="B375" s="129">
        <v>14379407000186</v>
      </c>
      <c r="C375" s="125" t="s">
        <v>7876</v>
      </c>
      <c r="D375" s="122"/>
      <c r="E375" s="126" t="s">
        <v>7590</v>
      </c>
      <c r="F375" s="126" t="s">
        <v>163</v>
      </c>
      <c r="G375" s="126" t="s">
        <v>3570</v>
      </c>
      <c r="H375" s="127">
        <v>100</v>
      </c>
      <c r="I375" s="127">
        <v>100</v>
      </c>
      <c r="J375" s="127">
        <v>100</v>
      </c>
      <c r="K375" s="126" t="s">
        <v>216</v>
      </c>
      <c r="L375" s="126" t="s">
        <v>216</v>
      </c>
      <c r="M375" s="153">
        <v>2.5000000000000001E-3</v>
      </c>
      <c r="N375" s="128" t="s">
        <v>46</v>
      </c>
      <c r="O375" s="155">
        <v>41051</v>
      </c>
      <c r="P375" s="153">
        <v>1.1365197808000001E-2</v>
      </c>
      <c r="Q375" s="153">
        <v>9.7769584236000004E-2</v>
      </c>
      <c r="R375" s="153">
        <v>0.12454551082</v>
      </c>
      <c r="S375" s="153">
        <v>0.40401673012000006</v>
      </c>
      <c r="T375" s="153">
        <v>0.59632803894999997</v>
      </c>
      <c r="U375" s="153">
        <v>0.93162683652</v>
      </c>
      <c r="V375" s="153">
        <v>0.94355159623000007</v>
      </c>
      <c r="W375" s="153">
        <v>0.93537957901000002</v>
      </c>
      <c r="X375" s="153">
        <v>1.5639498191999999</v>
      </c>
      <c r="Y375" s="153">
        <v>1.3951101235999999</v>
      </c>
      <c r="Z375" s="153">
        <v>2.2121200530999998E-3</v>
      </c>
      <c r="AA375" s="153">
        <v>4.3049161928000006E-2</v>
      </c>
      <c r="AB375" s="178">
        <v>-3.6540800442000001</v>
      </c>
      <c r="AC375" s="177">
        <v>6.5396316029000007E-2</v>
      </c>
      <c r="AD375" s="153">
        <v>-4.9298430305000005E-4</v>
      </c>
      <c r="AE375" s="153">
        <v>-0.10279332215</v>
      </c>
      <c r="AF375" s="181">
        <v>3.4387571299999999</v>
      </c>
      <c r="AG375" s="180">
        <v>104994.93537000001</v>
      </c>
      <c r="AH375" s="180">
        <v>-22435.351989999999</v>
      </c>
      <c r="AI375" s="128" t="s">
        <v>46</v>
      </c>
      <c r="AJ375" s="128" t="s">
        <v>46</v>
      </c>
      <c r="AK375" s="128" t="s">
        <v>46</v>
      </c>
    </row>
    <row r="376" spans="1:37" ht="14.75" customHeight="1" x14ac:dyDescent="0.35">
      <c r="A376" s="8"/>
      <c r="B376" s="129">
        <v>27943585000130</v>
      </c>
      <c r="C376" s="125" t="s">
        <v>7877</v>
      </c>
      <c r="D376" s="122" t="s">
        <v>3393</v>
      </c>
      <c r="E376" s="126" t="s">
        <v>7590</v>
      </c>
      <c r="F376" s="126" t="s">
        <v>163</v>
      </c>
      <c r="G376" s="126" t="s">
        <v>4598</v>
      </c>
      <c r="H376" s="127">
        <v>1</v>
      </c>
      <c r="I376" s="127">
        <v>1</v>
      </c>
      <c r="J376" s="127">
        <v>0.01</v>
      </c>
      <c r="K376" s="126" t="s">
        <v>215</v>
      </c>
      <c r="L376" s="126" t="s">
        <v>215</v>
      </c>
      <c r="M376" s="153">
        <v>2E-3</v>
      </c>
      <c r="N376" s="128" t="s">
        <v>46</v>
      </c>
      <c r="O376" s="155">
        <v>42928</v>
      </c>
      <c r="P376" s="153">
        <v>1.194503135E-2</v>
      </c>
      <c r="Q376" s="153">
        <v>0.10215654366</v>
      </c>
      <c r="R376" s="153">
        <v>0.13053496248999999</v>
      </c>
      <c r="S376" s="153">
        <v>0.25283836742999999</v>
      </c>
      <c r="T376" s="153">
        <v>0.42016812987999996</v>
      </c>
      <c r="U376" s="153">
        <v>0.97915689256999994</v>
      </c>
      <c r="V376" s="153">
        <v>0.98588912484999991</v>
      </c>
      <c r="W376" s="153">
        <v>0.98036241898999998</v>
      </c>
      <c r="X376" s="153">
        <v>0.97873798172999993</v>
      </c>
      <c r="Y376" s="153">
        <v>0.98298381653000011</v>
      </c>
      <c r="Z376" s="153">
        <v>9.6402542416999999E-4</v>
      </c>
      <c r="AA376" s="153">
        <v>2.7106479609000003E-3</v>
      </c>
      <c r="AB376" s="178">
        <v>-5.2272488771000001</v>
      </c>
      <c r="AC376" s="177">
        <v>-0.51620055716000002</v>
      </c>
      <c r="AD376" s="153">
        <v>0</v>
      </c>
      <c r="AE376" s="153">
        <v>-5.6710111627000003E-3</v>
      </c>
      <c r="AF376" s="181">
        <v>1.94074875</v>
      </c>
      <c r="AG376" s="180">
        <v>697532.83476999996</v>
      </c>
      <c r="AH376" s="180">
        <v>163260.48314999999</v>
      </c>
      <c r="AI376" s="128" t="s">
        <v>46</v>
      </c>
      <c r="AJ376" s="128" t="s">
        <v>46</v>
      </c>
      <c r="AK376" s="128" t="s">
        <v>46</v>
      </c>
    </row>
    <row r="377" spans="1:37" ht="14.75" customHeight="1" x14ac:dyDescent="0.35">
      <c r="A377" s="8"/>
      <c r="B377" s="129">
        <v>832587000103</v>
      </c>
      <c r="C377" s="125" t="s">
        <v>7878</v>
      </c>
      <c r="D377" s="122" t="s">
        <v>3552</v>
      </c>
      <c r="E377" s="126" t="s">
        <v>7590</v>
      </c>
      <c r="F377" s="126" t="s">
        <v>163</v>
      </c>
      <c r="G377" s="126" t="s">
        <v>3570</v>
      </c>
      <c r="H377" s="127">
        <v>25000</v>
      </c>
      <c r="I377" s="127">
        <v>300</v>
      </c>
      <c r="J377" s="127">
        <v>300</v>
      </c>
      <c r="K377" s="126" t="s">
        <v>215</v>
      </c>
      <c r="L377" s="126" t="s">
        <v>216</v>
      </c>
      <c r="M377" s="153">
        <v>0.01</v>
      </c>
      <c r="N377" s="128" t="s">
        <v>46</v>
      </c>
      <c r="O377" s="155">
        <v>34974</v>
      </c>
      <c r="P377" s="153">
        <v>1.0456650488999998E-2</v>
      </c>
      <c r="Q377" s="153">
        <v>8.9589588128000011E-2</v>
      </c>
      <c r="R377" s="153">
        <v>0.11348230762</v>
      </c>
      <c r="S377" s="153">
        <v>0.41495558306000002</v>
      </c>
      <c r="T377" s="153">
        <v>0.63915631027000008</v>
      </c>
      <c r="U377" s="153">
        <v>0.85715148824999998</v>
      </c>
      <c r="V377" s="153">
        <v>0.86460834976000001</v>
      </c>
      <c r="W377" s="153">
        <v>0.85229112173999999</v>
      </c>
      <c r="X377" s="153">
        <v>1.6062941474999999</v>
      </c>
      <c r="Y377" s="153">
        <v>1.4953069130000001</v>
      </c>
      <c r="Z377" s="153">
        <v>9.7922687672999994E-3</v>
      </c>
      <c r="AA377" s="153">
        <v>3.7446525663000003E-2</v>
      </c>
      <c r="AB377" s="178">
        <v>-1.7807803686000001</v>
      </c>
      <c r="AC377" s="177">
        <v>2.3095801631000001E-2</v>
      </c>
      <c r="AD377" s="153">
        <v>-6.6143261453000006E-3</v>
      </c>
      <c r="AE377" s="153">
        <v>-5.9582061403E-2</v>
      </c>
      <c r="AF377" s="181">
        <v>47.621991616999999</v>
      </c>
      <c r="AG377" s="180">
        <v>57611.70278</v>
      </c>
      <c r="AH377" s="180">
        <v>-5758.1538200000005</v>
      </c>
      <c r="AI377" s="128">
        <v>0</v>
      </c>
      <c r="AJ377" s="128">
        <v>0</v>
      </c>
      <c r="AK377" s="128">
        <v>0</v>
      </c>
    </row>
    <row r="378" spans="1:37" ht="14.75" customHeight="1" x14ac:dyDescent="0.35">
      <c r="A378" s="8"/>
      <c r="B378" s="129">
        <v>5086234000117</v>
      </c>
      <c r="C378" s="125" t="s">
        <v>7879</v>
      </c>
      <c r="D378" s="122" t="s">
        <v>3552</v>
      </c>
      <c r="E378" s="126" t="s">
        <v>7590</v>
      </c>
      <c r="F378" s="126" t="s">
        <v>163</v>
      </c>
      <c r="G378" s="126" t="s">
        <v>3570</v>
      </c>
      <c r="H378" s="127">
        <v>500</v>
      </c>
      <c r="I378" s="127">
        <v>200</v>
      </c>
      <c r="J378" s="127">
        <v>200</v>
      </c>
      <c r="K378" s="126" t="s">
        <v>215</v>
      </c>
      <c r="L378" s="126" t="s">
        <v>216</v>
      </c>
      <c r="M378" s="153">
        <v>1.4999999999999999E-2</v>
      </c>
      <c r="N378" s="128" t="s">
        <v>46</v>
      </c>
      <c r="O378" s="155">
        <v>37494</v>
      </c>
      <c r="P378" s="153">
        <v>9.9341823170000006E-3</v>
      </c>
      <c r="Q378" s="153">
        <v>8.4936484812999993E-2</v>
      </c>
      <c r="R378" s="153">
        <v>0.10724849266</v>
      </c>
      <c r="S378" s="153">
        <v>0.40269060615999996</v>
      </c>
      <c r="T378" s="153">
        <v>0.62872240603000007</v>
      </c>
      <c r="U378" s="153">
        <v>0.8143237805200001</v>
      </c>
      <c r="V378" s="153">
        <v>0.81970232817999999</v>
      </c>
      <c r="W378" s="153">
        <v>0.80547302953</v>
      </c>
      <c r="X378" s="153">
        <v>1.5588163899</v>
      </c>
      <c r="Y378" s="153">
        <v>1.4708967821999999</v>
      </c>
      <c r="Z378" s="153">
        <v>9.8708187571999988E-3</v>
      </c>
      <c r="AA378" s="153">
        <v>2.9782052149E-2</v>
      </c>
      <c r="AB378" s="178">
        <v>-2.3276048275000001</v>
      </c>
      <c r="AC378" s="177">
        <v>-5.4565936630999998E-2</v>
      </c>
      <c r="AD378" s="153">
        <v>-6.679354367E-3</v>
      </c>
      <c r="AE378" s="153">
        <v>-2.8556856431000002E-2</v>
      </c>
      <c r="AF378" s="181">
        <v>10.764005986000001</v>
      </c>
      <c r="AG378" s="180">
        <v>21553.733349999999</v>
      </c>
      <c r="AH378" s="180">
        <v>-1994.4681800000001</v>
      </c>
      <c r="AI378" s="128">
        <v>0</v>
      </c>
      <c r="AJ378" s="128">
        <v>0</v>
      </c>
      <c r="AK378" s="128">
        <v>0</v>
      </c>
    </row>
    <row r="379" spans="1:37" ht="14.75" customHeight="1" x14ac:dyDescent="0.35">
      <c r="A379" s="8"/>
      <c r="B379" s="129">
        <v>19324345000129</v>
      </c>
      <c r="C379" s="125" t="s">
        <v>7880</v>
      </c>
      <c r="D379" s="122"/>
      <c r="E379" s="126" t="s">
        <v>7590</v>
      </c>
      <c r="F379" s="126" t="s">
        <v>163</v>
      </c>
      <c r="G379" s="126" t="s">
        <v>3570</v>
      </c>
      <c r="H379" s="127">
        <v>100000</v>
      </c>
      <c r="I379" s="127">
        <v>300</v>
      </c>
      <c r="J379" s="127">
        <v>50000</v>
      </c>
      <c r="K379" s="126" t="s">
        <v>215</v>
      </c>
      <c r="L379" s="126" t="s">
        <v>216</v>
      </c>
      <c r="M379" s="153">
        <v>6.0000000000000001E-3</v>
      </c>
      <c r="N379" s="128" t="s">
        <v>46</v>
      </c>
      <c r="O379" s="155">
        <v>41655</v>
      </c>
      <c r="P379" s="153">
        <v>1.0808998755E-2</v>
      </c>
      <c r="Q379" s="153">
        <v>9.340682840999999E-2</v>
      </c>
      <c r="R379" s="153">
        <v>0.11877983020000001</v>
      </c>
      <c r="S379" s="153">
        <v>0.38795896472999997</v>
      </c>
      <c r="T379" s="153">
        <v>0.56738629361000004</v>
      </c>
      <c r="U379" s="153">
        <v>0.88603414443999995</v>
      </c>
      <c r="V379" s="153">
        <v>0.90144765096000001</v>
      </c>
      <c r="W379" s="153">
        <v>0.89207733651999999</v>
      </c>
      <c r="X379" s="153">
        <v>1.5017901674</v>
      </c>
      <c r="Y379" s="153">
        <v>1.3274008775999999</v>
      </c>
      <c r="Z379" s="153">
        <v>9.9023960455000004E-3</v>
      </c>
      <c r="AA379" s="153">
        <v>4.5761913660999999E-2</v>
      </c>
      <c r="AB379" s="178">
        <v>-1.2849694456</v>
      </c>
      <c r="AC379" s="177">
        <v>-9.4019244328000004E-2</v>
      </c>
      <c r="AD379" s="153">
        <v>-6.6747002118999997E-3</v>
      </c>
      <c r="AE379" s="153">
        <v>-0.10326444564999999</v>
      </c>
      <c r="AF379" s="181">
        <v>2.7706553719999998</v>
      </c>
      <c r="AG379" s="180">
        <v>12575.15508</v>
      </c>
      <c r="AH379" s="180">
        <v>-7199.2555000000002</v>
      </c>
      <c r="AI379" s="128">
        <v>0</v>
      </c>
      <c r="AJ379" s="128">
        <v>0</v>
      </c>
      <c r="AK379" s="128">
        <v>0</v>
      </c>
    </row>
    <row r="380" spans="1:37" ht="14.75" customHeight="1" x14ac:dyDescent="0.35">
      <c r="A380" s="8"/>
      <c r="B380" s="129">
        <v>8768381000165</v>
      </c>
      <c r="C380" s="125" t="s">
        <v>7881</v>
      </c>
      <c r="D380" s="122" t="s">
        <v>3393</v>
      </c>
      <c r="E380" s="126" t="s">
        <v>7590</v>
      </c>
      <c r="F380" s="126" t="s">
        <v>163</v>
      </c>
      <c r="G380" s="126" t="s">
        <v>6644</v>
      </c>
      <c r="H380" s="127">
        <v>50000</v>
      </c>
      <c r="I380" s="127">
        <v>1000</v>
      </c>
      <c r="J380" s="127">
        <v>2000</v>
      </c>
      <c r="K380" s="126" t="s">
        <v>215</v>
      </c>
      <c r="L380" s="126" t="s">
        <v>215</v>
      </c>
      <c r="M380" s="153">
        <v>4.0000000000000001E-3</v>
      </c>
      <c r="N380" s="128" t="s">
        <v>46</v>
      </c>
      <c r="O380" s="155">
        <v>39343</v>
      </c>
      <c r="P380" s="153">
        <v>1.1542645218000001E-2</v>
      </c>
      <c r="Q380" s="153">
        <v>9.8507796469E-2</v>
      </c>
      <c r="R380" s="153">
        <v>0.12567459591999999</v>
      </c>
      <c r="S380" s="153">
        <v>0.24250350224000003</v>
      </c>
      <c r="T380" s="153">
        <v>0.40222837715999998</v>
      </c>
      <c r="U380" s="153">
        <v>0.94617253748999997</v>
      </c>
      <c r="V380" s="153">
        <v>0.95067591137999996</v>
      </c>
      <c r="W380" s="153">
        <v>0.94385939607000002</v>
      </c>
      <c r="X380" s="153">
        <v>0.93873169153999991</v>
      </c>
      <c r="Y380" s="153">
        <v>0.94101374466999999</v>
      </c>
      <c r="Z380" s="153">
        <v>1.1314025291E-3</v>
      </c>
      <c r="AA380" s="153">
        <v>2.6493295514999999E-3</v>
      </c>
      <c r="AB380" s="178">
        <v>-8.7029659994999999</v>
      </c>
      <c r="AC380" s="177">
        <v>-3.1778955816000001</v>
      </c>
      <c r="AD380" s="153">
        <v>0</v>
      </c>
      <c r="AE380" s="153">
        <v>-6.0258733504999999E-3</v>
      </c>
      <c r="AF380" s="181">
        <v>4.9064321599999996</v>
      </c>
      <c r="AG380" s="180">
        <v>24998.914229999998</v>
      </c>
      <c r="AH380" s="180">
        <v>843.54163000000005</v>
      </c>
      <c r="AI380" s="128">
        <v>0</v>
      </c>
      <c r="AJ380" s="128">
        <v>0</v>
      </c>
      <c r="AK380" s="128">
        <v>0</v>
      </c>
    </row>
    <row r="381" spans="1:37" ht="14.75" customHeight="1" x14ac:dyDescent="0.35">
      <c r="A381" s="8"/>
      <c r="B381" s="129">
        <v>37406920000114</v>
      </c>
      <c r="C381" s="125" t="s">
        <v>7882</v>
      </c>
      <c r="D381" s="122"/>
      <c r="E381" s="126" t="s">
        <v>7590</v>
      </c>
      <c r="F381" s="126" t="s">
        <v>163</v>
      </c>
      <c r="G381" s="126" t="s">
        <v>6644</v>
      </c>
      <c r="H381" s="127">
        <v>0.01</v>
      </c>
      <c r="I381" s="127">
        <v>0.01</v>
      </c>
      <c r="J381" s="127">
        <v>0.01</v>
      </c>
      <c r="K381" s="126" t="s">
        <v>215</v>
      </c>
      <c r="L381" s="126" t="s">
        <v>215</v>
      </c>
      <c r="M381" s="153">
        <v>1.55E-2</v>
      </c>
      <c r="N381" s="128" t="s">
        <v>46</v>
      </c>
      <c r="O381" s="155">
        <v>44123</v>
      </c>
      <c r="P381" s="153">
        <v>8.9699001801000003E-3</v>
      </c>
      <c r="Q381" s="153">
        <v>7.5080248284999998E-2</v>
      </c>
      <c r="R381" s="153">
        <v>9.5673665791999998E-2</v>
      </c>
      <c r="S381" s="153">
        <v>0.18160026585</v>
      </c>
      <c r="T381" s="153">
        <v>0.29600989433999997</v>
      </c>
      <c r="U381" s="153">
        <v>0.73527974345999991</v>
      </c>
      <c r="V381" s="153">
        <v>0.72458207395000007</v>
      </c>
      <c r="W381" s="153">
        <v>0.71854210269999996</v>
      </c>
      <c r="X381" s="153">
        <v>0.70297510417999998</v>
      </c>
      <c r="Y381" s="153">
        <v>0.69251548361000004</v>
      </c>
      <c r="Z381" s="153">
        <v>8.5370647579999996E-4</v>
      </c>
      <c r="AA381" s="153">
        <v>4.0607171834000002E-3</v>
      </c>
      <c r="AB381" s="178">
        <v>-62.674034785000003</v>
      </c>
      <c r="AC381" s="177">
        <v>-9.8873925060999994</v>
      </c>
      <c r="AD381" s="153">
        <v>0</v>
      </c>
      <c r="AE381" s="153">
        <v>-1.2354902999999999E-2</v>
      </c>
      <c r="AF381" s="181">
        <v>1.3846050050000001</v>
      </c>
      <c r="AG381" s="180">
        <v>788029.23841999995</v>
      </c>
      <c r="AH381" s="180">
        <v>72453.626315999994</v>
      </c>
      <c r="AI381" s="128">
        <v>0</v>
      </c>
      <c r="AJ381" s="128">
        <v>0</v>
      </c>
      <c r="AK381" s="128">
        <v>0</v>
      </c>
    </row>
    <row r="382" spans="1:37" ht="14.75" customHeight="1" x14ac:dyDescent="0.35">
      <c r="A382" s="8"/>
      <c r="B382" s="129">
        <v>55136061000172</v>
      </c>
      <c r="C382" s="125" t="s">
        <v>7883</v>
      </c>
      <c r="D382" s="122"/>
      <c r="E382" s="126" t="s">
        <v>7590</v>
      </c>
      <c r="F382" s="126" t="s">
        <v>163</v>
      </c>
      <c r="G382" s="126" t="s">
        <v>6822</v>
      </c>
      <c r="H382" s="127">
        <v>1</v>
      </c>
      <c r="I382" s="127">
        <v>1</v>
      </c>
      <c r="J382" s="127">
        <v>1</v>
      </c>
      <c r="K382" s="126" t="s">
        <v>215</v>
      </c>
      <c r="L382" s="126" t="s">
        <v>215</v>
      </c>
      <c r="M382" s="153">
        <v>5.0000000000000001E-3</v>
      </c>
      <c r="N382" s="128" t="s">
        <v>46</v>
      </c>
      <c r="O382" s="155">
        <v>45471</v>
      </c>
      <c r="P382" s="153">
        <v>1.1399225969999999E-2</v>
      </c>
      <c r="Q382" s="153">
        <v>9.6964317181000001E-2</v>
      </c>
      <c r="R382" s="153">
        <v>0.12352943536</v>
      </c>
      <c r="S382" s="153" t="s">
        <v>46</v>
      </c>
      <c r="T382" s="153" t="s">
        <v>46</v>
      </c>
      <c r="U382" s="153">
        <v>0.93441618957000006</v>
      </c>
      <c r="V382" s="153">
        <v>0.93578015052999997</v>
      </c>
      <c r="W382" s="153">
        <v>0.92774850321000002</v>
      </c>
      <c r="X382" s="153" t="s">
        <v>46</v>
      </c>
      <c r="Y382" s="153" t="s">
        <v>46</v>
      </c>
      <c r="Z382" s="153">
        <v>9.9543748024999998E-4</v>
      </c>
      <c r="AA382" s="153">
        <v>1.1013694471000001E-3</v>
      </c>
      <c r="AB382" s="178">
        <v>-16.448501424</v>
      </c>
      <c r="AC382" s="177">
        <v>-17.973049280000001</v>
      </c>
      <c r="AD382" s="153">
        <v>0</v>
      </c>
      <c r="AE382" s="153">
        <v>0</v>
      </c>
      <c r="AF382" s="181">
        <v>1.1507638899999999</v>
      </c>
      <c r="AG382" s="180">
        <v>80292.17297</v>
      </c>
      <c r="AH382" s="180">
        <v>-46.977589995000002</v>
      </c>
      <c r="AI382" s="128" t="s">
        <v>46</v>
      </c>
      <c r="AJ382" s="128" t="s">
        <v>46</v>
      </c>
      <c r="AK382" s="128" t="s">
        <v>46</v>
      </c>
    </row>
    <row r="383" spans="1:37" ht="14.75" customHeight="1" x14ac:dyDescent="0.35">
      <c r="A383" s="8"/>
      <c r="B383" s="129">
        <v>7351138000184</v>
      </c>
      <c r="C383" s="125" t="s">
        <v>7884</v>
      </c>
      <c r="D383" s="122" t="s">
        <v>3552</v>
      </c>
      <c r="E383" s="126" t="s">
        <v>7590</v>
      </c>
      <c r="F383" s="126" t="s">
        <v>163</v>
      </c>
      <c r="G383" s="126" t="s">
        <v>6822</v>
      </c>
      <c r="H383" s="127">
        <v>1</v>
      </c>
      <c r="I383" s="127">
        <v>1</v>
      </c>
      <c r="J383" s="127">
        <v>1</v>
      </c>
      <c r="K383" s="126" t="s">
        <v>215</v>
      </c>
      <c r="L383" s="126" t="s">
        <v>215</v>
      </c>
      <c r="M383" s="153">
        <v>0.01</v>
      </c>
      <c r="N383" s="128" t="s">
        <v>46</v>
      </c>
      <c r="O383" s="155">
        <v>38477</v>
      </c>
      <c r="P383" s="153">
        <v>1.0974708985E-2</v>
      </c>
      <c r="Q383" s="153">
        <v>9.3119872477999993E-2</v>
      </c>
      <c r="R383" s="153">
        <v>0.11824806317</v>
      </c>
      <c r="S383" s="153">
        <v>0.22750615406000002</v>
      </c>
      <c r="T383" s="153">
        <v>0.37831328846000001</v>
      </c>
      <c r="U383" s="153">
        <v>0.89961772647000005</v>
      </c>
      <c r="V383" s="153">
        <v>0.89867830577000007</v>
      </c>
      <c r="W383" s="153">
        <v>0.88808358337000004</v>
      </c>
      <c r="X383" s="153">
        <v>0.8806769175300001</v>
      </c>
      <c r="Y383" s="153">
        <v>0.88506436754999995</v>
      </c>
      <c r="Z383" s="153">
        <v>1.1284117484000001E-3</v>
      </c>
      <c r="AA383" s="153">
        <v>2.8573470672E-3</v>
      </c>
      <c r="AB383" s="178">
        <v>-18.166005283000001</v>
      </c>
      <c r="AC383" s="177">
        <v>-6.0144962518999998</v>
      </c>
      <c r="AD383" s="153">
        <v>0</v>
      </c>
      <c r="AE383" s="153">
        <v>-6.4771744790999997E-3</v>
      </c>
      <c r="AF383" s="181">
        <v>6.1117924090000004</v>
      </c>
      <c r="AG383" s="180">
        <v>149264.269</v>
      </c>
      <c r="AH383" s="180">
        <v>7652.8421500000004</v>
      </c>
      <c r="AI383" s="128">
        <v>0</v>
      </c>
      <c r="AJ383" s="128">
        <v>0</v>
      </c>
      <c r="AK383" s="128">
        <v>0</v>
      </c>
    </row>
    <row r="384" spans="1:37" ht="14.75" customHeight="1" x14ac:dyDescent="0.35">
      <c r="A384" s="8"/>
      <c r="B384" s="129">
        <v>33342285000106</v>
      </c>
      <c r="C384" s="125" t="s">
        <v>7885</v>
      </c>
      <c r="D384" s="122" t="s">
        <v>3401</v>
      </c>
      <c r="E384" s="126" t="s">
        <v>2371</v>
      </c>
      <c r="F384" s="126" t="s">
        <v>163</v>
      </c>
      <c r="G384" s="126" t="s">
        <v>3570</v>
      </c>
      <c r="H384" s="127">
        <v>1000</v>
      </c>
      <c r="I384" s="127">
        <v>1000</v>
      </c>
      <c r="J384" s="127">
        <v>1000</v>
      </c>
      <c r="K384" s="126" t="s">
        <v>3554</v>
      </c>
      <c r="L384" s="126" t="s">
        <v>3554</v>
      </c>
      <c r="M384" s="153">
        <v>5.5000000000000005E-3</v>
      </c>
      <c r="N384" s="128" t="s">
        <v>46</v>
      </c>
      <c r="O384" s="155">
        <v>43703</v>
      </c>
      <c r="P384" s="153">
        <v>1.2186653592000002E-2</v>
      </c>
      <c r="Q384" s="153">
        <v>0.11709300153999999</v>
      </c>
      <c r="R384" s="153">
        <v>0.14436988163</v>
      </c>
      <c r="S384" s="153">
        <v>0.29453612494000003</v>
      </c>
      <c r="T384" s="153">
        <v>0.44925624751999998</v>
      </c>
      <c r="U384" s="153">
        <v>0.99896312632000006</v>
      </c>
      <c r="V384" s="153">
        <v>1.1300374177999999</v>
      </c>
      <c r="W384" s="153">
        <v>1.0842674152</v>
      </c>
      <c r="X384" s="153">
        <v>1.1401501101</v>
      </c>
      <c r="Y384" s="153">
        <v>1.0510355007000001</v>
      </c>
      <c r="Z384" s="153">
        <v>9.8456578126000002E-3</v>
      </c>
      <c r="AA384" s="153">
        <v>1.5599595387000001E-2</v>
      </c>
      <c r="AB384" s="178">
        <v>1.0205289751</v>
      </c>
      <c r="AC384" s="177">
        <v>0.29288762860000001</v>
      </c>
      <c r="AD384" s="153">
        <v>-5.6514525865E-3</v>
      </c>
      <c r="AE384" s="153">
        <v>-5.9314892341E-2</v>
      </c>
      <c r="AF384" s="181">
        <v>1.74357367</v>
      </c>
      <c r="AG384" s="180">
        <v>11161.040279999999</v>
      </c>
      <c r="AH384" s="180">
        <v>3122.0956099999999</v>
      </c>
      <c r="AI384" s="128" t="s">
        <v>46</v>
      </c>
      <c r="AJ384" s="128" t="s">
        <v>46</v>
      </c>
      <c r="AK384" s="128" t="s">
        <v>46</v>
      </c>
    </row>
    <row r="385" spans="1:37" ht="14.75" customHeight="1" x14ac:dyDescent="0.35">
      <c r="A385" s="8"/>
      <c r="B385" s="129">
        <v>9120774000120</v>
      </c>
      <c r="C385" s="125" t="s">
        <v>7886</v>
      </c>
      <c r="D385" s="122" t="s">
        <v>3393</v>
      </c>
      <c r="E385" s="126" t="s">
        <v>7887</v>
      </c>
      <c r="F385" s="126" t="s">
        <v>114</v>
      </c>
      <c r="G385" s="126" t="s">
        <v>115</v>
      </c>
      <c r="H385" s="127">
        <v>5000</v>
      </c>
      <c r="I385" s="127">
        <v>0</v>
      </c>
      <c r="J385" s="127">
        <v>0</v>
      </c>
      <c r="K385" s="126" t="s">
        <v>214</v>
      </c>
      <c r="L385" s="126" t="s">
        <v>3556</v>
      </c>
      <c r="M385" s="153">
        <v>0.02</v>
      </c>
      <c r="N385" s="128" t="s">
        <v>7488</v>
      </c>
      <c r="O385" s="155">
        <v>39422</v>
      </c>
      <c r="P385" s="153">
        <v>3.8529254250999997E-2</v>
      </c>
      <c r="Q385" s="153">
        <v>0.23954256137000002</v>
      </c>
      <c r="R385" s="153">
        <v>8.4185930244999999E-2</v>
      </c>
      <c r="S385" s="153">
        <v>0.10333244714999999</v>
      </c>
      <c r="T385" s="153">
        <v>5.0740517008000002E-2</v>
      </c>
      <c r="U385" s="153">
        <v>3.1583161030000002</v>
      </c>
      <c r="V385" s="153">
        <v>2.3117697380999997</v>
      </c>
      <c r="W385" s="153">
        <v>0.63226526167000008</v>
      </c>
      <c r="X385" s="153">
        <v>0.40000017327000004</v>
      </c>
      <c r="Y385" s="153">
        <v>0.1187074971</v>
      </c>
      <c r="Z385" s="153">
        <v>0.17664253914</v>
      </c>
      <c r="AA385" s="153">
        <v>0.19093826079999998</v>
      </c>
      <c r="AB385" s="178">
        <v>-0.16037153414999999</v>
      </c>
      <c r="AC385" s="177">
        <v>0.13776431737</v>
      </c>
      <c r="AD385" s="153">
        <v>-0.16543373531</v>
      </c>
      <c r="AE385" s="153">
        <v>-0.44890438172000002</v>
      </c>
      <c r="AF385" s="181">
        <v>5.8794259180999999</v>
      </c>
      <c r="AG385" s="180">
        <v>132616.14892000001</v>
      </c>
      <c r="AH385" s="180">
        <v>-81648.613689999998</v>
      </c>
      <c r="AI385" s="128" t="s">
        <v>46</v>
      </c>
      <c r="AJ385" s="128" t="s">
        <v>46</v>
      </c>
      <c r="AK385" s="128" t="s">
        <v>46</v>
      </c>
    </row>
    <row r="386" spans="1:37" ht="14.75" customHeight="1" x14ac:dyDescent="0.35">
      <c r="A386" s="8"/>
      <c r="B386" s="129">
        <v>42730970000192</v>
      </c>
      <c r="C386" s="125" t="s">
        <v>7888</v>
      </c>
      <c r="D386" s="122"/>
      <c r="E386" s="126" t="s">
        <v>7887</v>
      </c>
      <c r="F386" s="126" t="s">
        <v>163</v>
      </c>
      <c r="G386" s="126" t="s">
        <v>3547</v>
      </c>
      <c r="H386" s="127">
        <v>5000</v>
      </c>
      <c r="I386" s="127">
        <v>1000</v>
      </c>
      <c r="J386" s="127">
        <v>1000</v>
      </c>
      <c r="K386" s="126" t="s">
        <v>214</v>
      </c>
      <c r="L386" s="126" t="s">
        <v>3554</v>
      </c>
      <c r="M386" s="153">
        <v>5.0000000000000001E-3</v>
      </c>
      <c r="N386" s="128" t="s">
        <v>7889</v>
      </c>
      <c r="O386" s="155">
        <v>44456</v>
      </c>
      <c r="P386" s="153">
        <v>1.2226705475999999E-2</v>
      </c>
      <c r="Q386" s="153">
        <v>0.10857118783000001</v>
      </c>
      <c r="R386" s="153">
        <v>0.13603682453999999</v>
      </c>
      <c r="S386" s="153">
        <v>0.27767165694000001</v>
      </c>
      <c r="T386" s="153">
        <v>0.45611085029999998</v>
      </c>
      <c r="U386" s="153">
        <v>1.0022462552</v>
      </c>
      <c r="V386" s="153">
        <v>1.0477953689000001</v>
      </c>
      <c r="W386" s="153">
        <v>1.0216832933</v>
      </c>
      <c r="X386" s="153">
        <v>1.0748677102999999</v>
      </c>
      <c r="Y386" s="153">
        <v>1.0670718517</v>
      </c>
      <c r="Z386" s="153">
        <v>3.2838652688999999E-3</v>
      </c>
      <c r="AA386" s="153">
        <v>5.3937390094000006E-3</v>
      </c>
      <c r="AB386" s="178">
        <v>0.81911107884000001</v>
      </c>
      <c r="AC386" s="177">
        <v>2.0048039100000001</v>
      </c>
      <c r="AD386" s="153">
        <v>-5.0162266087999999E-4</v>
      </c>
      <c r="AE386" s="153">
        <v>-1.4404811533E-3</v>
      </c>
      <c r="AF386" s="181">
        <v>1.6563045418</v>
      </c>
      <c r="AG386" s="180">
        <v>73688.835699999996</v>
      </c>
      <c r="AH386" s="180">
        <v>827.19776999999999</v>
      </c>
      <c r="AI386" s="128" t="s">
        <v>46</v>
      </c>
      <c r="AJ386" s="128" t="s">
        <v>46</v>
      </c>
      <c r="AK386" s="128" t="s">
        <v>46</v>
      </c>
    </row>
    <row r="387" spans="1:37" ht="14.75" customHeight="1" x14ac:dyDescent="0.35">
      <c r="A387" s="8"/>
      <c r="B387" s="129">
        <v>48107119000194</v>
      </c>
      <c r="C387" s="125" t="s">
        <v>7890</v>
      </c>
      <c r="D387" s="122"/>
      <c r="E387" s="126" t="s">
        <v>2793</v>
      </c>
      <c r="F387" s="126" t="s">
        <v>163</v>
      </c>
      <c r="G387" s="126" t="s">
        <v>3566</v>
      </c>
      <c r="H387" s="127">
        <v>5000</v>
      </c>
      <c r="I387" s="127">
        <v>1000</v>
      </c>
      <c r="J387" s="127">
        <v>1000</v>
      </c>
      <c r="K387" s="126" t="s">
        <v>7441</v>
      </c>
      <c r="L387" s="126" t="s">
        <v>223</v>
      </c>
      <c r="M387" s="153">
        <v>3.4499999999999999E-3</v>
      </c>
      <c r="N387" s="128" t="s">
        <v>46</v>
      </c>
      <c r="O387" s="155">
        <v>44921</v>
      </c>
      <c r="P387" s="153">
        <v>9.7868079047000005E-3</v>
      </c>
      <c r="Q387" s="153">
        <v>9.4190027650000008E-2</v>
      </c>
      <c r="R387" s="153">
        <v>0.11967974924999999</v>
      </c>
      <c r="S387" s="153">
        <v>0.20927884959000001</v>
      </c>
      <c r="T387" s="153" t="s">
        <v>46</v>
      </c>
      <c r="U387" s="153">
        <v>0.80224322021000005</v>
      </c>
      <c r="V387" s="153">
        <v>0.90900612530000002</v>
      </c>
      <c r="W387" s="153">
        <v>0.89883603781999999</v>
      </c>
      <c r="X387" s="153">
        <v>0.81011897424000001</v>
      </c>
      <c r="Y387" s="153" t="s">
        <v>46</v>
      </c>
      <c r="Z387" s="153">
        <v>1.0048061290999999E-2</v>
      </c>
      <c r="AA387" s="153">
        <v>1.3983990571000001E-2</v>
      </c>
      <c r="AB387" s="178">
        <v>-1.1922974953000001</v>
      </c>
      <c r="AC387" s="177">
        <v>-1.2778002604000001</v>
      </c>
      <c r="AD387" s="153">
        <v>-2.3764162998E-3</v>
      </c>
      <c r="AE387" s="153">
        <v>-1.2756455258999998E-2</v>
      </c>
      <c r="AF387" s="181">
        <v>1.318929</v>
      </c>
      <c r="AG387" s="180">
        <v>126415.95856</v>
      </c>
      <c r="AH387" s="180">
        <v>-43785.848279999998</v>
      </c>
      <c r="AI387" s="128" t="s">
        <v>46</v>
      </c>
      <c r="AJ387" s="128" t="s">
        <v>46</v>
      </c>
      <c r="AK387" s="128" t="s">
        <v>46</v>
      </c>
    </row>
    <row r="388" spans="1:37" ht="14.75" customHeight="1" x14ac:dyDescent="0.35">
      <c r="A388" s="8"/>
      <c r="B388" s="129">
        <v>46300375000178</v>
      </c>
      <c r="C388" s="125" t="s">
        <v>7891</v>
      </c>
      <c r="D388" s="122"/>
      <c r="E388" s="126" t="s">
        <v>7892</v>
      </c>
      <c r="F388" s="126" t="s">
        <v>114</v>
      </c>
      <c r="G388" s="126" t="s">
        <v>115</v>
      </c>
      <c r="H388" s="127">
        <v>25000</v>
      </c>
      <c r="I388" s="127">
        <v>10000</v>
      </c>
      <c r="J388" s="127">
        <v>10000</v>
      </c>
      <c r="K388" s="126" t="s">
        <v>7893</v>
      </c>
      <c r="L388" s="126" t="s">
        <v>7894</v>
      </c>
      <c r="M388" s="153">
        <v>0.02</v>
      </c>
      <c r="N388" s="128" t="s">
        <v>7895</v>
      </c>
      <c r="O388" s="155">
        <v>44701</v>
      </c>
      <c r="P388" s="153">
        <v>6.6271207611999991E-2</v>
      </c>
      <c r="Q388" s="153">
        <v>0.34485300651</v>
      </c>
      <c r="R388" s="153">
        <v>0.10686541601000001</v>
      </c>
      <c r="S388" s="153">
        <v>0.14163523267</v>
      </c>
      <c r="T388" s="153">
        <v>0.51756219803999992</v>
      </c>
      <c r="U388" s="153">
        <v>5.4323766767999997</v>
      </c>
      <c r="V388" s="153">
        <v>3.3280964351</v>
      </c>
      <c r="W388" s="153">
        <v>0.80259599226000011</v>
      </c>
      <c r="X388" s="153">
        <v>0.54827035617999997</v>
      </c>
      <c r="Y388" s="153">
        <v>1.2108373494</v>
      </c>
      <c r="Z388" s="153">
        <v>0.22858271790000001</v>
      </c>
      <c r="AA388" s="153">
        <v>0.18091389090999999</v>
      </c>
      <c r="AB388" s="178">
        <v>1.1152118576E-2</v>
      </c>
      <c r="AC388" s="177">
        <v>0.1035560307</v>
      </c>
      <c r="AD388" s="153">
        <v>-0.21237221480999999</v>
      </c>
      <c r="AE388" s="153">
        <v>-0.27879780599999998</v>
      </c>
      <c r="AF388" s="181">
        <v>1.5057924409000001</v>
      </c>
      <c r="AG388" s="180">
        <v>143184.00555</v>
      </c>
      <c r="AH388" s="180">
        <v>-9756.3223400000006</v>
      </c>
      <c r="AI388" s="128" t="s">
        <v>46</v>
      </c>
      <c r="AJ388" s="128" t="s">
        <v>46</v>
      </c>
      <c r="AK388" s="128" t="s">
        <v>46</v>
      </c>
    </row>
    <row r="389" spans="1:37" ht="14.75" customHeight="1" x14ac:dyDescent="0.35">
      <c r="A389" s="8"/>
      <c r="B389" s="129">
        <v>11110904000196</v>
      </c>
      <c r="C389" s="125" t="s">
        <v>7896</v>
      </c>
      <c r="D389" s="122"/>
      <c r="E389" s="126" t="s">
        <v>7887</v>
      </c>
      <c r="F389" s="126" t="s">
        <v>163</v>
      </c>
      <c r="G389" s="126" t="s">
        <v>3566</v>
      </c>
      <c r="H389" s="127">
        <v>3000</v>
      </c>
      <c r="I389" s="127">
        <v>1000</v>
      </c>
      <c r="J389" s="127">
        <v>1000</v>
      </c>
      <c r="K389" s="126" t="s">
        <v>215</v>
      </c>
      <c r="L389" s="126" t="s">
        <v>215</v>
      </c>
      <c r="M389" s="153">
        <v>5.0000000000000001E-3</v>
      </c>
      <c r="N389" s="128" t="s">
        <v>46</v>
      </c>
      <c r="O389" s="155">
        <v>40121</v>
      </c>
      <c r="P389" s="153">
        <v>1.1730739687000001E-2</v>
      </c>
      <c r="Q389" s="153">
        <v>0.10007910237999999</v>
      </c>
      <c r="R389" s="153">
        <v>0.12791786669999999</v>
      </c>
      <c r="S389" s="153">
        <v>0.24733880029000002</v>
      </c>
      <c r="T389" s="153">
        <v>0.40813664846000003</v>
      </c>
      <c r="U389" s="153">
        <v>0.96159099815000004</v>
      </c>
      <c r="V389" s="153">
        <v>0.96584022055999996</v>
      </c>
      <c r="W389" s="153">
        <v>0.96070713033999988</v>
      </c>
      <c r="X389" s="153">
        <v>0.95744914295000005</v>
      </c>
      <c r="Y389" s="153">
        <v>0.95483615209999995</v>
      </c>
      <c r="Z389" s="153">
        <v>9.2586130358999997E-4</v>
      </c>
      <c r="AA389" s="153">
        <v>2.0791120061E-3</v>
      </c>
      <c r="AB389" s="178">
        <v>-12.860932881</v>
      </c>
      <c r="AC389" s="177">
        <v>-11.939842800999999</v>
      </c>
      <c r="AD389" s="153">
        <v>0</v>
      </c>
      <c r="AE389" s="153">
        <v>-1.7828676450999999E-3</v>
      </c>
      <c r="AF389" s="181">
        <v>3.9830035044000001</v>
      </c>
      <c r="AG389" s="180">
        <v>1214892.8473</v>
      </c>
      <c r="AH389" s="180">
        <v>40070.112226999998</v>
      </c>
      <c r="AI389" s="128" t="s">
        <v>46</v>
      </c>
      <c r="AJ389" s="128" t="s">
        <v>46</v>
      </c>
      <c r="AK389" s="128" t="s">
        <v>46</v>
      </c>
    </row>
    <row r="390" spans="1:37" ht="14.75" customHeight="1" x14ac:dyDescent="0.35">
      <c r="A390" s="8"/>
      <c r="B390" s="129">
        <v>9911412000158</v>
      </c>
      <c r="C390" s="125" t="s">
        <v>7897</v>
      </c>
      <c r="D390" s="122"/>
      <c r="E390" s="126" t="s">
        <v>7887</v>
      </c>
      <c r="F390" s="126" t="s">
        <v>163</v>
      </c>
      <c r="G390" s="126" t="s">
        <v>3566</v>
      </c>
      <c r="H390" s="127">
        <v>500000</v>
      </c>
      <c r="I390" s="127">
        <v>10000</v>
      </c>
      <c r="J390" s="127">
        <v>0</v>
      </c>
      <c r="K390" s="126" t="s">
        <v>215</v>
      </c>
      <c r="L390" s="126" t="s">
        <v>216</v>
      </c>
      <c r="M390" s="153">
        <v>4.0000000000000001E-3</v>
      </c>
      <c r="N390" s="128" t="s">
        <v>46</v>
      </c>
      <c r="O390" s="155">
        <v>39723</v>
      </c>
      <c r="P390" s="153">
        <v>1.1758356063999999E-2</v>
      </c>
      <c r="Q390" s="153">
        <v>0.10038799336</v>
      </c>
      <c r="R390" s="153">
        <v>0.12862218285999999</v>
      </c>
      <c r="S390" s="153">
        <v>0.25864888254000001</v>
      </c>
      <c r="T390" s="153">
        <v>0.42785628397999997</v>
      </c>
      <c r="U390" s="153">
        <v>0.96385476502</v>
      </c>
      <c r="V390" s="153">
        <v>0.96882125578</v>
      </c>
      <c r="W390" s="153">
        <v>0.96599678669</v>
      </c>
      <c r="X390" s="153">
        <v>1.0012305009</v>
      </c>
      <c r="Y390" s="153">
        <v>1.0009702617</v>
      </c>
      <c r="Z390" s="153">
        <v>9.0100874552000003E-4</v>
      </c>
      <c r="AA390" s="153">
        <v>1.1403341826E-2</v>
      </c>
      <c r="AB390" s="178">
        <v>-13.246395995</v>
      </c>
      <c r="AC390" s="177">
        <v>-0.2457270362</v>
      </c>
      <c r="AD390" s="153">
        <v>0</v>
      </c>
      <c r="AE390" s="153">
        <v>-4.0476142800000003E-2</v>
      </c>
      <c r="AF390" s="181">
        <v>4.6138243000000001</v>
      </c>
      <c r="AG390" s="180">
        <v>17509.858110000001</v>
      </c>
      <c r="AH390" s="180">
        <v>-579.27552000000003</v>
      </c>
      <c r="AI390" s="128" t="s">
        <v>46</v>
      </c>
      <c r="AJ390" s="128" t="s">
        <v>46</v>
      </c>
      <c r="AK390" s="128" t="s">
        <v>46</v>
      </c>
    </row>
    <row r="391" spans="1:37" ht="14.75" customHeight="1" x14ac:dyDescent="0.35">
      <c r="A391" s="8"/>
      <c r="B391" s="129">
        <v>4240128000183</v>
      </c>
      <c r="C391" s="125" t="s">
        <v>7898</v>
      </c>
      <c r="D391" s="122" t="s">
        <v>3394</v>
      </c>
      <c r="E391" s="126" t="s">
        <v>4867</v>
      </c>
      <c r="F391" s="126" t="s">
        <v>163</v>
      </c>
      <c r="G391" s="126" t="s">
        <v>3547</v>
      </c>
      <c r="H391" s="127">
        <v>1000</v>
      </c>
      <c r="I391" s="127">
        <v>1000</v>
      </c>
      <c r="J391" s="127">
        <v>1000</v>
      </c>
      <c r="K391" s="126" t="s">
        <v>220</v>
      </c>
      <c r="L391" s="126" t="s">
        <v>7525</v>
      </c>
      <c r="M391" s="153">
        <v>5.0000000000000001E-3</v>
      </c>
      <c r="N391" s="128" t="s">
        <v>46</v>
      </c>
      <c r="O391" s="155">
        <v>36983</v>
      </c>
      <c r="P391" s="153">
        <v>1.2949538963000001E-2</v>
      </c>
      <c r="Q391" s="153">
        <v>0.11038193137000001</v>
      </c>
      <c r="R391" s="153">
        <v>0.14037439491000001</v>
      </c>
      <c r="S391" s="153">
        <v>0.31231633173000001</v>
      </c>
      <c r="T391" s="153">
        <v>0.43439546046999999</v>
      </c>
      <c r="U391" s="153">
        <v>1.0614982881999999</v>
      </c>
      <c r="V391" s="153">
        <v>1.0652704351</v>
      </c>
      <c r="W391" s="153">
        <v>1.0542599371000001</v>
      </c>
      <c r="X391" s="153">
        <v>1.2089773370999999</v>
      </c>
      <c r="Y391" s="153">
        <v>1.0162686725000001</v>
      </c>
      <c r="Z391" s="153">
        <v>8.0304883694999989E-3</v>
      </c>
      <c r="AA391" s="153">
        <v>2.1320498861000001E-2</v>
      </c>
      <c r="AB391" s="178">
        <v>0.81120939742999998</v>
      </c>
      <c r="AC391" s="177">
        <v>0.27384946982000002</v>
      </c>
      <c r="AD391" s="153">
        <v>-3.8371455293000002E-3</v>
      </c>
      <c r="AE391" s="153">
        <v>-2.5539069597999998E-2</v>
      </c>
      <c r="AF391" s="181">
        <v>17.9873233</v>
      </c>
      <c r="AG391" s="180">
        <v>103240.45940000001</v>
      </c>
      <c r="AH391" s="180">
        <v>41986.936309999997</v>
      </c>
      <c r="AI391" s="128" t="s">
        <v>46</v>
      </c>
      <c r="AJ391" s="128" t="s">
        <v>46</v>
      </c>
      <c r="AK391" s="128" t="s">
        <v>46</v>
      </c>
    </row>
    <row r="392" spans="1:37" ht="14.75" customHeight="1" x14ac:dyDescent="0.35">
      <c r="A392" s="8"/>
      <c r="B392" s="129">
        <v>3897077000102</v>
      </c>
      <c r="C392" s="125" t="s">
        <v>7899</v>
      </c>
      <c r="D392" s="122" t="s">
        <v>3393</v>
      </c>
      <c r="E392" s="126" t="s">
        <v>373</v>
      </c>
      <c r="F392" s="126" t="s">
        <v>114</v>
      </c>
      <c r="G392" s="126" t="s">
        <v>5078</v>
      </c>
      <c r="H392" s="127">
        <v>1000</v>
      </c>
      <c r="I392" s="127">
        <v>0</v>
      </c>
      <c r="J392" s="127">
        <v>1000</v>
      </c>
      <c r="K392" s="126" t="s">
        <v>216</v>
      </c>
      <c r="L392" s="126" t="s">
        <v>223</v>
      </c>
      <c r="M392" s="153">
        <v>0.02</v>
      </c>
      <c r="N392" s="128" t="s">
        <v>46</v>
      </c>
      <c r="O392" s="155">
        <v>36707</v>
      </c>
      <c r="P392" s="153">
        <v>4.3152405489000005E-2</v>
      </c>
      <c r="Q392" s="153">
        <v>0.33572203066</v>
      </c>
      <c r="R392" s="153">
        <v>0.19363926754000002</v>
      </c>
      <c r="S392" s="153">
        <v>0.31712709399</v>
      </c>
      <c r="T392" s="153">
        <v>0.31445646319000004</v>
      </c>
      <c r="U392" s="153">
        <v>3.5372845852000001</v>
      </c>
      <c r="V392" s="153">
        <v>3.2399755035999998</v>
      </c>
      <c r="W392" s="153">
        <v>1.4542974319000002</v>
      </c>
      <c r="X392" s="153">
        <v>1.2275998104000001</v>
      </c>
      <c r="Y392" s="153">
        <v>0.73567125237999997</v>
      </c>
      <c r="Z392" s="153">
        <v>0.16196280711</v>
      </c>
      <c r="AA392" s="153">
        <v>0.24001976481000001</v>
      </c>
      <c r="AB392" s="178">
        <v>0.41726297504999998</v>
      </c>
      <c r="AC392" s="177">
        <v>7.4851271400000002E-2</v>
      </c>
      <c r="AD392" s="153">
        <v>-0.1303975151</v>
      </c>
      <c r="AE392" s="153">
        <v>-0.61888185764000003</v>
      </c>
      <c r="AF392" s="181">
        <v>24.8746796</v>
      </c>
      <c r="AG392" s="180">
        <v>43114.731549999997</v>
      </c>
      <c r="AH392" s="180">
        <v>0</v>
      </c>
      <c r="AI392" s="128" t="s">
        <v>46</v>
      </c>
      <c r="AJ392" s="128" t="s">
        <v>46</v>
      </c>
      <c r="AK392" s="128" t="s">
        <v>46</v>
      </c>
    </row>
    <row r="393" spans="1:37" ht="14.75" customHeight="1" x14ac:dyDescent="0.35">
      <c r="A393" s="8"/>
      <c r="B393" s="129">
        <v>7812369000148</v>
      </c>
      <c r="C393" s="125" t="s">
        <v>7900</v>
      </c>
      <c r="D393" s="122"/>
      <c r="E393" s="126" t="s">
        <v>373</v>
      </c>
      <c r="F393" s="126" t="s">
        <v>163</v>
      </c>
      <c r="G393" s="126" t="s">
        <v>3570</v>
      </c>
      <c r="H393" s="127">
        <v>500</v>
      </c>
      <c r="I393" s="127">
        <v>100</v>
      </c>
      <c r="J393" s="127">
        <v>500</v>
      </c>
      <c r="K393" s="126" t="s">
        <v>215</v>
      </c>
      <c r="L393" s="126" t="s">
        <v>215</v>
      </c>
      <c r="M393" s="153">
        <v>2E-3</v>
      </c>
      <c r="N393" s="128" t="s">
        <v>46</v>
      </c>
      <c r="O393" s="155">
        <v>38761</v>
      </c>
      <c r="P393" s="153">
        <v>1.1964822379E-2</v>
      </c>
      <c r="Q393" s="153">
        <v>0.10206231534</v>
      </c>
      <c r="R393" s="153">
        <v>0.13066627644000001</v>
      </c>
      <c r="S393" s="153">
        <v>0.25324319755000002</v>
      </c>
      <c r="T393" s="153">
        <v>0.41905419062999999</v>
      </c>
      <c r="U393" s="153">
        <v>0.98077920074000002</v>
      </c>
      <c r="V393" s="153">
        <v>0.98497974916999997</v>
      </c>
      <c r="W393" s="153">
        <v>0.98134863182999998</v>
      </c>
      <c r="X393" s="153">
        <v>0.98030508019999996</v>
      </c>
      <c r="Y393" s="153">
        <v>0.98037775437999997</v>
      </c>
      <c r="Z393" s="153">
        <v>9.3067911293999992E-4</v>
      </c>
      <c r="AA393" s="153">
        <v>2.2969249906000001E-3</v>
      </c>
      <c r="AB393" s="178">
        <v>-5.905277001</v>
      </c>
      <c r="AC393" s="177">
        <v>-2.9144702428999998</v>
      </c>
      <c r="AD393" s="153">
        <v>0</v>
      </c>
      <c r="AE393" s="153">
        <v>-3.1929771978999998E-3</v>
      </c>
      <c r="AF393" s="181">
        <v>45.762210699999997</v>
      </c>
      <c r="AG393" s="180">
        <v>94351.446519999998</v>
      </c>
      <c r="AH393" s="180">
        <v>-32851.384729999998</v>
      </c>
      <c r="AI393" s="128" t="s">
        <v>46</v>
      </c>
      <c r="AJ393" s="128" t="s">
        <v>46</v>
      </c>
      <c r="AK393" s="128" t="s">
        <v>46</v>
      </c>
    </row>
    <row r="394" spans="1:37" ht="14.75" customHeight="1" x14ac:dyDescent="0.35">
      <c r="A394" s="8"/>
      <c r="B394" s="129">
        <v>9635172000106</v>
      </c>
      <c r="C394" s="125" t="s">
        <v>7901</v>
      </c>
      <c r="D394" s="122" t="s">
        <v>3394</v>
      </c>
      <c r="E394" s="126" t="s">
        <v>373</v>
      </c>
      <c r="F394" s="126" t="s">
        <v>114</v>
      </c>
      <c r="G394" s="126" t="s">
        <v>115</v>
      </c>
      <c r="H394" s="127">
        <v>500</v>
      </c>
      <c r="I394" s="127">
        <v>100</v>
      </c>
      <c r="J394" s="127">
        <v>500</v>
      </c>
      <c r="K394" s="126" t="s">
        <v>214</v>
      </c>
      <c r="L394" s="126" t="s">
        <v>3556</v>
      </c>
      <c r="M394" s="153">
        <v>1.9E-2</v>
      </c>
      <c r="N394" s="128" t="s">
        <v>3414</v>
      </c>
      <c r="O394" s="155">
        <v>40385</v>
      </c>
      <c r="P394" s="153">
        <v>4.6556111088999999E-2</v>
      </c>
      <c r="Q394" s="153">
        <v>0.33992081137000002</v>
      </c>
      <c r="R394" s="153">
        <v>0.19192021852999999</v>
      </c>
      <c r="S394" s="153">
        <v>0.31027370155</v>
      </c>
      <c r="T394" s="153">
        <v>0.30987532011999996</v>
      </c>
      <c r="U394" s="153">
        <v>3.8162927937000002</v>
      </c>
      <c r="V394" s="153">
        <v>3.280496963</v>
      </c>
      <c r="W394" s="153">
        <v>1.4413867832</v>
      </c>
      <c r="X394" s="153">
        <v>1.2010703103</v>
      </c>
      <c r="Y394" s="153">
        <v>0.72495366295999997</v>
      </c>
      <c r="Z394" s="153">
        <v>0.16215446961000002</v>
      </c>
      <c r="AA394" s="153">
        <v>0.21677637335</v>
      </c>
      <c r="AB394" s="178">
        <v>0.40753338549000001</v>
      </c>
      <c r="AC394" s="177">
        <v>6.8916445852999997E-2</v>
      </c>
      <c r="AD394" s="153">
        <v>-0.132893648</v>
      </c>
      <c r="AE394" s="153">
        <v>-0.46766936098</v>
      </c>
      <c r="AF394" s="181">
        <v>3.5077124999999998</v>
      </c>
      <c r="AG394" s="180">
        <v>178617.21139000001</v>
      </c>
      <c r="AH394" s="180">
        <v>-3378.1835099999998</v>
      </c>
      <c r="AI394" s="128" t="s">
        <v>46</v>
      </c>
      <c r="AJ394" s="128" t="s">
        <v>46</v>
      </c>
      <c r="AK394" s="128" t="s">
        <v>46</v>
      </c>
    </row>
    <row r="395" spans="1:37" ht="14.75" customHeight="1" x14ac:dyDescent="0.35">
      <c r="A395" s="8"/>
      <c r="B395" s="129">
        <v>32139841000170</v>
      </c>
      <c r="C395" s="125" t="s">
        <v>7902</v>
      </c>
      <c r="D395" s="122"/>
      <c r="E395" s="126" t="s">
        <v>2793</v>
      </c>
      <c r="F395" s="126" t="s">
        <v>114</v>
      </c>
      <c r="G395" s="126" t="s">
        <v>115</v>
      </c>
      <c r="H395" s="127">
        <v>5000</v>
      </c>
      <c r="I395" s="127">
        <v>5000</v>
      </c>
      <c r="J395" s="127">
        <v>5000</v>
      </c>
      <c r="K395" s="126" t="s">
        <v>214</v>
      </c>
      <c r="L395" s="126" t="s">
        <v>3556</v>
      </c>
      <c r="M395" s="153">
        <v>7.3000000000000001E-3</v>
      </c>
      <c r="N395" s="128" t="s">
        <v>46</v>
      </c>
      <c r="O395" s="155">
        <v>43524</v>
      </c>
      <c r="P395" s="153">
        <v>4.5420946071000001E-2</v>
      </c>
      <c r="Q395" s="153">
        <v>0.32916790292999998</v>
      </c>
      <c r="R395" s="153">
        <v>0.18680239914000002</v>
      </c>
      <c r="S395" s="153">
        <v>0.30351711670999998</v>
      </c>
      <c r="T395" s="153">
        <v>0.30299382820000004</v>
      </c>
      <c r="U395" s="153">
        <v>3.7232411625999999</v>
      </c>
      <c r="V395" s="153">
        <v>3.1767231360000001</v>
      </c>
      <c r="W395" s="153">
        <v>1.4029502010999999</v>
      </c>
      <c r="X395" s="153">
        <v>1.1749155527000001</v>
      </c>
      <c r="Y395" s="153">
        <v>0.70885440479999995</v>
      </c>
      <c r="Z395" s="153">
        <v>0.15711931099999998</v>
      </c>
      <c r="AA395" s="153">
        <v>0.24091972495</v>
      </c>
      <c r="AB395" s="178">
        <v>0.38589649521000002</v>
      </c>
      <c r="AC395" s="177">
        <v>-3.0691914640000002E-2</v>
      </c>
      <c r="AD395" s="153">
        <v>-0.12902297258000001</v>
      </c>
      <c r="AE395" s="153">
        <v>-0.46746227691999998</v>
      </c>
      <c r="AF395" s="181">
        <v>13.797772999999999</v>
      </c>
      <c r="AG395" s="180">
        <v>35784.849399999999</v>
      </c>
      <c r="AH395" s="180">
        <v>-7540.1528600000001</v>
      </c>
      <c r="AI395" s="128" t="s">
        <v>46</v>
      </c>
      <c r="AJ395" s="128" t="s">
        <v>46</v>
      </c>
      <c r="AK395" s="128" t="s">
        <v>46</v>
      </c>
    </row>
    <row r="396" spans="1:37" ht="14.75" customHeight="1" x14ac:dyDescent="0.35">
      <c r="A396" s="8"/>
      <c r="B396" s="129">
        <v>8018849000102</v>
      </c>
      <c r="C396" s="125" t="s">
        <v>7903</v>
      </c>
      <c r="D396" s="122"/>
      <c r="E396" s="126" t="s">
        <v>7904</v>
      </c>
      <c r="F396" s="126" t="s">
        <v>114</v>
      </c>
      <c r="G396" s="126" t="s">
        <v>115</v>
      </c>
      <c r="H396" s="127">
        <v>5000</v>
      </c>
      <c r="I396" s="127">
        <v>1000</v>
      </c>
      <c r="J396" s="127">
        <v>1000</v>
      </c>
      <c r="K396" s="126" t="s">
        <v>214</v>
      </c>
      <c r="L396" s="126" t="s">
        <v>7905</v>
      </c>
      <c r="M396" s="153">
        <v>0.03</v>
      </c>
      <c r="N396" s="128" t="s">
        <v>46</v>
      </c>
      <c r="O396" s="155">
        <v>41554</v>
      </c>
      <c r="P396" s="153">
        <v>3.7145342272000004E-2</v>
      </c>
      <c r="Q396" s="153">
        <v>0.22808477023999998</v>
      </c>
      <c r="R396" s="153">
        <v>7.3563934392999991E-2</v>
      </c>
      <c r="S396" s="153">
        <v>0.10551929739</v>
      </c>
      <c r="T396" s="153">
        <v>9.0860953730999991E-2</v>
      </c>
      <c r="U396" s="153">
        <v>3.0448742112999998</v>
      </c>
      <c r="V396" s="153">
        <v>2.2011932515999999</v>
      </c>
      <c r="W396" s="153">
        <v>0.55249042318999997</v>
      </c>
      <c r="X396" s="153">
        <v>0.40846547626000002</v>
      </c>
      <c r="Y396" s="153">
        <v>0.21256930433000001</v>
      </c>
      <c r="Z396" s="153">
        <v>0.17376586025000001</v>
      </c>
      <c r="AA396" s="153">
        <v>0.21888910036999998</v>
      </c>
      <c r="AB396" s="178">
        <v>-0.22084316770000001</v>
      </c>
      <c r="AC396" s="177">
        <v>-6.3022607809E-2</v>
      </c>
      <c r="AD396" s="153">
        <v>-0.16620068761999998</v>
      </c>
      <c r="AE396" s="153">
        <v>-0.46348832231000003</v>
      </c>
      <c r="AF396" s="181">
        <v>1.93234661</v>
      </c>
      <c r="AG396" s="180">
        <v>17146.95001</v>
      </c>
      <c r="AH396" s="180">
        <v>-25796.067510000001</v>
      </c>
      <c r="AI396" s="128" t="s">
        <v>46</v>
      </c>
      <c r="AJ396" s="128" t="s">
        <v>46</v>
      </c>
      <c r="AK396" s="128" t="s">
        <v>46</v>
      </c>
    </row>
    <row r="397" spans="1:37" ht="14.75" customHeight="1" x14ac:dyDescent="0.35">
      <c r="A397" s="8"/>
      <c r="B397" s="129">
        <v>30378445000170</v>
      </c>
      <c r="C397" s="125" t="s">
        <v>7906</v>
      </c>
      <c r="D397" s="122" t="s">
        <v>3552</v>
      </c>
      <c r="E397" s="126" t="s">
        <v>7904</v>
      </c>
      <c r="F397" s="126" t="s">
        <v>163</v>
      </c>
      <c r="G397" s="126" t="s">
        <v>3566</v>
      </c>
      <c r="H397" s="127">
        <v>50000</v>
      </c>
      <c r="I397" s="127">
        <v>1000</v>
      </c>
      <c r="J397" s="127">
        <v>10000</v>
      </c>
      <c r="K397" s="126" t="s">
        <v>216</v>
      </c>
      <c r="L397" s="126" t="s">
        <v>223</v>
      </c>
      <c r="M397" s="153">
        <v>5.0000000000000001E-3</v>
      </c>
      <c r="N397" s="128" t="s">
        <v>46</v>
      </c>
      <c r="O397" s="155">
        <v>43293</v>
      </c>
      <c r="P397" s="153">
        <v>1.0952210378E-2</v>
      </c>
      <c r="Q397" s="153">
        <v>0.10009994298000001</v>
      </c>
      <c r="R397" s="153">
        <v>0.11408786767000001</v>
      </c>
      <c r="S397" s="153">
        <v>0.22084082023000001</v>
      </c>
      <c r="T397" s="153">
        <v>0.34426551737</v>
      </c>
      <c r="U397" s="153">
        <v>0.89777347294999998</v>
      </c>
      <c r="V397" s="153">
        <v>0.96604134841999989</v>
      </c>
      <c r="W397" s="153">
        <v>0.85683908578000001</v>
      </c>
      <c r="X397" s="153">
        <v>0.85487539282000002</v>
      </c>
      <c r="Y397" s="153">
        <v>0.80540956845</v>
      </c>
      <c r="Z397" s="153">
        <v>8.4379083160999995E-3</v>
      </c>
      <c r="AA397" s="153">
        <v>1.9088686170999999E-2</v>
      </c>
      <c r="AB397" s="178">
        <v>-2.0275300187999998</v>
      </c>
      <c r="AC397" s="177">
        <v>0.27260077213</v>
      </c>
      <c r="AD397" s="153">
        <v>-3.0758101316999999E-3</v>
      </c>
      <c r="AE397" s="153">
        <v>-4.4973095317E-2</v>
      </c>
      <c r="AF397" s="181">
        <v>1.88577734</v>
      </c>
      <c r="AG397" s="180">
        <v>155120.91516999999</v>
      </c>
      <c r="AH397" s="180">
        <v>9285.9072099999994</v>
      </c>
      <c r="AI397" s="128" t="s">
        <v>46</v>
      </c>
      <c r="AJ397" s="128" t="s">
        <v>46</v>
      </c>
      <c r="AK397" s="128" t="s">
        <v>46</v>
      </c>
    </row>
    <row r="398" spans="1:37" ht="14.75" customHeight="1" x14ac:dyDescent="0.35">
      <c r="A398" s="8"/>
      <c r="B398" s="129">
        <v>26104747000183</v>
      </c>
      <c r="C398" s="125" t="s">
        <v>7907</v>
      </c>
      <c r="D398" s="122" t="s">
        <v>3395</v>
      </c>
      <c r="E398" s="126" t="s">
        <v>7904</v>
      </c>
      <c r="F398" s="126" t="s">
        <v>163</v>
      </c>
      <c r="G398" s="126" t="s">
        <v>3547</v>
      </c>
      <c r="H398" s="127">
        <v>5000</v>
      </c>
      <c r="I398" s="127">
        <v>1000</v>
      </c>
      <c r="J398" s="127">
        <v>1000</v>
      </c>
      <c r="K398" s="126" t="s">
        <v>224</v>
      </c>
      <c r="L398" s="126" t="s">
        <v>7459</v>
      </c>
      <c r="M398" s="153">
        <v>5.0000000000000001E-3</v>
      </c>
      <c r="N398" s="128" t="s">
        <v>46</v>
      </c>
      <c r="O398" s="155">
        <v>42873</v>
      </c>
      <c r="P398" s="153">
        <v>1.2106341038999999E-2</v>
      </c>
      <c r="Q398" s="153">
        <v>0.11339195443</v>
      </c>
      <c r="R398" s="153">
        <v>0.13302333634999999</v>
      </c>
      <c r="S398" s="153">
        <v>0.32425258018000003</v>
      </c>
      <c r="T398" s="153">
        <v>0.4935655961</v>
      </c>
      <c r="U398" s="153">
        <v>0.99237975389999999</v>
      </c>
      <c r="V398" s="153">
        <v>1.0943194699000001</v>
      </c>
      <c r="W398" s="153">
        <v>0.99905096166999996</v>
      </c>
      <c r="X398" s="153">
        <v>1.2551825861000001</v>
      </c>
      <c r="Y398" s="153">
        <v>1.1546972719999999</v>
      </c>
      <c r="Z398" s="153">
        <v>1.9526873607999998E-2</v>
      </c>
      <c r="AA398" s="153">
        <v>1.4083331890999999E-2</v>
      </c>
      <c r="AB398" s="178">
        <v>4.0208859344000002E-3</v>
      </c>
      <c r="AC398" s="177">
        <v>0.31561689792999997</v>
      </c>
      <c r="AD398" s="153">
        <v>-9.5680273105000005E-3</v>
      </c>
      <c r="AE398" s="153">
        <v>-5.4322455308000006E-2</v>
      </c>
      <c r="AF398" s="181">
        <v>2.05237362</v>
      </c>
      <c r="AG398" s="180">
        <v>54939.009420000002</v>
      </c>
      <c r="AH398" s="180">
        <v>-2536.96252</v>
      </c>
      <c r="AI398" s="128" t="s">
        <v>46</v>
      </c>
      <c r="AJ398" s="128" t="s">
        <v>46</v>
      </c>
      <c r="AK398" s="128" t="s">
        <v>46</v>
      </c>
    </row>
    <row r="399" spans="1:37" ht="14.75" customHeight="1" x14ac:dyDescent="0.35">
      <c r="A399" s="8"/>
      <c r="B399" s="129">
        <v>52098757000163</v>
      </c>
      <c r="C399" s="125" t="s">
        <v>7908</v>
      </c>
      <c r="D399" s="122"/>
      <c r="E399" s="126" t="s">
        <v>7904</v>
      </c>
      <c r="F399" s="126" t="s">
        <v>163</v>
      </c>
      <c r="G399" s="126" t="s">
        <v>5358</v>
      </c>
      <c r="H399" s="127">
        <v>1000</v>
      </c>
      <c r="I399" s="127">
        <v>500</v>
      </c>
      <c r="J399" s="127">
        <v>500</v>
      </c>
      <c r="K399" s="126" t="s">
        <v>215</v>
      </c>
      <c r="L399" s="126" t="s">
        <v>7441</v>
      </c>
      <c r="M399" s="153">
        <v>2E-3</v>
      </c>
      <c r="N399" s="128" t="s">
        <v>46</v>
      </c>
      <c r="O399" s="155">
        <v>45191</v>
      </c>
      <c r="P399" s="153">
        <v>6.3055468217000001E-3</v>
      </c>
      <c r="Q399" s="153">
        <v>8.1615265118999997E-2</v>
      </c>
      <c r="R399" s="153">
        <v>9.0117985274000001E-2</v>
      </c>
      <c r="S399" s="153">
        <v>0.17730808752000002</v>
      </c>
      <c r="T399" s="153" t="s">
        <v>46</v>
      </c>
      <c r="U399" s="153">
        <v>0.51687764149000004</v>
      </c>
      <c r="V399" s="153">
        <v>0.78765000670999996</v>
      </c>
      <c r="W399" s="153">
        <v>0.67681703312999997</v>
      </c>
      <c r="X399" s="153">
        <v>0.68636007061000004</v>
      </c>
      <c r="Y399" s="153" t="s">
        <v>46</v>
      </c>
      <c r="Z399" s="153">
        <v>2.2605619692999998E-2</v>
      </c>
      <c r="AA399" s="153">
        <v>2.0453060808000002E-2</v>
      </c>
      <c r="AB399" s="178">
        <v>-1.6756006001999999</v>
      </c>
      <c r="AC399" s="177">
        <v>-1.5764054459000001</v>
      </c>
      <c r="AD399" s="153">
        <v>-1.7768023035999999E-2</v>
      </c>
      <c r="AE399" s="153">
        <v>-1.7768023035999999E-2</v>
      </c>
      <c r="AF399" s="181">
        <v>1.1803570800000001</v>
      </c>
      <c r="AG399" s="180">
        <v>16617.061389999999</v>
      </c>
      <c r="AH399" s="180">
        <v>-179.36599000000001</v>
      </c>
      <c r="AI399" s="128" t="s">
        <v>46</v>
      </c>
      <c r="AJ399" s="128" t="s">
        <v>46</v>
      </c>
      <c r="AK399" s="128" t="s">
        <v>46</v>
      </c>
    </row>
    <row r="400" spans="1:37" ht="14.75" customHeight="1" x14ac:dyDescent="0.35">
      <c r="A400" s="8"/>
      <c r="B400" s="129">
        <v>9594596000170</v>
      </c>
      <c r="C400" s="125" t="s">
        <v>7909</v>
      </c>
      <c r="D400" s="122"/>
      <c r="E400" s="126" t="s">
        <v>7904</v>
      </c>
      <c r="F400" s="126" t="s">
        <v>163</v>
      </c>
      <c r="G400" s="126" t="s">
        <v>5588</v>
      </c>
      <c r="H400" s="127">
        <v>100</v>
      </c>
      <c r="I400" s="127">
        <v>0</v>
      </c>
      <c r="J400" s="127">
        <v>50</v>
      </c>
      <c r="K400" s="126" t="s">
        <v>215</v>
      </c>
      <c r="L400" s="126" t="s">
        <v>7441</v>
      </c>
      <c r="M400" s="153">
        <v>2E-3</v>
      </c>
      <c r="N400" s="128" t="s">
        <v>46</v>
      </c>
      <c r="O400" s="155">
        <v>39776</v>
      </c>
      <c r="P400" s="153">
        <v>4.9771688135999996E-3</v>
      </c>
      <c r="Q400" s="153">
        <v>9.1670694438999986E-2</v>
      </c>
      <c r="R400" s="153">
        <v>5.7500314168999998E-2</v>
      </c>
      <c r="S400" s="153">
        <v>0.11534849204</v>
      </c>
      <c r="T400" s="153">
        <v>0.23571270282000001</v>
      </c>
      <c r="U400" s="153">
        <v>0.40798797477999998</v>
      </c>
      <c r="V400" s="153">
        <v>0.88469262440999996</v>
      </c>
      <c r="W400" s="153">
        <v>0.43184711599999998</v>
      </c>
      <c r="X400" s="153">
        <v>0.44651431447000001</v>
      </c>
      <c r="Y400" s="153">
        <v>0.55145013564000001</v>
      </c>
      <c r="Z400" s="153">
        <v>4.9193501781000001E-2</v>
      </c>
      <c r="AA400" s="153">
        <v>8.8836881349000002E-2</v>
      </c>
      <c r="AB400" s="178">
        <v>-1.3411235171</v>
      </c>
      <c r="AC400" s="177">
        <v>8.1475575112000001E-2</v>
      </c>
      <c r="AD400" s="153">
        <v>-4.2815902869E-2</v>
      </c>
      <c r="AE400" s="153">
        <v>-0.22919252404000001</v>
      </c>
      <c r="AF400" s="181">
        <v>5.0127619000000001</v>
      </c>
      <c r="AG400" s="180">
        <v>85093.220570000005</v>
      </c>
      <c r="AH400" s="180">
        <v>-33923.462319999999</v>
      </c>
      <c r="AI400" s="128" t="s">
        <v>46</v>
      </c>
      <c r="AJ400" s="128" t="s">
        <v>46</v>
      </c>
      <c r="AK400" s="128" t="s">
        <v>46</v>
      </c>
    </row>
    <row r="401" spans="1:37" ht="14.75" customHeight="1" x14ac:dyDescent="0.35">
      <c r="A401" s="8"/>
      <c r="B401" s="129">
        <v>5357507000110</v>
      </c>
      <c r="C401" s="125" t="s">
        <v>7910</v>
      </c>
      <c r="D401" s="122" t="s">
        <v>3393</v>
      </c>
      <c r="E401" s="126" t="s">
        <v>7904</v>
      </c>
      <c r="F401" s="126" t="s">
        <v>163</v>
      </c>
      <c r="G401" s="126" t="s">
        <v>4793</v>
      </c>
      <c r="H401" s="127">
        <v>50000</v>
      </c>
      <c r="I401" s="127">
        <v>1000</v>
      </c>
      <c r="J401" s="127">
        <v>5000</v>
      </c>
      <c r="K401" s="126" t="s">
        <v>215</v>
      </c>
      <c r="L401" s="126" t="s">
        <v>7441</v>
      </c>
      <c r="M401" s="153">
        <v>2E-3</v>
      </c>
      <c r="N401" s="128" t="s">
        <v>46</v>
      </c>
      <c r="O401" s="155">
        <v>37673</v>
      </c>
      <c r="P401" s="153">
        <v>5.0210958542999994E-3</v>
      </c>
      <c r="Q401" s="153">
        <v>9.1420782928000002E-2</v>
      </c>
      <c r="R401" s="153">
        <v>5.5437358311000003E-2</v>
      </c>
      <c r="S401" s="153">
        <v>0.1134159273</v>
      </c>
      <c r="T401" s="153">
        <v>0.22968370397000001</v>
      </c>
      <c r="U401" s="153">
        <v>0.41158875768000003</v>
      </c>
      <c r="V401" s="153">
        <v>0.88228078633999996</v>
      </c>
      <c r="W401" s="153">
        <v>0.41635360869000004</v>
      </c>
      <c r="X401" s="153">
        <v>0.43903335128999998</v>
      </c>
      <c r="Y401" s="153">
        <v>0.53734528599999998</v>
      </c>
      <c r="Z401" s="153">
        <v>4.9590212414000003E-2</v>
      </c>
      <c r="AA401" s="153">
        <v>9.4710607108E-2</v>
      </c>
      <c r="AB401" s="178">
        <v>-1.3670933835000001</v>
      </c>
      <c r="AC401" s="177">
        <v>8.2821586094000005E-2</v>
      </c>
      <c r="AD401" s="153">
        <v>-4.4884782893999997E-2</v>
      </c>
      <c r="AE401" s="153">
        <v>-0.25429704035</v>
      </c>
      <c r="AF401" s="181">
        <v>10.995407439999999</v>
      </c>
      <c r="AG401" s="180">
        <v>114164.15089999999</v>
      </c>
      <c r="AH401" s="180">
        <v>-6121.90139</v>
      </c>
      <c r="AI401" s="128" t="s">
        <v>46</v>
      </c>
      <c r="AJ401" s="128" t="s">
        <v>46</v>
      </c>
      <c r="AK401" s="128" t="s">
        <v>46</v>
      </c>
    </row>
    <row r="402" spans="1:37" ht="14.75" customHeight="1" x14ac:dyDescent="0.35">
      <c r="A402" s="8"/>
      <c r="B402" s="129">
        <v>838269000141</v>
      </c>
      <c r="C402" s="125" t="s">
        <v>7911</v>
      </c>
      <c r="D402" s="122" t="s">
        <v>3552</v>
      </c>
      <c r="E402" s="126" t="s">
        <v>7904</v>
      </c>
      <c r="F402" s="126" t="s">
        <v>163</v>
      </c>
      <c r="G402" s="126" t="s">
        <v>6644</v>
      </c>
      <c r="H402" s="127">
        <v>1000</v>
      </c>
      <c r="I402" s="127">
        <v>100</v>
      </c>
      <c r="J402" s="127">
        <v>500</v>
      </c>
      <c r="K402" s="126" t="s">
        <v>215</v>
      </c>
      <c r="L402" s="126" t="s">
        <v>215</v>
      </c>
      <c r="M402" s="153">
        <v>0.01</v>
      </c>
      <c r="N402" s="128" t="s">
        <v>46</v>
      </c>
      <c r="O402" s="155">
        <v>34974</v>
      </c>
      <c r="P402" s="153">
        <v>1.1338175854999999E-2</v>
      </c>
      <c r="Q402" s="153">
        <v>9.5580503146000015E-2</v>
      </c>
      <c r="R402" s="153">
        <v>0.12194800910999999</v>
      </c>
      <c r="S402" s="153">
        <v>0.23320662177999998</v>
      </c>
      <c r="T402" s="153">
        <v>0.38457152051999999</v>
      </c>
      <c r="U402" s="153">
        <v>0.9294117957100001</v>
      </c>
      <c r="V402" s="153">
        <v>0.92242528202000007</v>
      </c>
      <c r="W402" s="153">
        <v>0.91587144866000003</v>
      </c>
      <c r="X402" s="153">
        <v>0.90274344297999998</v>
      </c>
      <c r="Y402" s="153">
        <v>0.89970550853999998</v>
      </c>
      <c r="Z402" s="153">
        <v>8.8722120840000005E-4</v>
      </c>
      <c r="AA402" s="153">
        <v>4.1136431668000002E-3</v>
      </c>
      <c r="AB402" s="178">
        <v>-41.083128383000002</v>
      </c>
      <c r="AC402" s="177">
        <v>-8.3781800911000008</v>
      </c>
      <c r="AD402" s="153">
        <v>0</v>
      </c>
      <c r="AE402" s="153">
        <v>-8.392328105199999E-3</v>
      </c>
      <c r="AF402" s="181">
        <v>30.873197709999999</v>
      </c>
      <c r="AG402" s="180">
        <v>140099.97271999999</v>
      </c>
      <c r="AH402" s="180">
        <v>-37935.293369999999</v>
      </c>
      <c r="AI402" s="128" t="s">
        <v>46</v>
      </c>
      <c r="AJ402" s="128" t="s">
        <v>46</v>
      </c>
      <c r="AK402" s="128" t="s">
        <v>46</v>
      </c>
    </row>
    <row r="403" spans="1:37" ht="14.75" customHeight="1" x14ac:dyDescent="0.35">
      <c r="A403" s="8"/>
      <c r="B403" s="129">
        <v>36347706000171</v>
      </c>
      <c r="C403" s="125" t="s">
        <v>7912</v>
      </c>
      <c r="D403" s="122" t="s">
        <v>3395</v>
      </c>
      <c r="E403" s="126" t="s">
        <v>7904</v>
      </c>
      <c r="F403" s="126" t="s">
        <v>163</v>
      </c>
      <c r="G403" s="126" t="s">
        <v>6644</v>
      </c>
      <c r="H403" s="127">
        <v>0</v>
      </c>
      <c r="I403" s="127">
        <v>0</v>
      </c>
      <c r="J403" s="127">
        <v>0</v>
      </c>
      <c r="K403" s="126" t="s">
        <v>215</v>
      </c>
      <c r="L403" s="126" t="s">
        <v>215</v>
      </c>
      <c r="M403" s="153">
        <v>1.7000000000000001E-2</v>
      </c>
      <c r="N403" s="128" t="s">
        <v>46</v>
      </c>
      <c r="O403" s="155">
        <v>36374</v>
      </c>
      <c r="P403" s="153">
        <v>9.4024924018999995E-3</v>
      </c>
      <c r="Q403" s="153">
        <v>7.8105881283E-2</v>
      </c>
      <c r="R403" s="153">
        <v>9.9133298209999998E-2</v>
      </c>
      <c r="S403" s="153">
        <v>0.18662706482000002</v>
      </c>
      <c r="T403" s="153">
        <v>0.30616010735999999</v>
      </c>
      <c r="U403" s="153">
        <v>0.77074014897999998</v>
      </c>
      <c r="V403" s="153">
        <v>0.75378175672000003</v>
      </c>
      <c r="W403" s="153">
        <v>0.74452513085999994</v>
      </c>
      <c r="X403" s="153">
        <v>0.72243385610999988</v>
      </c>
      <c r="Y403" s="153">
        <v>0.71626191848999998</v>
      </c>
      <c r="Z403" s="153">
        <v>7.8383178363999992E-4</v>
      </c>
      <c r="AA403" s="153">
        <v>2.4819858985E-3</v>
      </c>
      <c r="AB403" s="178">
        <v>-182.66926975999999</v>
      </c>
      <c r="AC403" s="177">
        <v>-38.186787070000001</v>
      </c>
      <c r="AD403" s="153">
        <v>0</v>
      </c>
      <c r="AE403" s="153">
        <v>-3.1305456747999999E-3</v>
      </c>
      <c r="AF403" s="181">
        <v>11.40629281</v>
      </c>
      <c r="AG403" s="180">
        <v>1587475.6211000001</v>
      </c>
      <c r="AH403" s="180">
        <v>-232101.28675999999</v>
      </c>
      <c r="AI403" s="128" t="s">
        <v>46</v>
      </c>
      <c r="AJ403" s="128" t="s">
        <v>46</v>
      </c>
      <c r="AK403" s="128" t="s">
        <v>46</v>
      </c>
    </row>
    <row r="404" spans="1:37" ht="14.75" customHeight="1" x14ac:dyDescent="0.35">
      <c r="A404" s="8"/>
      <c r="B404" s="129">
        <v>838267000152</v>
      </c>
      <c r="C404" s="125" t="s">
        <v>7913</v>
      </c>
      <c r="D404" s="122"/>
      <c r="E404" s="126" t="s">
        <v>7904</v>
      </c>
      <c r="F404" s="126" t="s">
        <v>163</v>
      </c>
      <c r="G404" s="126" t="s">
        <v>6644</v>
      </c>
      <c r="H404" s="127">
        <v>100</v>
      </c>
      <c r="I404" s="127">
        <v>100</v>
      </c>
      <c r="J404" s="127">
        <v>0</v>
      </c>
      <c r="K404" s="126" t="s">
        <v>215</v>
      </c>
      <c r="L404" s="126" t="s">
        <v>215</v>
      </c>
      <c r="M404" s="153">
        <v>1.7000000000000001E-2</v>
      </c>
      <c r="N404" s="128" t="s">
        <v>46</v>
      </c>
      <c r="O404" s="155">
        <v>34974</v>
      </c>
      <c r="P404" s="153">
        <v>9.4364531506000004E-3</v>
      </c>
      <c r="Q404" s="153">
        <v>7.8532202347999999E-2</v>
      </c>
      <c r="R404" s="153">
        <v>9.9681013807999999E-2</v>
      </c>
      <c r="S404" s="153">
        <v>0.18805814463000001</v>
      </c>
      <c r="T404" s="153">
        <v>0.30953604681000002</v>
      </c>
      <c r="U404" s="153">
        <v>0.77352397601000011</v>
      </c>
      <c r="V404" s="153">
        <v>0.75789608249999996</v>
      </c>
      <c r="W404" s="153">
        <v>0.74863866318999994</v>
      </c>
      <c r="X404" s="153">
        <v>0.72797356981999994</v>
      </c>
      <c r="Y404" s="153">
        <v>0.7241599326799999</v>
      </c>
      <c r="Z404" s="153">
        <v>7.7708242427E-4</v>
      </c>
      <c r="AA404" s="153">
        <v>2.0871944082E-3</v>
      </c>
      <c r="AB404" s="178">
        <v>-268.92670462000001</v>
      </c>
      <c r="AC404" s="177">
        <v>-143.41634110999999</v>
      </c>
      <c r="AD404" s="153">
        <v>0</v>
      </c>
      <c r="AE404" s="153">
        <v>0</v>
      </c>
      <c r="AF404" s="181">
        <v>11.598844529999999</v>
      </c>
      <c r="AG404" s="180">
        <v>36022.646260000001</v>
      </c>
      <c r="AH404" s="180">
        <v>-10861.39302</v>
      </c>
      <c r="AI404" s="128" t="s">
        <v>46</v>
      </c>
      <c r="AJ404" s="128" t="s">
        <v>46</v>
      </c>
      <c r="AK404" s="128" t="s">
        <v>46</v>
      </c>
    </row>
    <row r="405" spans="1:37" ht="14.75" customHeight="1" x14ac:dyDescent="0.35">
      <c r="A405" s="8"/>
      <c r="B405" s="129">
        <v>21005667000157</v>
      </c>
      <c r="C405" s="125" t="s">
        <v>7914</v>
      </c>
      <c r="D405" s="122" t="s">
        <v>3394</v>
      </c>
      <c r="E405" s="126" t="s">
        <v>7904</v>
      </c>
      <c r="F405" s="126" t="s">
        <v>163</v>
      </c>
      <c r="G405" s="126" t="s">
        <v>7799</v>
      </c>
      <c r="H405" s="127">
        <v>100000</v>
      </c>
      <c r="I405" s="127">
        <v>1000</v>
      </c>
      <c r="J405" s="127">
        <v>50000</v>
      </c>
      <c r="K405" s="126" t="s">
        <v>215</v>
      </c>
      <c r="L405" s="126" t="s">
        <v>7441</v>
      </c>
      <c r="M405" s="153">
        <v>1.5E-3</v>
      </c>
      <c r="N405" s="128" t="s">
        <v>46</v>
      </c>
      <c r="O405" s="155">
        <v>41949</v>
      </c>
      <c r="P405" s="153">
        <v>1.1749636001999998E-2</v>
      </c>
      <c r="Q405" s="153">
        <v>0.10617594193</v>
      </c>
      <c r="R405" s="153">
        <v>0.12968174549</v>
      </c>
      <c r="S405" s="153">
        <v>0.24379842338999999</v>
      </c>
      <c r="T405" s="153">
        <v>0.41158377475000002</v>
      </c>
      <c r="U405" s="153">
        <v>0.96313996494999998</v>
      </c>
      <c r="V405" s="153">
        <v>1.0246794059</v>
      </c>
      <c r="W405" s="153">
        <v>0.97395446617000003</v>
      </c>
      <c r="X405" s="153">
        <v>0.94374433472999997</v>
      </c>
      <c r="Y405" s="153">
        <v>0.96290070796999994</v>
      </c>
      <c r="Z405" s="153">
        <v>3.8824353650999998E-3</v>
      </c>
      <c r="AA405" s="153">
        <v>1.6086380421999998E-2</v>
      </c>
      <c r="AB405" s="178">
        <v>-0.82686249906999998</v>
      </c>
      <c r="AC405" s="177">
        <v>0.41561714471</v>
      </c>
      <c r="AD405" s="153">
        <v>-4.1883602027999997E-4</v>
      </c>
      <c r="AE405" s="153">
        <v>-2.8804965571999998E-2</v>
      </c>
      <c r="AF405" s="181">
        <v>2.9120167399999999</v>
      </c>
      <c r="AG405" s="180">
        <v>186790.52692</v>
      </c>
      <c r="AH405" s="180">
        <v>7132.3055100000001</v>
      </c>
      <c r="AI405" s="128" t="s">
        <v>46</v>
      </c>
      <c r="AJ405" s="128" t="s">
        <v>46</v>
      </c>
      <c r="AK405" s="128" t="s">
        <v>46</v>
      </c>
    </row>
    <row r="406" spans="1:37" ht="14.75" customHeight="1" x14ac:dyDescent="0.35">
      <c r="A406" s="8"/>
      <c r="B406" s="129">
        <v>20230719000126</v>
      </c>
      <c r="C406" s="125" t="s">
        <v>7915</v>
      </c>
      <c r="D406" s="122"/>
      <c r="E406" s="126" t="s">
        <v>7904</v>
      </c>
      <c r="F406" s="126" t="s">
        <v>163</v>
      </c>
      <c r="G406" s="126" t="s">
        <v>3570</v>
      </c>
      <c r="H406" s="127">
        <v>500000</v>
      </c>
      <c r="I406" s="127">
        <v>1000</v>
      </c>
      <c r="J406" s="127">
        <v>100000</v>
      </c>
      <c r="K406" s="126" t="s">
        <v>215</v>
      </c>
      <c r="L406" s="126" t="s">
        <v>215</v>
      </c>
      <c r="M406" s="153">
        <v>2E-3</v>
      </c>
      <c r="N406" s="128" t="s">
        <v>46</v>
      </c>
      <c r="O406" s="155">
        <v>41807</v>
      </c>
      <c r="P406" s="153">
        <v>1.2297357007E-2</v>
      </c>
      <c r="Q406" s="153">
        <v>0.10506666522999999</v>
      </c>
      <c r="R406" s="153">
        <v>0.13304130523999999</v>
      </c>
      <c r="S406" s="153">
        <v>0.26463202516000001</v>
      </c>
      <c r="T406" s="153">
        <v>0.40634156642000002</v>
      </c>
      <c r="U406" s="153">
        <v>1.0080376952999999</v>
      </c>
      <c r="V406" s="153">
        <v>1.0139740335</v>
      </c>
      <c r="W406" s="153">
        <v>0.99918591417000002</v>
      </c>
      <c r="X406" s="153">
        <v>1.0243912615999999</v>
      </c>
      <c r="Y406" s="153">
        <v>0.95063655561000004</v>
      </c>
      <c r="Z406" s="153">
        <v>1.2254740542E-3</v>
      </c>
      <c r="AA406" s="153">
        <v>4.3922683492E-3</v>
      </c>
      <c r="AB406" s="178">
        <v>-0.11209132221</v>
      </c>
      <c r="AC406" s="177">
        <v>-0.24610339629</v>
      </c>
      <c r="AD406" s="153">
        <v>0</v>
      </c>
      <c r="AE406" s="153">
        <v>-3.2604915684999999E-2</v>
      </c>
      <c r="AF406" s="181">
        <v>2.8008854599999999</v>
      </c>
      <c r="AG406" s="180">
        <v>4074880.8552999999</v>
      </c>
      <c r="AH406" s="180">
        <v>230903.13195000001</v>
      </c>
      <c r="AI406" s="128" t="s">
        <v>46</v>
      </c>
      <c r="AJ406" s="128" t="s">
        <v>46</v>
      </c>
      <c r="AK406" s="128" t="s">
        <v>46</v>
      </c>
    </row>
    <row r="407" spans="1:37" ht="14.75" customHeight="1" x14ac:dyDescent="0.35">
      <c r="A407" s="8"/>
      <c r="B407" s="129">
        <v>52098741000150</v>
      </c>
      <c r="C407" s="125" t="s">
        <v>7916</v>
      </c>
      <c r="D407" s="122"/>
      <c r="E407" s="126" t="s">
        <v>7904</v>
      </c>
      <c r="F407" s="126" t="s">
        <v>163</v>
      </c>
      <c r="G407" s="126" t="s">
        <v>3566</v>
      </c>
      <c r="H407" s="127">
        <v>1000</v>
      </c>
      <c r="I407" s="127">
        <v>100</v>
      </c>
      <c r="J407" s="127">
        <v>100</v>
      </c>
      <c r="K407" s="126" t="s">
        <v>215</v>
      </c>
      <c r="L407" s="126" t="s">
        <v>7441</v>
      </c>
      <c r="M407" s="153">
        <v>5.0000000000000001E-3</v>
      </c>
      <c r="N407" s="128" t="s">
        <v>46</v>
      </c>
      <c r="O407" s="155">
        <v>45191</v>
      </c>
      <c r="P407" s="153">
        <v>1.2355980301E-2</v>
      </c>
      <c r="Q407" s="153">
        <v>0.1048227493</v>
      </c>
      <c r="R407" s="153">
        <v>0.13084714327999999</v>
      </c>
      <c r="S407" s="153">
        <v>0.26410242716999999</v>
      </c>
      <c r="T407" s="153" t="s">
        <v>46</v>
      </c>
      <c r="U407" s="153">
        <v>1.0128431580999999</v>
      </c>
      <c r="V407" s="153">
        <v>1.0116200575000001</v>
      </c>
      <c r="W407" s="153">
        <v>0.98270700393999999</v>
      </c>
      <c r="X407" s="153">
        <v>1.0223411864</v>
      </c>
      <c r="Y407" s="153" t="s">
        <v>46</v>
      </c>
      <c r="Z407" s="153">
        <v>2.1110675044999998E-3</v>
      </c>
      <c r="AA407" s="153">
        <v>1.8048249243E-3</v>
      </c>
      <c r="AB407" s="178">
        <v>-1.0793006384999999</v>
      </c>
      <c r="AC407" s="177">
        <v>1.332567287</v>
      </c>
      <c r="AD407" s="153">
        <v>-4.1754676147999996E-4</v>
      </c>
      <c r="AE407" s="153">
        <v>-4.1754676147999996E-4</v>
      </c>
      <c r="AF407" s="181">
        <v>1.26684558</v>
      </c>
      <c r="AG407" s="180">
        <v>19271.721870000001</v>
      </c>
      <c r="AH407" s="180">
        <v>-806.64248999999995</v>
      </c>
      <c r="AI407" s="128" t="s">
        <v>46</v>
      </c>
      <c r="AJ407" s="128" t="s">
        <v>46</v>
      </c>
      <c r="AK407" s="128" t="s">
        <v>46</v>
      </c>
    </row>
    <row r="408" spans="1:37" ht="14.75" customHeight="1" x14ac:dyDescent="0.35">
      <c r="A408" s="8"/>
      <c r="B408" s="129">
        <v>19170160000107</v>
      </c>
      <c r="C408" s="125" t="s">
        <v>7917</v>
      </c>
      <c r="D408" s="122"/>
      <c r="E408" s="126" t="s">
        <v>7904</v>
      </c>
      <c r="F408" s="126" t="s">
        <v>163</v>
      </c>
      <c r="G408" s="126" t="s">
        <v>3570</v>
      </c>
      <c r="H408" s="127">
        <v>50000</v>
      </c>
      <c r="I408" s="127">
        <v>500</v>
      </c>
      <c r="J408" s="127">
        <v>5000</v>
      </c>
      <c r="K408" s="126" t="s">
        <v>215</v>
      </c>
      <c r="L408" s="126" t="s">
        <v>215</v>
      </c>
      <c r="M408" s="153">
        <v>5.0000000000000001E-3</v>
      </c>
      <c r="N408" s="128" t="s">
        <v>46</v>
      </c>
      <c r="O408" s="155">
        <v>41660</v>
      </c>
      <c r="P408" s="153">
        <v>1.1999833565E-2</v>
      </c>
      <c r="Q408" s="153">
        <v>0.10228770232000001</v>
      </c>
      <c r="R408" s="153">
        <v>0.12923721640999999</v>
      </c>
      <c r="S408" s="153">
        <v>0.25611163538999998</v>
      </c>
      <c r="T408" s="153">
        <v>0.39221396750999998</v>
      </c>
      <c r="U408" s="153">
        <v>0.98364913410999999</v>
      </c>
      <c r="V408" s="153">
        <v>0.98715490669999995</v>
      </c>
      <c r="W408" s="153">
        <v>0.97061590003000009</v>
      </c>
      <c r="X408" s="153">
        <v>0.99140881058000008</v>
      </c>
      <c r="Y408" s="153">
        <v>0.91758502195000002</v>
      </c>
      <c r="Z408" s="153">
        <v>1.2261923754999999E-3</v>
      </c>
      <c r="AA408" s="153">
        <v>4.2734190395000001E-3</v>
      </c>
      <c r="AB408" s="178">
        <v>-4.0609445361000001</v>
      </c>
      <c r="AC408" s="177">
        <v>-1.3578345967000001</v>
      </c>
      <c r="AD408" s="153">
        <v>0</v>
      </c>
      <c r="AE408" s="153">
        <v>-3.2717063567E-2</v>
      </c>
      <c r="AF408" s="181">
        <v>2.7821829899999999</v>
      </c>
      <c r="AG408" s="180">
        <v>251378.12041999999</v>
      </c>
      <c r="AH408" s="180">
        <v>-8739.2199600999993</v>
      </c>
      <c r="AI408" s="128" t="s">
        <v>46</v>
      </c>
      <c r="AJ408" s="128" t="s">
        <v>46</v>
      </c>
      <c r="AK408" s="128" t="s">
        <v>46</v>
      </c>
    </row>
    <row r="409" spans="1:37" ht="14.75" customHeight="1" x14ac:dyDescent="0.35">
      <c r="A409" s="8"/>
      <c r="B409" s="129">
        <v>1587403000141</v>
      </c>
      <c r="C409" s="125" t="s">
        <v>7918</v>
      </c>
      <c r="D409" s="122"/>
      <c r="E409" s="126" t="s">
        <v>7904</v>
      </c>
      <c r="F409" s="126" t="s">
        <v>163</v>
      </c>
      <c r="G409" s="126" t="s">
        <v>3570</v>
      </c>
      <c r="H409" s="127">
        <v>5000</v>
      </c>
      <c r="I409" s="127">
        <v>100</v>
      </c>
      <c r="J409" s="127">
        <v>500</v>
      </c>
      <c r="K409" s="126" t="s">
        <v>215</v>
      </c>
      <c r="L409" s="126" t="s">
        <v>215</v>
      </c>
      <c r="M409" s="153">
        <v>8.0000000000000002E-3</v>
      </c>
      <c r="N409" s="128" t="s">
        <v>46</v>
      </c>
      <c r="O409" s="155">
        <v>35415</v>
      </c>
      <c r="P409" s="153">
        <v>1.1739351616E-2</v>
      </c>
      <c r="Q409" s="153">
        <v>9.9853531033999993E-2</v>
      </c>
      <c r="R409" s="153">
        <v>0.12591419028</v>
      </c>
      <c r="S409" s="153">
        <v>0.25647341977999999</v>
      </c>
      <c r="T409" s="153">
        <v>0.39775479820000004</v>
      </c>
      <c r="U409" s="153">
        <v>0.96229693430999996</v>
      </c>
      <c r="V409" s="153">
        <v>0.96366328374999999</v>
      </c>
      <c r="W409" s="153">
        <v>0.94565883203000001</v>
      </c>
      <c r="X409" s="153">
        <v>0.99280927887999992</v>
      </c>
      <c r="Y409" s="153">
        <v>0.93054780163999995</v>
      </c>
      <c r="Z409" s="153">
        <v>1.2254780518E-3</v>
      </c>
      <c r="AA409" s="153">
        <v>1.2359844909E-2</v>
      </c>
      <c r="AB409" s="178">
        <v>-7.5139504967999997</v>
      </c>
      <c r="AC409" s="177">
        <v>-0.56982257522000002</v>
      </c>
      <c r="AD409" s="153">
        <v>0</v>
      </c>
      <c r="AE409" s="153">
        <v>-5.7475483968999999E-2</v>
      </c>
      <c r="AF409" s="181">
        <v>31.943757850000001</v>
      </c>
      <c r="AG409" s="180">
        <v>365591.64913999999</v>
      </c>
      <c r="AH409" s="180">
        <v>-6860.1971199999998</v>
      </c>
      <c r="AI409" s="128" t="s">
        <v>46</v>
      </c>
      <c r="AJ409" s="128" t="s">
        <v>46</v>
      </c>
      <c r="AK409" s="128" t="s">
        <v>46</v>
      </c>
    </row>
    <row r="410" spans="1:37" ht="14.75" customHeight="1" x14ac:dyDescent="0.35">
      <c r="A410" s="8"/>
      <c r="B410" s="129">
        <v>21743480000150</v>
      </c>
      <c r="C410" s="125" t="s">
        <v>7919</v>
      </c>
      <c r="D410" s="122" t="s">
        <v>3393</v>
      </c>
      <c r="E410" s="126" t="s">
        <v>7920</v>
      </c>
      <c r="F410" s="126" t="s">
        <v>163</v>
      </c>
      <c r="G410" s="126" t="s">
        <v>5358</v>
      </c>
      <c r="H410" s="127">
        <v>500000</v>
      </c>
      <c r="I410" s="127">
        <v>100</v>
      </c>
      <c r="J410" s="127">
        <v>500000</v>
      </c>
      <c r="K410" s="126" t="s">
        <v>215</v>
      </c>
      <c r="L410" s="126" t="s">
        <v>215</v>
      </c>
      <c r="M410" s="153">
        <v>1.5E-3</v>
      </c>
      <c r="N410" s="128" t="s">
        <v>46</v>
      </c>
      <c r="O410" s="155">
        <v>42044</v>
      </c>
      <c r="P410" s="153">
        <v>1.2239093609000001E-2</v>
      </c>
      <c r="Q410" s="153">
        <v>0.10360749627</v>
      </c>
      <c r="R410" s="153">
        <v>0.13284718507999999</v>
      </c>
      <c r="S410" s="153">
        <v>0.25789194148</v>
      </c>
      <c r="T410" s="153">
        <v>0.42708772699000003</v>
      </c>
      <c r="U410" s="153">
        <v>1.0032617340000001</v>
      </c>
      <c r="V410" s="153">
        <v>0.99989193217999994</v>
      </c>
      <c r="W410" s="153">
        <v>0.99772800505000003</v>
      </c>
      <c r="X410" s="153">
        <v>0.99830038011</v>
      </c>
      <c r="Y410" s="153">
        <v>0.99917222180999998</v>
      </c>
      <c r="Z410" s="153">
        <v>1.0966592212E-3</v>
      </c>
      <c r="AA410" s="153">
        <v>2.6859429037999999E-3</v>
      </c>
      <c r="AB410" s="178">
        <v>-0.37304357317999998</v>
      </c>
      <c r="AC410" s="177">
        <v>-1.092947007</v>
      </c>
      <c r="AD410" s="153">
        <v>0</v>
      </c>
      <c r="AE410" s="153">
        <v>-5.0960432192000008E-3</v>
      </c>
      <c r="AF410" s="181">
        <v>2.6052200000000001</v>
      </c>
      <c r="AG410" s="180">
        <v>7480695.7673000004</v>
      </c>
      <c r="AH410" s="180">
        <v>553004.03830999997</v>
      </c>
      <c r="AI410" s="128" t="s">
        <v>46</v>
      </c>
      <c r="AJ410" s="128" t="s">
        <v>46</v>
      </c>
      <c r="AK410" s="128" t="s">
        <v>46</v>
      </c>
    </row>
    <row r="411" spans="1:37" ht="14.75" customHeight="1" x14ac:dyDescent="0.35">
      <c r="A411" s="8"/>
      <c r="B411" s="129">
        <v>1353260000103</v>
      </c>
      <c r="C411" s="125" t="s">
        <v>7921</v>
      </c>
      <c r="D411" s="122"/>
      <c r="E411" s="126" t="s">
        <v>7920</v>
      </c>
      <c r="F411" s="126" t="s">
        <v>163</v>
      </c>
      <c r="G411" s="126" t="s">
        <v>6644</v>
      </c>
      <c r="H411" s="127">
        <v>20</v>
      </c>
      <c r="I411" s="127">
        <v>20</v>
      </c>
      <c r="J411" s="127">
        <v>20</v>
      </c>
      <c r="K411" s="126" t="s">
        <v>215</v>
      </c>
      <c r="L411" s="126" t="s">
        <v>215</v>
      </c>
      <c r="M411" s="153">
        <v>1.6E-2</v>
      </c>
      <c r="N411" s="128" t="s">
        <v>46</v>
      </c>
      <c r="O411" s="155">
        <v>35291</v>
      </c>
      <c r="P411" s="153">
        <v>1.0221513069999999E-2</v>
      </c>
      <c r="Q411" s="153">
        <v>8.5349344016999992E-2</v>
      </c>
      <c r="R411" s="153">
        <v>0.10853118395</v>
      </c>
      <c r="S411" s="153">
        <v>0.20611186536000001</v>
      </c>
      <c r="T411" s="153">
        <v>0.33922975327000005</v>
      </c>
      <c r="U411" s="153">
        <v>0.83787682773000005</v>
      </c>
      <c r="V411" s="153">
        <v>0.82368673666000003</v>
      </c>
      <c r="W411" s="153">
        <v>0.81510648184000001</v>
      </c>
      <c r="X411" s="153">
        <v>0.79785956999000007</v>
      </c>
      <c r="Y411" s="153">
        <v>0.79362839261000007</v>
      </c>
      <c r="Z411" s="153">
        <v>9.2082729958000006E-4</v>
      </c>
      <c r="AA411" s="153">
        <v>3.6141840351E-3</v>
      </c>
      <c r="AB411" s="178">
        <v>-52.562448666000002</v>
      </c>
      <c r="AC411" s="177">
        <v>-16.317321370999998</v>
      </c>
      <c r="AD411" s="153">
        <v>0</v>
      </c>
      <c r="AE411" s="153">
        <v>-1.4839693200999999E-2</v>
      </c>
      <c r="AF411" s="181">
        <v>3.94442</v>
      </c>
      <c r="AG411" s="180">
        <v>2536441.6079000002</v>
      </c>
      <c r="AH411" s="180">
        <v>140193.03627000001</v>
      </c>
      <c r="AI411" s="128" t="s">
        <v>46</v>
      </c>
      <c r="AJ411" s="128" t="s">
        <v>46</v>
      </c>
      <c r="AK411" s="128" t="s">
        <v>46</v>
      </c>
    </row>
    <row r="412" spans="1:37" ht="14.75" customHeight="1" x14ac:dyDescent="0.35">
      <c r="A412" s="8"/>
      <c r="B412" s="129">
        <v>10199934000158</v>
      </c>
      <c r="C412" s="125" t="s">
        <v>7922</v>
      </c>
      <c r="D412" s="122" t="s">
        <v>3394</v>
      </c>
      <c r="E412" s="126" t="s">
        <v>7920</v>
      </c>
      <c r="F412" s="126" t="s">
        <v>114</v>
      </c>
      <c r="G412" s="126" t="s">
        <v>167</v>
      </c>
      <c r="H412" s="127">
        <v>100</v>
      </c>
      <c r="I412" s="127">
        <v>100</v>
      </c>
      <c r="J412" s="127">
        <v>100</v>
      </c>
      <c r="K412" s="126" t="s">
        <v>216</v>
      </c>
      <c r="L412" s="126" t="s">
        <v>223</v>
      </c>
      <c r="M412" s="153">
        <v>1.4999999999999999E-2</v>
      </c>
      <c r="N412" s="128" t="s">
        <v>46</v>
      </c>
      <c r="O412" s="155">
        <v>39689</v>
      </c>
      <c r="P412" s="153">
        <v>2.8895711814999999E-2</v>
      </c>
      <c r="Q412" s="153">
        <v>0.21050057573</v>
      </c>
      <c r="R412" s="153">
        <v>0.14746036729000001</v>
      </c>
      <c r="S412" s="153">
        <v>0.28248735792000002</v>
      </c>
      <c r="T412" s="153">
        <v>0.34919167315999999</v>
      </c>
      <c r="U412" s="153">
        <v>2.3686363442</v>
      </c>
      <c r="V412" s="153">
        <v>2.0314922660999999</v>
      </c>
      <c r="W412" s="153">
        <v>1.1074780244</v>
      </c>
      <c r="X412" s="153">
        <v>1.0935093014000001</v>
      </c>
      <c r="Y412" s="153">
        <v>0.81693431551000006</v>
      </c>
      <c r="Z412" s="153">
        <v>0.13425593115000001</v>
      </c>
      <c r="AA412" s="153">
        <v>0.19809079406999999</v>
      </c>
      <c r="AB412" s="178">
        <v>0.16277767245999999</v>
      </c>
      <c r="AC412" s="177">
        <v>1.2068325917E-2</v>
      </c>
      <c r="AD412" s="153">
        <v>-8.2045700589999992E-2</v>
      </c>
      <c r="AE412" s="153">
        <v>-0.53018254057999992</v>
      </c>
      <c r="AF412" s="181">
        <v>3.9107400000000001</v>
      </c>
      <c r="AG412" s="180">
        <v>19565.416430000001</v>
      </c>
      <c r="AH412" s="180">
        <v>-1002.6695</v>
      </c>
      <c r="AI412" s="128" t="s">
        <v>46</v>
      </c>
      <c r="AJ412" s="128" t="s">
        <v>46</v>
      </c>
      <c r="AK412" s="128" t="s">
        <v>46</v>
      </c>
    </row>
    <row r="413" spans="1:37" ht="14.75" customHeight="1" x14ac:dyDescent="0.35">
      <c r="A413" s="8"/>
      <c r="B413" s="129">
        <v>88198056000143</v>
      </c>
      <c r="C413" s="125" t="s">
        <v>7923</v>
      </c>
      <c r="D413" s="122" t="s">
        <v>3393</v>
      </c>
      <c r="E413" s="126" t="s">
        <v>7920</v>
      </c>
      <c r="F413" s="126" t="s">
        <v>114</v>
      </c>
      <c r="G413" s="126" t="s">
        <v>267</v>
      </c>
      <c r="H413" s="127">
        <v>100</v>
      </c>
      <c r="I413" s="127">
        <v>100</v>
      </c>
      <c r="J413" s="127">
        <v>100</v>
      </c>
      <c r="K413" s="126" t="s">
        <v>216</v>
      </c>
      <c r="L413" s="126" t="s">
        <v>223</v>
      </c>
      <c r="M413" s="153">
        <v>0.05</v>
      </c>
      <c r="N413" s="128" t="s">
        <v>46</v>
      </c>
      <c r="O413" s="155">
        <v>26240</v>
      </c>
      <c r="P413" s="153">
        <v>6.5086863578000002E-3</v>
      </c>
      <c r="Q413" s="153">
        <v>7.7578832537E-2</v>
      </c>
      <c r="R413" s="153">
        <v>-6.1452603250000005E-3</v>
      </c>
      <c r="S413" s="153">
        <v>-6.8937248273999996E-2</v>
      </c>
      <c r="T413" s="153">
        <v>1.5137107303999999E-2</v>
      </c>
      <c r="U413" s="153">
        <v>0.53352937484000007</v>
      </c>
      <c r="V413" s="153">
        <v>0.74869533144</v>
      </c>
      <c r="W413" s="153">
        <v>-4.6153016496000003E-2</v>
      </c>
      <c r="X413" s="153">
        <v>-0.26685626840999999</v>
      </c>
      <c r="Y413" s="153">
        <v>3.5413279711000001E-2</v>
      </c>
      <c r="Z413" s="153">
        <v>0.15682744781999999</v>
      </c>
      <c r="AA413" s="153">
        <v>0.21613782954000002</v>
      </c>
      <c r="AB413" s="178">
        <v>-0.71843813002000001</v>
      </c>
      <c r="AC413" s="177">
        <v>0.10153846767999999</v>
      </c>
      <c r="AD413" s="153">
        <v>-0.12789060104</v>
      </c>
      <c r="AE413" s="153">
        <v>-0.46027622235000004</v>
      </c>
      <c r="AF413" s="181">
        <v>5336.6768300000003</v>
      </c>
      <c r="AG413" s="180">
        <v>69816.987280000001</v>
      </c>
      <c r="AH413" s="180">
        <v>-4958.7410399999999</v>
      </c>
      <c r="AI413" s="128" t="s">
        <v>46</v>
      </c>
      <c r="AJ413" s="128" t="s">
        <v>46</v>
      </c>
      <c r="AK413" s="128" t="s">
        <v>46</v>
      </c>
    </row>
    <row r="414" spans="1:37" ht="14.75" customHeight="1" x14ac:dyDescent="0.35">
      <c r="A414" s="8"/>
      <c r="B414" s="129">
        <v>8960978000107</v>
      </c>
      <c r="C414" s="125" t="s">
        <v>7924</v>
      </c>
      <c r="D414" s="122" t="s">
        <v>3394</v>
      </c>
      <c r="E414" s="126" t="s">
        <v>7920</v>
      </c>
      <c r="F414" s="126" t="s">
        <v>163</v>
      </c>
      <c r="G414" s="126" t="s">
        <v>3566</v>
      </c>
      <c r="H414" s="127">
        <v>1000</v>
      </c>
      <c r="I414" s="127">
        <v>100</v>
      </c>
      <c r="J414" s="127">
        <v>100</v>
      </c>
      <c r="K414" s="126" t="s">
        <v>7441</v>
      </c>
      <c r="L414" s="126" t="s">
        <v>223</v>
      </c>
      <c r="M414" s="153">
        <v>5.0000000000000001E-3</v>
      </c>
      <c r="N414" s="128" t="s">
        <v>46</v>
      </c>
      <c r="O414" s="155">
        <v>39328</v>
      </c>
      <c r="P414" s="153">
        <v>1.2967743747E-2</v>
      </c>
      <c r="Q414" s="153">
        <v>0.10512267597</v>
      </c>
      <c r="R414" s="153">
        <v>0.13384203738</v>
      </c>
      <c r="S414" s="153">
        <v>0.25986048520999999</v>
      </c>
      <c r="T414" s="153">
        <v>0.42527039466</v>
      </c>
      <c r="U414" s="153">
        <v>1.0629905689000001</v>
      </c>
      <c r="V414" s="153">
        <v>1.0145145802</v>
      </c>
      <c r="W414" s="153">
        <v>1.0051996876</v>
      </c>
      <c r="X414" s="153">
        <v>1.005920618</v>
      </c>
      <c r="Y414" s="153">
        <v>0.99492057075000007</v>
      </c>
      <c r="Z414" s="153">
        <v>1.4145837309000001E-3</v>
      </c>
      <c r="AA414" s="153">
        <v>4.5797285981999999E-3</v>
      </c>
      <c r="AB414" s="178">
        <v>0.55702416993000003</v>
      </c>
      <c r="AC414" s="177">
        <v>0.78612404667000002</v>
      </c>
      <c r="AD414" s="153">
        <v>0</v>
      </c>
      <c r="AE414" s="153">
        <v>-6.9037051189999995E-3</v>
      </c>
      <c r="AF414" s="181">
        <v>5.7757800000000001</v>
      </c>
      <c r="AG414" s="180">
        <v>247890.68786999999</v>
      </c>
      <c r="AH414" s="180">
        <v>-9736.4593600000007</v>
      </c>
      <c r="AI414" s="128" t="s">
        <v>46</v>
      </c>
      <c r="AJ414" s="128" t="s">
        <v>46</v>
      </c>
      <c r="AK414" s="128" t="s">
        <v>46</v>
      </c>
    </row>
    <row r="415" spans="1:37" ht="14.75" customHeight="1" x14ac:dyDescent="0.35">
      <c r="A415" s="8"/>
      <c r="B415" s="129">
        <v>21007180000103</v>
      </c>
      <c r="C415" s="125" t="s">
        <v>7925</v>
      </c>
      <c r="D415" s="122" t="s">
        <v>3401</v>
      </c>
      <c r="E415" s="126" t="s">
        <v>7920</v>
      </c>
      <c r="F415" s="126" t="s">
        <v>163</v>
      </c>
      <c r="G415" s="126" t="s">
        <v>4598</v>
      </c>
      <c r="H415" s="127">
        <v>1000</v>
      </c>
      <c r="I415" s="127">
        <v>100</v>
      </c>
      <c r="J415" s="127">
        <v>100</v>
      </c>
      <c r="K415" s="126" t="s">
        <v>216</v>
      </c>
      <c r="L415" s="126" t="s">
        <v>216</v>
      </c>
      <c r="M415" s="153">
        <v>2E-3</v>
      </c>
      <c r="N415" s="128" t="s">
        <v>46</v>
      </c>
      <c r="O415" s="155">
        <v>41897</v>
      </c>
      <c r="P415" s="153">
        <v>6.0009168064E-3</v>
      </c>
      <c r="Q415" s="153">
        <v>8.1640959005999991E-2</v>
      </c>
      <c r="R415" s="153">
        <v>8.9729941204999997E-2</v>
      </c>
      <c r="S415" s="153">
        <v>0.17684529540999999</v>
      </c>
      <c r="T415" s="153">
        <v>0.31025966918000003</v>
      </c>
      <c r="U415" s="153">
        <v>0.49190654092000002</v>
      </c>
      <c r="V415" s="153">
        <v>0.78789797246000004</v>
      </c>
      <c r="W415" s="153">
        <v>0.67390268883999993</v>
      </c>
      <c r="X415" s="153">
        <v>0.68456860113999995</v>
      </c>
      <c r="Y415" s="153">
        <v>0.72585284803999994</v>
      </c>
      <c r="Z415" s="153">
        <v>2.3434381541999998E-2</v>
      </c>
      <c r="AA415" s="153">
        <v>2.6469912982E-2</v>
      </c>
      <c r="AB415" s="178">
        <v>-1.6305392438999999</v>
      </c>
      <c r="AC415" s="177">
        <v>0.18299985141</v>
      </c>
      <c r="AD415" s="153">
        <v>-1.9428096759000001E-2</v>
      </c>
      <c r="AE415" s="153">
        <v>-4.5895381137999999E-2</v>
      </c>
      <c r="AF415" s="181">
        <v>2.8968400000000001</v>
      </c>
      <c r="AG415" s="180">
        <v>475518.00591000001</v>
      </c>
      <c r="AH415" s="180">
        <v>-108185.74687</v>
      </c>
      <c r="AI415" s="128" t="s">
        <v>46</v>
      </c>
      <c r="AJ415" s="128" t="s">
        <v>46</v>
      </c>
      <c r="AK415" s="128" t="s">
        <v>46</v>
      </c>
    </row>
    <row r="416" spans="1:37" ht="14.75" customHeight="1" x14ac:dyDescent="0.35">
      <c r="A416" s="8"/>
      <c r="B416" s="129">
        <v>4828795000181</v>
      </c>
      <c r="C416" s="125" t="s">
        <v>7926</v>
      </c>
      <c r="D416" s="122"/>
      <c r="E416" s="126" t="s">
        <v>7920</v>
      </c>
      <c r="F416" s="126" t="s">
        <v>163</v>
      </c>
      <c r="G416" s="126" t="s">
        <v>4598</v>
      </c>
      <c r="H416" s="127">
        <v>1000</v>
      </c>
      <c r="I416" s="127">
        <v>100</v>
      </c>
      <c r="J416" s="127">
        <v>100</v>
      </c>
      <c r="K416" s="126" t="s">
        <v>216</v>
      </c>
      <c r="L416" s="126" t="s">
        <v>216</v>
      </c>
      <c r="M416" s="153">
        <v>2E-3</v>
      </c>
      <c r="N416" s="128" t="s">
        <v>46</v>
      </c>
      <c r="O416" s="155">
        <v>37462</v>
      </c>
      <c r="P416" s="153">
        <v>1.0506891855E-2</v>
      </c>
      <c r="Q416" s="153">
        <v>0.10914123365</v>
      </c>
      <c r="R416" s="153">
        <v>0.10904461170999999</v>
      </c>
      <c r="S416" s="153">
        <v>0.20568246675000001</v>
      </c>
      <c r="T416" s="153">
        <v>0.35688475682999998</v>
      </c>
      <c r="U416" s="153">
        <v>0.86126986837999997</v>
      </c>
      <c r="V416" s="153">
        <v>1.053296749</v>
      </c>
      <c r="W416" s="153">
        <v>0.81896250073999999</v>
      </c>
      <c r="X416" s="153">
        <v>0.79619736686999998</v>
      </c>
      <c r="Y416" s="153">
        <v>0.83493229346999998</v>
      </c>
      <c r="Z416" s="153">
        <v>1.9363938000999999E-2</v>
      </c>
      <c r="AA416" s="153">
        <v>3.1876854860999997E-2</v>
      </c>
      <c r="AB416" s="178">
        <v>-1.0984664683000001</v>
      </c>
      <c r="AC416" s="177">
        <v>0.1559673842</v>
      </c>
      <c r="AD416" s="153">
        <v>-1.4219911233E-2</v>
      </c>
      <c r="AE416" s="153">
        <v>-5.8612510494999999E-2</v>
      </c>
      <c r="AF416" s="181">
        <v>14.385949999999999</v>
      </c>
      <c r="AG416" s="180">
        <v>297453.13293999998</v>
      </c>
      <c r="AH416" s="180">
        <v>-37617.601170000002</v>
      </c>
      <c r="AI416" s="128" t="s">
        <v>46</v>
      </c>
      <c r="AJ416" s="128" t="s">
        <v>46</v>
      </c>
      <c r="AK416" s="128" t="s">
        <v>46</v>
      </c>
    </row>
    <row r="417" spans="1:37" ht="14.75" customHeight="1" x14ac:dyDescent="0.35">
      <c r="A417" s="8"/>
      <c r="B417" s="129">
        <v>16844890000158</v>
      </c>
      <c r="C417" s="125" t="s">
        <v>7927</v>
      </c>
      <c r="D417" s="122" t="s">
        <v>3393</v>
      </c>
      <c r="E417" s="126" t="s">
        <v>7920</v>
      </c>
      <c r="F417" s="126" t="s">
        <v>163</v>
      </c>
      <c r="G417" s="126" t="s">
        <v>4598</v>
      </c>
      <c r="H417" s="127">
        <v>1000</v>
      </c>
      <c r="I417" s="127">
        <v>100</v>
      </c>
      <c r="J417" s="127">
        <v>100</v>
      </c>
      <c r="K417" s="126" t="s">
        <v>216</v>
      </c>
      <c r="L417" s="126" t="s">
        <v>216</v>
      </c>
      <c r="M417" s="153">
        <v>3.4999999999999996E-3</v>
      </c>
      <c r="N417" s="128" t="s">
        <v>46</v>
      </c>
      <c r="O417" s="155">
        <v>41183</v>
      </c>
      <c r="P417" s="153">
        <v>4.7366225754000004E-3</v>
      </c>
      <c r="Q417" s="153">
        <v>9.0436877561000009E-2</v>
      </c>
      <c r="R417" s="153">
        <v>5.2872933087000001E-2</v>
      </c>
      <c r="S417" s="153">
        <v>0.10732275518999999</v>
      </c>
      <c r="T417" s="153">
        <v>0.22265141088000001</v>
      </c>
      <c r="U417" s="153">
        <v>0.38826994305000001</v>
      </c>
      <c r="V417" s="153">
        <v>0.87278534370000005</v>
      </c>
      <c r="W417" s="153">
        <v>0.39709389414999996</v>
      </c>
      <c r="X417" s="153">
        <v>0.41544666612000003</v>
      </c>
      <c r="Y417" s="153">
        <v>0.52089322832999996</v>
      </c>
      <c r="Z417" s="153">
        <v>5.0477756908E-2</v>
      </c>
      <c r="AA417" s="153">
        <v>7.4549742510000003E-2</v>
      </c>
      <c r="AB417" s="178">
        <v>-1.3873944077</v>
      </c>
      <c r="AC417" s="177">
        <v>-0.1049646721</v>
      </c>
      <c r="AD417" s="153">
        <v>-4.6288656755000004E-2</v>
      </c>
      <c r="AE417" s="153">
        <v>-0.14158187094999999</v>
      </c>
      <c r="AF417" s="181">
        <v>2.8424200000000002</v>
      </c>
      <c r="AG417" s="180">
        <v>210980.40474999999</v>
      </c>
      <c r="AH417" s="180">
        <v>-16778.015100000001</v>
      </c>
      <c r="AI417" s="128" t="s">
        <v>46</v>
      </c>
      <c r="AJ417" s="128" t="s">
        <v>46</v>
      </c>
      <c r="AK417" s="128" t="s">
        <v>46</v>
      </c>
    </row>
    <row r="418" spans="1:37" ht="14.75" customHeight="1" x14ac:dyDescent="0.35">
      <c r="A418" s="8"/>
      <c r="B418" s="129">
        <v>18466245000174</v>
      </c>
      <c r="C418" s="125" t="s">
        <v>7928</v>
      </c>
      <c r="D418" s="122" t="s">
        <v>3393</v>
      </c>
      <c r="E418" s="126" t="s">
        <v>7920</v>
      </c>
      <c r="F418" s="126" t="s">
        <v>163</v>
      </c>
      <c r="G418" s="126" t="s">
        <v>4598</v>
      </c>
      <c r="H418" s="127">
        <v>1000</v>
      </c>
      <c r="I418" s="127">
        <v>100</v>
      </c>
      <c r="J418" s="127">
        <v>100</v>
      </c>
      <c r="K418" s="126" t="s">
        <v>216</v>
      </c>
      <c r="L418" s="126" t="s">
        <v>216</v>
      </c>
      <c r="M418" s="153">
        <v>2E-3</v>
      </c>
      <c r="N418" s="128" t="s">
        <v>46</v>
      </c>
      <c r="O418" s="155">
        <v>41471</v>
      </c>
      <c r="P418" s="153">
        <v>1.1739333138000001E-2</v>
      </c>
      <c r="Q418" s="153">
        <v>0.10635808468000001</v>
      </c>
      <c r="R418" s="153">
        <v>0.12876826127999999</v>
      </c>
      <c r="S418" s="153">
        <v>0.24090536976999999</v>
      </c>
      <c r="T418" s="153">
        <v>0.40578264740000003</v>
      </c>
      <c r="U418" s="153">
        <v>0.96229541968999999</v>
      </c>
      <c r="V418" s="153">
        <v>1.0264372233999999</v>
      </c>
      <c r="W418" s="153">
        <v>0.96709388586</v>
      </c>
      <c r="X418" s="153">
        <v>0.93254531658000006</v>
      </c>
      <c r="Y418" s="153">
        <v>0.94932896392999988</v>
      </c>
      <c r="Z418" s="153">
        <v>4.1120971810999999E-3</v>
      </c>
      <c r="AA418" s="153">
        <v>5.2934542096999999E-3</v>
      </c>
      <c r="AB418" s="178">
        <v>-0.98214966397000003</v>
      </c>
      <c r="AC418" s="177">
        <v>-0.38579686748999997</v>
      </c>
      <c r="AD418" s="153">
        <v>-4.6876268821000001E-4</v>
      </c>
      <c r="AE418" s="153">
        <v>-9.1937044764999996E-3</v>
      </c>
      <c r="AF418" s="181">
        <v>3.0164300000000002</v>
      </c>
      <c r="AG418" s="180">
        <v>617177.62294000003</v>
      </c>
      <c r="AH418" s="180">
        <v>-19975.89806</v>
      </c>
      <c r="AI418" s="128" t="s">
        <v>46</v>
      </c>
      <c r="AJ418" s="128" t="s">
        <v>46</v>
      </c>
      <c r="AK418" s="128" t="s">
        <v>46</v>
      </c>
    </row>
    <row r="419" spans="1:37" ht="14.75" customHeight="1" x14ac:dyDescent="0.35">
      <c r="A419" s="8"/>
      <c r="B419" s="129">
        <v>16844885000145</v>
      </c>
      <c r="C419" s="125" t="s">
        <v>7929</v>
      </c>
      <c r="D419" s="122" t="s">
        <v>3393</v>
      </c>
      <c r="E419" s="126" t="s">
        <v>7920</v>
      </c>
      <c r="F419" s="126" t="s">
        <v>163</v>
      </c>
      <c r="G419" s="126" t="s">
        <v>4598</v>
      </c>
      <c r="H419" s="127">
        <v>1000</v>
      </c>
      <c r="I419" s="127">
        <v>100</v>
      </c>
      <c r="J419" s="127">
        <v>100</v>
      </c>
      <c r="K419" s="126" t="s">
        <v>216</v>
      </c>
      <c r="L419" s="126" t="s">
        <v>216</v>
      </c>
      <c r="M419" s="153">
        <v>5.0000000000000001E-3</v>
      </c>
      <c r="N419" s="128" t="s">
        <v>46</v>
      </c>
      <c r="O419" s="155">
        <v>41183</v>
      </c>
      <c r="P419" s="153">
        <v>1.2029923498999999E-2</v>
      </c>
      <c r="Q419" s="153">
        <v>0.13866566107</v>
      </c>
      <c r="R419" s="153">
        <v>0.1143461125</v>
      </c>
      <c r="S419" s="153">
        <v>0.20138288009999999</v>
      </c>
      <c r="T419" s="153">
        <v>0.35590161219000005</v>
      </c>
      <c r="U419" s="153">
        <v>0.98611566308999998</v>
      </c>
      <c r="V419" s="153">
        <v>1.3382301548000002</v>
      </c>
      <c r="W419" s="153">
        <v>0.85877859319999994</v>
      </c>
      <c r="X419" s="153">
        <v>0.77955365568000001</v>
      </c>
      <c r="Y419" s="153">
        <v>0.83263222546999993</v>
      </c>
      <c r="Z419" s="153">
        <v>3.4804870176000001E-2</v>
      </c>
      <c r="AA419" s="153">
        <v>3.749412002E-2</v>
      </c>
      <c r="AB419" s="178">
        <v>-0.46275898364000001</v>
      </c>
      <c r="AC419" s="177">
        <v>-7.8518439575000001E-2</v>
      </c>
      <c r="AD419" s="153">
        <v>-2.924564273E-2</v>
      </c>
      <c r="AE419" s="153">
        <v>-6.4286231097000004E-2</v>
      </c>
      <c r="AF419" s="181">
        <v>3.1101399999999999</v>
      </c>
      <c r="AG419" s="180">
        <v>200716.52961999999</v>
      </c>
      <c r="AH419" s="180">
        <v>8921.4622400000007</v>
      </c>
      <c r="AI419" s="128" t="s">
        <v>46</v>
      </c>
      <c r="AJ419" s="128" t="s">
        <v>46</v>
      </c>
      <c r="AK419" s="128" t="s">
        <v>46</v>
      </c>
    </row>
    <row r="420" spans="1:37" ht="14.75" customHeight="1" x14ac:dyDescent="0.35">
      <c r="A420" s="8"/>
      <c r="B420" s="129">
        <v>2131724000108</v>
      </c>
      <c r="C420" s="125" t="s">
        <v>7930</v>
      </c>
      <c r="D420" s="122"/>
      <c r="E420" s="126" t="s">
        <v>7920</v>
      </c>
      <c r="F420" s="126" t="s">
        <v>114</v>
      </c>
      <c r="G420" s="126" t="s">
        <v>7663</v>
      </c>
      <c r="H420" s="127">
        <v>100</v>
      </c>
      <c r="I420" s="127">
        <v>100</v>
      </c>
      <c r="J420" s="127">
        <v>100</v>
      </c>
      <c r="K420" s="126" t="s">
        <v>216</v>
      </c>
      <c r="L420" s="126" t="s">
        <v>223</v>
      </c>
      <c r="M420" s="153">
        <v>2.5000000000000001E-2</v>
      </c>
      <c r="N420" s="128" t="s">
        <v>46</v>
      </c>
      <c r="O420" s="155">
        <v>35705</v>
      </c>
      <c r="P420" s="153">
        <v>4.4423307820999999E-2</v>
      </c>
      <c r="Q420" s="153">
        <v>0.16851856263999998</v>
      </c>
      <c r="R420" s="153">
        <v>0.10126994033</v>
      </c>
      <c r="S420" s="153">
        <v>9.0027842899999988E-2</v>
      </c>
      <c r="T420" s="153">
        <v>0.21666656066000001</v>
      </c>
      <c r="U420" s="153">
        <v>3.6414628617</v>
      </c>
      <c r="V420" s="153">
        <v>1.6263335884000001</v>
      </c>
      <c r="W420" s="153">
        <v>0.76057204732000006</v>
      </c>
      <c r="X420" s="153">
        <v>0.34849801538000003</v>
      </c>
      <c r="Y420" s="153">
        <v>0.50689166446</v>
      </c>
      <c r="Z420" s="153">
        <v>0.16039762326000001</v>
      </c>
      <c r="AA420" s="153">
        <v>0.23649111319999999</v>
      </c>
      <c r="AB420" s="178">
        <v>-9.7557177972000003E-2</v>
      </c>
      <c r="AC420" s="177">
        <v>-0.10632690162</v>
      </c>
      <c r="AD420" s="153">
        <v>-0.10060902828</v>
      </c>
      <c r="AE420" s="153">
        <v>-0.7247944558099999</v>
      </c>
      <c r="AF420" s="181">
        <v>19.128309999999999</v>
      </c>
      <c r="AG420" s="180">
        <v>17288.47913</v>
      </c>
      <c r="AH420" s="180">
        <v>-2676.3982099999998</v>
      </c>
      <c r="AI420" s="128" t="s">
        <v>46</v>
      </c>
      <c r="AJ420" s="128" t="s">
        <v>46</v>
      </c>
      <c r="AK420" s="128" t="s">
        <v>46</v>
      </c>
    </row>
    <row r="421" spans="1:37" ht="14.75" customHeight="1" x14ac:dyDescent="0.35">
      <c r="A421" s="8"/>
      <c r="B421" s="129">
        <v>1822655000108</v>
      </c>
      <c r="C421" s="125" t="s">
        <v>7931</v>
      </c>
      <c r="D421" s="122"/>
      <c r="E421" s="126" t="s">
        <v>7920</v>
      </c>
      <c r="F421" s="126" t="s">
        <v>163</v>
      </c>
      <c r="G421" s="126" t="s">
        <v>3570</v>
      </c>
      <c r="H421" s="127">
        <v>1000</v>
      </c>
      <c r="I421" s="127">
        <v>100</v>
      </c>
      <c r="J421" s="127">
        <v>100</v>
      </c>
      <c r="K421" s="126" t="s">
        <v>215</v>
      </c>
      <c r="L421" s="126" t="s">
        <v>215</v>
      </c>
      <c r="M421" s="153">
        <v>5.0000000000000001E-3</v>
      </c>
      <c r="N421" s="128" t="s">
        <v>46</v>
      </c>
      <c r="O421" s="155">
        <v>35566</v>
      </c>
      <c r="P421" s="153">
        <v>1.2502182071000002E-2</v>
      </c>
      <c r="Q421" s="153">
        <v>0.10297820085999999</v>
      </c>
      <c r="R421" s="153">
        <v>0.13113323937000002</v>
      </c>
      <c r="S421" s="153">
        <v>0.25496429726999997</v>
      </c>
      <c r="T421" s="153">
        <v>0.42151954070000003</v>
      </c>
      <c r="U421" s="153">
        <v>1.0248275946000001</v>
      </c>
      <c r="V421" s="153">
        <v>0.99381874800999992</v>
      </c>
      <c r="W421" s="153">
        <v>0.98485568388999989</v>
      </c>
      <c r="X421" s="153">
        <v>0.98696746169999994</v>
      </c>
      <c r="Y421" s="153">
        <v>0.9861454436699999</v>
      </c>
      <c r="Z421" s="153">
        <v>1.2109637487999999E-3</v>
      </c>
      <c r="AA421" s="153">
        <v>8.4797122110000008E-3</v>
      </c>
      <c r="AB421" s="178">
        <v>-2.1534829594999998</v>
      </c>
      <c r="AC421" s="177">
        <v>-0.39155554812999999</v>
      </c>
      <c r="AD421" s="153">
        <v>0</v>
      </c>
      <c r="AE421" s="153">
        <v>-3.7257360940000005E-2</v>
      </c>
      <c r="AF421" s="181">
        <v>32.712690000000002</v>
      </c>
      <c r="AG421" s="180">
        <v>2967287.3239000002</v>
      </c>
      <c r="AH421" s="180">
        <v>-4117.4791305999997</v>
      </c>
      <c r="AI421" s="128" t="s">
        <v>46</v>
      </c>
      <c r="AJ421" s="128" t="s">
        <v>46</v>
      </c>
      <c r="AK421" s="128" t="s">
        <v>46</v>
      </c>
    </row>
    <row r="422" spans="1:37" ht="14.75" customHeight="1" x14ac:dyDescent="0.35">
      <c r="A422" s="8"/>
      <c r="B422" s="129">
        <v>54890370000170</v>
      </c>
      <c r="C422" s="125" t="s">
        <v>7932</v>
      </c>
      <c r="D422" s="122"/>
      <c r="E422" s="126" t="s">
        <v>7920</v>
      </c>
      <c r="F422" s="126" t="s">
        <v>163</v>
      </c>
      <c r="G422" s="126" t="s">
        <v>5358</v>
      </c>
      <c r="H422" s="127">
        <v>100000</v>
      </c>
      <c r="I422" s="127">
        <v>100000</v>
      </c>
      <c r="J422" s="127">
        <v>100000</v>
      </c>
      <c r="K422" s="126" t="s">
        <v>215</v>
      </c>
      <c r="L422" s="126" t="s">
        <v>215</v>
      </c>
      <c r="M422" s="153">
        <v>1.5E-3</v>
      </c>
      <c r="N422" s="128" t="s">
        <v>46</v>
      </c>
      <c r="O422" s="155">
        <v>45414</v>
      </c>
      <c r="P422" s="153">
        <v>3.5135515990999998E-3</v>
      </c>
      <c r="Q422" s="153">
        <v>8.9800748850000001E-2</v>
      </c>
      <c r="R422" s="153">
        <v>4.9364402616999994E-2</v>
      </c>
      <c r="S422" s="153" t="s">
        <v>46</v>
      </c>
      <c r="T422" s="153" t="s">
        <v>46</v>
      </c>
      <c r="U422" s="153">
        <v>0.28801249361999998</v>
      </c>
      <c r="V422" s="153">
        <v>0.86664621294999999</v>
      </c>
      <c r="W422" s="153">
        <v>0.37074362482000001</v>
      </c>
      <c r="X422" s="153" t="s">
        <v>46</v>
      </c>
      <c r="Y422" s="153" t="s">
        <v>46</v>
      </c>
      <c r="Z422" s="153">
        <v>5.9816614643000005E-2</v>
      </c>
      <c r="AA422" s="153">
        <v>5.3364562815000002E-2</v>
      </c>
      <c r="AB422" s="178">
        <v>-1.2141998905</v>
      </c>
      <c r="AC422" s="177">
        <v>-1.2625538865999999</v>
      </c>
      <c r="AD422" s="153">
        <v>-5.4500445201999995E-2</v>
      </c>
      <c r="AE422" s="153">
        <v>-7.8432120547000009E-2</v>
      </c>
      <c r="AF422" s="181">
        <v>1.06819</v>
      </c>
      <c r="AG422" s="180">
        <v>72958.198090000005</v>
      </c>
      <c r="AH422" s="180">
        <v>0</v>
      </c>
      <c r="AI422" s="128" t="s">
        <v>46</v>
      </c>
      <c r="AJ422" s="128" t="s">
        <v>46</v>
      </c>
      <c r="AK422" s="128" t="s">
        <v>46</v>
      </c>
    </row>
    <row r="423" spans="1:37" ht="14.75" customHeight="1" x14ac:dyDescent="0.35">
      <c r="A423" s="8"/>
      <c r="B423" s="129">
        <v>8960971000195</v>
      </c>
      <c r="C423" s="125" t="s">
        <v>7933</v>
      </c>
      <c r="D423" s="122" t="s">
        <v>3394</v>
      </c>
      <c r="E423" s="126" t="s">
        <v>7920</v>
      </c>
      <c r="F423" s="126" t="s">
        <v>163</v>
      </c>
      <c r="G423" s="126" t="s">
        <v>3566</v>
      </c>
      <c r="H423" s="127">
        <v>50000</v>
      </c>
      <c r="I423" s="127">
        <v>100</v>
      </c>
      <c r="J423" s="127">
        <v>10000</v>
      </c>
      <c r="K423" s="126" t="s">
        <v>215</v>
      </c>
      <c r="L423" s="126" t="s">
        <v>215</v>
      </c>
      <c r="M423" s="153">
        <v>2E-3</v>
      </c>
      <c r="N423" s="128" t="s">
        <v>46</v>
      </c>
      <c r="O423" s="155">
        <v>39328</v>
      </c>
      <c r="P423" s="153">
        <v>1.2752680391999999E-2</v>
      </c>
      <c r="Q423" s="153">
        <v>0.10596174158</v>
      </c>
      <c r="R423" s="153">
        <v>0.13535264292999999</v>
      </c>
      <c r="S423" s="153">
        <v>0.26362720099000003</v>
      </c>
      <c r="T423" s="153">
        <v>0.43472568293999997</v>
      </c>
      <c r="U423" s="153">
        <v>1.0453614174000001</v>
      </c>
      <c r="V423" s="153">
        <v>1.0226122079</v>
      </c>
      <c r="W423" s="153">
        <v>1.0165448544</v>
      </c>
      <c r="X423" s="153">
        <v>1.0205015846000001</v>
      </c>
      <c r="Y423" s="153">
        <v>1.0170412283999999</v>
      </c>
      <c r="Z423" s="153">
        <v>1.1973816890999999E-3</v>
      </c>
      <c r="AA423" s="153">
        <v>2.7329719147999999E-3</v>
      </c>
      <c r="AB423" s="178">
        <v>2.3351721940000001</v>
      </c>
      <c r="AC423" s="177">
        <v>1.1057140242000001</v>
      </c>
      <c r="AD423" s="153">
        <v>0</v>
      </c>
      <c r="AE423" s="153">
        <v>-2.8296350519000004E-3</v>
      </c>
      <c r="AF423" s="181">
        <v>5.6543400000000004</v>
      </c>
      <c r="AG423" s="180">
        <v>1289903.9927000001</v>
      </c>
      <c r="AH423" s="180">
        <v>10189.102709000001</v>
      </c>
      <c r="AI423" s="128" t="s">
        <v>46</v>
      </c>
      <c r="AJ423" s="128" t="s">
        <v>46</v>
      </c>
      <c r="AK423" s="128" t="s">
        <v>46</v>
      </c>
    </row>
    <row r="424" spans="1:37" ht="14.75" customHeight="1" x14ac:dyDescent="0.35">
      <c r="A424" s="8"/>
      <c r="B424" s="129">
        <v>19882173000109</v>
      </c>
      <c r="C424" s="125" t="s">
        <v>7934</v>
      </c>
      <c r="D424" s="122" t="s">
        <v>3393</v>
      </c>
      <c r="E424" s="126" t="s">
        <v>7920</v>
      </c>
      <c r="F424" s="126" t="s">
        <v>163</v>
      </c>
      <c r="G424" s="126" t="s">
        <v>5358</v>
      </c>
      <c r="H424" s="127">
        <v>300000</v>
      </c>
      <c r="I424" s="127">
        <v>100</v>
      </c>
      <c r="J424" s="127">
        <v>100</v>
      </c>
      <c r="K424" s="126" t="s">
        <v>215</v>
      </c>
      <c r="L424" s="126" t="s">
        <v>215</v>
      </c>
      <c r="M424" s="153">
        <v>1.5E-3</v>
      </c>
      <c r="N424" s="128" t="s">
        <v>46</v>
      </c>
      <c r="O424" s="155">
        <v>41723</v>
      </c>
      <c r="P424" s="153">
        <v>7.7351217295999995E-3</v>
      </c>
      <c r="Q424" s="153">
        <v>2.2903367535E-2</v>
      </c>
      <c r="R424" s="153">
        <v>5.4275790056999999E-2</v>
      </c>
      <c r="S424" s="153">
        <v>0.10451526483000001</v>
      </c>
      <c r="T424" s="153">
        <v>0.16464903866</v>
      </c>
      <c r="U424" s="153">
        <v>0.63406261014999998</v>
      </c>
      <c r="V424" s="153">
        <v>0.22103509149</v>
      </c>
      <c r="W424" s="153">
        <v>0.40762983198999997</v>
      </c>
      <c r="X424" s="153">
        <v>0.40457886358000006</v>
      </c>
      <c r="Y424" s="153">
        <v>0.38519661274</v>
      </c>
      <c r="Z424" s="153">
        <v>4.2493038899000003E-2</v>
      </c>
      <c r="AA424" s="153">
        <v>4.1118835513000003E-2</v>
      </c>
      <c r="AB424" s="178">
        <v>-1.6469720522</v>
      </c>
      <c r="AC424" s="177">
        <v>-0.72350366928999998</v>
      </c>
      <c r="AD424" s="153">
        <v>-2.9156067711000003E-2</v>
      </c>
      <c r="AE424" s="153">
        <v>-3.0222520531999999E-2</v>
      </c>
      <c r="AF424" s="181">
        <v>1.9789600000000001</v>
      </c>
      <c r="AG424" s="180">
        <v>36036.195780000002</v>
      </c>
      <c r="AH424" s="180">
        <v>0</v>
      </c>
      <c r="AI424" s="128" t="s">
        <v>46</v>
      </c>
      <c r="AJ424" s="128" t="s">
        <v>46</v>
      </c>
      <c r="AK424" s="128" t="s">
        <v>46</v>
      </c>
    </row>
    <row r="425" spans="1:37" ht="14.75" customHeight="1" x14ac:dyDescent="0.35">
      <c r="A425" s="8"/>
      <c r="B425" s="129">
        <v>23863573000144</v>
      </c>
      <c r="C425" s="125" t="s">
        <v>7935</v>
      </c>
      <c r="D425" s="122" t="s">
        <v>3552</v>
      </c>
      <c r="E425" s="126" t="s">
        <v>7920</v>
      </c>
      <c r="F425" s="126" t="s">
        <v>163</v>
      </c>
      <c r="G425" s="126" t="s">
        <v>6822</v>
      </c>
      <c r="H425" s="127">
        <v>100</v>
      </c>
      <c r="I425" s="127">
        <v>100</v>
      </c>
      <c r="J425" s="127">
        <v>100</v>
      </c>
      <c r="K425" s="126" t="s">
        <v>215</v>
      </c>
      <c r="L425" s="126" t="s">
        <v>215</v>
      </c>
      <c r="M425" s="153">
        <v>0.01</v>
      </c>
      <c r="N425" s="128" t="s">
        <v>46</v>
      </c>
      <c r="O425" s="155">
        <v>42394</v>
      </c>
      <c r="P425" s="153">
        <v>1.1292196172E-2</v>
      </c>
      <c r="Q425" s="153">
        <v>9.4849222499999997E-2</v>
      </c>
      <c r="R425" s="153">
        <v>0.12083236636</v>
      </c>
      <c r="S425" s="153">
        <v>0.23120531216000001</v>
      </c>
      <c r="T425" s="153">
        <v>0.38165297588000002</v>
      </c>
      <c r="U425" s="153">
        <v>0.92564275382999994</v>
      </c>
      <c r="V425" s="153">
        <v>0.91536786199999998</v>
      </c>
      <c r="W425" s="153">
        <v>0.9074925883199999</v>
      </c>
      <c r="X425" s="153">
        <v>0.89499636820999995</v>
      </c>
      <c r="Y425" s="153">
        <v>0.89287757003000001</v>
      </c>
      <c r="Z425" s="153">
        <v>1.0913991635000001E-3</v>
      </c>
      <c r="AA425" s="153">
        <v>2.7480547538999999E-3</v>
      </c>
      <c r="AB425" s="178">
        <v>-15.45630014</v>
      </c>
      <c r="AC425" s="177">
        <v>-12.567958708999999</v>
      </c>
      <c r="AD425" s="153">
        <v>0</v>
      </c>
      <c r="AE425" s="153">
        <v>-5.6868722964E-3</v>
      </c>
      <c r="AF425" s="181">
        <v>2.0284599999999999</v>
      </c>
      <c r="AG425" s="180">
        <v>39622.588889999999</v>
      </c>
      <c r="AH425" s="180">
        <v>-18124.570210000002</v>
      </c>
      <c r="AI425" s="128" t="s">
        <v>46</v>
      </c>
      <c r="AJ425" s="128" t="s">
        <v>46</v>
      </c>
      <c r="AK425" s="128" t="s">
        <v>46</v>
      </c>
    </row>
    <row r="426" spans="1:37" ht="14.75" customHeight="1" x14ac:dyDescent="0.35">
      <c r="A426" s="8"/>
      <c r="B426" s="129">
        <v>46655127000140</v>
      </c>
      <c r="C426" s="125" t="s">
        <v>7936</v>
      </c>
      <c r="D426" s="122"/>
      <c r="E426" s="126" t="s">
        <v>7920</v>
      </c>
      <c r="F426" s="126" t="s">
        <v>163</v>
      </c>
      <c r="G426" s="126" t="s">
        <v>5358</v>
      </c>
      <c r="H426" s="127">
        <v>100000</v>
      </c>
      <c r="I426" s="127">
        <v>100000</v>
      </c>
      <c r="J426" s="127">
        <v>100000</v>
      </c>
      <c r="K426" s="126" t="s">
        <v>215</v>
      </c>
      <c r="L426" s="126" t="s">
        <v>215</v>
      </c>
      <c r="M426" s="153">
        <v>1.5E-3</v>
      </c>
      <c r="N426" s="128" t="s">
        <v>46</v>
      </c>
      <c r="O426" s="155">
        <v>44886</v>
      </c>
      <c r="P426" s="153">
        <v>7.1084881419999999E-3</v>
      </c>
      <c r="Q426" s="153">
        <v>8.5569216566E-2</v>
      </c>
      <c r="R426" s="153">
        <v>8.9179858537999993E-2</v>
      </c>
      <c r="S426" s="153">
        <v>0.16784940412000002</v>
      </c>
      <c r="T426" s="153" t="s">
        <v>46</v>
      </c>
      <c r="U426" s="153">
        <v>0.58269626555999998</v>
      </c>
      <c r="V426" s="153">
        <v>0.82580867566999994</v>
      </c>
      <c r="W426" s="153">
        <v>0.66977137901000006</v>
      </c>
      <c r="X426" s="153">
        <v>0.64974548242999997</v>
      </c>
      <c r="Y426" s="153" t="s">
        <v>46</v>
      </c>
      <c r="Z426" s="153">
        <v>2.4683378292999998E-2</v>
      </c>
      <c r="AA426" s="153">
        <v>3.0074932833000001E-2</v>
      </c>
      <c r="AB426" s="178">
        <v>-1.5671958723999999</v>
      </c>
      <c r="AC426" s="177">
        <v>-0.92574744617000004</v>
      </c>
      <c r="AD426" s="153">
        <v>-2.2991372001000002E-2</v>
      </c>
      <c r="AE426" s="153">
        <v>-2.2991372001000002E-2</v>
      </c>
      <c r="AF426" s="181">
        <v>1.2935099999999999</v>
      </c>
      <c r="AG426" s="180">
        <v>349149.74800000002</v>
      </c>
      <c r="AH426" s="180">
        <v>0</v>
      </c>
      <c r="AI426" s="128" t="s">
        <v>46</v>
      </c>
      <c r="AJ426" s="128" t="s">
        <v>46</v>
      </c>
      <c r="AK426" s="128" t="s">
        <v>46</v>
      </c>
    </row>
    <row r="427" spans="1:37" ht="14.75" customHeight="1" x14ac:dyDescent="0.35">
      <c r="A427" s="8"/>
      <c r="B427" s="129">
        <v>49034567000178</v>
      </c>
      <c r="C427" s="125" t="s">
        <v>7937</v>
      </c>
      <c r="D427" s="122"/>
      <c r="E427" s="126" t="s">
        <v>7920</v>
      </c>
      <c r="F427" s="126" t="s">
        <v>163</v>
      </c>
      <c r="G427" s="126" t="s">
        <v>5358</v>
      </c>
      <c r="H427" s="127">
        <v>100000</v>
      </c>
      <c r="I427" s="127">
        <v>100000</v>
      </c>
      <c r="J427" s="127">
        <v>100000</v>
      </c>
      <c r="K427" s="126" t="s">
        <v>215</v>
      </c>
      <c r="L427" s="126" t="s">
        <v>215</v>
      </c>
      <c r="M427" s="153">
        <v>1.5E-3</v>
      </c>
      <c r="N427" s="128" t="s">
        <v>46</v>
      </c>
      <c r="O427" s="155">
        <v>44935</v>
      </c>
      <c r="P427" s="153">
        <v>3.8268086518999998E-3</v>
      </c>
      <c r="Q427" s="153">
        <v>8.7156484711000001E-2</v>
      </c>
      <c r="R427" s="153">
        <v>6.1421181130000002E-2</v>
      </c>
      <c r="S427" s="153">
        <v>0.11661218478</v>
      </c>
      <c r="T427" s="153" t="s">
        <v>46</v>
      </c>
      <c r="U427" s="153">
        <v>0.31369076883000002</v>
      </c>
      <c r="V427" s="153">
        <v>0.84112703263999999</v>
      </c>
      <c r="W427" s="153">
        <v>0.46129417405000001</v>
      </c>
      <c r="X427" s="153">
        <v>0.45140607234999996</v>
      </c>
      <c r="Y427" s="153" t="s">
        <v>46</v>
      </c>
      <c r="Z427" s="153">
        <v>4.8503347581E-2</v>
      </c>
      <c r="AA427" s="153">
        <v>4.4967870480999997E-2</v>
      </c>
      <c r="AB427" s="178">
        <v>-1.2883811843999999</v>
      </c>
      <c r="AC427" s="177">
        <v>-0.81163937542999998</v>
      </c>
      <c r="AD427" s="153">
        <v>-4.4124145901999999E-2</v>
      </c>
      <c r="AE427" s="153">
        <v>-5.8778242677000006E-2</v>
      </c>
      <c r="AF427" s="181">
        <v>1.2433700000000001</v>
      </c>
      <c r="AG427" s="180">
        <v>76018.434899999993</v>
      </c>
      <c r="AH427" s="180">
        <v>0</v>
      </c>
      <c r="AI427" s="128" t="s">
        <v>46</v>
      </c>
      <c r="AJ427" s="128" t="s">
        <v>46</v>
      </c>
      <c r="AK427" s="128" t="s">
        <v>46</v>
      </c>
    </row>
    <row r="428" spans="1:37" ht="14.75" customHeight="1" x14ac:dyDescent="0.35">
      <c r="A428" s="8"/>
      <c r="B428" s="129">
        <v>11311874000186</v>
      </c>
      <c r="C428" s="125" t="s">
        <v>7938</v>
      </c>
      <c r="D428" s="122" t="s">
        <v>3393</v>
      </c>
      <c r="E428" s="126" t="s">
        <v>7920</v>
      </c>
      <c r="F428" s="126" t="s">
        <v>163</v>
      </c>
      <c r="G428" s="126" t="s">
        <v>6822</v>
      </c>
      <c r="H428" s="127">
        <v>1000</v>
      </c>
      <c r="I428" s="127">
        <v>100</v>
      </c>
      <c r="J428" s="127">
        <v>100</v>
      </c>
      <c r="K428" s="126" t="s">
        <v>215</v>
      </c>
      <c r="L428" s="126" t="s">
        <v>215</v>
      </c>
      <c r="M428" s="153">
        <v>5.0000000000000001E-3</v>
      </c>
      <c r="N428" s="128" t="s">
        <v>46</v>
      </c>
      <c r="O428" s="155">
        <v>40147</v>
      </c>
      <c r="P428" s="153">
        <v>1.1888179928E-2</v>
      </c>
      <c r="Q428" s="153">
        <v>0.10064585126</v>
      </c>
      <c r="R428" s="153">
        <v>0.12877879077999999</v>
      </c>
      <c r="S428" s="153">
        <v>0.24874872027999997</v>
      </c>
      <c r="T428" s="153">
        <v>0.4113594726</v>
      </c>
      <c r="U428" s="153">
        <v>0.97449667356000003</v>
      </c>
      <c r="V428" s="153">
        <v>0.97130978263000001</v>
      </c>
      <c r="W428" s="153">
        <v>0.96717296604000003</v>
      </c>
      <c r="X428" s="153">
        <v>0.96290694694000001</v>
      </c>
      <c r="Y428" s="153">
        <v>0.96237595280999999</v>
      </c>
      <c r="Z428" s="153">
        <v>1.0945215209E-3</v>
      </c>
      <c r="AA428" s="153">
        <v>2.3468227355999999E-3</v>
      </c>
      <c r="AB428" s="178">
        <v>-5.2981991186000004</v>
      </c>
      <c r="AC428" s="177">
        <v>-4.9693160854</v>
      </c>
      <c r="AD428" s="153">
        <v>0</v>
      </c>
      <c r="AE428" s="153">
        <v>-7.1517701727000001E-3</v>
      </c>
      <c r="AF428" s="181">
        <v>3.9519899999999999</v>
      </c>
      <c r="AG428" s="180">
        <v>440099.17086000001</v>
      </c>
      <c r="AH428" s="180">
        <v>-33441.860399999998</v>
      </c>
      <c r="AI428" s="128" t="s">
        <v>46</v>
      </c>
      <c r="AJ428" s="128" t="s">
        <v>46</v>
      </c>
      <c r="AK428" s="128" t="s">
        <v>46</v>
      </c>
    </row>
    <row r="429" spans="1:37" ht="14.75" customHeight="1" x14ac:dyDescent="0.35">
      <c r="A429" s="8"/>
      <c r="B429" s="129">
        <v>2430487000178</v>
      </c>
      <c r="C429" s="125" t="s">
        <v>7939</v>
      </c>
      <c r="D429" s="122" t="s">
        <v>3395</v>
      </c>
      <c r="E429" s="126" t="s">
        <v>7920</v>
      </c>
      <c r="F429" s="126" t="s">
        <v>163</v>
      </c>
      <c r="G429" s="126" t="s">
        <v>6644</v>
      </c>
      <c r="H429" s="127">
        <v>100</v>
      </c>
      <c r="I429" s="127">
        <v>100</v>
      </c>
      <c r="J429" s="127">
        <v>100</v>
      </c>
      <c r="K429" s="126" t="s">
        <v>215</v>
      </c>
      <c r="L429" s="126" t="s">
        <v>215</v>
      </c>
      <c r="M429" s="153">
        <v>1.6E-2</v>
      </c>
      <c r="N429" s="128" t="s">
        <v>46</v>
      </c>
      <c r="O429" s="155">
        <v>35926</v>
      </c>
      <c r="P429" s="153">
        <v>1.0110109600999999E-2</v>
      </c>
      <c r="Q429" s="153">
        <v>8.4651099682000006E-2</v>
      </c>
      <c r="R429" s="153">
        <v>0.10758682493000001</v>
      </c>
      <c r="S429" s="153">
        <v>0.20450052070000002</v>
      </c>
      <c r="T429" s="153">
        <v>0.33683991896999999</v>
      </c>
      <c r="U429" s="153">
        <v>0.82874487388999996</v>
      </c>
      <c r="V429" s="153">
        <v>0.81694814242000002</v>
      </c>
      <c r="W429" s="153">
        <v>0.80801402112000009</v>
      </c>
      <c r="X429" s="153">
        <v>0.79162205060999991</v>
      </c>
      <c r="Y429" s="153">
        <v>0.78803737256999995</v>
      </c>
      <c r="Z429" s="153">
        <v>8.2501234987000002E-4</v>
      </c>
      <c r="AA429" s="153">
        <v>7.2345784979000009E-3</v>
      </c>
      <c r="AB429" s="178">
        <v>-182.38179109999999</v>
      </c>
      <c r="AC429" s="177">
        <v>-5.8815323270000004</v>
      </c>
      <c r="AD429" s="153">
        <v>0</v>
      </c>
      <c r="AE429" s="153">
        <v>-3.2225924299000001E-2</v>
      </c>
      <c r="AF429" s="181">
        <v>9.9121600000000001</v>
      </c>
      <c r="AG429" s="180">
        <v>683416.86927000002</v>
      </c>
      <c r="AH429" s="180">
        <v>-140133.96720000001</v>
      </c>
      <c r="AI429" s="128" t="s">
        <v>46</v>
      </c>
      <c r="AJ429" s="128" t="s">
        <v>46</v>
      </c>
      <c r="AK429" s="128" t="s">
        <v>46</v>
      </c>
    </row>
    <row r="430" spans="1:37" ht="14.75" customHeight="1" x14ac:dyDescent="0.35">
      <c r="A430" s="8"/>
      <c r="B430" s="129">
        <v>743026000120</v>
      </c>
      <c r="C430" s="125" t="s">
        <v>7940</v>
      </c>
      <c r="D430" s="122" t="s">
        <v>3395</v>
      </c>
      <c r="E430" s="126" t="s">
        <v>7920</v>
      </c>
      <c r="F430" s="126" t="s">
        <v>163</v>
      </c>
      <c r="G430" s="126" t="s">
        <v>5358</v>
      </c>
      <c r="H430" s="127">
        <v>100</v>
      </c>
      <c r="I430" s="127">
        <v>100</v>
      </c>
      <c r="J430" s="127">
        <v>100</v>
      </c>
      <c r="K430" s="126" t="s">
        <v>215</v>
      </c>
      <c r="L430" s="126" t="s">
        <v>215</v>
      </c>
      <c r="M430" s="153">
        <v>1.6E-2</v>
      </c>
      <c r="N430" s="128" t="s">
        <v>46</v>
      </c>
      <c r="O430" s="155">
        <v>34914</v>
      </c>
      <c r="P430" s="153">
        <v>1.0907858317E-2</v>
      </c>
      <c r="Q430" s="153">
        <v>9.1766726686E-2</v>
      </c>
      <c r="R430" s="153">
        <v>0.11585304342000001</v>
      </c>
      <c r="S430" s="153">
        <v>0.22007644461</v>
      </c>
      <c r="T430" s="153">
        <v>0.36334370245999997</v>
      </c>
      <c r="U430" s="153">
        <v>0.89413785039000004</v>
      </c>
      <c r="V430" s="153">
        <v>0.88561940937000005</v>
      </c>
      <c r="W430" s="153">
        <v>0.87009616219999997</v>
      </c>
      <c r="X430" s="153">
        <v>0.85191649280999993</v>
      </c>
      <c r="Y430" s="153">
        <v>0.8500430041</v>
      </c>
      <c r="Z430" s="153">
        <v>1.1513912297E-3</v>
      </c>
      <c r="AA430" s="153">
        <v>8.4312217237000001E-3</v>
      </c>
      <c r="AB430" s="178">
        <v>-20.344505763000001</v>
      </c>
      <c r="AC430" s="177">
        <v>-2.5909225802</v>
      </c>
      <c r="AD430" s="153">
        <v>0</v>
      </c>
      <c r="AE430" s="153">
        <v>-3.8251547854E-2</v>
      </c>
      <c r="AF430" s="181">
        <v>29.644600000000001</v>
      </c>
      <c r="AG430" s="180">
        <v>83205.764630000005</v>
      </c>
      <c r="AH430" s="180">
        <v>-1514.68858</v>
      </c>
      <c r="AI430" s="128" t="s">
        <v>46</v>
      </c>
      <c r="AJ430" s="128" t="s">
        <v>46</v>
      </c>
      <c r="AK430" s="128" t="s">
        <v>46</v>
      </c>
    </row>
    <row r="431" spans="1:37" ht="14.75" customHeight="1" x14ac:dyDescent="0.35">
      <c r="A431" s="8"/>
      <c r="B431" s="129">
        <v>2131725000144</v>
      </c>
      <c r="C431" s="125" t="s">
        <v>7941</v>
      </c>
      <c r="D431" s="122" t="s">
        <v>3393</v>
      </c>
      <c r="E431" s="126" t="s">
        <v>7920</v>
      </c>
      <c r="F431" s="126" t="s">
        <v>114</v>
      </c>
      <c r="G431" s="126" t="s">
        <v>5078</v>
      </c>
      <c r="H431" s="127">
        <v>100</v>
      </c>
      <c r="I431" s="127">
        <v>100</v>
      </c>
      <c r="J431" s="127">
        <v>100</v>
      </c>
      <c r="K431" s="126" t="s">
        <v>216</v>
      </c>
      <c r="L431" s="126" t="s">
        <v>223</v>
      </c>
      <c r="M431" s="153">
        <v>8.5000000000000006E-3</v>
      </c>
      <c r="N431" s="128" t="s">
        <v>46</v>
      </c>
      <c r="O431" s="155">
        <v>35704</v>
      </c>
      <c r="P431" s="153">
        <v>3.3539004514999998E-2</v>
      </c>
      <c r="Q431" s="153">
        <v>0.22759001772000001</v>
      </c>
      <c r="R431" s="153">
        <v>0.13298027444000002</v>
      </c>
      <c r="S431" s="153">
        <v>0.23985524957999999</v>
      </c>
      <c r="T431" s="153">
        <v>0.27616256316999999</v>
      </c>
      <c r="U431" s="153">
        <v>2.7492558602000003</v>
      </c>
      <c r="V431" s="153">
        <v>2.1964185097</v>
      </c>
      <c r="W431" s="153">
        <v>0.99872755191999996</v>
      </c>
      <c r="X431" s="153">
        <v>0.92848029857000003</v>
      </c>
      <c r="Y431" s="153">
        <v>0.64608262984000009</v>
      </c>
      <c r="Z431" s="153">
        <v>0.14974519954999999</v>
      </c>
      <c r="AA431" s="153">
        <v>0.28003528150000001</v>
      </c>
      <c r="AB431" s="178">
        <v>7.4287190875000006E-2</v>
      </c>
      <c r="AC431" s="177">
        <v>-1.6680087324999999E-2</v>
      </c>
      <c r="AD431" s="153">
        <v>-0.10244147968</v>
      </c>
      <c r="AE431" s="153">
        <v>-0.64625655449999997</v>
      </c>
      <c r="AF431" s="181">
        <v>9.1307899999999993</v>
      </c>
      <c r="AG431" s="180">
        <v>12546.26189</v>
      </c>
      <c r="AH431" s="180">
        <v>-1630.05024</v>
      </c>
      <c r="AI431" s="128" t="s">
        <v>46</v>
      </c>
      <c r="AJ431" s="128" t="s">
        <v>46</v>
      </c>
      <c r="AK431" s="128" t="s">
        <v>46</v>
      </c>
    </row>
    <row r="432" spans="1:37" ht="14.75" customHeight="1" x14ac:dyDescent="0.35">
      <c r="A432" s="8"/>
      <c r="B432" s="129">
        <v>1624111000131</v>
      </c>
      <c r="C432" s="125" t="s">
        <v>7942</v>
      </c>
      <c r="D432" s="122"/>
      <c r="E432" s="126" t="s">
        <v>7520</v>
      </c>
      <c r="F432" s="126" t="s">
        <v>163</v>
      </c>
      <c r="G432" s="126" t="s">
        <v>3566</v>
      </c>
      <c r="H432" s="127">
        <v>200000</v>
      </c>
      <c r="I432" s="127">
        <v>1000</v>
      </c>
      <c r="J432" s="127">
        <v>500</v>
      </c>
      <c r="K432" s="126" t="s">
        <v>215</v>
      </c>
      <c r="L432" s="126" t="s">
        <v>215</v>
      </c>
      <c r="M432" s="153">
        <v>6.5000000000000006E-3</v>
      </c>
      <c r="N432" s="128" t="s">
        <v>46</v>
      </c>
      <c r="O432" s="155">
        <v>35465</v>
      </c>
      <c r="P432" s="153">
        <v>1.1426311316E-2</v>
      </c>
      <c r="Q432" s="153">
        <v>9.6365629432E-2</v>
      </c>
      <c r="R432" s="153">
        <v>0.12327941925999999</v>
      </c>
      <c r="S432" s="153">
        <v>0.23727733677999999</v>
      </c>
      <c r="T432" s="153">
        <v>0.39263449968000003</v>
      </c>
      <c r="U432" s="153">
        <v>0.93663642671999991</v>
      </c>
      <c r="V432" s="153">
        <v>0.93000235381999996</v>
      </c>
      <c r="W432" s="153">
        <v>0.92587079638000003</v>
      </c>
      <c r="X432" s="153">
        <v>0.91850119136999997</v>
      </c>
      <c r="Y432" s="153">
        <v>0.91856885742000005</v>
      </c>
      <c r="Z432" s="153">
        <v>8.6150852937999999E-4</v>
      </c>
      <c r="AA432" s="153">
        <v>2.2578602903000002E-3</v>
      </c>
      <c r="AB432" s="178">
        <v>-103.73176278</v>
      </c>
      <c r="AC432" s="177">
        <v>-43.620034889000003</v>
      </c>
      <c r="AD432" s="153">
        <v>0</v>
      </c>
      <c r="AE432" s="153">
        <v>-4.3468389891000004E-5</v>
      </c>
      <c r="AF432" s="181">
        <v>31.2807949</v>
      </c>
      <c r="AG432" s="180">
        <v>13675.609049999999</v>
      </c>
      <c r="AH432" s="180">
        <v>-1282.9417599999999</v>
      </c>
      <c r="AI432" s="128" t="s">
        <v>46</v>
      </c>
      <c r="AJ432" s="128" t="s">
        <v>46</v>
      </c>
      <c r="AK432" s="128" t="s">
        <v>46</v>
      </c>
    </row>
    <row r="433" spans="1:37" ht="14.75" customHeight="1" x14ac:dyDescent="0.35">
      <c r="A433" s="8"/>
      <c r="B433" s="129">
        <v>34702622000183</v>
      </c>
      <c r="C433" s="125" t="s">
        <v>7943</v>
      </c>
      <c r="D433" s="122"/>
      <c r="E433" s="126" t="s">
        <v>7944</v>
      </c>
      <c r="F433" s="126" t="s">
        <v>114</v>
      </c>
      <c r="G433" s="126" t="s">
        <v>4919</v>
      </c>
      <c r="H433" s="127" t="s">
        <v>46</v>
      </c>
      <c r="I433" s="127" t="s">
        <v>46</v>
      </c>
      <c r="J433" s="127" t="s">
        <v>46</v>
      </c>
      <c r="K433" s="126" t="s">
        <v>216</v>
      </c>
      <c r="L433" s="126" t="s">
        <v>7441</v>
      </c>
      <c r="M433" s="153">
        <v>0.02</v>
      </c>
      <c r="N433" s="128" t="s">
        <v>7945</v>
      </c>
      <c r="O433" s="155">
        <v>44195</v>
      </c>
      <c r="P433" s="153">
        <v>-0.1060662372</v>
      </c>
      <c r="Q433" s="153">
        <v>0.13998350822</v>
      </c>
      <c r="R433" s="153">
        <v>0.30230123396999997</v>
      </c>
      <c r="S433" s="153">
        <v>0.89647551902</v>
      </c>
      <c r="T433" s="153">
        <v>0.8882828841</v>
      </c>
      <c r="U433" s="153">
        <v>-8.6944507871999992</v>
      </c>
      <c r="V433" s="153">
        <v>1.3509483922000001</v>
      </c>
      <c r="W433" s="153">
        <v>2.2703861350999999</v>
      </c>
      <c r="X433" s="153">
        <v>3.4702590793000003</v>
      </c>
      <c r="Y433" s="153">
        <v>2.0781388151</v>
      </c>
      <c r="Z433" s="153">
        <v>0.38666444926999999</v>
      </c>
      <c r="AA433" s="153">
        <v>0.36403392251</v>
      </c>
      <c r="AB433" s="178">
        <v>0.61816641273999995</v>
      </c>
      <c r="AC433" s="177">
        <v>-1.3335049733000001E-2</v>
      </c>
      <c r="AD433" s="153">
        <v>-0.24692982494999999</v>
      </c>
      <c r="AE433" s="153">
        <v>-0.55136602725999995</v>
      </c>
      <c r="AF433" s="181">
        <v>1.1585272775</v>
      </c>
      <c r="AG433" s="180">
        <v>52052.977140000003</v>
      </c>
      <c r="AH433" s="180">
        <v>-499.99999000000003</v>
      </c>
      <c r="AI433" s="128">
        <v>0</v>
      </c>
      <c r="AJ433" s="128">
        <v>0</v>
      </c>
      <c r="AK433" s="128">
        <v>0</v>
      </c>
    </row>
    <row r="434" spans="1:37" ht="14.75" customHeight="1" x14ac:dyDescent="0.35">
      <c r="A434" s="8"/>
      <c r="B434" s="129">
        <v>50628101000180</v>
      </c>
      <c r="C434" s="125" t="s">
        <v>7946</v>
      </c>
      <c r="D434" s="122"/>
      <c r="E434" s="126" t="s">
        <v>4611</v>
      </c>
      <c r="F434" s="126" t="s">
        <v>163</v>
      </c>
      <c r="G434" s="126" t="s">
        <v>6644</v>
      </c>
      <c r="H434" s="127" t="s">
        <v>46</v>
      </c>
      <c r="I434" s="127" t="s">
        <v>46</v>
      </c>
      <c r="J434" s="127" t="s">
        <v>46</v>
      </c>
      <c r="K434" s="126" t="s">
        <v>215</v>
      </c>
      <c r="L434" s="126" t="s">
        <v>215</v>
      </c>
      <c r="M434" s="153">
        <v>1.5E-3</v>
      </c>
      <c r="N434" s="128" t="s">
        <v>46</v>
      </c>
      <c r="O434" s="155">
        <v>45121</v>
      </c>
      <c r="P434" s="153">
        <v>1.1962674499999999E-2</v>
      </c>
      <c r="Q434" s="153">
        <v>0.10204759115000001</v>
      </c>
      <c r="R434" s="153">
        <v>0.13082203194</v>
      </c>
      <c r="S434" s="153">
        <v>0.25310677454000002</v>
      </c>
      <c r="T434" s="153" t="s">
        <v>46</v>
      </c>
      <c r="U434" s="153">
        <v>0.98060313501999996</v>
      </c>
      <c r="V434" s="153">
        <v>0.98483764938999996</v>
      </c>
      <c r="W434" s="153">
        <v>0.98251840919</v>
      </c>
      <c r="X434" s="153">
        <v>0.97977698634999999</v>
      </c>
      <c r="Y434" s="153" t="s">
        <v>46</v>
      </c>
      <c r="Z434" s="153">
        <v>1.0401712792999999E-3</v>
      </c>
      <c r="AA434" s="153">
        <v>9.9150513581999994E-4</v>
      </c>
      <c r="AB434" s="178">
        <v>-3.2311607309000001</v>
      </c>
      <c r="AC434" s="177">
        <v>-4.5622754545999999</v>
      </c>
      <c r="AD434" s="153">
        <v>0</v>
      </c>
      <c r="AE434" s="153">
        <v>0</v>
      </c>
      <c r="AF434" s="181">
        <v>1.28627314</v>
      </c>
      <c r="AG434" s="180">
        <v>1667087.1231</v>
      </c>
      <c r="AH434" s="180">
        <v>555217.30166999996</v>
      </c>
      <c r="AI434" s="128" t="s">
        <v>46</v>
      </c>
      <c r="AJ434" s="128" t="s">
        <v>46</v>
      </c>
      <c r="AK434" s="128" t="s">
        <v>46</v>
      </c>
    </row>
    <row r="435" spans="1:37" ht="14.75" customHeight="1" x14ac:dyDescent="0.35">
      <c r="A435" s="8"/>
      <c r="B435" s="129">
        <v>45121114000128</v>
      </c>
      <c r="C435" s="125" t="s">
        <v>7947</v>
      </c>
      <c r="D435" s="122"/>
      <c r="E435" s="126" t="s">
        <v>7948</v>
      </c>
      <c r="F435" s="126" t="s">
        <v>163</v>
      </c>
      <c r="G435" s="126" t="s">
        <v>3547</v>
      </c>
      <c r="H435" s="127">
        <v>1000</v>
      </c>
      <c r="I435" s="127">
        <v>100</v>
      </c>
      <c r="J435" s="127">
        <v>100</v>
      </c>
      <c r="K435" s="126" t="s">
        <v>216</v>
      </c>
      <c r="L435" s="126" t="s">
        <v>7441</v>
      </c>
      <c r="M435" s="153">
        <v>8.0000000000000002E-3</v>
      </c>
      <c r="N435" s="128" t="s">
        <v>46</v>
      </c>
      <c r="O435" s="155">
        <v>44778</v>
      </c>
      <c r="P435" s="153">
        <v>1.1285373943000001E-2</v>
      </c>
      <c r="Q435" s="153">
        <v>0.10604948494000001</v>
      </c>
      <c r="R435" s="153">
        <v>0.13290362485999999</v>
      </c>
      <c r="S435" s="153">
        <v>0.24399555392</v>
      </c>
      <c r="T435" s="153">
        <v>0.40967654248000002</v>
      </c>
      <c r="U435" s="153">
        <v>0.92508352278000006</v>
      </c>
      <c r="V435" s="153">
        <v>1.0234589988</v>
      </c>
      <c r="W435" s="153">
        <v>0.99815188718000003</v>
      </c>
      <c r="X435" s="153">
        <v>0.94450742751000005</v>
      </c>
      <c r="Y435" s="153">
        <v>0.95843873591000006</v>
      </c>
      <c r="Z435" s="153">
        <v>9.7459058019000004E-3</v>
      </c>
      <c r="AA435" s="153">
        <v>8.2568686255999994E-3</v>
      </c>
      <c r="AB435" s="178">
        <v>-1.7641353399000002E-2</v>
      </c>
      <c r="AC435" s="177">
        <v>-0.61062587020000003</v>
      </c>
      <c r="AD435" s="153">
        <v>-6.6843949243E-3</v>
      </c>
      <c r="AE435" s="153">
        <v>-6.6843949243E-3</v>
      </c>
      <c r="AF435" s="181">
        <v>1.4331145999999999</v>
      </c>
      <c r="AG435" s="180">
        <v>22536.789049999999</v>
      </c>
      <c r="AH435" s="180">
        <v>2119.5846999999999</v>
      </c>
      <c r="AI435" s="128">
        <v>0</v>
      </c>
      <c r="AJ435" s="128">
        <v>0.34739703126000004</v>
      </c>
      <c r="AK435" s="128">
        <v>0</v>
      </c>
    </row>
    <row r="436" spans="1:37" ht="14.75" customHeight="1" x14ac:dyDescent="0.35">
      <c r="A436" s="8"/>
      <c r="B436" s="129">
        <v>12239939000192</v>
      </c>
      <c r="C436" s="125" t="s">
        <v>7949</v>
      </c>
      <c r="D436" s="122" t="s">
        <v>3394</v>
      </c>
      <c r="E436" s="126" t="s">
        <v>7501</v>
      </c>
      <c r="F436" s="126" t="s">
        <v>114</v>
      </c>
      <c r="G436" s="126" t="s">
        <v>115</v>
      </c>
      <c r="H436" s="127">
        <v>500</v>
      </c>
      <c r="I436" s="127">
        <v>500</v>
      </c>
      <c r="J436" s="127">
        <v>500</v>
      </c>
      <c r="K436" s="126" t="s">
        <v>7629</v>
      </c>
      <c r="L436" s="126" t="s">
        <v>7601</v>
      </c>
      <c r="M436" s="153">
        <v>0.02</v>
      </c>
      <c r="N436" s="128" t="s">
        <v>7488</v>
      </c>
      <c r="O436" s="155">
        <v>40808</v>
      </c>
      <c r="P436" s="153">
        <v>3.7739790245000002E-2</v>
      </c>
      <c r="Q436" s="153">
        <v>0.27102344943000001</v>
      </c>
      <c r="R436" s="153">
        <v>0.13594269004999998</v>
      </c>
      <c r="S436" s="153">
        <v>0.18642382851</v>
      </c>
      <c r="T436" s="153">
        <v>0.18228936083</v>
      </c>
      <c r="U436" s="153">
        <v>3.0936022400000001</v>
      </c>
      <c r="V436" s="153">
        <v>2.615584492</v>
      </c>
      <c r="W436" s="153">
        <v>1.0209763108999999</v>
      </c>
      <c r="X436" s="153">
        <v>0.72164712782999996</v>
      </c>
      <c r="Y436" s="153">
        <v>0.42646616647000002</v>
      </c>
      <c r="Z436" s="153">
        <v>0.15283290530000002</v>
      </c>
      <c r="AA436" s="153">
        <v>0.17449115868000001</v>
      </c>
      <c r="AB436" s="178">
        <v>9.3298414834000004E-2</v>
      </c>
      <c r="AC436" s="177">
        <v>0.16063167008000001</v>
      </c>
      <c r="AD436" s="153">
        <v>-0.12768753104</v>
      </c>
      <c r="AE436" s="153">
        <v>-0.45288952224000001</v>
      </c>
      <c r="AF436" s="181">
        <v>415.16419180000003</v>
      </c>
      <c r="AG436" s="180">
        <v>66965.366569999998</v>
      </c>
      <c r="AH436" s="180">
        <v>-5704.3581299999996</v>
      </c>
      <c r="AI436" s="128">
        <v>0</v>
      </c>
      <c r="AJ436" s="128">
        <v>0</v>
      </c>
      <c r="AK436" s="128">
        <v>0</v>
      </c>
    </row>
    <row r="437" spans="1:37" ht="14.75" customHeight="1" x14ac:dyDescent="0.35">
      <c r="A437" s="8"/>
      <c r="B437" s="129">
        <v>32222722000187</v>
      </c>
      <c r="C437" s="125" t="s">
        <v>7950</v>
      </c>
      <c r="D437" s="122" t="s">
        <v>3393</v>
      </c>
      <c r="E437" s="126" t="s">
        <v>7501</v>
      </c>
      <c r="F437" s="126" t="s">
        <v>163</v>
      </c>
      <c r="G437" s="126" t="s">
        <v>3570</v>
      </c>
      <c r="H437" s="127">
        <v>300000</v>
      </c>
      <c r="I437" s="127">
        <v>5000</v>
      </c>
      <c r="J437" s="127">
        <v>5000</v>
      </c>
      <c r="K437" s="126" t="s">
        <v>216</v>
      </c>
      <c r="L437" s="126" t="s">
        <v>7441</v>
      </c>
      <c r="M437" s="153">
        <v>2.3E-3</v>
      </c>
      <c r="N437" s="128" t="s">
        <v>7951</v>
      </c>
      <c r="O437" s="155">
        <v>43560</v>
      </c>
      <c r="P437" s="153">
        <v>1.2513697369000001E-2</v>
      </c>
      <c r="Q437" s="153">
        <v>0.10788285459000001</v>
      </c>
      <c r="R437" s="153">
        <v>0.13725229998999999</v>
      </c>
      <c r="S437" s="153">
        <v>0.27355750595</v>
      </c>
      <c r="T437" s="153">
        <v>0.45356680126999999</v>
      </c>
      <c r="U437" s="153">
        <v>1.0257715254999999</v>
      </c>
      <c r="V437" s="153">
        <v>1.0411524244000001</v>
      </c>
      <c r="W437" s="153">
        <v>1.0308119316</v>
      </c>
      <c r="X437" s="153">
        <v>1.0589418211000001</v>
      </c>
      <c r="Y437" s="153">
        <v>1.0611200461000001</v>
      </c>
      <c r="Z437" s="153">
        <v>1.1206702027000001E-3</v>
      </c>
      <c r="AA437" s="153">
        <v>4.7363268406000001E-3</v>
      </c>
      <c r="AB437" s="178">
        <v>5.5789106320000004</v>
      </c>
      <c r="AC437" s="177">
        <v>1.0491233514</v>
      </c>
      <c r="AD437" s="153">
        <v>0</v>
      </c>
      <c r="AE437" s="153">
        <v>-2.4412965930000002E-2</v>
      </c>
      <c r="AF437" s="181">
        <v>178.52335500000001</v>
      </c>
      <c r="AG437" s="180">
        <v>1858163.4086</v>
      </c>
      <c r="AH437" s="180">
        <v>-358335.59315999999</v>
      </c>
      <c r="AI437" s="128" t="s">
        <v>46</v>
      </c>
      <c r="AJ437" s="128" t="s">
        <v>46</v>
      </c>
      <c r="AK437" s="128" t="s">
        <v>46</v>
      </c>
    </row>
    <row r="438" spans="1:37" ht="14.75" customHeight="1" x14ac:dyDescent="0.35">
      <c r="A438" s="8"/>
      <c r="B438" s="129">
        <v>38443033000189</v>
      </c>
      <c r="C438" s="125" t="s">
        <v>7952</v>
      </c>
      <c r="D438" s="122"/>
      <c r="E438" s="126" t="s">
        <v>7501</v>
      </c>
      <c r="F438" s="126" t="s">
        <v>163</v>
      </c>
      <c r="G438" s="126" t="s">
        <v>3547</v>
      </c>
      <c r="H438" s="127">
        <v>500</v>
      </c>
      <c r="I438" s="127">
        <v>500</v>
      </c>
      <c r="J438" s="127">
        <v>500</v>
      </c>
      <c r="K438" s="126" t="s">
        <v>7601</v>
      </c>
      <c r="L438" s="126" t="s">
        <v>214</v>
      </c>
      <c r="M438" s="153">
        <v>9.7999999999999997E-3</v>
      </c>
      <c r="N438" s="128" t="s">
        <v>46</v>
      </c>
      <c r="O438" s="155">
        <v>44244</v>
      </c>
      <c r="P438" s="153">
        <v>1.5521559290999999E-2</v>
      </c>
      <c r="Q438" s="153">
        <v>0.11151046393</v>
      </c>
      <c r="R438" s="153">
        <v>9.8712872785000003E-2</v>
      </c>
      <c r="S438" s="153">
        <v>0.20021477911000002</v>
      </c>
      <c r="T438" s="153">
        <v>0.32420688267999997</v>
      </c>
      <c r="U438" s="153">
        <v>1.2723316764000001</v>
      </c>
      <c r="V438" s="153">
        <v>1.0761616412999999</v>
      </c>
      <c r="W438" s="153">
        <v>0.74136759145999998</v>
      </c>
      <c r="X438" s="153">
        <v>0.77503193370000001</v>
      </c>
      <c r="Y438" s="153">
        <v>0.75848236982000006</v>
      </c>
      <c r="Z438" s="153">
        <v>3.3693950628999998E-2</v>
      </c>
      <c r="AA438" s="153">
        <v>3.1701468710999998E-2</v>
      </c>
      <c r="AB438" s="178">
        <v>-0.89107594705000004</v>
      </c>
      <c r="AC438" s="177">
        <v>-0.66531169105999999</v>
      </c>
      <c r="AD438" s="153">
        <v>-3.1180091712000001E-2</v>
      </c>
      <c r="AE438" s="153">
        <v>-3.1180091712000001E-2</v>
      </c>
      <c r="AF438" s="181">
        <v>217.93717330000001</v>
      </c>
      <c r="AG438" s="180">
        <v>57386.499259999997</v>
      </c>
      <c r="AH438" s="180">
        <v>-10847.045040000001</v>
      </c>
      <c r="AI438" s="128" t="s">
        <v>46</v>
      </c>
      <c r="AJ438" s="128" t="s">
        <v>46</v>
      </c>
      <c r="AK438" s="128" t="s">
        <v>46</v>
      </c>
    </row>
    <row r="439" spans="1:37" ht="14.75" customHeight="1" x14ac:dyDescent="0.35">
      <c r="A439" s="8"/>
      <c r="B439" s="129">
        <v>9636619000161</v>
      </c>
      <c r="C439" s="125" t="s">
        <v>7953</v>
      </c>
      <c r="D439" s="122" t="s">
        <v>3393</v>
      </c>
      <c r="E439" s="126" t="s">
        <v>7501</v>
      </c>
      <c r="F439" s="126" t="s">
        <v>163</v>
      </c>
      <c r="G439" s="126" t="s">
        <v>6822</v>
      </c>
      <c r="H439" s="127">
        <v>300</v>
      </c>
      <c r="I439" s="127">
        <v>100</v>
      </c>
      <c r="J439" s="127">
        <v>0</v>
      </c>
      <c r="K439" s="126" t="s">
        <v>215</v>
      </c>
      <c r="L439" s="126" t="s">
        <v>215</v>
      </c>
      <c r="M439" s="153">
        <v>2.2000000000000001E-3</v>
      </c>
      <c r="N439" s="128" t="s">
        <v>46</v>
      </c>
      <c r="O439" s="155">
        <v>39731</v>
      </c>
      <c r="P439" s="153">
        <v>1.1919922959E-2</v>
      </c>
      <c r="Q439" s="153">
        <v>0.10151407017</v>
      </c>
      <c r="R439" s="153">
        <v>0.12982211489000001</v>
      </c>
      <c r="S439" s="153">
        <v>0.25150187251</v>
      </c>
      <c r="T439" s="153">
        <v>0.41604617414000006</v>
      </c>
      <c r="U439" s="153">
        <v>0.97709871008999993</v>
      </c>
      <c r="V439" s="153">
        <v>0.97968876208</v>
      </c>
      <c r="W439" s="153">
        <v>0.97500868853</v>
      </c>
      <c r="X439" s="153">
        <v>0.97356440638999997</v>
      </c>
      <c r="Y439" s="153">
        <v>0.97334049638999998</v>
      </c>
      <c r="Z439" s="153">
        <v>9.2959769700000003E-4</v>
      </c>
      <c r="AA439" s="153">
        <v>2.1451052043000001E-3</v>
      </c>
      <c r="AB439" s="178">
        <v>-7.7036958546000003</v>
      </c>
      <c r="AC439" s="177">
        <v>-3.3646111590999999</v>
      </c>
      <c r="AD439" s="153">
        <v>0</v>
      </c>
      <c r="AE439" s="153">
        <v>-3.7297084129000002E-3</v>
      </c>
      <c r="AF439" s="181">
        <v>462.49361279999999</v>
      </c>
      <c r="AG439" s="180">
        <v>767718.69931000005</v>
      </c>
      <c r="AH439" s="180">
        <v>-666733.55241999996</v>
      </c>
      <c r="AI439" s="128">
        <v>0</v>
      </c>
      <c r="AJ439" s="128">
        <v>0</v>
      </c>
      <c r="AK439" s="128">
        <v>0</v>
      </c>
    </row>
    <row r="440" spans="1:37" ht="14.75" customHeight="1" x14ac:dyDescent="0.35">
      <c r="A440" s="8"/>
      <c r="B440" s="129">
        <v>50109627000153</v>
      </c>
      <c r="C440" s="125" t="s">
        <v>7954</v>
      </c>
      <c r="D440" s="122"/>
      <c r="E440" s="126" t="s">
        <v>7955</v>
      </c>
      <c r="F440" s="126" t="s">
        <v>163</v>
      </c>
      <c r="G440" s="126" t="s">
        <v>3547</v>
      </c>
      <c r="H440" s="127" t="s">
        <v>46</v>
      </c>
      <c r="I440" s="127" t="s">
        <v>46</v>
      </c>
      <c r="J440" s="127" t="s">
        <v>46</v>
      </c>
      <c r="K440" s="126" t="s">
        <v>7615</v>
      </c>
      <c r="L440" s="126" t="s">
        <v>220</v>
      </c>
      <c r="M440" s="153">
        <v>3.4999999999999996E-3</v>
      </c>
      <c r="N440" s="128" t="s">
        <v>46</v>
      </c>
      <c r="O440" s="155">
        <v>45028</v>
      </c>
      <c r="P440" s="153">
        <v>1.2139014536E-2</v>
      </c>
      <c r="Q440" s="153">
        <v>0.10422731875000001</v>
      </c>
      <c r="R440" s="153">
        <v>0.13264790839999999</v>
      </c>
      <c r="S440" s="153">
        <v>0.27251247431999998</v>
      </c>
      <c r="T440" s="153" t="s">
        <v>46</v>
      </c>
      <c r="U440" s="153">
        <v>0.99505806247999995</v>
      </c>
      <c r="V440" s="153">
        <v>1.0058736952</v>
      </c>
      <c r="W440" s="153">
        <v>0.99623136872000007</v>
      </c>
      <c r="X440" s="153">
        <v>1.0548965009</v>
      </c>
      <c r="Y440" s="153" t="s">
        <v>46</v>
      </c>
      <c r="Z440" s="153">
        <v>1.1684321878999999E-3</v>
      </c>
      <c r="AA440" s="153">
        <v>1.9476386898000001E-3</v>
      </c>
      <c r="AB440" s="178">
        <v>-0.58017441498</v>
      </c>
      <c r="AC440" s="177">
        <v>4.2464884913000001</v>
      </c>
      <c r="AD440" s="153">
        <v>0</v>
      </c>
      <c r="AE440" s="153">
        <v>0</v>
      </c>
      <c r="AF440" s="181">
        <v>1.3603619</v>
      </c>
      <c r="AG440" s="180">
        <v>103758.90462</v>
      </c>
      <c r="AH440" s="180">
        <v>17331.721839999998</v>
      </c>
      <c r="AI440" s="128" t="s">
        <v>46</v>
      </c>
      <c r="AJ440" s="128" t="s">
        <v>46</v>
      </c>
      <c r="AK440" s="128" t="s">
        <v>46</v>
      </c>
    </row>
    <row r="441" spans="1:37" ht="14.75" customHeight="1" x14ac:dyDescent="0.35">
      <c r="A441" s="8"/>
      <c r="B441" s="129">
        <v>50094963000170</v>
      </c>
      <c r="C441" s="125" t="s">
        <v>7956</v>
      </c>
      <c r="D441" s="122"/>
      <c r="E441" s="126" t="s">
        <v>7955</v>
      </c>
      <c r="F441" s="126" t="s">
        <v>163</v>
      </c>
      <c r="G441" s="126" t="s">
        <v>3547</v>
      </c>
      <c r="H441" s="127" t="s">
        <v>46</v>
      </c>
      <c r="I441" s="127" t="s">
        <v>46</v>
      </c>
      <c r="J441" s="127" t="s">
        <v>46</v>
      </c>
      <c r="K441" s="126" t="s">
        <v>215</v>
      </c>
      <c r="L441" s="126" t="s">
        <v>215</v>
      </c>
      <c r="M441" s="153">
        <v>2.5000000000000001E-3</v>
      </c>
      <c r="N441" s="128" t="s">
        <v>46</v>
      </c>
      <c r="O441" s="155">
        <v>45021</v>
      </c>
      <c r="P441" s="153">
        <v>1.2044042373999999E-2</v>
      </c>
      <c r="Q441" s="153">
        <v>0.10302588350000001</v>
      </c>
      <c r="R441" s="153">
        <v>0.13276834148</v>
      </c>
      <c r="S441" s="153">
        <v>0.26582295296000003</v>
      </c>
      <c r="T441" s="153" t="s">
        <v>46</v>
      </c>
      <c r="U441" s="153">
        <v>0.98727301413000002</v>
      </c>
      <c r="V441" s="153">
        <v>0.99427892220000003</v>
      </c>
      <c r="W441" s="153">
        <v>0.99713586252999997</v>
      </c>
      <c r="X441" s="153">
        <v>1.0290013462000001</v>
      </c>
      <c r="Y441" s="153" t="s">
        <v>46</v>
      </c>
      <c r="Z441" s="153">
        <v>8.8702933275000009E-4</v>
      </c>
      <c r="AA441" s="153">
        <v>1.5403242249999998E-3</v>
      </c>
      <c r="AB441" s="178">
        <v>-0.99632607886000002</v>
      </c>
      <c r="AC441" s="177">
        <v>3.5927281946999998</v>
      </c>
      <c r="AD441" s="153">
        <v>0</v>
      </c>
      <c r="AE441" s="153">
        <v>0</v>
      </c>
      <c r="AF441" s="181">
        <v>1.3531797999999999</v>
      </c>
      <c r="AG441" s="180">
        <v>1149749.868</v>
      </c>
      <c r="AH441" s="180">
        <v>-850801.50756000006</v>
      </c>
      <c r="AI441" s="128" t="s">
        <v>46</v>
      </c>
      <c r="AJ441" s="128" t="s">
        <v>46</v>
      </c>
      <c r="AK441" s="128" t="s">
        <v>46</v>
      </c>
    </row>
    <row r="442" spans="1:37" ht="14.75" customHeight="1" x14ac:dyDescent="0.35">
      <c r="A442" s="8"/>
      <c r="B442" s="129">
        <v>34799186000102</v>
      </c>
      <c r="C442" s="125" t="s">
        <v>7957</v>
      </c>
      <c r="D442" s="122" t="s">
        <v>3394</v>
      </c>
      <c r="E442" s="126" t="s">
        <v>7955</v>
      </c>
      <c r="F442" s="126" t="s">
        <v>163</v>
      </c>
      <c r="G442" s="126" t="s">
        <v>3547</v>
      </c>
      <c r="H442" s="127" t="s">
        <v>46</v>
      </c>
      <c r="I442" s="127" t="s">
        <v>46</v>
      </c>
      <c r="J442" s="127" t="s">
        <v>46</v>
      </c>
      <c r="K442" s="126" t="s">
        <v>214</v>
      </c>
      <c r="L442" s="126" t="s">
        <v>3554</v>
      </c>
      <c r="M442" s="153">
        <v>6.0000000000000001E-3</v>
      </c>
      <c r="N442" s="128" t="s">
        <v>46</v>
      </c>
      <c r="O442" s="155">
        <v>43826</v>
      </c>
      <c r="P442" s="153">
        <v>1.2582083464000001E-2</v>
      </c>
      <c r="Q442" s="153">
        <v>0.11045945293999999</v>
      </c>
      <c r="R442" s="153">
        <v>0.13794523141999998</v>
      </c>
      <c r="S442" s="153">
        <v>0.28850676607000003</v>
      </c>
      <c r="T442" s="153">
        <v>0.46603230816000002</v>
      </c>
      <c r="U442" s="153">
        <v>1.0313772634</v>
      </c>
      <c r="V442" s="153">
        <v>1.0660185778</v>
      </c>
      <c r="W442" s="153">
        <v>1.0360160847</v>
      </c>
      <c r="X442" s="153">
        <v>1.1168104460999999</v>
      </c>
      <c r="Y442" s="153">
        <v>1.0902831136</v>
      </c>
      <c r="Z442" s="153">
        <v>3.2099283126000001E-3</v>
      </c>
      <c r="AA442" s="153">
        <v>6.4301916587999998E-3</v>
      </c>
      <c r="AB442" s="178">
        <v>1.3979490359</v>
      </c>
      <c r="AC442" s="177">
        <v>2.2917612398</v>
      </c>
      <c r="AD442" s="153">
        <v>-5.3127473860000005E-4</v>
      </c>
      <c r="AE442" s="153">
        <v>-3.0250168721E-2</v>
      </c>
      <c r="AF442" s="181">
        <v>1.8054053000000001</v>
      </c>
      <c r="AG442" s="180">
        <v>94044.634080000003</v>
      </c>
      <c r="AH442" s="180">
        <v>-64688.334970000004</v>
      </c>
      <c r="AI442" s="128" t="s">
        <v>46</v>
      </c>
      <c r="AJ442" s="128" t="s">
        <v>46</v>
      </c>
      <c r="AK442" s="128" t="s">
        <v>46</v>
      </c>
    </row>
    <row r="443" spans="1:37" ht="14.75" customHeight="1" x14ac:dyDescent="0.35">
      <c r="A443" s="8"/>
      <c r="B443" s="129">
        <v>59904332000143</v>
      </c>
      <c r="C443" s="125" t="s">
        <v>7958</v>
      </c>
      <c r="D443" s="122"/>
      <c r="E443" s="126" t="s">
        <v>7955</v>
      </c>
      <c r="F443" s="126" t="s">
        <v>163</v>
      </c>
      <c r="G443" s="126" t="s">
        <v>3547</v>
      </c>
      <c r="H443" s="127" t="s">
        <v>46</v>
      </c>
      <c r="I443" s="127" t="s">
        <v>46</v>
      </c>
      <c r="J443" s="127" t="s">
        <v>46</v>
      </c>
      <c r="K443" s="126" t="s">
        <v>7601</v>
      </c>
      <c r="L443" s="126" t="s">
        <v>214</v>
      </c>
      <c r="M443" s="153">
        <v>6.0000000000000001E-3</v>
      </c>
      <c r="N443" s="128" t="s">
        <v>46</v>
      </c>
      <c r="O443" s="155">
        <v>45754</v>
      </c>
      <c r="P443" s="153" t="s">
        <v>46</v>
      </c>
      <c r="Q443" s="153" t="s">
        <v>46</v>
      </c>
      <c r="R443" s="153" t="s">
        <v>46</v>
      </c>
      <c r="S443" s="153" t="s">
        <v>46</v>
      </c>
      <c r="T443" s="153" t="s">
        <v>46</v>
      </c>
      <c r="U443" s="153" t="s">
        <v>46</v>
      </c>
      <c r="V443" s="153" t="s">
        <v>46</v>
      </c>
      <c r="W443" s="153" t="s">
        <v>46</v>
      </c>
      <c r="X443" s="153" t="s">
        <v>46</v>
      </c>
      <c r="Y443" s="153" t="s">
        <v>46</v>
      </c>
      <c r="Z443" s="153" t="s">
        <v>46</v>
      </c>
      <c r="AA443" s="153">
        <v>2.0833065608000002E-3</v>
      </c>
      <c r="AB443" s="178" t="s">
        <v>46</v>
      </c>
      <c r="AC443" s="177">
        <v>1.3329101297999999</v>
      </c>
      <c r="AD443" s="153">
        <v>0</v>
      </c>
      <c r="AE443" s="153">
        <v>0</v>
      </c>
      <c r="AF443" s="181">
        <v>1.0701581</v>
      </c>
      <c r="AG443" s="180">
        <v>70024.174029999995</v>
      </c>
      <c r="AH443" s="180">
        <v>68070.077929999999</v>
      </c>
      <c r="AI443" s="128" t="s">
        <v>46</v>
      </c>
      <c r="AJ443" s="128" t="s">
        <v>46</v>
      </c>
      <c r="AK443" s="128" t="s">
        <v>46</v>
      </c>
    </row>
    <row r="444" spans="1:37" ht="14.75" customHeight="1" x14ac:dyDescent="0.35">
      <c r="A444" s="8"/>
      <c r="B444" s="129">
        <v>54910665000161</v>
      </c>
      <c r="C444" s="125" t="s">
        <v>7959</v>
      </c>
      <c r="D444" s="122"/>
      <c r="E444" s="126" t="s">
        <v>7955</v>
      </c>
      <c r="F444" s="126" t="s">
        <v>163</v>
      </c>
      <c r="G444" s="126" t="s">
        <v>3547</v>
      </c>
      <c r="H444" s="127" t="s">
        <v>46</v>
      </c>
      <c r="I444" s="127" t="s">
        <v>46</v>
      </c>
      <c r="J444" s="127" t="s">
        <v>46</v>
      </c>
      <c r="K444" s="126" t="s">
        <v>7601</v>
      </c>
      <c r="L444" s="126" t="s">
        <v>214</v>
      </c>
      <c r="M444" s="153">
        <v>6.0000000000000001E-3</v>
      </c>
      <c r="N444" s="128" t="s">
        <v>46</v>
      </c>
      <c r="O444" s="155">
        <v>45426</v>
      </c>
      <c r="P444" s="153">
        <v>1.9352780973E-2</v>
      </c>
      <c r="Q444" s="153">
        <v>0.11314928986</v>
      </c>
      <c r="R444" s="153">
        <v>0.12008147672</v>
      </c>
      <c r="S444" s="153" t="s">
        <v>46</v>
      </c>
      <c r="T444" s="153" t="s">
        <v>46</v>
      </c>
      <c r="U444" s="153">
        <v>1.5863841896999999</v>
      </c>
      <c r="V444" s="153">
        <v>1.0919775705000001</v>
      </c>
      <c r="W444" s="153">
        <v>0.90185314914000003</v>
      </c>
      <c r="X444" s="153" t="s">
        <v>46</v>
      </c>
      <c r="Y444" s="153" t="s">
        <v>46</v>
      </c>
      <c r="Z444" s="153">
        <v>2.1601094169000003E-2</v>
      </c>
      <c r="AA444" s="153">
        <v>2.0900686336E-2</v>
      </c>
      <c r="AB444" s="178">
        <v>-0.52692687845999997</v>
      </c>
      <c r="AC444" s="177">
        <v>-0.52582458121999998</v>
      </c>
      <c r="AD444" s="153">
        <v>-1.4909307411E-2</v>
      </c>
      <c r="AE444" s="153">
        <v>-1.4909307411E-2</v>
      </c>
      <c r="AF444" s="181">
        <v>1.1594986</v>
      </c>
      <c r="AG444" s="180">
        <v>122635.37853</v>
      </c>
      <c r="AH444" s="180">
        <v>3850.5616199999999</v>
      </c>
      <c r="AI444" s="128" t="s">
        <v>46</v>
      </c>
      <c r="AJ444" s="128" t="s">
        <v>46</v>
      </c>
      <c r="AK444" s="128" t="s">
        <v>46</v>
      </c>
    </row>
    <row r="445" spans="1:37" ht="14.75" customHeight="1" x14ac:dyDescent="0.35">
      <c r="A445" s="8"/>
      <c r="B445" s="129">
        <v>42870763000133</v>
      </c>
      <c r="C445" s="125" t="s">
        <v>7960</v>
      </c>
      <c r="D445" s="122"/>
      <c r="E445" s="126" t="s">
        <v>7961</v>
      </c>
      <c r="F445" s="126" t="s">
        <v>114</v>
      </c>
      <c r="G445" s="126" t="s">
        <v>4919</v>
      </c>
      <c r="H445" s="127">
        <v>50000</v>
      </c>
      <c r="I445" s="127">
        <v>10000</v>
      </c>
      <c r="J445" s="127">
        <v>50000</v>
      </c>
      <c r="K445" s="126" t="s">
        <v>214</v>
      </c>
      <c r="L445" s="126" t="s">
        <v>3556</v>
      </c>
      <c r="M445" s="153">
        <v>1.3000000000000001E-2</v>
      </c>
      <c r="N445" s="128" t="s">
        <v>7482</v>
      </c>
      <c r="O445" s="155">
        <v>44519</v>
      </c>
      <c r="P445" s="153">
        <v>3.6803138882999999E-2</v>
      </c>
      <c r="Q445" s="153">
        <v>0.35456063864999998</v>
      </c>
      <c r="R445" s="153">
        <v>9.9658126698999996E-2</v>
      </c>
      <c r="S445" s="153">
        <v>0.15167908931999999</v>
      </c>
      <c r="T445" s="153">
        <v>8.9130931837999985E-2</v>
      </c>
      <c r="U445" s="153">
        <v>3.0168231499</v>
      </c>
      <c r="V445" s="153">
        <v>3.4217825427999999</v>
      </c>
      <c r="W445" s="153">
        <v>0.7484667731400001</v>
      </c>
      <c r="X445" s="153">
        <v>0.58715015157999995</v>
      </c>
      <c r="Y445" s="153">
        <v>0.20852191614999999</v>
      </c>
      <c r="Z445" s="153">
        <v>0.20712938115000001</v>
      </c>
      <c r="AA445" s="153">
        <v>0.21949638841999999</v>
      </c>
      <c r="AB445" s="178">
        <v>-4.1690166574000001E-2</v>
      </c>
      <c r="AC445" s="177">
        <v>-0.56888847333000003</v>
      </c>
      <c r="AD445" s="153">
        <v>-0.20766485914999999</v>
      </c>
      <c r="AE445" s="153">
        <v>-0.42613335132000002</v>
      </c>
      <c r="AF445" s="181">
        <v>0.85622098999999996</v>
      </c>
      <c r="AG445" s="180">
        <v>34762.885520000003</v>
      </c>
      <c r="AH445" s="180">
        <v>-881.64790000000005</v>
      </c>
      <c r="AI445" s="128" t="s">
        <v>46</v>
      </c>
      <c r="AJ445" s="128" t="s">
        <v>46</v>
      </c>
      <c r="AK445" s="128" t="s">
        <v>46</v>
      </c>
    </row>
    <row r="446" spans="1:37" ht="14.75" customHeight="1" x14ac:dyDescent="0.35">
      <c r="A446" s="8"/>
      <c r="B446" s="129">
        <v>42154626000100</v>
      </c>
      <c r="C446" s="125" t="s">
        <v>7962</v>
      </c>
      <c r="D446" s="122"/>
      <c r="E446" s="126" t="s">
        <v>2793</v>
      </c>
      <c r="F446" s="126" t="s">
        <v>114</v>
      </c>
      <c r="G446" s="126" t="s">
        <v>4919</v>
      </c>
      <c r="H446" s="127">
        <v>50000</v>
      </c>
      <c r="I446" s="127">
        <v>10000</v>
      </c>
      <c r="J446" s="127">
        <v>50000</v>
      </c>
      <c r="K446" s="126" t="s">
        <v>214</v>
      </c>
      <c r="L446" s="126" t="s">
        <v>3556</v>
      </c>
      <c r="M446" s="153">
        <v>2.7000000000000001E-3</v>
      </c>
      <c r="N446" s="128" t="s">
        <v>46</v>
      </c>
      <c r="O446" s="155">
        <v>44390</v>
      </c>
      <c r="P446" s="153">
        <v>3.6583033891999996E-2</v>
      </c>
      <c r="Q446" s="153">
        <v>0.35115657833000002</v>
      </c>
      <c r="R446" s="153">
        <v>0.10439294704</v>
      </c>
      <c r="S446" s="153">
        <v>0.16671548256000002</v>
      </c>
      <c r="T446" s="153">
        <v>9.9910281618999994E-2</v>
      </c>
      <c r="U446" s="153">
        <v>2.9987807261000001</v>
      </c>
      <c r="V446" s="153">
        <v>3.3889307456000002</v>
      </c>
      <c r="W446" s="153">
        <v>0.78402690081000004</v>
      </c>
      <c r="X446" s="153">
        <v>0.6453560691200001</v>
      </c>
      <c r="Y446" s="153">
        <v>0.23374021719000002</v>
      </c>
      <c r="Z446" s="153">
        <v>0.20292113116999999</v>
      </c>
      <c r="AA446" s="153">
        <v>0.22472804666999999</v>
      </c>
      <c r="AB446" s="178">
        <v>-2.5653254444E-2</v>
      </c>
      <c r="AC446" s="177">
        <v>-0.80420640767999996</v>
      </c>
      <c r="AD446" s="153">
        <v>-0.20172175537000001</v>
      </c>
      <c r="AE446" s="153">
        <v>-0.58045729999999995</v>
      </c>
      <c r="AF446" s="181">
        <v>6.234</v>
      </c>
      <c r="AG446" s="180">
        <v>18120.941640000001</v>
      </c>
      <c r="AH446" s="180">
        <v>-7863.2181099999998</v>
      </c>
      <c r="AI446" s="128" t="s">
        <v>46</v>
      </c>
      <c r="AJ446" s="128" t="s">
        <v>46</v>
      </c>
      <c r="AK446" s="128" t="s">
        <v>46</v>
      </c>
    </row>
    <row r="447" spans="1:37" ht="14.75" customHeight="1" x14ac:dyDescent="0.35">
      <c r="A447" s="8"/>
      <c r="B447" s="129">
        <v>15390811000113</v>
      </c>
      <c r="C447" s="125" t="s">
        <v>7963</v>
      </c>
      <c r="D447" s="122" t="s">
        <v>3552</v>
      </c>
      <c r="E447" s="126" t="s">
        <v>7961</v>
      </c>
      <c r="F447" s="126" t="s">
        <v>114</v>
      </c>
      <c r="G447" s="126" t="s">
        <v>4919</v>
      </c>
      <c r="H447" s="127">
        <v>150000</v>
      </c>
      <c r="I447" s="127">
        <v>150000</v>
      </c>
      <c r="J447" s="127">
        <v>150000</v>
      </c>
      <c r="K447" s="126" t="s">
        <v>214</v>
      </c>
      <c r="L447" s="126" t="s">
        <v>3556</v>
      </c>
      <c r="M447" s="153">
        <v>2.4E-2</v>
      </c>
      <c r="N447" s="128" t="s">
        <v>46</v>
      </c>
      <c r="O447" s="155">
        <v>41059</v>
      </c>
      <c r="P447" s="153">
        <v>3.6234653112999997E-2</v>
      </c>
      <c r="Q447" s="153">
        <v>0.35105097514</v>
      </c>
      <c r="R447" s="153">
        <v>9.3326839058000002E-2</v>
      </c>
      <c r="S447" s="153">
        <v>0.1390918501</v>
      </c>
      <c r="T447" s="153">
        <v>5.8844306592000004E-2</v>
      </c>
      <c r="U447" s="153">
        <v>2.9702232923999996</v>
      </c>
      <c r="V447" s="153">
        <v>3.3879115937000002</v>
      </c>
      <c r="W447" s="153">
        <v>0.70091662757999995</v>
      </c>
      <c r="X447" s="153">
        <v>0.53842491563000006</v>
      </c>
      <c r="Y447" s="153">
        <v>0.13766632202000001</v>
      </c>
      <c r="Z447" s="153">
        <v>0.20923257077999999</v>
      </c>
      <c r="AA447" s="153">
        <v>0.20978189043000001</v>
      </c>
      <c r="AB447" s="178">
        <v>-6.6596415901000003E-2</v>
      </c>
      <c r="AC447" s="177">
        <v>3.4950209194E-2</v>
      </c>
      <c r="AD447" s="153">
        <v>-0.21027835427</v>
      </c>
      <c r="AE447" s="153">
        <v>-0.59390486578000001</v>
      </c>
      <c r="AF447" s="181">
        <v>2.7278698700000001</v>
      </c>
      <c r="AG447" s="180">
        <v>24429.353299999999</v>
      </c>
      <c r="AH447" s="180">
        <v>-10352.689420000001</v>
      </c>
      <c r="AI447" s="128" t="s">
        <v>46</v>
      </c>
      <c r="AJ447" s="128" t="s">
        <v>46</v>
      </c>
      <c r="AK447" s="128" t="s">
        <v>46</v>
      </c>
    </row>
    <row r="448" spans="1:37" ht="14.75" customHeight="1" x14ac:dyDescent="0.35">
      <c r="A448" s="8"/>
      <c r="B448" s="129">
        <v>8323402000139</v>
      </c>
      <c r="C448" s="125" t="s">
        <v>7964</v>
      </c>
      <c r="D448" s="122" t="s">
        <v>3552</v>
      </c>
      <c r="E448" s="126" t="s">
        <v>7961</v>
      </c>
      <c r="F448" s="126" t="s">
        <v>114</v>
      </c>
      <c r="G448" s="126" t="s">
        <v>4919</v>
      </c>
      <c r="H448" s="127">
        <v>150000</v>
      </c>
      <c r="I448" s="127">
        <v>10000</v>
      </c>
      <c r="J448" s="127">
        <v>150000</v>
      </c>
      <c r="K448" s="126" t="s">
        <v>214</v>
      </c>
      <c r="L448" s="126" t="s">
        <v>3556</v>
      </c>
      <c r="M448" s="153">
        <v>1.8000000000000002E-2</v>
      </c>
      <c r="N448" s="128" t="s">
        <v>3414</v>
      </c>
      <c r="O448" s="155">
        <v>39637</v>
      </c>
      <c r="P448" s="153">
        <v>3.6855246172999998E-2</v>
      </c>
      <c r="Q448" s="153">
        <v>0.35768116207</v>
      </c>
      <c r="R448" s="153">
        <v>0.10035691448</v>
      </c>
      <c r="S448" s="153">
        <v>0.15356520679999999</v>
      </c>
      <c r="T448" s="153">
        <v>7.8984114873E-2</v>
      </c>
      <c r="U448" s="153">
        <v>3.0210944834999998</v>
      </c>
      <c r="V448" s="153">
        <v>3.4518979910000001</v>
      </c>
      <c r="W448" s="153">
        <v>0.75371490953999998</v>
      </c>
      <c r="X448" s="153">
        <v>0.59445131725</v>
      </c>
      <c r="Y448" s="153">
        <v>0.18478342635</v>
      </c>
      <c r="Z448" s="153">
        <v>0.2092689284</v>
      </c>
      <c r="AA448" s="153">
        <v>0.19852263738000001</v>
      </c>
      <c r="AB448" s="178">
        <v>-3.6119568898999997E-2</v>
      </c>
      <c r="AC448" s="177">
        <v>0.21645577137999999</v>
      </c>
      <c r="AD448" s="153">
        <v>-0.20908380908000002</v>
      </c>
      <c r="AE448" s="153">
        <v>-0.58962545728999993</v>
      </c>
      <c r="AF448" s="181">
        <v>3377.3384025999999</v>
      </c>
      <c r="AG448" s="180">
        <v>110374.92576</v>
      </c>
      <c r="AH448" s="180">
        <v>-8932.5917599999993</v>
      </c>
      <c r="AI448" s="128" t="s">
        <v>46</v>
      </c>
      <c r="AJ448" s="128" t="s">
        <v>46</v>
      </c>
      <c r="AK448" s="128" t="s">
        <v>46</v>
      </c>
    </row>
    <row r="449" spans="1:37" ht="14.75" customHeight="1" x14ac:dyDescent="0.35">
      <c r="A449" s="8"/>
      <c r="B449" s="129">
        <v>29224691000199</v>
      </c>
      <c r="C449" s="125" t="s">
        <v>7965</v>
      </c>
      <c r="D449" s="122"/>
      <c r="E449" s="126" t="s">
        <v>7961</v>
      </c>
      <c r="F449" s="126" t="s">
        <v>114</v>
      </c>
      <c r="G449" s="126" t="s">
        <v>4919</v>
      </c>
      <c r="H449" s="127" t="s">
        <v>46</v>
      </c>
      <c r="I449" s="127" t="s">
        <v>46</v>
      </c>
      <c r="J449" s="127" t="s">
        <v>46</v>
      </c>
      <c r="K449" s="126" t="s">
        <v>215</v>
      </c>
      <c r="L449" s="126" t="s">
        <v>7441</v>
      </c>
      <c r="M449" s="153">
        <v>2E-3</v>
      </c>
      <c r="N449" s="128" t="s">
        <v>46</v>
      </c>
      <c r="O449" s="155">
        <v>43152</v>
      </c>
      <c r="P449" s="153">
        <v>3.8674418370999997E-2</v>
      </c>
      <c r="Q449" s="153">
        <v>0.37530805399</v>
      </c>
      <c r="R449" s="153">
        <v>0.12043261402000001</v>
      </c>
      <c r="S449" s="153">
        <v>0.19848589890999999</v>
      </c>
      <c r="T449" s="153">
        <v>0.14444933880999999</v>
      </c>
      <c r="U449" s="153">
        <v>3.1702154814000001</v>
      </c>
      <c r="V449" s="153">
        <v>3.6220110393999998</v>
      </c>
      <c r="W449" s="153">
        <v>0.90449031084999998</v>
      </c>
      <c r="X449" s="153">
        <v>0.76833943391000004</v>
      </c>
      <c r="Y449" s="153">
        <v>0.33793939203000001</v>
      </c>
      <c r="Z449" s="153">
        <v>0.20877494913</v>
      </c>
      <c r="AA449" s="153">
        <v>0.25254253915000002</v>
      </c>
      <c r="AB449" s="178">
        <v>5.0394352081000002E-2</v>
      </c>
      <c r="AC449" s="177">
        <v>0.13093231331999999</v>
      </c>
      <c r="AD449" s="153">
        <v>-0.20487991672</v>
      </c>
      <c r="AE449" s="153">
        <v>-0.57541645152999998</v>
      </c>
      <c r="AF449" s="181">
        <v>1.8720667099999999</v>
      </c>
      <c r="AG449" s="180">
        <v>522380.27844999998</v>
      </c>
      <c r="AH449" s="180">
        <v>-113784.03182</v>
      </c>
      <c r="AI449" s="128" t="s">
        <v>46</v>
      </c>
      <c r="AJ449" s="128" t="s">
        <v>46</v>
      </c>
      <c r="AK449" s="128" t="s">
        <v>46</v>
      </c>
    </row>
    <row r="450" spans="1:37" ht="14.75" customHeight="1" x14ac:dyDescent="0.35">
      <c r="A450" s="8"/>
      <c r="B450" s="129">
        <v>35637197000159</v>
      </c>
      <c r="C450" s="125" t="s">
        <v>7966</v>
      </c>
      <c r="D450" s="122"/>
      <c r="E450" s="126" t="s">
        <v>7961</v>
      </c>
      <c r="F450" s="126" t="s">
        <v>114</v>
      </c>
      <c r="G450" s="126" t="s">
        <v>7496</v>
      </c>
      <c r="H450" s="127">
        <v>300000</v>
      </c>
      <c r="I450" s="127">
        <v>0</v>
      </c>
      <c r="J450" s="127">
        <v>300000</v>
      </c>
      <c r="K450" s="126" t="s">
        <v>214</v>
      </c>
      <c r="L450" s="126" t="s">
        <v>3556</v>
      </c>
      <c r="M450" s="153">
        <v>1.4999999999999999E-2</v>
      </c>
      <c r="N450" s="128" t="s">
        <v>7421</v>
      </c>
      <c r="O450" s="155">
        <v>44043</v>
      </c>
      <c r="P450" s="153">
        <v>3.3367230345999997E-2</v>
      </c>
      <c r="Q450" s="153">
        <v>0.32113976596999999</v>
      </c>
      <c r="R450" s="153">
        <v>6.8502731558999996E-2</v>
      </c>
      <c r="S450" s="153">
        <v>0.11330835608999999</v>
      </c>
      <c r="T450" s="153">
        <v>4.1593802031999999E-2</v>
      </c>
      <c r="U450" s="153">
        <v>2.7351752054999996</v>
      </c>
      <c r="V450" s="153">
        <v>3.0992454468999999</v>
      </c>
      <c r="W450" s="153">
        <v>0.51447905093000001</v>
      </c>
      <c r="X450" s="153">
        <v>0.43861694284999997</v>
      </c>
      <c r="Y450" s="153">
        <v>9.7308747042000002E-2</v>
      </c>
      <c r="Z450" s="153">
        <v>0.20839579692000001</v>
      </c>
      <c r="AA450" s="153">
        <v>0.22763774557000002</v>
      </c>
      <c r="AB450" s="178">
        <v>-0.17568217763999999</v>
      </c>
      <c r="AC450" s="177">
        <v>-0.47137693094999999</v>
      </c>
      <c r="AD450" s="153">
        <v>-0.21076048547999998</v>
      </c>
      <c r="AE450" s="153">
        <v>-0.58670895801</v>
      </c>
      <c r="AF450" s="181">
        <v>0.79891305999999995</v>
      </c>
      <c r="AG450" s="180">
        <v>36661.877760000003</v>
      </c>
      <c r="AH450" s="180">
        <v>-59797.51122</v>
      </c>
      <c r="AI450" s="128" t="s">
        <v>46</v>
      </c>
      <c r="AJ450" s="128" t="s">
        <v>46</v>
      </c>
      <c r="AK450" s="128" t="s">
        <v>46</v>
      </c>
    </row>
    <row r="451" spans="1:37" ht="14.75" customHeight="1" x14ac:dyDescent="0.35">
      <c r="A451" s="8"/>
      <c r="B451" s="129">
        <v>29286347000124</v>
      </c>
      <c r="C451" s="125" t="s">
        <v>7967</v>
      </c>
      <c r="D451" s="122" t="s">
        <v>3393</v>
      </c>
      <c r="E451" s="126" t="s">
        <v>7961</v>
      </c>
      <c r="F451" s="126" t="s">
        <v>114</v>
      </c>
      <c r="G451" s="126" t="s">
        <v>4919</v>
      </c>
      <c r="H451" s="127">
        <v>300000</v>
      </c>
      <c r="I451" s="127">
        <v>10000</v>
      </c>
      <c r="J451" s="127">
        <v>300000</v>
      </c>
      <c r="K451" s="126" t="s">
        <v>214</v>
      </c>
      <c r="L451" s="126" t="s">
        <v>3556</v>
      </c>
      <c r="M451" s="153">
        <v>1.3000000000000001E-2</v>
      </c>
      <c r="N451" s="128" t="s">
        <v>46</v>
      </c>
      <c r="O451" s="155">
        <v>43168</v>
      </c>
      <c r="P451" s="153">
        <v>3.7431722730999997E-2</v>
      </c>
      <c r="Q451" s="153">
        <v>0.36173640075000002</v>
      </c>
      <c r="R451" s="153">
        <v>0.10550782302</v>
      </c>
      <c r="S451" s="153">
        <v>0.16672867674</v>
      </c>
      <c r="T451" s="153">
        <v>9.9780749813000003E-2</v>
      </c>
      <c r="U451" s="153">
        <v>3.0683493611000001</v>
      </c>
      <c r="V451" s="153">
        <v>3.4910341595999999</v>
      </c>
      <c r="W451" s="153">
        <v>0.79240000245999997</v>
      </c>
      <c r="X451" s="153">
        <v>0.64540714380999997</v>
      </c>
      <c r="Y451" s="153">
        <v>0.23343717739</v>
      </c>
      <c r="Z451" s="153">
        <v>0.20887443041000001</v>
      </c>
      <c r="AA451" s="153">
        <v>0.24732416073999999</v>
      </c>
      <c r="AB451" s="178">
        <v>-1.4242163796000001E-2</v>
      </c>
      <c r="AC451" s="177">
        <v>-1.3020964709000001E-2</v>
      </c>
      <c r="AD451" s="153">
        <v>-0.20766384336000002</v>
      </c>
      <c r="AE451" s="153">
        <v>-0.58294708819999996</v>
      </c>
      <c r="AF451" s="181">
        <v>1.4429964</v>
      </c>
      <c r="AG451" s="180">
        <v>80729.750400000004</v>
      </c>
      <c r="AH451" s="180">
        <v>-60918.05977</v>
      </c>
      <c r="AI451" s="128" t="s">
        <v>46</v>
      </c>
      <c r="AJ451" s="128" t="s">
        <v>46</v>
      </c>
      <c r="AK451" s="128" t="s">
        <v>46</v>
      </c>
    </row>
    <row r="452" spans="1:37" ht="14.75" customHeight="1" x14ac:dyDescent="0.35">
      <c r="A452" s="8"/>
      <c r="B452" s="129">
        <v>28515874000109</v>
      </c>
      <c r="C452" s="125" t="s">
        <v>7968</v>
      </c>
      <c r="D452" s="122"/>
      <c r="E452" s="126" t="s">
        <v>7520</v>
      </c>
      <c r="F452" s="126" t="s">
        <v>163</v>
      </c>
      <c r="G452" s="126" t="s">
        <v>4793</v>
      </c>
      <c r="H452" s="127">
        <v>50000</v>
      </c>
      <c r="I452" s="127">
        <v>1000</v>
      </c>
      <c r="J452" s="127">
        <v>1000</v>
      </c>
      <c r="K452" s="126" t="s">
        <v>223</v>
      </c>
      <c r="L452" s="126" t="s">
        <v>224</v>
      </c>
      <c r="M452" s="153">
        <v>4.0000000000000001E-3</v>
      </c>
      <c r="N452" s="128" t="s">
        <v>46</v>
      </c>
      <c r="O452" s="155">
        <v>43097</v>
      </c>
      <c r="P452" s="153">
        <v>1.0077757293000001E-2</v>
      </c>
      <c r="Q452" s="153">
        <v>0.10794040020000001</v>
      </c>
      <c r="R452" s="153">
        <v>9.3969713994999995E-2</v>
      </c>
      <c r="S452" s="153">
        <v>0.17956299264999998</v>
      </c>
      <c r="T452" s="153">
        <v>0.33076039113999994</v>
      </c>
      <c r="U452" s="153">
        <v>0.82609289384999995</v>
      </c>
      <c r="V452" s="153">
        <v>1.0417077836999999</v>
      </c>
      <c r="W452" s="153">
        <v>0.70574483924000009</v>
      </c>
      <c r="X452" s="153">
        <v>0.69508881426000002</v>
      </c>
      <c r="Y452" s="153">
        <v>0.77381431031999992</v>
      </c>
      <c r="Z452" s="153">
        <v>2.5099045380999999E-2</v>
      </c>
      <c r="AA452" s="153">
        <v>3.430846748E-2</v>
      </c>
      <c r="AB452" s="178">
        <v>-1.3764475667</v>
      </c>
      <c r="AC452" s="177">
        <v>-7.7572555309999999E-2</v>
      </c>
      <c r="AD452" s="153">
        <v>-2.4825056254999998E-2</v>
      </c>
      <c r="AE452" s="153">
        <v>-5.8816463356E-2</v>
      </c>
      <c r="AF452" s="181">
        <v>1.8351424000000001</v>
      </c>
      <c r="AG452" s="180">
        <v>351543.52402999997</v>
      </c>
      <c r="AH452" s="180">
        <v>-68262.462490000005</v>
      </c>
      <c r="AI452" s="128" t="s">
        <v>46</v>
      </c>
      <c r="AJ452" s="128" t="s">
        <v>46</v>
      </c>
      <c r="AK452" s="128" t="s">
        <v>46</v>
      </c>
    </row>
    <row r="453" spans="1:37" ht="14.75" customHeight="1" x14ac:dyDescent="0.35">
      <c r="A453" s="8"/>
      <c r="B453" s="129">
        <v>32158410000151</v>
      </c>
      <c r="C453" s="125" t="s">
        <v>7969</v>
      </c>
      <c r="D453" s="122" t="s">
        <v>3393</v>
      </c>
      <c r="E453" s="126" t="s">
        <v>7520</v>
      </c>
      <c r="F453" s="126" t="s">
        <v>163</v>
      </c>
      <c r="G453" s="126" t="s">
        <v>3566</v>
      </c>
      <c r="H453" s="127">
        <v>10000</v>
      </c>
      <c r="I453" s="127">
        <v>30</v>
      </c>
      <c r="J453" s="127">
        <v>30</v>
      </c>
      <c r="K453" s="126" t="s">
        <v>215</v>
      </c>
      <c r="L453" s="126" t="s">
        <v>215</v>
      </c>
      <c r="M453" s="153">
        <v>2.5000000000000001E-3</v>
      </c>
      <c r="N453" s="128" t="s">
        <v>46</v>
      </c>
      <c r="O453" s="155">
        <v>43462</v>
      </c>
      <c r="P453" s="153">
        <v>1.2332021371999999E-2</v>
      </c>
      <c r="Q453" s="153">
        <v>0.10470025416000001</v>
      </c>
      <c r="R453" s="153">
        <v>0.13345999335</v>
      </c>
      <c r="S453" s="153">
        <v>0.26716640424999999</v>
      </c>
      <c r="T453" s="153">
        <v>0.44297030847999996</v>
      </c>
      <c r="U453" s="153">
        <v>1.0108791990999999</v>
      </c>
      <c r="V453" s="153">
        <v>1.0104378853</v>
      </c>
      <c r="W453" s="153">
        <v>1.0023304057</v>
      </c>
      <c r="X453" s="153">
        <v>1.0342018496999998</v>
      </c>
      <c r="Y453" s="153">
        <v>1.0363295392</v>
      </c>
      <c r="Z453" s="153">
        <v>1.1310851967E-3</v>
      </c>
      <c r="AA453" s="153">
        <v>2.9720269458999998E-3</v>
      </c>
      <c r="AB453" s="178">
        <v>0.39392043663999998</v>
      </c>
      <c r="AC453" s="177">
        <v>0.13850654506000001</v>
      </c>
      <c r="AD453" s="153">
        <v>0</v>
      </c>
      <c r="AE453" s="153">
        <v>-1.3236223245E-3</v>
      </c>
      <c r="AF453" s="181">
        <v>1.7699608</v>
      </c>
      <c r="AG453" s="180">
        <v>113423.77608</v>
      </c>
      <c r="AH453" s="180">
        <v>-33049.090409999997</v>
      </c>
      <c r="AI453" s="128" t="s">
        <v>46</v>
      </c>
      <c r="AJ453" s="128" t="s">
        <v>46</v>
      </c>
      <c r="AK453" s="128" t="s">
        <v>46</v>
      </c>
    </row>
    <row r="454" spans="1:37" ht="14.75" customHeight="1" x14ac:dyDescent="0.35">
      <c r="A454" s="8"/>
      <c r="B454" s="129">
        <v>34054867000141</v>
      </c>
      <c r="C454" s="125" t="s">
        <v>7970</v>
      </c>
      <c r="D454" s="122" t="s">
        <v>3393</v>
      </c>
      <c r="E454" s="126" t="s">
        <v>7520</v>
      </c>
      <c r="F454" s="126" t="s">
        <v>114</v>
      </c>
      <c r="G454" s="126" t="s">
        <v>267</v>
      </c>
      <c r="H454" s="127" t="s">
        <v>46</v>
      </c>
      <c r="I454" s="127" t="s">
        <v>46</v>
      </c>
      <c r="J454" s="127" t="s">
        <v>46</v>
      </c>
      <c r="K454" s="126" t="s">
        <v>7615</v>
      </c>
      <c r="L454" s="126" t="s">
        <v>7525</v>
      </c>
      <c r="M454" s="153">
        <v>1.4999999999999999E-2</v>
      </c>
      <c r="N454" s="128" t="s">
        <v>7971</v>
      </c>
      <c r="O454" s="155">
        <v>43738</v>
      </c>
      <c r="P454" s="153">
        <v>1.8809729129999998E-2</v>
      </c>
      <c r="Q454" s="153">
        <v>0.32076011266999999</v>
      </c>
      <c r="R454" s="153">
        <v>0.14028214069</v>
      </c>
      <c r="S454" s="153">
        <v>0.10906721472999999</v>
      </c>
      <c r="T454" s="153">
        <v>7.0214382985999996E-2</v>
      </c>
      <c r="U454" s="153">
        <v>1.5418691994</v>
      </c>
      <c r="V454" s="153">
        <v>3.0955815009000003</v>
      </c>
      <c r="W454" s="153">
        <v>1.0535670763</v>
      </c>
      <c r="X454" s="153">
        <v>0.42219947355000004</v>
      </c>
      <c r="Y454" s="153">
        <v>0.16426662865</v>
      </c>
      <c r="Z454" s="153">
        <v>0.20514625353999999</v>
      </c>
      <c r="AA454" s="153">
        <v>0.27103992354000001</v>
      </c>
      <c r="AB454" s="178">
        <v>0.13524843926999999</v>
      </c>
      <c r="AC454" s="177">
        <v>-0.15369344032000001</v>
      </c>
      <c r="AD454" s="153">
        <v>-0.16356271670000003</v>
      </c>
      <c r="AE454" s="153">
        <v>-0.50839119736999994</v>
      </c>
      <c r="AF454" s="181">
        <v>1.0580986999999999</v>
      </c>
      <c r="AG454" s="180">
        <v>10945.0409</v>
      </c>
      <c r="AH454" s="180">
        <v>-20.434560000000001</v>
      </c>
      <c r="AI454" s="128" t="s">
        <v>46</v>
      </c>
      <c r="AJ454" s="128" t="s">
        <v>46</v>
      </c>
      <c r="AK454" s="128" t="s">
        <v>46</v>
      </c>
    </row>
    <row r="455" spans="1:37" ht="14.75" customHeight="1" x14ac:dyDescent="0.35">
      <c r="A455" s="8"/>
      <c r="B455" s="129">
        <v>34109771000133</v>
      </c>
      <c r="C455" s="125" t="s">
        <v>7972</v>
      </c>
      <c r="D455" s="122"/>
      <c r="E455" s="126" t="s">
        <v>7520</v>
      </c>
      <c r="F455" s="126" t="s">
        <v>114</v>
      </c>
      <c r="G455" s="126" t="s">
        <v>115</v>
      </c>
      <c r="H455" s="127" t="s">
        <v>46</v>
      </c>
      <c r="I455" s="127" t="s">
        <v>46</v>
      </c>
      <c r="J455" s="127" t="s">
        <v>46</v>
      </c>
      <c r="K455" s="126" t="s">
        <v>214</v>
      </c>
      <c r="L455" s="126" t="s">
        <v>3556</v>
      </c>
      <c r="M455" s="153">
        <v>7.8399999999999997E-3</v>
      </c>
      <c r="N455" s="128" t="s">
        <v>46</v>
      </c>
      <c r="O455" s="155">
        <v>43875</v>
      </c>
      <c r="P455" s="153">
        <v>4.3379865757999993E-2</v>
      </c>
      <c r="Q455" s="153">
        <v>0.16455870556000002</v>
      </c>
      <c r="R455" s="153">
        <v>0.21953814320999998</v>
      </c>
      <c r="S455" s="153">
        <v>0.38554991001</v>
      </c>
      <c r="T455" s="153">
        <v>0.52380753308999994</v>
      </c>
      <c r="U455" s="153">
        <v>3.5559299351</v>
      </c>
      <c r="V455" s="153">
        <v>1.5881179255999998</v>
      </c>
      <c r="W455" s="153">
        <v>1.6488068867999999</v>
      </c>
      <c r="X455" s="153">
        <v>1.4924647101999999</v>
      </c>
      <c r="Y455" s="153">
        <v>1.2254483179</v>
      </c>
      <c r="Z455" s="153">
        <v>0.14085301262</v>
      </c>
      <c r="AA455" s="153">
        <v>0.22744701235000001</v>
      </c>
      <c r="AB455" s="178">
        <v>0.61990992927999999</v>
      </c>
      <c r="AC455" s="177">
        <v>-0.13782384348999999</v>
      </c>
      <c r="AD455" s="153">
        <v>-0.11889551919000001</v>
      </c>
      <c r="AE455" s="153">
        <v>-0.49761510940000003</v>
      </c>
      <c r="AF455" s="181">
        <v>1.2065025</v>
      </c>
      <c r="AG455" s="180">
        <v>12039.53679</v>
      </c>
      <c r="AH455" s="180">
        <v>-1588.67157</v>
      </c>
      <c r="AI455" s="128" t="s">
        <v>46</v>
      </c>
      <c r="AJ455" s="128" t="s">
        <v>46</v>
      </c>
      <c r="AK455" s="128" t="s">
        <v>46</v>
      </c>
    </row>
    <row r="456" spans="1:37" ht="14.75" customHeight="1" x14ac:dyDescent="0.35">
      <c r="A456" s="8"/>
      <c r="B456" s="129">
        <v>34054886000178</v>
      </c>
      <c r="C456" s="125" t="s">
        <v>7973</v>
      </c>
      <c r="D456" s="122"/>
      <c r="E456" s="126" t="s">
        <v>7520</v>
      </c>
      <c r="F456" s="126" t="s">
        <v>163</v>
      </c>
      <c r="G456" s="126" t="s">
        <v>3547</v>
      </c>
      <c r="H456" s="127" t="s">
        <v>46</v>
      </c>
      <c r="I456" s="127" t="s">
        <v>46</v>
      </c>
      <c r="J456" s="127" t="s">
        <v>46</v>
      </c>
      <c r="K456" s="126" t="s">
        <v>7601</v>
      </c>
      <c r="L456" s="126" t="s">
        <v>214</v>
      </c>
      <c r="M456" s="153">
        <v>4.4000000000000003E-3</v>
      </c>
      <c r="N456" s="128" t="s">
        <v>46</v>
      </c>
      <c r="O456" s="155">
        <v>43760</v>
      </c>
      <c r="P456" s="153">
        <v>1.5166367881E-2</v>
      </c>
      <c r="Q456" s="153">
        <v>0.11057666597</v>
      </c>
      <c r="R456" s="153">
        <v>9.7984353900999993E-2</v>
      </c>
      <c r="S456" s="153">
        <v>0.19844511084999999</v>
      </c>
      <c r="T456" s="153">
        <v>0.32135137428999999</v>
      </c>
      <c r="U456" s="153">
        <v>1.2432159622999999</v>
      </c>
      <c r="V456" s="153">
        <v>1.0671497736</v>
      </c>
      <c r="W456" s="153">
        <v>0.73589616433000005</v>
      </c>
      <c r="X456" s="153">
        <v>0.76818154322999999</v>
      </c>
      <c r="Y456" s="153">
        <v>0.75180190471000008</v>
      </c>
      <c r="Z456" s="153">
        <v>3.2441608104999999E-2</v>
      </c>
      <c r="AA456" s="153">
        <v>4.2328293167E-2</v>
      </c>
      <c r="AB456" s="178">
        <v>-0.94683955140999998</v>
      </c>
      <c r="AC456" s="177">
        <v>-0.22989936354000001</v>
      </c>
      <c r="AD456" s="153">
        <v>-3.0991183486999998E-2</v>
      </c>
      <c r="AE456" s="153">
        <v>-8.3263706044999997E-2</v>
      </c>
      <c r="AF456" s="181">
        <v>1.5804109</v>
      </c>
      <c r="AG456" s="180">
        <v>91436.299499999994</v>
      </c>
      <c r="AH456" s="180">
        <v>-7309.7976799999997</v>
      </c>
      <c r="AI456" s="128" t="s">
        <v>46</v>
      </c>
      <c r="AJ456" s="128" t="s">
        <v>46</v>
      </c>
      <c r="AK456" s="128" t="s">
        <v>46</v>
      </c>
    </row>
    <row r="457" spans="1:37" ht="14.75" customHeight="1" x14ac:dyDescent="0.35">
      <c r="A457" s="8"/>
      <c r="B457" s="129">
        <v>47177894000153</v>
      </c>
      <c r="C457" s="125" t="s">
        <v>7974</v>
      </c>
      <c r="D457" s="122" t="s">
        <v>3552</v>
      </c>
      <c r="E457" s="126" t="s">
        <v>7520</v>
      </c>
      <c r="F457" s="126" t="s">
        <v>114</v>
      </c>
      <c r="G457" s="126" t="s">
        <v>5078</v>
      </c>
      <c r="H457" s="127">
        <v>0</v>
      </c>
      <c r="I457" s="127">
        <v>0</v>
      </c>
      <c r="J457" s="127">
        <v>0</v>
      </c>
      <c r="K457" s="126" t="s">
        <v>216</v>
      </c>
      <c r="L457" s="126" t="s">
        <v>223</v>
      </c>
      <c r="M457" s="153">
        <v>0.04</v>
      </c>
      <c r="N457" s="128" t="s">
        <v>46</v>
      </c>
      <c r="O457" s="155">
        <v>29222</v>
      </c>
      <c r="P457" s="153">
        <v>3.1123946247999999E-2</v>
      </c>
      <c r="Q457" s="153">
        <v>0.20311709860000002</v>
      </c>
      <c r="R457" s="153">
        <v>8.2426879022000007E-2</v>
      </c>
      <c r="S457" s="153">
        <v>0.15838505856999999</v>
      </c>
      <c r="T457" s="153">
        <v>0.16545962162</v>
      </c>
      <c r="U457" s="153">
        <v>2.5512889501</v>
      </c>
      <c r="V457" s="153">
        <v>1.9602360397</v>
      </c>
      <c r="W457" s="153">
        <v>0.61905418258</v>
      </c>
      <c r="X457" s="153">
        <v>0.61310897609000004</v>
      </c>
      <c r="Y457" s="153">
        <v>0.38709297249999997</v>
      </c>
      <c r="Z457" s="153">
        <v>0.15516174425000001</v>
      </c>
      <c r="AA457" s="153">
        <v>0.24905050920000002</v>
      </c>
      <c r="AB457" s="178">
        <v>-0.21513266136</v>
      </c>
      <c r="AC457" s="177">
        <v>-0.11555619791000001</v>
      </c>
      <c r="AD457" s="153">
        <v>-0.12470086688</v>
      </c>
      <c r="AE457" s="153">
        <v>-0.60482163170000003</v>
      </c>
      <c r="AF457" s="181">
        <v>7.28023E-2</v>
      </c>
      <c r="AG457" s="180">
        <v>17241.67772</v>
      </c>
      <c r="AH457" s="180">
        <v>-6.9330499999999997</v>
      </c>
      <c r="AI457" s="128" t="s">
        <v>46</v>
      </c>
      <c r="AJ457" s="128" t="s">
        <v>46</v>
      </c>
      <c r="AK457" s="128" t="s">
        <v>46</v>
      </c>
    </row>
    <row r="458" spans="1:37" ht="14.75" customHeight="1" x14ac:dyDescent="0.35">
      <c r="A458" s="8"/>
      <c r="B458" s="129">
        <v>51293148000100</v>
      </c>
      <c r="C458" s="125" t="s">
        <v>7975</v>
      </c>
      <c r="D458" s="122"/>
      <c r="E458" s="126" t="s">
        <v>7520</v>
      </c>
      <c r="F458" s="126" t="s">
        <v>163</v>
      </c>
      <c r="G458" s="126" t="s">
        <v>3547</v>
      </c>
      <c r="H458" s="127" t="s">
        <v>46</v>
      </c>
      <c r="I458" s="127" t="s">
        <v>46</v>
      </c>
      <c r="J458" s="127" t="s">
        <v>46</v>
      </c>
      <c r="K458" s="126" t="s">
        <v>215</v>
      </c>
      <c r="L458" s="126" t="s">
        <v>215</v>
      </c>
      <c r="M458" s="153">
        <v>3.0000000000000001E-3</v>
      </c>
      <c r="N458" s="128" t="s">
        <v>46</v>
      </c>
      <c r="O458" s="155">
        <v>45138</v>
      </c>
      <c r="P458" s="153">
        <v>1.230376855E-2</v>
      </c>
      <c r="Q458" s="153">
        <v>0.10448910823</v>
      </c>
      <c r="R458" s="153">
        <v>0.13435314370000001</v>
      </c>
      <c r="S458" s="153">
        <v>0.27077751686000001</v>
      </c>
      <c r="T458" s="153" t="s">
        <v>46</v>
      </c>
      <c r="U458" s="153">
        <v>1.0085632617</v>
      </c>
      <c r="V458" s="153">
        <v>1.0084001649000001</v>
      </c>
      <c r="W458" s="153">
        <v>1.0090382716999999</v>
      </c>
      <c r="X458" s="153">
        <v>1.0481804761</v>
      </c>
      <c r="Y458" s="153" t="s">
        <v>46</v>
      </c>
      <c r="Z458" s="153">
        <v>9.3688949277000004E-4</v>
      </c>
      <c r="AA458" s="153">
        <v>1.0418533942999999E-3</v>
      </c>
      <c r="AB458" s="178">
        <v>2.9006776867999999</v>
      </c>
      <c r="AC458" s="177">
        <v>7.3181735086000002</v>
      </c>
      <c r="AD458" s="153">
        <v>0</v>
      </c>
      <c r="AE458" s="153">
        <v>0</v>
      </c>
      <c r="AF458" s="181">
        <v>1.2995726999999999</v>
      </c>
      <c r="AG458" s="180">
        <v>2084634.8151</v>
      </c>
      <c r="AH458" s="180">
        <v>-139612.26183</v>
      </c>
      <c r="AI458" s="128" t="s">
        <v>46</v>
      </c>
      <c r="AJ458" s="128" t="s">
        <v>46</v>
      </c>
      <c r="AK458" s="128" t="s">
        <v>46</v>
      </c>
    </row>
    <row r="459" spans="1:37" ht="14.75" customHeight="1" x14ac:dyDescent="0.35">
      <c r="A459" s="8"/>
      <c r="B459" s="129">
        <v>42468330000156</v>
      </c>
      <c r="C459" s="125" t="s">
        <v>7976</v>
      </c>
      <c r="D459" s="122" t="s">
        <v>3395</v>
      </c>
      <c r="E459" s="126" t="s">
        <v>7520</v>
      </c>
      <c r="F459" s="126" t="s">
        <v>114</v>
      </c>
      <c r="G459" s="126" t="s">
        <v>5078</v>
      </c>
      <c r="H459" s="127">
        <v>0</v>
      </c>
      <c r="I459" s="127">
        <v>0</v>
      </c>
      <c r="J459" s="127">
        <v>0</v>
      </c>
      <c r="K459" s="126" t="s">
        <v>216</v>
      </c>
      <c r="L459" s="126" t="s">
        <v>223</v>
      </c>
      <c r="M459" s="153">
        <v>0.04</v>
      </c>
      <c r="N459" s="128" t="s">
        <v>46</v>
      </c>
      <c r="O459" s="155">
        <v>35786</v>
      </c>
      <c r="P459" s="153">
        <v>3.0652435740000001E-2</v>
      </c>
      <c r="Q459" s="153">
        <v>0.20233056104</v>
      </c>
      <c r="R459" s="153">
        <v>8.1716640982000002E-2</v>
      </c>
      <c r="S459" s="153">
        <v>0.15878382417</v>
      </c>
      <c r="T459" s="153">
        <v>0.16561853742999999</v>
      </c>
      <c r="U459" s="153">
        <v>2.5126383388</v>
      </c>
      <c r="V459" s="153">
        <v>1.9526453480000001</v>
      </c>
      <c r="W459" s="153">
        <v>0.61372005087000003</v>
      </c>
      <c r="X459" s="153">
        <v>0.61465259876</v>
      </c>
      <c r="Y459" s="153">
        <v>0.38746475621000004</v>
      </c>
      <c r="Z459" s="153">
        <v>0.15510979650000001</v>
      </c>
      <c r="AA459" s="153">
        <v>0.27138673959999998</v>
      </c>
      <c r="AB459" s="178">
        <v>-0.21936198613999999</v>
      </c>
      <c r="AC459" s="177">
        <v>-9.7044748828000002E-2</v>
      </c>
      <c r="AD459" s="153">
        <v>-0.12470561724</v>
      </c>
      <c r="AE459" s="153">
        <v>-0.60846615082</v>
      </c>
      <c r="AF459" s="181">
        <v>0.22291929999999999</v>
      </c>
      <c r="AG459" s="180">
        <v>14426.64374</v>
      </c>
      <c r="AH459" s="180">
        <v>0</v>
      </c>
      <c r="AI459" s="128" t="s">
        <v>46</v>
      </c>
      <c r="AJ459" s="128" t="s">
        <v>46</v>
      </c>
      <c r="AK459" s="128" t="s">
        <v>46</v>
      </c>
    </row>
    <row r="460" spans="1:37" ht="14.75" customHeight="1" x14ac:dyDescent="0.35">
      <c r="A460" s="8"/>
      <c r="B460" s="129">
        <v>3894320000120</v>
      </c>
      <c r="C460" s="125" t="s">
        <v>7977</v>
      </c>
      <c r="D460" s="122" t="s">
        <v>3401</v>
      </c>
      <c r="E460" s="126" t="s">
        <v>7520</v>
      </c>
      <c r="F460" s="126" t="s">
        <v>163</v>
      </c>
      <c r="G460" s="126" t="s">
        <v>3566</v>
      </c>
      <c r="H460" s="127">
        <v>100000</v>
      </c>
      <c r="I460" s="127">
        <v>10000</v>
      </c>
      <c r="J460" s="127">
        <v>20000</v>
      </c>
      <c r="K460" s="126" t="s">
        <v>215</v>
      </c>
      <c r="L460" s="126" t="s">
        <v>216</v>
      </c>
      <c r="M460" s="153">
        <v>5.0000000000000001E-3</v>
      </c>
      <c r="N460" s="128" t="s">
        <v>46</v>
      </c>
      <c r="O460" s="155">
        <v>36770</v>
      </c>
      <c r="P460" s="153">
        <v>1.1598808591000001E-2</v>
      </c>
      <c r="Q460" s="153">
        <v>0.10281816643000001</v>
      </c>
      <c r="R460" s="153">
        <v>0.12853141368999998</v>
      </c>
      <c r="S460" s="153">
        <v>0.22679299042000001</v>
      </c>
      <c r="T460" s="153">
        <v>0.39132840719</v>
      </c>
      <c r="U460" s="153">
        <v>0.95077635580000008</v>
      </c>
      <c r="V460" s="153">
        <v>0.99227429287999991</v>
      </c>
      <c r="W460" s="153">
        <v>0.96531507905000002</v>
      </c>
      <c r="X460" s="153">
        <v>0.87791625921999994</v>
      </c>
      <c r="Y460" s="153">
        <v>0.91551325257000005</v>
      </c>
      <c r="Z460" s="153">
        <v>4.2973563838999999E-3</v>
      </c>
      <c r="AA460" s="153">
        <v>1.5515338855E-2</v>
      </c>
      <c r="AB460" s="178">
        <v>-0.98290413627999995</v>
      </c>
      <c r="AC460" s="177">
        <v>0.16431830716000001</v>
      </c>
      <c r="AD460" s="153">
        <v>-3.3763576819000003E-4</v>
      </c>
      <c r="AE460" s="153">
        <v>-3.2264293770000001E-2</v>
      </c>
      <c r="AF460" s="181">
        <v>1918.7907355</v>
      </c>
      <c r="AG460" s="180">
        <v>181334.32659000001</v>
      </c>
      <c r="AH460" s="180">
        <v>-49112.819040000002</v>
      </c>
      <c r="AI460" s="128" t="s">
        <v>46</v>
      </c>
      <c r="AJ460" s="128" t="s">
        <v>46</v>
      </c>
      <c r="AK460" s="128" t="s">
        <v>46</v>
      </c>
    </row>
    <row r="461" spans="1:37" ht="14.75" customHeight="1" x14ac:dyDescent="0.35">
      <c r="A461" s="8"/>
      <c r="B461" s="129">
        <v>34109840000109</v>
      </c>
      <c r="C461" s="125" t="s">
        <v>7978</v>
      </c>
      <c r="D461" s="122"/>
      <c r="E461" s="126" t="s">
        <v>7520</v>
      </c>
      <c r="F461" s="126" t="s">
        <v>114</v>
      </c>
      <c r="G461" s="126" t="s">
        <v>115</v>
      </c>
      <c r="H461" s="127" t="s">
        <v>46</v>
      </c>
      <c r="I461" s="127" t="s">
        <v>46</v>
      </c>
      <c r="J461" s="127" t="s">
        <v>46</v>
      </c>
      <c r="K461" s="126" t="s">
        <v>214</v>
      </c>
      <c r="L461" s="126" t="s">
        <v>3556</v>
      </c>
      <c r="M461" s="153">
        <v>6.8999999999999999E-3</v>
      </c>
      <c r="N461" s="128" t="s">
        <v>46</v>
      </c>
      <c r="O461" s="155">
        <v>43783</v>
      </c>
      <c r="P461" s="153">
        <v>2.1998509135E-2</v>
      </c>
      <c r="Q461" s="153">
        <v>0.22615629792</v>
      </c>
      <c r="R461" s="153">
        <v>2.734554744E-2</v>
      </c>
      <c r="S461" s="153">
        <v>3.2181068766999998E-2</v>
      </c>
      <c r="T461" s="153">
        <v>0.20446809299000002</v>
      </c>
      <c r="U461" s="153">
        <v>1.8032595490000001</v>
      </c>
      <c r="V461" s="153">
        <v>2.1825820123000002</v>
      </c>
      <c r="W461" s="153">
        <v>0.20537445695999998</v>
      </c>
      <c r="X461" s="153">
        <v>0.12457300138000001</v>
      </c>
      <c r="Y461" s="153">
        <v>0.47835333550999998</v>
      </c>
      <c r="Z461" s="153">
        <v>0.20197389562000001</v>
      </c>
      <c r="AA461" s="153">
        <v>0.28080159413</v>
      </c>
      <c r="AB461" s="178">
        <v>-0.37169136469000003</v>
      </c>
      <c r="AC461" s="177">
        <v>-0.16247087003999999</v>
      </c>
      <c r="AD461" s="153">
        <v>-0.18935916202000003</v>
      </c>
      <c r="AE461" s="153">
        <v>-0.51138413544000005</v>
      </c>
      <c r="AF461" s="181">
        <v>1.0209946000000001</v>
      </c>
      <c r="AG461" s="180">
        <v>78048.0815</v>
      </c>
      <c r="AH461" s="180">
        <v>-16460.79088</v>
      </c>
      <c r="AI461" s="128" t="s">
        <v>46</v>
      </c>
      <c r="AJ461" s="128" t="s">
        <v>46</v>
      </c>
      <c r="AK461" s="128" t="s">
        <v>46</v>
      </c>
    </row>
    <row r="462" spans="1:37" ht="14.75" customHeight="1" x14ac:dyDescent="0.35">
      <c r="A462" s="8"/>
      <c r="B462" s="129">
        <v>36521791000142</v>
      </c>
      <c r="C462" s="125" t="s">
        <v>7979</v>
      </c>
      <c r="D462" s="122" t="s">
        <v>3394</v>
      </c>
      <c r="E462" s="126" t="s">
        <v>7520</v>
      </c>
      <c r="F462" s="126" t="s">
        <v>114</v>
      </c>
      <c r="G462" s="126" t="s">
        <v>115</v>
      </c>
      <c r="H462" s="127" t="s">
        <v>46</v>
      </c>
      <c r="I462" s="127" t="s">
        <v>46</v>
      </c>
      <c r="J462" s="127" t="s">
        <v>46</v>
      </c>
      <c r="K462" s="126" t="s">
        <v>3378</v>
      </c>
      <c r="L462" s="126" t="s">
        <v>7460</v>
      </c>
      <c r="M462" s="153">
        <v>1.4999999999999999E-2</v>
      </c>
      <c r="N462" s="128" t="s">
        <v>7616</v>
      </c>
      <c r="O462" s="155">
        <v>43951</v>
      </c>
      <c r="P462" s="153">
        <v>2.8590020078E-2</v>
      </c>
      <c r="Q462" s="153">
        <v>0.23161360002999998</v>
      </c>
      <c r="R462" s="153">
        <v>0.13680389728</v>
      </c>
      <c r="S462" s="153">
        <v>0.17861646575000001</v>
      </c>
      <c r="T462" s="153">
        <v>0.23737389652000002</v>
      </c>
      <c r="U462" s="153">
        <v>2.3435782123000002</v>
      </c>
      <c r="V462" s="153">
        <v>2.2352491699999999</v>
      </c>
      <c r="W462" s="153">
        <v>1.0274442731</v>
      </c>
      <c r="X462" s="153">
        <v>0.69142480616000002</v>
      </c>
      <c r="Y462" s="153">
        <v>0.55533650019000003</v>
      </c>
      <c r="Z462" s="153">
        <v>0.12210178584999999</v>
      </c>
      <c r="AA462" s="153">
        <v>0.14076356297000001</v>
      </c>
      <c r="AB462" s="178">
        <v>8.8007253753999995E-2</v>
      </c>
      <c r="AC462" s="177">
        <v>4.9294946396000001E-3</v>
      </c>
      <c r="AD462" s="153">
        <v>-0.105003736</v>
      </c>
      <c r="AE462" s="153">
        <v>-0.21149025368999999</v>
      </c>
      <c r="AF462" s="181">
        <v>1.5668268000000001</v>
      </c>
      <c r="AG462" s="180">
        <v>114240.37595</v>
      </c>
      <c r="AH462" s="180">
        <v>89816.760899999994</v>
      </c>
      <c r="AI462" s="128" t="s">
        <v>46</v>
      </c>
      <c r="AJ462" s="128" t="s">
        <v>46</v>
      </c>
      <c r="AK462" s="128" t="s">
        <v>46</v>
      </c>
    </row>
    <row r="463" spans="1:37" ht="14.75" customHeight="1" x14ac:dyDescent="0.35">
      <c r="A463" s="8"/>
      <c r="B463" s="129">
        <v>32158430000122</v>
      </c>
      <c r="C463" s="125" t="s">
        <v>7980</v>
      </c>
      <c r="D463" s="122" t="s">
        <v>3394</v>
      </c>
      <c r="E463" s="126" t="s">
        <v>7520</v>
      </c>
      <c r="F463" s="126" t="s">
        <v>114</v>
      </c>
      <c r="G463" s="126" t="s">
        <v>167</v>
      </c>
      <c r="H463" s="127" t="s">
        <v>46</v>
      </c>
      <c r="I463" s="127" t="s">
        <v>46</v>
      </c>
      <c r="J463" s="127" t="s">
        <v>46</v>
      </c>
      <c r="K463" s="126" t="s">
        <v>216</v>
      </c>
      <c r="L463" s="126" t="s">
        <v>223</v>
      </c>
      <c r="M463" s="153">
        <v>1.4999999999999999E-2</v>
      </c>
      <c r="N463" s="128" t="s">
        <v>7981</v>
      </c>
      <c r="O463" s="155">
        <v>43462</v>
      </c>
      <c r="P463" s="153">
        <v>3.7509151503E-2</v>
      </c>
      <c r="Q463" s="153">
        <v>0.29132809816999999</v>
      </c>
      <c r="R463" s="153">
        <v>0.19205548408999998</v>
      </c>
      <c r="S463" s="153">
        <v>0.34273952686000003</v>
      </c>
      <c r="T463" s="153">
        <v>0.41548760251</v>
      </c>
      <c r="U463" s="153">
        <v>3.0746963446</v>
      </c>
      <c r="V463" s="153">
        <v>2.8115399509000003</v>
      </c>
      <c r="W463" s="153">
        <v>1.442402674</v>
      </c>
      <c r="X463" s="153">
        <v>1.3267456050999999</v>
      </c>
      <c r="Y463" s="153">
        <v>0.97203371744</v>
      </c>
      <c r="Z463" s="153">
        <v>0.14647072732999999</v>
      </c>
      <c r="AA463" s="153">
        <v>0.21522097067000001</v>
      </c>
      <c r="AB463" s="178">
        <v>0.43391152635000002</v>
      </c>
      <c r="AC463" s="177">
        <v>8.0719859357000004E-2</v>
      </c>
      <c r="AD463" s="153">
        <v>-9.9465592724000004E-2</v>
      </c>
      <c r="AE463" s="153">
        <v>-0.41984059825999998</v>
      </c>
      <c r="AF463" s="181">
        <v>1.6987128</v>
      </c>
      <c r="AG463" s="180">
        <v>23962.896659999999</v>
      </c>
      <c r="AH463" s="180">
        <v>1418.6392900000001</v>
      </c>
      <c r="AI463" s="128" t="s">
        <v>46</v>
      </c>
      <c r="AJ463" s="128" t="s">
        <v>46</v>
      </c>
      <c r="AK463" s="128" t="s">
        <v>46</v>
      </c>
    </row>
    <row r="464" spans="1:37" ht="14.75" customHeight="1" x14ac:dyDescent="0.35">
      <c r="A464" s="8"/>
      <c r="B464" s="129">
        <v>824198000128</v>
      </c>
      <c r="C464" s="125" t="s">
        <v>7982</v>
      </c>
      <c r="D464" s="122"/>
      <c r="E464" s="126" t="s">
        <v>7520</v>
      </c>
      <c r="F464" s="126" t="s">
        <v>163</v>
      </c>
      <c r="G464" s="126" t="s">
        <v>3570</v>
      </c>
      <c r="H464" s="127" t="s">
        <v>46</v>
      </c>
      <c r="I464" s="127" t="s">
        <v>46</v>
      </c>
      <c r="J464" s="127" t="s">
        <v>46</v>
      </c>
      <c r="K464" s="126" t="s">
        <v>215</v>
      </c>
      <c r="L464" s="126" t="s">
        <v>215</v>
      </c>
      <c r="M464" s="153">
        <v>0.01</v>
      </c>
      <c r="N464" s="128" t="s">
        <v>46</v>
      </c>
      <c r="O464" s="155">
        <v>34974</v>
      </c>
      <c r="P464" s="153">
        <v>1.0352803316000001E-2</v>
      </c>
      <c r="Q464" s="153">
        <v>8.9297909512999998E-2</v>
      </c>
      <c r="R464" s="153">
        <v>0.11399455348</v>
      </c>
      <c r="S464" s="153">
        <v>0.22024574794999999</v>
      </c>
      <c r="T464" s="153">
        <v>0.36533168453000003</v>
      </c>
      <c r="U464" s="153">
        <v>0.84863893837999993</v>
      </c>
      <c r="V464" s="153">
        <v>0.86179342705999995</v>
      </c>
      <c r="W464" s="153">
        <v>0.85613826415999994</v>
      </c>
      <c r="X464" s="153">
        <v>0.85257186649000005</v>
      </c>
      <c r="Y464" s="153">
        <v>0.85469389040999999</v>
      </c>
      <c r="Z464" s="153">
        <v>8.8404350628999999E-4</v>
      </c>
      <c r="AA464" s="153">
        <v>4.7021410357000002E-3</v>
      </c>
      <c r="AB464" s="178">
        <v>-33.037882989000003</v>
      </c>
      <c r="AC464" s="177">
        <v>-4.2499464425999998</v>
      </c>
      <c r="AD464" s="153">
        <v>0</v>
      </c>
      <c r="AE464" s="153">
        <v>-1.194952357E-2</v>
      </c>
      <c r="AF464" s="181">
        <v>38681.428809999998</v>
      </c>
      <c r="AG464" s="180">
        <v>29085.28889</v>
      </c>
      <c r="AH464" s="180">
        <v>-30085.898120000002</v>
      </c>
      <c r="AI464" s="128" t="s">
        <v>46</v>
      </c>
      <c r="AJ464" s="128" t="s">
        <v>46</v>
      </c>
      <c r="AK464" s="128" t="s">
        <v>46</v>
      </c>
    </row>
    <row r="465" spans="1:37" ht="14.75" customHeight="1" x14ac:dyDescent="0.35">
      <c r="A465" s="8"/>
      <c r="B465" s="129">
        <v>60906179000172</v>
      </c>
      <c r="C465" s="125" t="s">
        <v>7983</v>
      </c>
      <c r="D465" s="122"/>
      <c r="E465" s="126" t="s">
        <v>7520</v>
      </c>
      <c r="F465" s="126" t="s">
        <v>163</v>
      </c>
      <c r="G465" s="126" t="s">
        <v>3570</v>
      </c>
      <c r="H465" s="127">
        <v>150000</v>
      </c>
      <c r="I465" s="127">
        <v>1000</v>
      </c>
      <c r="J465" s="127">
        <v>500</v>
      </c>
      <c r="K465" s="126" t="s">
        <v>215</v>
      </c>
      <c r="L465" s="126" t="s">
        <v>215</v>
      </c>
      <c r="M465" s="153">
        <v>5.0000000000000001E-3</v>
      </c>
      <c r="N465" s="128" t="s">
        <v>46</v>
      </c>
      <c r="O465" s="155">
        <v>33102</v>
      </c>
      <c r="P465" s="153">
        <v>1.1777309636999999E-2</v>
      </c>
      <c r="Q465" s="153">
        <v>0.10098419148</v>
      </c>
      <c r="R465" s="153">
        <v>0.12865165245999999</v>
      </c>
      <c r="S465" s="153">
        <v>0.25667616343999999</v>
      </c>
      <c r="T465" s="153">
        <v>0.42615445952000003</v>
      </c>
      <c r="U465" s="153">
        <v>0.96540842538000005</v>
      </c>
      <c r="V465" s="153">
        <v>0.97457502571999999</v>
      </c>
      <c r="W465" s="153">
        <v>0.96621811351000009</v>
      </c>
      <c r="X465" s="153">
        <v>0.99359410011999993</v>
      </c>
      <c r="Y465" s="153">
        <v>0.9969888415</v>
      </c>
      <c r="Z465" s="153">
        <v>1.0430247643999999E-3</v>
      </c>
      <c r="AA465" s="153">
        <v>4.3027376130999996E-3</v>
      </c>
      <c r="AB465" s="178">
        <v>-6.6365508056999998</v>
      </c>
      <c r="AC465" s="177">
        <v>-1.2971762358000001</v>
      </c>
      <c r="AD465" s="153">
        <v>0</v>
      </c>
      <c r="AE465" s="153">
        <v>-6.5935114035999996E-3</v>
      </c>
      <c r="AF465" s="181">
        <v>29.6743983</v>
      </c>
      <c r="AG465" s="180">
        <v>3912830.3593000001</v>
      </c>
      <c r="AH465" s="180">
        <v>-789264.17062999995</v>
      </c>
      <c r="AI465" s="128" t="s">
        <v>46</v>
      </c>
      <c r="AJ465" s="128" t="s">
        <v>46</v>
      </c>
      <c r="AK465" s="128" t="s">
        <v>46</v>
      </c>
    </row>
    <row r="466" spans="1:37" ht="14.75" customHeight="1" x14ac:dyDescent="0.35">
      <c r="A466" s="8"/>
      <c r="B466" s="129">
        <v>306278000191</v>
      </c>
      <c r="C466" s="125" t="s">
        <v>7984</v>
      </c>
      <c r="D466" s="122"/>
      <c r="E466" s="126" t="s">
        <v>7520</v>
      </c>
      <c r="F466" s="126" t="s">
        <v>163</v>
      </c>
      <c r="G466" s="126" t="s">
        <v>3570</v>
      </c>
      <c r="H466" s="127" t="s">
        <v>46</v>
      </c>
      <c r="I466" s="127" t="s">
        <v>46</v>
      </c>
      <c r="J466" s="127" t="s">
        <v>46</v>
      </c>
      <c r="K466" s="126" t="s">
        <v>215</v>
      </c>
      <c r="L466" s="126" t="s">
        <v>215</v>
      </c>
      <c r="M466" s="153">
        <v>6.5000000000000006E-3</v>
      </c>
      <c r="N466" s="128" t="s">
        <v>46</v>
      </c>
      <c r="O466" s="155">
        <v>35605</v>
      </c>
      <c r="P466" s="153">
        <v>1.1825484660000002E-2</v>
      </c>
      <c r="Q466" s="153">
        <v>0.10119482779</v>
      </c>
      <c r="R466" s="153">
        <v>0.12861178048999999</v>
      </c>
      <c r="S466" s="153">
        <v>0.25578408584000001</v>
      </c>
      <c r="T466" s="153">
        <v>0.42422896753000006</v>
      </c>
      <c r="U466" s="153">
        <v>0.96935742345999998</v>
      </c>
      <c r="V466" s="153">
        <v>0.97660782789</v>
      </c>
      <c r="W466" s="153">
        <v>0.96591866135999993</v>
      </c>
      <c r="X466" s="153">
        <v>0.99014086543000002</v>
      </c>
      <c r="Y466" s="153">
        <v>0.99248415081000008</v>
      </c>
      <c r="Z466" s="153">
        <v>1.0512193598000001E-3</v>
      </c>
      <c r="AA466" s="153">
        <v>4.2570468272999998E-3</v>
      </c>
      <c r="AB466" s="178">
        <v>-7.1179831493999997</v>
      </c>
      <c r="AC466" s="177">
        <v>-2.4399582660000001</v>
      </c>
      <c r="AD466" s="153">
        <v>0</v>
      </c>
      <c r="AE466" s="153">
        <v>-7.1595630922000001E-3</v>
      </c>
      <c r="AF466" s="181">
        <v>30.946661200000001</v>
      </c>
      <c r="AG466" s="180">
        <v>3029437.2555</v>
      </c>
      <c r="AH466" s="180">
        <v>47691.920980000003</v>
      </c>
      <c r="AI466" s="128" t="s">
        <v>46</v>
      </c>
      <c r="AJ466" s="128" t="s">
        <v>46</v>
      </c>
      <c r="AK466" s="128" t="s">
        <v>46</v>
      </c>
    </row>
    <row r="467" spans="1:37" ht="14.75" customHeight="1" x14ac:dyDescent="0.35">
      <c r="A467" s="8"/>
      <c r="B467" s="129">
        <v>28849744000102</v>
      </c>
      <c r="C467" s="125" t="s">
        <v>7984</v>
      </c>
      <c r="D467" s="122" t="s">
        <v>3393</v>
      </c>
      <c r="E467" s="126" t="s">
        <v>7520</v>
      </c>
      <c r="F467" s="126" t="s">
        <v>163</v>
      </c>
      <c r="G467" s="126" t="s">
        <v>3566</v>
      </c>
      <c r="H467" s="127" t="s">
        <v>46</v>
      </c>
      <c r="I467" s="127" t="s">
        <v>46</v>
      </c>
      <c r="J467" s="127" t="s">
        <v>46</v>
      </c>
      <c r="K467" s="126" t="s">
        <v>215</v>
      </c>
      <c r="L467" s="126" t="s">
        <v>215</v>
      </c>
      <c r="M467" s="153">
        <v>3.0000000000000001E-3</v>
      </c>
      <c r="N467" s="128" t="s">
        <v>46</v>
      </c>
      <c r="O467" s="155">
        <v>43132</v>
      </c>
      <c r="P467" s="153">
        <v>1.2158230591000001E-2</v>
      </c>
      <c r="Q467" s="153">
        <v>0.10418347819</v>
      </c>
      <c r="R467" s="153">
        <v>0.13269004919999999</v>
      </c>
      <c r="S467" s="153">
        <v>0.26484395523999998</v>
      </c>
      <c r="T467" s="153">
        <v>0.43962442608000002</v>
      </c>
      <c r="U467" s="153">
        <v>0.99663323899</v>
      </c>
      <c r="V467" s="153">
        <v>1.0054506001000001</v>
      </c>
      <c r="W467" s="153">
        <v>0.99654786061</v>
      </c>
      <c r="X467" s="153">
        <v>1.0252116435</v>
      </c>
      <c r="Y467" s="153">
        <v>1.0285018435</v>
      </c>
      <c r="Z467" s="153">
        <v>1.0665818014E-3</v>
      </c>
      <c r="AA467" s="153">
        <v>2.8205890217E-3</v>
      </c>
      <c r="AB467" s="178">
        <v>-0.68900282629999998</v>
      </c>
      <c r="AC467" s="177">
        <v>0.23509097464000001</v>
      </c>
      <c r="AD467" s="153">
        <v>0</v>
      </c>
      <c r="AE467" s="153">
        <v>-3.3646889826999997E-3</v>
      </c>
      <c r="AF467" s="181">
        <v>1.8733896000000001</v>
      </c>
      <c r="AG467" s="180">
        <v>597845.67475000001</v>
      </c>
      <c r="AH467" s="180">
        <v>-62315.273560000001</v>
      </c>
      <c r="AI467" s="128" t="s">
        <v>46</v>
      </c>
      <c r="AJ467" s="128" t="s">
        <v>46</v>
      </c>
      <c r="AK467" s="128" t="s">
        <v>46</v>
      </c>
    </row>
    <row r="468" spans="1:37" ht="14.75" customHeight="1" x14ac:dyDescent="0.35">
      <c r="A468" s="8"/>
      <c r="B468" s="129">
        <v>4831907000153</v>
      </c>
      <c r="C468" s="125" t="s">
        <v>7985</v>
      </c>
      <c r="D468" s="122" t="s">
        <v>3393</v>
      </c>
      <c r="E468" s="126" t="s">
        <v>7520</v>
      </c>
      <c r="F468" s="126" t="s">
        <v>163</v>
      </c>
      <c r="G468" s="126" t="s">
        <v>3570</v>
      </c>
      <c r="H468" s="127">
        <v>30</v>
      </c>
      <c r="I468" s="127">
        <v>30</v>
      </c>
      <c r="J468" s="127">
        <v>30</v>
      </c>
      <c r="K468" s="126" t="s">
        <v>215</v>
      </c>
      <c r="L468" s="126" t="s">
        <v>215</v>
      </c>
      <c r="M468" s="153">
        <v>4.5000000000000005E-3</v>
      </c>
      <c r="N468" s="128" t="s">
        <v>46</v>
      </c>
      <c r="O468" s="155">
        <v>37291</v>
      </c>
      <c r="P468" s="153">
        <v>1.2132358366E-2</v>
      </c>
      <c r="Q468" s="153">
        <v>0.10297980355</v>
      </c>
      <c r="R468" s="153">
        <v>0.13104982469999998</v>
      </c>
      <c r="S468" s="153">
        <v>0.26029189228999999</v>
      </c>
      <c r="T468" s="153">
        <v>0.42995775950000004</v>
      </c>
      <c r="U468" s="153">
        <v>0.99451244360999991</v>
      </c>
      <c r="V468" s="153">
        <v>0.99383421522000004</v>
      </c>
      <c r="W468" s="153">
        <v>0.98422921109000006</v>
      </c>
      <c r="X468" s="153">
        <v>1.0075905959</v>
      </c>
      <c r="Y468" s="153">
        <v>1.0058866661000001</v>
      </c>
      <c r="Z468" s="153">
        <v>1.1436738585E-3</v>
      </c>
      <c r="AA468" s="153">
        <v>2.8121889164000003E-3</v>
      </c>
      <c r="AB468" s="178">
        <v>-2.5985066022000001</v>
      </c>
      <c r="AC468" s="177">
        <v>-3.7010285423</v>
      </c>
      <c r="AD468" s="153">
        <v>0</v>
      </c>
      <c r="AE468" s="153">
        <v>-1.2155514840999999E-3</v>
      </c>
      <c r="AF468" s="181">
        <v>1277.0729721</v>
      </c>
      <c r="AG468" s="180">
        <v>826421.79928000004</v>
      </c>
      <c r="AH468" s="180">
        <v>14546.409379999999</v>
      </c>
      <c r="AI468" s="128" t="s">
        <v>46</v>
      </c>
      <c r="AJ468" s="128" t="s">
        <v>46</v>
      </c>
      <c r="AK468" s="128" t="s">
        <v>46</v>
      </c>
    </row>
    <row r="469" spans="1:37" ht="14.75" customHeight="1" x14ac:dyDescent="0.35">
      <c r="A469" s="8"/>
      <c r="B469" s="129">
        <v>32388007000119</v>
      </c>
      <c r="C469" s="125" t="s">
        <v>7985</v>
      </c>
      <c r="D469" s="122" t="s">
        <v>3393</v>
      </c>
      <c r="E469" s="126" t="s">
        <v>7520</v>
      </c>
      <c r="F469" s="126" t="s">
        <v>163</v>
      </c>
      <c r="G469" s="126" t="s">
        <v>3570</v>
      </c>
      <c r="H469" s="127" t="s">
        <v>46</v>
      </c>
      <c r="I469" s="127" t="s">
        <v>46</v>
      </c>
      <c r="J469" s="127" t="s">
        <v>46</v>
      </c>
      <c r="K469" s="126" t="s">
        <v>215</v>
      </c>
      <c r="L469" s="126" t="s">
        <v>215</v>
      </c>
      <c r="M469" s="153">
        <v>4.2100000000000002E-3</v>
      </c>
      <c r="N469" s="128" t="s">
        <v>46</v>
      </c>
      <c r="O469" s="155">
        <v>43677</v>
      </c>
      <c r="P469" s="153">
        <v>1.2182675566000001E-2</v>
      </c>
      <c r="Q469" s="153">
        <v>0.10337052915999999</v>
      </c>
      <c r="R469" s="153">
        <v>0.13133656874999999</v>
      </c>
      <c r="S469" s="153">
        <v>0.26263387479</v>
      </c>
      <c r="T469" s="153">
        <v>0.43431707148999998</v>
      </c>
      <c r="U469" s="153">
        <v>0.99863703996999997</v>
      </c>
      <c r="V469" s="153">
        <v>0.99760501755000008</v>
      </c>
      <c r="W469" s="153">
        <v>0.98638275742000003</v>
      </c>
      <c r="X469" s="153">
        <v>1.0166564163</v>
      </c>
      <c r="Y469" s="153">
        <v>1.0160852814000001</v>
      </c>
      <c r="Z469" s="153">
        <v>1.0897262446E-3</v>
      </c>
      <c r="AA469" s="153">
        <v>2.9630822270000001E-3</v>
      </c>
      <c r="AB469" s="178">
        <v>-2.6559073882000002</v>
      </c>
      <c r="AC469" s="177">
        <v>-0.24777169974999999</v>
      </c>
      <c r="AD469" s="153">
        <v>0</v>
      </c>
      <c r="AE469" s="153">
        <v>-1.2176298128999999E-3</v>
      </c>
      <c r="AF469" s="181">
        <v>1.7024364000000001</v>
      </c>
      <c r="AG469" s="180">
        <v>634942.84802000003</v>
      </c>
      <c r="AH469" s="180">
        <v>-17643.77519</v>
      </c>
      <c r="AI469" s="128" t="s">
        <v>46</v>
      </c>
      <c r="AJ469" s="128" t="s">
        <v>46</v>
      </c>
      <c r="AK469" s="128" t="s">
        <v>46</v>
      </c>
    </row>
    <row r="470" spans="1:37" ht="14.75" customHeight="1" x14ac:dyDescent="0.35">
      <c r="A470" s="8"/>
      <c r="B470" s="129">
        <v>3399411000190</v>
      </c>
      <c r="C470" s="125" t="s">
        <v>7986</v>
      </c>
      <c r="D470" s="122"/>
      <c r="E470" s="126" t="s">
        <v>7520</v>
      </c>
      <c r="F470" s="126" t="s">
        <v>163</v>
      </c>
      <c r="G470" s="126" t="s">
        <v>3570</v>
      </c>
      <c r="H470" s="127">
        <v>10000000</v>
      </c>
      <c r="I470" s="127">
        <v>200000</v>
      </c>
      <c r="J470" s="127">
        <v>1000</v>
      </c>
      <c r="K470" s="126" t="s">
        <v>215</v>
      </c>
      <c r="L470" s="126" t="s">
        <v>215</v>
      </c>
      <c r="M470" s="153">
        <v>2E-3</v>
      </c>
      <c r="N470" s="128" t="s">
        <v>46</v>
      </c>
      <c r="O470" s="155">
        <v>36438</v>
      </c>
      <c r="P470" s="153">
        <v>1.2239784253E-2</v>
      </c>
      <c r="Q470" s="153">
        <v>0.10507167234000001</v>
      </c>
      <c r="R470" s="153">
        <v>0.13404892065000001</v>
      </c>
      <c r="S470" s="153">
        <v>0.26944395593999998</v>
      </c>
      <c r="T470" s="153">
        <v>0.44696768007999998</v>
      </c>
      <c r="U470" s="153">
        <v>1.0033183474</v>
      </c>
      <c r="V470" s="153">
        <v>1.0140223561000001</v>
      </c>
      <c r="W470" s="153">
        <v>1.0067534519999999</v>
      </c>
      <c r="X470" s="153">
        <v>1.0430182583000001</v>
      </c>
      <c r="Y470" s="153">
        <v>1.0456813945999999</v>
      </c>
      <c r="Z470" s="153">
        <v>9.8414420480000004E-4</v>
      </c>
      <c r="AA470" s="153">
        <v>3.3265371298000002E-3</v>
      </c>
      <c r="AB470" s="178">
        <v>1.8073527957</v>
      </c>
      <c r="AC470" s="177">
        <v>0.61892350551999997</v>
      </c>
      <c r="AD470" s="153">
        <v>0</v>
      </c>
      <c r="AE470" s="153">
        <v>-4.5887730598E-3</v>
      </c>
      <c r="AF470" s="181">
        <v>20.399306800000002</v>
      </c>
      <c r="AG470" s="180">
        <v>19624374.791999999</v>
      </c>
      <c r="AH470" s="180">
        <v>2176900.8462999999</v>
      </c>
      <c r="AI470" s="128" t="s">
        <v>46</v>
      </c>
      <c r="AJ470" s="128" t="s">
        <v>46</v>
      </c>
      <c r="AK470" s="128" t="s">
        <v>46</v>
      </c>
    </row>
    <row r="471" spans="1:37" ht="14.75" customHeight="1" x14ac:dyDescent="0.35">
      <c r="A471" s="8"/>
      <c r="B471" s="129">
        <v>8702804000144</v>
      </c>
      <c r="C471" s="125" t="s">
        <v>7987</v>
      </c>
      <c r="D471" s="122" t="s">
        <v>3393</v>
      </c>
      <c r="E471" s="126" t="s">
        <v>7520</v>
      </c>
      <c r="F471" s="126" t="s">
        <v>163</v>
      </c>
      <c r="G471" s="126" t="s">
        <v>5358</v>
      </c>
      <c r="H471" s="127">
        <v>20000</v>
      </c>
      <c r="I471" s="127">
        <v>1000</v>
      </c>
      <c r="J471" s="127">
        <v>0</v>
      </c>
      <c r="K471" s="126" t="s">
        <v>215</v>
      </c>
      <c r="L471" s="126" t="s">
        <v>215</v>
      </c>
      <c r="M471" s="153">
        <v>3.4999999999999996E-3</v>
      </c>
      <c r="N471" s="128" t="s">
        <v>46</v>
      </c>
      <c r="O471" s="155">
        <v>39461</v>
      </c>
      <c r="P471" s="153">
        <v>1.1777196331E-2</v>
      </c>
      <c r="Q471" s="153">
        <v>0.10059719014</v>
      </c>
      <c r="R471" s="153">
        <v>0.12849998273000002</v>
      </c>
      <c r="S471" s="153">
        <v>0.24848862908000002</v>
      </c>
      <c r="T471" s="153">
        <v>0.41141944443</v>
      </c>
      <c r="U471" s="153">
        <v>0.96539913741999994</v>
      </c>
      <c r="V471" s="153">
        <v>0.97084016540999996</v>
      </c>
      <c r="W471" s="153">
        <v>0.96507902177999993</v>
      </c>
      <c r="X471" s="153">
        <v>0.96190013319000001</v>
      </c>
      <c r="Y471" s="153">
        <v>0.96251625697999998</v>
      </c>
      <c r="Z471" s="153">
        <v>9.3344833685000007E-4</v>
      </c>
      <c r="AA471" s="153">
        <v>2.0408893515000003E-3</v>
      </c>
      <c r="AB471" s="178">
        <v>-11.374655276</v>
      </c>
      <c r="AC471" s="177">
        <v>-7.6481731767000003</v>
      </c>
      <c r="AD471" s="153">
        <v>0</v>
      </c>
      <c r="AE471" s="153">
        <v>-2.1682891780999999E-3</v>
      </c>
      <c r="AF471" s="181">
        <v>4.8995075999999997</v>
      </c>
      <c r="AG471" s="180">
        <v>540505.83424</v>
      </c>
      <c r="AH471" s="180">
        <v>30597.93273</v>
      </c>
      <c r="AI471" s="128" t="s">
        <v>46</v>
      </c>
      <c r="AJ471" s="128" t="s">
        <v>46</v>
      </c>
      <c r="AK471" s="128" t="s">
        <v>46</v>
      </c>
    </row>
    <row r="472" spans="1:37" ht="14.75" customHeight="1" x14ac:dyDescent="0.35">
      <c r="A472" s="8"/>
      <c r="B472" s="129">
        <v>34109945000168</v>
      </c>
      <c r="C472" s="125" t="s">
        <v>7988</v>
      </c>
      <c r="D472" s="122"/>
      <c r="E472" s="126" t="s">
        <v>7520</v>
      </c>
      <c r="F472" s="126" t="s">
        <v>114</v>
      </c>
      <c r="G472" s="126" t="s">
        <v>4919</v>
      </c>
      <c r="H472" s="127" t="s">
        <v>46</v>
      </c>
      <c r="I472" s="127" t="s">
        <v>46</v>
      </c>
      <c r="J472" s="127" t="s">
        <v>46</v>
      </c>
      <c r="K472" s="126" t="s">
        <v>222</v>
      </c>
      <c r="L472" s="126" t="s">
        <v>221</v>
      </c>
      <c r="M472" s="153">
        <v>4.0000000000000001E-3</v>
      </c>
      <c r="N472" s="128" t="s">
        <v>46</v>
      </c>
      <c r="O472" s="155">
        <v>43812</v>
      </c>
      <c r="P472" s="153">
        <v>3.5339654304999996E-2</v>
      </c>
      <c r="Q472" s="153">
        <v>0.35643521922999999</v>
      </c>
      <c r="R472" s="153">
        <v>0.20336743403999999</v>
      </c>
      <c r="S472" s="153">
        <v>0.30313817343999999</v>
      </c>
      <c r="T472" s="153">
        <v>0.30055480754000002</v>
      </c>
      <c r="U472" s="153">
        <v>2.8968585412999999</v>
      </c>
      <c r="V472" s="153">
        <v>3.4398736854999998</v>
      </c>
      <c r="W472" s="153">
        <v>1.5273593048</v>
      </c>
      <c r="X472" s="153">
        <v>1.1734486624</v>
      </c>
      <c r="Y472" s="153">
        <v>0.70314831321000004</v>
      </c>
      <c r="Z472" s="153">
        <v>0.17130468984</v>
      </c>
      <c r="AA472" s="153">
        <v>0.26344592004</v>
      </c>
      <c r="AB472" s="178">
        <v>0.45486564455</v>
      </c>
      <c r="AC472" s="177">
        <v>-0.17840447668000001</v>
      </c>
      <c r="AD472" s="153">
        <v>-0.13612874843</v>
      </c>
      <c r="AE472" s="153">
        <v>-0.48182547046000002</v>
      </c>
      <c r="AF472" s="181">
        <v>1.0412736</v>
      </c>
      <c r="AG472" s="180">
        <v>39651.800280000003</v>
      </c>
      <c r="AH472" s="180">
        <v>-16932.364389999999</v>
      </c>
      <c r="AI472" s="128" t="s">
        <v>46</v>
      </c>
      <c r="AJ472" s="128" t="s">
        <v>46</v>
      </c>
      <c r="AK472" s="128" t="s">
        <v>46</v>
      </c>
    </row>
    <row r="473" spans="1:37" ht="14.75" customHeight="1" x14ac:dyDescent="0.35">
      <c r="A473" s="8"/>
      <c r="B473" s="129">
        <v>34081041000171</v>
      </c>
      <c r="C473" s="125" t="s">
        <v>7989</v>
      </c>
      <c r="D473" s="122"/>
      <c r="E473" s="126" t="s">
        <v>7520</v>
      </c>
      <c r="F473" s="126" t="s">
        <v>163</v>
      </c>
      <c r="G473" s="126" t="s">
        <v>3547</v>
      </c>
      <c r="H473" s="127" t="s">
        <v>46</v>
      </c>
      <c r="I473" s="127" t="s">
        <v>46</v>
      </c>
      <c r="J473" s="127" t="s">
        <v>46</v>
      </c>
      <c r="K473" s="126" t="s">
        <v>215</v>
      </c>
      <c r="L473" s="126" t="s">
        <v>215</v>
      </c>
      <c r="M473" s="153">
        <v>2E-3</v>
      </c>
      <c r="N473" s="128" t="s">
        <v>46</v>
      </c>
      <c r="O473" s="155">
        <v>43769</v>
      </c>
      <c r="P473" s="153">
        <v>1.2385227002999998E-2</v>
      </c>
      <c r="Q473" s="153">
        <v>0.10529158337</v>
      </c>
      <c r="R473" s="153">
        <v>0.13426448877</v>
      </c>
      <c r="S473" s="153">
        <v>0.26948741162000001</v>
      </c>
      <c r="T473" s="153">
        <v>0.44628289641000002</v>
      </c>
      <c r="U473" s="153">
        <v>1.0152405657000001</v>
      </c>
      <c r="V473" s="153">
        <v>1.0161446664</v>
      </c>
      <c r="W473" s="153">
        <v>1.0083724427</v>
      </c>
      <c r="X473" s="153">
        <v>1.0431864753</v>
      </c>
      <c r="Y473" s="153">
        <v>1.0440793424000001</v>
      </c>
      <c r="Z473" s="153">
        <v>1.0389847287999999E-3</v>
      </c>
      <c r="AA473" s="153">
        <v>2.9733805257000003E-3</v>
      </c>
      <c r="AB473" s="178">
        <v>1.8369279668</v>
      </c>
      <c r="AC473" s="177">
        <v>2.807876576</v>
      </c>
      <c r="AD473" s="153">
        <v>0</v>
      </c>
      <c r="AE473" s="153">
        <v>-1.1286011637999999E-3</v>
      </c>
      <c r="AF473" s="181">
        <v>1.71007</v>
      </c>
      <c r="AG473" s="180">
        <v>5796251.1430000002</v>
      </c>
      <c r="AH473" s="180">
        <v>188246.6973</v>
      </c>
      <c r="AI473" s="128" t="s">
        <v>46</v>
      </c>
      <c r="AJ473" s="128" t="s">
        <v>46</v>
      </c>
      <c r="AK473" s="128" t="s">
        <v>46</v>
      </c>
    </row>
    <row r="474" spans="1:37" ht="14.75" customHeight="1" x14ac:dyDescent="0.35">
      <c r="A474" s="8"/>
      <c r="B474" s="129">
        <v>34054934000128</v>
      </c>
      <c r="C474" s="125" t="s">
        <v>7990</v>
      </c>
      <c r="D474" s="122" t="s">
        <v>3394</v>
      </c>
      <c r="E474" s="126" t="s">
        <v>7520</v>
      </c>
      <c r="F474" s="126" t="s">
        <v>163</v>
      </c>
      <c r="G474" s="126" t="s">
        <v>3547</v>
      </c>
      <c r="H474" s="127" t="s">
        <v>46</v>
      </c>
      <c r="I474" s="127" t="s">
        <v>46</v>
      </c>
      <c r="J474" s="127" t="s">
        <v>46</v>
      </c>
      <c r="K474" s="126" t="s">
        <v>215</v>
      </c>
      <c r="L474" s="126" t="s">
        <v>215</v>
      </c>
      <c r="M474" s="153">
        <v>1.5E-3</v>
      </c>
      <c r="N474" s="128" t="s">
        <v>46</v>
      </c>
      <c r="O474" s="155">
        <v>43826</v>
      </c>
      <c r="P474" s="153">
        <v>1.2413996799E-2</v>
      </c>
      <c r="Q474" s="153">
        <v>0.105590721</v>
      </c>
      <c r="R474" s="153">
        <v>0.13469209892</v>
      </c>
      <c r="S474" s="153">
        <v>0.27005707213000002</v>
      </c>
      <c r="T474" s="153">
        <v>0.44702019417000005</v>
      </c>
      <c r="U474" s="153">
        <v>1.0175988805</v>
      </c>
      <c r="V474" s="153">
        <v>1.0190315744</v>
      </c>
      <c r="W474" s="153">
        <v>1.0115839418000001</v>
      </c>
      <c r="X474" s="153">
        <v>1.0453916325999999</v>
      </c>
      <c r="Y474" s="153">
        <v>1.0458042512999999</v>
      </c>
      <c r="Z474" s="153">
        <v>1.0399041115000001E-3</v>
      </c>
      <c r="AA474" s="153">
        <v>6.3459961930000001E-3</v>
      </c>
      <c r="AB474" s="178">
        <v>2.5166548509000002</v>
      </c>
      <c r="AC474" s="177">
        <v>0.54992367974</v>
      </c>
      <c r="AD474" s="153">
        <v>0</v>
      </c>
      <c r="AE474" s="153">
        <v>-8.9227144860999988E-3</v>
      </c>
      <c r="AF474" s="181">
        <v>1.6987909999999999</v>
      </c>
      <c r="AG474" s="180">
        <v>493628.33996999997</v>
      </c>
      <c r="AH474" s="180">
        <v>-73075.211540000004</v>
      </c>
      <c r="AI474" s="128" t="s">
        <v>46</v>
      </c>
      <c r="AJ474" s="128" t="s">
        <v>46</v>
      </c>
      <c r="AK474" s="128" t="s">
        <v>46</v>
      </c>
    </row>
    <row r="475" spans="1:37" ht="14.75" customHeight="1" x14ac:dyDescent="0.35">
      <c r="A475" s="8"/>
      <c r="B475" s="129">
        <v>5629904000102</v>
      </c>
      <c r="C475" s="125" t="s">
        <v>7990</v>
      </c>
      <c r="D475" s="122"/>
      <c r="E475" s="126" t="s">
        <v>7520</v>
      </c>
      <c r="F475" s="126" t="s">
        <v>163</v>
      </c>
      <c r="G475" s="126" t="s">
        <v>3566</v>
      </c>
      <c r="H475" s="127">
        <v>300000</v>
      </c>
      <c r="I475" s="127">
        <v>1000</v>
      </c>
      <c r="J475" s="127">
        <v>1000</v>
      </c>
      <c r="K475" s="126" t="s">
        <v>215</v>
      </c>
      <c r="L475" s="126" t="s">
        <v>215</v>
      </c>
      <c r="M475" s="153">
        <v>5.0000000000000001E-3</v>
      </c>
      <c r="N475" s="128" t="s">
        <v>46</v>
      </c>
      <c r="O475" s="155">
        <v>37837</v>
      </c>
      <c r="P475" s="153">
        <v>1.0903648928E-2</v>
      </c>
      <c r="Q475" s="153">
        <v>9.3921705248999995E-2</v>
      </c>
      <c r="R475" s="153">
        <v>0.12046947801000001</v>
      </c>
      <c r="S475" s="153">
        <v>0.23478546794999999</v>
      </c>
      <c r="T475" s="153">
        <v>0.38988539045999998</v>
      </c>
      <c r="U475" s="153">
        <v>0.89379279878999995</v>
      </c>
      <c r="V475" s="153">
        <v>0.90641660800000001</v>
      </c>
      <c r="W475" s="153">
        <v>0.90476717210000002</v>
      </c>
      <c r="X475" s="153">
        <v>0.90885516061999994</v>
      </c>
      <c r="Y475" s="153">
        <v>0.91213731330000003</v>
      </c>
      <c r="Z475" s="153">
        <v>1.3592628870000001E-3</v>
      </c>
      <c r="AA475" s="153">
        <v>2.4679653566000003E-3</v>
      </c>
      <c r="AB475" s="178">
        <v>-9.8198330295999998</v>
      </c>
      <c r="AC475" s="177">
        <v>-8.4922044734999993</v>
      </c>
      <c r="AD475" s="153">
        <v>-1.1065274414E-4</v>
      </c>
      <c r="AE475" s="153">
        <v>-3.9246152551000004E-3</v>
      </c>
      <c r="AF475" s="181">
        <v>8.9243953000000005</v>
      </c>
      <c r="AG475" s="180">
        <v>794274.92490999994</v>
      </c>
      <c r="AH475" s="180">
        <v>-294181.78062999999</v>
      </c>
      <c r="AI475" s="128" t="s">
        <v>46</v>
      </c>
      <c r="AJ475" s="128" t="s">
        <v>46</v>
      </c>
      <c r="AK475" s="128" t="s">
        <v>46</v>
      </c>
    </row>
    <row r="476" spans="1:37" ht="14.75" customHeight="1" x14ac:dyDescent="0.35">
      <c r="A476" s="8"/>
      <c r="B476" s="129">
        <v>9564069000112</v>
      </c>
      <c r="C476" s="125" t="s">
        <v>7990</v>
      </c>
      <c r="D476" s="122"/>
      <c r="E476" s="126" t="s">
        <v>7520</v>
      </c>
      <c r="F476" s="126" t="s">
        <v>163</v>
      </c>
      <c r="G476" s="126" t="s">
        <v>3566</v>
      </c>
      <c r="H476" s="127">
        <v>1000000</v>
      </c>
      <c r="I476" s="127">
        <v>10000</v>
      </c>
      <c r="J476" s="127">
        <v>10000</v>
      </c>
      <c r="K476" s="126" t="s">
        <v>215</v>
      </c>
      <c r="L476" s="126" t="s">
        <v>215</v>
      </c>
      <c r="M476" s="153">
        <v>1.5E-3</v>
      </c>
      <c r="N476" s="128" t="s">
        <v>46</v>
      </c>
      <c r="O476" s="155">
        <v>39811</v>
      </c>
      <c r="P476" s="153">
        <v>1.2028780058E-2</v>
      </c>
      <c r="Q476" s="153">
        <v>0.10257420017999999</v>
      </c>
      <c r="R476" s="153">
        <v>0.13127275081000001</v>
      </c>
      <c r="S476" s="153">
        <v>0.25442664530999998</v>
      </c>
      <c r="T476" s="153">
        <v>0.42107153412999998</v>
      </c>
      <c r="U476" s="153">
        <v>0.98602193310999997</v>
      </c>
      <c r="V476" s="153">
        <v>0.98991983113000004</v>
      </c>
      <c r="W476" s="153">
        <v>0.98590346272999996</v>
      </c>
      <c r="X476" s="153">
        <v>0.98488620955000006</v>
      </c>
      <c r="Y476" s="153">
        <v>0.98509733178000003</v>
      </c>
      <c r="Z476" s="153">
        <v>9.3189530388000002E-4</v>
      </c>
      <c r="AA476" s="153">
        <v>2.1009499306000002E-3</v>
      </c>
      <c r="AB476" s="178">
        <v>-4.2813079069000004</v>
      </c>
      <c r="AC476" s="177">
        <v>-3.3033509223999999</v>
      </c>
      <c r="AD476" s="153">
        <v>0</v>
      </c>
      <c r="AE476" s="153">
        <v>-3.2731128584000003E-3</v>
      </c>
      <c r="AF476" s="181">
        <v>4.5404064000000002</v>
      </c>
      <c r="AG476" s="180">
        <v>1585757.7398000001</v>
      </c>
      <c r="AH476" s="180">
        <v>355810.01301</v>
      </c>
      <c r="AI476" s="128" t="s">
        <v>46</v>
      </c>
      <c r="AJ476" s="128" t="s">
        <v>46</v>
      </c>
      <c r="AK476" s="128" t="s">
        <v>46</v>
      </c>
    </row>
    <row r="477" spans="1:37" ht="14.75" customHeight="1" x14ac:dyDescent="0.35">
      <c r="A477" s="8"/>
      <c r="B477" s="129">
        <v>7192395000110</v>
      </c>
      <c r="C477" s="125" t="s">
        <v>7991</v>
      </c>
      <c r="D477" s="122" t="s">
        <v>3394</v>
      </c>
      <c r="E477" s="126" t="s">
        <v>7520</v>
      </c>
      <c r="F477" s="126" t="s">
        <v>163</v>
      </c>
      <c r="G477" s="126" t="s">
        <v>3547</v>
      </c>
      <c r="H477" s="127">
        <v>100000</v>
      </c>
      <c r="I477" s="127">
        <v>10000</v>
      </c>
      <c r="J477" s="127">
        <v>1000</v>
      </c>
      <c r="K477" s="126" t="s">
        <v>215</v>
      </c>
      <c r="L477" s="126" t="s">
        <v>215</v>
      </c>
      <c r="M477" s="153">
        <v>5.0000000000000001E-3</v>
      </c>
      <c r="N477" s="128" t="s">
        <v>7992</v>
      </c>
      <c r="O477" s="155">
        <v>38929</v>
      </c>
      <c r="P477" s="153">
        <v>1.2349987472E-2</v>
      </c>
      <c r="Q477" s="153">
        <v>0.10661806182</v>
      </c>
      <c r="R477" s="153">
        <v>0.13421639592000001</v>
      </c>
      <c r="S477" s="153">
        <v>0.27374013827999999</v>
      </c>
      <c r="T477" s="153">
        <v>0.45530035175</v>
      </c>
      <c r="U477" s="153">
        <v>1.0123519143999999</v>
      </c>
      <c r="V477" s="153">
        <v>1.0289462025</v>
      </c>
      <c r="W477" s="153">
        <v>1.0080112488999999</v>
      </c>
      <c r="X477" s="153">
        <v>1.0596487912999999</v>
      </c>
      <c r="Y477" s="153">
        <v>1.0651756894</v>
      </c>
      <c r="Z477" s="153">
        <v>1.4541679889E-3</v>
      </c>
      <c r="AA477" s="153">
        <v>2.6285507956999997E-3</v>
      </c>
      <c r="AB477" s="178">
        <v>0.90191502708000004</v>
      </c>
      <c r="AC477" s="177">
        <v>0.94495466419999996</v>
      </c>
      <c r="AD477" s="153">
        <v>0</v>
      </c>
      <c r="AE477" s="153">
        <v>-1.4493357962999999E-2</v>
      </c>
      <c r="AF477" s="181">
        <v>6.4160757999999998</v>
      </c>
      <c r="AG477" s="180">
        <v>1161919.4197</v>
      </c>
      <c r="AH477" s="180">
        <v>13418.71594</v>
      </c>
      <c r="AI477" s="128" t="s">
        <v>46</v>
      </c>
      <c r="AJ477" s="128" t="s">
        <v>46</v>
      </c>
      <c r="AK477" s="128" t="s">
        <v>46</v>
      </c>
    </row>
    <row r="478" spans="1:37" ht="14.75" customHeight="1" x14ac:dyDescent="0.35">
      <c r="A478" s="8"/>
      <c r="B478" s="129">
        <v>5629893000152</v>
      </c>
      <c r="C478" s="125" t="s">
        <v>7991</v>
      </c>
      <c r="D478" s="122"/>
      <c r="E478" s="126" t="s">
        <v>7520</v>
      </c>
      <c r="F478" s="126" t="s">
        <v>163</v>
      </c>
      <c r="G478" s="126" t="s">
        <v>3570</v>
      </c>
      <c r="H478" s="127">
        <v>100000</v>
      </c>
      <c r="I478" s="127">
        <v>1000</v>
      </c>
      <c r="J478" s="127">
        <v>1000</v>
      </c>
      <c r="K478" s="126" t="s">
        <v>215</v>
      </c>
      <c r="L478" s="126" t="s">
        <v>215</v>
      </c>
      <c r="M478" s="153">
        <v>5.0000000000000001E-3</v>
      </c>
      <c r="N478" s="128" t="s">
        <v>46</v>
      </c>
      <c r="O478" s="155">
        <v>37837</v>
      </c>
      <c r="P478" s="153">
        <v>1.1343838456E-2</v>
      </c>
      <c r="Q478" s="153">
        <v>9.4922324439000005E-2</v>
      </c>
      <c r="R478" s="153">
        <v>0.12145347574000001</v>
      </c>
      <c r="S478" s="153">
        <v>0.23910827698999998</v>
      </c>
      <c r="T478" s="153">
        <v>0.39790587846000003</v>
      </c>
      <c r="U478" s="153">
        <v>0.92987596988999999</v>
      </c>
      <c r="V478" s="153">
        <v>0.91607335187000005</v>
      </c>
      <c r="W478" s="153">
        <v>0.91215733314999992</v>
      </c>
      <c r="X478" s="153">
        <v>0.92558876575000004</v>
      </c>
      <c r="Y478" s="153">
        <v>0.93090125406000002</v>
      </c>
      <c r="Z478" s="153">
        <v>9.4346148985999993E-4</v>
      </c>
      <c r="AA478" s="153">
        <v>2.4781369567000002E-3</v>
      </c>
      <c r="AB478" s="178">
        <v>-21.271889666</v>
      </c>
      <c r="AC478" s="177">
        <v>-7.3868461628000004</v>
      </c>
      <c r="AD478" s="153">
        <v>0</v>
      </c>
      <c r="AE478" s="153">
        <v>-1.536081906E-3</v>
      </c>
      <c r="AF478" s="181">
        <v>8.9634476999999997</v>
      </c>
      <c r="AG478" s="180">
        <v>18103.927250000001</v>
      </c>
      <c r="AH478" s="180">
        <v>-12617.595219999999</v>
      </c>
      <c r="AI478" s="128" t="s">
        <v>46</v>
      </c>
      <c r="AJ478" s="128" t="s">
        <v>46</v>
      </c>
      <c r="AK478" s="128" t="s">
        <v>46</v>
      </c>
    </row>
    <row r="479" spans="1:37" ht="14.75" customHeight="1" x14ac:dyDescent="0.35">
      <c r="A479" s="8"/>
      <c r="B479" s="129">
        <v>8674732000179</v>
      </c>
      <c r="C479" s="125" t="s">
        <v>7991</v>
      </c>
      <c r="D479" s="122" t="s">
        <v>3393</v>
      </c>
      <c r="E479" s="126" t="s">
        <v>7520</v>
      </c>
      <c r="F479" s="126" t="s">
        <v>163</v>
      </c>
      <c r="G479" s="126" t="s">
        <v>3566</v>
      </c>
      <c r="H479" s="127">
        <v>100000</v>
      </c>
      <c r="I479" s="127">
        <v>1000</v>
      </c>
      <c r="J479" s="127">
        <v>1000</v>
      </c>
      <c r="K479" s="126" t="s">
        <v>215</v>
      </c>
      <c r="L479" s="126" t="s">
        <v>216</v>
      </c>
      <c r="M479" s="153">
        <v>8.0000000000000002E-3</v>
      </c>
      <c r="N479" s="128" t="s">
        <v>46</v>
      </c>
      <c r="O479" s="155">
        <v>39262</v>
      </c>
      <c r="P479" s="153">
        <v>1.0796275574000001E-2</v>
      </c>
      <c r="Q479" s="153">
        <v>9.8011135847999989E-2</v>
      </c>
      <c r="R479" s="153">
        <v>0.12234052200000001</v>
      </c>
      <c r="S479" s="153">
        <v>0.21534211876000001</v>
      </c>
      <c r="T479" s="153">
        <v>0.37331858744000002</v>
      </c>
      <c r="U479" s="153">
        <v>0.88499120110000007</v>
      </c>
      <c r="V479" s="153">
        <v>0.94588275483999995</v>
      </c>
      <c r="W479" s="153">
        <v>0.91881935534999992</v>
      </c>
      <c r="X479" s="153">
        <v>0.83358990504000008</v>
      </c>
      <c r="Y479" s="153">
        <v>0.87337925884000001</v>
      </c>
      <c r="Z479" s="153">
        <v>3.0291019257999999E-2</v>
      </c>
      <c r="AA479" s="153">
        <v>1.7197255123000001E-2</v>
      </c>
      <c r="AB479" s="178">
        <v>-0.30136962786999999</v>
      </c>
      <c r="AC479" s="177">
        <v>-0.1775417467</v>
      </c>
      <c r="AD479" s="153">
        <v>-2.0588317676000001E-2</v>
      </c>
      <c r="AE479" s="153">
        <v>-3.2834595656999997E-2</v>
      </c>
      <c r="AF479" s="181">
        <v>5.2475709000000004</v>
      </c>
      <c r="AG479" s="180">
        <v>23489.130850000001</v>
      </c>
      <c r="AH479" s="180">
        <v>-3931.7465900000002</v>
      </c>
      <c r="AI479" s="128" t="s">
        <v>46</v>
      </c>
      <c r="AJ479" s="128" t="s">
        <v>46</v>
      </c>
      <c r="AK479" s="128" t="s">
        <v>46</v>
      </c>
    </row>
    <row r="480" spans="1:37" ht="14.75" customHeight="1" x14ac:dyDescent="0.35">
      <c r="A480" s="8"/>
      <c r="B480" s="129">
        <v>5629872000137</v>
      </c>
      <c r="C480" s="125" t="s">
        <v>7991</v>
      </c>
      <c r="D480" s="122"/>
      <c r="E480" s="126" t="s">
        <v>7520</v>
      </c>
      <c r="F480" s="126" t="s">
        <v>368</v>
      </c>
      <c r="G480" s="126" t="s">
        <v>368</v>
      </c>
      <c r="H480" s="127">
        <v>30000</v>
      </c>
      <c r="I480" s="127">
        <v>1000</v>
      </c>
      <c r="J480" s="127">
        <v>1000</v>
      </c>
      <c r="K480" s="126" t="s">
        <v>215</v>
      </c>
      <c r="L480" s="126" t="s">
        <v>215</v>
      </c>
      <c r="M480" s="153">
        <v>6.9999999999999993E-3</v>
      </c>
      <c r="N480" s="128" t="s">
        <v>46</v>
      </c>
      <c r="O480" s="155">
        <v>37834</v>
      </c>
      <c r="P480" s="153">
        <v>-1.4970835618E-2</v>
      </c>
      <c r="Q480" s="153">
        <v>-0.10884015428999999</v>
      </c>
      <c r="R480" s="153">
        <v>2.5576328230999999E-2</v>
      </c>
      <c r="S480" s="153">
        <v>0.17655068401000001</v>
      </c>
      <c r="T480" s="153">
        <v>0.16008101135</v>
      </c>
      <c r="U480" s="153">
        <v>-1.2271878114999999</v>
      </c>
      <c r="V480" s="153">
        <v>-1.0503911017999998</v>
      </c>
      <c r="W480" s="153">
        <v>0.19208701280999999</v>
      </c>
      <c r="X480" s="153">
        <v>0.68342815965000003</v>
      </c>
      <c r="Y480" s="153">
        <v>0.37450970765999997</v>
      </c>
      <c r="Z480" s="153">
        <v>0.11759738221999999</v>
      </c>
      <c r="AA480" s="153">
        <v>0.14896037647999999</v>
      </c>
      <c r="AB480" s="178">
        <v>-0.75503738722000002</v>
      </c>
      <c r="AC480" s="177">
        <v>-0.33006586973000002</v>
      </c>
      <c r="AD480" s="153">
        <v>-0.11827748305000001</v>
      </c>
      <c r="AE480" s="153">
        <v>-0.44333657123999998</v>
      </c>
      <c r="AF480" s="181">
        <v>2.5977592</v>
      </c>
      <c r="AG480" s="180">
        <v>23870.069019999999</v>
      </c>
      <c r="AH480" s="180">
        <v>9334.8891999999996</v>
      </c>
      <c r="AI480" s="128" t="s">
        <v>46</v>
      </c>
      <c r="AJ480" s="128" t="s">
        <v>46</v>
      </c>
      <c r="AK480" s="128" t="s">
        <v>46</v>
      </c>
    </row>
    <row r="481" spans="1:37" ht="14.75" customHeight="1" x14ac:dyDescent="0.35">
      <c r="A481" s="8"/>
      <c r="B481" s="129">
        <v>4228545000100</v>
      </c>
      <c r="C481" s="125" t="s">
        <v>7993</v>
      </c>
      <c r="D481" s="122" t="s">
        <v>3393</v>
      </c>
      <c r="E481" s="126" t="s">
        <v>7520</v>
      </c>
      <c r="F481" s="126" t="s">
        <v>163</v>
      </c>
      <c r="G481" s="126" t="s">
        <v>3547</v>
      </c>
      <c r="H481" s="127">
        <v>300000</v>
      </c>
      <c r="I481" s="127">
        <v>10000</v>
      </c>
      <c r="J481" s="127">
        <v>5000</v>
      </c>
      <c r="K481" s="126" t="s">
        <v>215</v>
      </c>
      <c r="L481" s="126" t="s">
        <v>215</v>
      </c>
      <c r="M481" s="153">
        <v>3.0000000000000001E-3</v>
      </c>
      <c r="N481" s="128" t="s">
        <v>46</v>
      </c>
      <c r="O481" s="155">
        <v>37258</v>
      </c>
      <c r="P481" s="153">
        <v>1.2565101319E-2</v>
      </c>
      <c r="Q481" s="153">
        <v>0.10650570665</v>
      </c>
      <c r="R481" s="153">
        <v>0.13426110660999999</v>
      </c>
      <c r="S481" s="153">
        <v>0.27185265174000001</v>
      </c>
      <c r="T481" s="153">
        <v>0.45367408417999999</v>
      </c>
      <c r="U481" s="153">
        <v>1.0299852048</v>
      </c>
      <c r="V481" s="153">
        <v>1.0278618888</v>
      </c>
      <c r="W481" s="153">
        <v>1.0083470416</v>
      </c>
      <c r="X481" s="153">
        <v>1.052342326</v>
      </c>
      <c r="Y481" s="153">
        <v>1.0613710346</v>
      </c>
      <c r="Z481" s="153">
        <v>1.3434406186E-3</v>
      </c>
      <c r="AA481" s="153">
        <v>3.2689790514000001E-3</v>
      </c>
      <c r="AB481" s="178">
        <v>1.0272830582000001</v>
      </c>
      <c r="AC481" s="177">
        <v>2.3833932674999998</v>
      </c>
      <c r="AD481" s="153">
        <v>0</v>
      </c>
      <c r="AE481" s="153">
        <v>-1.2352631766999999E-2</v>
      </c>
      <c r="AF481" s="181">
        <v>15.110419800000001</v>
      </c>
      <c r="AG481" s="180">
        <v>873538.14356</v>
      </c>
      <c r="AH481" s="180">
        <v>-197260.65320999999</v>
      </c>
      <c r="AI481" s="128" t="s">
        <v>46</v>
      </c>
      <c r="AJ481" s="128" t="s">
        <v>46</v>
      </c>
      <c r="AK481" s="128" t="s">
        <v>46</v>
      </c>
    </row>
    <row r="482" spans="1:37" ht="14.75" customHeight="1" x14ac:dyDescent="0.35">
      <c r="A482" s="8"/>
      <c r="B482" s="129">
        <v>34081049000138</v>
      </c>
      <c r="C482" s="125" t="s">
        <v>7994</v>
      </c>
      <c r="D482" s="122"/>
      <c r="E482" s="126" t="s">
        <v>7520</v>
      </c>
      <c r="F482" s="126" t="s">
        <v>163</v>
      </c>
      <c r="G482" s="126" t="s">
        <v>6822</v>
      </c>
      <c r="H482" s="127" t="s">
        <v>46</v>
      </c>
      <c r="I482" s="127" t="s">
        <v>46</v>
      </c>
      <c r="J482" s="127" t="s">
        <v>46</v>
      </c>
      <c r="K482" s="126" t="s">
        <v>215</v>
      </c>
      <c r="L482" s="126" t="s">
        <v>215</v>
      </c>
      <c r="M482" s="153">
        <v>1.3500000000000001E-3</v>
      </c>
      <c r="N482" s="128" t="s">
        <v>46</v>
      </c>
      <c r="O482" s="155">
        <v>43769</v>
      </c>
      <c r="P482" s="153">
        <v>1.1679298732E-2</v>
      </c>
      <c r="Q482" s="153">
        <v>0.10011485895</v>
      </c>
      <c r="R482" s="153">
        <v>0.12849625466</v>
      </c>
      <c r="S482" s="153">
        <v>0.24981377116</v>
      </c>
      <c r="T482" s="153">
        <v>0.41442324401999997</v>
      </c>
      <c r="U482" s="153">
        <v>0.95737428543999992</v>
      </c>
      <c r="V482" s="153">
        <v>0.96618529894999994</v>
      </c>
      <c r="W482" s="153">
        <v>0.96505102270999998</v>
      </c>
      <c r="X482" s="153">
        <v>0.96702976164999999</v>
      </c>
      <c r="Y482" s="153">
        <v>0.96954364953999994</v>
      </c>
      <c r="Z482" s="153">
        <v>1.0908315656E-3</v>
      </c>
      <c r="AA482" s="153">
        <v>2.7832408668000005E-3</v>
      </c>
      <c r="AB482" s="178">
        <v>-5.4241659688999997</v>
      </c>
      <c r="AC482" s="177">
        <v>-2.7649082613</v>
      </c>
      <c r="AD482" s="153">
        <v>0</v>
      </c>
      <c r="AE482" s="153">
        <v>-2.1024571570000001E-3</v>
      </c>
      <c r="AF482" s="181">
        <v>1.6563171999999999</v>
      </c>
      <c r="AG482" s="180">
        <v>403560.05524999998</v>
      </c>
      <c r="AH482" s="180">
        <v>34365.283349999998</v>
      </c>
      <c r="AI482" s="128" t="s">
        <v>46</v>
      </c>
      <c r="AJ482" s="128" t="s">
        <v>46</v>
      </c>
      <c r="AK482" s="128" t="s">
        <v>46</v>
      </c>
    </row>
    <row r="483" spans="1:37" ht="14.75" customHeight="1" x14ac:dyDescent="0.35">
      <c r="A483" s="8"/>
      <c r="B483" s="129">
        <v>7192409000104</v>
      </c>
      <c r="C483" s="125" t="s">
        <v>7995</v>
      </c>
      <c r="D483" s="122"/>
      <c r="E483" s="126" t="s">
        <v>7520</v>
      </c>
      <c r="F483" s="126" t="s">
        <v>163</v>
      </c>
      <c r="G483" s="126" t="s">
        <v>3570</v>
      </c>
      <c r="H483" s="127" t="s">
        <v>46</v>
      </c>
      <c r="I483" s="127" t="s">
        <v>46</v>
      </c>
      <c r="J483" s="127" t="s">
        <v>46</v>
      </c>
      <c r="K483" s="126" t="s">
        <v>215</v>
      </c>
      <c r="L483" s="126" t="s">
        <v>215</v>
      </c>
      <c r="M483" s="153">
        <v>2.5000000000000001E-3</v>
      </c>
      <c r="N483" s="128" t="s">
        <v>46</v>
      </c>
      <c r="O483" s="155">
        <v>38929</v>
      </c>
      <c r="P483" s="153">
        <v>1.2194072035000001E-2</v>
      </c>
      <c r="Q483" s="153">
        <v>0.10460331963</v>
      </c>
      <c r="R483" s="153">
        <v>0.1332694022</v>
      </c>
      <c r="S483" s="153">
        <v>0.26616314733000002</v>
      </c>
      <c r="T483" s="153">
        <v>0.4419039588</v>
      </c>
      <c r="U483" s="153">
        <v>0.99957123014999993</v>
      </c>
      <c r="V483" s="153">
        <v>1.0095023926</v>
      </c>
      <c r="W483" s="153">
        <v>1.0008990006</v>
      </c>
      <c r="X483" s="153">
        <v>1.0303182395999999</v>
      </c>
      <c r="Y483" s="153">
        <v>1.0338348129000001</v>
      </c>
      <c r="Z483" s="153">
        <v>1.0567735797E-3</v>
      </c>
      <c r="AA483" s="153">
        <v>2.2118928008000001E-3</v>
      </c>
      <c r="AB483" s="178">
        <v>0.18476024831000001</v>
      </c>
      <c r="AC483" s="177">
        <v>0.74072403770999995</v>
      </c>
      <c r="AD483" s="153">
        <v>0</v>
      </c>
      <c r="AE483" s="153">
        <v>-3.3093609930000003E-3</v>
      </c>
      <c r="AF483" s="181">
        <v>6.3017383000000002</v>
      </c>
      <c r="AG483" s="180">
        <v>4035218.9229000001</v>
      </c>
      <c r="AH483" s="180">
        <v>-789004.73305000004</v>
      </c>
      <c r="AI483" s="128" t="s">
        <v>46</v>
      </c>
      <c r="AJ483" s="128" t="s">
        <v>46</v>
      </c>
      <c r="AK483" s="128" t="s">
        <v>46</v>
      </c>
    </row>
    <row r="484" spans="1:37" ht="14.75" customHeight="1" x14ac:dyDescent="0.35">
      <c r="A484" s="8"/>
      <c r="B484" s="129">
        <v>28515917000148</v>
      </c>
      <c r="C484" s="125" t="s">
        <v>7996</v>
      </c>
      <c r="D484" s="122" t="s">
        <v>3393</v>
      </c>
      <c r="E484" s="126" t="s">
        <v>7520</v>
      </c>
      <c r="F484" s="126" t="s">
        <v>163</v>
      </c>
      <c r="G484" s="126" t="s">
        <v>3543</v>
      </c>
      <c r="H484" s="127" t="s">
        <v>46</v>
      </c>
      <c r="I484" s="127" t="s">
        <v>46</v>
      </c>
      <c r="J484" s="127" t="s">
        <v>46</v>
      </c>
      <c r="K484" s="126" t="s">
        <v>224</v>
      </c>
      <c r="L484" s="126" t="s">
        <v>3378</v>
      </c>
      <c r="M484" s="153">
        <v>6.9999999999999993E-3</v>
      </c>
      <c r="N484" s="128" t="s">
        <v>46</v>
      </c>
      <c r="O484" s="155">
        <v>43126</v>
      </c>
      <c r="P484" s="153">
        <v>1.6478615014000001E-2</v>
      </c>
      <c r="Q484" s="153">
        <v>0.13890320037000001</v>
      </c>
      <c r="R484" s="153">
        <v>0.11135970321000001</v>
      </c>
      <c r="S484" s="153">
        <v>0.29204703774999996</v>
      </c>
      <c r="T484" s="153">
        <v>0.46822713088000001</v>
      </c>
      <c r="U484" s="153">
        <v>1.3507833507</v>
      </c>
      <c r="V484" s="153">
        <v>1.3405225916000001</v>
      </c>
      <c r="W484" s="153">
        <v>0.83634963334000001</v>
      </c>
      <c r="X484" s="153">
        <v>1.1305148470999999</v>
      </c>
      <c r="Y484" s="153">
        <v>1.0954179038</v>
      </c>
      <c r="Z484" s="153">
        <v>2.8357200944000002E-2</v>
      </c>
      <c r="AA484" s="153">
        <v>5.0939018887999996E-2</v>
      </c>
      <c r="AB484" s="178">
        <v>-0.67139339966</v>
      </c>
      <c r="AC484" s="177">
        <v>-2.1463973389999998E-2</v>
      </c>
      <c r="AD484" s="153">
        <v>-2.9055403267000002E-2</v>
      </c>
      <c r="AE484" s="153">
        <v>-0.20650655536999998</v>
      </c>
      <c r="AF484" s="181">
        <v>1.8380687</v>
      </c>
      <c r="AG484" s="180">
        <v>14733.399009999999</v>
      </c>
      <c r="AH484" s="180">
        <v>-2008.66858</v>
      </c>
      <c r="AI484" s="128" t="s">
        <v>46</v>
      </c>
      <c r="AJ484" s="128" t="s">
        <v>46</v>
      </c>
      <c r="AK484" s="128" t="s">
        <v>46</v>
      </c>
    </row>
    <row r="485" spans="1:37" ht="14.75" customHeight="1" x14ac:dyDescent="0.35">
      <c r="A485" s="8"/>
      <c r="B485" s="129">
        <v>44315861000134</v>
      </c>
      <c r="C485" s="125" t="s">
        <v>7997</v>
      </c>
      <c r="D485" s="122"/>
      <c r="E485" s="126" t="s">
        <v>380</v>
      </c>
      <c r="F485" s="126" t="s">
        <v>163</v>
      </c>
      <c r="G485" s="126" t="s">
        <v>3547</v>
      </c>
      <c r="H485" s="127" t="s">
        <v>46</v>
      </c>
      <c r="I485" s="127" t="s">
        <v>46</v>
      </c>
      <c r="J485" s="127" t="s">
        <v>46</v>
      </c>
      <c r="K485" s="126" t="s">
        <v>214</v>
      </c>
      <c r="L485" s="126" t="s">
        <v>3554</v>
      </c>
      <c r="M485" s="153">
        <v>5.0000000000000001E-3</v>
      </c>
      <c r="N485" s="128" t="s">
        <v>7998</v>
      </c>
      <c r="O485" s="155">
        <v>44560</v>
      </c>
      <c r="P485" s="153">
        <v>2.5224138181999999E-2</v>
      </c>
      <c r="Q485" s="153">
        <v>0.12657565814999999</v>
      </c>
      <c r="R485" s="153">
        <v>0.12670261268999999</v>
      </c>
      <c r="S485" s="153">
        <v>0.25992921856000001</v>
      </c>
      <c r="T485" s="153">
        <v>0.40979714244999998</v>
      </c>
      <c r="U485" s="153">
        <v>2.0676704845000002</v>
      </c>
      <c r="V485" s="153">
        <v>1.2215523389</v>
      </c>
      <c r="W485" s="153">
        <v>0.95158015524000006</v>
      </c>
      <c r="X485" s="153">
        <v>1.0061866850000001</v>
      </c>
      <c r="Y485" s="153">
        <v>0.95872087966999997</v>
      </c>
      <c r="Z485" s="153">
        <v>2.5583139594E-2</v>
      </c>
      <c r="AA485" s="153">
        <v>2.3848482144999999E-2</v>
      </c>
      <c r="AB485" s="178">
        <v>-0.21141473446</v>
      </c>
      <c r="AC485" s="177">
        <v>-0.18001596746000001</v>
      </c>
      <c r="AD485" s="153">
        <v>-1.8407742365999999E-2</v>
      </c>
      <c r="AE485" s="153">
        <v>-1.8407742365999999E-2</v>
      </c>
      <c r="AF485" s="181">
        <v>1.5287234000000001</v>
      </c>
      <c r="AG485" s="180">
        <v>462106.82431</v>
      </c>
      <c r="AH485" s="180">
        <v>-63005.720439999997</v>
      </c>
      <c r="AI485" s="128" t="s">
        <v>46</v>
      </c>
      <c r="AJ485" s="128" t="s">
        <v>46</v>
      </c>
      <c r="AK485" s="128" t="s">
        <v>46</v>
      </c>
    </row>
    <row r="486" spans="1:37" ht="14.75" customHeight="1" x14ac:dyDescent="0.35">
      <c r="A486" s="8"/>
      <c r="B486" s="129">
        <v>54829603000120</v>
      </c>
      <c r="C486" s="125" t="s">
        <v>7999</v>
      </c>
      <c r="D486" s="122"/>
      <c r="E486" s="126" t="s">
        <v>7520</v>
      </c>
      <c r="F486" s="126" t="s">
        <v>163</v>
      </c>
      <c r="G486" s="126" t="s">
        <v>3547</v>
      </c>
      <c r="H486" s="127" t="s">
        <v>46</v>
      </c>
      <c r="I486" s="127" t="s">
        <v>46</v>
      </c>
      <c r="J486" s="127" t="s">
        <v>46</v>
      </c>
      <c r="K486" s="126" t="s">
        <v>214</v>
      </c>
      <c r="L486" s="126" t="s">
        <v>3554</v>
      </c>
      <c r="M486" s="153">
        <v>8.0000000000000002E-3</v>
      </c>
      <c r="N486" s="128" t="s">
        <v>46</v>
      </c>
      <c r="O486" s="155">
        <v>45412</v>
      </c>
      <c r="P486" s="153">
        <v>2.2311595776E-2</v>
      </c>
      <c r="Q486" s="153">
        <v>0.12483932115</v>
      </c>
      <c r="R486" s="153">
        <v>0.15243989774</v>
      </c>
      <c r="S486" s="153" t="s">
        <v>46</v>
      </c>
      <c r="T486" s="153" t="s">
        <v>46</v>
      </c>
      <c r="U486" s="153">
        <v>1.8289238552</v>
      </c>
      <c r="V486" s="153">
        <v>1.2047953528999999</v>
      </c>
      <c r="W486" s="153">
        <v>1.1448760090000001</v>
      </c>
      <c r="X486" s="153" t="s">
        <v>46</v>
      </c>
      <c r="Y486" s="153" t="s">
        <v>46</v>
      </c>
      <c r="Z486" s="153">
        <v>1.5849912963E-2</v>
      </c>
      <c r="AA486" s="153">
        <v>1.4204370526000001E-2</v>
      </c>
      <c r="AB486" s="178">
        <v>1.0938250293</v>
      </c>
      <c r="AC486" s="177">
        <v>1.1954200814</v>
      </c>
      <c r="AD486" s="153">
        <v>-8.9518434934000007E-3</v>
      </c>
      <c r="AE486" s="153">
        <v>-8.9518434934000007E-3</v>
      </c>
      <c r="AF486" s="181">
        <v>1.2101314999999999</v>
      </c>
      <c r="AG486" s="180">
        <v>11464481.832</v>
      </c>
      <c r="AH486" s="180">
        <v>5373822.7232999997</v>
      </c>
      <c r="AI486" s="128" t="s">
        <v>46</v>
      </c>
      <c r="AJ486" s="128" t="s">
        <v>46</v>
      </c>
      <c r="AK486" s="128" t="s">
        <v>46</v>
      </c>
    </row>
    <row r="487" spans="1:37" ht="14.75" customHeight="1" x14ac:dyDescent="0.35">
      <c r="A487" s="8"/>
      <c r="B487" s="129">
        <v>32388012000121</v>
      </c>
      <c r="C487" s="125" t="s">
        <v>8000</v>
      </c>
      <c r="D487" s="122" t="s">
        <v>3394</v>
      </c>
      <c r="E487" s="126" t="s">
        <v>7520</v>
      </c>
      <c r="F487" s="126" t="s">
        <v>163</v>
      </c>
      <c r="G487" s="126" t="s">
        <v>3547</v>
      </c>
      <c r="H487" s="127" t="s">
        <v>46</v>
      </c>
      <c r="I487" s="127" t="s">
        <v>46</v>
      </c>
      <c r="J487" s="127" t="s">
        <v>46</v>
      </c>
      <c r="K487" s="126" t="s">
        <v>214</v>
      </c>
      <c r="L487" s="126" t="s">
        <v>3554</v>
      </c>
      <c r="M487" s="153">
        <v>5.0000000000000001E-3</v>
      </c>
      <c r="N487" s="128" t="s">
        <v>46</v>
      </c>
      <c r="O487" s="155">
        <v>43677</v>
      </c>
      <c r="P487" s="153">
        <v>2.9924703620000003E-2</v>
      </c>
      <c r="Q487" s="153">
        <v>0.14233955371000001</v>
      </c>
      <c r="R487" s="153">
        <v>0.17267107408000001</v>
      </c>
      <c r="S487" s="153">
        <v>0.35591512778000001</v>
      </c>
      <c r="T487" s="153">
        <v>0.54546753422000005</v>
      </c>
      <c r="U487" s="153">
        <v>2.4529847556000002</v>
      </c>
      <c r="V487" s="153">
        <v>1.3736860411</v>
      </c>
      <c r="W487" s="153">
        <v>1.2968190946000002</v>
      </c>
      <c r="X487" s="153">
        <v>1.3777483907000001</v>
      </c>
      <c r="Y487" s="153">
        <v>1.2761219151000001</v>
      </c>
      <c r="Z487" s="153">
        <v>1.8908978513E-2</v>
      </c>
      <c r="AA487" s="153">
        <v>1.6853257994999999E-2</v>
      </c>
      <c r="AB487" s="178">
        <v>1.8738470614</v>
      </c>
      <c r="AC487" s="177">
        <v>1.2239472315</v>
      </c>
      <c r="AD487" s="153">
        <v>-9.3004884924000001E-3</v>
      </c>
      <c r="AE487" s="153">
        <v>-2.0199193273999997E-2</v>
      </c>
      <c r="AF487" s="181">
        <v>1.9286369999999999</v>
      </c>
      <c r="AG487" s="180">
        <v>7244068.5055</v>
      </c>
      <c r="AH487" s="180">
        <v>-585245.20331999997</v>
      </c>
      <c r="AI487" s="128" t="s">
        <v>46</v>
      </c>
      <c r="AJ487" s="128" t="s">
        <v>46</v>
      </c>
      <c r="AK487" s="128" t="s">
        <v>46</v>
      </c>
    </row>
    <row r="488" spans="1:37" ht="14.75" customHeight="1" x14ac:dyDescent="0.35">
      <c r="A488" s="8"/>
      <c r="B488" s="129">
        <v>54853464000170</v>
      </c>
      <c r="C488" s="125" t="s">
        <v>8001</v>
      </c>
      <c r="D488" s="122"/>
      <c r="E488" s="126" t="s">
        <v>7520</v>
      </c>
      <c r="F488" s="126" t="s">
        <v>163</v>
      </c>
      <c r="G488" s="126" t="s">
        <v>3547</v>
      </c>
      <c r="H488" s="127" t="s">
        <v>46</v>
      </c>
      <c r="I488" s="127" t="s">
        <v>46</v>
      </c>
      <c r="J488" s="127" t="s">
        <v>46</v>
      </c>
      <c r="K488" s="126" t="s">
        <v>214</v>
      </c>
      <c r="L488" s="126" t="s">
        <v>3554</v>
      </c>
      <c r="M488" s="153">
        <v>8.0000000000000002E-3</v>
      </c>
      <c r="N488" s="128" t="s">
        <v>8002</v>
      </c>
      <c r="O488" s="155">
        <v>45412</v>
      </c>
      <c r="P488" s="153">
        <v>2.3942061651000001E-2</v>
      </c>
      <c r="Q488" s="153">
        <v>0.12272856558999999</v>
      </c>
      <c r="R488" s="153">
        <v>0.12151107629000001</v>
      </c>
      <c r="S488" s="153" t="s">
        <v>46</v>
      </c>
      <c r="T488" s="153" t="s">
        <v>46</v>
      </c>
      <c r="U488" s="153">
        <v>1.9625762377999998</v>
      </c>
      <c r="V488" s="153">
        <v>1.1844249402</v>
      </c>
      <c r="W488" s="153">
        <v>0.91258993309000003</v>
      </c>
      <c r="X488" s="153" t="s">
        <v>46</v>
      </c>
      <c r="Y488" s="153" t="s">
        <v>46</v>
      </c>
      <c r="Z488" s="153">
        <v>2.5621914755000003E-2</v>
      </c>
      <c r="AA488" s="153">
        <v>2.3536086192E-2</v>
      </c>
      <c r="AB488" s="178">
        <v>-0.39132656849000003</v>
      </c>
      <c r="AC488" s="177">
        <v>-0.31177214331999997</v>
      </c>
      <c r="AD488" s="153">
        <v>-1.8635366673E-2</v>
      </c>
      <c r="AE488" s="153">
        <v>-1.8635366673E-2</v>
      </c>
      <c r="AF488" s="181">
        <v>1.1691864000000001</v>
      </c>
      <c r="AG488" s="180">
        <v>616397.18330000003</v>
      </c>
      <c r="AH488" s="180">
        <v>225883.70892999999</v>
      </c>
      <c r="AI488" s="128" t="s">
        <v>46</v>
      </c>
      <c r="AJ488" s="128" t="s">
        <v>46</v>
      </c>
      <c r="AK488" s="128" t="s">
        <v>46</v>
      </c>
    </row>
    <row r="489" spans="1:37" ht="14.75" customHeight="1" x14ac:dyDescent="0.35">
      <c r="A489" s="8"/>
      <c r="B489" s="129">
        <v>34109825000160</v>
      </c>
      <c r="C489" s="125" t="s">
        <v>8003</v>
      </c>
      <c r="D489" s="122"/>
      <c r="E489" s="126" t="s">
        <v>7520</v>
      </c>
      <c r="F489" s="126" t="s">
        <v>163</v>
      </c>
      <c r="G489" s="126" t="s">
        <v>3547</v>
      </c>
      <c r="H489" s="127" t="s">
        <v>46</v>
      </c>
      <c r="I489" s="127" t="s">
        <v>46</v>
      </c>
      <c r="J489" s="127" t="s">
        <v>46</v>
      </c>
      <c r="K489" s="126" t="s">
        <v>215</v>
      </c>
      <c r="L489" s="126" t="s">
        <v>215</v>
      </c>
      <c r="M489" s="153">
        <v>1.5E-3</v>
      </c>
      <c r="N489" s="128" t="s">
        <v>8004</v>
      </c>
      <c r="O489" s="155">
        <v>43826</v>
      </c>
      <c r="P489" s="153">
        <v>1.272040384E-2</v>
      </c>
      <c r="Q489" s="153">
        <v>0.10865073692999999</v>
      </c>
      <c r="R489" s="153">
        <v>0.13738575949999998</v>
      </c>
      <c r="S489" s="153">
        <v>0.28183773266000001</v>
      </c>
      <c r="T489" s="153">
        <v>0.46702765859000001</v>
      </c>
      <c r="U489" s="153">
        <v>1.0427156472000001</v>
      </c>
      <c r="V489" s="153">
        <v>1.0485630788</v>
      </c>
      <c r="W489" s="153">
        <v>1.0318142582999998</v>
      </c>
      <c r="X489" s="153">
        <v>1.0909946004</v>
      </c>
      <c r="Y489" s="153">
        <v>1.0926117369999999</v>
      </c>
      <c r="Z489" s="153">
        <v>4.1445568173E-3</v>
      </c>
      <c r="AA489" s="153">
        <v>4.3768857226000003E-3</v>
      </c>
      <c r="AB489" s="178">
        <v>0.93453172107000004</v>
      </c>
      <c r="AC489" s="177">
        <v>2.4451950163</v>
      </c>
      <c r="AD489" s="153">
        <v>-1.8838486643999999E-3</v>
      </c>
      <c r="AE489" s="153">
        <v>-1.478827898E-2</v>
      </c>
      <c r="AF489" s="181">
        <v>1.7495543</v>
      </c>
      <c r="AG489" s="180">
        <v>1198365.0833000001</v>
      </c>
      <c r="AH489" s="180">
        <v>37584.1538</v>
      </c>
      <c r="AI489" s="128" t="s">
        <v>46</v>
      </c>
      <c r="AJ489" s="128" t="s">
        <v>46</v>
      </c>
      <c r="AK489" s="128" t="s">
        <v>46</v>
      </c>
    </row>
    <row r="490" spans="1:37" ht="14.75" customHeight="1" x14ac:dyDescent="0.35">
      <c r="A490" s="8"/>
      <c r="B490" s="129">
        <v>11555338000126</v>
      </c>
      <c r="C490" s="125" t="s">
        <v>8005</v>
      </c>
      <c r="D490" s="122"/>
      <c r="E490" s="126" t="s">
        <v>7520</v>
      </c>
      <c r="F490" s="126" t="s">
        <v>163</v>
      </c>
      <c r="G490" s="126" t="s">
        <v>3570</v>
      </c>
      <c r="H490" s="127">
        <v>1000000</v>
      </c>
      <c r="I490" s="127">
        <v>1000</v>
      </c>
      <c r="J490" s="127">
        <v>300000</v>
      </c>
      <c r="K490" s="126" t="s">
        <v>799</v>
      </c>
      <c r="L490" s="126" t="s">
        <v>269</v>
      </c>
      <c r="M490" s="153">
        <v>2E-3</v>
      </c>
      <c r="N490" s="128" t="s">
        <v>8006</v>
      </c>
      <c r="O490" s="155">
        <v>40602</v>
      </c>
      <c r="P490" s="153">
        <v>1.3500147496999999E-2</v>
      </c>
      <c r="Q490" s="153">
        <v>0.11145935563000001</v>
      </c>
      <c r="R490" s="153">
        <v>0.13783789683</v>
      </c>
      <c r="S490" s="153">
        <v>0.28278181392000001</v>
      </c>
      <c r="T490" s="153">
        <v>0.47367773512</v>
      </c>
      <c r="U490" s="153">
        <v>1.1066327148000001</v>
      </c>
      <c r="V490" s="153">
        <v>1.0756684069</v>
      </c>
      <c r="W490" s="153">
        <v>1.0352099651</v>
      </c>
      <c r="X490" s="153">
        <v>1.0946491414000001</v>
      </c>
      <c r="Y490" s="153">
        <v>1.1081695986</v>
      </c>
      <c r="Z490" s="153">
        <v>2.0275381467999998E-3</v>
      </c>
      <c r="AA490" s="153">
        <v>3.3546644690000001E-3</v>
      </c>
      <c r="AB490" s="178">
        <v>2.4222106567999999</v>
      </c>
      <c r="AC490" s="177">
        <v>2.3828823158999999</v>
      </c>
      <c r="AD490" s="153">
        <v>-2.3191611989000001E-4</v>
      </c>
      <c r="AE490" s="153">
        <v>-1.6025031228999998E-2</v>
      </c>
      <c r="AF490" s="181">
        <v>4.1647268999999998</v>
      </c>
      <c r="AG490" s="180">
        <v>717386.42429</v>
      </c>
      <c r="AH490" s="180">
        <v>-34110.393750000003</v>
      </c>
      <c r="AI490" s="128" t="s">
        <v>46</v>
      </c>
      <c r="AJ490" s="128" t="s">
        <v>46</v>
      </c>
      <c r="AK490" s="128" t="s">
        <v>46</v>
      </c>
    </row>
    <row r="491" spans="1:37" ht="14.75" customHeight="1" x14ac:dyDescent="0.35">
      <c r="A491" s="8"/>
      <c r="B491" s="129">
        <v>32312071000116</v>
      </c>
      <c r="C491" s="125" t="s">
        <v>8007</v>
      </c>
      <c r="D491" s="122" t="s">
        <v>3394</v>
      </c>
      <c r="E491" s="126" t="s">
        <v>7520</v>
      </c>
      <c r="F491" s="126" t="s">
        <v>114</v>
      </c>
      <c r="G491" s="126" t="s">
        <v>167</v>
      </c>
      <c r="H491" s="127">
        <v>5000</v>
      </c>
      <c r="I491" s="127">
        <v>500</v>
      </c>
      <c r="J491" s="127">
        <v>500</v>
      </c>
      <c r="K491" s="126" t="s">
        <v>7644</v>
      </c>
      <c r="L491" s="126" t="s">
        <v>8008</v>
      </c>
      <c r="M491" s="153">
        <v>1.4999999999999999E-2</v>
      </c>
      <c r="N491" s="128" t="s">
        <v>7981</v>
      </c>
      <c r="O491" s="155">
        <v>43616</v>
      </c>
      <c r="P491" s="153">
        <v>3.7667009017E-2</v>
      </c>
      <c r="Q491" s="153">
        <v>0.29462265605999999</v>
      </c>
      <c r="R491" s="153">
        <v>0.19646492695999998</v>
      </c>
      <c r="S491" s="153">
        <v>0.34960397851000002</v>
      </c>
      <c r="T491" s="153">
        <v>0.41981680153000001</v>
      </c>
      <c r="U491" s="153">
        <v>3.0876362246000002</v>
      </c>
      <c r="V491" s="153">
        <v>2.8433349654</v>
      </c>
      <c r="W491" s="153">
        <v>1.4755191051000001</v>
      </c>
      <c r="X491" s="153">
        <v>1.3533179154000001</v>
      </c>
      <c r="Y491" s="153">
        <v>0.98216188345000011</v>
      </c>
      <c r="Z491" s="153">
        <v>0.14640629290999999</v>
      </c>
      <c r="AA491" s="153">
        <v>0.21676476842</v>
      </c>
      <c r="AB491" s="178">
        <v>0.46101402617999998</v>
      </c>
      <c r="AC491" s="177">
        <v>4.286530417E-2</v>
      </c>
      <c r="AD491" s="153">
        <v>-9.903282817999999E-2</v>
      </c>
      <c r="AE491" s="153">
        <v>-0.42565995993</v>
      </c>
      <c r="AF491" s="181">
        <v>1.5752193000000001</v>
      </c>
      <c r="AG491" s="180">
        <v>138939.55324000001</v>
      </c>
      <c r="AH491" s="180">
        <v>-2549.8160400000002</v>
      </c>
      <c r="AI491" s="128" t="s">
        <v>46</v>
      </c>
      <c r="AJ491" s="128" t="s">
        <v>46</v>
      </c>
      <c r="AK491" s="128" t="s">
        <v>46</v>
      </c>
    </row>
    <row r="492" spans="1:37" ht="14.75" customHeight="1" x14ac:dyDescent="0.35">
      <c r="A492" s="8"/>
      <c r="B492" s="129">
        <v>26315539000123</v>
      </c>
      <c r="C492" s="125" t="s">
        <v>8009</v>
      </c>
      <c r="D492" s="122" t="s">
        <v>3393</v>
      </c>
      <c r="E492" s="126" t="s">
        <v>7520</v>
      </c>
      <c r="F492" s="126" t="s">
        <v>114</v>
      </c>
      <c r="G492" s="126" t="s">
        <v>5078</v>
      </c>
      <c r="H492" s="127">
        <v>5000</v>
      </c>
      <c r="I492" s="127">
        <v>500</v>
      </c>
      <c r="J492" s="127">
        <v>500</v>
      </c>
      <c r="K492" s="126" t="s">
        <v>216</v>
      </c>
      <c r="L492" s="126" t="s">
        <v>223</v>
      </c>
      <c r="M492" s="153">
        <v>1.4999999999999999E-2</v>
      </c>
      <c r="N492" s="128" t="s">
        <v>7674</v>
      </c>
      <c r="O492" s="155">
        <v>42828</v>
      </c>
      <c r="P492" s="153">
        <v>1.7402842428000002E-2</v>
      </c>
      <c r="Q492" s="153">
        <v>0.21653235730999998</v>
      </c>
      <c r="R492" s="153">
        <v>9.7695576770999992E-2</v>
      </c>
      <c r="S492" s="153">
        <v>0.14837679507000001</v>
      </c>
      <c r="T492" s="153">
        <v>0.16932813153000001</v>
      </c>
      <c r="U492" s="153">
        <v>1.426544026</v>
      </c>
      <c r="V492" s="153">
        <v>2.0897035920999998</v>
      </c>
      <c r="W492" s="153">
        <v>0.73372734886999991</v>
      </c>
      <c r="X492" s="153">
        <v>0.57436696189000003</v>
      </c>
      <c r="Y492" s="153">
        <v>0.39614335582000004</v>
      </c>
      <c r="Z492" s="153">
        <v>0.16816533893999999</v>
      </c>
      <c r="AA492" s="153">
        <v>0.22889200391</v>
      </c>
      <c r="AB492" s="178">
        <v>-0.10465939316</v>
      </c>
      <c r="AC492" s="177">
        <v>8.8118472220999999E-2</v>
      </c>
      <c r="AD492" s="153">
        <v>-0.12897346949999999</v>
      </c>
      <c r="AE492" s="153">
        <v>-0.47081643845999999</v>
      </c>
      <c r="AF492" s="181">
        <v>1.9033374999999999</v>
      </c>
      <c r="AG492" s="180">
        <v>93448.567779999998</v>
      </c>
      <c r="AH492" s="180">
        <v>-22021.243620000001</v>
      </c>
      <c r="AI492" s="128" t="s">
        <v>46</v>
      </c>
      <c r="AJ492" s="128" t="s">
        <v>46</v>
      </c>
      <c r="AK492" s="128" t="s">
        <v>46</v>
      </c>
    </row>
    <row r="493" spans="1:37" ht="14.75" customHeight="1" x14ac:dyDescent="0.35">
      <c r="A493" s="8"/>
      <c r="B493" s="129">
        <v>32387983000157</v>
      </c>
      <c r="C493" s="125" t="s">
        <v>8010</v>
      </c>
      <c r="D493" s="122" t="s">
        <v>3393</v>
      </c>
      <c r="E493" s="126" t="s">
        <v>7520</v>
      </c>
      <c r="F493" s="126" t="s">
        <v>114</v>
      </c>
      <c r="G493" s="126" t="s">
        <v>267</v>
      </c>
      <c r="H493" s="127" t="s">
        <v>46</v>
      </c>
      <c r="I493" s="127" t="s">
        <v>46</v>
      </c>
      <c r="J493" s="127" t="s">
        <v>46</v>
      </c>
      <c r="K493" s="126" t="s">
        <v>7644</v>
      </c>
      <c r="L493" s="126" t="s">
        <v>8008</v>
      </c>
      <c r="M493" s="153">
        <v>1.4999999999999999E-2</v>
      </c>
      <c r="N493" s="128" t="s">
        <v>8011</v>
      </c>
      <c r="O493" s="155">
        <v>43677</v>
      </c>
      <c r="P493" s="153">
        <v>1.8613726010000001E-2</v>
      </c>
      <c r="Q493" s="153">
        <v>0.31748864489</v>
      </c>
      <c r="R493" s="153">
        <v>0.13760970911000001</v>
      </c>
      <c r="S493" s="153">
        <v>0.11175278066000001</v>
      </c>
      <c r="T493" s="153">
        <v>5.6009989709999999E-2</v>
      </c>
      <c r="U493" s="153">
        <v>1.5258024515999999</v>
      </c>
      <c r="V493" s="153">
        <v>3.0640093237000001</v>
      </c>
      <c r="W493" s="153">
        <v>1.0334961968</v>
      </c>
      <c r="X493" s="153">
        <v>0.43259530628999998</v>
      </c>
      <c r="Y493" s="153">
        <v>0.13103543445999999</v>
      </c>
      <c r="Z493" s="153">
        <v>0.20661017212000002</v>
      </c>
      <c r="AA493" s="153">
        <v>0.26716280686999999</v>
      </c>
      <c r="AB493" s="178">
        <v>0.12406096907</v>
      </c>
      <c r="AC493" s="177">
        <v>-0.17022730339</v>
      </c>
      <c r="AD493" s="153">
        <v>-0.16340467437</v>
      </c>
      <c r="AE493" s="153">
        <v>-0.50834330790000004</v>
      </c>
      <c r="AF493" s="181">
        <v>1.0355329</v>
      </c>
      <c r="AG493" s="180">
        <v>39162.405030000002</v>
      </c>
      <c r="AH493" s="180">
        <v>-6986.8387300000004</v>
      </c>
      <c r="AI493" s="128" t="s">
        <v>46</v>
      </c>
      <c r="AJ493" s="128" t="s">
        <v>46</v>
      </c>
      <c r="AK493" s="128" t="s">
        <v>46</v>
      </c>
    </row>
    <row r="494" spans="1:37" ht="14.75" customHeight="1" x14ac:dyDescent="0.35">
      <c r="A494" s="8"/>
      <c r="B494" s="129">
        <v>44704993000158</v>
      </c>
      <c r="C494" s="125" t="s">
        <v>8012</v>
      </c>
      <c r="D494" s="122"/>
      <c r="E494" s="126" t="s">
        <v>7520</v>
      </c>
      <c r="F494" s="126" t="s">
        <v>114</v>
      </c>
      <c r="G494" s="126" t="s">
        <v>115</v>
      </c>
      <c r="H494" s="127" t="s">
        <v>46</v>
      </c>
      <c r="I494" s="127" t="s">
        <v>46</v>
      </c>
      <c r="J494" s="127" t="s">
        <v>46</v>
      </c>
      <c r="K494" s="126" t="s">
        <v>222</v>
      </c>
      <c r="L494" s="126" t="s">
        <v>221</v>
      </c>
      <c r="M494" s="153">
        <v>0.01</v>
      </c>
      <c r="N494" s="128" t="s">
        <v>8013</v>
      </c>
      <c r="O494" s="155">
        <v>44757</v>
      </c>
      <c r="P494" s="153">
        <v>4.8467389095000001E-2</v>
      </c>
      <c r="Q494" s="153">
        <v>0.33334054207999997</v>
      </c>
      <c r="R494" s="153">
        <v>0.14099231164000001</v>
      </c>
      <c r="S494" s="153">
        <v>0.22509101862000003</v>
      </c>
      <c r="T494" s="153">
        <v>0.25454501552999997</v>
      </c>
      <c r="U494" s="153">
        <v>3.9729638797</v>
      </c>
      <c r="V494" s="153">
        <v>3.2169923092000001</v>
      </c>
      <c r="W494" s="153">
        <v>1.0589007041</v>
      </c>
      <c r="X494" s="153">
        <v>0.87132792191999997</v>
      </c>
      <c r="Y494" s="153">
        <v>0.59550835260000001</v>
      </c>
      <c r="Z494" s="153">
        <v>0.17761951950999999</v>
      </c>
      <c r="AA494" s="153">
        <v>0.17715818244000001</v>
      </c>
      <c r="AB494" s="178">
        <v>0.12928464046999999</v>
      </c>
      <c r="AC494" s="177">
        <v>-2.7832648798000001E-2</v>
      </c>
      <c r="AD494" s="153">
        <v>-0.15683551477999999</v>
      </c>
      <c r="AE494" s="153">
        <v>-0.21339599759</v>
      </c>
      <c r="AF494" s="181">
        <v>1.3731052904000001</v>
      </c>
      <c r="AG494" s="180">
        <v>210278.78711999999</v>
      </c>
      <c r="AH494" s="180">
        <v>-14110.86889</v>
      </c>
      <c r="AI494" s="128" t="s">
        <v>46</v>
      </c>
      <c r="AJ494" s="128" t="s">
        <v>46</v>
      </c>
      <c r="AK494" s="128" t="s">
        <v>46</v>
      </c>
    </row>
    <row r="495" spans="1:37" ht="14.75" customHeight="1" x14ac:dyDescent="0.35">
      <c r="A495" s="8"/>
      <c r="B495" s="129">
        <v>13401510000112</v>
      </c>
      <c r="C495" s="125" t="s">
        <v>8014</v>
      </c>
      <c r="D495" s="122"/>
      <c r="E495" s="126" t="s">
        <v>7520</v>
      </c>
      <c r="F495" s="126" t="s">
        <v>163</v>
      </c>
      <c r="G495" s="126" t="s">
        <v>6644</v>
      </c>
      <c r="H495" s="127">
        <v>100</v>
      </c>
      <c r="I495" s="127">
        <v>100</v>
      </c>
      <c r="J495" s="127">
        <v>100</v>
      </c>
      <c r="K495" s="126" t="s">
        <v>215</v>
      </c>
      <c r="L495" s="126" t="s">
        <v>215</v>
      </c>
      <c r="M495" s="153">
        <v>1.4999999999999999E-2</v>
      </c>
      <c r="N495" s="128" t="s">
        <v>46</v>
      </c>
      <c r="O495" s="155">
        <v>40940</v>
      </c>
      <c r="P495" s="153">
        <v>1.0002428838999999E-2</v>
      </c>
      <c r="Q495" s="153">
        <v>8.3233074980000002E-2</v>
      </c>
      <c r="R495" s="153">
        <v>0.105853561</v>
      </c>
      <c r="S495" s="153">
        <v>0.20076827801</v>
      </c>
      <c r="T495" s="153">
        <v>0.33101837119000005</v>
      </c>
      <c r="U495" s="153">
        <v>0.81991807743</v>
      </c>
      <c r="V495" s="153">
        <v>0.80326311469999989</v>
      </c>
      <c r="W495" s="153">
        <v>0.79499661346999995</v>
      </c>
      <c r="X495" s="153">
        <v>0.77717452937000009</v>
      </c>
      <c r="Y495" s="153">
        <v>0.77441785494000004</v>
      </c>
      <c r="Z495" s="153">
        <v>8.2175522722999998E-4</v>
      </c>
      <c r="AA495" s="153">
        <v>2.115709952E-3</v>
      </c>
      <c r="AB495" s="178">
        <v>-135.93853758</v>
      </c>
      <c r="AC495" s="177">
        <v>-75.085870571000001</v>
      </c>
      <c r="AD495" s="153">
        <v>0</v>
      </c>
      <c r="AE495" s="153">
        <v>-3.2945035247000003E-4</v>
      </c>
      <c r="AF495" s="181">
        <v>2.3611252999999999</v>
      </c>
      <c r="AG495" s="180">
        <v>362787.63059999997</v>
      </c>
      <c r="AH495" s="180">
        <v>-9918.3306100000009</v>
      </c>
      <c r="AI495" s="128" t="s">
        <v>46</v>
      </c>
      <c r="AJ495" s="128" t="s">
        <v>46</v>
      </c>
      <c r="AK495" s="128" t="s">
        <v>46</v>
      </c>
    </row>
    <row r="496" spans="1:37" ht="14.75" customHeight="1" x14ac:dyDescent="0.35">
      <c r="A496" s="8"/>
      <c r="B496" s="129">
        <v>4237578000117</v>
      </c>
      <c r="C496" s="125" t="s">
        <v>8015</v>
      </c>
      <c r="D496" s="122"/>
      <c r="E496" s="126" t="s">
        <v>7520</v>
      </c>
      <c r="F496" s="126" t="s">
        <v>163</v>
      </c>
      <c r="G496" s="126" t="s">
        <v>6822</v>
      </c>
      <c r="H496" s="127">
        <v>50</v>
      </c>
      <c r="I496" s="127">
        <v>50</v>
      </c>
      <c r="J496" s="127">
        <v>100</v>
      </c>
      <c r="K496" s="126" t="s">
        <v>215</v>
      </c>
      <c r="L496" s="126" t="s">
        <v>215</v>
      </c>
      <c r="M496" s="153">
        <v>1.4999999999999999E-2</v>
      </c>
      <c r="N496" s="128" t="s">
        <v>46</v>
      </c>
      <c r="O496" s="155">
        <v>37043</v>
      </c>
      <c r="P496" s="153">
        <v>1.0046052153E-2</v>
      </c>
      <c r="Q496" s="153">
        <v>8.5931973191999994E-2</v>
      </c>
      <c r="R496" s="153">
        <v>0.10938496879000001</v>
      </c>
      <c r="S496" s="153">
        <v>0.21024145270000003</v>
      </c>
      <c r="T496" s="153">
        <v>0.34994239911999997</v>
      </c>
      <c r="U496" s="153">
        <v>0.82349396334999991</v>
      </c>
      <c r="V496" s="153">
        <v>0.82930955577999999</v>
      </c>
      <c r="W496" s="153">
        <v>0.82151869928999999</v>
      </c>
      <c r="X496" s="153">
        <v>0.81384521340000004</v>
      </c>
      <c r="Y496" s="153">
        <v>0.81869063974</v>
      </c>
      <c r="Z496" s="153">
        <v>8.6239016138999999E-4</v>
      </c>
      <c r="AA496" s="153">
        <v>3.7952862861999996E-3</v>
      </c>
      <c r="AB496" s="178">
        <v>-45.082206489999997</v>
      </c>
      <c r="AC496" s="177">
        <v>-8.4103822841000007</v>
      </c>
      <c r="AD496" s="153">
        <v>0</v>
      </c>
      <c r="AE496" s="153">
        <v>-1.1354553957E-2</v>
      </c>
      <c r="AF496" s="181">
        <v>8.8599159000000007</v>
      </c>
      <c r="AG496" s="180">
        <v>575584.40101000003</v>
      </c>
      <c r="AH496" s="180">
        <v>-168947.48371999999</v>
      </c>
      <c r="AI496" s="128" t="s">
        <v>46</v>
      </c>
      <c r="AJ496" s="128" t="s">
        <v>46</v>
      </c>
      <c r="AK496" s="128" t="s">
        <v>46</v>
      </c>
    </row>
    <row r="497" spans="1:37" ht="14.75" customHeight="1" x14ac:dyDescent="0.35">
      <c r="A497" s="8"/>
      <c r="B497" s="129">
        <v>55239865000105</v>
      </c>
      <c r="C497" s="125" t="s">
        <v>8016</v>
      </c>
      <c r="D497" s="122"/>
      <c r="E497" s="126" t="s">
        <v>380</v>
      </c>
      <c r="F497" s="126" t="s">
        <v>163</v>
      </c>
      <c r="G497" s="126" t="s">
        <v>3547</v>
      </c>
      <c r="H497" s="127" t="s">
        <v>46</v>
      </c>
      <c r="I497" s="127" t="s">
        <v>46</v>
      </c>
      <c r="J497" s="127" t="s">
        <v>46</v>
      </c>
      <c r="K497" s="126" t="s">
        <v>46</v>
      </c>
      <c r="L497" s="126" t="s">
        <v>46</v>
      </c>
      <c r="M497" s="153">
        <v>9.0000000000000011E-3</v>
      </c>
      <c r="N497" s="128" t="s">
        <v>46</v>
      </c>
      <c r="O497" s="155">
        <v>45568</v>
      </c>
      <c r="P497" s="153">
        <v>2.3627900653000002E-2</v>
      </c>
      <c r="Q497" s="153">
        <v>5.3333197693000003E-2</v>
      </c>
      <c r="R497" s="153" t="s">
        <v>46</v>
      </c>
      <c r="S497" s="153" t="s">
        <v>46</v>
      </c>
      <c r="T497" s="153" t="s">
        <v>46</v>
      </c>
      <c r="U497" s="153">
        <v>1.9368238645</v>
      </c>
      <c r="V497" s="153">
        <v>0.51470632926000004</v>
      </c>
      <c r="W497" s="153" t="s">
        <v>46</v>
      </c>
      <c r="X497" s="153" t="s">
        <v>46</v>
      </c>
      <c r="Y497" s="153" t="s">
        <v>46</v>
      </c>
      <c r="Z497" s="153">
        <v>4.3994210508000002E-2</v>
      </c>
      <c r="AA497" s="153">
        <v>4.3994210508000002E-2</v>
      </c>
      <c r="AB497" s="178">
        <v>-1.3377715306</v>
      </c>
      <c r="AC497" s="177">
        <v>-1.3377715306</v>
      </c>
      <c r="AD497" s="153">
        <v>-1.8771899524000001E-2</v>
      </c>
      <c r="AE497" s="153">
        <v>-1.8771899524000001E-2</v>
      </c>
      <c r="AF497" s="181">
        <v>106.55491809999999</v>
      </c>
      <c r="AG497" s="180">
        <v>505207.34172999999</v>
      </c>
      <c r="AH497" s="180">
        <v>0</v>
      </c>
      <c r="AI497" s="128" t="s">
        <v>46</v>
      </c>
      <c r="AJ497" s="128" t="s">
        <v>46</v>
      </c>
      <c r="AK497" s="128" t="s">
        <v>46</v>
      </c>
    </row>
    <row r="498" spans="1:37" ht="14.75" customHeight="1" x14ac:dyDescent="0.35">
      <c r="A498" s="8"/>
      <c r="B498" s="129">
        <v>34028054000187</v>
      </c>
      <c r="C498" s="125" t="s">
        <v>8016</v>
      </c>
      <c r="D498" s="122"/>
      <c r="E498" s="126" t="s">
        <v>7520</v>
      </c>
      <c r="F498" s="126" t="s">
        <v>163</v>
      </c>
      <c r="G498" s="126" t="s">
        <v>3547</v>
      </c>
      <c r="H498" s="127" t="s">
        <v>46</v>
      </c>
      <c r="I498" s="127" t="s">
        <v>46</v>
      </c>
      <c r="J498" s="127" t="s">
        <v>46</v>
      </c>
      <c r="K498" s="126" t="s">
        <v>215</v>
      </c>
      <c r="L498" s="126" t="s">
        <v>216</v>
      </c>
      <c r="M498" s="153">
        <v>6.2100000000000002E-3</v>
      </c>
      <c r="N498" s="128" t="s">
        <v>8004</v>
      </c>
      <c r="O498" s="155">
        <v>43738</v>
      </c>
      <c r="P498" s="153">
        <v>1.2002585643000002E-2</v>
      </c>
      <c r="Q498" s="153">
        <v>0.10186144344</v>
      </c>
      <c r="R498" s="153">
        <v>0.12731230564000001</v>
      </c>
      <c r="S498" s="153">
        <v>0.22878711177</v>
      </c>
      <c r="T498" s="153">
        <v>0.38566141946999999</v>
      </c>
      <c r="U498" s="153">
        <v>0.98387472718000002</v>
      </c>
      <c r="V498" s="153">
        <v>0.98304118099999993</v>
      </c>
      <c r="W498" s="153">
        <v>0.95615915877999991</v>
      </c>
      <c r="X498" s="153">
        <v>0.88563550816000003</v>
      </c>
      <c r="Y498" s="153">
        <v>0.90225532837</v>
      </c>
      <c r="Z498" s="153">
        <v>3.2801308805000002E-3</v>
      </c>
      <c r="AA498" s="153">
        <v>1.1695677768999999E-2</v>
      </c>
      <c r="AB498" s="178">
        <v>-1.6763652444999999</v>
      </c>
      <c r="AC498" s="177">
        <v>-0.34890585274000002</v>
      </c>
      <c r="AD498" s="153">
        <v>-1.3520628660999999E-4</v>
      </c>
      <c r="AE498" s="153">
        <v>-1.7728198801999998E-2</v>
      </c>
      <c r="AF498" s="181">
        <v>1.6483909999999999</v>
      </c>
      <c r="AG498" s="180">
        <v>69952.028510000004</v>
      </c>
      <c r="AH498" s="180">
        <v>-7253.2731400000002</v>
      </c>
      <c r="AI498" s="128" t="s">
        <v>46</v>
      </c>
      <c r="AJ498" s="128" t="s">
        <v>46</v>
      </c>
      <c r="AK498" s="128" t="s">
        <v>46</v>
      </c>
    </row>
    <row r="499" spans="1:37" ht="14.75" customHeight="1" x14ac:dyDescent="0.35">
      <c r="A499" s="8"/>
      <c r="B499" s="129">
        <v>34028082000102</v>
      </c>
      <c r="C499" s="125" t="s">
        <v>8016</v>
      </c>
      <c r="D499" s="122" t="s">
        <v>3394</v>
      </c>
      <c r="E499" s="126" t="s">
        <v>7520</v>
      </c>
      <c r="F499" s="126" t="s">
        <v>114</v>
      </c>
      <c r="G499" s="126" t="s">
        <v>115</v>
      </c>
      <c r="H499" s="127" t="s">
        <v>46</v>
      </c>
      <c r="I499" s="127" t="s">
        <v>46</v>
      </c>
      <c r="J499" s="127" t="s">
        <v>46</v>
      </c>
      <c r="K499" s="126" t="s">
        <v>216</v>
      </c>
      <c r="L499" s="126" t="s">
        <v>3378</v>
      </c>
      <c r="M499" s="153">
        <v>1.4999999999999999E-2</v>
      </c>
      <c r="N499" s="128" t="s">
        <v>46</v>
      </c>
      <c r="O499" s="155">
        <v>43738</v>
      </c>
      <c r="P499" s="153">
        <v>1.8887696728E-2</v>
      </c>
      <c r="Q499" s="153">
        <v>-2.7214270126000001E-2</v>
      </c>
      <c r="R499" s="153">
        <v>0.14279870074000001</v>
      </c>
      <c r="S499" s="153">
        <v>0.65986826735999993</v>
      </c>
      <c r="T499" s="153">
        <v>0.84198394128999998</v>
      </c>
      <c r="U499" s="153">
        <v>1.5482603514</v>
      </c>
      <c r="V499" s="153">
        <v>-0.26263861320999998</v>
      </c>
      <c r="W499" s="153">
        <v>1.0724673069000001</v>
      </c>
      <c r="X499" s="153">
        <v>2.5543517891</v>
      </c>
      <c r="Y499" s="153">
        <v>1.9698223857999999</v>
      </c>
      <c r="Z499" s="153">
        <v>0.18349332607000002</v>
      </c>
      <c r="AA499" s="153">
        <v>0.20451703229999998</v>
      </c>
      <c r="AB499" s="178">
        <v>0.13981135383000001</v>
      </c>
      <c r="AC499" s="177">
        <v>0.55121778842000002</v>
      </c>
      <c r="AD499" s="153">
        <v>-0.22386308082</v>
      </c>
      <c r="AE499" s="153">
        <v>-0.32344572401999999</v>
      </c>
      <c r="AF499" s="181">
        <v>2.8264445999999999</v>
      </c>
      <c r="AG499" s="180">
        <v>161765.05775000001</v>
      </c>
      <c r="AH499" s="180">
        <v>-35390.669990000002</v>
      </c>
      <c r="AI499" s="128" t="s">
        <v>46</v>
      </c>
      <c r="AJ499" s="128" t="s">
        <v>46</v>
      </c>
      <c r="AK499" s="128" t="s">
        <v>46</v>
      </c>
    </row>
    <row r="500" spans="1:37" ht="14.75" customHeight="1" x14ac:dyDescent="0.35">
      <c r="A500" s="8"/>
      <c r="B500" s="129">
        <v>32742742000189</v>
      </c>
      <c r="C500" s="125" t="s">
        <v>8016</v>
      </c>
      <c r="D500" s="122" t="s">
        <v>3394</v>
      </c>
      <c r="E500" s="126" t="s">
        <v>7520</v>
      </c>
      <c r="F500" s="126" t="s">
        <v>163</v>
      </c>
      <c r="G500" s="126" t="s">
        <v>4598</v>
      </c>
      <c r="H500" s="127">
        <v>5000</v>
      </c>
      <c r="I500" s="127">
        <v>100</v>
      </c>
      <c r="J500" s="127">
        <v>100</v>
      </c>
      <c r="K500" s="126" t="s">
        <v>216</v>
      </c>
      <c r="L500" s="126" t="s">
        <v>7441</v>
      </c>
      <c r="M500" s="153">
        <v>4.7099999999999998E-3</v>
      </c>
      <c r="N500" s="128" t="s">
        <v>46</v>
      </c>
      <c r="O500" s="155">
        <v>43707</v>
      </c>
      <c r="P500" s="153">
        <v>8.6619207705000006E-3</v>
      </c>
      <c r="Q500" s="153">
        <v>8.0418346510000002E-2</v>
      </c>
      <c r="R500" s="153">
        <v>8.7354068170999999E-2</v>
      </c>
      <c r="S500" s="153">
        <v>0.17142727246</v>
      </c>
      <c r="T500" s="153">
        <v>0.3009229605</v>
      </c>
      <c r="U500" s="153">
        <v>0.71003408668000001</v>
      </c>
      <c r="V500" s="153">
        <v>0.77609882264000007</v>
      </c>
      <c r="W500" s="153">
        <v>0.65605906602999997</v>
      </c>
      <c r="X500" s="153">
        <v>0.66359542013999995</v>
      </c>
      <c r="Y500" s="153">
        <v>0.70400960746999997</v>
      </c>
      <c r="Z500" s="153">
        <v>2.2748465193999999E-2</v>
      </c>
      <c r="AA500" s="153">
        <v>2.9318513271000001E-2</v>
      </c>
      <c r="AB500" s="178">
        <v>-1.7734442661000001</v>
      </c>
      <c r="AC500" s="177">
        <v>-0.27822956977000002</v>
      </c>
      <c r="AD500" s="153">
        <v>-1.8767477703999998E-2</v>
      </c>
      <c r="AE500" s="153">
        <v>-5.4223836030999999E-2</v>
      </c>
      <c r="AF500" s="181">
        <v>1.6103803999999999</v>
      </c>
      <c r="AG500" s="180">
        <v>38053.69283</v>
      </c>
      <c r="AH500" s="180">
        <v>-9276.5232500000002</v>
      </c>
      <c r="AI500" s="128" t="s">
        <v>46</v>
      </c>
      <c r="AJ500" s="128" t="s">
        <v>46</v>
      </c>
      <c r="AK500" s="128" t="s">
        <v>46</v>
      </c>
    </row>
    <row r="501" spans="1:37" ht="14.75" customHeight="1" x14ac:dyDescent="0.35">
      <c r="A501" s="8"/>
      <c r="B501" s="129">
        <v>32291869000129</v>
      </c>
      <c r="C501" s="125" t="s">
        <v>8016</v>
      </c>
      <c r="D501" s="122"/>
      <c r="E501" s="126" t="s">
        <v>7520</v>
      </c>
      <c r="F501" s="126" t="s">
        <v>163</v>
      </c>
      <c r="G501" s="126" t="s">
        <v>3547</v>
      </c>
      <c r="H501" s="127">
        <v>1000000</v>
      </c>
      <c r="I501" s="127">
        <v>10000</v>
      </c>
      <c r="J501" s="127">
        <v>10000</v>
      </c>
      <c r="K501" s="126" t="s">
        <v>215</v>
      </c>
      <c r="L501" s="126" t="s">
        <v>216</v>
      </c>
      <c r="M501" s="153">
        <v>2E-3</v>
      </c>
      <c r="N501" s="128" t="s">
        <v>8004</v>
      </c>
      <c r="O501" s="155">
        <v>43553</v>
      </c>
      <c r="P501" s="153">
        <v>1.2580396868999999E-2</v>
      </c>
      <c r="Q501" s="153">
        <v>0.10727530049</v>
      </c>
      <c r="R501" s="153">
        <v>0.13620046255000001</v>
      </c>
      <c r="S501" s="153">
        <v>0.27999995211000001</v>
      </c>
      <c r="T501" s="153">
        <v>0.46630282565000003</v>
      </c>
      <c r="U501" s="153">
        <v>1.0312390101</v>
      </c>
      <c r="V501" s="153">
        <v>1.0352890605</v>
      </c>
      <c r="W501" s="153">
        <v>1.022912271</v>
      </c>
      <c r="X501" s="153">
        <v>1.0838805471000001</v>
      </c>
      <c r="Y501" s="153">
        <v>1.0909159896</v>
      </c>
      <c r="Z501" s="153">
        <v>1.3505734532999998E-3</v>
      </c>
      <c r="AA501" s="153">
        <v>3.8710497477000001E-3</v>
      </c>
      <c r="AB501" s="178">
        <v>2.9325980414999999</v>
      </c>
      <c r="AC501" s="177">
        <v>2.4239340119000001</v>
      </c>
      <c r="AD501" s="153">
        <v>0</v>
      </c>
      <c r="AE501" s="153">
        <v>-1.4858238781E-2</v>
      </c>
      <c r="AF501" s="181">
        <v>1.8176935000000001</v>
      </c>
      <c r="AG501" s="180">
        <v>8929216.4103999995</v>
      </c>
      <c r="AH501" s="180">
        <v>-654760.28107999999</v>
      </c>
      <c r="AI501" s="128" t="s">
        <v>46</v>
      </c>
      <c r="AJ501" s="128" t="s">
        <v>46</v>
      </c>
      <c r="AK501" s="128" t="s">
        <v>46</v>
      </c>
    </row>
    <row r="502" spans="1:37" ht="14.75" customHeight="1" x14ac:dyDescent="0.35">
      <c r="A502" s="8"/>
      <c r="B502" s="129">
        <v>21347522000134</v>
      </c>
      <c r="C502" s="125" t="s">
        <v>8016</v>
      </c>
      <c r="D502" s="122"/>
      <c r="E502" s="126" t="s">
        <v>7520</v>
      </c>
      <c r="F502" s="126" t="s">
        <v>163</v>
      </c>
      <c r="G502" s="126" t="s">
        <v>3570</v>
      </c>
      <c r="H502" s="127" t="s">
        <v>46</v>
      </c>
      <c r="I502" s="127" t="s">
        <v>46</v>
      </c>
      <c r="J502" s="127" t="s">
        <v>46</v>
      </c>
      <c r="K502" s="126" t="s">
        <v>215</v>
      </c>
      <c r="L502" s="126" t="s">
        <v>215</v>
      </c>
      <c r="M502" s="153">
        <v>1.5E-3</v>
      </c>
      <c r="N502" s="128" t="s">
        <v>46</v>
      </c>
      <c r="O502" s="155">
        <v>42240</v>
      </c>
      <c r="P502" s="153">
        <v>1.2291345485000001E-2</v>
      </c>
      <c r="Q502" s="153">
        <v>0.10544057052</v>
      </c>
      <c r="R502" s="153">
        <v>0.13456072051000001</v>
      </c>
      <c r="S502" s="153">
        <v>0.26876069897999999</v>
      </c>
      <c r="T502" s="153">
        <v>0.44629405751999995</v>
      </c>
      <c r="U502" s="153">
        <v>1.0075449194999999</v>
      </c>
      <c r="V502" s="153">
        <v>1.0175825069</v>
      </c>
      <c r="W502" s="153">
        <v>1.0105972449</v>
      </c>
      <c r="X502" s="153">
        <v>1.0403733688000001</v>
      </c>
      <c r="Y502" s="153">
        <v>1.0441054538000001</v>
      </c>
      <c r="Z502" s="153">
        <v>1.0394258843999999E-3</v>
      </c>
      <c r="AA502" s="153">
        <v>2.7234566026000002E-3</v>
      </c>
      <c r="AB502" s="178">
        <v>2.2197966076000002</v>
      </c>
      <c r="AC502" s="177">
        <v>1.904489667</v>
      </c>
      <c r="AD502" s="153">
        <v>0</v>
      </c>
      <c r="AE502" s="153">
        <v>-3.1917841237999998E-3</v>
      </c>
      <c r="AF502" s="181">
        <v>2.5176775999999998</v>
      </c>
      <c r="AG502" s="180">
        <v>1355626.6897</v>
      </c>
      <c r="AH502" s="180">
        <v>-101556.62214000001</v>
      </c>
      <c r="AI502" s="128" t="s">
        <v>46</v>
      </c>
      <c r="AJ502" s="128" t="s">
        <v>46</v>
      </c>
      <c r="AK502" s="128" t="s">
        <v>46</v>
      </c>
    </row>
    <row r="503" spans="1:37" ht="14.75" customHeight="1" x14ac:dyDescent="0.35">
      <c r="A503" s="8"/>
      <c r="B503" s="129">
        <v>13401224000157</v>
      </c>
      <c r="C503" s="125" t="s">
        <v>8016</v>
      </c>
      <c r="D503" s="122" t="s">
        <v>3552</v>
      </c>
      <c r="E503" s="126" t="s">
        <v>7520</v>
      </c>
      <c r="F503" s="126" t="s">
        <v>114</v>
      </c>
      <c r="G503" s="126" t="s">
        <v>115</v>
      </c>
      <c r="H503" s="127">
        <v>10000</v>
      </c>
      <c r="I503" s="127">
        <v>1000</v>
      </c>
      <c r="J503" s="127">
        <v>1000</v>
      </c>
      <c r="K503" s="126" t="s">
        <v>216</v>
      </c>
      <c r="L503" s="126" t="s">
        <v>224</v>
      </c>
      <c r="M503" s="153">
        <v>2.5000000000000001E-2</v>
      </c>
      <c r="N503" s="128" t="s">
        <v>46</v>
      </c>
      <c r="O503" s="155">
        <v>40905</v>
      </c>
      <c r="P503" s="153">
        <v>1.8011746981000002E-2</v>
      </c>
      <c r="Q503" s="153">
        <v>-3.5256465016999999E-2</v>
      </c>
      <c r="R503" s="153">
        <v>0.13037230015000001</v>
      </c>
      <c r="S503" s="153">
        <v>0.62583899849000002</v>
      </c>
      <c r="T503" s="153">
        <v>0.78394327822999998</v>
      </c>
      <c r="U503" s="153">
        <v>1.4764570879999999</v>
      </c>
      <c r="V503" s="153">
        <v>-0.34025197206999996</v>
      </c>
      <c r="W503" s="153">
        <v>0.97914076890000001</v>
      </c>
      <c r="X503" s="153">
        <v>2.4226244003000001</v>
      </c>
      <c r="Y503" s="153">
        <v>1.8340361888000001</v>
      </c>
      <c r="Z503" s="153">
        <v>0.18364696289000002</v>
      </c>
      <c r="AA503" s="153">
        <v>0.17869444301000001</v>
      </c>
      <c r="AB503" s="178">
        <v>7.8932214511999998E-2</v>
      </c>
      <c r="AC503" s="177">
        <v>0.59664223502000002</v>
      </c>
      <c r="AD503" s="153">
        <v>-0.22667593579999998</v>
      </c>
      <c r="AE503" s="153">
        <v>-0.327097472</v>
      </c>
      <c r="AF503" s="181">
        <v>11.2422416</v>
      </c>
      <c r="AG503" s="180">
        <v>112526.32584</v>
      </c>
      <c r="AH503" s="180">
        <v>-16817.52174</v>
      </c>
      <c r="AI503" s="128" t="s">
        <v>46</v>
      </c>
      <c r="AJ503" s="128" t="s">
        <v>46</v>
      </c>
      <c r="AK503" s="128" t="s">
        <v>46</v>
      </c>
    </row>
    <row r="504" spans="1:37" ht="14.75" customHeight="1" x14ac:dyDescent="0.35">
      <c r="A504" s="8"/>
      <c r="B504" s="129">
        <v>15714222000143</v>
      </c>
      <c r="C504" s="125" t="s">
        <v>8016</v>
      </c>
      <c r="D504" s="122" t="s">
        <v>3393</v>
      </c>
      <c r="E504" s="126" t="s">
        <v>7520</v>
      </c>
      <c r="F504" s="126" t="s">
        <v>114</v>
      </c>
      <c r="G504" s="126" t="s">
        <v>167</v>
      </c>
      <c r="H504" s="127">
        <v>1000</v>
      </c>
      <c r="I504" s="127">
        <v>100</v>
      </c>
      <c r="J504" s="127">
        <v>100</v>
      </c>
      <c r="K504" s="126" t="s">
        <v>216</v>
      </c>
      <c r="L504" s="126" t="s">
        <v>223</v>
      </c>
      <c r="M504" s="153">
        <v>0.03</v>
      </c>
      <c r="N504" s="128" t="s">
        <v>46</v>
      </c>
      <c r="O504" s="155">
        <v>41271</v>
      </c>
      <c r="P504" s="153">
        <v>3.6264289976000001E-2</v>
      </c>
      <c r="Q504" s="153">
        <v>0.27949009867000002</v>
      </c>
      <c r="R504" s="153">
        <v>0.17782857243</v>
      </c>
      <c r="S504" s="153">
        <v>0.30842322690000001</v>
      </c>
      <c r="T504" s="153">
        <v>0.35571529503999999</v>
      </c>
      <c r="U504" s="153">
        <v>2.9726526823000001</v>
      </c>
      <c r="V504" s="153">
        <v>2.6972941614000003</v>
      </c>
      <c r="W504" s="153">
        <v>1.3355536792</v>
      </c>
      <c r="X504" s="153">
        <v>1.1939071181000001</v>
      </c>
      <c r="Y504" s="153">
        <v>0.83219633628</v>
      </c>
      <c r="Z504" s="153">
        <v>0.14652917395999998</v>
      </c>
      <c r="AA504" s="153">
        <v>0.20853750976000002</v>
      </c>
      <c r="AB504" s="178">
        <v>0.34683111189999999</v>
      </c>
      <c r="AC504" s="177">
        <v>-3.1555940877999997E-2</v>
      </c>
      <c r="AD504" s="153">
        <v>-0.10309350560000001</v>
      </c>
      <c r="AE504" s="153">
        <v>-0.45299606859000002</v>
      </c>
      <c r="AF504" s="181">
        <v>2.2406350000000002</v>
      </c>
      <c r="AG504" s="180">
        <v>22143.005229999999</v>
      </c>
      <c r="AH504" s="180">
        <v>-1949.0192300000001</v>
      </c>
      <c r="AI504" s="128" t="s">
        <v>46</v>
      </c>
      <c r="AJ504" s="128" t="s">
        <v>46</v>
      </c>
      <c r="AK504" s="128" t="s">
        <v>46</v>
      </c>
    </row>
    <row r="505" spans="1:37" ht="14.75" customHeight="1" x14ac:dyDescent="0.35">
      <c r="A505" s="8"/>
      <c r="B505" s="129">
        <v>1606546000153</v>
      </c>
      <c r="C505" s="125" t="s">
        <v>8016</v>
      </c>
      <c r="D505" s="122" t="s">
        <v>3395</v>
      </c>
      <c r="E505" s="126" t="s">
        <v>7520</v>
      </c>
      <c r="F505" s="126" t="s">
        <v>163</v>
      </c>
      <c r="G505" s="126" t="s">
        <v>3566</v>
      </c>
      <c r="H505" s="127">
        <v>500</v>
      </c>
      <c r="I505" s="127">
        <v>100</v>
      </c>
      <c r="J505" s="127">
        <v>100</v>
      </c>
      <c r="K505" s="126" t="s">
        <v>215</v>
      </c>
      <c r="L505" s="126" t="s">
        <v>215</v>
      </c>
      <c r="M505" s="153">
        <v>1.4999999999999999E-2</v>
      </c>
      <c r="N505" s="128" t="s">
        <v>46</v>
      </c>
      <c r="O505" s="155">
        <v>35566</v>
      </c>
      <c r="P505" s="153">
        <v>1.0175644104999999E-2</v>
      </c>
      <c r="Q505" s="153">
        <v>8.6044087471000008E-2</v>
      </c>
      <c r="R505" s="153">
        <v>0.10940249357000001</v>
      </c>
      <c r="S505" s="153">
        <v>0.20090448095999999</v>
      </c>
      <c r="T505" s="153">
        <v>0.34020898688000001</v>
      </c>
      <c r="U505" s="153">
        <v>0.83411686162999998</v>
      </c>
      <c r="V505" s="153">
        <v>0.83039154470999998</v>
      </c>
      <c r="W505" s="153">
        <v>0.82165031643000008</v>
      </c>
      <c r="X505" s="153">
        <v>0.77770177137000007</v>
      </c>
      <c r="Y505" s="153">
        <v>0.79591931076</v>
      </c>
      <c r="Z505" s="153">
        <v>1.9734421839E-3</v>
      </c>
      <c r="AA505" s="153">
        <v>1.0958937795999999E-2</v>
      </c>
      <c r="AB505" s="178">
        <v>-11.709148771000001</v>
      </c>
      <c r="AC505" s="177">
        <v>-4.6333265156000003</v>
      </c>
      <c r="AD505" s="153">
        <v>0</v>
      </c>
      <c r="AE505" s="153">
        <v>-5.3244166410000002E-2</v>
      </c>
      <c r="AF505" s="181">
        <v>19.470277800000002</v>
      </c>
      <c r="AG505" s="180">
        <v>107907.69329</v>
      </c>
      <c r="AH505" s="180">
        <v>-13136.33827</v>
      </c>
      <c r="AI505" s="128" t="s">
        <v>46</v>
      </c>
      <c r="AJ505" s="128" t="s">
        <v>46</v>
      </c>
      <c r="AK505" s="128" t="s">
        <v>46</v>
      </c>
    </row>
    <row r="506" spans="1:37" ht="14.75" customHeight="1" x14ac:dyDescent="0.35">
      <c r="A506" s="8"/>
      <c r="B506" s="129">
        <v>1606545000109</v>
      </c>
      <c r="C506" s="125" t="s">
        <v>8016</v>
      </c>
      <c r="D506" s="122" t="s">
        <v>3393</v>
      </c>
      <c r="E506" s="126" t="s">
        <v>7520</v>
      </c>
      <c r="F506" s="126" t="s">
        <v>163</v>
      </c>
      <c r="G506" s="126" t="s">
        <v>3566</v>
      </c>
      <c r="H506" s="127">
        <v>150000</v>
      </c>
      <c r="I506" s="127">
        <v>1000</v>
      </c>
      <c r="J506" s="127">
        <v>500</v>
      </c>
      <c r="K506" s="126" t="s">
        <v>215</v>
      </c>
      <c r="L506" s="126" t="s">
        <v>215</v>
      </c>
      <c r="M506" s="153">
        <v>6.9999999999999993E-3</v>
      </c>
      <c r="N506" s="128" t="s">
        <v>46</v>
      </c>
      <c r="O506" s="155">
        <v>35587</v>
      </c>
      <c r="P506" s="153">
        <v>1.0816145278999999E-2</v>
      </c>
      <c r="Q506" s="153">
        <v>9.1644267628000001E-2</v>
      </c>
      <c r="R506" s="153">
        <v>0.1173926599</v>
      </c>
      <c r="S506" s="153">
        <v>0.21849388403</v>
      </c>
      <c r="T506" s="153">
        <v>0.37003527502</v>
      </c>
      <c r="U506" s="153">
        <v>0.88661995856000009</v>
      </c>
      <c r="V506" s="153">
        <v>0.88443758537999995</v>
      </c>
      <c r="W506" s="153">
        <v>0.8816592109200001</v>
      </c>
      <c r="X506" s="153">
        <v>0.84579039666</v>
      </c>
      <c r="Y506" s="153">
        <v>0.86569794570000003</v>
      </c>
      <c r="Z506" s="153">
        <v>1.8877593305000001E-3</v>
      </c>
      <c r="AA506" s="153">
        <v>5.9425455468999997E-3</v>
      </c>
      <c r="AB506" s="178">
        <v>-8.1238188168000001</v>
      </c>
      <c r="AC506" s="177">
        <v>-0.92605710425999999</v>
      </c>
      <c r="AD506" s="153">
        <v>0</v>
      </c>
      <c r="AE506" s="153">
        <v>-1.4603585446E-2</v>
      </c>
      <c r="AF506" s="181">
        <v>31.385307600000001</v>
      </c>
      <c r="AG506" s="180">
        <v>339026.56094</v>
      </c>
      <c r="AH506" s="180">
        <v>-62978.534119999997</v>
      </c>
      <c r="AI506" s="128" t="s">
        <v>46</v>
      </c>
      <c r="AJ506" s="128" t="s">
        <v>46</v>
      </c>
      <c r="AK506" s="128" t="s">
        <v>46</v>
      </c>
    </row>
    <row r="507" spans="1:37" ht="14.75" customHeight="1" x14ac:dyDescent="0.35">
      <c r="A507" s="8"/>
      <c r="B507" s="129">
        <v>2171479000154</v>
      </c>
      <c r="C507" s="125" t="s">
        <v>8016</v>
      </c>
      <c r="D507" s="122" t="s">
        <v>3552</v>
      </c>
      <c r="E507" s="126" t="s">
        <v>7520</v>
      </c>
      <c r="F507" s="126" t="s">
        <v>114</v>
      </c>
      <c r="G507" s="126" t="s">
        <v>5078</v>
      </c>
      <c r="H507" s="127">
        <v>500</v>
      </c>
      <c r="I507" s="127">
        <v>100</v>
      </c>
      <c r="J507" s="127">
        <v>100</v>
      </c>
      <c r="K507" s="126" t="s">
        <v>216</v>
      </c>
      <c r="L507" s="126" t="s">
        <v>223</v>
      </c>
      <c r="M507" s="153">
        <v>3.5000000000000003E-2</v>
      </c>
      <c r="N507" s="128" t="s">
        <v>46</v>
      </c>
      <c r="O507" s="155">
        <v>35801</v>
      </c>
      <c r="P507" s="153">
        <v>3.6550602474999999E-2</v>
      </c>
      <c r="Q507" s="153">
        <v>0.19389803416999998</v>
      </c>
      <c r="R507" s="153">
        <v>9.1048547923999995E-2</v>
      </c>
      <c r="S507" s="153">
        <v>0.20574392668000002</v>
      </c>
      <c r="T507" s="153">
        <v>0.20846630100999999</v>
      </c>
      <c r="U507" s="153">
        <v>2.9961222613</v>
      </c>
      <c r="V507" s="153">
        <v>1.8712649856999999</v>
      </c>
      <c r="W507" s="153">
        <v>0.68380587836000006</v>
      </c>
      <c r="X507" s="153">
        <v>0.79643527840000006</v>
      </c>
      <c r="Y507" s="153">
        <v>0.48770714771999996</v>
      </c>
      <c r="Z507" s="153">
        <v>0.14955638056000001</v>
      </c>
      <c r="AA507" s="153">
        <v>0.27022436242000003</v>
      </c>
      <c r="AB507" s="178">
        <v>-0.17698558264</v>
      </c>
      <c r="AC507" s="177">
        <v>2.6405449968999999E-2</v>
      </c>
      <c r="AD507" s="153">
        <v>-0.10917223313999999</v>
      </c>
      <c r="AE507" s="153">
        <v>-0.59479683544999995</v>
      </c>
      <c r="AF507" s="181">
        <v>14.2596951</v>
      </c>
      <c r="AG507" s="180">
        <v>21590.442930000001</v>
      </c>
      <c r="AH507" s="180">
        <v>-2847.2080599999999</v>
      </c>
      <c r="AI507" s="128" t="s">
        <v>46</v>
      </c>
      <c r="AJ507" s="128" t="s">
        <v>46</v>
      </c>
      <c r="AK507" s="128" t="s">
        <v>46</v>
      </c>
    </row>
    <row r="508" spans="1:37" ht="14.75" customHeight="1" x14ac:dyDescent="0.35">
      <c r="A508" s="8"/>
      <c r="B508" s="129">
        <v>2567996000147</v>
      </c>
      <c r="C508" s="125" t="s">
        <v>8016</v>
      </c>
      <c r="D508" s="122"/>
      <c r="E508" s="126" t="s">
        <v>7520</v>
      </c>
      <c r="F508" s="126" t="s">
        <v>163</v>
      </c>
      <c r="G508" s="126" t="s">
        <v>6644</v>
      </c>
      <c r="H508" s="127">
        <v>2000000</v>
      </c>
      <c r="I508" s="127">
        <v>200000</v>
      </c>
      <c r="J508" s="127">
        <v>5000</v>
      </c>
      <c r="K508" s="126" t="s">
        <v>215</v>
      </c>
      <c r="L508" s="126" t="s">
        <v>215</v>
      </c>
      <c r="M508" s="153">
        <v>3.0000000000000001E-3</v>
      </c>
      <c r="N508" s="128" t="s">
        <v>46</v>
      </c>
      <c r="O508" s="155">
        <v>36374</v>
      </c>
      <c r="P508" s="153">
        <v>1.1034389538999999E-2</v>
      </c>
      <c r="Q508" s="153">
        <v>9.4705456436999999E-2</v>
      </c>
      <c r="R508" s="153">
        <v>0.12149877498</v>
      </c>
      <c r="S508" s="153">
        <v>0.23637474165</v>
      </c>
      <c r="T508" s="153">
        <v>0.39237874341000001</v>
      </c>
      <c r="U508" s="153">
        <v>0.90450985483000002</v>
      </c>
      <c r="V508" s="153">
        <v>0.91398040905</v>
      </c>
      <c r="W508" s="153">
        <v>0.91249754597999999</v>
      </c>
      <c r="X508" s="153">
        <v>0.91500724329999994</v>
      </c>
      <c r="Y508" s="153">
        <v>0.91797051535999996</v>
      </c>
      <c r="Z508" s="153">
        <v>8.4984516859999996E-4</v>
      </c>
      <c r="AA508" s="153">
        <v>5.4944922554999998E-3</v>
      </c>
      <c r="AB508" s="178">
        <v>-22.652201597000001</v>
      </c>
      <c r="AC508" s="177">
        <v>-0.94716881706</v>
      </c>
      <c r="AD508" s="153">
        <v>0</v>
      </c>
      <c r="AE508" s="153">
        <v>-2.2284601986000002E-2</v>
      </c>
      <c r="AF508" s="181">
        <v>18.2088617</v>
      </c>
      <c r="AG508" s="180">
        <v>150972.63738999999</v>
      </c>
      <c r="AH508" s="180">
        <v>-34441.022920000003</v>
      </c>
      <c r="AI508" s="128" t="s">
        <v>46</v>
      </c>
      <c r="AJ508" s="128" t="s">
        <v>46</v>
      </c>
      <c r="AK508" s="128" t="s">
        <v>46</v>
      </c>
    </row>
    <row r="509" spans="1:37" ht="14.75" customHeight="1" x14ac:dyDescent="0.35">
      <c r="A509" s="8"/>
      <c r="B509" s="129">
        <v>4237569000126</v>
      </c>
      <c r="C509" s="125" t="s">
        <v>8016</v>
      </c>
      <c r="D509" s="122"/>
      <c r="E509" s="126" t="s">
        <v>7520</v>
      </c>
      <c r="F509" s="126" t="s">
        <v>163</v>
      </c>
      <c r="G509" s="126" t="s">
        <v>3570</v>
      </c>
      <c r="H509" s="127">
        <v>100</v>
      </c>
      <c r="I509" s="127">
        <v>100</v>
      </c>
      <c r="J509" s="127">
        <v>15</v>
      </c>
      <c r="K509" s="126" t="s">
        <v>215</v>
      </c>
      <c r="L509" s="126" t="s">
        <v>215</v>
      </c>
      <c r="M509" s="153">
        <v>1.2E-2</v>
      </c>
      <c r="N509" s="128" t="s">
        <v>46</v>
      </c>
      <c r="O509" s="155">
        <v>37043</v>
      </c>
      <c r="P509" s="153">
        <v>1.1104587330999999E-2</v>
      </c>
      <c r="Q509" s="153">
        <v>9.3750529377E-2</v>
      </c>
      <c r="R509" s="153">
        <v>0.11958334576</v>
      </c>
      <c r="S509" s="153">
        <v>0.23030527147000002</v>
      </c>
      <c r="T509" s="153">
        <v>0.38110321917999995</v>
      </c>
      <c r="U509" s="153">
        <v>0.91026410104000011</v>
      </c>
      <c r="V509" s="153">
        <v>0.9047646293299999</v>
      </c>
      <c r="W509" s="153">
        <v>0.89811201446</v>
      </c>
      <c r="X509" s="153">
        <v>0.89151230832999995</v>
      </c>
      <c r="Y509" s="153">
        <v>0.89159141360999994</v>
      </c>
      <c r="Z509" s="153">
        <v>9.229016489400001E-4</v>
      </c>
      <c r="AA509" s="153">
        <v>3.9766184646000003E-3</v>
      </c>
      <c r="AB509" s="178">
        <v>-28.593552509999999</v>
      </c>
      <c r="AC509" s="177">
        <v>-9.2290164712999996</v>
      </c>
      <c r="AD509" s="153">
        <v>0</v>
      </c>
      <c r="AE509" s="153">
        <v>-1.1403419416E-2</v>
      </c>
      <c r="AF509" s="181">
        <v>7.7027089000000002</v>
      </c>
      <c r="AG509" s="180">
        <v>11784180.043</v>
      </c>
      <c r="AH509" s="180">
        <v>-114457.88722</v>
      </c>
      <c r="AI509" s="128" t="s">
        <v>46</v>
      </c>
      <c r="AJ509" s="128" t="s">
        <v>46</v>
      </c>
      <c r="AK509" s="128" t="s">
        <v>46</v>
      </c>
    </row>
    <row r="510" spans="1:37" ht="14.75" customHeight="1" x14ac:dyDescent="0.35">
      <c r="A510" s="8"/>
      <c r="B510" s="129">
        <v>4237583000120</v>
      </c>
      <c r="C510" s="125" t="s">
        <v>8016</v>
      </c>
      <c r="D510" s="122"/>
      <c r="E510" s="126" t="s">
        <v>7520</v>
      </c>
      <c r="F510" s="126" t="s">
        <v>163</v>
      </c>
      <c r="G510" s="126" t="s">
        <v>3570</v>
      </c>
      <c r="H510" s="127">
        <v>50000</v>
      </c>
      <c r="I510" s="127">
        <v>1000</v>
      </c>
      <c r="J510" s="127">
        <v>500</v>
      </c>
      <c r="K510" s="126" t="s">
        <v>215</v>
      </c>
      <c r="L510" s="126" t="s">
        <v>215</v>
      </c>
      <c r="M510" s="153">
        <v>0.01</v>
      </c>
      <c r="N510" s="128" t="s">
        <v>46</v>
      </c>
      <c r="O510" s="155">
        <v>37043</v>
      </c>
      <c r="P510" s="153">
        <v>1.1008098625000001E-2</v>
      </c>
      <c r="Q510" s="153">
        <v>9.3060979969000007E-2</v>
      </c>
      <c r="R510" s="153">
        <v>0.11900919179000001</v>
      </c>
      <c r="S510" s="153">
        <v>0.23077526346999999</v>
      </c>
      <c r="T510" s="153">
        <v>0.38233567516</v>
      </c>
      <c r="U510" s="153">
        <v>0.90235473868000005</v>
      </c>
      <c r="V510" s="153">
        <v>0.89810994781999998</v>
      </c>
      <c r="W510" s="153">
        <v>0.89379992087999993</v>
      </c>
      <c r="X510" s="153">
        <v>0.89333164861000003</v>
      </c>
      <c r="Y510" s="153">
        <v>0.89447474578999997</v>
      </c>
      <c r="Z510" s="153">
        <v>8.6235153556999994E-4</v>
      </c>
      <c r="AA510" s="153">
        <v>3.8282625432E-3</v>
      </c>
      <c r="AB510" s="178">
        <v>-34.007748130000003</v>
      </c>
      <c r="AC510" s="177">
        <v>-3.4001988560999998</v>
      </c>
      <c r="AD510" s="153">
        <v>0</v>
      </c>
      <c r="AE510" s="153">
        <v>-1.1281459737E-2</v>
      </c>
      <c r="AF510" s="181">
        <v>12.2630014</v>
      </c>
      <c r="AG510" s="180">
        <v>657992.40099999995</v>
      </c>
      <c r="AH510" s="180">
        <v>-88087.79363</v>
      </c>
      <c r="AI510" s="128" t="s">
        <v>46</v>
      </c>
      <c r="AJ510" s="128" t="s">
        <v>46</v>
      </c>
      <c r="AK510" s="128" t="s">
        <v>46</v>
      </c>
    </row>
    <row r="511" spans="1:37" ht="14.75" customHeight="1" x14ac:dyDescent="0.35">
      <c r="A511" s="8"/>
      <c r="B511" s="129">
        <v>4521982000118</v>
      </c>
      <c r="C511" s="125" t="s">
        <v>8016</v>
      </c>
      <c r="D511" s="122"/>
      <c r="E511" s="126" t="s">
        <v>7520</v>
      </c>
      <c r="F511" s="126" t="s">
        <v>368</v>
      </c>
      <c r="G511" s="126" t="s">
        <v>368</v>
      </c>
      <c r="H511" s="127">
        <v>20000</v>
      </c>
      <c r="I511" s="127">
        <v>1000</v>
      </c>
      <c r="J511" s="127">
        <v>20000</v>
      </c>
      <c r="K511" s="126" t="s">
        <v>215</v>
      </c>
      <c r="L511" s="126" t="s">
        <v>216</v>
      </c>
      <c r="M511" s="153">
        <v>6.0000000000000001E-3</v>
      </c>
      <c r="N511" s="128" t="s">
        <v>46</v>
      </c>
      <c r="O511" s="155">
        <v>37154</v>
      </c>
      <c r="P511" s="153">
        <v>-1.4818084869000001E-2</v>
      </c>
      <c r="Q511" s="153">
        <v>-0.10787069447</v>
      </c>
      <c r="R511" s="153">
        <v>2.6388016307000002E-2</v>
      </c>
      <c r="S511" s="153">
        <v>0.17895737278999999</v>
      </c>
      <c r="T511" s="153">
        <v>0.16409252488000001</v>
      </c>
      <c r="U511" s="153">
        <v>-1.2146665428000001</v>
      </c>
      <c r="V511" s="153">
        <v>-1.0410350698999999</v>
      </c>
      <c r="W511" s="153">
        <v>0.19818306915</v>
      </c>
      <c r="X511" s="153">
        <v>0.69274445820999997</v>
      </c>
      <c r="Y511" s="153">
        <v>0.38389464812000001</v>
      </c>
      <c r="Z511" s="153">
        <v>0.11761440449</v>
      </c>
      <c r="AA511" s="153">
        <v>0.15290736148</v>
      </c>
      <c r="AB511" s="178">
        <v>-0.74877925427000003</v>
      </c>
      <c r="AC511" s="177">
        <v>-0.26939644723</v>
      </c>
      <c r="AD511" s="153">
        <v>-0.11730831438999999</v>
      </c>
      <c r="AE511" s="153">
        <v>-0.45821292219999998</v>
      </c>
      <c r="AF511" s="181">
        <v>3.9857421</v>
      </c>
      <c r="AG511" s="180">
        <v>57523.961410000004</v>
      </c>
      <c r="AH511" s="180">
        <v>4458.6192000000001</v>
      </c>
      <c r="AI511" s="128" t="s">
        <v>46</v>
      </c>
      <c r="AJ511" s="128" t="s">
        <v>46</v>
      </c>
      <c r="AK511" s="128" t="s">
        <v>46</v>
      </c>
    </row>
    <row r="512" spans="1:37" ht="14.75" customHeight="1" x14ac:dyDescent="0.35">
      <c r="A512" s="8"/>
      <c r="B512" s="129">
        <v>4244149000177</v>
      </c>
      <c r="C512" s="125" t="s">
        <v>8016</v>
      </c>
      <c r="D512" s="122"/>
      <c r="E512" s="126" t="s">
        <v>7520</v>
      </c>
      <c r="F512" s="126" t="s">
        <v>368</v>
      </c>
      <c r="G512" s="126" t="s">
        <v>368</v>
      </c>
      <c r="H512" s="127">
        <v>50000</v>
      </c>
      <c r="I512" s="127">
        <v>5000</v>
      </c>
      <c r="J512" s="127">
        <v>1000</v>
      </c>
      <c r="K512" s="126" t="s">
        <v>215</v>
      </c>
      <c r="L512" s="126" t="s">
        <v>215</v>
      </c>
      <c r="M512" s="153">
        <v>0.01</v>
      </c>
      <c r="N512" s="128" t="s">
        <v>46</v>
      </c>
      <c r="O512" s="155">
        <v>37074</v>
      </c>
      <c r="P512" s="153">
        <v>-1.5234067278E-2</v>
      </c>
      <c r="Q512" s="153">
        <v>-0.11082793407000001</v>
      </c>
      <c r="R512" s="153">
        <v>2.2332583773999999E-2</v>
      </c>
      <c r="S512" s="153">
        <v>0.16990867045000002</v>
      </c>
      <c r="T512" s="153">
        <v>0.15024305404999999</v>
      </c>
      <c r="U512" s="153">
        <v>-1.2487654104000001</v>
      </c>
      <c r="V512" s="153">
        <v>-1.0695747038000001</v>
      </c>
      <c r="W512" s="153">
        <v>0.16772537742000002</v>
      </c>
      <c r="X512" s="153">
        <v>0.65771690780000003</v>
      </c>
      <c r="Y512" s="153">
        <v>0.35149379539999998</v>
      </c>
      <c r="Z512" s="153">
        <v>0.11764646027999999</v>
      </c>
      <c r="AA512" s="153">
        <v>0.15364362201000001</v>
      </c>
      <c r="AB512" s="178">
        <v>-0.77922095073999997</v>
      </c>
      <c r="AC512" s="177">
        <v>-0.27325869083999998</v>
      </c>
      <c r="AD512" s="153">
        <v>-0.12028242750000001</v>
      </c>
      <c r="AE512" s="153">
        <v>-0.49151830975000005</v>
      </c>
      <c r="AF512" s="181">
        <v>4.0028547999999997</v>
      </c>
      <c r="AG512" s="180">
        <v>38371.333890000002</v>
      </c>
      <c r="AH512" s="180">
        <v>1135.12132</v>
      </c>
      <c r="AI512" s="128" t="s">
        <v>46</v>
      </c>
      <c r="AJ512" s="128" t="s">
        <v>46</v>
      </c>
      <c r="AK512" s="128" t="s">
        <v>46</v>
      </c>
    </row>
    <row r="513" spans="1:37" ht="14.75" customHeight="1" x14ac:dyDescent="0.35">
      <c r="A513" s="8"/>
      <c r="B513" s="129">
        <v>4875166000102</v>
      </c>
      <c r="C513" s="125" t="s">
        <v>8016</v>
      </c>
      <c r="D513" s="122"/>
      <c r="E513" s="126" t="s">
        <v>7520</v>
      </c>
      <c r="F513" s="126" t="s">
        <v>368</v>
      </c>
      <c r="G513" s="126" t="s">
        <v>368</v>
      </c>
      <c r="H513" s="127">
        <v>150000</v>
      </c>
      <c r="I513" s="127">
        <v>10000</v>
      </c>
      <c r="J513" s="127">
        <v>5000</v>
      </c>
      <c r="K513" s="126" t="s">
        <v>215</v>
      </c>
      <c r="L513" s="126" t="s">
        <v>215</v>
      </c>
      <c r="M513" s="153">
        <v>3.0000000000000001E-3</v>
      </c>
      <c r="N513" s="128" t="s">
        <v>46</v>
      </c>
      <c r="O513" s="155">
        <v>37435</v>
      </c>
      <c r="P513" s="153">
        <v>-1.4585909634000001E-2</v>
      </c>
      <c r="Q513" s="153">
        <v>-0.10588728864000001</v>
      </c>
      <c r="R513" s="153">
        <v>2.9302678788999999E-2</v>
      </c>
      <c r="S513" s="153">
        <v>0.18640295252000003</v>
      </c>
      <c r="T513" s="153">
        <v>0.17534429157</v>
      </c>
      <c r="U513" s="153">
        <v>-1.1956346979999999</v>
      </c>
      <c r="V513" s="153">
        <v>-1.0218936799</v>
      </c>
      <c r="W513" s="153">
        <v>0.22007318583999999</v>
      </c>
      <c r="X513" s="153">
        <v>0.72156631683000005</v>
      </c>
      <c r="Y513" s="153">
        <v>0.41021816905000003</v>
      </c>
      <c r="Z513" s="153">
        <v>0.11765591496000001</v>
      </c>
      <c r="AA513" s="153">
        <v>0.15113990624999998</v>
      </c>
      <c r="AB513" s="178">
        <v>-0.72642783712000003</v>
      </c>
      <c r="AC513" s="177">
        <v>-0.19587509626999999</v>
      </c>
      <c r="AD513" s="153">
        <v>-0.11579974102</v>
      </c>
      <c r="AE513" s="153">
        <v>-0.35840093117000005</v>
      </c>
      <c r="AF513" s="181">
        <v>4.8484822000000003</v>
      </c>
      <c r="AG513" s="180">
        <v>195325.50200000001</v>
      </c>
      <c r="AH513" s="180">
        <v>112538.45176</v>
      </c>
      <c r="AI513" s="128" t="s">
        <v>46</v>
      </c>
      <c r="AJ513" s="128" t="s">
        <v>46</v>
      </c>
      <c r="AK513" s="128" t="s">
        <v>46</v>
      </c>
    </row>
    <row r="514" spans="1:37" ht="14.75" customHeight="1" x14ac:dyDescent="0.35">
      <c r="A514" s="8"/>
      <c r="B514" s="129">
        <v>5084445000110</v>
      </c>
      <c r="C514" s="125" t="s">
        <v>8016</v>
      </c>
      <c r="D514" s="122" t="s">
        <v>3393</v>
      </c>
      <c r="E514" s="126" t="s">
        <v>7520</v>
      </c>
      <c r="F514" s="126" t="s">
        <v>163</v>
      </c>
      <c r="G514" s="126" t="s">
        <v>3566</v>
      </c>
      <c r="H514" s="127">
        <v>10000</v>
      </c>
      <c r="I514" s="127">
        <v>1000</v>
      </c>
      <c r="J514" s="127">
        <v>1000</v>
      </c>
      <c r="K514" s="126" t="s">
        <v>216</v>
      </c>
      <c r="L514" s="126" t="s">
        <v>7441</v>
      </c>
      <c r="M514" s="153">
        <v>1.2E-2</v>
      </c>
      <c r="N514" s="128" t="s">
        <v>3373</v>
      </c>
      <c r="O514" s="155">
        <v>37551</v>
      </c>
      <c r="P514" s="153">
        <v>9.889295017300001E-3</v>
      </c>
      <c r="Q514" s="153">
        <v>9.2303154006000004E-2</v>
      </c>
      <c r="R514" s="153">
        <v>0.11804452162000001</v>
      </c>
      <c r="S514" s="153">
        <v>0.21084920613000002</v>
      </c>
      <c r="T514" s="153">
        <v>0.35897376692999999</v>
      </c>
      <c r="U514" s="153">
        <v>0.81064428336000005</v>
      </c>
      <c r="V514" s="153">
        <v>0.89079634510000005</v>
      </c>
      <c r="W514" s="153">
        <v>0.88655491643000006</v>
      </c>
      <c r="X514" s="153">
        <v>0.81619782850000011</v>
      </c>
      <c r="Y514" s="153">
        <v>0.83981953497000006</v>
      </c>
      <c r="Z514" s="153">
        <v>5.0019144061999995E-3</v>
      </c>
      <c r="AA514" s="153">
        <v>1.6060817338000001E-2</v>
      </c>
      <c r="AB514" s="178">
        <v>-2.7084923447999998</v>
      </c>
      <c r="AC514" s="177">
        <v>-0.49806638565</v>
      </c>
      <c r="AD514" s="153">
        <v>-1.3204108897E-3</v>
      </c>
      <c r="AE514" s="153">
        <v>-3.6529906207000001E-2</v>
      </c>
      <c r="AF514" s="181">
        <v>10.0114021</v>
      </c>
      <c r="AG514" s="180">
        <v>125880.30097</v>
      </c>
      <c r="AH514" s="180">
        <v>-14645.85421</v>
      </c>
      <c r="AI514" s="128" t="s">
        <v>46</v>
      </c>
      <c r="AJ514" s="128" t="s">
        <v>46</v>
      </c>
      <c r="AK514" s="128" t="s">
        <v>46</v>
      </c>
    </row>
    <row r="515" spans="1:37" ht="14.75" customHeight="1" x14ac:dyDescent="0.35">
      <c r="A515" s="8"/>
      <c r="B515" s="129">
        <v>6916384000173</v>
      </c>
      <c r="C515" s="125" t="s">
        <v>8016</v>
      </c>
      <c r="D515" s="122" t="s">
        <v>3394</v>
      </c>
      <c r="E515" s="126" t="s">
        <v>7520</v>
      </c>
      <c r="F515" s="126" t="s">
        <v>114</v>
      </c>
      <c r="G515" s="126" t="s">
        <v>167</v>
      </c>
      <c r="H515" s="127" t="s">
        <v>46</v>
      </c>
      <c r="I515" s="127" t="s">
        <v>46</v>
      </c>
      <c r="J515" s="127" t="s">
        <v>46</v>
      </c>
      <c r="K515" s="126" t="s">
        <v>216</v>
      </c>
      <c r="L515" s="126" t="s">
        <v>223</v>
      </c>
      <c r="M515" s="153">
        <v>1.4999999999999999E-2</v>
      </c>
      <c r="N515" s="128" t="s">
        <v>46</v>
      </c>
      <c r="O515" s="155">
        <v>38243</v>
      </c>
      <c r="P515" s="153">
        <v>3.7822559754E-2</v>
      </c>
      <c r="Q515" s="153">
        <v>0.29503083189000001</v>
      </c>
      <c r="R515" s="153">
        <v>0.19655687446000003</v>
      </c>
      <c r="S515" s="153">
        <v>0.35139502335000006</v>
      </c>
      <c r="T515" s="153">
        <v>0.41872303891999996</v>
      </c>
      <c r="U515" s="153">
        <v>3.1003870138000003</v>
      </c>
      <c r="V515" s="153">
        <v>2.8472741757</v>
      </c>
      <c r="W515" s="153">
        <v>1.4762096624000001</v>
      </c>
      <c r="X515" s="153">
        <v>1.3602510546</v>
      </c>
      <c r="Y515" s="153">
        <v>0.97960302459000004</v>
      </c>
      <c r="Z515" s="153">
        <v>0.14633076921000002</v>
      </c>
      <c r="AA515" s="153">
        <v>0.20898510367000001</v>
      </c>
      <c r="AB515" s="178">
        <v>0.46175099180000001</v>
      </c>
      <c r="AC515" s="177">
        <v>0.26368709859</v>
      </c>
      <c r="AD515" s="153">
        <v>-9.9161991423000001E-2</v>
      </c>
      <c r="AE515" s="153">
        <v>-0.49636379172</v>
      </c>
      <c r="AF515" s="181">
        <v>16.445756599999999</v>
      </c>
      <c r="AG515" s="180">
        <v>477307.86517</v>
      </c>
      <c r="AH515" s="180">
        <v>-88134.978260000004</v>
      </c>
      <c r="AI515" s="128" t="s">
        <v>46</v>
      </c>
      <c r="AJ515" s="128" t="s">
        <v>46</v>
      </c>
      <c r="AK515" s="128" t="s">
        <v>46</v>
      </c>
    </row>
    <row r="516" spans="1:37" ht="14.75" customHeight="1" x14ac:dyDescent="0.35">
      <c r="A516" s="8"/>
      <c r="B516" s="129">
        <v>13401188000121</v>
      </c>
      <c r="C516" s="125" t="s">
        <v>8016</v>
      </c>
      <c r="D516" s="122" t="s">
        <v>3552</v>
      </c>
      <c r="E516" s="126" t="s">
        <v>7520</v>
      </c>
      <c r="F516" s="126" t="s">
        <v>163</v>
      </c>
      <c r="G516" s="126" t="s">
        <v>3566</v>
      </c>
      <c r="H516" s="127">
        <v>5000</v>
      </c>
      <c r="I516" s="127">
        <v>1000</v>
      </c>
      <c r="J516" s="127">
        <v>1000</v>
      </c>
      <c r="K516" s="126" t="s">
        <v>216</v>
      </c>
      <c r="L516" s="126" t="s">
        <v>216</v>
      </c>
      <c r="M516" s="153">
        <v>1.4999999999999999E-2</v>
      </c>
      <c r="N516" s="128" t="s">
        <v>46</v>
      </c>
      <c r="O516" s="155">
        <v>40904</v>
      </c>
      <c r="P516" s="153">
        <v>8.9882354059E-3</v>
      </c>
      <c r="Q516" s="153">
        <v>9.5927526641000002E-2</v>
      </c>
      <c r="R516" s="153">
        <v>9.2499213550000001E-2</v>
      </c>
      <c r="S516" s="153">
        <v>0.16877133099000002</v>
      </c>
      <c r="T516" s="153">
        <v>0.29146513100999999</v>
      </c>
      <c r="U516" s="153">
        <v>0.73678271671999995</v>
      </c>
      <c r="V516" s="153">
        <v>0.92577432533999993</v>
      </c>
      <c r="W516" s="153">
        <v>0.69470087565000005</v>
      </c>
      <c r="X516" s="153">
        <v>0.65331426375000001</v>
      </c>
      <c r="Y516" s="153">
        <v>0.68188300465999996</v>
      </c>
      <c r="Z516" s="153">
        <v>1.9256768309E-2</v>
      </c>
      <c r="AA516" s="153">
        <v>3.7667142562000003E-2</v>
      </c>
      <c r="AB516" s="178">
        <v>-1.8692052084999999</v>
      </c>
      <c r="AC516" s="177">
        <v>-0.20242991984</v>
      </c>
      <c r="AD516" s="153">
        <v>-1.4786539031999999E-2</v>
      </c>
      <c r="AE516" s="153">
        <v>-6.0799311098000006E-2</v>
      </c>
      <c r="AF516" s="181">
        <v>3.1151751999999999</v>
      </c>
      <c r="AG516" s="180">
        <v>83540.291270000002</v>
      </c>
      <c r="AH516" s="180">
        <v>-18945.941760000002</v>
      </c>
      <c r="AI516" s="128" t="s">
        <v>46</v>
      </c>
      <c r="AJ516" s="128" t="s">
        <v>46</v>
      </c>
      <c r="AK516" s="128" t="s">
        <v>46</v>
      </c>
    </row>
    <row r="517" spans="1:37" ht="14.75" customHeight="1" x14ac:dyDescent="0.35">
      <c r="A517" s="8"/>
      <c r="B517" s="129">
        <v>4520220000105</v>
      </c>
      <c r="C517" s="125" t="s">
        <v>8016</v>
      </c>
      <c r="D517" s="122"/>
      <c r="E517" s="126" t="s">
        <v>7520</v>
      </c>
      <c r="F517" s="126" t="s">
        <v>163</v>
      </c>
      <c r="G517" s="126" t="s">
        <v>3547</v>
      </c>
      <c r="H517" s="127">
        <v>100000</v>
      </c>
      <c r="I517" s="127">
        <v>100</v>
      </c>
      <c r="J517" s="127">
        <v>100</v>
      </c>
      <c r="K517" s="126" t="s">
        <v>215</v>
      </c>
      <c r="L517" s="126" t="s">
        <v>215</v>
      </c>
      <c r="M517" s="153">
        <v>0.01</v>
      </c>
      <c r="N517" s="128" t="s">
        <v>46</v>
      </c>
      <c r="O517" s="155">
        <v>37180</v>
      </c>
      <c r="P517" s="153">
        <v>1.1242148649999999E-2</v>
      </c>
      <c r="Q517" s="153">
        <v>9.4990973180999999E-2</v>
      </c>
      <c r="R517" s="153">
        <v>0.12131717376999999</v>
      </c>
      <c r="S517" s="153">
        <v>0.23406897521</v>
      </c>
      <c r="T517" s="153">
        <v>0.38735249884</v>
      </c>
      <c r="U517" s="153">
        <v>0.92154026348000007</v>
      </c>
      <c r="V517" s="153">
        <v>0.91673586497000004</v>
      </c>
      <c r="W517" s="153">
        <v>0.91113365849999994</v>
      </c>
      <c r="X517" s="153">
        <v>0.90608161535999998</v>
      </c>
      <c r="Y517" s="153">
        <v>0.90621161046999998</v>
      </c>
      <c r="Z517" s="153">
        <v>8.9229606360000005E-4</v>
      </c>
      <c r="AA517" s="153">
        <v>3.2060031607999999E-3</v>
      </c>
      <c r="AB517" s="178">
        <v>-29.815286436000001</v>
      </c>
      <c r="AC517" s="177">
        <v>-5.2356171473000002</v>
      </c>
      <c r="AD517" s="153">
        <v>0</v>
      </c>
      <c r="AE517" s="153">
        <v>-2.9094589375000001E-3</v>
      </c>
      <c r="AF517" s="181">
        <v>1164.1065186000001</v>
      </c>
      <c r="AG517" s="180">
        <v>56088.534780000002</v>
      </c>
      <c r="AH517" s="180">
        <v>-7788.1623499999996</v>
      </c>
      <c r="AI517" s="128" t="s">
        <v>46</v>
      </c>
      <c r="AJ517" s="128" t="s">
        <v>46</v>
      </c>
      <c r="AK517" s="128" t="s">
        <v>46</v>
      </c>
    </row>
    <row r="518" spans="1:37" ht="14.75" customHeight="1" x14ac:dyDescent="0.35">
      <c r="A518" s="8"/>
      <c r="B518" s="129">
        <v>7287126000138</v>
      </c>
      <c r="C518" s="125" t="s">
        <v>8016</v>
      </c>
      <c r="D518" s="122"/>
      <c r="E518" s="126" t="s">
        <v>7520</v>
      </c>
      <c r="F518" s="126" t="s">
        <v>163</v>
      </c>
      <c r="G518" s="126" t="s">
        <v>3570</v>
      </c>
      <c r="H518" s="127">
        <v>1000</v>
      </c>
      <c r="I518" s="127">
        <v>1000</v>
      </c>
      <c r="J518" s="127">
        <v>1000</v>
      </c>
      <c r="K518" s="126" t="s">
        <v>215</v>
      </c>
      <c r="L518" s="126" t="s">
        <v>215</v>
      </c>
      <c r="M518" s="153">
        <v>1.6200000000000001E-3</v>
      </c>
      <c r="N518" s="128" t="s">
        <v>46</v>
      </c>
      <c r="O518" s="155">
        <v>38450</v>
      </c>
      <c r="P518" s="153">
        <v>1.2348151267E-2</v>
      </c>
      <c r="Q518" s="153">
        <v>0.10470830913000001</v>
      </c>
      <c r="R518" s="153">
        <v>0.13339314599999999</v>
      </c>
      <c r="S518" s="153">
        <v>0.26508028753000001</v>
      </c>
      <c r="T518" s="153">
        <v>0.43951988355999999</v>
      </c>
      <c r="U518" s="153">
        <v>1.0122013972999999</v>
      </c>
      <c r="V518" s="153">
        <v>1.0105156219</v>
      </c>
      <c r="W518" s="153">
        <v>1.0018283590999999</v>
      </c>
      <c r="X518" s="153">
        <v>1.0261264863999999</v>
      </c>
      <c r="Y518" s="153">
        <v>1.0282572662</v>
      </c>
      <c r="Z518" s="153">
        <v>1.1480429911E-3</v>
      </c>
      <c r="AA518" s="153">
        <v>2.2557746080999999E-3</v>
      </c>
      <c r="AB518" s="178">
        <v>0.30138429187999999</v>
      </c>
      <c r="AC518" s="177">
        <v>-2.7890891791999999</v>
      </c>
      <c r="AD518" s="153">
        <v>0</v>
      </c>
      <c r="AE518" s="153">
        <v>-1.1527782011999999E-3</v>
      </c>
      <c r="AF518" s="181">
        <v>7.3034679000000002</v>
      </c>
      <c r="AG518" s="180">
        <v>848686.22342000005</v>
      </c>
      <c r="AH518" s="180">
        <v>98887.199280000001</v>
      </c>
      <c r="AI518" s="128" t="s">
        <v>46</v>
      </c>
      <c r="AJ518" s="128" t="s">
        <v>46</v>
      </c>
      <c r="AK518" s="128" t="s">
        <v>46</v>
      </c>
    </row>
    <row r="519" spans="1:37" ht="14.75" customHeight="1" x14ac:dyDescent="0.35">
      <c r="A519" s="8"/>
      <c r="B519" s="129">
        <v>47178058000193</v>
      </c>
      <c r="C519" s="125" t="s">
        <v>8016</v>
      </c>
      <c r="D519" s="122" t="s">
        <v>3552</v>
      </c>
      <c r="E519" s="126" t="s">
        <v>7520</v>
      </c>
      <c r="F519" s="126" t="s">
        <v>114</v>
      </c>
      <c r="G519" s="126" t="s">
        <v>5078</v>
      </c>
      <c r="H519" s="127">
        <v>0</v>
      </c>
      <c r="I519" s="127">
        <v>0</v>
      </c>
      <c r="J519" s="127">
        <v>0</v>
      </c>
      <c r="K519" s="126" t="s">
        <v>216</v>
      </c>
      <c r="L519" s="126" t="s">
        <v>223</v>
      </c>
      <c r="M519" s="153">
        <v>0.04</v>
      </c>
      <c r="N519" s="128" t="s">
        <v>46</v>
      </c>
      <c r="O519" s="155">
        <v>29222</v>
      </c>
      <c r="P519" s="153">
        <v>3.1206044215999998E-2</v>
      </c>
      <c r="Q519" s="153">
        <v>0.20393432219000002</v>
      </c>
      <c r="R519" s="153">
        <v>8.1852229070000004E-2</v>
      </c>
      <c r="S519" s="153">
        <v>0.15940188478</v>
      </c>
      <c r="T519" s="153">
        <v>0.16790847493000002</v>
      </c>
      <c r="U519" s="153">
        <v>2.5580186763000001</v>
      </c>
      <c r="V519" s="153">
        <v>1.9681228750999999</v>
      </c>
      <c r="W519" s="153">
        <v>0.61473836400000004</v>
      </c>
      <c r="X519" s="153">
        <v>0.61704511297999998</v>
      </c>
      <c r="Y519" s="153">
        <v>0.39282206758999999</v>
      </c>
      <c r="Z519" s="153">
        <v>0.15509385064</v>
      </c>
      <c r="AA519" s="153">
        <v>0.25171280478000002</v>
      </c>
      <c r="AB519" s="178">
        <v>-0.21861748804</v>
      </c>
      <c r="AC519" s="177">
        <v>-0.16905984854</v>
      </c>
      <c r="AD519" s="153">
        <v>-0.12576811734999999</v>
      </c>
      <c r="AE519" s="153">
        <v>-0.59130855749</v>
      </c>
      <c r="AF519" s="181">
        <v>4.2334440999999998</v>
      </c>
      <c r="AG519" s="180">
        <v>592235.63944000006</v>
      </c>
      <c r="AH519" s="180">
        <v>-425.81565999999998</v>
      </c>
      <c r="AI519" s="128" t="s">
        <v>46</v>
      </c>
      <c r="AJ519" s="128" t="s">
        <v>46</v>
      </c>
      <c r="AK519" s="128" t="s">
        <v>46</v>
      </c>
    </row>
    <row r="520" spans="1:37" ht="14.75" customHeight="1" x14ac:dyDescent="0.35">
      <c r="A520" s="8"/>
      <c r="B520" s="129">
        <v>7364099000150</v>
      </c>
      <c r="C520" s="125" t="s">
        <v>8016</v>
      </c>
      <c r="D520" s="122" t="s">
        <v>3393</v>
      </c>
      <c r="E520" s="126" t="s">
        <v>7520</v>
      </c>
      <c r="F520" s="126" t="s">
        <v>163</v>
      </c>
      <c r="G520" s="126" t="s">
        <v>3566</v>
      </c>
      <c r="H520" s="127">
        <v>15000</v>
      </c>
      <c r="I520" s="127">
        <v>1000</v>
      </c>
      <c r="J520" s="127">
        <v>1000</v>
      </c>
      <c r="K520" s="126" t="s">
        <v>7441</v>
      </c>
      <c r="L520" s="126" t="s">
        <v>223</v>
      </c>
      <c r="M520" s="153">
        <v>4.7099999999999998E-3</v>
      </c>
      <c r="N520" s="128" t="s">
        <v>46</v>
      </c>
      <c r="O520" s="155">
        <v>38595</v>
      </c>
      <c r="P520" s="153">
        <v>1.2024705392999999E-2</v>
      </c>
      <c r="Q520" s="153">
        <v>0.13878320900999999</v>
      </c>
      <c r="R520" s="153">
        <v>0.11460128311000001</v>
      </c>
      <c r="S520" s="153">
        <v>0.20182277684</v>
      </c>
      <c r="T520" s="153">
        <v>0.34846549572999996</v>
      </c>
      <c r="U520" s="153">
        <v>0.98568792505000002</v>
      </c>
      <c r="V520" s="153">
        <v>1.3393645827</v>
      </c>
      <c r="W520" s="153">
        <v>0.8606950121200001</v>
      </c>
      <c r="X520" s="153">
        <v>0.78125649710999989</v>
      </c>
      <c r="Y520" s="153">
        <v>0.81523542257000003</v>
      </c>
      <c r="Z520" s="153">
        <v>3.4674030924000003E-2</v>
      </c>
      <c r="AA520" s="153">
        <v>3.0213441365999998E-2</v>
      </c>
      <c r="AB520" s="178">
        <v>-0.45808854404999999</v>
      </c>
      <c r="AC520" s="177">
        <v>-5.9375371869999999E-2</v>
      </c>
      <c r="AD520" s="153">
        <v>-2.9210066647000002E-2</v>
      </c>
      <c r="AE520" s="153">
        <v>-6.3473448411E-2</v>
      </c>
      <c r="AF520" s="181">
        <v>6.8693207000000003</v>
      </c>
      <c r="AG520" s="180">
        <v>146912.61657000001</v>
      </c>
      <c r="AH520" s="180">
        <v>2475.1175600000001</v>
      </c>
      <c r="AI520" s="128" t="s">
        <v>46</v>
      </c>
      <c r="AJ520" s="128" t="s">
        <v>46</v>
      </c>
      <c r="AK520" s="128" t="s">
        <v>46</v>
      </c>
    </row>
    <row r="521" spans="1:37" ht="14.75" customHeight="1" x14ac:dyDescent="0.35">
      <c r="A521" s="8"/>
      <c r="B521" s="129">
        <v>6077638000107</v>
      </c>
      <c r="C521" s="125" t="s">
        <v>8016</v>
      </c>
      <c r="D521" s="122" t="s">
        <v>3393</v>
      </c>
      <c r="E521" s="126" t="s">
        <v>7520</v>
      </c>
      <c r="F521" s="126" t="s">
        <v>163</v>
      </c>
      <c r="G521" s="126" t="s">
        <v>3570</v>
      </c>
      <c r="H521" s="127">
        <v>300000</v>
      </c>
      <c r="I521" s="127">
        <v>1000</v>
      </c>
      <c r="J521" s="127">
        <v>500</v>
      </c>
      <c r="K521" s="126" t="s">
        <v>215</v>
      </c>
      <c r="L521" s="126" t="s">
        <v>216</v>
      </c>
      <c r="M521" s="153">
        <v>4.0000000000000001E-3</v>
      </c>
      <c r="N521" s="128" t="s">
        <v>8017</v>
      </c>
      <c r="O521" s="155">
        <v>38292</v>
      </c>
      <c r="P521" s="153">
        <v>1.3512202379999999E-2</v>
      </c>
      <c r="Q521" s="153">
        <v>0.10998941632999999</v>
      </c>
      <c r="R521" s="153">
        <v>0.13630557156000001</v>
      </c>
      <c r="S521" s="153">
        <v>0.28036312662000001</v>
      </c>
      <c r="T521" s="153">
        <v>0.46550075294999999</v>
      </c>
      <c r="U521" s="153">
        <v>1.1076208765</v>
      </c>
      <c r="V521" s="153">
        <v>1.0614823633999999</v>
      </c>
      <c r="W521" s="153">
        <v>1.0237016757000001</v>
      </c>
      <c r="X521" s="153">
        <v>1.0852863964999999</v>
      </c>
      <c r="Y521" s="153">
        <v>1.0890395395999999</v>
      </c>
      <c r="Z521" s="153">
        <v>2.0380256853000001E-3</v>
      </c>
      <c r="AA521" s="153">
        <v>3.7281925685000001E-3</v>
      </c>
      <c r="AB521" s="178">
        <v>1.6345892544</v>
      </c>
      <c r="AC521" s="177">
        <v>1.3491043712999999</v>
      </c>
      <c r="AD521" s="153">
        <v>-2.2740368683000001E-4</v>
      </c>
      <c r="AE521" s="153">
        <v>-1.9966136190999999E-2</v>
      </c>
      <c r="AF521" s="181">
        <v>9.0023768000000004</v>
      </c>
      <c r="AG521" s="180">
        <v>602853.48788000003</v>
      </c>
      <c r="AH521" s="180">
        <v>-70108.384829999995</v>
      </c>
      <c r="AI521" s="128" t="s">
        <v>46</v>
      </c>
      <c r="AJ521" s="128" t="s">
        <v>46</v>
      </c>
      <c r="AK521" s="128" t="s">
        <v>46</v>
      </c>
    </row>
    <row r="522" spans="1:37" ht="14.75" customHeight="1" x14ac:dyDescent="0.35">
      <c r="A522" s="8"/>
      <c r="B522" s="129">
        <v>6988623000109</v>
      </c>
      <c r="C522" s="125" t="s">
        <v>8016</v>
      </c>
      <c r="D522" s="122" t="s">
        <v>3393</v>
      </c>
      <c r="E522" s="126" t="s">
        <v>7520</v>
      </c>
      <c r="F522" s="126" t="s">
        <v>114</v>
      </c>
      <c r="G522" s="126" t="s">
        <v>267</v>
      </c>
      <c r="H522" s="127" t="s">
        <v>46</v>
      </c>
      <c r="I522" s="127" t="s">
        <v>46</v>
      </c>
      <c r="J522" s="127" t="s">
        <v>46</v>
      </c>
      <c r="K522" s="126" t="s">
        <v>216</v>
      </c>
      <c r="L522" s="126" t="s">
        <v>223</v>
      </c>
      <c r="M522" s="153">
        <v>1.4999999999999999E-2</v>
      </c>
      <c r="N522" s="128" t="s">
        <v>46</v>
      </c>
      <c r="O522" s="155">
        <v>38260</v>
      </c>
      <c r="P522" s="153">
        <v>3.1880928435999996E-2</v>
      </c>
      <c r="Q522" s="153">
        <v>0.31407913454999997</v>
      </c>
      <c r="R522" s="153">
        <v>0.13442087277000001</v>
      </c>
      <c r="S522" s="153">
        <v>6.6546831171000007E-2</v>
      </c>
      <c r="T522" s="153">
        <v>-5.5578968472000001E-2</v>
      </c>
      <c r="U522" s="153">
        <v>2.6133402168999997</v>
      </c>
      <c r="V522" s="153">
        <v>3.0311049295999997</v>
      </c>
      <c r="W522" s="153">
        <v>1.0095469402999999</v>
      </c>
      <c r="X522" s="153">
        <v>0.25760295755000001</v>
      </c>
      <c r="Y522" s="153">
        <v>-0.13002705979000001</v>
      </c>
      <c r="Z522" s="153">
        <v>0.17896469568000001</v>
      </c>
      <c r="AA522" s="153">
        <v>0.21754338527000003</v>
      </c>
      <c r="AB522" s="178">
        <v>9.6664472284000005E-2</v>
      </c>
      <c r="AC522" s="177">
        <v>0.13929245664000001</v>
      </c>
      <c r="AD522" s="153">
        <v>-0.16921363913000001</v>
      </c>
      <c r="AE522" s="153">
        <v>-0.54628578953000007</v>
      </c>
      <c r="AF522" s="181">
        <v>9.5461191999999997</v>
      </c>
      <c r="AG522" s="180">
        <v>249103.80772000001</v>
      </c>
      <c r="AH522" s="180">
        <v>-41345.161719999996</v>
      </c>
      <c r="AI522" s="128" t="s">
        <v>46</v>
      </c>
      <c r="AJ522" s="128" t="s">
        <v>46</v>
      </c>
      <c r="AK522" s="128" t="s">
        <v>46</v>
      </c>
    </row>
    <row r="523" spans="1:37" ht="14.75" customHeight="1" x14ac:dyDescent="0.35">
      <c r="A523" s="8"/>
      <c r="B523" s="129">
        <v>1197545000100</v>
      </c>
      <c r="C523" s="125" t="s">
        <v>8018</v>
      </c>
      <c r="D523" s="122" t="s">
        <v>3552</v>
      </c>
      <c r="E523" s="126" t="s">
        <v>7520</v>
      </c>
      <c r="F523" s="126" t="s">
        <v>163</v>
      </c>
      <c r="G523" s="126" t="s">
        <v>3566</v>
      </c>
      <c r="H523" s="127">
        <v>20000</v>
      </c>
      <c r="I523" s="127">
        <v>500</v>
      </c>
      <c r="J523" s="127">
        <v>500</v>
      </c>
      <c r="K523" s="126" t="s">
        <v>215</v>
      </c>
      <c r="L523" s="126" t="s">
        <v>215</v>
      </c>
      <c r="M523" s="153">
        <v>1.4999999999999999E-2</v>
      </c>
      <c r="N523" s="128" t="s">
        <v>46</v>
      </c>
      <c r="O523" s="155">
        <v>35207</v>
      </c>
      <c r="P523" s="153">
        <v>1.0064753694999999E-2</v>
      </c>
      <c r="Q523" s="153">
        <v>8.5318487025E-2</v>
      </c>
      <c r="R523" s="153">
        <v>0.10845783102000001</v>
      </c>
      <c r="S523" s="153">
        <v>0.19839920486000001</v>
      </c>
      <c r="T523" s="153">
        <v>0.33658446937000003</v>
      </c>
      <c r="U523" s="153">
        <v>0.82502696417999999</v>
      </c>
      <c r="V523" s="153">
        <v>0.82338894297999998</v>
      </c>
      <c r="W523" s="153">
        <v>0.81455557613999996</v>
      </c>
      <c r="X523" s="153">
        <v>0.76800384102999997</v>
      </c>
      <c r="Y523" s="153">
        <v>0.78743974793999993</v>
      </c>
      <c r="Z523" s="153">
        <v>1.9270990070999999E-3</v>
      </c>
      <c r="AA523" s="153">
        <v>5.3917298358999999E-3</v>
      </c>
      <c r="AB523" s="178">
        <v>-12.466079580000001</v>
      </c>
      <c r="AC523" s="177">
        <v>-3.3669529131</v>
      </c>
      <c r="AD523" s="153">
        <v>0</v>
      </c>
      <c r="AE523" s="153">
        <v>-5.5506707581E-3</v>
      </c>
      <c r="AF523" s="181">
        <v>2983.5272361000002</v>
      </c>
      <c r="AG523" s="180">
        <v>61647.238949999999</v>
      </c>
      <c r="AH523" s="180">
        <v>-12993.635480000001</v>
      </c>
      <c r="AI523" s="128" t="s">
        <v>46</v>
      </c>
      <c r="AJ523" s="128" t="s">
        <v>46</v>
      </c>
      <c r="AK523" s="128" t="s">
        <v>46</v>
      </c>
    </row>
    <row r="524" spans="1:37" ht="14.75" customHeight="1" x14ac:dyDescent="0.35">
      <c r="A524" s="8"/>
      <c r="B524" s="129">
        <v>7667369000100</v>
      </c>
      <c r="C524" s="125" t="s">
        <v>8019</v>
      </c>
      <c r="D524" s="122" t="s">
        <v>3552</v>
      </c>
      <c r="E524" s="126" t="s">
        <v>7520</v>
      </c>
      <c r="F524" s="126" t="s">
        <v>163</v>
      </c>
      <c r="G524" s="126" t="s">
        <v>3547</v>
      </c>
      <c r="H524" s="127" t="s">
        <v>46</v>
      </c>
      <c r="I524" s="127" t="s">
        <v>46</v>
      </c>
      <c r="J524" s="127" t="s">
        <v>46</v>
      </c>
      <c r="K524" s="126" t="s">
        <v>215</v>
      </c>
      <c r="L524" s="126" t="s">
        <v>215</v>
      </c>
      <c r="M524" s="153">
        <v>0.01</v>
      </c>
      <c r="N524" s="128" t="s">
        <v>46</v>
      </c>
      <c r="O524" s="155">
        <v>38901</v>
      </c>
      <c r="P524" s="153">
        <v>1.1443040790000001E-2</v>
      </c>
      <c r="Q524" s="153">
        <v>9.6913688598000008E-2</v>
      </c>
      <c r="R524" s="153">
        <v>0.12309737314999999</v>
      </c>
      <c r="S524" s="153">
        <v>0.24460923713999999</v>
      </c>
      <c r="T524" s="153">
        <v>0.40313798610000001</v>
      </c>
      <c r="U524" s="153">
        <v>0.93800777351999998</v>
      </c>
      <c r="V524" s="153">
        <v>0.93529154579999996</v>
      </c>
      <c r="W524" s="153">
        <v>0.92450356752000007</v>
      </c>
      <c r="X524" s="153">
        <v>0.94688299685999988</v>
      </c>
      <c r="Y524" s="153">
        <v>0.94314177584000003</v>
      </c>
      <c r="Z524" s="153">
        <v>9.7069299561999996E-4</v>
      </c>
      <c r="AA524" s="153">
        <v>2.8055721891000001E-3</v>
      </c>
      <c r="AB524" s="178">
        <v>-22.130570345999999</v>
      </c>
      <c r="AC524" s="177">
        <v>-3.6847891238999999</v>
      </c>
      <c r="AD524" s="153">
        <v>0</v>
      </c>
      <c r="AE524" s="153">
        <v>-5.7032809941999999E-3</v>
      </c>
      <c r="AF524" s="181">
        <v>5.4793094</v>
      </c>
      <c r="AG524" s="180">
        <v>13180.546909999999</v>
      </c>
      <c r="AH524" s="180">
        <v>-36280.387910999998</v>
      </c>
      <c r="AI524" s="128" t="s">
        <v>46</v>
      </c>
      <c r="AJ524" s="128" t="s">
        <v>46</v>
      </c>
      <c r="AK524" s="128" t="s">
        <v>46</v>
      </c>
    </row>
    <row r="525" spans="1:37" ht="14.75" customHeight="1" x14ac:dyDescent="0.35">
      <c r="A525" s="8"/>
      <c r="B525" s="129">
        <v>20216336000101</v>
      </c>
      <c r="C525" s="125" t="s">
        <v>8020</v>
      </c>
      <c r="D525" s="122" t="s">
        <v>3394</v>
      </c>
      <c r="E525" s="126" t="s">
        <v>7520</v>
      </c>
      <c r="F525" s="126" t="s">
        <v>163</v>
      </c>
      <c r="G525" s="126" t="s">
        <v>3547</v>
      </c>
      <c r="H525" s="127">
        <v>100000</v>
      </c>
      <c r="I525" s="127">
        <v>1000</v>
      </c>
      <c r="J525" s="127">
        <v>1000</v>
      </c>
      <c r="K525" s="126" t="s">
        <v>8021</v>
      </c>
      <c r="L525" s="126" t="s">
        <v>7433</v>
      </c>
      <c r="M525" s="153">
        <v>5.0000000000000001E-3</v>
      </c>
      <c r="N525" s="128" t="s">
        <v>3373</v>
      </c>
      <c r="O525" s="155">
        <v>41880</v>
      </c>
      <c r="P525" s="153">
        <v>1.2787124017000001E-2</v>
      </c>
      <c r="Q525" s="153">
        <v>0.11037405229000001</v>
      </c>
      <c r="R525" s="153">
        <v>0.13644037439000001</v>
      </c>
      <c r="S525" s="153">
        <v>0.28011007023000001</v>
      </c>
      <c r="T525" s="153">
        <v>0.46422843884000004</v>
      </c>
      <c r="U525" s="153">
        <v>1.0481848267</v>
      </c>
      <c r="V525" s="153">
        <v>1.0651943959000001</v>
      </c>
      <c r="W525" s="153">
        <v>1.0247140914000001</v>
      </c>
      <c r="X525" s="153">
        <v>1.0843068146000001</v>
      </c>
      <c r="Y525" s="153">
        <v>1.0860629593</v>
      </c>
      <c r="Z525" s="153">
        <v>8.3530644440000003E-3</v>
      </c>
      <c r="AA525" s="153">
        <v>5.9877033495999996E-3</v>
      </c>
      <c r="AB525" s="178">
        <v>0.35622912302999998</v>
      </c>
      <c r="AC525" s="177">
        <v>0.78373278850000005</v>
      </c>
      <c r="AD525" s="153">
        <v>-5.0792689673000001E-3</v>
      </c>
      <c r="AE525" s="153">
        <v>-1.9673875808000001E-2</v>
      </c>
      <c r="AF525" s="181">
        <v>2.9047866</v>
      </c>
      <c r="AG525" s="180">
        <v>238631.60691999999</v>
      </c>
      <c r="AH525" s="180">
        <v>-22065.55068</v>
      </c>
      <c r="AI525" s="128" t="s">
        <v>46</v>
      </c>
      <c r="AJ525" s="128" t="s">
        <v>46</v>
      </c>
      <c r="AK525" s="128" t="s">
        <v>46</v>
      </c>
    </row>
    <row r="526" spans="1:37" ht="14.75" customHeight="1" x14ac:dyDescent="0.35">
      <c r="A526" s="8"/>
      <c r="B526" s="129">
        <v>32387924000189</v>
      </c>
      <c r="C526" s="125" t="s">
        <v>8022</v>
      </c>
      <c r="D526" s="122" t="s">
        <v>3401</v>
      </c>
      <c r="E526" s="126" t="s">
        <v>7520</v>
      </c>
      <c r="F526" s="126" t="s">
        <v>163</v>
      </c>
      <c r="G526" s="126" t="s">
        <v>3547</v>
      </c>
      <c r="H526" s="127" t="s">
        <v>46</v>
      </c>
      <c r="I526" s="127" t="s">
        <v>46</v>
      </c>
      <c r="J526" s="127" t="s">
        <v>46</v>
      </c>
      <c r="K526" s="126" t="s">
        <v>224</v>
      </c>
      <c r="L526" s="126" t="s">
        <v>3378</v>
      </c>
      <c r="M526" s="153">
        <v>2.5000000000000001E-3</v>
      </c>
      <c r="N526" s="128" t="s">
        <v>8004</v>
      </c>
      <c r="O526" s="155">
        <v>43677</v>
      </c>
      <c r="P526" s="153">
        <v>1.2977529099000001E-2</v>
      </c>
      <c r="Q526" s="153">
        <v>0.11075593786</v>
      </c>
      <c r="R526" s="153">
        <v>0.13824250783</v>
      </c>
      <c r="S526" s="153">
        <v>0.28196583576000001</v>
      </c>
      <c r="T526" s="153">
        <v>0.46866007660999998</v>
      </c>
      <c r="U526" s="153">
        <v>1.0637926926999999</v>
      </c>
      <c r="V526" s="153">
        <v>1.0688798851000001</v>
      </c>
      <c r="W526" s="153">
        <v>1.0382487327000001</v>
      </c>
      <c r="X526" s="153">
        <v>1.0914904878</v>
      </c>
      <c r="Y526" s="153">
        <v>1.0964307809</v>
      </c>
      <c r="Z526" s="153">
        <v>1.7989809351E-3</v>
      </c>
      <c r="AA526" s="153">
        <v>4.7067697695999996E-3</v>
      </c>
      <c r="AB526" s="178">
        <v>3.0925348070999998</v>
      </c>
      <c r="AC526" s="177">
        <v>1.8119867540000001</v>
      </c>
      <c r="AD526" s="153">
        <v>0</v>
      </c>
      <c r="AE526" s="153">
        <v>-1.9999466678999999E-2</v>
      </c>
      <c r="AF526" s="181">
        <v>1.7781842999999999</v>
      </c>
      <c r="AG526" s="180">
        <v>27357399.857000001</v>
      </c>
      <c r="AH526" s="180">
        <v>2178111.6872999999</v>
      </c>
      <c r="AI526" s="128" t="s">
        <v>46</v>
      </c>
      <c r="AJ526" s="128" t="s">
        <v>46</v>
      </c>
      <c r="AK526" s="128" t="s">
        <v>46</v>
      </c>
    </row>
    <row r="527" spans="1:37" ht="14.75" customHeight="1" x14ac:dyDescent="0.35">
      <c r="A527" s="8"/>
      <c r="B527" s="129">
        <v>13400050000108</v>
      </c>
      <c r="C527" s="125" t="s">
        <v>8023</v>
      </c>
      <c r="D527" s="122" t="s">
        <v>3393</v>
      </c>
      <c r="E527" s="126" t="s">
        <v>7520</v>
      </c>
      <c r="F527" s="126" t="s">
        <v>163</v>
      </c>
      <c r="G527" s="126" t="s">
        <v>4793</v>
      </c>
      <c r="H527" s="127">
        <v>5000</v>
      </c>
      <c r="I527" s="127">
        <v>100</v>
      </c>
      <c r="J527" s="127">
        <v>100</v>
      </c>
      <c r="K527" s="126" t="s">
        <v>216</v>
      </c>
      <c r="L527" s="126" t="s">
        <v>7441</v>
      </c>
      <c r="M527" s="153">
        <v>5.0000000000000001E-3</v>
      </c>
      <c r="N527" s="128" t="s">
        <v>46</v>
      </c>
      <c r="O527" s="155">
        <v>40724</v>
      </c>
      <c r="P527" s="153">
        <v>4.6828158719999999E-3</v>
      </c>
      <c r="Q527" s="153">
        <v>8.9842248382000001E-2</v>
      </c>
      <c r="R527" s="153">
        <v>5.2653846325000003E-2</v>
      </c>
      <c r="S527" s="153">
        <v>0.10605510499</v>
      </c>
      <c r="T527" s="153">
        <v>0.22169516846000001</v>
      </c>
      <c r="U527" s="153">
        <v>0.38385930543999996</v>
      </c>
      <c r="V527" s="153">
        <v>0.86704671532000011</v>
      </c>
      <c r="W527" s="153">
        <v>0.39544847728999999</v>
      </c>
      <c r="X527" s="153">
        <v>0.41053958887999997</v>
      </c>
      <c r="Y527" s="153">
        <v>0.51865609811000002</v>
      </c>
      <c r="Z527" s="153">
        <v>5.0000812405000004E-2</v>
      </c>
      <c r="AA527" s="153">
        <v>7.3033591672999998E-2</v>
      </c>
      <c r="AB527" s="178">
        <v>-1.4049708626999999</v>
      </c>
      <c r="AC527" s="177">
        <v>8.6019990448000003E-2</v>
      </c>
      <c r="AD527" s="153">
        <v>-4.5823986944999999E-2</v>
      </c>
      <c r="AE527" s="153">
        <v>-0.14626645183</v>
      </c>
      <c r="AF527" s="181">
        <v>3.8704443999999998</v>
      </c>
      <c r="AG527" s="180">
        <v>209261.73556999999</v>
      </c>
      <c r="AH527" s="180">
        <v>-18292.634580000002</v>
      </c>
      <c r="AI527" s="128" t="s">
        <v>46</v>
      </c>
      <c r="AJ527" s="128" t="s">
        <v>46</v>
      </c>
      <c r="AK527" s="128" t="s">
        <v>46</v>
      </c>
    </row>
    <row r="528" spans="1:37" ht="14.75" customHeight="1" x14ac:dyDescent="0.35">
      <c r="A528" s="8"/>
      <c r="B528" s="129">
        <v>32743313000126</v>
      </c>
      <c r="C528" s="125" t="s">
        <v>8024</v>
      </c>
      <c r="D528" s="122" t="s">
        <v>3393</v>
      </c>
      <c r="E528" s="126" t="s">
        <v>7520</v>
      </c>
      <c r="F528" s="126" t="s">
        <v>163</v>
      </c>
      <c r="G528" s="126" t="s">
        <v>3547</v>
      </c>
      <c r="H528" s="127" t="s">
        <v>46</v>
      </c>
      <c r="I528" s="127" t="s">
        <v>46</v>
      </c>
      <c r="J528" s="127" t="s">
        <v>46</v>
      </c>
      <c r="K528" s="126" t="s">
        <v>215</v>
      </c>
      <c r="L528" s="126" t="s">
        <v>216</v>
      </c>
      <c r="M528" s="153">
        <v>8.0000000000000002E-3</v>
      </c>
      <c r="N528" s="128" t="s">
        <v>8004</v>
      </c>
      <c r="O528" s="155">
        <v>43738</v>
      </c>
      <c r="P528" s="153">
        <v>1.1016308834E-2</v>
      </c>
      <c r="Q528" s="153">
        <v>9.6671853985999992E-2</v>
      </c>
      <c r="R528" s="153">
        <v>0.12249574744</v>
      </c>
      <c r="S528" s="153">
        <v>0.21617600699</v>
      </c>
      <c r="T528" s="153">
        <v>0.37188967985999999</v>
      </c>
      <c r="U528" s="153">
        <v>0.90302774507999994</v>
      </c>
      <c r="V528" s="153">
        <v>0.93295765602000003</v>
      </c>
      <c r="W528" s="153">
        <v>0.91998515171999995</v>
      </c>
      <c r="X528" s="153">
        <v>0.83681788857000006</v>
      </c>
      <c r="Y528" s="153">
        <v>0.87003632792999996</v>
      </c>
      <c r="Z528" s="153">
        <v>4.8068504797999997E-3</v>
      </c>
      <c r="AA528" s="153">
        <v>1.2762008437E-2</v>
      </c>
      <c r="AB528" s="178">
        <v>-2.0076328741</v>
      </c>
      <c r="AC528" s="177">
        <v>-0.56950636236999996</v>
      </c>
      <c r="AD528" s="153">
        <v>-5.2308166620000001E-4</v>
      </c>
      <c r="AE528" s="153">
        <v>-2.0365749425000003E-2</v>
      </c>
      <c r="AF528" s="181">
        <v>1.6175991000000001</v>
      </c>
      <c r="AG528" s="180">
        <v>278005.91895999998</v>
      </c>
      <c r="AH528" s="180">
        <v>-100986.64003</v>
      </c>
      <c r="AI528" s="128" t="s">
        <v>46</v>
      </c>
      <c r="AJ528" s="128" t="s">
        <v>46</v>
      </c>
      <c r="AK528" s="128" t="s">
        <v>46</v>
      </c>
    </row>
    <row r="529" spans="1:37" ht="14.75" customHeight="1" x14ac:dyDescent="0.35">
      <c r="A529" s="8"/>
      <c r="B529" s="129">
        <v>3766575000108</v>
      </c>
      <c r="C529" s="125" t="s">
        <v>8025</v>
      </c>
      <c r="D529" s="122"/>
      <c r="E529" s="126" t="s">
        <v>7520</v>
      </c>
      <c r="F529" s="126" t="s">
        <v>163</v>
      </c>
      <c r="G529" s="126" t="s">
        <v>3570</v>
      </c>
      <c r="H529" s="127">
        <v>100</v>
      </c>
      <c r="I529" s="127">
        <v>100</v>
      </c>
      <c r="J529" s="127">
        <v>15</v>
      </c>
      <c r="K529" s="126" t="s">
        <v>215</v>
      </c>
      <c r="L529" s="126" t="s">
        <v>215</v>
      </c>
      <c r="M529" s="153">
        <v>1.4999999999999999E-2</v>
      </c>
      <c r="N529" s="128" t="s">
        <v>46</v>
      </c>
      <c r="O529" s="155">
        <v>36654</v>
      </c>
      <c r="P529" s="153">
        <v>1.0840414488000001E-2</v>
      </c>
      <c r="Q529" s="153">
        <v>9.1543740730999995E-2</v>
      </c>
      <c r="R529" s="153">
        <v>0.11497755341999999</v>
      </c>
      <c r="S529" s="153">
        <v>0.22152612687000001</v>
      </c>
      <c r="T529" s="153">
        <v>0.36579625396999998</v>
      </c>
      <c r="U529" s="153">
        <v>0.88860935173</v>
      </c>
      <c r="V529" s="153">
        <v>0.88346742359999997</v>
      </c>
      <c r="W529" s="153">
        <v>0.86352093143000008</v>
      </c>
      <c r="X529" s="153">
        <v>0.85752821662000001</v>
      </c>
      <c r="Y529" s="153">
        <v>0.85578075113999996</v>
      </c>
      <c r="Z529" s="153">
        <v>1.0693502453000001E-3</v>
      </c>
      <c r="AA529" s="153">
        <v>3.3961362055999998E-3</v>
      </c>
      <c r="AB529" s="178">
        <v>-31.298376922999999</v>
      </c>
      <c r="AC529" s="177">
        <v>-14.813762542999999</v>
      </c>
      <c r="AD529" s="153">
        <v>0</v>
      </c>
      <c r="AE529" s="153">
        <v>-6.4814856226999996E-3</v>
      </c>
      <c r="AF529" s="181">
        <v>755.07446630000004</v>
      </c>
      <c r="AG529" s="180">
        <v>588655.95204999996</v>
      </c>
      <c r="AH529" s="180">
        <v>-66138.694109999997</v>
      </c>
      <c r="AI529" s="128" t="s">
        <v>46</v>
      </c>
      <c r="AJ529" s="128" t="s">
        <v>46</v>
      </c>
      <c r="AK529" s="128" t="s">
        <v>46</v>
      </c>
    </row>
    <row r="530" spans="1:37" ht="14.75" customHeight="1" x14ac:dyDescent="0.35">
      <c r="A530" s="8"/>
      <c r="B530" s="129">
        <v>32312124000107</v>
      </c>
      <c r="C530" s="125" t="s">
        <v>8026</v>
      </c>
      <c r="D530" s="122" t="s">
        <v>3394</v>
      </c>
      <c r="E530" s="126" t="s">
        <v>7520</v>
      </c>
      <c r="F530" s="126" t="s">
        <v>163</v>
      </c>
      <c r="G530" s="126" t="s">
        <v>3570</v>
      </c>
      <c r="H530" s="127" t="s">
        <v>46</v>
      </c>
      <c r="I530" s="127" t="s">
        <v>46</v>
      </c>
      <c r="J530" s="127" t="s">
        <v>46</v>
      </c>
      <c r="K530" s="126" t="s">
        <v>215</v>
      </c>
      <c r="L530" s="126" t="s">
        <v>215</v>
      </c>
      <c r="M530" s="153">
        <v>2.5000000000000001E-3</v>
      </c>
      <c r="N530" s="128" t="s">
        <v>46</v>
      </c>
      <c r="O530" s="155">
        <v>43677</v>
      </c>
      <c r="P530" s="153">
        <v>1.2369264805E-2</v>
      </c>
      <c r="Q530" s="153">
        <v>0.10508868451</v>
      </c>
      <c r="R530" s="153">
        <v>0.13397649145000001</v>
      </c>
      <c r="S530" s="153">
        <v>0.26863028051999999</v>
      </c>
      <c r="T530" s="153">
        <v>0.44460355425000003</v>
      </c>
      <c r="U530" s="153">
        <v>1.0139321139999999</v>
      </c>
      <c r="V530" s="153">
        <v>1.0141865365</v>
      </c>
      <c r="W530" s="153">
        <v>1.0062094839</v>
      </c>
      <c r="X530" s="153">
        <v>1.0398685186000001</v>
      </c>
      <c r="Y530" s="153">
        <v>1.0401505195</v>
      </c>
      <c r="Z530" s="153">
        <v>1.0499400341999999E-3</v>
      </c>
      <c r="AA530" s="153">
        <v>2.9464653743000004E-3</v>
      </c>
      <c r="AB530" s="178">
        <v>1.3165477413</v>
      </c>
      <c r="AC530" s="177">
        <v>2.3081190465999999</v>
      </c>
      <c r="AD530" s="153">
        <v>0</v>
      </c>
      <c r="AE530" s="153">
        <v>-1.1424142808E-3</v>
      </c>
      <c r="AF530" s="181">
        <v>1.7301085</v>
      </c>
      <c r="AG530" s="180">
        <v>49337825.159000002</v>
      </c>
      <c r="AH530" s="180">
        <v>1158014.7969</v>
      </c>
      <c r="AI530" s="128" t="s">
        <v>46</v>
      </c>
      <c r="AJ530" s="128" t="s">
        <v>46</v>
      </c>
      <c r="AK530" s="128" t="s">
        <v>46</v>
      </c>
    </row>
    <row r="531" spans="1:37" ht="14.75" customHeight="1" x14ac:dyDescent="0.35">
      <c r="A531" s="8"/>
      <c r="B531" s="129">
        <v>7667259000130</v>
      </c>
      <c r="C531" s="125" t="s">
        <v>8027</v>
      </c>
      <c r="D531" s="122"/>
      <c r="E531" s="126" t="s">
        <v>7520</v>
      </c>
      <c r="F531" s="126" t="s">
        <v>163</v>
      </c>
      <c r="G531" s="126" t="s">
        <v>6822</v>
      </c>
      <c r="H531" s="127">
        <v>50</v>
      </c>
      <c r="I531" s="127">
        <v>50</v>
      </c>
      <c r="J531" s="127">
        <v>50</v>
      </c>
      <c r="K531" s="126" t="s">
        <v>215</v>
      </c>
      <c r="L531" s="126" t="s">
        <v>215</v>
      </c>
      <c r="M531" s="153">
        <v>1.4999999999999999E-2</v>
      </c>
      <c r="N531" s="128" t="s">
        <v>46</v>
      </c>
      <c r="O531" s="155">
        <v>38807</v>
      </c>
      <c r="P531" s="153">
        <v>1.0164979704999999E-2</v>
      </c>
      <c r="Q531" s="153">
        <v>8.6936287390999997E-2</v>
      </c>
      <c r="R531" s="153">
        <v>0.11106186883999999</v>
      </c>
      <c r="S531" s="153">
        <v>0.21353271299999999</v>
      </c>
      <c r="T531" s="153">
        <v>0.35490069756999998</v>
      </c>
      <c r="U531" s="153">
        <v>0.83324268050000005</v>
      </c>
      <c r="V531" s="153">
        <v>0.83900195933999999</v>
      </c>
      <c r="W531" s="153">
        <v>0.83411279487000001</v>
      </c>
      <c r="X531" s="153">
        <v>0.82658569060000009</v>
      </c>
      <c r="Y531" s="153">
        <v>0.83029058460000005</v>
      </c>
      <c r="Z531" s="153">
        <v>8.2656727575999996E-4</v>
      </c>
      <c r="AA531" s="153">
        <v>2.0301616956999997E-3</v>
      </c>
      <c r="AB531" s="178">
        <v>-44.542887694000001</v>
      </c>
      <c r="AC531" s="177">
        <v>-27.889246212</v>
      </c>
      <c r="AD531" s="153">
        <v>0</v>
      </c>
      <c r="AE531" s="153">
        <v>-3.3285212538999996E-3</v>
      </c>
      <c r="AF531" s="181">
        <v>4.2032686000000004</v>
      </c>
      <c r="AG531" s="180">
        <v>4936304.4012000002</v>
      </c>
      <c r="AH531" s="180">
        <v>-2321817.5309000001</v>
      </c>
      <c r="AI531" s="128" t="s">
        <v>46</v>
      </c>
      <c r="AJ531" s="128" t="s">
        <v>46</v>
      </c>
      <c r="AK531" s="128" t="s">
        <v>46</v>
      </c>
    </row>
    <row r="532" spans="1:37" ht="14.75" customHeight="1" x14ac:dyDescent="0.35">
      <c r="A532" s="8"/>
      <c r="B532" s="129">
        <v>96498654000166</v>
      </c>
      <c r="C532" s="125" t="s">
        <v>8028</v>
      </c>
      <c r="D532" s="122" t="s">
        <v>3552</v>
      </c>
      <c r="E532" s="126" t="s">
        <v>7520</v>
      </c>
      <c r="F532" s="126" t="s">
        <v>114</v>
      </c>
      <c r="G532" s="126" t="s">
        <v>115</v>
      </c>
      <c r="H532" s="127">
        <v>500</v>
      </c>
      <c r="I532" s="127">
        <v>100</v>
      </c>
      <c r="J532" s="127">
        <v>100</v>
      </c>
      <c r="K532" s="126" t="s">
        <v>216</v>
      </c>
      <c r="L532" s="126" t="s">
        <v>223</v>
      </c>
      <c r="M532" s="153">
        <v>3.5000000000000003E-2</v>
      </c>
      <c r="N532" s="128" t="s">
        <v>46</v>
      </c>
      <c r="O532" s="155">
        <v>34596</v>
      </c>
      <c r="P532" s="153">
        <v>3.8905843230000001E-2</v>
      </c>
      <c r="Q532" s="153">
        <v>0.31245679762</v>
      </c>
      <c r="R532" s="153">
        <v>0.18514041433</v>
      </c>
      <c r="S532" s="153">
        <v>0.20941426526000001</v>
      </c>
      <c r="T532" s="153">
        <v>0.19434038828</v>
      </c>
      <c r="U532" s="153">
        <v>3.1891858165000002</v>
      </c>
      <c r="V532" s="153">
        <v>3.0154481318999999</v>
      </c>
      <c r="W532" s="153">
        <v>1.3904681242000001</v>
      </c>
      <c r="X532" s="153">
        <v>0.81064316861999997</v>
      </c>
      <c r="Y532" s="153">
        <v>0.45465955884999998</v>
      </c>
      <c r="Z532" s="153">
        <v>0.15304460217000002</v>
      </c>
      <c r="AA532" s="153">
        <v>0.27573404630999998</v>
      </c>
      <c r="AB532" s="178">
        <v>0.38144372626</v>
      </c>
      <c r="AC532" s="177">
        <v>-0.10881276328</v>
      </c>
      <c r="AD532" s="153">
        <v>-0.12682589537</v>
      </c>
      <c r="AE532" s="153">
        <v>-0.73408835997999999</v>
      </c>
      <c r="AF532" s="181">
        <v>14.801349</v>
      </c>
      <c r="AG532" s="180">
        <v>11321.59432</v>
      </c>
      <c r="AH532" s="180">
        <v>-632.83538999999996</v>
      </c>
      <c r="AI532" s="128" t="s">
        <v>46</v>
      </c>
      <c r="AJ532" s="128" t="s">
        <v>46</v>
      </c>
      <c r="AK532" s="128" t="s">
        <v>46</v>
      </c>
    </row>
    <row r="533" spans="1:37" ht="14.75" customHeight="1" x14ac:dyDescent="0.35">
      <c r="A533" s="8"/>
      <c r="B533" s="129">
        <v>18079414000113</v>
      </c>
      <c r="C533" s="125" t="s">
        <v>8029</v>
      </c>
      <c r="D533" s="122"/>
      <c r="E533" s="126" t="s">
        <v>7520</v>
      </c>
      <c r="F533" s="126" t="s">
        <v>163</v>
      </c>
      <c r="G533" s="126" t="s">
        <v>3547</v>
      </c>
      <c r="H533" s="127">
        <v>1000000</v>
      </c>
      <c r="I533" s="127">
        <v>0</v>
      </c>
      <c r="J533" s="127">
        <v>0</v>
      </c>
      <c r="K533" s="126" t="s">
        <v>215</v>
      </c>
      <c r="L533" s="126" t="s">
        <v>216</v>
      </c>
      <c r="M533" s="153">
        <v>5.0000000000000001E-3</v>
      </c>
      <c r="N533" s="128" t="s">
        <v>219</v>
      </c>
      <c r="O533" s="155">
        <v>41543</v>
      </c>
      <c r="P533" s="153">
        <v>1.2201028752E-2</v>
      </c>
      <c r="Q533" s="153">
        <v>-0.49973240519000001</v>
      </c>
      <c r="R533" s="153">
        <v>-0.60639395363000004</v>
      </c>
      <c r="S533" s="153">
        <v>-0.77222612773999999</v>
      </c>
      <c r="T533" s="153">
        <v>-0.79583568670999993</v>
      </c>
      <c r="U533" s="153">
        <v>1.0001414854999999</v>
      </c>
      <c r="V533" s="153">
        <v>-4.8228016135000003</v>
      </c>
      <c r="W533" s="153">
        <v>-4.5542269431999998</v>
      </c>
      <c r="X533" s="153">
        <v>-2.9892893605999999</v>
      </c>
      <c r="Y533" s="153">
        <v>-1.8618584919000001</v>
      </c>
      <c r="Z533" s="153">
        <v>0.70241414523000001</v>
      </c>
      <c r="AA533" s="153">
        <v>0.2395593419</v>
      </c>
      <c r="AB533" s="178">
        <v>-1.0499088602</v>
      </c>
      <c r="AC533" s="177">
        <v>-0.79828070185</v>
      </c>
      <c r="AD533" s="153">
        <v>-0.62037766108000003</v>
      </c>
      <c r="AE533" s="153">
        <v>-0.85948680218999995</v>
      </c>
      <c r="AF533" s="181">
        <v>2839.8854403</v>
      </c>
      <c r="AG533" s="180">
        <v>17283.54279</v>
      </c>
      <c r="AH533" s="180">
        <v>-21100</v>
      </c>
      <c r="AI533" s="128" t="s">
        <v>46</v>
      </c>
      <c r="AJ533" s="128" t="s">
        <v>46</v>
      </c>
      <c r="AK533" s="128" t="s">
        <v>46</v>
      </c>
    </row>
    <row r="534" spans="1:37" ht="14.75" customHeight="1" x14ac:dyDescent="0.35">
      <c r="A534" s="8"/>
      <c r="B534" s="129">
        <v>11484558000106</v>
      </c>
      <c r="C534" s="125" t="s">
        <v>8030</v>
      </c>
      <c r="D534" s="122" t="s">
        <v>3394</v>
      </c>
      <c r="E534" s="126" t="s">
        <v>7520</v>
      </c>
      <c r="F534" s="126" t="s">
        <v>163</v>
      </c>
      <c r="G534" s="126" t="s">
        <v>5358</v>
      </c>
      <c r="H534" s="127" t="s">
        <v>46</v>
      </c>
      <c r="I534" s="127" t="s">
        <v>46</v>
      </c>
      <c r="J534" s="127" t="s">
        <v>46</v>
      </c>
      <c r="K534" s="126" t="s">
        <v>215</v>
      </c>
      <c r="L534" s="126" t="s">
        <v>215</v>
      </c>
      <c r="M534" s="153">
        <v>2E-3</v>
      </c>
      <c r="N534" s="128" t="s">
        <v>46</v>
      </c>
      <c r="O534" s="155">
        <v>40361</v>
      </c>
      <c r="P534" s="153">
        <v>1.1760407935E-2</v>
      </c>
      <c r="Q534" s="153">
        <v>0.10626987698000001</v>
      </c>
      <c r="R534" s="153">
        <v>0.12918836074000001</v>
      </c>
      <c r="S534" s="153">
        <v>0.24293916178</v>
      </c>
      <c r="T534" s="153">
        <v>0.40839615315000005</v>
      </c>
      <c r="U534" s="153">
        <v>0.96402296078000005</v>
      </c>
      <c r="V534" s="153">
        <v>1.0255859513000001</v>
      </c>
      <c r="W534" s="153">
        <v>0.97024897713000002</v>
      </c>
      <c r="X534" s="153">
        <v>0.94041813075999992</v>
      </c>
      <c r="Y534" s="153">
        <v>0.95544326359999998</v>
      </c>
      <c r="Z534" s="153">
        <v>3.9867764712999999E-3</v>
      </c>
      <c r="AA534" s="153">
        <v>5.3567752107000002E-3</v>
      </c>
      <c r="AB534" s="178">
        <v>-0.91616668526</v>
      </c>
      <c r="AC534" s="177">
        <v>-0.14774377792000001</v>
      </c>
      <c r="AD534" s="153">
        <v>-3.7147793069999997E-4</v>
      </c>
      <c r="AE534" s="153">
        <v>-8.7025155310000001E-3</v>
      </c>
      <c r="AF534" s="181">
        <v>4.0373431999999996</v>
      </c>
      <c r="AG534" s="180">
        <v>982623.11164000002</v>
      </c>
      <c r="AH534" s="180">
        <v>28730.975760000001</v>
      </c>
      <c r="AI534" s="128" t="s">
        <v>46</v>
      </c>
      <c r="AJ534" s="128" t="s">
        <v>46</v>
      </c>
      <c r="AK534" s="128" t="s">
        <v>46</v>
      </c>
    </row>
    <row r="535" spans="1:37" ht="14.75" customHeight="1" x14ac:dyDescent="0.35">
      <c r="A535" s="8"/>
      <c r="B535" s="129">
        <v>211294000109</v>
      </c>
      <c r="C535" s="125" t="s">
        <v>8031</v>
      </c>
      <c r="D535" s="122"/>
      <c r="E535" s="126" t="s">
        <v>7520</v>
      </c>
      <c r="F535" s="126" t="s">
        <v>163</v>
      </c>
      <c r="G535" s="126" t="s">
        <v>4397</v>
      </c>
      <c r="H535" s="127">
        <v>1</v>
      </c>
      <c r="I535" s="127">
        <v>1</v>
      </c>
      <c r="J535" s="127">
        <v>1</v>
      </c>
      <c r="K535" s="126" t="s">
        <v>215</v>
      </c>
      <c r="L535" s="126" t="s">
        <v>215</v>
      </c>
      <c r="M535" s="153">
        <v>1.1999999999999999E-3</v>
      </c>
      <c r="N535" s="128" t="s">
        <v>46</v>
      </c>
      <c r="O535" s="155">
        <v>36559</v>
      </c>
      <c r="P535" s="153">
        <v>1.2121938435E-2</v>
      </c>
      <c r="Q535" s="153">
        <v>0.10321918912</v>
      </c>
      <c r="R535" s="153">
        <v>0.13272919380000001</v>
      </c>
      <c r="S535" s="153">
        <v>0.25755087569000001</v>
      </c>
      <c r="T535" s="153">
        <v>0.42635971347999996</v>
      </c>
      <c r="U535" s="153">
        <v>0.99365830204000005</v>
      </c>
      <c r="V535" s="153">
        <v>0.99614446986999994</v>
      </c>
      <c r="W535" s="153">
        <v>0.99684184998000003</v>
      </c>
      <c r="X535" s="153">
        <v>0.99698011351999993</v>
      </c>
      <c r="Y535" s="153">
        <v>0.99746903339000004</v>
      </c>
      <c r="Z535" s="153">
        <v>9.8907343893000002E-4</v>
      </c>
      <c r="AA535" s="153">
        <v>2.3172794455E-3</v>
      </c>
      <c r="AB535" s="178">
        <v>-0.64436405384999995</v>
      </c>
      <c r="AC535" s="177">
        <v>-1.5060934163999999</v>
      </c>
      <c r="AD535" s="153">
        <v>0</v>
      </c>
      <c r="AE535" s="153">
        <v>-4.3471041429000001E-3</v>
      </c>
      <c r="AF535" s="181">
        <v>36.450718899999998</v>
      </c>
      <c r="AG535" s="180">
        <v>1048665.7677</v>
      </c>
      <c r="AH535" s="180">
        <v>113855.11588</v>
      </c>
      <c r="AI535" s="128" t="s">
        <v>46</v>
      </c>
      <c r="AJ535" s="128" t="s">
        <v>46</v>
      </c>
      <c r="AK535" s="128" t="s">
        <v>46</v>
      </c>
    </row>
    <row r="536" spans="1:37" ht="14.75" customHeight="1" x14ac:dyDescent="0.35">
      <c r="A536" s="8"/>
      <c r="B536" s="129">
        <v>8246263000197</v>
      </c>
      <c r="C536" s="125" t="s">
        <v>8032</v>
      </c>
      <c r="D536" s="122"/>
      <c r="E536" s="126" t="s">
        <v>7520</v>
      </c>
      <c r="F536" s="126" t="s">
        <v>163</v>
      </c>
      <c r="G536" s="126" t="s">
        <v>5358</v>
      </c>
      <c r="H536" s="127">
        <v>50000</v>
      </c>
      <c r="I536" s="127">
        <v>1000</v>
      </c>
      <c r="J536" s="127">
        <v>1000</v>
      </c>
      <c r="K536" s="126" t="s">
        <v>215</v>
      </c>
      <c r="L536" s="126" t="s">
        <v>215</v>
      </c>
      <c r="M536" s="153">
        <v>2E-3</v>
      </c>
      <c r="N536" s="128" t="s">
        <v>46</v>
      </c>
      <c r="O536" s="155">
        <v>39153</v>
      </c>
      <c r="P536" s="153">
        <v>1.1186196789E-2</v>
      </c>
      <c r="Q536" s="153">
        <v>9.5893973835999999E-2</v>
      </c>
      <c r="R536" s="153">
        <v>0.12277362843</v>
      </c>
      <c r="S536" s="153">
        <v>0.23878095299000002</v>
      </c>
      <c r="T536" s="153">
        <v>0.39668492875</v>
      </c>
      <c r="U536" s="153">
        <v>0.91695378321999998</v>
      </c>
      <c r="V536" s="153">
        <v>0.92545051498999997</v>
      </c>
      <c r="W536" s="153">
        <v>0.92207213343999994</v>
      </c>
      <c r="X536" s="153">
        <v>0.92432169367000006</v>
      </c>
      <c r="Y536" s="153">
        <v>0.92804484083999994</v>
      </c>
      <c r="Z536" s="153">
        <v>9.5151979969000005E-4</v>
      </c>
      <c r="AA536" s="153">
        <v>2.3946982999999999E-3</v>
      </c>
      <c r="AB536" s="178">
        <v>-16.369339643</v>
      </c>
      <c r="AC536" s="177">
        <v>-2.2370741761000001</v>
      </c>
      <c r="AD536" s="153">
        <v>0</v>
      </c>
      <c r="AE536" s="153">
        <v>-5.5119490221000001E-3</v>
      </c>
      <c r="AF536" s="181">
        <v>5.4282731000000002</v>
      </c>
      <c r="AG536" s="180">
        <v>322755.58675000002</v>
      </c>
      <c r="AH536" s="180">
        <v>-34447.852559999999</v>
      </c>
      <c r="AI536" s="128" t="s">
        <v>46</v>
      </c>
      <c r="AJ536" s="128" t="s">
        <v>46</v>
      </c>
      <c r="AK536" s="128" t="s">
        <v>46</v>
      </c>
    </row>
    <row r="537" spans="1:37" ht="14.75" customHeight="1" x14ac:dyDescent="0.35">
      <c r="A537" s="8"/>
      <c r="B537" s="129">
        <v>96500715000182</v>
      </c>
      <c r="C537" s="125" t="s">
        <v>8033</v>
      </c>
      <c r="D537" s="122"/>
      <c r="E537" s="126" t="s">
        <v>7520</v>
      </c>
      <c r="F537" s="126" t="s">
        <v>163</v>
      </c>
      <c r="G537" s="126" t="s">
        <v>3570</v>
      </c>
      <c r="H537" s="127" t="s">
        <v>46</v>
      </c>
      <c r="I537" s="127" t="s">
        <v>46</v>
      </c>
      <c r="J537" s="127" t="s">
        <v>46</v>
      </c>
      <c r="K537" s="126" t="s">
        <v>215</v>
      </c>
      <c r="L537" s="126" t="s">
        <v>215</v>
      </c>
      <c r="M537" s="153">
        <v>8.0000000000000002E-3</v>
      </c>
      <c r="N537" s="128" t="s">
        <v>46</v>
      </c>
      <c r="O537" s="155">
        <v>34281</v>
      </c>
      <c r="P537" s="153">
        <v>1.1617377966E-2</v>
      </c>
      <c r="Q537" s="153">
        <v>9.8410536541999993E-2</v>
      </c>
      <c r="R537" s="153">
        <v>0.12517565254000002</v>
      </c>
      <c r="S537" s="153">
        <v>0.24019142782</v>
      </c>
      <c r="T537" s="153">
        <v>0.39763441548</v>
      </c>
      <c r="U537" s="153">
        <v>0.95229852273000004</v>
      </c>
      <c r="V537" s="153">
        <v>0.94973727836999999</v>
      </c>
      <c r="W537" s="153">
        <v>0.94011215978999996</v>
      </c>
      <c r="X537" s="153">
        <v>0.92978164543000008</v>
      </c>
      <c r="Y537" s="153">
        <v>0.93026616612000002</v>
      </c>
      <c r="Z537" s="153">
        <v>1.0010079485999999E-3</v>
      </c>
      <c r="AA537" s="153">
        <v>2.3356879023999997E-3</v>
      </c>
      <c r="AB537" s="178">
        <v>-16.293975810999999</v>
      </c>
      <c r="AC537" s="177">
        <v>-15.287741242999999</v>
      </c>
      <c r="AD537" s="153">
        <v>0</v>
      </c>
      <c r="AE537" s="153">
        <v>-3.8107386159E-3</v>
      </c>
      <c r="AF537" s="181">
        <v>437.74665440000001</v>
      </c>
      <c r="AG537" s="180">
        <v>466015.60384</v>
      </c>
      <c r="AH537" s="180">
        <v>29876.4195</v>
      </c>
      <c r="AI537" s="128" t="s">
        <v>46</v>
      </c>
      <c r="AJ537" s="128" t="s">
        <v>46</v>
      </c>
      <c r="AK537" s="128" t="s">
        <v>46</v>
      </c>
    </row>
    <row r="538" spans="1:37" ht="14.75" customHeight="1" x14ac:dyDescent="0.35">
      <c r="A538" s="8"/>
      <c r="B538" s="129">
        <v>3256793000100</v>
      </c>
      <c r="C538" s="125" t="s">
        <v>8034</v>
      </c>
      <c r="D538" s="122"/>
      <c r="E538" s="126" t="s">
        <v>7520</v>
      </c>
      <c r="F538" s="126" t="s">
        <v>163</v>
      </c>
      <c r="G538" s="126" t="s">
        <v>6644</v>
      </c>
      <c r="H538" s="127">
        <v>0</v>
      </c>
      <c r="I538" s="127">
        <v>0</v>
      </c>
      <c r="J538" s="127">
        <v>0</v>
      </c>
      <c r="K538" s="126" t="s">
        <v>215</v>
      </c>
      <c r="L538" s="126" t="s">
        <v>215</v>
      </c>
      <c r="M538" s="153">
        <v>1.5E-3</v>
      </c>
      <c r="N538" s="128" t="s">
        <v>46</v>
      </c>
      <c r="O538" s="155">
        <v>36374</v>
      </c>
      <c r="P538" s="153">
        <v>1.1874850507E-2</v>
      </c>
      <c r="Q538" s="153">
        <v>0.10126671496</v>
      </c>
      <c r="R538" s="153">
        <v>0.12960420144000001</v>
      </c>
      <c r="S538" s="153">
        <v>0.25121479123000001</v>
      </c>
      <c r="T538" s="153">
        <v>0.41607232749</v>
      </c>
      <c r="U538" s="153">
        <v>0.9734040355800001</v>
      </c>
      <c r="V538" s="153">
        <v>0.97730159435000008</v>
      </c>
      <c r="W538" s="153">
        <v>0.97337208369999995</v>
      </c>
      <c r="X538" s="153">
        <v>0.97245311404000001</v>
      </c>
      <c r="Y538" s="153">
        <v>0.97340168220000001</v>
      </c>
      <c r="Z538" s="153">
        <v>9.2250678018999997E-4</v>
      </c>
      <c r="AA538" s="153">
        <v>5.5004392609999996E-3</v>
      </c>
      <c r="AB538" s="178">
        <v>-7.9634940499000004</v>
      </c>
      <c r="AC538" s="177">
        <v>-0.39909202978000002</v>
      </c>
      <c r="AD538" s="153">
        <v>0</v>
      </c>
      <c r="AE538" s="153">
        <v>-2.2266715312000002E-2</v>
      </c>
      <c r="AF538" s="181">
        <v>19.4777326</v>
      </c>
      <c r="AG538" s="180">
        <v>11998645.311000001</v>
      </c>
      <c r="AH538" s="180">
        <v>859470.76826000004</v>
      </c>
      <c r="AI538" s="128" t="s">
        <v>46</v>
      </c>
      <c r="AJ538" s="128" t="s">
        <v>46</v>
      </c>
      <c r="AK538" s="128" t="s">
        <v>46</v>
      </c>
    </row>
    <row r="539" spans="1:37" ht="14.75" customHeight="1" x14ac:dyDescent="0.35">
      <c r="A539" s="8"/>
      <c r="B539" s="129">
        <v>11504894000173</v>
      </c>
      <c r="C539" s="125" t="s">
        <v>8035</v>
      </c>
      <c r="D539" s="122"/>
      <c r="E539" s="126" t="s">
        <v>7520</v>
      </c>
      <c r="F539" s="126" t="s">
        <v>114</v>
      </c>
      <c r="G539" s="126" t="s">
        <v>7640</v>
      </c>
      <c r="H539" s="127">
        <v>1000</v>
      </c>
      <c r="I539" s="127">
        <v>100</v>
      </c>
      <c r="J539" s="127">
        <v>100</v>
      </c>
      <c r="K539" s="126" t="s">
        <v>216</v>
      </c>
      <c r="L539" s="126" t="s">
        <v>223</v>
      </c>
      <c r="M539" s="153">
        <v>1.4999999999999999E-2</v>
      </c>
      <c r="N539" s="128" t="s">
        <v>46</v>
      </c>
      <c r="O539" s="155">
        <v>40450</v>
      </c>
      <c r="P539" s="153">
        <v>9.7064564287999994E-3</v>
      </c>
      <c r="Q539" s="153">
        <v>-7.6723477035999993E-2</v>
      </c>
      <c r="R539" s="153">
        <v>-3.6932216980999997E-3</v>
      </c>
      <c r="S539" s="153">
        <v>0.20063340879</v>
      </c>
      <c r="T539" s="153">
        <v>0.87089960553000001</v>
      </c>
      <c r="U539" s="153">
        <v>0.79565665722000001</v>
      </c>
      <c r="V539" s="153">
        <v>-0.74044049374999998</v>
      </c>
      <c r="W539" s="153">
        <v>-2.773736391E-2</v>
      </c>
      <c r="X539" s="153">
        <v>0.77665245029999996</v>
      </c>
      <c r="Y539" s="153">
        <v>2.0374706151000002</v>
      </c>
      <c r="Z539" s="153">
        <v>0.22229949837999999</v>
      </c>
      <c r="AA539" s="153">
        <v>0.43852461935999998</v>
      </c>
      <c r="AB539" s="178">
        <v>-0.44914225043</v>
      </c>
      <c r="AC539" s="177">
        <v>0.23045762014999999</v>
      </c>
      <c r="AD539" s="153">
        <v>-0.21118712808000001</v>
      </c>
      <c r="AE539" s="153">
        <v>-0.84202734793999989</v>
      </c>
      <c r="AF539" s="181">
        <v>3.9823171999999998</v>
      </c>
      <c r="AG539" s="180">
        <v>13434.25765</v>
      </c>
      <c r="AH539" s="180">
        <v>-391.64742000000001</v>
      </c>
      <c r="AI539" s="128" t="s">
        <v>46</v>
      </c>
      <c r="AJ539" s="128" t="s">
        <v>46</v>
      </c>
      <c r="AK539" s="128" t="s">
        <v>46</v>
      </c>
    </row>
    <row r="540" spans="1:37" ht="14.75" customHeight="1" x14ac:dyDescent="0.35">
      <c r="A540" s="8"/>
      <c r="B540" s="129">
        <v>10601479000175</v>
      </c>
      <c r="C540" s="125" t="s">
        <v>8036</v>
      </c>
      <c r="D540" s="122"/>
      <c r="E540" s="126" t="s">
        <v>7520</v>
      </c>
      <c r="F540" s="126" t="s">
        <v>114</v>
      </c>
      <c r="G540" s="126" t="s">
        <v>7640</v>
      </c>
      <c r="H540" s="127">
        <v>200</v>
      </c>
      <c r="I540" s="127">
        <v>100</v>
      </c>
      <c r="J540" s="127">
        <v>100</v>
      </c>
      <c r="K540" s="126" t="s">
        <v>216</v>
      </c>
      <c r="L540" s="126" t="s">
        <v>223</v>
      </c>
      <c r="M540" s="153">
        <v>1.4999999999999999E-2</v>
      </c>
      <c r="N540" s="128" t="s">
        <v>46</v>
      </c>
      <c r="O540" s="155">
        <v>39933</v>
      </c>
      <c r="P540" s="153">
        <v>6.5747846129000004E-2</v>
      </c>
      <c r="Q540" s="153">
        <v>0.61763311947999999</v>
      </c>
      <c r="R540" s="153">
        <v>0.30374406454999997</v>
      </c>
      <c r="S540" s="153">
        <v>0.44576210631999996</v>
      </c>
      <c r="T540" s="153">
        <v>9.9490427149999991E-2</v>
      </c>
      <c r="U540" s="153">
        <v>5.3894757427000002</v>
      </c>
      <c r="V540" s="153">
        <v>5.9606340799000002</v>
      </c>
      <c r="W540" s="153">
        <v>2.2812222884</v>
      </c>
      <c r="X540" s="153">
        <v>1.7255462797000001</v>
      </c>
      <c r="Y540" s="153">
        <v>0.23275796719</v>
      </c>
      <c r="Z540" s="153">
        <v>0.26652201195000003</v>
      </c>
      <c r="AA540" s="153">
        <v>0.32171218658</v>
      </c>
      <c r="AB540" s="178">
        <v>0.71171985434999996</v>
      </c>
      <c r="AC540" s="177">
        <v>0.12752449806999999</v>
      </c>
      <c r="AD540" s="153">
        <v>-0.23990162092999998</v>
      </c>
      <c r="AE540" s="153">
        <v>-0.53316875518999995</v>
      </c>
      <c r="AF540" s="181">
        <v>3.7391355000000002</v>
      </c>
      <c r="AG540" s="180">
        <v>20324.61044</v>
      </c>
      <c r="AH540" s="180">
        <v>-5808.9033300000001</v>
      </c>
      <c r="AI540" s="128" t="s">
        <v>46</v>
      </c>
      <c r="AJ540" s="128" t="s">
        <v>46</v>
      </c>
      <c r="AK540" s="128" t="s">
        <v>46</v>
      </c>
    </row>
    <row r="541" spans="1:37" ht="14.75" customHeight="1" x14ac:dyDescent="0.35">
      <c r="A541" s="8"/>
      <c r="B541" s="129">
        <v>3916081000162</v>
      </c>
      <c r="C541" s="125" t="s">
        <v>8037</v>
      </c>
      <c r="D541" s="122"/>
      <c r="E541" s="126" t="s">
        <v>7520</v>
      </c>
      <c r="F541" s="126" t="s">
        <v>114</v>
      </c>
      <c r="G541" s="126" t="s">
        <v>7640</v>
      </c>
      <c r="H541" s="127">
        <v>1000</v>
      </c>
      <c r="I541" s="127">
        <v>100</v>
      </c>
      <c r="J541" s="127">
        <v>100</v>
      </c>
      <c r="K541" s="126" t="s">
        <v>216</v>
      </c>
      <c r="L541" s="126" t="s">
        <v>223</v>
      </c>
      <c r="M541" s="153">
        <v>1.4999999999999999E-2</v>
      </c>
      <c r="N541" s="128" t="s">
        <v>46</v>
      </c>
      <c r="O541" s="155">
        <v>36717</v>
      </c>
      <c r="P541" s="153">
        <v>-5.7187139282E-4</v>
      </c>
      <c r="Q541" s="153">
        <v>-9.3391352743999997E-2</v>
      </c>
      <c r="R541" s="153">
        <v>-2.8387570407999999E-2</v>
      </c>
      <c r="S541" s="153">
        <v>0.16123087955999998</v>
      </c>
      <c r="T541" s="153">
        <v>0.74147002023999997</v>
      </c>
      <c r="U541" s="153">
        <v>-4.6877383534000006E-2</v>
      </c>
      <c r="V541" s="153">
        <v>-0.90129829890000002</v>
      </c>
      <c r="W541" s="153">
        <v>-0.21320040747999999</v>
      </c>
      <c r="X541" s="153">
        <v>0.62412515654</v>
      </c>
      <c r="Y541" s="153">
        <v>1.7346699534999999</v>
      </c>
      <c r="Z541" s="153">
        <v>0.25736680155999997</v>
      </c>
      <c r="AA541" s="153">
        <v>0.41715733694000001</v>
      </c>
      <c r="AB541" s="178">
        <v>-0.44763199993000002</v>
      </c>
      <c r="AC541" s="177">
        <v>0.26832560760000002</v>
      </c>
      <c r="AD541" s="153">
        <v>-0.23495090554</v>
      </c>
      <c r="AE541" s="153">
        <v>-0.90944372154000008</v>
      </c>
      <c r="AF541" s="181">
        <v>28.5708485</v>
      </c>
      <c r="AG541" s="180">
        <v>220857.44912</v>
      </c>
      <c r="AH541" s="180">
        <v>-15947.63623</v>
      </c>
      <c r="AI541" s="128" t="s">
        <v>46</v>
      </c>
      <c r="AJ541" s="128" t="s">
        <v>46</v>
      </c>
      <c r="AK541" s="128" t="s">
        <v>46</v>
      </c>
    </row>
    <row r="542" spans="1:37" ht="14.75" customHeight="1" x14ac:dyDescent="0.35">
      <c r="A542" s="8"/>
      <c r="B542" s="129">
        <v>4882617000139</v>
      </c>
      <c r="C542" s="125" t="s">
        <v>8038</v>
      </c>
      <c r="D542" s="122"/>
      <c r="E542" s="126" t="s">
        <v>7520</v>
      </c>
      <c r="F542" s="126" t="s">
        <v>114</v>
      </c>
      <c r="G542" s="126" t="s">
        <v>7640</v>
      </c>
      <c r="H542" s="127">
        <v>1000</v>
      </c>
      <c r="I542" s="127">
        <v>100</v>
      </c>
      <c r="J542" s="127">
        <v>100</v>
      </c>
      <c r="K542" s="126" t="s">
        <v>216</v>
      </c>
      <c r="L542" s="126" t="s">
        <v>223</v>
      </c>
      <c r="M542" s="153">
        <v>1.4999999999999999E-2</v>
      </c>
      <c r="N542" s="128" t="s">
        <v>46</v>
      </c>
      <c r="O542" s="155">
        <v>37307</v>
      </c>
      <c r="P542" s="153">
        <v>3.4847052382000004E-2</v>
      </c>
      <c r="Q542" s="153">
        <v>0.11961635671</v>
      </c>
      <c r="R542" s="153">
        <v>-3.2716289033000001E-2</v>
      </c>
      <c r="S542" s="153">
        <v>-3.4882844647999997E-4</v>
      </c>
      <c r="T542" s="153">
        <v>-2.4538541147999998E-2</v>
      </c>
      <c r="U542" s="153">
        <v>2.8564790267000002</v>
      </c>
      <c r="V542" s="153">
        <v>1.1543897337</v>
      </c>
      <c r="W542" s="153">
        <v>-0.24571057165999999</v>
      </c>
      <c r="X542" s="153">
        <v>-1.3503158287999999E-3</v>
      </c>
      <c r="Y542" s="153">
        <v>-5.7407944854000005E-2</v>
      </c>
      <c r="Z542" s="153">
        <v>0.23893211419999999</v>
      </c>
      <c r="AA542" s="153">
        <v>0.38094922738000003</v>
      </c>
      <c r="AB542" s="178">
        <v>-0.51179669925000004</v>
      </c>
      <c r="AC542" s="177">
        <v>0.29383129786000001</v>
      </c>
      <c r="AD542" s="153">
        <v>-0.20259141833000002</v>
      </c>
      <c r="AE542" s="153">
        <v>-0.84790495224999995</v>
      </c>
      <c r="AF542" s="181">
        <v>29.720289300000001</v>
      </c>
      <c r="AG542" s="180">
        <v>205327.69489000001</v>
      </c>
      <c r="AH542" s="180">
        <v>-22529.517820000001</v>
      </c>
      <c r="AI542" s="128" t="s">
        <v>46</v>
      </c>
      <c r="AJ542" s="128" t="s">
        <v>46</v>
      </c>
      <c r="AK542" s="128" t="s">
        <v>46</v>
      </c>
    </row>
    <row r="543" spans="1:37" ht="14.75" customHeight="1" x14ac:dyDescent="0.35">
      <c r="A543" s="8"/>
      <c r="B543" s="129">
        <v>32388052000173</v>
      </c>
      <c r="C543" s="125" t="s">
        <v>8039</v>
      </c>
      <c r="D543" s="122" t="s">
        <v>3395</v>
      </c>
      <c r="E543" s="126" t="s">
        <v>7520</v>
      </c>
      <c r="F543" s="126" t="s">
        <v>163</v>
      </c>
      <c r="G543" s="126" t="s">
        <v>4598</v>
      </c>
      <c r="H543" s="127" t="s">
        <v>46</v>
      </c>
      <c r="I543" s="127" t="s">
        <v>46</v>
      </c>
      <c r="J543" s="127" t="s">
        <v>46</v>
      </c>
      <c r="K543" s="126" t="s">
        <v>216</v>
      </c>
      <c r="L543" s="126" t="s">
        <v>7441</v>
      </c>
      <c r="M543" s="153">
        <v>4.7099999999999998E-3</v>
      </c>
      <c r="N543" s="128" t="s">
        <v>46</v>
      </c>
      <c r="O543" s="155">
        <v>43707</v>
      </c>
      <c r="P543" s="153">
        <v>1.4647015786999999E-2</v>
      </c>
      <c r="Q543" s="153">
        <v>0.21178130176999999</v>
      </c>
      <c r="R543" s="153">
        <v>8.7095573542999988E-2</v>
      </c>
      <c r="S543" s="153">
        <v>0.14751931804999999</v>
      </c>
      <c r="T543" s="153">
        <v>0.30498937434000001</v>
      </c>
      <c r="U543" s="153">
        <v>1.2006436854</v>
      </c>
      <c r="V543" s="153">
        <v>2.0438522563000001</v>
      </c>
      <c r="W543" s="153">
        <v>0.65411768256000002</v>
      </c>
      <c r="X543" s="153">
        <v>0.57104766608000002</v>
      </c>
      <c r="Y543" s="153">
        <v>0.71352298727000008</v>
      </c>
      <c r="Z543" s="153">
        <v>0.10539381985</v>
      </c>
      <c r="AA543" s="153">
        <v>0.11220150758000001</v>
      </c>
      <c r="AB543" s="178">
        <v>-0.33667828013000001</v>
      </c>
      <c r="AC543" s="177">
        <v>-0.23117844835000001</v>
      </c>
      <c r="AD543" s="153">
        <v>-0.11223008159999999</v>
      </c>
      <c r="AE543" s="153">
        <v>-0.19168822561999999</v>
      </c>
      <c r="AF543" s="181">
        <v>1.3937648</v>
      </c>
      <c r="AG543" s="180">
        <v>39865.305659999998</v>
      </c>
      <c r="AH543" s="180">
        <v>-4433.7358100000001</v>
      </c>
      <c r="AI543" s="128" t="s">
        <v>46</v>
      </c>
      <c r="AJ543" s="128" t="s">
        <v>46</v>
      </c>
      <c r="AK543" s="128" t="s">
        <v>46</v>
      </c>
    </row>
    <row r="544" spans="1:37" ht="14.75" customHeight="1" x14ac:dyDescent="0.35">
      <c r="A544" s="8"/>
      <c r="B544" s="129">
        <v>32388058000140</v>
      </c>
      <c r="C544" s="125" t="s">
        <v>8039</v>
      </c>
      <c r="D544" s="122" t="s">
        <v>3393</v>
      </c>
      <c r="E544" s="126" t="s">
        <v>7520</v>
      </c>
      <c r="F544" s="126" t="s">
        <v>163</v>
      </c>
      <c r="G544" s="126" t="s">
        <v>6822</v>
      </c>
      <c r="H544" s="127" t="s">
        <v>46</v>
      </c>
      <c r="I544" s="127" t="s">
        <v>46</v>
      </c>
      <c r="J544" s="127" t="s">
        <v>46</v>
      </c>
      <c r="K544" s="126" t="s">
        <v>215</v>
      </c>
      <c r="L544" s="126" t="s">
        <v>215</v>
      </c>
      <c r="M544" s="153">
        <v>9.7099999999999999E-3</v>
      </c>
      <c r="N544" s="128" t="s">
        <v>46</v>
      </c>
      <c r="O544" s="155">
        <v>43677</v>
      </c>
      <c r="P544" s="153">
        <v>1.0903650986E-2</v>
      </c>
      <c r="Q544" s="153">
        <v>9.3296809495000008E-2</v>
      </c>
      <c r="R544" s="153">
        <v>0.11872086546000001</v>
      </c>
      <c r="S544" s="153">
        <v>0.22816728984000001</v>
      </c>
      <c r="T544" s="153">
        <v>0.37791327885000003</v>
      </c>
      <c r="U544" s="153">
        <v>0.89379296743000003</v>
      </c>
      <c r="V544" s="153">
        <v>0.90038588391000007</v>
      </c>
      <c r="W544" s="153">
        <v>0.89163449105000003</v>
      </c>
      <c r="X544" s="153">
        <v>0.88323617584000003</v>
      </c>
      <c r="Y544" s="153">
        <v>0.88412854460000001</v>
      </c>
      <c r="Z544" s="153">
        <v>1.1609265454E-3</v>
      </c>
      <c r="AA544" s="153">
        <v>2.7528192492999996E-3</v>
      </c>
      <c r="AB544" s="178">
        <v>-15.376398162999999</v>
      </c>
      <c r="AC544" s="177">
        <v>-12.852317340999999</v>
      </c>
      <c r="AD544" s="153">
        <v>0</v>
      </c>
      <c r="AE544" s="153">
        <v>-2.6439895531000001E-3</v>
      </c>
      <c r="AF544" s="181">
        <v>1.5915196</v>
      </c>
      <c r="AG544" s="180">
        <v>679596.04052000004</v>
      </c>
      <c r="AH544" s="180">
        <v>165404.79352000001</v>
      </c>
      <c r="AI544" s="128" t="s">
        <v>46</v>
      </c>
      <c r="AJ544" s="128" t="s">
        <v>46</v>
      </c>
      <c r="AK544" s="128" t="s">
        <v>46</v>
      </c>
    </row>
    <row r="545" spans="1:37" ht="14.75" customHeight="1" x14ac:dyDescent="0.35">
      <c r="A545" s="8"/>
      <c r="B545" s="129">
        <v>18000606000192</v>
      </c>
      <c r="C545" s="125" t="s">
        <v>8039</v>
      </c>
      <c r="D545" s="122"/>
      <c r="E545" s="126" t="s">
        <v>7520</v>
      </c>
      <c r="F545" s="126" t="s">
        <v>163</v>
      </c>
      <c r="G545" s="126" t="s">
        <v>4598</v>
      </c>
      <c r="H545" s="127">
        <v>5000</v>
      </c>
      <c r="I545" s="127">
        <v>500</v>
      </c>
      <c r="J545" s="127">
        <v>500</v>
      </c>
      <c r="K545" s="126" t="s">
        <v>216</v>
      </c>
      <c r="L545" s="126" t="s">
        <v>223</v>
      </c>
      <c r="M545" s="153">
        <v>4.7099999999999998E-3</v>
      </c>
      <c r="N545" s="128" t="s">
        <v>46</v>
      </c>
      <c r="O545" s="155">
        <v>43312</v>
      </c>
      <c r="P545" s="153">
        <v>1.1945416774E-2</v>
      </c>
      <c r="Q545" s="153">
        <v>0.13766313528999999</v>
      </c>
      <c r="R545" s="153">
        <v>0.11321302431999999</v>
      </c>
      <c r="S545" s="153">
        <v>0.19914531716</v>
      </c>
      <c r="T545" s="153">
        <v>0.35178494237000002</v>
      </c>
      <c r="U545" s="153">
        <v>0.97918848649000001</v>
      </c>
      <c r="V545" s="153">
        <v>1.3285550108999999</v>
      </c>
      <c r="W545" s="153">
        <v>0.85026871162000006</v>
      </c>
      <c r="X545" s="153">
        <v>0.77089204367999997</v>
      </c>
      <c r="Y545" s="153">
        <v>0.82300127176999993</v>
      </c>
      <c r="Z545" s="153">
        <v>3.4672801316999999E-2</v>
      </c>
      <c r="AA545" s="153">
        <v>3.7806555905999996E-2</v>
      </c>
      <c r="AB545" s="178">
        <v>-0.49369289961000001</v>
      </c>
      <c r="AC545" s="177">
        <v>-0.14432945001</v>
      </c>
      <c r="AD545" s="153">
        <v>-2.9259486790000001E-2</v>
      </c>
      <c r="AE545" s="153">
        <v>-6.4376910874000007E-2</v>
      </c>
      <c r="AF545" s="181">
        <v>1.7352669999999999</v>
      </c>
      <c r="AG545" s="180">
        <v>12511.0362</v>
      </c>
      <c r="AH545" s="180">
        <v>75.474860000999996</v>
      </c>
      <c r="AI545" s="128" t="s">
        <v>46</v>
      </c>
      <c r="AJ545" s="128" t="s">
        <v>46</v>
      </c>
      <c r="AK545" s="128" t="s">
        <v>46</v>
      </c>
    </row>
    <row r="546" spans="1:37" ht="14.75" customHeight="1" x14ac:dyDescent="0.35">
      <c r="A546" s="8"/>
      <c r="B546" s="129">
        <v>12088861000152</v>
      </c>
      <c r="C546" s="125" t="s">
        <v>8039</v>
      </c>
      <c r="D546" s="122"/>
      <c r="E546" s="126" t="s">
        <v>7520</v>
      </c>
      <c r="F546" s="126" t="s">
        <v>163</v>
      </c>
      <c r="G546" s="126" t="s">
        <v>3547</v>
      </c>
      <c r="H546" s="127">
        <v>1000</v>
      </c>
      <c r="I546" s="127">
        <v>500</v>
      </c>
      <c r="J546" s="127">
        <v>500</v>
      </c>
      <c r="K546" s="126" t="s">
        <v>7644</v>
      </c>
      <c r="L546" s="126" t="s">
        <v>7669</v>
      </c>
      <c r="M546" s="153">
        <v>2.5000000000000001E-3</v>
      </c>
      <c r="N546" s="128" t="s">
        <v>8040</v>
      </c>
      <c r="O546" s="155">
        <v>40829</v>
      </c>
      <c r="P546" s="153">
        <v>1.2787935217E-2</v>
      </c>
      <c r="Q546" s="153">
        <v>0.11483938246999999</v>
      </c>
      <c r="R546" s="153">
        <v>0.13548312189</v>
      </c>
      <c r="S546" s="153">
        <v>0.27697078431</v>
      </c>
      <c r="T546" s="153">
        <v>0.46317592034999999</v>
      </c>
      <c r="U546" s="153">
        <v>1.0482513222999998</v>
      </c>
      <c r="V546" s="153">
        <v>1.1082882625000001</v>
      </c>
      <c r="W546" s="153">
        <v>1.0175247961</v>
      </c>
      <c r="X546" s="153">
        <v>1.0721546306</v>
      </c>
      <c r="Y546" s="153">
        <v>1.0836005911</v>
      </c>
      <c r="Z546" s="153">
        <v>5.2074636891E-3</v>
      </c>
      <c r="AA546" s="153">
        <v>3.0912968031E-3</v>
      </c>
      <c r="AB546" s="178">
        <v>0.41106102159000002</v>
      </c>
      <c r="AC546" s="177">
        <v>1.6550718496000001</v>
      </c>
      <c r="AD546" s="153">
        <v>-1.8766835788999999E-4</v>
      </c>
      <c r="AE546" s="153">
        <v>-9.4830193581999997E-3</v>
      </c>
      <c r="AF546" s="181">
        <v>3.7328885000000001</v>
      </c>
      <c r="AG546" s="180">
        <v>261338.742</v>
      </c>
      <c r="AH546" s="180">
        <v>21957.226579999999</v>
      </c>
      <c r="AI546" s="128" t="s">
        <v>46</v>
      </c>
      <c r="AJ546" s="128" t="s">
        <v>46</v>
      </c>
      <c r="AK546" s="128" t="s">
        <v>46</v>
      </c>
    </row>
    <row r="547" spans="1:37" ht="14.75" customHeight="1" x14ac:dyDescent="0.35">
      <c r="A547" s="8"/>
      <c r="B547" s="129">
        <v>2567997000191</v>
      </c>
      <c r="C547" s="125" t="s">
        <v>8039</v>
      </c>
      <c r="D547" s="122" t="s">
        <v>3393</v>
      </c>
      <c r="E547" s="126" t="s">
        <v>7520</v>
      </c>
      <c r="F547" s="126" t="s">
        <v>163</v>
      </c>
      <c r="G547" s="126" t="s">
        <v>3566</v>
      </c>
      <c r="H547" s="127">
        <v>50000</v>
      </c>
      <c r="I547" s="127">
        <v>1000</v>
      </c>
      <c r="J547" s="127">
        <v>500</v>
      </c>
      <c r="K547" s="126" t="s">
        <v>215</v>
      </c>
      <c r="L547" s="126" t="s">
        <v>215</v>
      </c>
      <c r="M547" s="153">
        <v>0.01</v>
      </c>
      <c r="N547" s="128" t="s">
        <v>46</v>
      </c>
      <c r="O547" s="155">
        <v>36374</v>
      </c>
      <c r="P547" s="153">
        <v>1.0810598631E-2</v>
      </c>
      <c r="Q547" s="153">
        <v>9.1597648929000006E-2</v>
      </c>
      <c r="R547" s="153">
        <v>0.11707798116</v>
      </c>
      <c r="S547" s="153">
        <v>0.21704701398000001</v>
      </c>
      <c r="T547" s="153">
        <v>0.36673163302</v>
      </c>
      <c r="U547" s="153">
        <v>0.88616528928999994</v>
      </c>
      <c r="V547" s="153">
        <v>0.88398767911999998</v>
      </c>
      <c r="W547" s="153">
        <v>0.87929586551000005</v>
      </c>
      <c r="X547" s="153">
        <v>0.84018955890000002</v>
      </c>
      <c r="Y547" s="153">
        <v>0.8579690714999999</v>
      </c>
      <c r="Z547" s="153">
        <v>1.9493658917000001E-3</v>
      </c>
      <c r="AA547" s="153">
        <v>5.4973836113E-3</v>
      </c>
      <c r="AB547" s="178">
        <v>-8.0052284852</v>
      </c>
      <c r="AC547" s="177">
        <v>-1.5651289212999999</v>
      </c>
      <c r="AD547" s="153">
        <v>0</v>
      </c>
      <c r="AE547" s="153">
        <v>-1.4619553989E-2</v>
      </c>
      <c r="AF547" s="181">
        <v>16.8951703</v>
      </c>
      <c r="AG547" s="180">
        <v>366403.40590000001</v>
      </c>
      <c r="AH547" s="180">
        <v>-52210.980790000001</v>
      </c>
      <c r="AI547" s="128" t="s">
        <v>46</v>
      </c>
      <c r="AJ547" s="128" t="s">
        <v>46</v>
      </c>
      <c r="AK547" s="128" t="s">
        <v>46</v>
      </c>
    </row>
    <row r="548" spans="1:37" ht="14.75" customHeight="1" x14ac:dyDescent="0.35">
      <c r="A548" s="8"/>
      <c r="B548" s="129">
        <v>3573793000126</v>
      </c>
      <c r="C548" s="125" t="s">
        <v>8039</v>
      </c>
      <c r="D548" s="122"/>
      <c r="E548" s="126" t="s">
        <v>7520</v>
      </c>
      <c r="F548" s="126" t="s">
        <v>163</v>
      </c>
      <c r="G548" s="126" t="s">
        <v>3566</v>
      </c>
      <c r="H548" s="127" t="s">
        <v>46</v>
      </c>
      <c r="I548" s="127" t="s">
        <v>46</v>
      </c>
      <c r="J548" s="127" t="s">
        <v>46</v>
      </c>
      <c r="K548" s="126" t="s">
        <v>215</v>
      </c>
      <c r="L548" s="126" t="s">
        <v>215</v>
      </c>
      <c r="M548" s="153">
        <v>1.3500000000000001E-3</v>
      </c>
      <c r="N548" s="128" t="s">
        <v>46</v>
      </c>
      <c r="O548" s="155">
        <v>37263</v>
      </c>
      <c r="P548" s="153">
        <v>1.2290916751000001E-2</v>
      </c>
      <c r="Q548" s="153">
        <v>0.10481219464000001</v>
      </c>
      <c r="R548" s="153">
        <v>0.13393936755999999</v>
      </c>
      <c r="S548" s="153">
        <v>0.26899791029999998</v>
      </c>
      <c r="T548" s="153">
        <v>0.44539978650000001</v>
      </c>
      <c r="U548" s="153">
        <v>1.0075097753</v>
      </c>
      <c r="V548" s="153">
        <v>1.0115181969</v>
      </c>
      <c r="W548" s="153">
        <v>1.0059306707</v>
      </c>
      <c r="X548" s="153">
        <v>1.0412916144</v>
      </c>
      <c r="Y548" s="153">
        <v>1.0420133058000001</v>
      </c>
      <c r="Z548" s="153">
        <v>9.681487290800001E-4</v>
      </c>
      <c r="AA548" s="153">
        <v>3.5547455917999998E-3</v>
      </c>
      <c r="AB548" s="178">
        <v>1.7597937453000001</v>
      </c>
      <c r="AC548" s="177">
        <v>0.77135583014999998</v>
      </c>
      <c r="AD548" s="153">
        <v>0</v>
      </c>
      <c r="AE548" s="153">
        <v>-5.6741718283000002E-3</v>
      </c>
      <c r="AF548" s="181">
        <v>14.330861799999999</v>
      </c>
      <c r="AG548" s="180">
        <v>478208.18332000001</v>
      </c>
      <c r="AH548" s="180">
        <v>142158.3003</v>
      </c>
      <c r="AI548" s="128" t="s">
        <v>46</v>
      </c>
      <c r="AJ548" s="128" t="s">
        <v>46</v>
      </c>
      <c r="AK548" s="128" t="s">
        <v>46</v>
      </c>
    </row>
    <row r="549" spans="1:37" ht="14.75" customHeight="1" x14ac:dyDescent="0.35">
      <c r="A549" s="8"/>
      <c r="B549" s="129">
        <v>32387966000110</v>
      </c>
      <c r="C549" s="125" t="s">
        <v>8041</v>
      </c>
      <c r="D549" s="122" t="s">
        <v>3393</v>
      </c>
      <c r="E549" s="126" t="s">
        <v>7520</v>
      </c>
      <c r="F549" s="126" t="s">
        <v>114</v>
      </c>
      <c r="G549" s="126" t="s">
        <v>6707</v>
      </c>
      <c r="H549" s="127" t="s">
        <v>46</v>
      </c>
      <c r="I549" s="127" t="s">
        <v>46</v>
      </c>
      <c r="J549" s="127" t="s">
        <v>46</v>
      </c>
      <c r="K549" s="126" t="s">
        <v>216</v>
      </c>
      <c r="L549" s="126" t="s">
        <v>223</v>
      </c>
      <c r="M549" s="153">
        <v>4.7099999999999998E-3</v>
      </c>
      <c r="N549" s="128" t="s">
        <v>46</v>
      </c>
      <c r="O549" s="155">
        <v>43677</v>
      </c>
      <c r="P549" s="153">
        <v>3.1734984361000002E-2</v>
      </c>
      <c r="Q549" s="153">
        <v>0.22621911441999998</v>
      </c>
      <c r="R549" s="153">
        <v>0.11915275079000001</v>
      </c>
      <c r="S549" s="153">
        <v>0.26451554546</v>
      </c>
      <c r="T549" s="153">
        <v>0.34056639775000003</v>
      </c>
      <c r="U549" s="153">
        <v>2.6013769039999999</v>
      </c>
      <c r="V549" s="153">
        <v>2.1831882397999998</v>
      </c>
      <c r="W549" s="153">
        <v>0.89487809823999998</v>
      </c>
      <c r="X549" s="153">
        <v>1.0239403683999999</v>
      </c>
      <c r="Y549" s="153">
        <v>0.79675547390000001</v>
      </c>
      <c r="Z549" s="153">
        <v>0.15297435669000001</v>
      </c>
      <c r="AA549" s="153">
        <v>0.24334587486000001</v>
      </c>
      <c r="AB549" s="178">
        <v>-5.0784484241000001E-3</v>
      </c>
      <c r="AC549" s="177">
        <v>5.9092947032999997E-3</v>
      </c>
      <c r="AD549" s="153">
        <v>-0.11209909529000001</v>
      </c>
      <c r="AE549" s="153">
        <v>-0.46839371566999999</v>
      </c>
      <c r="AF549" s="181">
        <v>1.4357135000000001</v>
      </c>
      <c r="AG549" s="180">
        <v>31503.84577</v>
      </c>
      <c r="AH549" s="180">
        <v>-3608.2305200000001</v>
      </c>
      <c r="AI549" s="128" t="s">
        <v>46</v>
      </c>
      <c r="AJ549" s="128" t="s">
        <v>46</v>
      </c>
      <c r="AK549" s="128" t="s">
        <v>46</v>
      </c>
    </row>
    <row r="550" spans="1:37" ht="14.75" customHeight="1" x14ac:dyDescent="0.35">
      <c r="A550" s="8"/>
      <c r="B550" s="129">
        <v>96498985000104</v>
      </c>
      <c r="C550" s="125" t="s">
        <v>8041</v>
      </c>
      <c r="D550" s="122" t="s">
        <v>3393</v>
      </c>
      <c r="E550" s="126" t="s">
        <v>7520</v>
      </c>
      <c r="F550" s="126" t="s">
        <v>114</v>
      </c>
      <c r="G550" s="126" t="s">
        <v>6707</v>
      </c>
      <c r="H550" s="127">
        <v>500</v>
      </c>
      <c r="I550" s="127">
        <v>100</v>
      </c>
      <c r="J550" s="127">
        <v>100</v>
      </c>
      <c r="K550" s="126" t="s">
        <v>216</v>
      </c>
      <c r="L550" s="126" t="s">
        <v>223</v>
      </c>
      <c r="M550" s="153">
        <v>0.01</v>
      </c>
      <c r="N550" s="128" t="s">
        <v>46</v>
      </c>
      <c r="O550" s="155">
        <v>34394</v>
      </c>
      <c r="P550" s="153">
        <v>3.3180355735999999E-2</v>
      </c>
      <c r="Q550" s="153">
        <v>0.21208914907000001</v>
      </c>
      <c r="R550" s="153">
        <v>0.10491465037999999</v>
      </c>
      <c r="S550" s="153">
        <v>0.24161895581000001</v>
      </c>
      <c r="T550" s="153">
        <v>0.30851408791000001</v>
      </c>
      <c r="U550" s="153">
        <v>2.7198567390999999</v>
      </c>
      <c r="V550" s="153">
        <v>2.0468232193000002</v>
      </c>
      <c r="W550" s="153">
        <v>0.78794507208999998</v>
      </c>
      <c r="X550" s="153">
        <v>0.93530761002000007</v>
      </c>
      <c r="Y550" s="153">
        <v>0.72176905865999996</v>
      </c>
      <c r="Z550" s="153">
        <v>0.15312129319000001</v>
      </c>
      <c r="AA550" s="153">
        <v>0.28545380087</v>
      </c>
      <c r="AB550" s="178">
        <v>-8.8284214043999998E-2</v>
      </c>
      <c r="AC550" s="177">
        <v>-8.9047762254999996E-2</v>
      </c>
      <c r="AD550" s="153">
        <v>-0.11316207931</v>
      </c>
      <c r="AE550" s="153">
        <v>-0.71485623476000004</v>
      </c>
      <c r="AF550" s="181">
        <v>28.9818462</v>
      </c>
      <c r="AG550" s="180">
        <v>15152.949699999999</v>
      </c>
      <c r="AH550" s="180">
        <v>-1166.2622100000001</v>
      </c>
      <c r="AI550" s="128" t="s">
        <v>46</v>
      </c>
      <c r="AJ550" s="128" t="s">
        <v>46</v>
      </c>
      <c r="AK550" s="128" t="s">
        <v>46</v>
      </c>
    </row>
    <row r="551" spans="1:37" ht="14.75" customHeight="1" x14ac:dyDescent="0.35">
      <c r="A551" s="8"/>
      <c r="B551" s="129">
        <v>1960341000171</v>
      </c>
      <c r="C551" s="125" t="s">
        <v>8042</v>
      </c>
      <c r="D551" s="122"/>
      <c r="E551" s="126" t="s">
        <v>7520</v>
      </c>
      <c r="F551" s="126" t="s">
        <v>163</v>
      </c>
      <c r="G551" s="126" t="s">
        <v>6644</v>
      </c>
      <c r="H551" s="127">
        <v>100</v>
      </c>
      <c r="I551" s="127">
        <v>100</v>
      </c>
      <c r="J551" s="127">
        <v>1</v>
      </c>
      <c r="K551" s="126" t="s">
        <v>215</v>
      </c>
      <c r="L551" s="126" t="s">
        <v>215</v>
      </c>
      <c r="M551" s="153">
        <v>1.4999999999999999E-2</v>
      </c>
      <c r="N551" s="128" t="s">
        <v>46</v>
      </c>
      <c r="O551" s="155">
        <v>35621</v>
      </c>
      <c r="P551" s="153">
        <v>9.8116631360999993E-3</v>
      </c>
      <c r="Q551" s="153">
        <v>8.1867898586999999E-2</v>
      </c>
      <c r="R551" s="153">
        <v>9.961571851800001E-2</v>
      </c>
      <c r="S551" s="153">
        <v>0.18326964182000002</v>
      </c>
      <c r="T551" s="153">
        <v>0.30594435464000003</v>
      </c>
      <c r="U551" s="153">
        <v>0.8042806507100001</v>
      </c>
      <c r="V551" s="153">
        <v>0.79008811374999999</v>
      </c>
      <c r="W551" s="153">
        <v>0.74814827312999999</v>
      </c>
      <c r="X551" s="153">
        <v>0.70943726291000009</v>
      </c>
      <c r="Y551" s="153">
        <v>0.71575716475999995</v>
      </c>
      <c r="Z551" s="153">
        <v>1.4042041635E-3</v>
      </c>
      <c r="AA551" s="153">
        <v>5.1516250689000002E-3</v>
      </c>
      <c r="AB551" s="178">
        <v>-32.000180014000001</v>
      </c>
      <c r="AC551" s="177">
        <v>-10.312940750999999</v>
      </c>
      <c r="AD551" s="153">
        <v>0</v>
      </c>
      <c r="AE551" s="153">
        <v>-2.7495098579E-2</v>
      </c>
      <c r="AF551" s="181">
        <v>5.8535683000000001</v>
      </c>
      <c r="AG551" s="180">
        <v>17737.750789999998</v>
      </c>
      <c r="AH551" s="180">
        <v>-1092.8723600000001</v>
      </c>
      <c r="AI551" s="128" t="s">
        <v>46</v>
      </c>
      <c r="AJ551" s="128" t="s">
        <v>46</v>
      </c>
      <c r="AK551" s="128" t="s">
        <v>46</v>
      </c>
    </row>
    <row r="552" spans="1:37" ht="14.75" customHeight="1" x14ac:dyDescent="0.35">
      <c r="A552" s="8"/>
      <c r="B552" s="129">
        <v>54402012000171</v>
      </c>
      <c r="C552" s="125" t="s">
        <v>8043</v>
      </c>
      <c r="D552" s="122"/>
      <c r="E552" s="126" t="s">
        <v>7520</v>
      </c>
      <c r="F552" s="126" t="s">
        <v>114</v>
      </c>
      <c r="G552" s="126" t="s">
        <v>115</v>
      </c>
      <c r="H552" s="127" t="s">
        <v>46</v>
      </c>
      <c r="I552" s="127" t="s">
        <v>46</v>
      </c>
      <c r="J552" s="127" t="s">
        <v>46</v>
      </c>
      <c r="K552" s="126" t="s">
        <v>7644</v>
      </c>
      <c r="L552" s="126" t="s">
        <v>8008</v>
      </c>
      <c r="M552" s="153">
        <v>1.4999999999999999E-2</v>
      </c>
      <c r="N552" s="128" t="s">
        <v>8044</v>
      </c>
      <c r="O552" s="155">
        <v>45379</v>
      </c>
      <c r="P552" s="153">
        <v>4.1161475216000006E-2</v>
      </c>
      <c r="Q552" s="153">
        <v>0.36626673682999999</v>
      </c>
      <c r="R552" s="153">
        <v>0.23759157577000001</v>
      </c>
      <c r="S552" s="153" t="s">
        <v>46</v>
      </c>
      <c r="T552" s="153" t="s">
        <v>46</v>
      </c>
      <c r="U552" s="153">
        <v>3.3740842516999998</v>
      </c>
      <c r="V552" s="153">
        <v>3.5347553830999998</v>
      </c>
      <c r="W552" s="153">
        <v>1.7843943684000001</v>
      </c>
      <c r="X552" s="153" t="s">
        <v>46</v>
      </c>
      <c r="Y552" s="153" t="s">
        <v>46</v>
      </c>
      <c r="Z552" s="153">
        <v>0.15707126327999998</v>
      </c>
      <c r="AA552" s="153">
        <v>0.14825795257999999</v>
      </c>
      <c r="AB552" s="178">
        <v>0.67539985909</v>
      </c>
      <c r="AC552" s="177">
        <v>0.30175030455000001</v>
      </c>
      <c r="AD552" s="153">
        <v>-0.11524452870999999</v>
      </c>
      <c r="AE552" s="153">
        <v>-0.14914273429</v>
      </c>
      <c r="AF552" s="181">
        <v>1.2528017</v>
      </c>
      <c r="AG552" s="180">
        <v>22211.538390000002</v>
      </c>
      <c r="AH552" s="180">
        <v>14466.18368</v>
      </c>
      <c r="AI552" s="128" t="s">
        <v>46</v>
      </c>
      <c r="AJ552" s="128" t="s">
        <v>46</v>
      </c>
      <c r="AK552" s="128" t="s">
        <v>46</v>
      </c>
    </row>
    <row r="553" spans="1:37" ht="14.75" customHeight="1" x14ac:dyDescent="0.35">
      <c r="A553" s="8"/>
      <c r="B553" s="129">
        <v>44360670000194</v>
      </c>
      <c r="C553" s="125" t="s">
        <v>8045</v>
      </c>
      <c r="D553" s="122"/>
      <c r="E553" s="126" t="s">
        <v>7520</v>
      </c>
      <c r="F553" s="126" t="s">
        <v>114</v>
      </c>
      <c r="G553" s="126" t="s">
        <v>7530</v>
      </c>
      <c r="H553" s="127" t="s">
        <v>46</v>
      </c>
      <c r="I553" s="127" t="s">
        <v>46</v>
      </c>
      <c r="J553" s="127" t="s">
        <v>46</v>
      </c>
      <c r="K553" s="126" t="s">
        <v>215</v>
      </c>
      <c r="L553" s="126" t="s">
        <v>215</v>
      </c>
      <c r="M553" s="153">
        <v>4.0000000000000001E-3</v>
      </c>
      <c r="N553" s="128" t="s">
        <v>46</v>
      </c>
      <c r="O553" s="155">
        <v>44726</v>
      </c>
      <c r="P553" s="153">
        <v>0.16569728921999999</v>
      </c>
      <c r="Q553" s="153">
        <v>0.62652192758000003</v>
      </c>
      <c r="R553" s="153">
        <v>0.44517263435999999</v>
      </c>
      <c r="S553" s="153">
        <v>0.55108801954999997</v>
      </c>
      <c r="T553" s="153">
        <v>0.33524647002999997</v>
      </c>
      <c r="U553" s="153">
        <v>13.582521306</v>
      </c>
      <c r="V553" s="153">
        <v>6.0464179065999994</v>
      </c>
      <c r="W553" s="153">
        <v>3.3433994412999999</v>
      </c>
      <c r="X553" s="153">
        <v>2.1332631653000003</v>
      </c>
      <c r="Y553" s="153">
        <v>0.78430949697000008</v>
      </c>
      <c r="Z553" s="153">
        <v>0.23216312691999999</v>
      </c>
      <c r="AA553" s="153">
        <v>0.27016095553999997</v>
      </c>
      <c r="AB553" s="178">
        <v>1.3309117842</v>
      </c>
      <c r="AC553" s="177">
        <v>4.1775509448000001E-2</v>
      </c>
      <c r="AD553" s="153">
        <v>-0.15449185400999998</v>
      </c>
      <c r="AE553" s="153">
        <v>-0.407970734</v>
      </c>
      <c r="AF553" s="181">
        <v>1.3644411000000001</v>
      </c>
      <c r="AG553" s="180">
        <v>260764.50489000001</v>
      </c>
      <c r="AH553" s="180">
        <v>-18555.280129999999</v>
      </c>
      <c r="AI553" s="128" t="s">
        <v>46</v>
      </c>
      <c r="AJ553" s="128" t="s">
        <v>46</v>
      </c>
      <c r="AK553" s="128" t="s">
        <v>46</v>
      </c>
    </row>
    <row r="554" spans="1:37" ht="14.75" customHeight="1" x14ac:dyDescent="0.35">
      <c r="A554" s="8"/>
      <c r="B554" s="129">
        <v>34109940000135</v>
      </c>
      <c r="C554" s="125" t="s">
        <v>8046</v>
      </c>
      <c r="D554" s="122"/>
      <c r="E554" s="126" t="s">
        <v>7520</v>
      </c>
      <c r="F554" s="126" t="s">
        <v>163</v>
      </c>
      <c r="G554" s="126" t="s">
        <v>3547</v>
      </c>
      <c r="H554" s="127" t="s">
        <v>46</v>
      </c>
      <c r="I554" s="127" t="s">
        <v>46</v>
      </c>
      <c r="J554" s="127" t="s">
        <v>46</v>
      </c>
      <c r="K554" s="126" t="s">
        <v>215</v>
      </c>
      <c r="L554" s="126" t="s">
        <v>215</v>
      </c>
      <c r="M554" s="153">
        <v>2E-3</v>
      </c>
      <c r="N554" s="128" t="s">
        <v>46</v>
      </c>
      <c r="O554" s="155">
        <v>43798</v>
      </c>
      <c r="P554" s="153">
        <v>1.3430625455000001E-2</v>
      </c>
      <c r="Q554" s="153">
        <v>0.12031009228</v>
      </c>
      <c r="R554" s="153">
        <v>0.14722064403999999</v>
      </c>
      <c r="S554" s="153">
        <v>0.31471294269</v>
      </c>
      <c r="T554" s="153">
        <v>0.51930729006999998</v>
      </c>
      <c r="U554" s="153">
        <v>1.1009338610999999</v>
      </c>
      <c r="V554" s="153">
        <v>1.1610848148999999</v>
      </c>
      <c r="W554" s="153">
        <v>1.1056776204000001</v>
      </c>
      <c r="X554" s="153">
        <v>1.2182546243999999</v>
      </c>
      <c r="Y554" s="153">
        <v>1.2149199942</v>
      </c>
      <c r="Z554" s="153">
        <v>2.4943993958E-3</v>
      </c>
      <c r="AA554" s="153">
        <v>6.1386220898999996E-3</v>
      </c>
      <c r="AB554" s="178">
        <v>5.6857070153000002</v>
      </c>
      <c r="AC554" s="177">
        <v>3.441085502</v>
      </c>
      <c r="AD554" s="153">
        <v>-1.458834524E-4</v>
      </c>
      <c r="AE554" s="153">
        <v>-3.1031149152999999E-2</v>
      </c>
      <c r="AF554" s="181">
        <v>1.86578</v>
      </c>
      <c r="AG554" s="180">
        <v>957704.35342000006</v>
      </c>
      <c r="AH554" s="180">
        <v>52652.934999999998</v>
      </c>
      <c r="AI554" s="128" t="s">
        <v>46</v>
      </c>
      <c r="AJ554" s="128" t="s">
        <v>46</v>
      </c>
      <c r="AK554" s="128" t="s">
        <v>46</v>
      </c>
    </row>
    <row r="555" spans="1:37" ht="14.75" customHeight="1" x14ac:dyDescent="0.35">
      <c r="A555" s="8"/>
      <c r="B555" s="129">
        <v>18085924000101</v>
      </c>
      <c r="C555" s="125" t="s">
        <v>8047</v>
      </c>
      <c r="D555" s="122"/>
      <c r="E555" s="126" t="s">
        <v>7520</v>
      </c>
      <c r="F555" s="126" t="s">
        <v>114</v>
      </c>
      <c r="G555" s="126" t="s">
        <v>4426</v>
      </c>
      <c r="H555" s="127" t="s">
        <v>46</v>
      </c>
      <c r="I555" s="127" t="s">
        <v>46</v>
      </c>
      <c r="J555" s="127" t="s">
        <v>46</v>
      </c>
      <c r="K555" s="126" t="s">
        <v>216</v>
      </c>
      <c r="L555" s="126" t="s">
        <v>7643</v>
      </c>
      <c r="M555" s="153">
        <v>7.4999999999999997E-3</v>
      </c>
      <c r="N555" s="128" t="s">
        <v>46</v>
      </c>
      <c r="O555" s="155">
        <v>41674</v>
      </c>
      <c r="P555" s="153">
        <v>1.6041068589E-2</v>
      </c>
      <c r="Q555" s="153">
        <v>2.1346235180000003E-2</v>
      </c>
      <c r="R555" s="153">
        <v>0.14623018003999999</v>
      </c>
      <c r="S555" s="153">
        <v>0.61276648765999997</v>
      </c>
      <c r="T555" s="153">
        <v>0.77629012994000002</v>
      </c>
      <c r="U555" s="153">
        <v>1.3149168397</v>
      </c>
      <c r="V555" s="153">
        <v>0.20600756805000001</v>
      </c>
      <c r="W555" s="153">
        <v>1.0982388955</v>
      </c>
      <c r="X555" s="153">
        <v>2.3720206767000001</v>
      </c>
      <c r="Y555" s="153">
        <v>1.8161316396999998</v>
      </c>
      <c r="Z555" s="153">
        <v>0.16503793752000001</v>
      </c>
      <c r="AA555" s="153">
        <v>0.16852054993999999</v>
      </c>
      <c r="AB555" s="178">
        <v>0.15402419474000001</v>
      </c>
      <c r="AC555" s="177">
        <v>0.46802179914999997</v>
      </c>
      <c r="AD555" s="153">
        <v>-0.17762466565000001</v>
      </c>
      <c r="AE555" s="153">
        <v>-0.31840068194999999</v>
      </c>
      <c r="AF555" s="181">
        <v>6.0161395999999998</v>
      </c>
      <c r="AG555" s="180">
        <v>190055.7034</v>
      </c>
      <c r="AH555" s="180">
        <v>-33600.964919999999</v>
      </c>
      <c r="AI555" s="128" t="s">
        <v>46</v>
      </c>
      <c r="AJ555" s="128" t="s">
        <v>46</v>
      </c>
      <c r="AK555" s="128" t="s">
        <v>46</v>
      </c>
    </row>
    <row r="556" spans="1:37" ht="14.75" customHeight="1" x14ac:dyDescent="0.35">
      <c r="A556" s="8"/>
      <c r="B556" s="129">
        <v>21347643000186</v>
      </c>
      <c r="C556" s="125" t="s">
        <v>8048</v>
      </c>
      <c r="D556" s="122" t="s">
        <v>3393</v>
      </c>
      <c r="E556" s="126" t="s">
        <v>7520</v>
      </c>
      <c r="F556" s="126" t="s">
        <v>114</v>
      </c>
      <c r="G556" s="126" t="s">
        <v>4426</v>
      </c>
      <c r="H556" s="127" t="s">
        <v>46</v>
      </c>
      <c r="I556" s="127" t="s">
        <v>46</v>
      </c>
      <c r="J556" s="127" t="s">
        <v>46</v>
      </c>
      <c r="K556" s="126" t="s">
        <v>216</v>
      </c>
      <c r="L556" s="126" t="s">
        <v>7669</v>
      </c>
      <c r="M556" s="153">
        <v>5.0000000000000001E-3</v>
      </c>
      <c r="N556" s="128" t="s">
        <v>46</v>
      </c>
      <c r="O556" s="155">
        <v>42279</v>
      </c>
      <c r="P556" s="153">
        <v>1.5609409103E-2</v>
      </c>
      <c r="Q556" s="153">
        <v>1.6319094160000002E-2</v>
      </c>
      <c r="R556" s="153">
        <v>0.13970430150000002</v>
      </c>
      <c r="S556" s="153">
        <v>0.59446250077000007</v>
      </c>
      <c r="T556" s="153">
        <v>0.74641590829999993</v>
      </c>
      <c r="U556" s="153">
        <v>1.2795328923</v>
      </c>
      <c r="V556" s="153">
        <v>0.15749179526000001</v>
      </c>
      <c r="W556" s="153">
        <v>1.0492273054000001</v>
      </c>
      <c r="X556" s="153">
        <v>2.3011658956000001</v>
      </c>
      <c r="Y556" s="153">
        <v>1.7462408642</v>
      </c>
      <c r="Z556" s="153">
        <v>0.16566059675999997</v>
      </c>
      <c r="AA556" s="153">
        <v>0.17079990502</v>
      </c>
      <c r="AB556" s="178">
        <v>0.11880976484</v>
      </c>
      <c r="AC556" s="177">
        <v>0.28711926758</v>
      </c>
      <c r="AD556" s="153">
        <v>-0.17802541244</v>
      </c>
      <c r="AE556" s="153">
        <v>-0.32014777776000003</v>
      </c>
      <c r="AF556" s="181">
        <v>3.3937537999999998</v>
      </c>
      <c r="AG556" s="180">
        <v>78942.318799999994</v>
      </c>
      <c r="AH556" s="180">
        <v>-12811.798510000001</v>
      </c>
      <c r="AI556" s="128" t="s">
        <v>46</v>
      </c>
      <c r="AJ556" s="128" t="s">
        <v>46</v>
      </c>
      <c r="AK556" s="128" t="s">
        <v>46</v>
      </c>
    </row>
    <row r="557" spans="1:37" ht="14.75" customHeight="1" x14ac:dyDescent="0.35">
      <c r="A557" s="8"/>
      <c r="B557" s="129">
        <v>34109803000109</v>
      </c>
      <c r="C557" s="125" t="s">
        <v>8049</v>
      </c>
      <c r="D557" s="122" t="s">
        <v>3394</v>
      </c>
      <c r="E557" s="126" t="s">
        <v>7520</v>
      </c>
      <c r="F557" s="126" t="s">
        <v>114</v>
      </c>
      <c r="G557" s="126" t="s">
        <v>4426</v>
      </c>
      <c r="H557" s="127" t="s">
        <v>46</v>
      </c>
      <c r="I557" s="127" t="s">
        <v>46</v>
      </c>
      <c r="J557" s="127" t="s">
        <v>46</v>
      </c>
      <c r="K557" s="126" t="s">
        <v>216</v>
      </c>
      <c r="L557" s="126" t="s">
        <v>3378</v>
      </c>
      <c r="M557" s="153">
        <v>2.5999999999999999E-3</v>
      </c>
      <c r="N557" s="128" t="s">
        <v>46</v>
      </c>
      <c r="O557" s="155">
        <v>43889</v>
      </c>
      <c r="P557" s="153">
        <v>1.1824051528999999E-2</v>
      </c>
      <c r="Q557" s="153">
        <v>6.8255262176999997E-3</v>
      </c>
      <c r="R557" s="153">
        <v>0.13935470155000002</v>
      </c>
      <c r="S557" s="153">
        <v>0.62617995866999998</v>
      </c>
      <c r="T557" s="153">
        <v>0.84633069643000003</v>
      </c>
      <c r="U557" s="153">
        <v>0.96923994699999994</v>
      </c>
      <c r="V557" s="153">
        <v>6.5871571492E-2</v>
      </c>
      <c r="W557" s="153">
        <v>1.0466016895999999</v>
      </c>
      <c r="X557" s="153">
        <v>2.4239442581000001</v>
      </c>
      <c r="Y557" s="153">
        <v>1.9799916244</v>
      </c>
      <c r="Z557" s="153">
        <v>0.15307444996</v>
      </c>
      <c r="AA557" s="153">
        <v>0.19294458018999999</v>
      </c>
      <c r="AB557" s="178">
        <v>0.11332010368000001</v>
      </c>
      <c r="AC557" s="177">
        <v>0.48640056129999998</v>
      </c>
      <c r="AD557" s="153">
        <v>-0.16298677413000001</v>
      </c>
      <c r="AE557" s="153">
        <v>-0.3142279187</v>
      </c>
      <c r="AF557" s="181">
        <v>2.4641796</v>
      </c>
      <c r="AG557" s="180">
        <v>22655.470679999999</v>
      </c>
      <c r="AH557" s="180">
        <v>-6805.4542000000001</v>
      </c>
      <c r="AI557" s="128" t="s">
        <v>46</v>
      </c>
      <c r="AJ557" s="128" t="s">
        <v>46</v>
      </c>
      <c r="AK557" s="128" t="s">
        <v>46</v>
      </c>
    </row>
    <row r="558" spans="1:37" ht="14.75" customHeight="1" x14ac:dyDescent="0.35">
      <c r="A558" s="8"/>
      <c r="B558" s="129">
        <v>13401175000152</v>
      </c>
      <c r="C558" s="125" t="s">
        <v>8050</v>
      </c>
      <c r="D558" s="122"/>
      <c r="E558" s="126" t="s">
        <v>7520</v>
      </c>
      <c r="F558" s="126" t="s">
        <v>163</v>
      </c>
      <c r="G558" s="126" t="s">
        <v>3570</v>
      </c>
      <c r="H558" s="127">
        <v>1</v>
      </c>
      <c r="I558" s="127">
        <v>1</v>
      </c>
      <c r="J558" s="127">
        <v>1</v>
      </c>
      <c r="K558" s="126" t="s">
        <v>215</v>
      </c>
      <c r="L558" s="126" t="s">
        <v>215</v>
      </c>
      <c r="M558" s="153">
        <v>1.5E-3</v>
      </c>
      <c r="N558" s="128" t="s">
        <v>46</v>
      </c>
      <c r="O558" s="155">
        <v>40910</v>
      </c>
      <c r="P558" s="153">
        <v>1.1676800786999999E-2</v>
      </c>
      <c r="Q558" s="153">
        <v>9.9302425706000008E-2</v>
      </c>
      <c r="R558" s="153">
        <v>0.12725729694999999</v>
      </c>
      <c r="S558" s="153">
        <v>0.24581226192</v>
      </c>
      <c r="T558" s="153">
        <v>0.40724838822000003</v>
      </c>
      <c r="U558" s="153">
        <v>0.95716952410999989</v>
      </c>
      <c r="V558" s="153">
        <v>0.95834469397000011</v>
      </c>
      <c r="W558" s="153">
        <v>0.95574602462000002</v>
      </c>
      <c r="X558" s="153">
        <v>0.95153990892999996</v>
      </c>
      <c r="Y558" s="153">
        <v>0.95275806625000004</v>
      </c>
      <c r="Z558" s="153">
        <v>1.0174658126E-3</v>
      </c>
      <c r="AA558" s="153">
        <v>2.2063714597000002E-3</v>
      </c>
      <c r="AB558" s="178">
        <v>-8.0322196175999991</v>
      </c>
      <c r="AC558" s="177">
        <v>-4.4213668944000002</v>
      </c>
      <c r="AD558" s="153">
        <v>0</v>
      </c>
      <c r="AE558" s="153">
        <v>-2.5074487371999996E-3</v>
      </c>
      <c r="AF558" s="181">
        <v>3.3517510000000001</v>
      </c>
      <c r="AG558" s="180">
        <v>5584188.5244000005</v>
      </c>
      <c r="AH558" s="180">
        <v>465639.23872000002</v>
      </c>
      <c r="AI558" s="128" t="s">
        <v>46</v>
      </c>
      <c r="AJ558" s="128" t="s">
        <v>46</v>
      </c>
      <c r="AK558" s="128" t="s">
        <v>46</v>
      </c>
    </row>
    <row r="559" spans="1:37" ht="14.75" customHeight="1" x14ac:dyDescent="0.35">
      <c r="A559" s="8"/>
      <c r="B559" s="129">
        <v>5635774000102</v>
      </c>
      <c r="C559" s="125" t="s">
        <v>8051</v>
      </c>
      <c r="D559" s="122"/>
      <c r="E559" s="126" t="s">
        <v>7520</v>
      </c>
      <c r="F559" s="126" t="s">
        <v>163</v>
      </c>
      <c r="G559" s="126" t="s">
        <v>3570</v>
      </c>
      <c r="H559" s="127">
        <v>1000</v>
      </c>
      <c r="I559" s="127">
        <v>100</v>
      </c>
      <c r="J559" s="127">
        <v>100</v>
      </c>
      <c r="K559" s="126" t="s">
        <v>215</v>
      </c>
      <c r="L559" s="126" t="s">
        <v>215</v>
      </c>
      <c r="M559" s="153">
        <v>1.4999999999999999E-2</v>
      </c>
      <c r="N559" s="128" t="s">
        <v>46</v>
      </c>
      <c r="O559" s="155">
        <v>37770</v>
      </c>
      <c r="P559" s="153">
        <v>1.0802959923E-2</v>
      </c>
      <c r="Q559" s="153">
        <v>9.0943516114000006E-2</v>
      </c>
      <c r="R559" s="153">
        <v>0.11565953342</v>
      </c>
      <c r="S559" s="153">
        <v>0.22166996359999999</v>
      </c>
      <c r="T559" s="153">
        <v>0.36645758604999995</v>
      </c>
      <c r="U559" s="153">
        <v>0.88553912991999995</v>
      </c>
      <c r="V559" s="153">
        <v>0.87767479494</v>
      </c>
      <c r="W559" s="153">
        <v>0.86864283562</v>
      </c>
      <c r="X559" s="153">
        <v>0.85808500897000006</v>
      </c>
      <c r="Y559" s="153">
        <v>0.85732793830000009</v>
      </c>
      <c r="Z559" s="153">
        <v>9.0469687690999999E-4</v>
      </c>
      <c r="AA559" s="153">
        <v>2.5345961878E-3</v>
      </c>
      <c r="AB559" s="178">
        <v>-43.451489549999998</v>
      </c>
      <c r="AC559" s="177">
        <v>-26.760375610000001</v>
      </c>
      <c r="AD559" s="153">
        <v>0</v>
      </c>
      <c r="AE559" s="153">
        <v>-2.1521503158000001E-3</v>
      </c>
      <c r="AF559" s="181">
        <v>7.1369334999999996</v>
      </c>
      <c r="AG559" s="180">
        <v>63017.782800000001</v>
      </c>
      <c r="AH559" s="180">
        <v>-8218.8640801000001</v>
      </c>
      <c r="AI559" s="128" t="s">
        <v>46</v>
      </c>
      <c r="AJ559" s="128" t="s">
        <v>46</v>
      </c>
      <c r="AK559" s="128" t="s">
        <v>46</v>
      </c>
    </row>
    <row r="560" spans="1:37" ht="14.75" customHeight="1" x14ac:dyDescent="0.35">
      <c r="A560" s="8"/>
      <c r="B560" s="129">
        <v>885760000123</v>
      </c>
      <c r="C560" s="125" t="s">
        <v>8052</v>
      </c>
      <c r="D560" s="122"/>
      <c r="E560" s="126" t="s">
        <v>7520</v>
      </c>
      <c r="F560" s="126" t="s">
        <v>163</v>
      </c>
      <c r="G560" s="126" t="s">
        <v>3570</v>
      </c>
      <c r="H560" s="127">
        <v>100000</v>
      </c>
      <c r="I560" s="127">
        <v>50</v>
      </c>
      <c r="J560" s="127">
        <v>50</v>
      </c>
      <c r="K560" s="126" t="s">
        <v>215</v>
      </c>
      <c r="L560" s="126" t="s">
        <v>215</v>
      </c>
      <c r="M560" s="153">
        <v>1.4999999999999999E-2</v>
      </c>
      <c r="N560" s="128" t="s">
        <v>46</v>
      </c>
      <c r="O560" s="155">
        <v>41730</v>
      </c>
      <c r="P560" s="153">
        <v>1.083174927E-2</v>
      </c>
      <c r="Q560" s="153">
        <v>9.1076732347999997E-2</v>
      </c>
      <c r="R560" s="153">
        <v>0.1151469592</v>
      </c>
      <c r="S560" s="153">
        <v>0.21644515417000001</v>
      </c>
      <c r="T560" s="153">
        <v>0.35834816269999997</v>
      </c>
      <c r="U560" s="153">
        <v>0.88789904735999992</v>
      </c>
      <c r="V560" s="153">
        <v>0.87896043394000001</v>
      </c>
      <c r="W560" s="153">
        <v>0.86479322705000006</v>
      </c>
      <c r="X560" s="153">
        <v>0.83785975800000001</v>
      </c>
      <c r="Y560" s="153">
        <v>0.8383559331799999</v>
      </c>
      <c r="Z560" s="153">
        <v>9.7351697023000008E-4</v>
      </c>
      <c r="AA560" s="153">
        <v>2.1863494022000001E-3</v>
      </c>
      <c r="AB560" s="178">
        <v>-38.808063969999999</v>
      </c>
      <c r="AC560" s="177">
        <v>-35.148492001000001</v>
      </c>
      <c r="AD560" s="153">
        <v>0</v>
      </c>
      <c r="AE560" s="153">
        <v>-3.1678819916999999E-3</v>
      </c>
      <c r="AF560" s="181">
        <v>12.475410200000001</v>
      </c>
      <c r="AG560" s="180">
        <v>92383.242150000005</v>
      </c>
      <c r="AH560" s="180">
        <v>-6061.7256299999999</v>
      </c>
      <c r="AI560" s="128" t="s">
        <v>46</v>
      </c>
      <c r="AJ560" s="128" t="s">
        <v>46</v>
      </c>
      <c r="AK560" s="128" t="s">
        <v>46</v>
      </c>
    </row>
    <row r="561" spans="1:37" ht="14.75" customHeight="1" x14ac:dyDescent="0.35">
      <c r="A561" s="8"/>
      <c r="B561" s="129">
        <v>777815000181</v>
      </c>
      <c r="C561" s="125" t="s">
        <v>8053</v>
      </c>
      <c r="D561" s="122"/>
      <c r="E561" s="126" t="s">
        <v>7520</v>
      </c>
      <c r="F561" s="126" t="s">
        <v>163</v>
      </c>
      <c r="G561" s="126" t="s">
        <v>3570</v>
      </c>
      <c r="H561" s="127" t="s">
        <v>46</v>
      </c>
      <c r="I561" s="127" t="s">
        <v>46</v>
      </c>
      <c r="J561" s="127" t="s">
        <v>46</v>
      </c>
      <c r="K561" s="126" t="s">
        <v>215</v>
      </c>
      <c r="L561" s="126" t="s">
        <v>215</v>
      </c>
      <c r="M561" s="153">
        <v>5.0000000000000001E-3</v>
      </c>
      <c r="N561" s="128" t="s">
        <v>46</v>
      </c>
      <c r="O561" s="155">
        <v>36440</v>
      </c>
      <c r="P561" s="153">
        <v>1.1683574269999998E-2</v>
      </c>
      <c r="Q561" s="153">
        <v>9.9076864388000008E-2</v>
      </c>
      <c r="R561" s="153">
        <v>0.12683367765</v>
      </c>
      <c r="S561" s="153">
        <v>0.24621969819</v>
      </c>
      <c r="T561" s="153">
        <v>0.40804249082999999</v>
      </c>
      <c r="U561" s="153">
        <v>0.95772475942000002</v>
      </c>
      <c r="V561" s="153">
        <v>0.95616785397000004</v>
      </c>
      <c r="W561" s="153">
        <v>0.9525644981000001</v>
      </c>
      <c r="X561" s="153">
        <v>0.95311709581000004</v>
      </c>
      <c r="Y561" s="153">
        <v>0.95461587021000005</v>
      </c>
      <c r="Z561" s="153">
        <v>8.9583638487999995E-4</v>
      </c>
      <c r="AA561" s="153">
        <v>2.5091991209999997E-3</v>
      </c>
      <c r="AB561" s="178">
        <v>-16.067744648000001</v>
      </c>
      <c r="AC561" s="177">
        <v>-6.1601535879</v>
      </c>
      <c r="AD561" s="153">
        <v>0</v>
      </c>
      <c r="AE561" s="153">
        <v>-1.5438392818E-3</v>
      </c>
      <c r="AF561" s="181">
        <v>48.590800799999997</v>
      </c>
      <c r="AG561" s="180">
        <v>96290.414250000002</v>
      </c>
      <c r="AH561" s="180">
        <v>-12885.24272</v>
      </c>
      <c r="AI561" s="128" t="s">
        <v>46</v>
      </c>
      <c r="AJ561" s="128" t="s">
        <v>46</v>
      </c>
      <c r="AK561" s="128" t="s">
        <v>46</v>
      </c>
    </row>
    <row r="562" spans="1:37" ht="14.75" customHeight="1" x14ac:dyDescent="0.35">
      <c r="A562" s="8"/>
      <c r="B562" s="129">
        <v>8944708000102</v>
      </c>
      <c r="C562" s="125" t="s">
        <v>8054</v>
      </c>
      <c r="D562" s="122"/>
      <c r="E562" s="126" t="s">
        <v>7520</v>
      </c>
      <c r="F562" s="126" t="s">
        <v>163</v>
      </c>
      <c r="G562" s="126" t="s">
        <v>5358</v>
      </c>
      <c r="H562" s="127">
        <v>25000</v>
      </c>
      <c r="I562" s="127">
        <v>1000</v>
      </c>
      <c r="J562" s="127">
        <v>25000</v>
      </c>
      <c r="K562" s="126" t="s">
        <v>215</v>
      </c>
      <c r="L562" s="126" t="s">
        <v>215</v>
      </c>
      <c r="M562" s="153">
        <v>3.4999999999999996E-3</v>
      </c>
      <c r="N562" s="128" t="s">
        <v>46</v>
      </c>
      <c r="O562" s="155">
        <v>39423</v>
      </c>
      <c r="P562" s="153">
        <v>1.1773262049E-2</v>
      </c>
      <c r="Q562" s="153">
        <v>0.10064041416</v>
      </c>
      <c r="R562" s="153">
        <v>0.12855037831000002</v>
      </c>
      <c r="S562" s="153">
        <v>0.24839391349000001</v>
      </c>
      <c r="T562" s="153">
        <v>0.41089339485999998</v>
      </c>
      <c r="U562" s="153">
        <v>0.96507663691000001</v>
      </c>
      <c r="V562" s="153">
        <v>0.97125731049999997</v>
      </c>
      <c r="W562" s="153">
        <v>0.96545750987000001</v>
      </c>
      <c r="X562" s="153">
        <v>0.96153348892000001</v>
      </c>
      <c r="Y562" s="153">
        <v>0.96128556341000004</v>
      </c>
      <c r="Z562" s="153">
        <v>9.3892434196000008E-4</v>
      </c>
      <c r="AA562" s="153">
        <v>2.0143231463E-3</v>
      </c>
      <c r="AB562" s="178">
        <v>-10.310457927</v>
      </c>
      <c r="AC562" s="177">
        <v>-10.733470455000001</v>
      </c>
      <c r="AD562" s="153">
        <v>0</v>
      </c>
      <c r="AE562" s="153">
        <v>-1.7760816128000001E-3</v>
      </c>
      <c r="AF562" s="181">
        <v>4.9200666000000002</v>
      </c>
      <c r="AG562" s="180">
        <v>86287.902359999993</v>
      </c>
      <c r="AH562" s="180">
        <v>-23103.348249999999</v>
      </c>
      <c r="AI562" s="128" t="s">
        <v>46</v>
      </c>
      <c r="AJ562" s="128" t="s">
        <v>46</v>
      </c>
      <c r="AK562" s="128" t="s">
        <v>46</v>
      </c>
    </row>
    <row r="563" spans="1:37" ht="14.75" customHeight="1" x14ac:dyDescent="0.35">
      <c r="A563" s="8"/>
      <c r="B563" s="129">
        <v>2138442000124</v>
      </c>
      <c r="C563" s="125" t="s">
        <v>8055</v>
      </c>
      <c r="D563" s="122" t="s">
        <v>3394</v>
      </c>
      <c r="E563" s="126" t="s">
        <v>7520</v>
      </c>
      <c r="F563" s="126" t="s">
        <v>114</v>
      </c>
      <c r="G563" s="126" t="s">
        <v>4426</v>
      </c>
      <c r="H563" s="127">
        <v>100000</v>
      </c>
      <c r="I563" s="127">
        <v>100</v>
      </c>
      <c r="J563" s="127">
        <v>100</v>
      </c>
      <c r="K563" s="126" t="s">
        <v>216</v>
      </c>
      <c r="L563" s="126" t="s">
        <v>7441</v>
      </c>
      <c r="M563" s="153">
        <v>0.01</v>
      </c>
      <c r="N563" s="128" t="s">
        <v>46</v>
      </c>
      <c r="O563" s="155">
        <v>35709</v>
      </c>
      <c r="P563" s="153">
        <v>2.7704749048999999E-2</v>
      </c>
      <c r="Q563" s="153">
        <v>0.18872753334999998</v>
      </c>
      <c r="R563" s="153">
        <v>0.10829411017</v>
      </c>
      <c r="S563" s="153">
        <v>0.31260403650000002</v>
      </c>
      <c r="T563" s="153">
        <v>0.48519579831000004</v>
      </c>
      <c r="U563" s="153">
        <v>2.2710108657000001</v>
      </c>
      <c r="V563" s="153">
        <v>1.8213656807</v>
      </c>
      <c r="W563" s="153">
        <v>0.81332597631000003</v>
      </c>
      <c r="X563" s="153">
        <v>1.210091043</v>
      </c>
      <c r="Y563" s="153">
        <v>1.1351161205</v>
      </c>
      <c r="Z563" s="153">
        <v>0.14060695186</v>
      </c>
      <c r="AA563" s="153">
        <v>0.21957590537000002</v>
      </c>
      <c r="AB563" s="178">
        <v>-8.7524740379000002E-2</v>
      </c>
      <c r="AC563" s="177">
        <v>0.21132702916000001</v>
      </c>
      <c r="AD563" s="153">
        <v>-0.10343802931000001</v>
      </c>
      <c r="AE563" s="153">
        <v>-0.50264849476999995</v>
      </c>
      <c r="AF563" s="181">
        <v>17986.863509999999</v>
      </c>
      <c r="AG563" s="180">
        <v>88998.196809999994</v>
      </c>
      <c r="AH563" s="180">
        <v>4163.9573799999998</v>
      </c>
      <c r="AI563" s="128" t="s">
        <v>46</v>
      </c>
      <c r="AJ563" s="128" t="s">
        <v>46</v>
      </c>
      <c r="AK563" s="128" t="s">
        <v>46</v>
      </c>
    </row>
    <row r="564" spans="1:37" ht="14.75" customHeight="1" x14ac:dyDescent="0.35">
      <c r="A564" s="8"/>
      <c r="B564" s="129">
        <v>4437609000183</v>
      </c>
      <c r="C564" s="125" t="s">
        <v>8056</v>
      </c>
      <c r="D564" s="122" t="s">
        <v>3393</v>
      </c>
      <c r="E564" s="126" t="s">
        <v>7520</v>
      </c>
      <c r="F564" s="126" t="s">
        <v>163</v>
      </c>
      <c r="G564" s="126" t="s">
        <v>3570</v>
      </c>
      <c r="H564" s="127">
        <v>50000</v>
      </c>
      <c r="I564" s="127">
        <v>1000</v>
      </c>
      <c r="J564" s="127">
        <v>10000</v>
      </c>
      <c r="K564" s="126" t="s">
        <v>215</v>
      </c>
      <c r="L564" s="126" t="s">
        <v>216</v>
      </c>
      <c r="M564" s="153">
        <v>6.0000000000000001E-3</v>
      </c>
      <c r="N564" s="128" t="s">
        <v>46</v>
      </c>
      <c r="O564" s="155">
        <v>37064</v>
      </c>
      <c r="P564" s="153">
        <v>1.2835204146999998E-2</v>
      </c>
      <c r="Q564" s="153">
        <v>0.10624944518</v>
      </c>
      <c r="R564" s="153">
        <v>0.13164411671000001</v>
      </c>
      <c r="S564" s="153">
        <v>0.27186007799</v>
      </c>
      <c r="T564" s="153">
        <v>0.45158145519000004</v>
      </c>
      <c r="U564" s="153">
        <v>1.0521260461999999</v>
      </c>
      <c r="V564" s="153">
        <v>1.0253887687000001</v>
      </c>
      <c r="W564" s="153">
        <v>0.98869254827999997</v>
      </c>
      <c r="X564" s="153">
        <v>1.052371073</v>
      </c>
      <c r="Y564" s="153">
        <v>1.0564753267</v>
      </c>
      <c r="Z564" s="153">
        <v>1.8294746461000001E-3</v>
      </c>
      <c r="AA564" s="153">
        <v>3.6703534482999999E-3</v>
      </c>
      <c r="AB564" s="178">
        <v>-0.89064216398999996</v>
      </c>
      <c r="AC564" s="177">
        <v>0.30923609885999997</v>
      </c>
      <c r="AD564" s="153">
        <v>-5.0031885389E-5</v>
      </c>
      <c r="AE564" s="153">
        <v>-1.8248346669E-2</v>
      </c>
      <c r="AF564" s="181">
        <v>15.6047133</v>
      </c>
      <c r="AG564" s="180">
        <v>26899.386549999999</v>
      </c>
      <c r="AH564" s="180">
        <v>-1066.5480700000001</v>
      </c>
      <c r="AI564" s="128" t="s">
        <v>46</v>
      </c>
      <c r="AJ564" s="128" t="s">
        <v>46</v>
      </c>
      <c r="AK564" s="128" t="s">
        <v>46</v>
      </c>
    </row>
    <row r="565" spans="1:37" ht="14.75" customHeight="1" x14ac:dyDescent="0.35">
      <c r="A565" s="8"/>
      <c r="B565" s="129">
        <v>42469023000190</v>
      </c>
      <c r="C565" s="125" t="s">
        <v>8057</v>
      </c>
      <c r="D565" s="122" t="s">
        <v>3393</v>
      </c>
      <c r="E565" s="126" t="s">
        <v>7520</v>
      </c>
      <c r="F565" s="126" t="s">
        <v>114</v>
      </c>
      <c r="G565" s="126" t="s">
        <v>6707</v>
      </c>
      <c r="H565" s="127">
        <v>500</v>
      </c>
      <c r="I565" s="127">
        <v>100</v>
      </c>
      <c r="J565" s="127">
        <v>100</v>
      </c>
      <c r="K565" s="126" t="s">
        <v>216</v>
      </c>
      <c r="L565" s="126" t="s">
        <v>223</v>
      </c>
      <c r="M565" s="153">
        <v>0.01</v>
      </c>
      <c r="N565" s="128" t="s">
        <v>46</v>
      </c>
      <c r="O565" s="155">
        <v>29222</v>
      </c>
      <c r="P565" s="153">
        <v>3.3332516984999998E-2</v>
      </c>
      <c r="Q565" s="153">
        <v>0.21148943616000002</v>
      </c>
      <c r="R565" s="153">
        <v>0.10412554094000001</v>
      </c>
      <c r="S565" s="153">
        <v>0.24101312815000001</v>
      </c>
      <c r="T565" s="153">
        <v>0.30810137708000002</v>
      </c>
      <c r="U565" s="153">
        <v>2.7323296853999999</v>
      </c>
      <c r="V565" s="153">
        <v>2.0410355289000002</v>
      </c>
      <c r="W565" s="153">
        <v>0.7820185890800001</v>
      </c>
      <c r="X565" s="153">
        <v>0.93296244956999996</v>
      </c>
      <c r="Y565" s="153">
        <v>0.72080352121999991</v>
      </c>
      <c r="Z565" s="153">
        <v>0.15302253515</v>
      </c>
      <c r="AA565" s="153">
        <v>0.28011924244999997</v>
      </c>
      <c r="AB565" s="178">
        <v>-9.3056070660999995E-2</v>
      </c>
      <c r="AC565" s="177">
        <v>-3.0198414007000001E-2</v>
      </c>
      <c r="AD565" s="153">
        <v>-0.11323729604</v>
      </c>
      <c r="AE565" s="153">
        <v>-0.64688012255000005</v>
      </c>
      <c r="AF565" s="181">
        <v>108.7405239</v>
      </c>
      <c r="AG565" s="180">
        <v>38375.981829999997</v>
      </c>
      <c r="AH565" s="180">
        <v>-2511.07152</v>
      </c>
      <c r="AI565" s="128" t="s">
        <v>46</v>
      </c>
      <c r="AJ565" s="128" t="s">
        <v>46</v>
      </c>
      <c r="AK565" s="128" t="s">
        <v>46</v>
      </c>
    </row>
    <row r="566" spans="1:37" ht="14.75" customHeight="1" x14ac:dyDescent="0.35">
      <c r="A566" s="8"/>
      <c r="B566" s="129">
        <v>8154725000146</v>
      </c>
      <c r="C566" s="125" t="s">
        <v>8057</v>
      </c>
      <c r="D566" s="122" t="s">
        <v>3552</v>
      </c>
      <c r="E566" s="126" t="s">
        <v>7520</v>
      </c>
      <c r="F566" s="126" t="s">
        <v>114</v>
      </c>
      <c r="G566" s="126" t="s">
        <v>267</v>
      </c>
      <c r="H566" s="127">
        <v>10000</v>
      </c>
      <c r="I566" s="127">
        <v>100</v>
      </c>
      <c r="J566" s="127">
        <v>100</v>
      </c>
      <c r="K566" s="126" t="s">
        <v>216</v>
      </c>
      <c r="L566" s="126" t="s">
        <v>223</v>
      </c>
      <c r="M566" s="153">
        <v>1.4999999999999999E-2</v>
      </c>
      <c r="N566" s="128" t="s">
        <v>46</v>
      </c>
      <c r="O566" s="155">
        <v>39052</v>
      </c>
      <c r="P566" s="153">
        <v>1.3323804922000001E-2</v>
      </c>
      <c r="Q566" s="153">
        <v>0.24611871979</v>
      </c>
      <c r="R566" s="153">
        <v>7.5703941588999998E-2</v>
      </c>
      <c r="S566" s="153">
        <v>9.8608901789999995E-3</v>
      </c>
      <c r="T566" s="153">
        <v>-3.8781788817999999E-2</v>
      </c>
      <c r="U566" s="153">
        <v>1.0921775791999999</v>
      </c>
      <c r="V566" s="153">
        <v>2.3752347187999998</v>
      </c>
      <c r="W566" s="153">
        <v>0.56856261252000007</v>
      </c>
      <c r="X566" s="153">
        <v>3.8171531678999997E-2</v>
      </c>
      <c r="Y566" s="153">
        <v>-9.0730038935999999E-2</v>
      </c>
      <c r="Z566" s="153">
        <v>0.20295566805000001</v>
      </c>
      <c r="AA566" s="153">
        <v>0.23191948103000001</v>
      </c>
      <c r="AB566" s="178">
        <v>-0.15376041747999999</v>
      </c>
      <c r="AC566" s="177">
        <v>-0.14105999225999999</v>
      </c>
      <c r="AD566" s="153">
        <v>-0.16020896339000001</v>
      </c>
      <c r="AE566" s="153">
        <v>-0.73707206013000004</v>
      </c>
      <c r="AF566" s="181">
        <v>1.9414819999999999</v>
      </c>
      <c r="AG566" s="180">
        <v>12467.612810000001</v>
      </c>
      <c r="AH566" s="180">
        <v>-648.54852000000005</v>
      </c>
      <c r="AI566" s="128" t="s">
        <v>46</v>
      </c>
      <c r="AJ566" s="128" t="s">
        <v>46</v>
      </c>
      <c r="AK566" s="128" t="s">
        <v>46</v>
      </c>
    </row>
    <row r="567" spans="1:37" ht="14.75" customHeight="1" x14ac:dyDescent="0.35">
      <c r="A567" s="8"/>
      <c r="B567" s="129">
        <v>9522705000143</v>
      </c>
      <c r="C567" s="125" t="s">
        <v>8057</v>
      </c>
      <c r="D567" s="122"/>
      <c r="E567" s="126" t="s">
        <v>7520</v>
      </c>
      <c r="F567" s="126" t="s">
        <v>163</v>
      </c>
      <c r="G567" s="126" t="s">
        <v>3566</v>
      </c>
      <c r="H567" s="127">
        <v>1</v>
      </c>
      <c r="I567" s="127">
        <v>1</v>
      </c>
      <c r="J567" s="127">
        <v>1</v>
      </c>
      <c r="K567" s="126" t="s">
        <v>215</v>
      </c>
      <c r="L567" s="126" t="s">
        <v>216</v>
      </c>
      <c r="M567" s="153">
        <v>2E-3</v>
      </c>
      <c r="N567" s="128" t="s">
        <v>46</v>
      </c>
      <c r="O567" s="155">
        <v>39946</v>
      </c>
      <c r="P567" s="153">
        <v>1.2429578665000001E-2</v>
      </c>
      <c r="Q567" s="153">
        <v>0.10690015544999999</v>
      </c>
      <c r="R567" s="153">
        <v>0.13554899659</v>
      </c>
      <c r="S567" s="153">
        <v>0.27650383430000003</v>
      </c>
      <c r="T567" s="153">
        <v>0.45964758826000002</v>
      </c>
      <c r="U567" s="153">
        <v>1.0188761556000001</v>
      </c>
      <c r="V567" s="153">
        <v>1.0316686227</v>
      </c>
      <c r="W567" s="153">
        <v>1.0180195378000001</v>
      </c>
      <c r="X567" s="153">
        <v>1.0703470659000001</v>
      </c>
      <c r="Y567" s="153">
        <v>1.0753460540999999</v>
      </c>
      <c r="Z567" s="153">
        <v>1.1642382264E-3</v>
      </c>
      <c r="AA567" s="153">
        <v>2.4244553634E-3</v>
      </c>
      <c r="AB567" s="178">
        <v>3.0562276015999998</v>
      </c>
      <c r="AC567" s="177">
        <v>2.9711087282999999</v>
      </c>
      <c r="AD567" s="153">
        <v>0</v>
      </c>
      <c r="AE567" s="153">
        <v>-5.0131929054000003E-3</v>
      </c>
      <c r="AF567" s="181">
        <v>4.7706353999999997</v>
      </c>
      <c r="AG567" s="180">
        <v>1673094.1973999999</v>
      </c>
      <c r="AH567" s="180">
        <v>-54710.452770000004</v>
      </c>
      <c r="AI567" s="128" t="s">
        <v>46</v>
      </c>
      <c r="AJ567" s="128" t="s">
        <v>46</v>
      </c>
      <c r="AK567" s="128" t="s">
        <v>46</v>
      </c>
    </row>
    <row r="568" spans="1:37" ht="14.75" customHeight="1" x14ac:dyDescent="0.35">
      <c r="A568" s="8"/>
      <c r="B568" s="129">
        <v>4892107000142</v>
      </c>
      <c r="C568" s="125" t="s">
        <v>8057</v>
      </c>
      <c r="D568" s="122"/>
      <c r="E568" s="126" t="s">
        <v>7520</v>
      </c>
      <c r="F568" s="126" t="s">
        <v>114</v>
      </c>
      <c r="G568" s="126" t="s">
        <v>7640</v>
      </c>
      <c r="H568" s="127">
        <v>300</v>
      </c>
      <c r="I568" s="127">
        <v>1</v>
      </c>
      <c r="J568" s="127">
        <v>300</v>
      </c>
      <c r="K568" s="126" t="s">
        <v>216</v>
      </c>
      <c r="L568" s="126" t="s">
        <v>223</v>
      </c>
      <c r="M568" s="153">
        <v>1.4999999999999999E-2</v>
      </c>
      <c r="N568" s="128" t="s">
        <v>46</v>
      </c>
      <c r="O568" s="155">
        <v>37312</v>
      </c>
      <c r="P568" s="153">
        <v>3.4836829205000003E-2</v>
      </c>
      <c r="Q568" s="153">
        <v>0.11923981788</v>
      </c>
      <c r="R568" s="153">
        <v>-3.3127671903999997E-2</v>
      </c>
      <c r="S568" s="153">
        <v>-1.2295131909E-3</v>
      </c>
      <c r="T568" s="153">
        <v>-2.6319423583E-2</v>
      </c>
      <c r="U568" s="153">
        <v>2.8556410134999997</v>
      </c>
      <c r="V568" s="153">
        <v>1.1507558446999999</v>
      </c>
      <c r="W568" s="153">
        <v>-0.24880019837</v>
      </c>
      <c r="X568" s="153">
        <v>-4.7594487786999998E-3</v>
      </c>
      <c r="Y568" s="153">
        <v>-6.1574321331000006E-2</v>
      </c>
      <c r="Z568" s="153">
        <v>0.23899615293000001</v>
      </c>
      <c r="AA568" s="153">
        <v>0.38438277075000005</v>
      </c>
      <c r="AB568" s="178">
        <v>-0.51316799335999996</v>
      </c>
      <c r="AC568" s="177">
        <v>0.27928752019000003</v>
      </c>
      <c r="AD568" s="153">
        <v>-0.20270118646000002</v>
      </c>
      <c r="AE568" s="153">
        <v>-0.84752054482999994</v>
      </c>
      <c r="AF568" s="181">
        <v>29.424868199999999</v>
      </c>
      <c r="AG568" s="180">
        <v>47277.1705</v>
      </c>
      <c r="AH568" s="180">
        <v>-3557.5381600000001</v>
      </c>
      <c r="AI568" s="128" t="s">
        <v>46</v>
      </c>
      <c r="AJ568" s="128" t="s">
        <v>46</v>
      </c>
      <c r="AK568" s="128" t="s">
        <v>46</v>
      </c>
    </row>
    <row r="569" spans="1:37" ht="14.75" customHeight="1" x14ac:dyDescent="0.35">
      <c r="A569" s="8"/>
      <c r="B569" s="129">
        <v>4044634000105</v>
      </c>
      <c r="C569" s="125" t="s">
        <v>8057</v>
      </c>
      <c r="D569" s="122"/>
      <c r="E569" s="126" t="s">
        <v>7520</v>
      </c>
      <c r="F569" s="126" t="s">
        <v>163</v>
      </c>
      <c r="G569" s="126" t="s">
        <v>3570</v>
      </c>
      <c r="H569" s="127" t="s">
        <v>46</v>
      </c>
      <c r="I569" s="127" t="s">
        <v>46</v>
      </c>
      <c r="J569" s="127" t="s">
        <v>46</v>
      </c>
      <c r="K569" s="126" t="s">
        <v>215</v>
      </c>
      <c r="L569" s="126" t="s">
        <v>215</v>
      </c>
      <c r="M569" s="153">
        <v>1.4999999999999999E-2</v>
      </c>
      <c r="N569" s="128" t="s">
        <v>46</v>
      </c>
      <c r="O569" s="155">
        <v>36866</v>
      </c>
      <c r="P569" s="153">
        <v>1.0794076421E-2</v>
      </c>
      <c r="Q569" s="153">
        <v>9.0870456523000007E-2</v>
      </c>
      <c r="R569" s="153">
        <v>0.11562877693000001</v>
      </c>
      <c r="S569" s="153">
        <v>0.2216578746</v>
      </c>
      <c r="T569" s="153">
        <v>0.36700583827000005</v>
      </c>
      <c r="U569" s="153">
        <v>0.88481093237999997</v>
      </c>
      <c r="V569" s="153">
        <v>0.87696971375999988</v>
      </c>
      <c r="W569" s="153">
        <v>0.86841184377999991</v>
      </c>
      <c r="X569" s="153">
        <v>0.85803821244</v>
      </c>
      <c r="Y569" s="153">
        <v>0.85861057498999993</v>
      </c>
      <c r="Z569" s="153">
        <v>8.9414320098000002E-4</v>
      </c>
      <c r="AA569" s="153">
        <v>3.2462956583000002E-3</v>
      </c>
      <c r="AB569" s="178">
        <v>-44.261754695999997</v>
      </c>
      <c r="AC569" s="177">
        <v>-10.554546716999999</v>
      </c>
      <c r="AD569" s="153">
        <v>0</v>
      </c>
      <c r="AE569" s="153">
        <v>-2.8973574879000001E-3</v>
      </c>
      <c r="AF569" s="181">
        <v>10.879743700000001</v>
      </c>
      <c r="AG569" s="180">
        <v>44560.924919999998</v>
      </c>
      <c r="AH569" s="180">
        <v>-2614.8107300000001</v>
      </c>
      <c r="AI569" s="128" t="s">
        <v>46</v>
      </c>
      <c r="AJ569" s="128" t="s">
        <v>46</v>
      </c>
      <c r="AK569" s="128" t="s">
        <v>46</v>
      </c>
    </row>
    <row r="570" spans="1:37" ht="14.75" customHeight="1" x14ac:dyDescent="0.35">
      <c r="A570" s="8"/>
      <c r="B570" s="129">
        <v>4147465000120</v>
      </c>
      <c r="C570" s="125" t="s">
        <v>8057</v>
      </c>
      <c r="D570" s="122"/>
      <c r="E570" s="126" t="s">
        <v>7520</v>
      </c>
      <c r="F570" s="126" t="s">
        <v>163</v>
      </c>
      <c r="G570" s="126" t="s">
        <v>3570</v>
      </c>
      <c r="H570" s="127" t="s">
        <v>46</v>
      </c>
      <c r="I570" s="127" t="s">
        <v>46</v>
      </c>
      <c r="J570" s="127" t="s">
        <v>46</v>
      </c>
      <c r="K570" s="126" t="s">
        <v>215</v>
      </c>
      <c r="L570" s="126" t="s">
        <v>215</v>
      </c>
      <c r="M570" s="153">
        <v>0.01</v>
      </c>
      <c r="N570" s="128" t="s">
        <v>46</v>
      </c>
      <c r="O570" s="155">
        <v>36866</v>
      </c>
      <c r="P570" s="153">
        <v>1.1216833403999999E-2</v>
      </c>
      <c r="Q570" s="153">
        <v>9.4768247021000007E-2</v>
      </c>
      <c r="R570" s="153">
        <v>0.12097330423000001</v>
      </c>
      <c r="S570" s="153">
        <v>0.23352088066000001</v>
      </c>
      <c r="T570" s="153">
        <v>0.38659928933000004</v>
      </c>
      <c r="U570" s="153">
        <v>0.91946512467000008</v>
      </c>
      <c r="V570" s="153">
        <v>0.91458638643000001</v>
      </c>
      <c r="W570" s="153">
        <v>0.90855108012000008</v>
      </c>
      <c r="X570" s="153">
        <v>0.90395993993000001</v>
      </c>
      <c r="Y570" s="153">
        <v>0.90444947596999992</v>
      </c>
      <c r="Z570" s="153">
        <v>8.9404292377E-4</v>
      </c>
      <c r="AA570" s="153">
        <v>3.2738090926000001E-3</v>
      </c>
      <c r="AB570" s="178">
        <v>-30.894306895</v>
      </c>
      <c r="AC570" s="177">
        <v>-5.0207885870000002</v>
      </c>
      <c r="AD570" s="153">
        <v>0</v>
      </c>
      <c r="AE570" s="153">
        <v>-2.8651247125000001E-3</v>
      </c>
      <c r="AF570" s="181">
        <v>13.375621499999999</v>
      </c>
      <c r="AG570" s="180">
        <v>29899.24699</v>
      </c>
      <c r="AH570" s="180">
        <v>-2123.4447399999999</v>
      </c>
      <c r="AI570" s="128" t="s">
        <v>46</v>
      </c>
      <c r="AJ570" s="128" t="s">
        <v>46</v>
      </c>
      <c r="AK570" s="128" t="s">
        <v>46</v>
      </c>
    </row>
    <row r="571" spans="1:37" ht="14.75" customHeight="1" x14ac:dyDescent="0.35">
      <c r="A571" s="8"/>
      <c r="B571" s="129">
        <v>3805990000123</v>
      </c>
      <c r="C571" s="125" t="s">
        <v>8057</v>
      </c>
      <c r="D571" s="122"/>
      <c r="E571" s="126" t="s">
        <v>7520</v>
      </c>
      <c r="F571" s="126" t="s">
        <v>163</v>
      </c>
      <c r="G571" s="126" t="s">
        <v>3570</v>
      </c>
      <c r="H571" s="127">
        <v>15000</v>
      </c>
      <c r="I571" s="127">
        <v>100</v>
      </c>
      <c r="J571" s="127">
        <v>1500</v>
      </c>
      <c r="K571" s="126" t="s">
        <v>215</v>
      </c>
      <c r="L571" s="126" t="s">
        <v>215</v>
      </c>
      <c r="M571" s="153">
        <v>1.4999999999999999E-2</v>
      </c>
      <c r="N571" s="128" t="s">
        <v>46</v>
      </c>
      <c r="O571" s="155">
        <v>36817</v>
      </c>
      <c r="P571" s="153">
        <v>1.0794674767000001E-2</v>
      </c>
      <c r="Q571" s="153">
        <v>9.0847392508000002E-2</v>
      </c>
      <c r="R571" s="153">
        <v>0.11558692508</v>
      </c>
      <c r="S571" s="153">
        <v>0.22167814035</v>
      </c>
      <c r="T571" s="153">
        <v>0.36662768018000003</v>
      </c>
      <c r="U571" s="153">
        <v>0.88485997991000009</v>
      </c>
      <c r="V571" s="153">
        <v>0.87674712830000001</v>
      </c>
      <c r="W571" s="153">
        <v>0.86809752202000001</v>
      </c>
      <c r="X571" s="153">
        <v>0.85811666118999996</v>
      </c>
      <c r="Y571" s="153">
        <v>0.85772587369999997</v>
      </c>
      <c r="Z571" s="153">
        <v>8.9624157378999998E-4</v>
      </c>
      <c r="AA571" s="153">
        <v>3.2048178474999999E-3</v>
      </c>
      <c r="AB571" s="178">
        <v>-44.336534903999997</v>
      </c>
      <c r="AC571" s="177">
        <v>-8.7542137427999993</v>
      </c>
      <c r="AD571" s="153">
        <v>0</v>
      </c>
      <c r="AE571" s="153">
        <v>-2.8955149401000001E-3</v>
      </c>
      <c r="AF571" s="181">
        <v>11.9226426</v>
      </c>
      <c r="AG571" s="180">
        <v>43855.834170000002</v>
      </c>
      <c r="AH571" s="180">
        <v>-5102.85664</v>
      </c>
      <c r="AI571" s="128" t="s">
        <v>46</v>
      </c>
      <c r="AJ571" s="128" t="s">
        <v>46</v>
      </c>
      <c r="AK571" s="128" t="s">
        <v>46</v>
      </c>
    </row>
    <row r="572" spans="1:37" ht="14.75" customHeight="1" x14ac:dyDescent="0.35">
      <c r="A572" s="8"/>
      <c r="B572" s="129">
        <v>3922006000104</v>
      </c>
      <c r="C572" s="125" t="s">
        <v>8057</v>
      </c>
      <c r="D572" s="122"/>
      <c r="E572" s="126" t="s">
        <v>7520</v>
      </c>
      <c r="F572" s="126" t="s">
        <v>114</v>
      </c>
      <c r="G572" s="126" t="s">
        <v>7640</v>
      </c>
      <c r="H572" s="127">
        <v>300</v>
      </c>
      <c r="I572" s="127">
        <v>1</v>
      </c>
      <c r="J572" s="127">
        <v>300</v>
      </c>
      <c r="K572" s="126" t="s">
        <v>216</v>
      </c>
      <c r="L572" s="126" t="s">
        <v>223</v>
      </c>
      <c r="M572" s="153">
        <v>1.4999999999999999E-2</v>
      </c>
      <c r="N572" s="128" t="s">
        <v>46</v>
      </c>
      <c r="O572" s="155">
        <v>36725</v>
      </c>
      <c r="P572" s="153">
        <v>-6.3709932328000001E-4</v>
      </c>
      <c r="Q572" s="153">
        <v>-9.4385339516999997E-2</v>
      </c>
      <c r="R572" s="153">
        <v>-2.9618076371000002E-2</v>
      </c>
      <c r="S572" s="153">
        <v>0.15911763325</v>
      </c>
      <c r="T572" s="153">
        <v>0.73545867341000004</v>
      </c>
      <c r="U572" s="153">
        <v>-5.2224240802999998E-2</v>
      </c>
      <c r="V572" s="153">
        <v>-0.91089103486</v>
      </c>
      <c r="W572" s="153">
        <v>-0.22244193004999999</v>
      </c>
      <c r="X572" s="153">
        <v>0.61594477455999996</v>
      </c>
      <c r="Y572" s="153">
        <v>1.7206064008000002</v>
      </c>
      <c r="Z572" s="153">
        <v>0.25512313255999997</v>
      </c>
      <c r="AA572" s="153">
        <v>0.41235464374999997</v>
      </c>
      <c r="AB572" s="178">
        <v>-0.45817060533999998</v>
      </c>
      <c r="AC572" s="177">
        <v>0.26445323486</v>
      </c>
      <c r="AD572" s="153">
        <v>-0.23554715758</v>
      </c>
      <c r="AE572" s="153">
        <v>-0.89680113371999992</v>
      </c>
      <c r="AF572" s="181">
        <v>27613.879736999999</v>
      </c>
      <c r="AG572" s="180">
        <v>38778.92628</v>
      </c>
      <c r="AH572" s="180">
        <v>-2595.4144099999999</v>
      </c>
      <c r="AI572" s="128" t="s">
        <v>46</v>
      </c>
      <c r="AJ572" s="128" t="s">
        <v>46</v>
      </c>
      <c r="AK572" s="128" t="s">
        <v>46</v>
      </c>
    </row>
    <row r="573" spans="1:37" ht="14.75" customHeight="1" x14ac:dyDescent="0.35">
      <c r="A573" s="8"/>
      <c r="B573" s="129">
        <v>322699000106</v>
      </c>
      <c r="C573" s="125" t="s">
        <v>8057</v>
      </c>
      <c r="D573" s="122" t="s">
        <v>3394</v>
      </c>
      <c r="E573" s="126" t="s">
        <v>7520</v>
      </c>
      <c r="F573" s="126" t="s">
        <v>163</v>
      </c>
      <c r="G573" s="126" t="s">
        <v>3570</v>
      </c>
      <c r="H573" s="127">
        <v>50000</v>
      </c>
      <c r="I573" s="127">
        <v>20000</v>
      </c>
      <c r="J573" s="127">
        <v>200000</v>
      </c>
      <c r="K573" s="126" t="s">
        <v>215</v>
      </c>
      <c r="L573" s="126" t="s">
        <v>215</v>
      </c>
      <c r="M573" s="153">
        <v>3.0000000000000001E-3</v>
      </c>
      <c r="N573" s="128" t="s">
        <v>46</v>
      </c>
      <c r="O573" s="155">
        <v>36560</v>
      </c>
      <c r="P573" s="153">
        <v>1.2374593655999999E-2</v>
      </c>
      <c r="Q573" s="153">
        <v>0.10563236023</v>
      </c>
      <c r="R573" s="153">
        <v>0.13440232458000001</v>
      </c>
      <c r="S573" s="153">
        <v>0.27257727603999998</v>
      </c>
      <c r="T573" s="153">
        <v>0.45531971791999998</v>
      </c>
      <c r="U573" s="153">
        <v>1.0143689301000001</v>
      </c>
      <c r="V573" s="153">
        <v>1.0194334249000001</v>
      </c>
      <c r="W573" s="153">
        <v>1.009407637</v>
      </c>
      <c r="X573" s="153">
        <v>1.0551473486</v>
      </c>
      <c r="Y573" s="153">
        <v>1.0652209965999999</v>
      </c>
      <c r="Z573" s="153">
        <v>1.4289075837000001E-3</v>
      </c>
      <c r="AA573" s="153">
        <v>3.6622822370000001E-3</v>
      </c>
      <c r="AB573" s="178">
        <v>1.0240364659000001</v>
      </c>
      <c r="AC573" s="177">
        <v>0.81575509087999998</v>
      </c>
      <c r="AD573" s="153">
        <v>0</v>
      </c>
      <c r="AE573" s="153">
        <v>-6.7516165664000009E-3</v>
      </c>
      <c r="AF573" s="181">
        <v>22.410349</v>
      </c>
      <c r="AG573" s="180">
        <v>6566850.0450999998</v>
      </c>
      <c r="AH573" s="180">
        <v>-572547.30819000001</v>
      </c>
      <c r="AI573" s="128" t="s">
        <v>46</v>
      </c>
      <c r="AJ573" s="128" t="s">
        <v>46</v>
      </c>
      <c r="AK573" s="128" t="s">
        <v>46</v>
      </c>
    </row>
    <row r="574" spans="1:37" ht="14.75" customHeight="1" x14ac:dyDescent="0.35">
      <c r="A574" s="8"/>
      <c r="B574" s="129">
        <v>885762000112</v>
      </c>
      <c r="C574" s="125" t="s">
        <v>8057</v>
      </c>
      <c r="D574" s="122"/>
      <c r="E574" s="126" t="s">
        <v>7520</v>
      </c>
      <c r="F574" s="126" t="s">
        <v>163</v>
      </c>
      <c r="G574" s="126" t="s">
        <v>3570</v>
      </c>
      <c r="H574" s="127">
        <v>50000</v>
      </c>
      <c r="I574" s="127">
        <v>1000</v>
      </c>
      <c r="J574" s="127">
        <v>10000</v>
      </c>
      <c r="K574" s="126" t="s">
        <v>215</v>
      </c>
      <c r="L574" s="126" t="s">
        <v>215</v>
      </c>
      <c r="M574" s="153">
        <v>2.5000000000000001E-3</v>
      </c>
      <c r="N574" s="128" t="s">
        <v>46</v>
      </c>
      <c r="O574" s="155">
        <v>35521</v>
      </c>
      <c r="P574" s="153">
        <v>1.1870493178999998E-2</v>
      </c>
      <c r="Q574" s="153">
        <v>0.10173116622</v>
      </c>
      <c r="R574" s="153">
        <v>0.13004337927000001</v>
      </c>
      <c r="S574" s="153">
        <v>0.25168922896000001</v>
      </c>
      <c r="T574" s="153">
        <v>0.41671137296999999</v>
      </c>
      <c r="U574" s="153">
        <v>0.97304685719000006</v>
      </c>
      <c r="V574" s="153">
        <v>0.98178390574999996</v>
      </c>
      <c r="W574" s="153">
        <v>0.97667046008000002</v>
      </c>
      <c r="X574" s="153">
        <v>0.97428966370000003</v>
      </c>
      <c r="Y574" s="153">
        <v>0.97489672980999997</v>
      </c>
      <c r="Z574" s="153">
        <v>9.4884870244000001E-4</v>
      </c>
      <c r="AA574" s="153">
        <v>4.2363557608000001E-3</v>
      </c>
      <c r="AB574" s="178">
        <v>-6.2051342140000001</v>
      </c>
      <c r="AC574" s="177">
        <v>-0.95101457221999997</v>
      </c>
      <c r="AD574" s="153">
        <v>0</v>
      </c>
      <c r="AE574" s="153">
        <v>-4.7930888428999998E-3</v>
      </c>
      <c r="AF574" s="181">
        <v>34.63297</v>
      </c>
      <c r="AG574" s="180">
        <v>811545.43475999997</v>
      </c>
      <c r="AH574" s="180">
        <v>-14925.941239</v>
      </c>
      <c r="AI574" s="128" t="s">
        <v>46</v>
      </c>
      <c r="AJ574" s="128" t="s">
        <v>46</v>
      </c>
      <c r="AK574" s="128" t="s">
        <v>46</v>
      </c>
    </row>
    <row r="575" spans="1:37" ht="14.75" customHeight="1" x14ac:dyDescent="0.35">
      <c r="A575" s="8"/>
      <c r="B575" s="129">
        <v>975480000106</v>
      </c>
      <c r="C575" s="125" t="s">
        <v>8057</v>
      </c>
      <c r="D575" s="122" t="s">
        <v>3394</v>
      </c>
      <c r="E575" s="126" t="s">
        <v>7520</v>
      </c>
      <c r="F575" s="126" t="s">
        <v>163</v>
      </c>
      <c r="G575" s="126" t="s">
        <v>3570</v>
      </c>
      <c r="H575" s="127">
        <v>1000000</v>
      </c>
      <c r="I575" s="127">
        <v>1000</v>
      </c>
      <c r="J575" s="127">
        <v>300000</v>
      </c>
      <c r="K575" s="126" t="s">
        <v>215</v>
      </c>
      <c r="L575" s="126" t="s">
        <v>215</v>
      </c>
      <c r="M575" s="153">
        <v>1.5E-3</v>
      </c>
      <c r="N575" s="128" t="s">
        <v>46</v>
      </c>
      <c r="O575" s="155">
        <v>35061</v>
      </c>
      <c r="P575" s="153">
        <v>1.1971908509E-2</v>
      </c>
      <c r="Q575" s="153">
        <v>0.10238847831999999</v>
      </c>
      <c r="R575" s="153">
        <v>0.13105601739</v>
      </c>
      <c r="S575" s="153">
        <v>0.25401042969999998</v>
      </c>
      <c r="T575" s="153">
        <v>0.42071847380999999</v>
      </c>
      <c r="U575" s="153">
        <v>0.98136006424</v>
      </c>
      <c r="V575" s="153">
        <v>0.98812747249999999</v>
      </c>
      <c r="W575" s="153">
        <v>0.98427572027999999</v>
      </c>
      <c r="X575" s="153">
        <v>0.98327503786999992</v>
      </c>
      <c r="Y575" s="153">
        <v>0.98427134676999994</v>
      </c>
      <c r="Z575" s="153">
        <v>9.2679742671000005E-4</v>
      </c>
      <c r="AA575" s="153">
        <v>4.4789266102000002E-3</v>
      </c>
      <c r="AB575" s="178">
        <v>-4.8565659019999998</v>
      </c>
      <c r="AC575" s="177">
        <v>0.25305021194999999</v>
      </c>
      <c r="AD575" s="153">
        <v>0</v>
      </c>
      <c r="AE575" s="153">
        <v>-7.1090571320999996E-3</v>
      </c>
      <c r="AF575" s="181">
        <v>49.330322099999997</v>
      </c>
      <c r="AG575" s="180">
        <v>675634.80281999998</v>
      </c>
      <c r="AH575" s="180">
        <v>-15695.199979999999</v>
      </c>
      <c r="AI575" s="128" t="s">
        <v>46</v>
      </c>
      <c r="AJ575" s="128" t="s">
        <v>46</v>
      </c>
      <c r="AK575" s="128" t="s">
        <v>46</v>
      </c>
    </row>
    <row r="576" spans="1:37" ht="14.75" customHeight="1" x14ac:dyDescent="0.35">
      <c r="A576" s="8"/>
      <c r="B576" s="129">
        <v>280302000160</v>
      </c>
      <c r="C576" s="125" t="s">
        <v>8057</v>
      </c>
      <c r="D576" s="122" t="s">
        <v>3393</v>
      </c>
      <c r="E576" s="126" t="s">
        <v>7520</v>
      </c>
      <c r="F576" s="126" t="s">
        <v>163</v>
      </c>
      <c r="G576" s="126" t="s">
        <v>3547</v>
      </c>
      <c r="H576" s="127">
        <v>30000</v>
      </c>
      <c r="I576" s="127">
        <v>1000</v>
      </c>
      <c r="J576" s="127">
        <v>10000</v>
      </c>
      <c r="K576" s="126" t="s">
        <v>215</v>
      </c>
      <c r="L576" s="126" t="s">
        <v>215</v>
      </c>
      <c r="M576" s="153">
        <v>5.0000000000000001E-3</v>
      </c>
      <c r="N576" s="128" t="s">
        <v>46</v>
      </c>
      <c r="O576" s="155">
        <v>34646</v>
      </c>
      <c r="P576" s="153">
        <v>1.1511579874E-2</v>
      </c>
      <c r="Q576" s="153">
        <v>9.8068051126999997E-2</v>
      </c>
      <c r="R576" s="153">
        <v>0.12631438439000001</v>
      </c>
      <c r="S576" s="153">
        <v>0.23757252489</v>
      </c>
      <c r="T576" s="153">
        <v>0.40055280417</v>
      </c>
      <c r="U576" s="153">
        <v>0.94362605233999997</v>
      </c>
      <c r="V576" s="153">
        <v>0.94643203102000006</v>
      </c>
      <c r="W576" s="153">
        <v>0.9486644273</v>
      </c>
      <c r="X576" s="153">
        <v>0.91964386533999998</v>
      </c>
      <c r="Y576" s="153">
        <v>0.93709373976999999</v>
      </c>
      <c r="Z576" s="153">
        <v>1.84024681E-3</v>
      </c>
      <c r="AA576" s="153">
        <v>5.4783941089000003E-3</v>
      </c>
      <c r="AB576" s="178">
        <v>-3.6094884383000001</v>
      </c>
      <c r="AC576" s="177">
        <v>-0.41938520029999998</v>
      </c>
      <c r="AD576" s="153">
        <v>0</v>
      </c>
      <c r="AE576" s="153">
        <v>-6.4355195736000006E-3</v>
      </c>
      <c r="AF576" s="181">
        <v>7628.3874472999996</v>
      </c>
      <c r="AG576" s="180">
        <v>315025.64523000002</v>
      </c>
      <c r="AH576" s="180">
        <v>-54415.530489999997</v>
      </c>
      <c r="AI576" s="128" t="s">
        <v>46</v>
      </c>
      <c r="AJ576" s="128" t="s">
        <v>46</v>
      </c>
      <c r="AK576" s="128" t="s">
        <v>46</v>
      </c>
    </row>
    <row r="577" spans="1:37" ht="14.75" customHeight="1" x14ac:dyDescent="0.35">
      <c r="A577" s="8"/>
      <c r="B577" s="129">
        <v>9522470000190</v>
      </c>
      <c r="C577" s="125" t="s">
        <v>8057</v>
      </c>
      <c r="D577" s="122" t="s">
        <v>3394</v>
      </c>
      <c r="E577" s="126" t="s">
        <v>7520</v>
      </c>
      <c r="F577" s="126" t="s">
        <v>163</v>
      </c>
      <c r="G577" s="126" t="s">
        <v>3549</v>
      </c>
      <c r="H577" s="127">
        <v>300000</v>
      </c>
      <c r="I577" s="127">
        <v>1000</v>
      </c>
      <c r="J577" s="127">
        <v>30000</v>
      </c>
      <c r="K577" s="126" t="s">
        <v>7441</v>
      </c>
      <c r="L577" s="126" t="s">
        <v>223</v>
      </c>
      <c r="M577" s="153">
        <v>5.0000000000000001E-3</v>
      </c>
      <c r="N577" s="128" t="s">
        <v>219</v>
      </c>
      <c r="O577" s="155">
        <v>39689</v>
      </c>
      <c r="P577" s="153">
        <v>5.4618248886999995E-3</v>
      </c>
      <c r="Q577" s="153">
        <v>8.8026660196000001E-2</v>
      </c>
      <c r="R577" s="153">
        <v>4.7728029046999999E-2</v>
      </c>
      <c r="S577" s="153">
        <v>9.0341308410999993E-2</v>
      </c>
      <c r="T577" s="153">
        <v>0.19589133651000001</v>
      </c>
      <c r="U577" s="153">
        <v>0.44771615316999996</v>
      </c>
      <c r="V577" s="153">
        <v>0.84952489455000002</v>
      </c>
      <c r="W577" s="153">
        <v>0.35845389705999997</v>
      </c>
      <c r="X577" s="153">
        <v>0.34971144119000003</v>
      </c>
      <c r="Y577" s="153">
        <v>0.45828800399000003</v>
      </c>
      <c r="Z577" s="153">
        <v>5.1862994786999995E-2</v>
      </c>
      <c r="AA577" s="153">
        <v>8.5635988484999995E-2</v>
      </c>
      <c r="AB577" s="178">
        <v>-1.4369495852</v>
      </c>
      <c r="AC577" s="177">
        <v>0.13622423319999999</v>
      </c>
      <c r="AD577" s="153">
        <v>-4.8068600574999995E-2</v>
      </c>
      <c r="AE577" s="153">
        <v>-0.15768855753</v>
      </c>
      <c r="AF577" s="181">
        <v>5.2641166999999998</v>
      </c>
      <c r="AG577" s="180">
        <v>25117.466240000002</v>
      </c>
      <c r="AH577" s="180">
        <v>-3100.3687500000001</v>
      </c>
      <c r="AI577" s="128" t="s">
        <v>46</v>
      </c>
      <c r="AJ577" s="128" t="s">
        <v>46</v>
      </c>
      <c r="AK577" s="128" t="s">
        <v>46</v>
      </c>
    </row>
    <row r="578" spans="1:37" ht="14.75" customHeight="1" x14ac:dyDescent="0.35">
      <c r="A578" s="8"/>
      <c r="B578" s="129">
        <v>4823412000182</v>
      </c>
      <c r="C578" s="125" t="s">
        <v>8057</v>
      </c>
      <c r="D578" s="122"/>
      <c r="E578" s="126" t="s">
        <v>7520</v>
      </c>
      <c r="F578" s="126" t="s">
        <v>163</v>
      </c>
      <c r="G578" s="126" t="s">
        <v>6644</v>
      </c>
      <c r="H578" s="127">
        <v>20000</v>
      </c>
      <c r="I578" s="127">
        <v>100</v>
      </c>
      <c r="J578" s="127">
        <v>500</v>
      </c>
      <c r="K578" s="126" t="s">
        <v>215</v>
      </c>
      <c r="L578" s="126" t="s">
        <v>215</v>
      </c>
      <c r="M578" s="153">
        <v>7.4999999999999997E-3</v>
      </c>
      <c r="N578" s="128" t="s">
        <v>46</v>
      </c>
      <c r="O578" s="155">
        <v>37413</v>
      </c>
      <c r="P578" s="153">
        <v>1.0890425735999999E-2</v>
      </c>
      <c r="Q578" s="153">
        <v>9.1206162606000007E-2</v>
      </c>
      <c r="R578" s="153">
        <v>0.11613389772999999</v>
      </c>
      <c r="S578" s="153">
        <v>0.22117573484</v>
      </c>
      <c r="T578" s="153">
        <v>0.3648595047</v>
      </c>
      <c r="U578" s="153">
        <v>0.89270886860000009</v>
      </c>
      <c r="V578" s="153">
        <v>0.88020953535999991</v>
      </c>
      <c r="W578" s="153">
        <v>0.87220547453999997</v>
      </c>
      <c r="X578" s="153">
        <v>0.85617184816999992</v>
      </c>
      <c r="Y578" s="153">
        <v>0.85358922518000002</v>
      </c>
      <c r="Z578" s="153">
        <v>8.9562640466999994E-4</v>
      </c>
      <c r="AA578" s="153">
        <v>2.7532336519E-3</v>
      </c>
      <c r="AB578" s="178">
        <v>-51.077304763999997</v>
      </c>
      <c r="AC578" s="177">
        <v>-71.989466390000004</v>
      </c>
      <c r="AD578" s="153">
        <v>0</v>
      </c>
      <c r="AE578" s="153">
        <v>0</v>
      </c>
      <c r="AF578" s="181">
        <v>9.3779673999999993</v>
      </c>
      <c r="AG578" s="180">
        <v>32538.754069999999</v>
      </c>
      <c r="AH578" s="180">
        <v>-3746.8988300000001</v>
      </c>
      <c r="AI578" s="128" t="s">
        <v>46</v>
      </c>
      <c r="AJ578" s="128" t="s">
        <v>46</v>
      </c>
      <c r="AK578" s="128" t="s">
        <v>46</v>
      </c>
    </row>
    <row r="579" spans="1:37" ht="14.75" customHeight="1" x14ac:dyDescent="0.35">
      <c r="A579" s="8"/>
      <c r="B579" s="129">
        <v>6127871000157</v>
      </c>
      <c r="C579" s="125" t="s">
        <v>8058</v>
      </c>
      <c r="D579" s="122" t="s">
        <v>3552</v>
      </c>
      <c r="E579" s="126" t="s">
        <v>7520</v>
      </c>
      <c r="F579" s="126" t="s">
        <v>163</v>
      </c>
      <c r="G579" s="126" t="s">
        <v>3547</v>
      </c>
      <c r="H579" s="127">
        <v>1000</v>
      </c>
      <c r="I579" s="127">
        <v>100</v>
      </c>
      <c r="J579" s="127">
        <v>100</v>
      </c>
      <c r="K579" s="126" t="s">
        <v>215</v>
      </c>
      <c r="L579" s="126" t="s">
        <v>215</v>
      </c>
      <c r="M579" s="153">
        <v>1.1000000000000001E-2</v>
      </c>
      <c r="N579" s="128" t="s">
        <v>46</v>
      </c>
      <c r="O579" s="155">
        <v>38127</v>
      </c>
      <c r="P579" s="153">
        <v>1.0897861048E-2</v>
      </c>
      <c r="Q579" s="153">
        <v>9.2270485267000005E-2</v>
      </c>
      <c r="R579" s="153">
        <v>0.11851006141999999</v>
      </c>
      <c r="S579" s="153">
        <v>0.21966658999999999</v>
      </c>
      <c r="T579" s="153">
        <v>0.37078053934999999</v>
      </c>
      <c r="U579" s="153">
        <v>0.89331835524000003</v>
      </c>
      <c r="V579" s="153">
        <v>0.89048106667000004</v>
      </c>
      <c r="W579" s="153">
        <v>0.89005128025999991</v>
      </c>
      <c r="X579" s="153">
        <v>0.85032994454999988</v>
      </c>
      <c r="Y579" s="153">
        <v>0.86744149244000002</v>
      </c>
      <c r="Z579" s="153">
        <v>1.8572957373999999E-3</v>
      </c>
      <c r="AA579" s="153">
        <v>5.3933095202999999E-3</v>
      </c>
      <c r="AB579" s="178">
        <v>-7.591523188</v>
      </c>
      <c r="AC579" s="177">
        <v>-1.7556408866</v>
      </c>
      <c r="AD579" s="153">
        <v>0</v>
      </c>
      <c r="AE579" s="153">
        <v>-1.1061444078000001E-2</v>
      </c>
      <c r="AF579" s="181">
        <v>7.3831734000000004</v>
      </c>
      <c r="AG579" s="180">
        <v>57879.78428</v>
      </c>
      <c r="AH579" s="180">
        <v>-4193.2564599999996</v>
      </c>
      <c r="AI579" s="128" t="s">
        <v>46</v>
      </c>
      <c r="AJ579" s="128" t="s">
        <v>46</v>
      </c>
      <c r="AK579" s="128" t="s">
        <v>46</v>
      </c>
    </row>
    <row r="580" spans="1:37" ht="14.75" customHeight="1" x14ac:dyDescent="0.35">
      <c r="A580" s="8"/>
      <c r="B580" s="129">
        <v>2294024000126</v>
      </c>
      <c r="C580" s="125" t="s">
        <v>8059</v>
      </c>
      <c r="D580" s="122"/>
      <c r="E580" s="126" t="s">
        <v>7520</v>
      </c>
      <c r="F580" s="126" t="s">
        <v>368</v>
      </c>
      <c r="G580" s="126" t="s">
        <v>368</v>
      </c>
      <c r="H580" s="127">
        <v>10000</v>
      </c>
      <c r="I580" s="127">
        <v>1000</v>
      </c>
      <c r="J580" s="127">
        <v>10000</v>
      </c>
      <c r="K580" s="126" t="s">
        <v>215</v>
      </c>
      <c r="L580" s="126" t="s">
        <v>216</v>
      </c>
      <c r="M580" s="153">
        <v>0.01</v>
      </c>
      <c r="N580" s="128" t="s">
        <v>46</v>
      </c>
      <c r="O580" s="155">
        <v>36084</v>
      </c>
      <c r="P580" s="153">
        <v>-1.6927026324000002E-2</v>
      </c>
      <c r="Q580" s="153">
        <v>-8.8191417554999998E-2</v>
      </c>
      <c r="R580" s="153">
        <v>4.8796586132000004E-2</v>
      </c>
      <c r="S580" s="153">
        <v>0.20065496499999999</v>
      </c>
      <c r="T580" s="153">
        <v>0.18187309109000002</v>
      </c>
      <c r="U580" s="153">
        <v>-1.3875404768000001</v>
      </c>
      <c r="V580" s="153">
        <v>-0.85111492964000002</v>
      </c>
      <c r="W580" s="153">
        <v>0.36647912791999998</v>
      </c>
      <c r="X580" s="153">
        <v>0.77673589444000002</v>
      </c>
      <c r="Y580" s="153">
        <v>0.42549230293999996</v>
      </c>
      <c r="Z580" s="153">
        <v>0.12244550155</v>
      </c>
      <c r="AA580" s="153">
        <v>0.15670998351999998</v>
      </c>
      <c r="AB580" s="178">
        <v>-0.55217007651000005</v>
      </c>
      <c r="AC580" s="177">
        <v>-0.13650762929999999</v>
      </c>
      <c r="AD580" s="153">
        <v>-0.12193296944</v>
      </c>
      <c r="AE580" s="153">
        <v>-0.49915281861999999</v>
      </c>
      <c r="AF580" s="181">
        <v>1023.6656225</v>
      </c>
      <c r="AG580" s="180">
        <v>107908.62871</v>
      </c>
      <c r="AH580" s="180">
        <v>-5867.3454499999998</v>
      </c>
      <c r="AI580" s="128" t="s">
        <v>46</v>
      </c>
      <c r="AJ580" s="128" t="s">
        <v>46</v>
      </c>
      <c r="AK580" s="128" t="s">
        <v>46</v>
      </c>
    </row>
    <row r="581" spans="1:37" ht="14.75" customHeight="1" x14ac:dyDescent="0.35">
      <c r="A581" s="8"/>
      <c r="B581" s="129">
        <v>18820189000124</v>
      </c>
      <c r="C581" s="125" t="s">
        <v>8060</v>
      </c>
      <c r="D581" s="122"/>
      <c r="E581" s="126" t="s">
        <v>7520</v>
      </c>
      <c r="F581" s="126" t="s">
        <v>163</v>
      </c>
      <c r="G581" s="126" t="s">
        <v>3570</v>
      </c>
      <c r="H581" s="127">
        <v>200000</v>
      </c>
      <c r="I581" s="127">
        <v>1000</v>
      </c>
      <c r="J581" s="127">
        <v>50000</v>
      </c>
      <c r="K581" s="126" t="s">
        <v>215</v>
      </c>
      <c r="L581" s="126" t="s">
        <v>215</v>
      </c>
      <c r="M581" s="153">
        <v>4.0000000000000001E-3</v>
      </c>
      <c r="N581" s="128" t="s">
        <v>46</v>
      </c>
      <c r="O581" s="155">
        <v>41827</v>
      </c>
      <c r="P581" s="153">
        <v>1.1750178696999999E-2</v>
      </c>
      <c r="Q581" s="153">
        <v>0.10013973048000001</v>
      </c>
      <c r="R581" s="153">
        <v>0.12818142504000002</v>
      </c>
      <c r="S581" s="153">
        <v>0.24892284399</v>
      </c>
      <c r="T581" s="153">
        <v>0.41238530502999998</v>
      </c>
      <c r="U581" s="153">
        <v>0.96318445073000003</v>
      </c>
      <c r="V581" s="153">
        <v>0.96642532828000005</v>
      </c>
      <c r="W581" s="153">
        <v>0.96268654401999998</v>
      </c>
      <c r="X581" s="153">
        <v>0.96358098025000005</v>
      </c>
      <c r="Y581" s="153">
        <v>0.96477588895999999</v>
      </c>
      <c r="Z581" s="153">
        <v>9.1001943653000006E-4</v>
      </c>
      <c r="AA581" s="153">
        <v>2.4704318606E-3</v>
      </c>
      <c r="AB581" s="178">
        <v>-12.66811701</v>
      </c>
      <c r="AC581" s="177">
        <v>-5.6398660659999997</v>
      </c>
      <c r="AD581" s="153">
        <v>0</v>
      </c>
      <c r="AE581" s="153">
        <v>-1.5163104673E-3</v>
      </c>
      <c r="AF581" s="181">
        <v>2.7092019000000001</v>
      </c>
      <c r="AG581" s="180">
        <v>38890.524069999999</v>
      </c>
      <c r="AH581" s="180">
        <v>-4643.80699</v>
      </c>
      <c r="AI581" s="128" t="s">
        <v>46</v>
      </c>
      <c r="AJ581" s="128" t="s">
        <v>46</v>
      </c>
      <c r="AK581" s="128" t="s">
        <v>46</v>
      </c>
    </row>
    <row r="582" spans="1:37" ht="14.75" customHeight="1" x14ac:dyDescent="0.35">
      <c r="A582" s="8"/>
      <c r="B582" s="129">
        <v>809773000113</v>
      </c>
      <c r="C582" s="125" t="s">
        <v>8060</v>
      </c>
      <c r="D582" s="122"/>
      <c r="E582" s="126" t="s">
        <v>7520</v>
      </c>
      <c r="F582" s="126" t="s">
        <v>163</v>
      </c>
      <c r="G582" s="126" t="s">
        <v>6644</v>
      </c>
      <c r="H582" s="127">
        <v>500</v>
      </c>
      <c r="I582" s="127">
        <v>500</v>
      </c>
      <c r="J582" s="127">
        <v>100</v>
      </c>
      <c r="K582" s="126" t="s">
        <v>215</v>
      </c>
      <c r="L582" s="126" t="s">
        <v>215</v>
      </c>
      <c r="M582" s="153">
        <v>1.4999999999999999E-2</v>
      </c>
      <c r="N582" s="128" t="s">
        <v>46</v>
      </c>
      <c r="O582" s="155">
        <v>34974</v>
      </c>
      <c r="P582" s="153">
        <v>1.0059758544E-2</v>
      </c>
      <c r="Q582" s="153">
        <v>8.4668948169999994E-2</v>
      </c>
      <c r="R582" s="153">
        <v>0.10756500673</v>
      </c>
      <c r="S582" s="153">
        <v>0.20353699760000002</v>
      </c>
      <c r="T582" s="153">
        <v>0.33328553114999998</v>
      </c>
      <c r="U582" s="153">
        <v>0.82461750222000008</v>
      </c>
      <c r="V582" s="153">
        <v>0.81712039403999992</v>
      </c>
      <c r="W582" s="153">
        <v>0.80785015896000001</v>
      </c>
      <c r="X582" s="153">
        <v>0.78789225017000009</v>
      </c>
      <c r="Y582" s="153">
        <v>0.77972187824000005</v>
      </c>
      <c r="Z582" s="153">
        <v>9.2483010869E-4</v>
      </c>
      <c r="AA582" s="153">
        <v>1.9375863337999998E-3</v>
      </c>
      <c r="AB582" s="178">
        <v>-47.742750098000002</v>
      </c>
      <c r="AC582" s="177">
        <v>-45.146760336</v>
      </c>
      <c r="AD582" s="153">
        <v>0</v>
      </c>
      <c r="AE582" s="153">
        <v>-4.0464074771000004E-4</v>
      </c>
      <c r="AF582" s="181">
        <v>10.069844700000001</v>
      </c>
      <c r="AG582" s="180">
        <v>49288.337019999999</v>
      </c>
      <c r="AH582" s="180">
        <v>-16095.265670000001</v>
      </c>
      <c r="AI582" s="128" t="s">
        <v>46</v>
      </c>
      <c r="AJ582" s="128" t="s">
        <v>46</v>
      </c>
      <c r="AK582" s="128" t="s">
        <v>46</v>
      </c>
    </row>
    <row r="583" spans="1:37" ht="14.75" customHeight="1" x14ac:dyDescent="0.35">
      <c r="A583" s="8"/>
      <c r="B583" s="129">
        <v>1114310000108</v>
      </c>
      <c r="C583" s="125" t="s">
        <v>8060</v>
      </c>
      <c r="D583" s="122" t="s">
        <v>3395</v>
      </c>
      <c r="E583" s="126" t="s">
        <v>7520</v>
      </c>
      <c r="F583" s="126" t="s">
        <v>163</v>
      </c>
      <c r="G583" s="126" t="s">
        <v>3547</v>
      </c>
      <c r="H583" s="127">
        <v>500</v>
      </c>
      <c r="I583" s="127">
        <v>100</v>
      </c>
      <c r="J583" s="127">
        <v>100</v>
      </c>
      <c r="K583" s="126" t="s">
        <v>215</v>
      </c>
      <c r="L583" s="126" t="s">
        <v>215</v>
      </c>
      <c r="M583" s="153">
        <v>1.4999999999999999E-2</v>
      </c>
      <c r="N583" s="128" t="s">
        <v>46</v>
      </c>
      <c r="O583" s="155">
        <v>35227</v>
      </c>
      <c r="P583" s="153">
        <v>9.7969711551000004E-3</v>
      </c>
      <c r="Q583" s="153">
        <v>8.4342883378E-2</v>
      </c>
      <c r="R583" s="153">
        <v>0.10876017825000001</v>
      </c>
      <c r="S583" s="153">
        <v>0.20354019412999999</v>
      </c>
      <c r="T583" s="153">
        <v>0.3447758319</v>
      </c>
      <c r="U583" s="153">
        <v>0.80307632114000005</v>
      </c>
      <c r="V583" s="153">
        <v>0.81397361830999992</v>
      </c>
      <c r="W583" s="153">
        <v>0.81682630771999998</v>
      </c>
      <c r="X583" s="153">
        <v>0.78790462391999994</v>
      </c>
      <c r="Y583" s="153">
        <v>0.80660344986999999</v>
      </c>
      <c r="Z583" s="153">
        <v>1.4567852339E-3</v>
      </c>
      <c r="AA583" s="153">
        <v>9.749264107499999E-3</v>
      </c>
      <c r="AB583" s="178">
        <v>-15.699198423</v>
      </c>
      <c r="AC583" s="177">
        <v>-2.3887012245000001</v>
      </c>
      <c r="AD583" s="153">
        <v>0</v>
      </c>
      <c r="AE583" s="153">
        <v>-4.5581865850999999E-2</v>
      </c>
      <c r="AF583" s="181">
        <v>25.5136258</v>
      </c>
      <c r="AG583" s="180">
        <v>37621.249210000002</v>
      </c>
      <c r="AH583" s="180">
        <v>-4677.18588</v>
      </c>
      <c r="AI583" s="128" t="s">
        <v>46</v>
      </c>
      <c r="AJ583" s="128" t="s">
        <v>46</v>
      </c>
      <c r="AK583" s="128" t="s">
        <v>46</v>
      </c>
    </row>
    <row r="584" spans="1:37" ht="14.75" customHeight="1" x14ac:dyDescent="0.35">
      <c r="A584" s="8"/>
      <c r="B584" s="129">
        <v>12092501000124</v>
      </c>
      <c r="C584" s="125" t="s">
        <v>8061</v>
      </c>
      <c r="D584" s="122" t="s">
        <v>3394</v>
      </c>
      <c r="E584" s="126" t="s">
        <v>7520</v>
      </c>
      <c r="F584" s="126" t="s">
        <v>163</v>
      </c>
      <c r="G584" s="126" t="s">
        <v>3570</v>
      </c>
      <c r="H584" s="127">
        <v>100000</v>
      </c>
      <c r="I584" s="127">
        <v>1000</v>
      </c>
      <c r="J584" s="127">
        <v>50000</v>
      </c>
      <c r="K584" s="126" t="s">
        <v>215</v>
      </c>
      <c r="L584" s="126" t="s">
        <v>215</v>
      </c>
      <c r="M584" s="153">
        <v>5.0000000000000001E-3</v>
      </c>
      <c r="N584" s="128" t="s">
        <v>46</v>
      </c>
      <c r="O584" s="155">
        <v>40819</v>
      </c>
      <c r="P584" s="153">
        <v>1.1884407715E-2</v>
      </c>
      <c r="Q584" s="153">
        <v>0.10274122211</v>
      </c>
      <c r="R584" s="153">
        <v>0.13072144885</v>
      </c>
      <c r="S584" s="153">
        <v>0.26472042319</v>
      </c>
      <c r="T584" s="153">
        <v>0.44163348031999999</v>
      </c>
      <c r="U584" s="153">
        <v>0.97418745810999996</v>
      </c>
      <c r="V584" s="153">
        <v>0.99153172104999998</v>
      </c>
      <c r="W584" s="153">
        <v>0.98176299563000002</v>
      </c>
      <c r="X584" s="153">
        <v>1.0247334506000001</v>
      </c>
      <c r="Y584" s="153">
        <v>1.0332020282000001</v>
      </c>
      <c r="Z584" s="153">
        <v>1.3739898671E-3</v>
      </c>
      <c r="AA584" s="153">
        <v>2.8247257711E-3</v>
      </c>
      <c r="AB584" s="178">
        <v>-2.0509845185</v>
      </c>
      <c r="AC584" s="177">
        <v>-0.29370611315</v>
      </c>
      <c r="AD584" s="153">
        <v>0</v>
      </c>
      <c r="AE584" s="153">
        <v>-6.4816583041999998E-3</v>
      </c>
      <c r="AF584" s="181">
        <v>3.5440623000000002</v>
      </c>
      <c r="AG584" s="180">
        <v>3466817.2196</v>
      </c>
      <c r="AH584" s="180">
        <v>-217036.55213</v>
      </c>
      <c r="AI584" s="128" t="s">
        <v>46</v>
      </c>
      <c r="AJ584" s="128" t="s">
        <v>46</v>
      </c>
      <c r="AK584" s="128" t="s">
        <v>46</v>
      </c>
    </row>
    <row r="585" spans="1:37" ht="14.75" customHeight="1" x14ac:dyDescent="0.35">
      <c r="A585" s="8"/>
      <c r="B585" s="129">
        <v>10813716000161</v>
      </c>
      <c r="C585" s="125" t="s">
        <v>8062</v>
      </c>
      <c r="D585" s="122"/>
      <c r="E585" s="126" t="s">
        <v>7520</v>
      </c>
      <c r="F585" s="126" t="s">
        <v>163</v>
      </c>
      <c r="G585" s="126" t="s">
        <v>3570</v>
      </c>
      <c r="H585" s="127">
        <v>5000000</v>
      </c>
      <c r="I585" s="127">
        <v>1000</v>
      </c>
      <c r="J585" s="127">
        <v>500</v>
      </c>
      <c r="K585" s="126" t="s">
        <v>224</v>
      </c>
      <c r="L585" s="126" t="s">
        <v>3378</v>
      </c>
      <c r="M585" s="153">
        <v>2E-3</v>
      </c>
      <c r="N585" s="128" t="s">
        <v>8063</v>
      </c>
      <c r="O585" s="155">
        <v>39981</v>
      </c>
      <c r="P585" s="153">
        <v>1.3332285854999999E-2</v>
      </c>
      <c r="Q585" s="153">
        <v>0.11161945065999999</v>
      </c>
      <c r="R585" s="153">
        <v>0.13813728140000001</v>
      </c>
      <c r="S585" s="153">
        <v>0.28285758280000001</v>
      </c>
      <c r="T585" s="153">
        <v>0.47183655774</v>
      </c>
      <c r="U585" s="153">
        <v>1.0928727774</v>
      </c>
      <c r="V585" s="153">
        <v>1.0772134470000001</v>
      </c>
      <c r="W585" s="153">
        <v>1.037458446</v>
      </c>
      <c r="X585" s="153">
        <v>1.0949424428999999</v>
      </c>
      <c r="Y585" s="153">
        <v>1.1038621621</v>
      </c>
      <c r="Z585" s="153">
        <v>2.2771586356000002E-3</v>
      </c>
      <c r="AA585" s="153">
        <v>3.2534075061000003E-3</v>
      </c>
      <c r="AB585" s="178">
        <v>2.1989854111999998</v>
      </c>
      <c r="AC585" s="177">
        <v>2.3868590321999998</v>
      </c>
      <c r="AD585" s="153">
        <v>-3.1927421706999997E-4</v>
      </c>
      <c r="AE585" s="153">
        <v>-1.7533528305999999E-2</v>
      </c>
      <c r="AF585" s="181">
        <v>4.9105278999999999</v>
      </c>
      <c r="AG585" s="180">
        <v>3155344.3579000002</v>
      </c>
      <c r="AH585" s="180">
        <v>627000.00448</v>
      </c>
      <c r="AI585" s="128" t="s">
        <v>46</v>
      </c>
      <c r="AJ585" s="128" t="s">
        <v>46</v>
      </c>
      <c r="AK585" s="128" t="s">
        <v>46</v>
      </c>
    </row>
    <row r="586" spans="1:37" ht="14.75" customHeight="1" x14ac:dyDescent="0.35">
      <c r="A586" s="8"/>
      <c r="B586" s="129">
        <v>36620911000169</v>
      </c>
      <c r="C586" s="125" t="s">
        <v>8064</v>
      </c>
      <c r="D586" s="122"/>
      <c r="E586" s="126" t="s">
        <v>7520</v>
      </c>
      <c r="F586" s="126" t="s">
        <v>163</v>
      </c>
      <c r="G586" s="126" t="s">
        <v>3547</v>
      </c>
      <c r="H586" s="127" t="s">
        <v>46</v>
      </c>
      <c r="I586" s="127" t="s">
        <v>46</v>
      </c>
      <c r="J586" s="127" t="s">
        <v>46</v>
      </c>
      <c r="K586" s="126" t="s">
        <v>215</v>
      </c>
      <c r="L586" s="126" t="s">
        <v>216</v>
      </c>
      <c r="M586" s="153">
        <v>5.0000000000000001E-3</v>
      </c>
      <c r="N586" s="128" t="s">
        <v>46</v>
      </c>
      <c r="O586" s="155">
        <v>43987</v>
      </c>
      <c r="P586" s="153">
        <v>2.7644538204000002E-3</v>
      </c>
      <c r="Q586" s="153">
        <v>-0.56550626257000003</v>
      </c>
      <c r="R586" s="153">
        <v>-0.60669144337000003</v>
      </c>
      <c r="S586" s="153">
        <v>-0.6977208826400001</v>
      </c>
      <c r="T586" s="153">
        <v>-0.75883037791999997</v>
      </c>
      <c r="U586" s="153">
        <v>0.22660752684999999</v>
      </c>
      <c r="V586" s="153">
        <v>-5.4575698659</v>
      </c>
      <c r="W586" s="153">
        <v>-4.5564611933999997</v>
      </c>
      <c r="X586" s="153">
        <v>-2.7008793618999998</v>
      </c>
      <c r="Y586" s="153">
        <v>-1.7752845300000002</v>
      </c>
      <c r="Z586" s="153">
        <v>0.67507250913999994</v>
      </c>
      <c r="AA586" s="153">
        <v>0.31919517792000002</v>
      </c>
      <c r="AB586" s="178">
        <v>-1.0993092969</v>
      </c>
      <c r="AC586" s="177">
        <v>-1.0047366376</v>
      </c>
      <c r="AD586" s="153">
        <v>-0.61808520471000006</v>
      </c>
      <c r="AE586" s="153">
        <v>-0.77861715896999995</v>
      </c>
      <c r="AF586" s="181">
        <v>0.2630555</v>
      </c>
      <c r="AG586" s="180">
        <v>40746.131970000002</v>
      </c>
      <c r="AH586" s="180">
        <v>-222.06852000000001</v>
      </c>
      <c r="AI586" s="128" t="s">
        <v>46</v>
      </c>
      <c r="AJ586" s="128" t="s">
        <v>46</v>
      </c>
      <c r="AK586" s="128" t="s">
        <v>46</v>
      </c>
    </row>
    <row r="587" spans="1:37" ht="14.75" customHeight="1" x14ac:dyDescent="0.35">
      <c r="A587" s="8"/>
      <c r="B587" s="129">
        <v>3394711000186</v>
      </c>
      <c r="C587" s="125" t="s">
        <v>8065</v>
      </c>
      <c r="D587" s="122" t="s">
        <v>3393</v>
      </c>
      <c r="E587" s="126" t="s">
        <v>7520</v>
      </c>
      <c r="F587" s="126" t="s">
        <v>114</v>
      </c>
      <c r="G587" s="126" t="s">
        <v>6707</v>
      </c>
      <c r="H587" s="127">
        <v>50000</v>
      </c>
      <c r="I587" s="127">
        <v>5000</v>
      </c>
      <c r="J587" s="127">
        <v>10000</v>
      </c>
      <c r="K587" s="126" t="s">
        <v>215</v>
      </c>
      <c r="L587" s="126" t="s">
        <v>7441</v>
      </c>
      <c r="M587" s="153">
        <v>5.0000000000000001E-3</v>
      </c>
      <c r="N587" s="128" t="s">
        <v>46</v>
      </c>
      <c r="O587" s="155">
        <v>36458</v>
      </c>
      <c r="P587" s="153">
        <v>3.3877443277999998E-2</v>
      </c>
      <c r="Q587" s="153">
        <v>0.21585818900000001</v>
      </c>
      <c r="R587" s="153">
        <v>0.10993609613000001</v>
      </c>
      <c r="S587" s="153">
        <v>0.25518334139999999</v>
      </c>
      <c r="T587" s="153">
        <v>0.33120951904000001</v>
      </c>
      <c r="U587" s="153">
        <v>2.7769983280000003</v>
      </c>
      <c r="V587" s="153">
        <v>2.0831973498999998</v>
      </c>
      <c r="W587" s="153">
        <v>0.82565785499</v>
      </c>
      <c r="X587" s="153">
        <v>0.98781538211999997</v>
      </c>
      <c r="Y587" s="153">
        <v>0.77486504553000002</v>
      </c>
      <c r="Z587" s="153">
        <v>0.15292247562</v>
      </c>
      <c r="AA587" s="153">
        <v>0.25987437483000003</v>
      </c>
      <c r="AB587" s="178">
        <v>-5.9153325664E-2</v>
      </c>
      <c r="AC587" s="177">
        <v>5.2025864057999999E-2</v>
      </c>
      <c r="AD587" s="153">
        <v>-0.11178557306</v>
      </c>
      <c r="AE587" s="153">
        <v>-0.60107447396000002</v>
      </c>
      <c r="AF587" s="181">
        <v>1162.0348328</v>
      </c>
      <c r="AG587" s="180">
        <v>111076.58356</v>
      </c>
      <c r="AH587" s="180">
        <v>-77958.486680000002</v>
      </c>
      <c r="AI587" s="128" t="s">
        <v>46</v>
      </c>
      <c r="AJ587" s="128" t="s">
        <v>46</v>
      </c>
      <c r="AK587" s="128" t="s">
        <v>46</v>
      </c>
    </row>
    <row r="588" spans="1:37" ht="14.75" customHeight="1" x14ac:dyDescent="0.35">
      <c r="A588" s="8"/>
      <c r="B588" s="129">
        <v>11675309000106</v>
      </c>
      <c r="C588" s="125" t="s">
        <v>8066</v>
      </c>
      <c r="D588" s="122"/>
      <c r="E588" s="126" t="s">
        <v>7520</v>
      </c>
      <c r="F588" s="126" t="s">
        <v>114</v>
      </c>
      <c r="G588" s="126" t="s">
        <v>5078</v>
      </c>
      <c r="H588" s="127">
        <v>10000</v>
      </c>
      <c r="I588" s="127">
        <v>1000</v>
      </c>
      <c r="J588" s="127">
        <v>1000</v>
      </c>
      <c r="K588" s="126" t="s">
        <v>216</v>
      </c>
      <c r="L588" s="126" t="s">
        <v>223</v>
      </c>
      <c r="M588" s="153">
        <v>0.02</v>
      </c>
      <c r="N588" s="128" t="s">
        <v>8067</v>
      </c>
      <c r="O588" s="155">
        <v>40358</v>
      </c>
      <c r="P588" s="153">
        <v>1.9918758995000001E-2</v>
      </c>
      <c r="Q588" s="153">
        <v>0.23099852197000001</v>
      </c>
      <c r="R588" s="153">
        <v>9.5413384435000012E-2</v>
      </c>
      <c r="S588" s="153">
        <v>0.12525096965999999</v>
      </c>
      <c r="T588" s="153">
        <v>0.12496406739999999</v>
      </c>
      <c r="U588" s="153">
        <v>1.6327784825</v>
      </c>
      <c r="V588" s="153">
        <v>2.2293131942</v>
      </c>
      <c r="W588" s="153">
        <v>0.71658730027999995</v>
      </c>
      <c r="X588" s="153">
        <v>0.48484683122</v>
      </c>
      <c r="Y588" s="153">
        <v>0.29235357746999996</v>
      </c>
      <c r="Z588" s="153">
        <v>0.17388657183</v>
      </c>
      <c r="AA588" s="153">
        <v>0.22253716226</v>
      </c>
      <c r="AB588" s="178">
        <v>-0.10765485117</v>
      </c>
      <c r="AC588" s="177">
        <v>-0.12924881332999999</v>
      </c>
      <c r="AD588" s="153">
        <v>-0.13458314566000001</v>
      </c>
      <c r="AE588" s="153">
        <v>-0.51638988556999998</v>
      </c>
      <c r="AF588" s="181">
        <v>1.8072325</v>
      </c>
      <c r="AG588" s="180">
        <v>18206.247159999999</v>
      </c>
      <c r="AH588" s="180">
        <v>-5368.1457099999998</v>
      </c>
      <c r="AI588" s="128" t="s">
        <v>46</v>
      </c>
      <c r="AJ588" s="128" t="s">
        <v>46</v>
      </c>
      <c r="AK588" s="128" t="s">
        <v>46</v>
      </c>
    </row>
    <row r="589" spans="1:37" ht="14.75" customHeight="1" x14ac:dyDescent="0.35">
      <c r="A589" s="8"/>
      <c r="B589" s="129">
        <v>24022566000182</v>
      </c>
      <c r="C589" s="125" t="s">
        <v>8068</v>
      </c>
      <c r="D589" s="122"/>
      <c r="E589" s="126" t="s">
        <v>7520</v>
      </c>
      <c r="F589" s="126" t="s">
        <v>163</v>
      </c>
      <c r="G589" s="126" t="s">
        <v>4598</v>
      </c>
      <c r="H589" s="127">
        <v>10000</v>
      </c>
      <c r="I589" s="127">
        <v>1000</v>
      </c>
      <c r="J589" s="127">
        <v>0</v>
      </c>
      <c r="K589" s="126" t="s">
        <v>215</v>
      </c>
      <c r="L589" s="126" t="s">
        <v>215</v>
      </c>
      <c r="M589" s="153">
        <v>2E-3</v>
      </c>
      <c r="N589" s="128" t="s">
        <v>46</v>
      </c>
      <c r="O589" s="155">
        <v>42538</v>
      </c>
      <c r="P589" s="153">
        <v>9.3582075950999991E-3</v>
      </c>
      <c r="Q589" s="153">
        <v>0.14512107278</v>
      </c>
      <c r="R589" s="153">
        <v>0.10896433323</v>
      </c>
      <c r="S589" s="153">
        <v>0.18776155515999998</v>
      </c>
      <c r="T589" s="153">
        <v>0.34117807378000004</v>
      </c>
      <c r="U589" s="153">
        <v>0.76711003930999988</v>
      </c>
      <c r="V589" s="153">
        <v>1.4005298369999999</v>
      </c>
      <c r="W589" s="153">
        <v>0.8183595817699999</v>
      </c>
      <c r="X589" s="153">
        <v>0.72682547120999996</v>
      </c>
      <c r="Y589" s="153">
        <v>0.79818649066999992</v>
      </c>
      <c r="Z589" s="153">
        <v>3.9203794993000002E-2</v>
      </c>
      <c r="AA589" s="153">
        <v>3.8778071829999997E-2</v>
      </c>
      <c r="AB589" s="178">
        <v>-0.52852669021999998</v>
      </c>
      <c r="AC589" s="177">
        <v>0.15603597241</v>
      </c>
      <c r="AD589" s="153">
        <v>-3.8951117229E-2</v>
      </c>
      <c r="AE589" s="153">
        <v>-7.8012452338999991E-2</v>
      </c>
      <c r="AF589" s="181">
        <v>2.3305756</v>
      </c>
      <c r="AG589" s="180">
        <v>196242.11048</v>
      </c>
      <c r="AH589" s="180">
        <v>-4115.2647800000004</v>
      </c>
      <c r="AI589" s="128" t="s">
        <v>46</v>
      </c>
      <c r="AJ589" s="128" t="s">
        <v>46</v>
      </c>
      <c r="AK589" s="128" t="s">
        <v>46</v>
      </c>
    </row>
    <row r="590" spans="1:37" ht="14.75" customHeight="1" x14ac:dyDescent="0.35">
      <c r="A590" s="8"/>
      <c r="B590" s="129">
        <v>44315854000132</v>
      </c>
      <c r="C590" s="125" t="s">
        <v>8069</v>
      </c>
      <c r="D590" s="122"/>
      <c r="E590" s="126" t="s">
        <v>7520</v>
      </c>
      <c r="F590" s="126" t="s">
        <v>163</v>
      </c>
      <c r="G590" s="126" t="s">
        <v>3547</v>
      </c>
      <c r="H590" s="127" t="s">
        <v>46</v>
      </c>
      <c r="I590" s="127" t="s">
        <v>46</v>
      </c>
      <c r="J590" s="127" t="s">
        <v>46</v>
      </c>
      <c r="K590" s="126" t="s">
        <v>214</v>
      </c>
      <c r="L590" s="126" t="s">
        <v>3554</v>
      </c>
      <c r="M590" s="153">
        <v>3.4999999999999996E-3</v>
      </c>
      <c r="N590" s="128" t="s">
        <v>8070</v>
      </c>
      <c r="O590" s="155">
        <v>44560</v>
      </c>
      <c r="P590" s="153">
        <v>7.3970991052000005E-3</v>
      </c>
      <c r="Q590" s="153">
        <v>9.2415409044000002E-2</v>
      </c>
      <c r="R590" s="153">
        <v>9.6205397875000001E-2</v>
      </c>
      <c r="S590" s="153">
        <v>0.20784437299</v>
      </c>
      <c r="T590" s="153">
        <v>0.35477528669000002</v>
      </c>
      <c r="U590" s="153">
        <v>0.60635425402999998</v>
      </c>
      <c r="V590" s="153">
        <v>0.89187969245999998</v>
      </c>
      <c r="W590" s="153">
        <v>0.72253559334000006</v>
      </c>
      <c r="X590" s="153">
        <v>0.80456611154000002</v>
      </c>
      <c r="Y590" s="153">
        <v>0.82999718568000003</v>
      </c>
      <c r="Z590" s="153">
        <v>2.3358081266999998E-2</v>
      </c>
      <c r="AA590" s="153">
        <v>2.5857156610000001E-2</v>
      </c>
      <c r="AB590" s="178">
        <v>-1.3913659154</v>
      </c>
      <c r="AC590" s="177">
        <v>-0.63188884716000004</v>
      </c>
      <c r="AD590" s="153">
        <v>-2.0057540624999998E-2</v>
      </c>
      <c r="AE590" s="153">
        <v>-2.0057540624999998E-2</v>
      </c>
      <c r="AF590" s="181">
        <v>1.4603998</v>
      </c>
      <c r="AG590" s="180">
        <v>37746.21314</v>
      </c>
      <c r="AH590" s="180">
        <v>2323.4958099999999</v>
      </c>
      <c r="AI590" s="128" t="s">
        <v>46</v>
      </c>
      <c r="AJ590" s="128" t="s">
        <v>46</v>
      </c>
      <c r="AK590" s="128" t="s">
        <v>46</v>
      </c>
    </row>
    <row r="591" spans="1:37" ht="14.75" customHeight="1" x14ac:dyDescent="0.35">
      <c r="A591" s="8"/>
      <c r="B591" s="129">
        <v>21321454000134</v>
      </c>
      <c r="C591" s="125" t="s">
        <v>8071</v>
      </c>
      <c r="D591" s="122"/>
      <c r="E591" s="126" t="s">
        <v>7520</v>
      </c>
      <c r="F591" s="126" t="s">
        <v>114</v>
      </c>
      <c r="G591" s="126" t="s">
        <v>115</v>
      </c>
      <c r="H591" s="127">
        <v>20000</v>
      </c>
      <c r="I591" s="127">
        <v>1000</v>
      </c>
      <c r="J591" s="127">
        <v>1000</v>
      </c>
      <c r="K591" s="126" t="s">
        <v>216</v>
      </c>
      <c r="L591" s="126" t="s">
        <v>3378</v>
      </c>
      <c r="M591" s="153">
        <v>8.0000000000000002E-3</v>
      </c>
      <c r="N591" s="128" t="s">
        <v>46</v>
      </c>
      <c r="O591" s="155">
        <v>42243</v>
      </c>
      <c r="P591" s="153">
        <v>2.0731426278999997E-2</v>
      </c>
      <c r="Q591" s="153">
        <v>-1.6931621246999998E-2</v>
      </c>
      <c r="R591" s="153">
        <v>0.15899061045999999</v>
      </c>
      <c r="S591" s="153">
        <v>0.68294624353</v>
      </c>
      <c r="T591" s="153">
        <v>0.87558341487000002</v>
      </c>
      <c r="U591" s="153">
        <v>1.6993943622000001</v>
      </c>
      <c r="V591" s="153">
        <v>-0.16340315221000001</v>
      </c>
      <c r="W591" s="153">
        <v>1.1940741123</v>
      </c>
      <c r="X591" s="153">
        <v>2.6436866952999996</v>
      </c>
      <c r="Y591" s="153">
        <v>2.0484283924</v>
      </c>
      <c r="Z591" s="153">
        <v>0.183154183</v>
      </c>
      <c r="AA591" s="153">
        <v>0.18825417675</v>
      </c>
      <c r="AB591" s="178">
        <v>0.21929211471000001</v>
      </c>
      <c r="AC591" s="177">
        <v>0.47185463401</v>
      </c>
      <c r="AD591" s="153">
        <v>-0.21686367531999998</v>
      </c>
      <c r="AE591" s="153">
        <v>-0.32210194968000005</v>
      </c>
      <c r="AF591" s="181">
        <v>13.3883473</v>
      </c>
      <c r="AG591" s="180">
        <v>273268.29521000001</v>
      </c>
      <c r="AH591" s="180">
        <v>877.48683000000005</v>
      </c>
      <c r="AI591" s="128" t="s">
        <v>46</v>
      </c>
      <c r="AJ591" s="128" t="s">
        <v>46</v>
      </c>
      <c r="AK591" s="128" t="s">
        <v>46</v>
      </c>
    </row>
    <row r="592" spans="1:37" ht="14.75" customHeight="1" x14ac:dyDescent="0.35">
      <c r="A592" s="8"/>
      <c r="B592" s="129">
        <v>13401238000170</v>
      </c>
      <c r="C592" s="125" t="s">
        <v>8072</v>
      </c>
      <c r="D592" s="122"/>
      <c r="E592" s="126" t="s">
        <v>7520</v>
      </c>
      <c r="F592" s="126" t="s">
        <v>163</v>
      </c>
      <c r="G592" s="126" t="s">
        <v>3566</v>
      </c>
      <c r="H592" s="127" t="s">
        <v>46</v>
      </c>
      <c r="I592" s="127" t="s">
        <v>46</v>
      </c>
      <c r="J592" s="127" t="s">
        <v>46</v>
      </c>
      <c r="K592" s="126" t="s">
        <v>7484</v>
      </c>
      <c r="L592" s="126" t="s">
        <v>7498</v>
      </c>
      <c r="M592" s="153">
        <v>4.0000000000000001E-3</v>
      </c>
      <c r="N592" s="128" t="s">
        <v>46</v>
      </c>
      <c r="O592" s="155">
        <v>40905</v>
      </c>
      <c r="P592" s="153">
        <v>1.3030756956000001E-2</v>
      </c>
      <c r="Q592" s="153">
        <v>0.11557913081</v>
      </c>
      <c r="R592" s="153">
        <v>0.14043237243000001</v>
      </c>
      <c r="S592" s="153">
        <v>0.29538839669</v>
      </c>
      <c r="T592" s="153">
        <v>0.48195775419999998</v>
      </c>
      <c r="U592" s="153">
        <v>1.0681558812</v>
      </c>
      <c r="V592" s="153">
        <v>1.1154274023000001</v>
      </c>
      <c r="W592" s="153">
        <v>1.0546953682</v>
      </c>
      <c r="X592" s="153">
        <v>1.1434492563</v>
      </c>
      <c r="Y592" s="153">
        <v>1.1275407126999999</v>
      </c>
      <c r="Z592" s="153">
        <v>2.4610332479000001E-3</v>
      </c>
      <c r="AA592" s="153">
        <v>8.439686816999999E-3</v>
      </c>
      <c r="AB592" s="178">
        <v>2.9884883895000001</v>
      </c>
      <c r="AC592" s="177">
        <v>1.0082662938</v>
      </c>
      <c r="AD592" s="153">
        <v>-2.7679799372000002E-4</v>
      </c>
      <c r="AE592" s="153">
        <v>-1.9170919262999998E-2</v>
      </c>
      <c r="AF592" s="181">
        <v>3.8990556000000001</v>
      </c>
      <c r="AG592" s="180">
        <v>426652.44439999998</v>
      </c>
      <c r="AH592" s="180">
        <v>148113.47111000001</v>
      </c>
      <c r="AI592" s="128" t="s">
        <v>46</v>
      </c>
      <c r="AJ592" s="128" t="s">
        <v>46</v>
      </c>
      <c r="AK592" s="128" t="s">
        <v>46</v>
      </c>
    </row>
    <row r="593" spans="1:37" ht="14.75" customHeight="1" x14ac:dyDescent="0.35">
      <c r="A593" s="8"/>
      <c r="B593" s="129">
        <v>14099976000178</v>
      </c>
      <c r="C593" s="125" t="s">
        <v>8073</v>
      </c>
      <c r="D593" s="122"/>
      <c r="E593" s="126" t="s">
        <v>7520</v>
      </c>
      <c r="F593" s="126" t="s">
        <v>114</v>
      </c>
      <c r="G593" s="126" t="s">
        <v>5078</v>
      </c>
      <c r="H593" s="127" t="s">
        <v>46</v>
      </c>
      <c r="I593" s="127" t="s">
        <v>46</v>
      </c>
      <c r="J593" s="127" t="s">
        <v>46</v>
      </c>
      <c r="K593" s="126" t="s">
        <v>215</v>
      </c>
      <c r="L593" s="126" t="s">
        <v>7441</v>
      </c>
      <c r="M593" s="153">
        <v>9.0000000000000011E-3</v>
      </c>
      <c r="N593" s="128" t="s">
        <v>7504</v>
      </c>
      <c r="O593" s="155">
        <v>41310</v>
      </c>
      <c r="P593" s="153">
        <v>3.9006559343999998E-2</v>
      </c>
      <c r="Q593" s="153">
        <v>0.22455605925</v>
      </c>
      <c r="R593" s="153">
        <v>0.11945489887000001</v>
      </c>
      <c r="S593" s="153">
        <v>0.24984069606999998</v>
      </c>
      <c r="T593" s="153">
        <v>0.28205305961999999</v>
      </c>
      <c r="U593" s="153">
        <v>3.1974417075000003</v>
      </c>
      <c r="V593" s="153">
        <v>2.1671384798000002</v>
      </c>
      <c r="W593" s="153">
        <v>0.89714733416000003</v>
      </c>
      <c r="X593" s="153">
        <v>0.96713398806000006</v>
      </c>
      <c r="Y593" s="153">
        <v>0.65986345297000004</v>
      </c>
      <c r="Z593" s="153">
        <v>0.15240066232999999</v>
      </c>
      <c r="AA593" s="153">
        <v>0.22241565966999999</v>
      </c>
      <c r="AB593" s="178">
        <v>-3.8906900293E-3</v>
      </c>
      <c r="AC593" s="177">
        <v>4.6229453288000003E-2</v>
      </c>
      <c r="AD593" s="153">
        <v>-0.11010152019</v>
      </c>
      <c r="AE593" s="153">
        <v>-0.46688953918000003</v>
      </c>
      <c r="AF593" s="181">
        <v>2.6537864999999998</v>
      </c>
      <c r="AG593" s="180">
        <v>90646.353400000007</v>
      </c>
      <c r="AH593" s="180">
        <v>-87860.314410000006</v>
      </c>
      <c r="AI593" s="128" t="s">
        <v>46</v>
      </c>
      <c r="AJ593" s="128" t="s">
        <v>46</v>
      </c>
      <c r="AK593" s="128" t="s">
        <v>46</v>
      </c>
    </row>
    <row r="594" spans="1:37" ht="14.75" customHeight="1" x14ac:dyDescent="0.35">
      <c r="A594" s="8"/>
      <c r="B594" s="129">
        <v>8246318000169</v>
      </c>
      <c r="C594" s="125" t="s">
        <v>8074</v>
      </c>
      <c r="D594" s="122"/>
      <c r="E594" s="126" t="s">
        <v>7520</v>
      </c>
      <c r="F594" s="126" t="s">
        <v>163</v>
      </c>
      <c r="G594" s="126" t="s">
        <v>3566</v>
      </c>
      <c r="H594" s="127">
        <v>50000</v>
      </c>
      <c r="I594" s="127">
        <v>0</v>
      </c>
      <c r="J594" s="127">
        <v>0</v>
      </c>
      <c r="K594" s="126" t="s">
        <v>216</v>
      </c>
      <c r="L594" s="126" t="s">
        <v>216</v>
      </c>
      <c r="M594" s="153">
        <v>2.5000000000000001E-3</v>
      </c>
      <c r="N594" s="128" t="s">
        <v>46</v>
      </c>
      <c r="O594" s="155">
        <v>39202</v>
      </c>
      <c r="P594" s="153">
        <v>1.0061818399E-2</v>
      </c>
      <c r="Q594" s="153">
        <v>0.10605450214999999</v>
      </c>
      <c r="R594" s="153">
        <v>0.10602426179</v>
      </c>
      <c r="S594" s="153">
        <v>0.19777648667</v>
      </c>
      <c r="T594" s="153">
        <v>0.34028900119</v>
      </c>
      <c r="U594" s="153">
        <v>0.82478635239999998</v>
      </c>
      <c r="V594" s="153">
        <v>1.0235074186999999</v>
      </c>
      <c r="W594" s="153">
        <v>0.79627863502999996</v>
      </c>
      <c r="X594" s="153">
        <v>0.76559329727000003</v>
      </c>
      <c r="Y594" s="153">
        <v>0.79610650433000008</v>
      </c>
      <c r="Z594" s="153">
        <v>1.9196482081999998E-2</v>
      </c>
      <c r="AA594" s="153">
        <v>3.4252983681E-2</v>
      </c>
      <c r="AB594" s="178">
        <v>-1.2480433071000001</v>
      </c>
      <c r="AC594" s="177">
        <v>0.22168977746999999</v>
      </c>
      <c r="AD594" s="153">
        <v>-1.3990844229999999E-2</v>
      </c>
      <c r="AE594" s="153">
        <v>-5.6495454622999999E-2</v>
      </c>
      <c r="AF594" s="181">
        <v>6.4401688000000004</v>
      </c>
      <c r="AG594" s="180">
        <v>147109.06289</v>
      </c>
      <c r="AH594" s="180">
        <v>-1943.53557</v>
      </c>
      <c r="AI594" s="128" t="s">
        <v>46</v>
      </c>
      <c r="AJ594" s="128" t="s">
        <v>46</v>
      </c>
      <c r="AK594" s="128" t="s">
        <v>46</v>
      </c>
    </row>
    <row r="595" spans="1:37" ht="14.75" customHeight="1" x14ac:dyDescent="0.35">
      <c r="A595" s="8"/>
      <c r="B595" s="129">
        <v>20216216000104</v>
      </c>
      <c r="C595" s="125" t="s">
        <v>8075</v>
      </c>
      <c r="D595" s="122" t="s">
        <v>3401</v>
      </c>
      <c r="E595" s="126" t="s">
        <v>7520</v>
      </c>
      <c r="F595" s="126" t="s">
        <v>163</v>
      </c>
      <c r="G595" s="126" t="s">
        <v>4793</v>
      </c>
      <c r="H595" s="127">
        <v>50000</v>
      </c>
      <c r="I595" s="127">
        <v>5000</v>
      </c>
      <c r="J595" s="127">
        <v>5000</v>
      </c>
      <c r="K595" s="126" t="s">
        <v>216</v>
      </c>
      <c r="L595" s="126" t="s">
        <v>216</v>
      </c>
      <c r="M595" s="153">
        <v>2E-3</v>
      </c>
      <c r="N595" s="128" t="s">
        <v>46</v>
      </c>
      <c r="O595" s="155">
        <v>41859</v>
      </c>
      <c r="P595" s="153">
        <v>6.1787532467999992E-3</v>
      </c>
      <c r="Q595" s="153">
        <v>8.0358456123999999E-2</v>
      </c>
      <c r="R595" s="153">
        <v>8.8244543585000002E-2</v>
      </c>
      <c r="S595" s="153">
        <v>0.17637670812</v>
      </c>
      <c r="T595" s="153">
        <v>0.30939156802000001</v>
      </c>
      <c r="U595" s="153">
        <v>0.50648413148000004</v>
      </c>
      <c r="V595" s="153">
        <v>0.77552083440000008</v>
      </c>
      <c r="W595" s="153">
        <v>0.66274684234999992</v>
      </c>
      <c r="X595" s="153">
        <v>0.68275469853999993</v>
      </c>
      <c r="Y595" s="153">
        <v>0.72382192438000004</v>
      </c>
      <c r="Z595" s="153">
        <v>2.2376187094000001E-2</v>
      </c>
      <c r="AA595" s="153">
        <v>3.0824635627E-2</v>
      </c>
      <c r="AB595" s="178">
        <v>-1.7673800383</v>
      </c>
      <c r="AC595" s="177">
        <v>0.20381805775</v>
      </c>
      <c r="AD595" s="153">
        <v>-1.8375081308000002E-2</v>
      </c>
      <c r="AE595" s="153">
        <v>-5.6633394196999996E-2</v>
      </c>
      <c r="AF595" s="181">
        <v>2.9718225999999999</v>
      </c>
      <c r="AG595" s="180">
        <v>440733.53545999998</v>
      </c>
      <c r="AH595" s="180">
        <v>-185357.22649999999</v>
      </c>
      <c r="AI595" s="128" t="s">
        <v>46</v>
      </c>
      <c r="AJ595" s="128" t="s">
        <v>46</v>
      </c>
      <c r="AK595" s="128" t="s">
        <v>46</v>
      </c>
    </row>
    <row r="596" spans="1:37" ht="14.75" customHeight="1" x14ac:dyDescent="0.35">
      <c r="A596" s="8"/>
      <c r="B596" s="129">
        <v>13400077000109</v>
      </c>
      <c r="C596" s="125" t="s">
        <v>8076</v>
      </c>
      <c r="D596" s="122"/>
      <c r="E596" s="126" t="s">
        <v>7520</v>
      </c>
      <c r="F596" s="126" t="s">
        <v>163</v>
      </c>
      <c r="G596" s="126" t="s">
        <v>4793</v>
      </c>
      <c r="H596" s="127">
        <v>50000</v>
      </c>
      <c r="I596" s="127">
        <v>5000</v>
      </c>
      <c r="J596" s="127">
        <v>5000</v>
      </c>
      <c r="K596" s="126" t="s">
        <v>216</v>
      </c>
      <c r="L596" s="126" t="s">
        <v>216</v>
      </c>
      <c r="M596" s="153">
        <v>2E-3</v>
      </c>
      <c r="N596" s="128" t="s">
        <v>46</v>
      </c>
      <c r="O596" s="155">
        <v>40724</v>
      </c>
      <c r="P596" s="153">
        <v>4.0493932010999996E-3</v>
      </c>
      <c r="Q596" s="153">
        <v>9.8296123313E-2</v>
      </c>
      <c r="R596" s="153">
        <v>2.9498625917999999E-2</v>
      </c>
      <c r="S596" s="153">
        <v>6.2781339702000005E-2</v>
      </c>
      <c r="T596" s="153">
        <v>0.16718810124</v>
      </c>
      <c r="U596" s="153">
        <v>0.33193644681000001</v>
      </c>
      <c r="V596" s="153">
        <v>0.94863310282000002</v>
      </c>
      <c r="W596" s="153">
        <v>0.22154481610000001</v>
      </c>
      <c r="X596" s="153">
        <v>0.24302673022000001</v>
      </c>
      <c r="Y596" s="153">
        <v>0.39113675252000002</v>
      </c>
      <c r="Z596" s="153">
        <v>7.3919348605999996E-2</v>
      </c>
      <c r="AA596" s="153">
        <v>0.10943726553999999</v>
      </c>
      <c r="AB596" s="178">
        <v>-1.210378851</v>
      </c>
      <c r="AC596" s="177">
        <v>9.9483371299000006E-2</v>
      </c>
      <c r="AD596" s="153">
        <v>-7.6753394155000002E-2</v>
      </c>
      <c r="AE596" s="153">
        <v>-0.22770877048999999</v>
      </c>
      <c r="AF596" s="181">
        <v>3.9390173000000002</v>
      </c>
      <c r="AG596" s="180">
        <v>91167.580539999995</v>
      </c>
      <c r="AH596" s="180">
        <v>-23396.150109999999</v>
      </c>
      <c r="AI596" s="128" t="s">
        <v>46</v>
      </c>
      <c r="AJ596" s="128" t="s">
        <v>46</v>
      </c>
      <c r="AK596" s="128" t="s">
        <v>46</v>
      </c>
    </row>
    <row r="597" spans="1:37" ht="14.75" customHeight="1" x14ac:dyDescent="0.35">
      <c r="A597" s="8"/>
      <c r="B597" s="129">
        <v>8702798000125</v>
      </c>
      <c r="C597" s="125" t="s">
        <v>8077</v>
      </c>
      <c r="D597" s="122"/>
      <c r="E597" s="126" t="s">
        <v>7520</v>
      </c>
      <c r="F597" s="126" t="s">
        <v>163</v>
      </c>
      <c r="G597" s="126" t="s">
        <v>4793</v>
      </c>
      <c r="H597" s="127">
        <v>50000</v>
      </c>
      <c r="I597" s="127">
        <v>5000</v>
      </c>
      <c r="J597" s="127">
        <v>5000</v>
      </c>
      <c r="K597" s="126" t="s">
        <v>216</v>
      </c>
      <c r="L597" s="126" t="s">
        <v>216</v>
      </c>
      <c r="M597" s="153">
        <v>2E-3</v>
      </c>
      <c r="N597" s="128" t="s">
        <v>46</v>
      </c>
      <c r="O597" s="155">
        <v>39454</v>
      </c>
      <c r="P597" s="153">
        <v>4.8504649875999997E-3</v>
      </c>
      <c r="Q597" s="153">
        <v>9.137946785800001E-2</v>
      </c>
      <c r="R597" s="153">
        <v>5.5028753304000005E-2</v>
      </c>
      <c r="S597" s="153">
        <v>0.10906659103000001</v>
      </c>
      <c r="T597" s="153">
        <v>0.22752908569999999</v>
      </c>
      <c r="U597" s="153">
        <v>0.39760182166000002</v>
      </c>
      <c r="V597" s="153">
        <v>0.88188206417999992</v>
      </c>
      <c r="W597" s="153">
        <v>0.41328484469999999</v>
      </c>
      <c r="X597" s="153">
        <v>0.42219705922</v>
      </c>
      <c r="Y597" s="153">
        <v>0.53230455412</v>
      </c>
      <c r="Z597" s="153">
        <v>4.9932691325E-2</v>
      </c>
      <c r="AA597" s="153">
        <v>6.9691310495999997E-2</v>
      </c>
      <c r="AB597" s="178">
        <v>-1.3646538804999999</v>
      </c>
      <c r="AC597" s="177">
        <v>0.21251022076000001</v>
      </c>
      <c r="AD597" s="153">
        <v>-4.5572954523000003E-2</v>
      </c>
      <c r="AE597" s="153">
        <v>-0.14071455824999998</v>
      </c>
      <c r="AF597" s="181">
        <v>6.5298039000000001</v>
      </c>
      <c r="AG597" s="180">
        <v>187793.34870999999</v>
      </c>
      <c r="AH597" s="180">
        <v>-23979.282179999998</v>
      </c>
      <c r="AI597" s="128" t="s">
        <v>46</v>
      </c>
      <c r="AJ597" s="128" t="s">
        <v>46</v>
      </c>
      <c r="AK597" s="128" t="s">
        <v>46</v>
      </c>
    </row>
    <row r="598" spans="1:37" ht="14.75" customHeight="1" x14ac:dyDescent="0.35">
      <c r="A598" s="8"/>
      <c r="B598" s="129">
        <v>10986880000170</v>
      </c>
      <c r="C598" s="125" t="s">
        <v>8078</v>
      </c>
      <c r="D598" s="122"/>
      <c r="E598" s="126" t="s">
        <v>7520</v>
      </c>
      <c r="F598" s="126" t="s">
        <v>163</v>
      </c>
      <c r="G598" s="126" t="s">
        <v>3547</v>
      </c>
      <c r="H598" s="127">
        <v>50000</v>
      </c>
      <c r="I598" s="127">
        <v>0</v>
      </c>
      <c r="J598" s="127">
        <v>0</v>
      </c>
      <c r="K598" s="126" t="s">
        <v>216</v>
      </c>
      <c r="L598" s="126" t="s">
        <v>216</v>
      </c>
      <c r="M598" s="153">
        <v>2E-3</v>
      </c>
      <c r="N598" s="128" t="s">
        <v>46</v>
      </c>
      <c r="O598" s="155">
        <v>40226</v>
      </c>
      <c r="P598" s="153">
        <v>5.0323308824000001E-3</v>
      </c>
      <c r="Q598" s="153">
        <v>9.1234096395000006E-2</v>
      </c>
      <c r="R598" s="153">
        <v>5.5081993749000004E-2</v>
      </c>
      <c r="S598" s="153">
        <v>0.11055181867</v>
      </c>
      <c r="T598" s="153">
        <v>0.22945275893000003</v>
      </c>
      <c r="U598" s="153">
        <v>0.41250971425999999</v>
      </c>
      <c r="V598" s="153">
        <v>0.88047911787999988</v>
      </c>
      <c r="W598" s="153">
        <v>0.41368469873000002</v>
      </c>
      <c r="X598" s="153">
        <v>0.42794637926999995</v>
      </c>
      <c r="Y598" s="153">
        <v>0.53680498983000002</v>
      </c>
      <c r="Z598" s="153">
        <v>4.9966473679999998E-2</v>
      </c>
      <c r="AA598" s="153">
        <v>7.1367329517000005E-2</v>
      </c>
      <c r="AB598" s="178">
        <v>-1.3627252847</v>
      </c>
      <c r="AC598" s="177">
        <v>0.15315456101</v>
      </c>
      <c r="AD598" s="153">
        <v>-4.5262692717000001E-2</v>
      </c>
      <c r="AE598" s="153">
        <v>-0.14568891240999998</v>
      </c>
      <c r="AF598" s="181">
        <v>4.7997923</v>
      </c>
      <c r="AG598" s="180">
        <v>282323.78821999999</v>
      </c>
      <c r="AH598" s="180">
        <v>-53032.544329999997</v>
      </c>
      <c r="AI598" s="128" t="s">
        <v>46</v>
      </c>
      <c r="AJ598" s="128" t="s">
        <v>46</v>
      </c>
      <c r="AK598" s="128" t="s">
        <v>46</v>
      </c>
    </row>
    <row r="599" spans="1:37" ht="14.75" customHeight="1" x14ac:dyDescent="0.35">
      <c r="A599" s="8"/>
      <c r="B599" s="129">
        <v>10583957000161</v>
      </c>
      <c r="C599" s="125" t="s">
        <v>8079</v>
      </c>
      <c r="D599" s="122" t="s">
        <v>3393</v>
      </c>
      <c r="E599" s="126" t="s">
        <v>7520</v>
      </c>
      <c r="F599" s="126" t="s">
        <v>163</v>
      </c>
      <c r="G599" s="126" t="s">
        <v>3566</v>
      </c>
      <c r="H599" s="127">
        <v>100</v>
      </c>
      <c r="I599" s="127">
        <v>0</v>
      </c>
      <c r="J599" s="127">
        <v>0</v>
      </c>
      <c r="K599" s="126" t="s">
        <v>215</v>
      </c>
      <c r="L599" s="126" t="s">
        <v>215</v>
      </c>
      <c r="M599" s="153">
        <v>3.2000000000000002E-3</v>
      </c>
      <c r="N599" s="128" t="s">
        <v>46</v>
      </c>
      <c r="O599" s="155">
        <v>40057</v>
      </c>
      <c r="P599" s="153">
        <v>1.1721314796999999E-2</v>
      </c>
      <c r="Q599" s="153">
        <v>0.10011523701</v>
      </c>
      <c r="R599" s="153">
        <v>0.12777328298000001</v>
      </c>
      <c r="S599" s="153">
        <v>0.24656049929999999</v>
      </c>
      <c r="T599" s="153">
        <v>0.40818970358999995</v>
      </c>
      <c r="U599" s="153">
        <v>0.96081842204000001</v>
      </c>
      <c r="V599" s="153">
        <v>0.96618894752000006</v>
      </c>
      <c r="W599" s="153">
        <v>0.95962125692</v>
      </c>
      <c r="X599" s="153">
        <v>0.95443633778999992</v>
      </c>
      <c r="Y599" s="153">
        <v>0.95496027461999999</v>
      </c>
      <c r="Z599" s="153">
        <v>9.3413444006000003E-4</v>
      </c>
      <c r="AA599" s="153">
        <v>2.1524067463E-3</v>
      </c>
      <c r="AB599" s="178">
        <v>-12.604621072</v>
      </c>
      <c r="AC599" s="177">
        <v>-7.3978841308999996</v>
      </c>
      <c r="AD599" s="153">
        <v>0</v>
      </c>
      <c r="AE599" s="153">
        <v>-2.2289377633999997E-3</v>
      </c>
      <c r="AF599" s="181">
        <v>402.1297434</v>
      </c>
      <c r="AG599" s="180">
        <v>714729.87769999995</v>
      </c>
      <c r="AH599" s="180">
        <v>209105.89846999999</v>
      </c>
      <c r="AI599" s="128" t="s">
        <v>46</v>
      </c>
      <c r="AJ599" s="128" t="s">
        <v>46</v>
      </c>
      <c r="AK599" s="128" t="s">
        <v>46</v>
      </c>
    </row>
    <row r="600" spans="1:37" ht="14.75" customHeight="1" x14ac:dyDescent="0.35">
      <c r="A600" s="8"/>
      <c r="B600" s="129">
        <v>32273523000106</v>
      </c>
      <c r="C600" s="125" t="s">
        <v>8080</v>
      </c>
      <c r="D600" s="122"/>
      <c r="E600" s="126" t="s">
        <v>7520</v>
      </c>
      <c r="F600" s="126" t="s">
        <v>114</v>
      </c>
      <c r="G600" s="126" t="s">
        <v>115</v>
      </c>
      <c r="H600" s="127">
        <v>10000</v>
      </c>
      <c r="I600" s="127">
        <v>1000</v>
      </c>
      <c r="J600" s="127">
        <v>1000</v>
      </c>
      <c r="K600" s="126" t="s">
        <v>214</v>
      </c>
      <c r="L600" s="126" t="s">
        <v>3556</v>
      </c>
      <c r="M600" s="153">
        <v>2.1299999999999999E-3</v>
      </c>
      <c r="N600" s="128" t="s">
        <v>46</v>
      </c>
      <c r="O600" s="155">
        <v>43539</v>
      </c>
      <c r="P600" s="153">
        <v>4.4851291563000002E-2</v>
      </c>
      <c r="Q600" s="153">
        <v>0.31057797123000003</v>
      </c>
      <c r="R600" s="153">
        <v>0.25963229379000002</v>
      </c>
      <c r="S600" s="153">
        <v>0.28817720767999999</v>
      </c>
      <c r="T600" s="153">
        <v>0.24826598417000001</v>
      </c>
      <c r="U600" s="153">
        <v>3.6765455013000001</v>
      </c>
      <c r="V600" s="153">
        <v>2.9973160138999999</v>
      </c>
      <c r="W600" s="153">
        <v>1.9499277337000001</v>
      </c>
      <c r="X600" s="153">
        <v>1.1155347247</v>
      </c>
      <c r="Y600" s="153">
        <v>0.58081855160999996</v>
      </c>
      <c r="Z600" s="153">
        <v>0.12277771287</v>
      </c>
      <c r="AA600" s="153">
        <v>0.20072547858000001</v>
      </c>
      <c r="AB600" s="178">
        <v>0.98183115832000001</v>
      </c>
      <c r="AC600" s="177">
        <v>-0.16690577132000001</v>
      </c>
      <c r="AD600" s="153">
        <v>-6.4292574470000002E-2</v>
      </c>
      <c r="AE600" s="153">
        <v>-0.45453826689000004</v>
      </c>
      <c r="AF600" s="181">
        <v>1.2310137000000001</v>
      </c>
      <c r="AG600" s="180">
        <v>10859.18244</v>
      </c>
      <c r="AH600" s="180">
        <v>-2043.7031199999999</v>
      </c>
      <c r="AI600" s="128" t="s">
        <v>46</v>
      </c>
      <c r="AJ600" s="128" t="s">
        <v>46</v>
      </c>
      <c r="AK600" s="128" t="s">
        <v>46</v>
      </c>
    </row>
    <row r="601" spans="1:37" ht="14.75" customHeight="1" x14ac:dyDescent="0.35">
      <c r="A601" s="8"/>
      <c r="B601" s="129">
        <v>28428137000160</v>
      </c>
      <c r="C601" s="125" t="s">
        <v>8081</v>
      </c>
      <c r="D601" s="122" t="s">
        <v>3552</v>
      </c>
      <c r="E601" s="126" t="s">
        <v>7520</v>
      </c>
      <c r="F601" s="126" t="s">
        <v>114</v>
      </c>
      <c r="G601" s="126" t="s">
        <v>115</v>
      </c>
      <c r="H601" s="127" t="s">
        <v>46</v>
      </c>
      <c r="I601" s="127" t="s">
        <v>46</v>
      </c>
      <c r="J601" s="127" t="s">
        <v>46</v>
      </c>
      <c r="K601" s="126" t="s">
        <v>214</v>
      </c>
      <c r="L601" s="126" t="s">
        <v>3556</v>
      </c>
      <c r="M601" s="153">
        <v>1.3000000000000001E-2</v>
      </c>
      <c r="N601" s="128" t="s">
        <v>46</v>
      </c>
      <c r="O601" s="155">
        <v>43039</v>
      </c>
      <c r="P601" s="153">
        <v>2.9982256781E-2</v>
      </c>
      <c r="Q601" s="153">
        <v>0.24515631306999999</v>
      </c>
      <c r="R601" s="153">
        <v>0.14214720110000001</v>
      </c>
      <c r="S601" s="153">
        <v>0.22144011338</v>
      </c>
      <c r="T601" s="153">
        <v>0.31486973782</v>
      </c>
      <c r="U601" s="153">
        <v>2.4577024974000001</v>
      </c>
      <c r="V601" s="153">
        <v>2.3659467545999999</v>
      </c>
      <c r="W601" s="153">
        <v>1.0675743207999999</v>
      </c>
      <c r="X601" s="153">
        <v>0.85719525815999997</v>
      </c>
      <c r="Y601" s="153">
        <v>0.73663810882999992</v>
      </c>
      <c r="Z601" s="153">
        <v>0.13186987006000001</v>
      </c>
      <c r="AA601" s="153">
        <v>0.20374054243</v>
      </c>
      <c r="AB601" s="178">
        <v>0.12723660687999999</v>
      </c>
      <c r="AC601" s="177">
        <v>-2.8472965788000001E-2</v>
      </c>
      <c r="AD601" s="153">
        <v>-9.5470248843000011E-2</v>
      </c>
      <c r="AE601" s="153">
        <v>-0.47359687088999997</v>
      </c>
      <c r="AF601" s="181">
        <v>1.5459645370999999</v>
      </c>
      <c r="AG601" s="180">
        <v>25819.17727</v>
      </c>
      <c r="AH601" s="180">
        <v>-4348.28305</v>
      </c>
      <c r="AI601" s="128" t="s">
        <v>46</v>
      </c>
      <c r="AJ601" s="128" t="s">
        <v>46</v>
      </c>
      <c r="AK601" s="128" t="s">
        <v>46</v>
      </c>
    </row>
    <row r="602" spans="1:37" ht="14.75" customHeight="1" x14ac:dyDescent="0.35">
      <c r="A602" s="8"/>
      <c r="B602" s="129">
        <v>13401215000166</v>
      </c>
      <c r="C602" s="125" t="s">
        <v>8082</v>
      </c>
      <c r="D602" s="122"/>
      <c r="E602" s="126" t="s">
        <v>7520</v>
      </c>
      <c r="F602" s="126" t="s">
        <v>114</v>
      </c>
      <c r="G602" s="126" t="s">
        <v>115</v>
      </c>
      <c r="H602" s="127">
        <v>20000</v>
      </c>
      <c r="I602" s="127">
        <v>1000</v>
      </c>
      <c r="J602" s="127">
        <v>1000</v>
      </c>
      <c r="K602" s="126" t="s">
        <v>216</v>
      </c>
      <c r="L602" s="126" t="s">
        <v>224</v>
      </c>
      <c r="M602" s="153">
        <v>1.4999999999999999E-2</v>
      </c>
      <c r="N602" s="128" t="s">
        <v>46</v>
      </c>
      <c r="O602" s="155">
        <v>40905</v>
      </c>
      <c r="P602" s="153">
        <v>2.0216116020000001E-2</v>
      </c>
      <c r="Q602" s="153">
        <v>-2.3287816544000001E-2</v>
      </c>
      <c r="R602" s="153">
        <v>0.14825191587</v>
      </c>
      <c r="S602" s="153">
        <v>0.66903284804999996</v>
      </c>
      <c r="T602" s="153">
        <v>0.8507865616300001</v>
      </c>
      <c r="U602" s="153">
        <v>1.6571534022000001</v>
      </c>
      <c r="V602" s="153">
        <v>-0.22474531977000001</v>
      </c>
      <c r="W602" s="153">
        <v>1.1134228262000001</v>
      </c>
      <c r="X602" s="153">
        <v>2.5898279050000004</v>
      </c>
      <c r="Y602" s="153">
        <v>1.9904161261</v>
      </c>
      <c r="Z602" s="153">
        <v>0.18343809481000001</v>
      </c>
      <c r="AA602" s="153">
        <v>0.17856158126999999</v>
      </c>
      <c r="AB602" s="178">
        <v>0.16656217722</v>
      </c>
      <c r="AC602" s="177">
        <v>0.66457988293000003</v>
      </c>
      <c r="AD602" s="153">
        <v>-0.22145420608999999</v>
      </c>
      <c r="AE602" s="153">
        <v>-0.32132754763999999</v>
      </c>
      <c r="AF602" s="181">
        <v>13.049905300000001</v>
      </c>
      <c r="AG602" s="180">
        <v>291977.94397000002</v>
      </c>
      <c r="AH602" s="180">
        <v>-78295.58786</v>
      </c>
      <c r="AI602" s="128" t="s">
        <v>46</v>
      </c>
      <c r="AJ602" s="128" t="s">
        <v>46</v>
      </c>
      <c r="AK602" s="128" t="s">
        <v>46</v>
      </c>
    </row>
    <row r="603" spans="1:37" ht="14.75" customHeight="1" x14ac:dyDescent="0.35">
      <c r="A603" s="8"/>
      <c r="B603" s="129">
        <v>7184938000158</v>
      </c>
      <c r="C603" s="125" t="s">
        <v>8083</v>
      </c>
      <c r="D603" s="122"/>
      <c r="E603" s="126" t="s">
        <v>7520</v>
      </c>
      <c r="F603" s="126" t="s">
        <v>163</v>
      </c>
      <c r="G603" s="126" t="s">
        <v>3566</v>
      </c>
      <c r="H603" s="127">
        <v>0</v>
      </c>
      <c r="I603" s="127">
        <v>0</v>
      </c>
      <c r="J603" s="127">
        <v>0</v>
      </c>
      <c r="K603" s="126" t="s">
        <v>215</v>
      </c>
      <c r="L603" s="126" t="s">
        <v>215</v>
      </c>
      <c r="M603" s="153">
        <v>1.4000000000000002E-3</v>
      </c>
      <c r="N603" s="128" t="s">
        <v>46</v>
      </c>
      <c r="O603" s="155">
        <v>38618</v>
      </c>
      <c r="P603" s="153">
        <v>1.2151770465E-2</v>
      </c>
      <c r="Q603" s="153">
        <v>0.10310164732</v>
      </c>
      <c r="R603" s="153">
        <v>0.13231631206</v>
      </c>
      <c r="S603" s="153">
        <v>0.26060248697999999</v>
      </c>
      <c r="T603" s="153">
        <v>0.43192101235000002</v>
      </c>
      <c r="U603" s="153">
        <v>0.99610369017</v>
      </c>
      <c r="V603" s="153">
        <v>0.99501010124999989</v>
      </c>
      <c r="W603" s="153">
        <v>0.99374096630999997</v>
      </c>
      <c r="X603" s="153">
        <v>1.0087929088000001</v>
      </c>
      <c r="Y603" s="153">
        <v>1.0104796983</v>
      </c>
      <c r="Z603" s="153">
        <v>9.0287958057999997E-4</v>
      </c>
      <c r="AA603" s="153">
        <v>2.1807057775999998E-3</v>
      </c>
      <c r="AB603" s="178">
        <v>-2.3776829251999998</v>
      </c>
      <c r="AC603" s="177">
        <v>-1.3508214864999999</v>
      </c>
      <c r="AD603" s="153">
        <v>0</v>
      </c>
      <c r="AE603" s="153">
        <v>-2.8857118860999998E-3</v>
      </c>
      <c r="AF603" s="181">
        <v>700.08245499999998</v>
      </c>
      <c r="AG603" s="180">
        <v>444221.26630000002</v>
      </c>
      <c r="AH603" s="180">
        <v>-102327.33263</v>
      </c>
      <c r="AI603" s="128" t="s">
        <v>46</v>
      </c>
      <c r="AJ603" s="128" t="s">
        <v>46</v>
      </c>
      <c r="AK603" s="128" t="s">
        <v>46</v>
      </c>
    </row>
    <row r="604" spans="1:37" ht="14.75" customHeight="1" x14ac:dyDescent="0.35">
      <c r="A604" s="8"/>
      <c r="B604" s="129">
        <v>7194559000149</v>
      </c>
      <c r="C604" s="125" t="s">
        <v>8084</v>
      </c>
      <c r="D604" s="122" t="s">
        <v>3393</v>
      </c>
      <c r="E604" s="126" t="s">
        <v>7520</v>
      </c>
      <c r="F604" s="126" t="s">
        <v>114</v>
      </c>
      <c r="G604" s="126" t="s">
        <v>6707</v>
      </c>
      <c r="H604" s="127">
        <v>300</v>
      </c>
      <c r="I604" s="127">
        <v>0</v>
      </c>
      <c r="J604" s="127">
        <v>300</v>
      </c>
      <c r="K604" s="126" t="s">
        <v>216</v>
      </c>
      <c r="L604" s="126" t="s">
        <v>223</v>
      </c>
      <c r="M604" s="153">
        <v>1.4999999999999999E-2</v>
      </c>
      <c r="N604" s="128" t="s">
        <v>46</v>
      </c>
      <c r="O604" s="155">
        <v>38614</v>
      </c>
      <c r="P604" s="153">
        <v>3.2056178604999999E-2</v>
      </c>
      <c r="Q604" s="153">
        <v>0.18704631625000001</v>
      </c>
      <c r="R604" s="153">
        <v>9.1606612147999991E-2</v>
      </c>
      <c r="S604" s="153">
        <v>0.22941599741000002</v>
      </c>
      <c r="T604" s="153">
        <v>0.28140541883000003</v>
      </c>
      <c r="U604" s="153">
        <v>2.6277058057999998</v>
      </c>
      <c r="V604" s="153">
        <v>1.8051406441</v>
      </c>
      <c r="W604" s="153">
        <v>0.68799713243000005</v>
      </c>
      <c r="X604" s="153">
        <v>0.88806992613000002</v>
      </c>
      <c r="Y604" s="153">
        <v>0.65834829658999994</v>
      </c>
      <c r="Z604" s="153">
        <v>0.15079417511999998</v>
      </c>
      <c r="AA604" s="153">
        <v>0.26153192449000001</v>
      </c>
      <c r="AB604" s="178">
        <v>-0.17103865640999999</v>
      </c>
      <c r="AC604" s="177">
        <v>5.0989924440999999E-2</v>
      </c>
      <c r="AD604" s="153">
        <v>-0.1043403078</v>
      </c>
      <c r="AE604" s="153">
        <v>-0.60925121424999995</v>
      </c>
      <c r="AF604" s="181">
        <v>4.6929189999999998</v>
      </c>
      <c r="AG604" s="180">
        <v>10875.25743</v>
      </c>
      <c r="AH604" s="180">
        <v>-980.00734</v>
      </c>
      <c r="AI604" s="128" t="s">
        <v>46</v>
      </c>
      <c r="AJ604" s="128" t="s">
        <v>46</v>
      </c>
      <c r="AK604" s="128" t="s">
        <v>46</v>
      </c>
    </row>
    <row r="605" spans="1:37" ht="14.75" customHeight="1" x14ac:dyDescent="0.35">
      <c r="A605" s="8"/>
      <c r="B605" s="129">
        <v>7187570000181</v>
      </c>
      <c r="C605" s="125" t="s">
        <v>8085</v>
      </c>
      <c r="D605" s="122"/>
      <c r="E605" s="126" t="s">
        <v>7520</v>
      </c>
      <c r="F605" s="126" t="s">
        <v>163</v>
      </c>
      <c r="G605" s="126" t="s">
        <v>3570</v>
      </c>
      <c r="H605" s="127">
        <v>50000</v>
      </c>
      <c r="I605" s="127">
        <v>1000</v>
      </c>
      <c r="J605" s="127">
        <v>15</v>
      </c>
      <c r="K605" s="126" t="s">
        <v>215</v>
      </c>
      <c r="L605" s="126" t="s">
        <v>215</v>
      </c>
      <c r="M605" s="153">
        <v>9.0000000000000011E-3</v>
      </c>
      <c r="N605" s="128" t="s">
        <v>46</v>
      </c>
      <c r="O605" s="155">
        <v>38454</v>
      </c>
      <c r="P605" s="153">
        <v>1.0754221541E-2</v>
      </c>
      <c r="Q605" s="153">
        <v>9.2434818182E-2</v>
      </c>
      <c r="R605" s="153">
        <v>0.11778192845999999</v>
      </c>
      <c r="S605" s="153">
        <v>0.22661803947</v>
      </c>
      <c r="T605" s="153">
        <v>0.37522469880999998</v>
      </c>
      <c r="U605" s="153">
        <v>0.88154395222000004</v>
      </c>
      <c r="V605" s="153">
        <v>0.89206700553999996</v>
      </c>
      <c r="W605" s="153">
        <v>0.8845827515400001</v>
      </c>
      <c r="X605" s="153">
        <v>0.87723902359999995</v>
      </c>
      <c r="Y605" s="153">
        <v>0.87783860853999995</v>
      </c>
      <c r="Z605" s="153">
        <v>1.1577915078999999E-3</v>
      </c>
      <c r="AA605" s="153">
        <v>2.2914723191E-3</v>
      </c>
      <c r="AB605" s="178">
        <v>-16.300316110000001</v>
      </c>
      <c r="AC605" s="177">
        <v>-14.903847912</v>
      </c>
      <c r="AD605" s="153">
        <v>0</v>
      </c>
      <c r="AE605" s="153">
        <v>-4.1894449232999995E-3</v>
      </c>
      <c r="AF605" s="181">
        <v>6.3025346000000004</v>
      </c>
      <c r="AG605" s="180">
        <v>51089.966740000003</v>
      </c>
      <c r="AH605" s="180">
        <v>-14323.2065</v>
      </c>
      <c r="AI605" s="128" t="s">
        <v>46</v>
      </c>
      <c r="AJ605" s="128" t="s">
        <v>46</v>
      </c>
      <c r="AK605" s="128" t="s">
        <v>46</v>
      </c>
    </row>
    <row r="606" spans="1:37" ht="14.75" customHeight="1" x14ac:dyDescent="0.35">
      <c r="A606" s="8"/>
      <c r="B606" s="129">
        <v>13397466000114</v>
      </c>
      <c r="C606" s="125" t="s">
        <v>8086</v>
      </c>
      <c r="D606" s="122"/>
      <c r="E606" s="126" t="s">
        <v>7520</v>
      </c>
      <c r="F606" s="126" t="s">
        <v>163</v>
      </c>
      <c r="G606" s="126" t="s">
        <v>3566</v>
      </c>
      <c r="H606" s="127">
        <v>200</v>
      </c>
      <c r="I606" s="127">
        <v>200</v>
      </c>
      <c r="J606" s="127">
        <v>100</v>
      </c>
      <c r="K606" s="126" t="s">
        <v>215</v>
      </c>
      <c r="L606" s="126" t="s">
        <v>215</v>
      </c>
      <c r="M606" s="153">
        <v>1.4999999999999999E-2</v>
      </c>
      <c r="N606" s="128" t="s">
        <v>46</v>
      </c>
      <c r="O606" s="155">
        <v>40955</v>
      </c>
      <c r="P606" s="153">
        <v>1.0307406101E-2</v>
      </c>
      <c r="Q606" s="153">
        <v>8.5848142406E-2</v>
      </c>
      <c r="R606" s="153">
        <v>0.10925058794</v>
      </c>
      <c r="S606" s="153">
        <v>0.20713584656999998</v>
      </c>
      <c r="T606" s="153">
        <v>0.34121170167000003</v>
      </c>
      <c r="U606" s="153">
        <v>0.84491764249000001</v>
      </c>
      <c r="V606" s="153">
        <v>0.8285005243000001</v>
      </c>
      <c r="W606" s="153">
        <v>0.82050945295000011</v>
      </c>
      <c r="X606" s="153">
        <v>0.80182340394999996</v>
      </c>
      <c r="Y606" s="153">
        <v>0.79826516314000007</v>
      </c>
      <c r="Z606" s="153">
        <v>8.7284671103999992E-4</v>
      </c>
      <c r="AA606" s="153">
        <v>2.1166060048999997E-3</v>
      </c>
      <c r="AB606" s="178">
        <v>-88.647951157999998</v>
      </c>
      <c r="AC606" s="177">
        <v>-80.489101981000005</v>
      </c>
      <c r="AD606" s="153">
        <v>0</v>
      </c>
      <c r="AE606" s="153">
        <v>-2.4745733456999999E-4</v>
      </c>
      <c r="AF606" s="181">
        <v>2.4127233000000001</v>
      </c>
      <c r="AG606" s="180">
        <v>1877490.3430000001</v>
      </c>
      <c r="AH606" s="180">
        <v>165659.98838</v>
      </c>
      <c r="AI606" s="128" t="s">
        <v>46</v>
      </c>
      <c r="AJ606" s="128" t="s">
        <v>46</v>
      </c>
      <c r="AK606" s="128" t="s">
        <v>46</v>
      </c>
    </row>
    <row r="607" spans="1:37" ht="14.75" customHeight="1" x14ac:dyDescent="0.35">
      <c r="A607" s="8"/>
      <c r="B607" s="129">
        <v>44274086000116</v>
      </c>
      <c r="C607" s="125" t="s">
        <v>8087</v>
      </c>
      <c r="D607" s="122"/>
      <c r="E607" s="126" t="s">
        <v>7520</v>
      </c>
      <c r="F607" s="126" t="s">
        <v>114</v>
      </c>
      <c r="G607" s="126" t="s">
        <v>4426</v>
      </c>
      <c r="H607" s="127" t="s">
        <v>46</v>
      </c>
      <c r="I607" s="127" t="s">
        <v>46</v>
      </c>
      <c r="J607" s="127" t="s">
        <v>46</v>
      </c>
      <c r="K607" s="126" t="s">
        <v>215</v>
      </c>
      <c r="L607" s="126" t="s">
        <v>215</v>
      </c>
      <c r="M607" s="153">
        <v>4.5000000000000005E-3</v>
      </c>
      <c r="N607" s="128" t="s">
        <v>46</v>
      </c>
      <c r="O607" s="155">
        <v>44560</v>
      </c>
      <c r="P607" s="153">
        <v>2.3800013503000001E-2</v>
      </c>
      <c r="Q607" s="153">
        <v>0.15283925146999999</v>
      </c>
      <c r="R607" s="153">
        <v>0.18344139371000001</v>
      </c>
      <c r="S607" s="153">
        <v>0.50359013694999999</v>
      </c>
      <c r="T607" s="153">
        <v>0.86506900026</v>
      </c>
      <c r="U607" s="153">
        <v>1.9509322814999999</v>
      </c>
      <c r="V607" s="153">
        <v>1.4750161905999999</v>
      </c>
      <c r="W607" s="153">
        <v>1.3777078956</v>
      </c>
      <c r="X607" s="153">
        <v>1.9493987375000001</v>
      </c>
      <c r="Y607" s="153">
        <v>2.0238299075000001</v>
      </c>
      <c r="Z607" s="153">
        <v>0.12325762857000001</v>
      </c>
      <c r="AA607" s="153">
        <v>0.13853500008</v>
      </c>
      <c r="AB607" s="178">
        <v>0.42796139983999998</v>
      </c>
      <c r="AC607" s="177">
        <v>-2.6428781384E-2</v>
      </c>
      <c r="AD607" s="153">
        <v>-0.1515010852</v>
      </c>
      <c r="AE607" s="153">
        <v>-0.2168863</v>
      </c>
      <c r="AF607" s="181">
        <v>1.4799537</v>
      </c>
      <c r="AG607" s="180">
        <v>55227.255729999997</v>
      </c>
      <c r="AH607" s="180">
        <v>-9815.7708299999995</v>
      </c>
      <c r="AI607" s="128" t="s">
        <v>46</v>
      </c>
      <c r="AJ607" s="128" t="s">
        <v>46</v>
      </c>
      <c r="AK607" s="128" t="s">
        <v>46</v>
      </c>
    </row>
    <row r="608" spans="1:37" ht="14.75" customHeight="1" x14ac:dyDescent="0.35">
      <c r="A608" s="8"/>
      <c r="B608" s="129">
        <v>32744771000180</v>
      </c>
      <c r="C608" s="125" t="s">
        <v>8088</v>
      </c>
      <c r="D608" s="122"/>
      <c r="E608" s="126" t="s">
        <v>7520</v>
      </c>
      <c r="F608" s="126" t="s">
        <v>114</v>
      </c>
      <c r="G608" s="126" t="s">
        <v>4426</v>
      </c>
      <c r="H608" s="127" t="s">
        <v>46</v>
      </c>
      <c r="I608" s="127" t="s">
        <v>46</v>
      </c>
      <c r="J608" s="127" t="s">
        <v>46</v>
      </c>
      <c r="K608" s="126" t="s">
        <v>215</v>
      </c>
      <c r="L608" s="126" t="s">
        <v>215</v>
      </c>
      <c r="M608" s="153">
        <v>4.1999999999999997E-3</v>
      </c>
      <c r="N608" s="128" t="s">
        <v>46</v>
      </c>
      <c r="O608" s="155">
        <v>43843</v>
      </c>
      <c r="P608" s="153">
        <v>1.4458700223E-2</v>
      </c>
      <c r="Q608" s="153">
        <v>6.3353325677000007E-3</v>
      </c>
      <c r="R608" s="153">
        <v>0.14427212104000001</v>
      </c>
      <c r="S608" s="153">
        <v>0.61923609690000003</v>
      </c>
      <c r="T608" s="153">
        <v>0.80355204571000005</v>
      </c>
      <c r="U608" s="153">
        <v>1.1852071012000001</v>
      </c>
      <c r="V608" s="153">
        <v>6.1140826194000006E-2</v>
      </c>
      <c r="W608" s="153">
        <v>1.0835331995999999</v>
      </c>
      <c r="X608" s="153">
        <v>2.3970645510000002</v>
      </c>
      <c r="Y608" s="153">
        <v>1.8799109225000001</v>
      </c>
      <c r="Z608" s="153">
        <v>0.15526349383999999</v>
      </c>
      <c r="AA608" s="153">
        <v>0.17974747319999998</v>
      </c>
      <c r="AB608" s="178">
        <v>0.14233343106999999</v>
      </c>
      <c r="AC608" s="177">
        <v>0.36378969487000001</v>
      </c>
      <c r="AD608" s="153">
        <v>-0.17616139010000001</v>
      </c>
      <c r="AE608" s="153">
        <v>-0.35754945464999999</v>
      </c>
      <c r="AF608" s="181">
        <v>2.1811630000000002</v>
      </c>
      <c r="AG608" s="180">
        <v>429127.05988000002</v>
      </c>
      <c r="AH608" s="180">
        <v>-17830.81957</v>
      </c>
      <c r="AI608" s="128" t="s">
        <v>46</v>
      </c>
      <c r="AJ608" s="128" t="s">
        <v>46</v>
      </c>
      <c r="AK608" s="128" t="s">
        <v>46</v>
      </c>
    </row>
    <row r="609" spans="1:37" ht="14.75" customHeight="1" x14ac:dyDescent="0.35">
      <c r="A609" s="8"/>
      <c r="B609" s="129">
        <v>13896161000157</v>
      </c>
      <c r="C609" s="125" t="s">
        <v>8089</v>
      </c>
      <c r="D609" s="122" t="s">
        <v>3393</v>
      </c>
      <c r="E609" s="126" t="s">
        <v>7520</v>
      </c>
      <c r="F609" s="126" t="s">
        <v>114</v>
      </c>
      <c r="G609" s="126" t="s">
        <v>115</v>
      </c>
      <c r="H609" s="127" t="s">
        <v>46</v>
      </c>
      <c r="I609" s="127" t="s">
        <v>46</v>
      </c>
      <c r="J609" s="127" t="s">
        <v>46</v>
      </c>
      <c r="K609" s="126" t="s">
        <v>215</v>
      </c>
      <c r="L609" s="126" t="s">
        <v>7441</v>
      </c>
      <c r="M609" s="153">
        <v>4.5000000000000005E-3</v>
      </c>
      <c r="N609" s="128" t="s">
        <v>46</v>
      </c>
      <c r="O609" s="155">
        <v>40903</v>
      </c>
      <c r="P609" s="153">
        <v>3.6495887159999997E-2</v>
      </c>
      <c r="Q609" s="153">
        <v>0.33158175769999998</v>
      </c>
      <c r="R609" s="153">
        <v>0.18983162573000001</v>
      </c>
      <c r="S609" s="153">
        <v>0.27962701105999999</v>
      </c>
      <c r="T609" s="153">
        <v>0.39521590105999999</v>
      </c>
      <c r="U609" s="153">
        <v>2.9916371429999997</v>
      </c>
      <c r="V609" s="153">
        <v>3.2000186889000002</v>
      </c>
      <c r="W609" s="153">
        <v>1.4257007336999998</v>
      </c>
      <c r="X609" s="153">
        <v>1.0824368912</v>
      </c>
      <c r="Y609" s="153">
        <v>0.92460804888000003</v>
      </c>
      <c r="Z609" s="153">
        <v>0.14042029009000001</v>
      </c>
      <c r="AA609" s="153">
        <v>0.16901688547999999</v>
      </c>
      <c r="AB609" s="178">
        <v>0.4318987836</v>
      </c>
      <c r="AC609" s="177">
        <v>0.15772858972000001</v>
      </c>
      <c r="AD609" s="153">
        <v>-0.12089133283</v>
      </c>
      <c r="AE609" s="153">
        <v>-0.41631444772999998</v>
      </c>
      <c r="AF609" s="181">
        <v>3.9647454019000001</v>
      </c>
      <c r="AG609" s="180">
        <v>191751.14003000001</v>
      </c>
      <c r="AH609" s="180">
        <v>-53484.47075</v>
      </c>
      <c r="AI609" s="128" t="s">
        <v>46</v>
      </c>
      <c r="AJ609" s="128" t="s">
        <v>46</v>
      </c>
      <c r="AK609" s="128" t="s">
        <v>46</v>
      </c>
    </row>
    <row r="610" spans="1:37" ht="14.75" customHeight="1" x14ac:dyDescent="0.35">
      <c r="A610" s="8"/>
      <c r="B610" s="129">
        <v>55986610000106</v>
      </c>
      <c r="C610" s="125" t="s">
        <v>8090</v>
      </c>
      <c r="D610" s="122"/>
      <c r="E610" s="126" t="s">
        <v>7520</v>
      </c>
      <c r="F610" s="126" t="s">
        <v>163</v>
      </c>
      <c r="G610" s="126" t="s">
        <v>3547</v>
      </c>
      <c r="H610" s="127" t="s">
        <v>46</v>
      </c>
      <c r="I610" s="127" t="s">
        <v>46</v>
      </c>
      <c r="J610" s="127" t="s">
        <v>46</v>
      </c>
      <c r="K610" s="126" t="s">
        <v>215</v>
      </c>
      <c r="L610" s="126" t="s">
        <v>215</v>
      </c>
      <c r="M610" s="153">
        <v>3.4999999999999996E-3</v>
      </c>
      <c r="N610" s="128" t="s">
        <v>46</v>
      </c>
      <c r="O610" s="155">
        <v>45504</v>
      </c>
      <c r="P610" s="153">
        <v>2.3623654684000003E-2</v>
      </c>
      <c r="Q610" s="153">
        <v>0.12236601808</v>
      </c>
      <c r="R610" s="153">
        <v>0.14620280862999999</v>
      </c>
      <c r="S610" s="153" t="s">
        <v>46</v>
      </c>
      <c r="T610" s="153" t="s">
        <v>46</v>
      </c>
      <c r="U610" s="153">
        <v>1.9364758144000001</v>
      </c>
      <c r="V610" s="153">
        <v>1.1809260782</v>
      </c>
      <c r="W610" s="153">
        <v>1.0980333268</v>
      </c>
      <c r="X610" s="153" t="s">
        <v>46</v>
      </c>
      <c r="Y610" s="153" t="s">
        <v>46</v>
      </c>
      <c r="Z610" s="153">
        <v>8.9849882937000011E-3</v>
      </c>
      <c r="AA610" s="153">
        <v>8.3551902808999996E-3</v>
      </c>
      <c r="AB610" s="178">
        <v>1.3159694417000001</v>
      </c>
      <c r="AC610" s="177">
        <v>1.3923613030999999</v>
      </c>
      <c r="AD610" s="153">
        <v>-9.8993597250999999E-4</v>
      </c>
      <c r="AE610" s="153">
        <v>-9.8993597250999999E-4</v>
      </c>
      <c r="AF610" s="181">
        <v>1.1678077</v>
      </c>
      <c r="AG610" s="180">
        <v>57073.547330000001</v>
      </c>
      <c r="AH610" s="180">
        <v>-14226.15691</v>
      </c>
      <c r="AI610" s="128" t="s">
        <v>46</v>
      </c>
      <c r="AJ610" s="128" t="s">
        <v>46</v>
      </c>
      <c r="AK610" s="128" t="s">
        <v>46</v>
      </c>
    </row>
    <row r="611" spans="1:37" ht="14.75" customHeight="1" x14ac:dyDescent="0.35">
      <c r="A611" s="8"/>
      <c r="B611" s="129">
        <v>20216233000133</v>
      </c>
      <c r="C611" s="125" t="s">
        <v>8091</v>
      </c>
      <c r="D611" s="122"/>
      <c r="E611" s="126" t="s">
        <v>7520</v>
      </c>
      <c r="F611" s="126" t="s">
        <v>163</v>
      </c>
      <c r="G611" s="126" t="s">
        <v>3547</v>
      </c>
      <c r="H611" s="127" t="s">
        <v>46</v>
      </c>
      <c r="I611" s="127" t="s">
        <v>46</v>
      </c>
      <c r="J611" s="127" t="s">
        <v>46</v>
      </c>
      <c r="K611" s="126" t="s">
        <v>215</v>
      </c>
      <c r="L611" s="126" t="s">
        <v>215</v>
      </c>
      <c r="M611" s="153">
        <v>2.5000000000000001E-3</v>
      </c>
      <c r="N611" s="128" t="s">
        <v>46</v>
      </c>
      <c r="O611" s="155">
        <v>41850</v>
      </c>
      <c r="P611" s="153">
        <v>1.1908097287E-2</v>
      </c>
      <c r="Q611" s="153">
        <v>0.10957559511999999</v>
      </c>
      <c r="R611" s="153">
        <v>0.13735067725</v>
      </c>
      <c r="S611" s="153">
        <v>0.29022419171999997</v>
      </c>
      <c r="T611" s="153">
        <v>0.47737662882999998</v>
      </c>
      <c r="U611" s="153">
        <v>0.97612933729999996</v>
      </c>
      <c r="V611" s="153">
        <v>1.0574886708</v>
      </c>
      <c r="W611" s="153">
        <v>1.0315507786</v>
      </c>
      <c r="X611" s="153">
        <v>1.1234586053</v>
      </c>
      <c r="Y611" s="153">
        <v>1.1168231647</v>
      </c>
      <c r="Z611" s="153">
        <v>2.1498220074999998E-3</v>
      </c>
      <c r="AA611" s="153">
        <v>4.7433640901000003E-3</v>
      </c>
      <c r="AB611" s="178">
        <v>1.9419172906</v>
      </c>
      <c r="AC611" s="177">
        <v>0.94133898912000002</v>
      </c>
      <c r="AD611" s="153">
        <v>-3.8879047203999999E-4</v>
      </c>
      <c r="AE611" s="153">
        <v>-2.1032393416000002E-2</v>
      </c>
      <c r="AF611" s="181">
        <v>2.9186443999999998</v>
      </c>
      <c r="AG611" s="180">
        <v>1827208.3829000001</v>
      </c>
      <c r="AH611" s="180">
        <v>230166.55729</v>
      </c>
      <c r="AI611" s="128" t="s">
        <v>46</v>
      </c>
      <c r="AJ611" s="128" t="s">
        <v>46</v>
      </c>
      <c r="AK611" s="128" t="s">
        <v>46</v>
      </c>
    </row>
    <row r="612" spans="1:37" ht="14.75" customHeight="1" x14ac:dyDescent="0.35">
      <c r="A612" s="8"/>
      <c r="B612" s="129">
        <v>32742225000100</v>
      </c>
      <c r="C612" s="125" t="s">
        <v>8092</v>
      </c>
      <c r="D612" s="122"/>
      <c r="E612" s="126" t="s">
        <v>7520</v>
      </c>
      <c r="F612" s="126" t="s">
        <v>163</v>
      </c>
      <c r="G612" s="126" t="s">
        <v>8093</v>
      </c>
      <c r="H612" s="127" t="s">
        <v>46</v>
      </c>
      <c r="I612" s="127" t="s">
        <v>46</v>
      </c>
      <c r="J612" s="127" t="s">
        <v>46</v>
      </c>
      <c r="K612" s="126" t="s">
        <v>215</v>
      </c>
      <c r="L612" s="126" t="s">
        <v>216</v>
      </c>
      <c r="M612" s="153">
        <v>2E-3</v>
      </c>
      <c r="N612" s="128" t="s">
        <v>46</v>
      </c>
      <c r="O612" s="155">
        <v>43795</v>
      </c>
      <c r="P612" s="153">
        <v>4.5000411119000003E-3</v>
      </c>
      <c r="Q612" s="153">
        <v>9.6055231830000004E-2</v>
      </c>
      <c r="R612" s="153">
        <v>4.2364654385999997E-2</v>
      </c>
      <c r="S612" s="153">
        <v>8.9580694774000005E-2</v>
      </c>
      <c r="T612" s="153">
        <v>0.20595851029999998</v>
      </c>
      <c r="U612" s="153">
        <v>0.36887691142999995</v>
      </c>
      <c r="V612" s="153">
        <v>0.92700677852000002</v>
      </c>
      <c r="W612" s="153">
        <v>0.31817311055000003</v>
      </c>
      <c r="X612" s="153">
        <v>0.34676710380999998</v>
      </c>
      <c r="Y612" s="153">
        <v>0.4818401685</v>
      </c>
      <c r="Z612" s="153">
        <v>6.3156461816000001E-2</v>
      </c>
      <c r="AA612" s="153">
        <v>7.2573255944000006E-2</v>
      </c>
      <c r="AB612" s="178">
        <v>-1.2461385854</v>
      </c>
      <c r="AC612" s="177">
        <v>-0.44350467105000002</v>
      </c>
      <c r="AD612" s="153">
        <v>-5.9637441536000008E-2</v>
      </c>
      <c r="AE612" s="153">
        <v>-0.13147964229</v>
      </c>
      <c r="AF612" s="181">
        <v>1.3646119999999999</v>
      </c>
      <c r="AG612" s="180">
        <v>328181.86868999997</v>
      </c>
      <c r="AH612" s="180">
        <v>-92661.965939999995</v>
      </c>
      <c r="AI612" s="128" t="s">
        <v>46</v>
      </c>
      <c r="AJ612" s="128" t="s">
        <v>46</v>
      </c>
      <c r="AK612" s="128" t="s">
        <v>46</v>
      </c>
    </row>
    <row r="613" spans="1:37" ht="14.75" customHeight="1" x14ac:dyDescent="0.35">
      <c r="A613" s="8"/>
      <c r="B613" s="129">
        <v>17999931000148</v>
      </c>
      <c r="C613" s="125" t="s">
        <v>8094</v>
      </c>
      <c r="D613" s="122"/>
      <c r="E613" s="126" t="s">
        <v>7520</v>
      </c>
      <c r="F613" s="126" t="s">
        <v>114</v>
      </c>
      <c r="G613" s="126" t="s">
        <v>115</v>
      </c>
      <c r="H613" s="127" t="s">
        <v>46</v>
      </c>
      <c r="I613" s="127" t="s">
        <v>46</v>
      </c>
      <c r="J613" s="127" t="s">
        <v>46</v>
      </c>
      <c r="K613" s="126" t="s">
        <v>215</v>
      </c>
      <c r="L613" s="126" t="s">
        <v>216</v>
      </c>
      <c r="M613" s="153">
        <v>4.5000000000000005E-3</v>
      </c>
      <c r="N613" s="128" t="s">
        <v>46</v>
      </c>
      <c r="O613" s="155">
        <v>41453</v>
      </c>
      <c r="P613" s="153">
        <v>4.0983443974E-2</v>
      </c>
      <c r="Q613" s="153">
        <v>0.31824270469999999</v>
      </c>
      <c r="R613" s="153">
        <v>0.16072914552000001</v>
      </c>
      <c r="S613" s="153">
        <v>0.25588043617</v>
      </c>
      <c r="T613" s="153">
        <v>0.28294591968999999</v>
      </c>
      <c r="U613" s="153">
        <v>3.3594906929000001</v>
      </c>
      <c r="V613" s="153">
        <v>3.0712865800999998</v>
      </c>
      <c r="W613" s="153">
        <v>1.2071311079</v>
      </c>
      <c r="X613" s="153">
        <v>0.99051383781000002</v>
      </c>
      <c r="Y613" s="153">
        <v>0.66195230010000006</v>
      </c>
      <c r="Z613" s="153">
        <v>0.16539443145999999</v>
      </c>
      <c r="AA613" s="153">
        <v>0.20594605350999998</v>
      </c>
      <c r="AB613" s="178">
        <v>0.23307417128999999</v>
      </c>
      <c r="AC613" s="177">
        <v>4.1551758251E-2</v>
      </c>
      <c r="AD613" s="153">
        <v>-0.13590020691999999</v>
      </c>
      <c r="AE613" s="153">
        <v>-0.48046765661999996</v>
      </c>
      <c r="AF613" s="181">
        <v>2.5901620970999999</v>
      </c>
      <c r="AG613" s="180">
        <v>90952.115349999993</v>
      </c>
      <c r="AH613" s="180">
        <v>-31016.162629999999</v>
      </c>
      <c r="AI613" s="128" t="s">
        <v>46</v>
      </c>
      <c r="AJ613" s="128" t="s">
        <v>46</v>
      </c>
      <c r="AK613" s="128" t="s">
        <v>46</v>
      </c>
    </row>
    <row r="614" spans="1:37" ht="14.75" customHeight="1" x14ac:dyDescent="0.35">
      <c r="A614" s="8"/>
      <c r="B614" s="129">
        <v>6916397000142</v>
      </c>
      <c r="C614" s="125" t="s">
        <v>8095</v>
      </c>
      <c r="D614" s="122" t="s">
        <v>3393</v>
      </c>
      <c r="E614" s="126" t="s">
        <v>7520</v>
      </c>
      <c r="F614" s="126" t="s">
        <v>114</v>
      </c>
      <c r="G614" s="126" t="s">
        <v>167</v>
      </c>
      <c r="H614" s="127">
        <v>1000</v>
      </c>
      <c r="I614" s="127">
        <v>100</v>
      </c>
      <c r="J614" s="127">
        <v>100</v>
      </c>
      <c r="K614" s="126" t="s">
        <v>216</v>
      </c>
      <c r="L614" s="126" t="s">
        <v>223</v>
      </c>
      <c r="M614" s="153">
        <v>0.03</v>
      </c>
      <c r="N614" s="128" t="s">
        <v>46</v>
      </c>
      <c r="O614" s="155">
        <v>38243</v>
      </c>
      <c r="P614" s="153">
        <v>3.6324064646E-2</v>
      </c>
      <c r="Q614" s="153">
        <v>0.28223257445</v>
      </c>
      <c r="R614" s="153">
        <v>0.18045062278999999</v>
      </c>
      <c r="S614" s="153">
        <v>0.31173792207000001</v>
      </c>
      <c r="T614" s="153">
        <v>0.35950175983999999</v>
      </c>
      <c r="U614" s="153">
        <v>2.9775525254000001</v>
      </c>
      <c r="V614" s="153">
        <v>2.7237611595</v>
      </c>
      <c r="W614" s="153">
        <v>1.3552461783999998</v>
      </c>
      <c r="X614" s="153">
        <v>1.2067383117999999</v>
      </c>
      <c r="Y614" s="153">
        <v>0.84105477499000003</v>
      </c>
      <c r="Z614" s="153">
        <v>0.14654386897999999</v>
      </c>
      <c r="AA614" s="153">
        <v>0.20950707237999999</v>
      </c>
      <c r="AB614" s="178">
        <v>0.36284106746</v>
      </c>
      <c r="AC614" s="177">
        <v>0.18474671963</v>
      </c>
      <c r="AD614" s="153">
        <v>-0.10279558380999999</v>
      </c>
      <c r="AE614" s="153">
        <v>-0.49998951378999995</v>
      </c>
      <c r="AF614" s="181">
        <v>11.8275851</v>
      </c>
      <c r="AG614" s="180">
        <v>75764.602769999998</v>
      </c>
      <c r="AH614" s="180">
        <v>-7985.65841</v>
      </c>
      <c r="AI614" s="128" t="s">
        <v>46</v>
      </c>
      <c r="AJ614" s="128" t="s">
        <v>46</v>
      </c>
      <c r="AK614" s="128" t="s">
        <v>46</v>
      </c>
    </row>
    <row r="615" spans="1:37" ht="14.75" customHeight="1" x14ac:dyDescent="0.35">
      <c r="A615" s="8"/>
      <c r="B615" s="129">
        <v>2763602000126</v>
      </c>
      <c r="C615" s="125" t="s">
        <v>8095</v>
      </c>
      <c r="D615" s="122" t="s">
        <v>3393</v>
      </c>
      <c r="E615" s="126" t="s">
        <v>7520</v>
      </c>
      <c r="F615" s="126" t="s">
        <v>114</v>
      </c>
      <c r="G615" s="126" t="s">
        <v>267</v>
      </c>
      <c r="H615" s="127">
        <v>1000</v>
      </c>
      <c r="I615" s="127">
        <v>100</v>
      </c>
      <c r="J615" s="127">
        <v>100</v>
      </c>
      <c r="K615" s="126" t="s">
        <v>216</v>
      </c>
      <c r="L615" s="126" t="s">
        <v>223</v>
      </c>
      <c r="M615" s="153">
        <v>0.03</v>
      </c>
      <c r="N615" s="128" t="s">
        <v>46</v>
      </c>
      <c r="O615" s="155">
        <v>36097</v>
      </c>
      <c r="P615" s="153">
        <v>1.7530895901000002E-2</v>
      </c>
      <c r="Q615" s="153">
        <v>0.30768740942</v>
      </c>
      <c r="R615" s="153">
        <v>0.12479667516</v>
      </c>
      <c r="S615" s="153">
        <v>8.6772113749000013E-2</v>
      </c>
      <c r="T615" s="153">
        <v>4.1435339345999994E-2</v>
      </c>
      <c r="U615" s="153">
        <v>1.4370408122</v>
      </c>
      <c r="V615" s="153">
        <v>2.9694198719</v>
      </c>
      <c r="W615" s="153">
        <v>0.93726590951000011</v>
      </c>
      <c r="X615" s="153">
        <v>0.33589507931999996</v>
      </c>
      <c r="Y615" s="153">
        <v>9.6938023407999993E-2</v>
      </c>
      <c r="Z615" s="153">
        <v>0.20641521927000001</v>
      </c>
      <c r="AA615" s="153">
        <v>0.23102917470000001</v>
      </c>
      <c r="AB615" s="178">
        <v>6.7694929745999999E-2</v>
      </c>
      <c r="AC615" s="177">
        <v>0.28248816012</v>
      </c>
      <c r="AD615" s="153">
        <v>-0.16691712913000001</v>
      </c>
      <c r="AE615" s="153">
        <v>-0.55325297156999997</v>
      </c>
      <c r="AF615" s="181">
        <v>61.318687799999999</v>
      </c>
      <c r="AG615" s="180">
        <v>63419.112059999999</v>
      </c>
      <c r="AH615" s="180">
        <v>-14560.765530000001</v>
      </c>
      <c r="AI615" s="128" t="s">
        <v>46</v>
      </c>
      <c r="AJ615" s="128" t="s">
        <v>46</v>
      </c>
      <c r="AK615" s="128" t="s">
        <v>46</v>
      </c>
    </row>
    <row r="616" spans="1:37" ht="14.75" customHeight="1" x14ac:dyDescent="0.35">
      <c r="A616" s="8"/>
      <c r="B616" s="129">
        <v>5222510000127</v>
      </c>
      <c r="C616" s="125" t="s">
        <v>8095</v>
      </c>
      <c r="D616" s="122"/>
      <c r="E616" s="126" t="s">
        <v>7520</v>
      </c>
      <c r="F616" s="126" t="s">
        <v>163</v>
      </c>
      <c r="G616" s="126" t="s">
        <v>3570</v>
      </c>
      <c r="H616" s="127" t="s">
        <v>46</v>
      </c>
      <c r="I616" s="127" t="s">
        <v>46</v>
      </c>
      <c r="J616" s="127" t="s">
        <v>46</v>
      </c>
      <c r="K616" s="126" t="s">
        <v>215</v>
      </c>
      <c r="L616" s="126" t="s">
        <v>215</v>
      </c>
      <c r="M616" s="153">
        <v>1.4999999999999999E-2</v>
      </c>
      <c r="N616" s="128" t="s">
        <v>46</v>
      </c>
      <c r="O616" s="155">
        <v>37760</v>
      </c>
      <c r="P616" s="153">
        <v>1.0282381325000001E-2</v>
      </c>
      <c r="Q616" s="153">
        <v>8.6543259998999991E-2</v>
      </c>
      <c r="R616" s="153">
        <v>0.11005561336</v>
      </c>
      <c r="S616" s="153">
        <v>0.21024850715999999</v>
      </c>
      <c r="T616" s="153">
        <v>0.34823592173000001</v>
      </c>
      <c r="U616" s="153">
        <v>0.84286631411000001</v>
      </c>
      <c r="V616" s="153">
        <v>0.83520894307000004</v>
      </c>
      <c r="W616" s="153">
        <v>0.82655547048</v>
      </c>
      <c r="X616" s="153">
        <v>0.81387252120999998</v>
      </c>
      <c r="Y616" s="153">
        <v>0.81469833394999991</v>
      </c>
      <c r="Z616" s="153">
        <v>8.5813331606000008E-4</v>
      </c>
      <c r="AA616" s="153">
        <v>2.4978670903000001E-3</v>
      </c>
      <c r="AB616" s="178">
        <v>-60.450717415</v>
      </c>
      <c r="AC616" s="177">
        <v>-30.000989572000002</v>
      </c>
      <c r="AD616" s="153">
        <v>0</v>
      </c>
      <c r="AE616" s="153">
        <v>-2.2051663831000002E-3</v>
      </c>
      <c r="AF616" s="181">
        <v>7.2912328999999998</v>
      </c>
      <c r="AG616" s="180">
        <v>51199.992709999999</v>
      </c>
      <c r="AH616" s="180">
        <v>-14593.47891</v>
      </c>
      <c r="AI616" s="128" t="s">
        <v>46</v>
      </c>
      <c r="AJ616" s="128" t="s">
        <v>46</v>
      </c>
      <c r="AK616" s="128" t="s">
        <v>46</v>
      </c>
    </row>
    <row r="617" spans="1:37" ht="14.75" customHeight="1" x14ac:dyDescent="0.35">
      <c r="A617" s="8"/>
      <c r="B617" s="129">
        <v>5222533000131</v>
      </c>
      <c r="C617" s="125" t="s">
        <v>8095</v>
      </c>
      <c r="D617" s="122" t="s">
        <v>3393</v>
      </c>
      <c r="E617" s="126" t="s">
        <v>7520</v>
      </c>
      <c r="F617" s="126" t="s">
        <v>163</v>
      </c>
      <c r="G617" s="126" t="s">
        <v>3566</v>
      </c>
      <c r="H617" s="127">
        <v>10000</v>
      </c>
      <c r="I617" s="127">
        <v>1000</v>
      </c>
      <c r="J617" s="127">
        <v>1000</v>
      </c>
      <c r="K617" s="126" t="s">
        <v>216</v>
      </c>
      <c r="L617" s="126" t="s">
        <v>7441</v>
      </c>
      <c r="M617" s="153">
        <v>7.8000000000000005E-3</v>
      </c>
      <c r="N617" s="128" t="s">
        <v>3373</v>
      </c>
      <c r="O617" s="155">
        <v>37761</v>
      </c>
      <c r="P617" s="153">
        <v>1.0259649083E-2</v>
      </c>
      <c r="Q617" s="153">
        <v>9.436730284E-2</v>
      </c>
      <c r="R617" s="153">
        <v>0.12100810438</v>
      </c>
      <c r="S617" s="153">
        <v>0.21818768956000001</v>
      </c>
      <c r="T617" s="153">
        <v>0.37135007956999999</v>
      </c>
      <c r="U617" s="153">
        <v>0.84100290912000009</v>
      </c>
      <c r="V617" s="153">
        <v>0.91071696705999994</v>
      </c>
      <c r="W617" s="153">
        <v>0.90881244119000004</v>
      </c>
      <c r="X617" s="153">
        <v>0.84460511703999996</v>
      </c>
      <c r="Y617" s="153">
        <v>0.8687739324499999</v>
      </c>
      <c r="Z617" s="153">
        <v>6.0914001863E-3</v>
      </c>
      <c r="AA617" s="153">
        <v>1.2195486081E-2</v>
      </c>
      <c r="AB617" s="178">
        <v>-1.7781322949</v>
      </c>
      <c r="AC617" s="177">
        <v>-0.67692815213000002</v>
      </c>
      <c r="AD617" s="153">
        <v>-2.8192487424000003E-3</v>
      </c>
      <c r="AE617" s="153">
        <v>-2.3363240727000002E-2</v>
      </c>
      <c r="AF617" s="181">
        <v>8.8404977000000002</v>
      </c>
      <c r="AG617" s="180">
        <v>127544.67917</v>
      </c>
      <c r="AH617" s="180">
        <v>-25794.298220000001</v>
      </c>
      <c r="AI617" s="128" t="s">
        <v>46</v>
      </c>
      <c r="AJ617" s="128" t="s">
        <v>46</v>
      </c>
      <c r="AK617" s="128" t="s">
        <v>46</v>
      </c>
    </row>
    <row r="618" spans="1:37" ht="14.75" customHeight="1" x14ac:dyDescent="0.35">
      <c r="A618" s="8"/>
      <c r="B618" s="129">
        <v>5222538000164</v>
      </c>
      <c r="C618" s="125" t="s">
        <v>8095</v>
      </c>
      <c r="D618" s="122"/>
      <c r="E618" s="126" t="s">
        <v>7520</v>
      </c>
      <c r="F618" s="126" t="s">
        <v>163</v>
      </c>
      <c r="G618" s="126" t="s">
        <v>3570</v>
      </c>
      <c r="H618" s="127" t="s">
        <v>46</v>
      </c>
      <c r="I618" s="127" t="s">
        <v>46</v>
      </c>
      <c r="J618" s="127" t="s">
        <v>46</v>
      </c>
      <c r="K618" s="126" t="s">
        <v>215</v>
      </c>
      <c r="L618" s="126" t="s">
        <v>215</v>
      </c>
      <c r="M618" s="153">
        <v>6.9999999999999993E-3</v>
      </c>
      <c r="N618" s="128" t="s">
        <v>46</v>
      </c>
      <c r="O618" s="155">
        <v>37760</v>
      </c>
      <c r="P618" s="153">
        <v>1.1403170551E-2</v>
      </c>
      <c r="Q618" s="153">
        <v>9.7590900756999999E-2</v>
      </c>
      <c r="R618" s="153">
        <v>0.12448500577</v>
      </c>
      <c r="S618" s="153">
        <v>0.24727537968999999</v>
      </c>
      <c r="T618" s="153">
        <v>0.41123474555</v>
      </c>
      <c r="U618" s="153">
        <v>0.93473953431000001</v>
      </c>
      <c r="V618" s="153">
        <v>0.94182716338999994</v>
      </c>
      <c r="W618" s="153">
        <v>0.93492516531000003</v>
      </c>
      <c r="X618" s="153">
        <v>0.95720364165999994</v>
      </c>
      <c r="Y618" s="153">
        <v>0.96208415374</v>
      </c>
      <c r="Z618" s="153">
        <v>9.746404517600001E-4</v>
      </c>
      <c r="AA618" s="153">
        <v>2.6250504735000004E-3</v>
      </c>
      <c r="AB618" s="178">
        <v>-14.316421086</v>
      </c>
      <c r="AC618" s="177">
        <v>-5.8436977216999999</v>
      </c>
      <c r="AD618" s="153">
        <v>0</v>
      </c>
      <c r="AE618" s="153">
        <v>-3.5337502120999999E-3</v>
      </c>
      <c r="AF618" s="181">
        <v>9.6378725999999997</v>
      </c>
      <c r="AG618" s="180">
        <v>815540.72403000004</v>
      </c>
      <c r="AH618" s="180">
        <v>-225819.26916</v>
      </c>
      <c r="AI618" s="128" t="s">
        <v>46</v>
      </c>
      <c r="AJ618" s="128" t="s">
        <v>46</v>
      </c>
      <c r="AK618" s="128" t="s">
        <v>46</v>
      </c>
    </row>
    <row r="619" spans="1:37" ht="14.75" customHeight="1" x14ac:dyDescent="0.35">
      <c r="A619" s="8"/>
      <c r="B619" s="129">
        <v>5222547000155</v>
      </c>
      <c r="C619" s="125" t="s">
        <v>8095</v>
      </c>
      <c r="D619" s="122" t="s">
        <v>3552</v>
      </c>
      <c r="E619" s="126" t="s">
        <v>7520</v>
      </c>
      <c r="F619" s="126" t="s">
        <v>163</v>
      </c>
      <c r="G619" s="126" t="s">
        <v>3566</v>
      </c>
      <c r="H619" s="127">
        <v>1000</v>
      </c>
      <c r="I619" s="127">
        <v>500</v>
      </c>
      <c r="J619" s="127">
        <v>500</v>
      </c>
      <c r="K619" s="126" t="s">
        <v>215</v>
      </c>
      <c r="L619" s="126" t="s">
        <v>215</v>
      </c>
      <c r="M619" s="153">
        <v>1.4999999999999999E-2</v>
      </c>
      <c r="N619" s="128" t="s">
        <v>46</v>
      </c>
      <c r="O619" s="155">
        <v>37760</v>
      </c>
      <c r="P619" s="153">
        <v>1.0104213569999999E-2</v>
      </c>
      <c r="Q619" s="153">
        <v>8.6253278367000003E-2</v>
      </c>
      <c r="R619" s="153">
        <v>0.10957039136000001</v>
      </c>
      <c r="S619" s="153">
        <v>0.20054489817000001</v>
      </c>
      <c r="T619" s="153">
        <v>0.33975665857999998</v>
      </c>
      <c r="U619" s="153">
        <v>0.82826156507999993</v>
      </c>
      <c r="V619" s="153">
        <v>0.83241039756000001</v>
      </c>
      <c r="W619" s="153">
        <v>0.82291128653000001</v>
      </c>
      <c r="X619" s="153">
        <v>0.77630982544999994</v>
      </c>
      <c r="Y619" s="153">
        <v>0.79486108818000001</v>
      </c>
      <c r="Z619" s="153">
        <v>1.9915382297999999E-3</v>
      </c>
      <c r="AA619" s="153">
        <v>3.7669947783E-3</v>
      </c>
      <c r="AB619" s="178">
        <v>-11.454686046000001</v>
      </c>
      <c r="AC619" s="177">
        <v>-5.3719429648999997</v>
      </c>
      <c r="AD619" s="153">
        <v>0</v>
      </c>
      <c r="AE619" s="153">
        <v>-5.4568183226000001E-3</v>
      </c>
      <c r="AF619" s="181">
        <v>7.5271267000000002</v>
      </c>
      <c r="AG619" s="180">
        <v>70085.224990000002</v>
      </c>
      <c r="AH619" s="180">
        <v>-17718.193910000002</v>
      </c>
      <c r="AI619" s="128" t="s">
        <v>46</v>
      </c>
      <c r="AJ619" s="128" t="s">
        <v>46</v>
      </c>
      <c r="AK619" s="128" t="s">
        <v>46</v>
      </c>
    </row>
    <row r="620" spans="1:37" ht="14.75" customHeight="1" x14ac:dyDescent="0.35">
      <c r="A620" s="8"/>
      <c r="B620" s="129">
        <v>5983558000158</v>
      </c>
      <c r="C620" s="125" t="s">
        <v>8095</v>
      </c>
      <c r="D620" s="122" t="s">
        <v>3552</v>
      </c>
      <c r="E620" s="126" t="s">
        <v>7520</v>
      </c>
      <c r="F620" s="126" t="s">
        <v>163</v>
      </c>
      <c r="G620" s="126" t="s">
        <v>3566</v>
      </c>
      <c r="H620" s="127">
        <v>30000</v>
      </c>
      <c r="I620" s="127">
        <v>1000</v>
      </c>
      <c r="J620" s="127">
        <v>500</v>
      </c>
      <c r="K620" s="126" t="s">
        <v>215</v>
      </c>
      <c r="L620" s="126" t="s">
        <v>215</v>
      </c>
      <c r="M620" s="153">
        <v>0.01</v>
      </c>
      <c r="N620" s="128" t="s">
        <v>46</v>
      </c>
      <c r="O620" s="155">
        <v>38078</v>
      </c>
      <c r="P620" s="153">
        <v>1.0553835913E-2</v>
      </c>
      <c r="Q620" s="153">
        <v>8.911835722E-2</v>
      </c>
      <c r="R620" s="153">
        <v>0.11381419754</v>
      </c>
      <c r="S620" s="153">
        <v>0.21089821627999999</v>
      </c>
      <c r="T620" s="153">
        <v>0.35758542575000002</v>
      </c>
      <c r="U620" s="153">
        <v>0.86511796194000001</v>
      </c>
      <c r="V620" s="153">
        <v>0.86006060950000007</v>
      </c>
      <c r="W620" s="153">
        <v>0.85478372909</v>
      </c>
      <c r="X620" s="153">
        <v>0.81638754692999993</v>
      </c>
      <c r="Y620" s="153">
        <v>0.83657150922000001</v>
      </c>
      <c r="Z620" s="153">
        <v>1.9106826049E-3</v>
      </c>
      <c r="AA620" s="153">
        <v>3.6215031228999999E-3</v>
      </c>
      <c r="AB620" s="178">
        <v>-9.8177092128000005</v>
      </c>
      <c r="AC620" s="177">
        <v>-3.1475782856999999</v>
      </c>
      <c r="AD620" s="153">
        <v>0</v>
      </c>
      <c r="AE620" s="153">
        <v>-5.3109713981999993E-3</v>
      </c>
      <c r="AF620" s="181">
        <v>7.4381519000000003</v>
      </c>
      <c r="AG620" s="180">
        <v>127582.48637</v>
      </c>
      <c r="AH620" s="180">
        <v>-33733.218159999997</v>
      </c>
      <c r="AI620" s="128" t="s">
        <v>46</v>
      </c>
      <c r="AJ620" s="128" t="s">
        <v>46</v>
      </c>
      <c r="AK620" s="128" t="s">
        <v>46</v>
      </c>
    </row>
    <row r="621" spans="1:37" ht="14.75" customHeight="1" x14ac:dyDescent="0.35">
      <c r="A621" s="8"/>
      <c r="B621" s="129">
        <v>12412610000181</v>
      </c>
      <c r="C621" s="125" t="s">
        <v>8095</v>
      </c>
      <c r="D621" s="122" t="s">
        <v>3394</v>
      </c>
      <c r="E621" s="126" t="s">
        <v>7520</v>
      </c>
      <c r="F621" s="126" t="s">
        <v>163</v>
      </c>
      <c r="G621" s="126" t="s">
        <v>3547</v>
      </c>
      <c r="H621" s="127">
        <v>100000</v>
      </c>
      <c r="I621" s="127">
        <v>1000</v>
      </c>
      <c r="J621" s="127">
        <v>1000</v>
      </c>
      <c r="K621" s="126" t="s">
        <v>216</v>
      </c>
      <c r="L621" s="126" t="s">
        <v>216</v>
      </c>
      <c r="M621" s="153">
        <v>6.9999999999999993E-3</v>
      </c>
      <c r="N621" s="128" t="s">
        <v>46</v>
      </c>
      <c r="O621" s="155">
        <v>40694</v>
      </c>
      <c r="P621" s="153">
        <v>1.2062622673000001E-2</v>
      </c>
      <c r="Q621" s="153">
        <v>0.10391948862</v>
      </c>
      <c r="R621" s="153">
        <v>0.13039265631999999</v>
      </c>
      <c r="S621" s="153">
        <v>0.26750003408</v>
      </c>
      <c r="T621" s="153">
        <v>0.44438921215999999</v>
      </c>
      <c r="U621" s="153">
        <v>0.98879607644</v>
      </c>
      <c r="V621" s="153">
        <v>1.0029028979999999</v>
      </c>
      <c r="W621" s="153">
        <v>0.97929365071999996</v>
      </c>
      <c r="X621" s="153">
        <v>1.0354933316000001</v>
      </c>
      <c r="Y621" s="153">
        <v>1.0396490658999999</v>
      </c>
      <c r="Z621" s="153">
        <v>1.6804742605E-3</v>
      </c>
      <c r="AA621" s="153">
        <v>3.3825914794000001E-3</v>
      </c>
      <c r="AB621" s="178">
        <v>-1.8024565668999999</v>
      </c>
      <c r="AC621" s="177">
        <v>-8.9875387232999995E-2</v>
      </c>
      <c r="AD621" s="153">
        <v>-1.1625449665999999E-4</v>
      </c>
      <c r="AE621" s="153">
        <v>-1.4514789373000001E-2</v>
      </c>
      <c r="AF621" s="181">
        <v>3.7012630999999998</v>
      </c>
      <c r="AG621" s="180">
        <v>97367.694270000007</v>
      </c>
      <c r="AH621" s="180">
        <v>-18923.597989999998</v>
      </c>
      <c r="AI621" s="128" t="s">
        <v>46</v>
      </c>
      <c r="AJ621" s="128" t="s">
        <v>46</v>
      </c>
      <c r="AK621" s="128" t="s">
        <v>46</v>
      </c>
    </row>
    <row r="622" spans="1:37" ht="14.75" customHeight="1" x14ac:dyDescent="0.35">
      <c r="A622" s="8"/>
      <c r="B622" s="129">
        <v>5222509000100</v>
      </c>
      <c r="C622" s="125" t="s">
        <v>8096</v>
      </c>
      <c r="D622" s="122"/>
      <c r="E622" s="126" t="s">
        <v>7520</v>
      </c>
      <c r="F622" s="126" t="s">
        <v>368</v>
      </c>
      <c r="G622" s="126" t="s">
        <v>368</v>
      </c>
      <c r="H622" s="127">
        <v>10000</v>
      </c>
      <c r="I622" s="127">
        <v>1000</v>
      </c>
      <c r="J622" s="127">
        <v>500</v>
      </c>
      <c r="K622" s="126" t="s">
        <v>215</v>
      </c>
      <c r="L622" s="126" t="s">
        <v>216</v>
      </c>
      <c r="M622" s="153">
        <v>1.4999999999999999E-2</v>
      </c>
      <c r="N622" s="128" t="s">
        <v>46</v>
      </c>
      <c r="O622" s="155">
        <v>37760</v>
      </c>
      <c r="P622" s="153">
        <v>-1.5637409003000001E-2</v>
      </c>
      <c r="Q622" s="153">
        <v>-0.11396798518000001</v>
      </c>
      <c r="R622" s="153">
        <v>1.7207488460999999E-2</v>
      </c>
      <c r="S622" s="153">
        <v>0.15765597335000001</v>
      </c>
      <c r="T622" s="153">
        <v>0.13218660443999999</v>
      </c>
      <c r="U622" s="153">
        <v>-1.2818280972</v>
      </c>
      <c r="V622" s="153">
        <v>-1.0998786092000001</v>
      </c>
      <c r="W622" s="153">
        <v>0.12923415067999999</v>
      </c>
      <c r="X622" s="153">
        <v>0.61028668526999996</v>
      </c>
      <c r="Y622" s="153">
        <v>0.30925071105000002</v>
      </c>
      <c r="Z622" s="153">
        <v>0.11776269914</v>
      </c>
      <c r="AA622" s="153">
        <v>0.14871507212999999</v>
      </c>
      <c r="AB622" s="178">
        <v>-0.81708845934999996</v>
      </c>
      <c r="AC622" s="177">
        <v>-0.34946245826</v>
      </c>
      <c r="AD622" s="153">
        <v>-0.12343609735</v>
      </c>
      <c r="AE622" s="153">
        <v>-0.41483407428000002</v>
      </c>
      <c r="AF622" s="181">
        <v>2.5229541000000002</v>
      </c>
      <c r="AG622" s="180">
        <v>15273.40223</v>
      </c>
      <c r="AH622" s="180">
        <v>-1047.64193</v>
      </c>
      <c r="AI622" s="128" t="s">
        <v>46</v>
      </c>
      <c r="AJ622" s="128" t="s">
        <v>46</v>
      </c>
      <c r="AK622" s="128" t="s">
        <v>46</v>
      </c>
    </row>
    <row r="623" spans="1:37" ht="14.75" customHeight="1" x14ac:dyDescent="0.35">
      <c r="A623" s="8"/>
      <c r="B623" s="129">
        <v>54069422000142</v>
      </c>
      <c r="C623" s="125" t="s">
        <v>8097</v>
      </c>
      <c r="D623" s="122" t="s">
        <v>3393</v>
      </c>
      <c r="E623" s="126" t="s">
        <v>7520</v>
      </c>
      <c r="F623" s="126" t="s">
        <v>114</v>
      </c>
      <c r="G623" s="126" t="s">
        <v>5078</v>
      </c>
      <c r="H623" s="127">
        <v>5000</v>
      </c>
      <c r="I623" s="127">
        <v>1000</v>
      </c>
      <c r="J623" s="127">
        <v>500</v>
      </c>
      <c r="K623" s="126" t="s">
        <v>216</v>
      </c>
      <c r="L623" s="126" t="s">
        <v>223</v>
      </c>
      <c r="M623" s="153">
        <v>2.5000000000000001E-2</v>
      </c>
      <c r="N623" s="128" t="s">
        <v>46</v>
      </c>
      <c r="O623" s="155">
        <v>29222</v>
      </c>
      <c r="P623" s="153">
        <v>4.1850392586999997E-2</v>
      </c>
      <c r="Q623" s="153">
        <v>0.34982764292000001</v>
      </c>
      <c r="R623" s="153">
        <v>0.21654016147999999</v>
      </c>
      <c r="S623" s="153">
        <v>0.30293157892</v>
      </c>
      <c r="T623" s="153">
        <v>0.31957431473999998</v>
      </c>
      <c r="U623" s="153">
        <v>3.4305561162</v>
      </c>
      <c r="V623" s="153">
        <v>3.3761054981000003</v>
      </c>
      <c r="W623" s="153">
        <v>1.626291014</v>
      </c>
      <c r="X623" s="153">
        <v>1.1726489344</v>
      </c>
      <c r="Y623" s="153">
        <v>0.74764447187000005</v>
      </c>
      <c r="Z623" s="153">
        <v>0.15919140395</v>
      </c>
      <c r="AA623" s="153">
        <v>0.27628578274999999</v>
      </c>
      <c r="AB623" s="178">
        <v>0.55006558568999997</v>
      </c>
      <c r="AC623" s="177">
        <v>9.5228040176000006E-2</v>
      </c>
      <c r="AD623" s="153">
        <v>-0.12001343312</v>
      </c>
      <c r="AE623" s="153">
        <v>-0.69906576467999992</v>
      </c>
      <c r="AF623" s="181">
        <v>10.5776796</v>
      </c>
      <c r="AG623" s="180">
        <v>13835.728999999999</v>
      </c>
      <c r="AH623" s="180">
        <v>-2277.7563700000001</v>
      </c>
      <c r="AI623" s="128" t="s">
        <v>46</v>
      </c>
      <c r="AJ623" s="128" t="s">
        <v>46</v>
      </c>
      <c r="AK623" s="128" t="s">
        <v>46</v>
      </c>
    </row>
    <row r="624" spans="1:37" ht="14.75" customHeight="1" x14ac:dyDescent="0.35">
      <c r="A624" s="8"/>
      <c r="B624" s="129">
        <v>5222545000166</v>
      </c>
      <c r="C624" s="125" t="s">
        <v>8097</v>
      </c>
      <c r="D624" s="122" t="s">
        <v>3393</v>
      </c>
      <c r="E624" s="126" t="s">
        <v>7520</v>
      </c>
      <c r="F624" s="126" t="s">
        <v>163</v>
      </c>
      <c r="G624" s="126" t="s">
        <v>3566</v>
      </c>
      <c r="H624" s="127">
        <v>80000</v>
      </c>
      <c r="I624" s="127">
        <v>1000</v>
      </c>
      <c r="J624" s="127">
        <v>500</v>
      </c>
      <c r="K624" s="126" t="s">
        <v>215</v>
      </c>
      <c r="L624" s="126" t="s">
        <v>215</v>
      </c>
      <c r="M624" s="153">
        <v>6.9999999999999993E-3</v>
      </c>
      <c r="N624" s="128" t="s">
        <v>46</v>
      </c>
      <c r="O624" s="155">
        <v>37760</v>
      </c>
      <c r="P624" s="153">
        <v>1.1057314198999999E-2</v>
      </c>
      <c r="Q624" s="153">
        <v>9.4673393620000004E-2</v>
      </c>
      <c r="R624" s="153">
        <v>0.12119229781</v>
      </c>
      <c r="S624" s="153">
        <v>0.2257103949</v>
      </c>
      <c r="T624" s="153">
        <v>0.38137074328999998</v>
      </c>
      <c r="U624" s="153">
        <v>0.90638903271000004</v>
      </c>
      <c r="V624" s="153">
        <v>0.91367097822999999</v>
      </c>
      <c r="W624" s="153">
        <v>0.9101957971500001</v>
      </c>
      <c r="X624" s="153">
        <v>0.87372552912000001</v>
      </c>
      <c r="Y624" s="153">
        <v>0.89221728657999999</v>
      </c>
      <c r="Z624" s="153">
        <v>1.7716239168E-3</v>
      </c>
      <c r="AA624" s="153">
        <v>3.7996103449000002E-3</v>
      </c>
      <c r="AB624" s="178">
        <v>-6.7389109770999998</v>
      </c>
      <c r="AC624" s="177">
        <v>-1.6616231924</v>
      </c>
      <c r="AD624" s="153">
        <v>0</v>
      </c>
      <c r="AE624" s="153">
        <v>-5.2362726089999999E-3</v>
      </c>
      <c r="AF624" s="181">
        <v>9.5679037999999998</v>
      </c>
      <c r="AG624" s="180">
        <v>1096556.8011</v>
      </c>
      <c r="AH624" s="180">
        <v>-260581.24307</v>
      </c>
      <c r="AI624" s="128" t="s">
        <v>46</v>
      </c>
      <c r="AJ624" s="128" t="s">
        <v>46</v>
      </c>
      <c r="AK624" s="128" t="s">
        <v>46</v>
      </c>
    </row>
    <row r="625" spans="1:37" ht="14.75" customHeight="1" x14ac:dyDescent="0.35">
      <c r="A625" s="8"/>
      <c r="B625" s="129">
        <v>8258431000164</v>
      </c>
      <c r="C625" s="125" t="s">
        <v>8097</v>
      </c>
      <c r="D625" s="122" t="s">
        <v>3394</v>
      </c>
      <c r="E625" s="126" t="s">
        <v>7520</v>
      </c>
      <c r="F625" s="126" t="s">
        <v>163</v>
      </c>
      <c r="G625" s="126" t="s">
        <v>3566</v>
      </c>
      <c r="H625" s="127">
        <v>20000</v>
      </c>
      <c r="I625" s="127">
        <v>1000</v>
      </c>
      <c r="J625" s="127">
        <v>500</v>
      </c>
      <c r="K625" s="126" t="s">
        <v>215</v>
      </c>
      <c r="L625" s="126" t="s">
        <v>216</v>
      </c>
      <c r="M625" s="153">
        <v>0.01</v>
      </c>
      <c r="N625" s="128" t="s">
        <v>46</v>
      </c>
      <c r="O625" s="155">
        <v>39079</v>
      </c>
      <c r="P625" s="153">
        <v>1.0650115404E-2</v>
      </c>
      <c r="Q625" s="153">
        <v>9.6855003948999999E-2</v>
      </c>
      <c r="R625" s="153">
        <v>0.12082726384</v>
      </c>
      <c r="S625" s="153">
        <v>0.21164632744999998</v>
      </c>
      <c r="T625" s="153">
        <v>0.36656178490999997</v>
      </c>
      <c r="U625" s="153">
        <v>0.87301017458000008</v>
      </c>
      <c r="V625" s="153">
        <v>0.93472519385999997</v>
      </c>
      <c r="W625" s="153">
        <v>0.90745426659000006</v>
      </c>
      <c r="X625" s="153">
        <v>0.81928348721000011</v>
      </c>
      <c r="Y625" s="153">
        <v>0.85757171165000001</v>
      </c>
      <c r="Z625" s="153">
        <v>7.3083302661000006E-3</v>
      </c>
      <c r="AA625" s="153">
        <v>1.5809660707E-2</v>
      </c>
      <c r="AB625" s="178">
        <v>-1.5064600139</v>
      </c>
      <c r="AC625" s="177">
        <v>-0.25069898927000001</v>
      </c>
      <c r="AD625" s="153">
        <v>-4.1079445739000001E-3</v>
      </c>
      <c r="AE625" s="153">
        <v>-3.2598650191999999E-2</v>
      </c>
      <c r="AF625" s="181">
        <v>5.4677192000000003</v>
      </c>
      <c r="AG625" s="180">
        <v>70869.366339999993</v>
      </c>
      <c r="AH625" s="180">
        <v>-17121.29148</v>
      </c>
      <c r="AI625" s="128" t="s">
        <v>46</v>
      </c>
      <c r="AJ625" s="128" t="s">
        <v>46</v>
      </c>
      <c r="AK625" s="128" t="s">
        <v>46</v>
      </c>
    </row>
    <row r="626" spans="1:37" ht="14.75" customHeight="1" x14ac:dyDescent="0.35">
      <c r="A626" s="8"/>
      <c r="B626" s="129">
        <v>4088561000145</v>
      </c>
      <c r="C626" s="125" t="s">
        <v>8098</v>
      </c>
      <c r="D626" s="122"/>
      <c r="E626" s="126" t="s">
        <v>7520</v>
      </c>
      <c r="F626" s="126" t="s">
        <v>163</v>
      </c>
      <c r="G626" s="126" t="s">
        <v>3570</v>
      </c>
      <c r="H626" s="127" t="s">
        <v>46</v>
      </c>
      <c r="I626" s="127" t="s">
        <v>46</v>
      </c>
      <c r="J626" s="127" t="s">
        <v>46</v>
      </c>
      <c r="K626" s="126" t="s">
        <v>215</v>
      </c>
      <c r="L626" s="126" t="s">
        <v>215</v>
      </c>
      <c r="M626" s="153">
        <v>7.4999999999999997E-3</v>
      </c>
      <c r="N626" s="128" t="s">
        <v>46</v>
      </c>
      <c r="O626" s="155">
        <v>36817</v>
      </c>
      <c r="P626" s="153">
        <v>1.1459806772000002E-2</v>
      </c>
      <c r="Q626" s="153">
        <v>9.7058523234999999E-2</v>
      </c>
      <c r="R626" s="153">
        <v>0.12410370787</v>
      </c>
      <c r="S626" s="153">
        <v>0.2403544554</v>
      </c>
      <c r="T626" s="153">
        <v>0.39811815856999999</v>
      </c>
      <c r="U626" s="153">
        <v>0.93938211288000006</v>
      </c>
      <c r="V626" s="153">
        <v>0.93668931132</v>
      </c>
      <c r="W626" s="153">
        <v>0.93206148705000003</v>
      </c>
      <c r="X626" s="153">
        <v>0.93041272559999999</v>
      </c>
      <c r="Y626" s="153">
        <v>0.93139788363999998</v>
      </c>
      <c r="Z626" s="153">
        <v>8.9361164152999991E-4</v>
      </c>
      <c r="AA626" s="153">
        <v>3.2011453962000002E-3</v>
      </c>
      <c r="AB626" s="178">
        <v>-22.924066873000001</v>
      </c>
      <c r="AC626" s="177">
        <v>-3.8825107828999998</v>
      </c>
      <c r="AD626" s="153">
        <v>0</v>
      </c>
      <c r="AE626" s="153">
        <v>-2.8637359422000004E-3</v>
      </c>
      <c r="AF626" s="181">
        <v>14.382097699999999</v>
      </c>
      <c r="AG626" s="180">
        <v>96428.545830000003</v>
      </c>
      <c r="AH626" s="180">
        <v>-13571.94823</v>
      </c>
      <c r="AI626" s="128" t="s">
        <v>46</v>
      </c>
      <c r="AJ626" s="128" t="s">
        <v>46</v>
      </c>
      <c r="AK626" s="128" t="s">
        <v>46</v>
      </c>
    </row>
    <row r="627" spans="1:37" ht="14.75" customHeight="1" x14ac:dyDescent="0.35">
      <c r="A627" s="8"/>
      <c r="B627" s="129">
        <v>12092694000113</v>
      </c>
      <c r="C627" s="125" t="s">
        <v>8099</v>
      </c>
      <c r="D627" s="122" t="s">
        <v>3401</v>
      </c>
      <c r="E627" s="126" t="s">
        <v>7520</v>
      </c>
      <c r="F627" s="126" t="s">
        <v>163</v>
      </c>
      <c r="G627" s="126" t="s">
        <v>3570</v>
      </c>
      <c r="H627" s="127">
        <v>100000</v>
      </c>
      <c r="I627" s="127">
        <v>1000</v>
      </c>
      <c r="J627" s="127">
        <v>50000</v>
      </c>
      <c r="K627" s="126" t="s">
        <v>799</v>
      </c>
      <c r="L627" s="126" t="s">
        <v>269</v>
      </c>
      <c r="M627" s="153">
        <v>4.0000000000000001E-3</v>
      </c>
      <c r="N627" s="128" t="s">
        <v>46</v>
      </c>
      <c r="O627" s="155">
        <v>40623</v>
      </c>
      <c r="P627" s="153">
        <v>1.3056342729999998E-2</v>
      </c>
      <c r="Q627" s="153">
        <v>0.10883878186000001</v>
      </c>
      <c r="R627" s="153">
        <v>0.13449786461000002</v>
      </c>
      <c r="S627" s="153">
        <v>0.27512909673999997</v>
      </c>
      <c r="T627" s="153">
        <v>0.45989718699999999</v>
      </c>
      <c r="U627" s="153">
        <v>1.0702531956999999</v>
      </c>
      <c r="V627" s="153">
        <v>1.0503778568</v>
      </c>
      <c r="W627" s="153">
        <v>1.0101251754</v>
      </c>
      <c r="X627" s="153">
        <v>1.0650254531999999</v>
      </c>
      <c r="Y627" s="153">
        <v>1.0759299906999999</v>
      </c>
      <c r="Z627" s="153">
        <v>1.9347875216999999E-3</v>
      </c>
      <c r="AA627" s="153">
        <v>3.2678555775000001E-3</v>
      </c>
      <c r="AB627" s="178">
        <v>0.73834033109999997</v>
      </c>
      <c r="AC627" s="177">
        <v>1.3424417183999999</v>
      </c>
      <c r="AD627" s="153">
        <v>-2.2748044714E-4</v>
      </c>
      <c r="AE627" s="153">
        <v>-1.5140924742E-2</v>
      </c>
      <c r="AF627" s="181">
        <v>3.9762116000000001</v>
      </c>
      <c r="AG627" s="180">
        <v>266925.84365</v>
      </c>
      <c r="AH627" s="180">
        <v>-26365.31956</v>
      </c>
      <c r="AI627" s="128" t="s">
        <v>46</v>
      </c>
      <c r="AJ627" s="128" t="s">
        <v>46</v>
      </c>
      <c r="AK627" s="128" t="s">
        <v>46</v>
      </c>
    </row>
    <row r="628" spans="1:37" ht="14.75" customHeight="1" x14ac:dyDescent="0.35">
      <c r="A628" s="8"/>
      <c r="B628" s="129">
        <v>6865916000190</v>
      </c>
      <c r="C628" s="125" t="s">
        <v>8099</v>
      </c>
      <c r="D628" s="122" t="s">
        <v>3393</v>
      </c>
      <c r="E628" s="126" t="s">
        <v>7520</v>
      </c>
      <c r="F628" s="126" t="s">
        <v>163</v>
      </c>
      <c r="G628" s="126" t="s">
        <v>3566</v>
      </c>
      <c r="H628" s="127">
        <v>15000</v>
      </c>
      <c r="I628" s="127">
        <v>100</v>
      </c>
      <c r="J628" s="127">
        <v>1000</v>
      </c>
      <c r="K628" s="126" t="s">
        <v>215</v>
      </c>
      <c r="L628" s="126" t="s">
        <v>216</v>
      </c>
      <c r="M628" s="153">
        <v>2E-3</v>
      </c>
      <c r="N628" s="128" t="s">
        <v>46</v>
      </c>
      <c r="O628" s="155">
        <v>38481</v>
      </c>
      <c r="P628" s="153">
        <v>1.3185391579E-2</v>
      </c>
      <c r="Q628" s="153">
        <v>0.10735371326</v>
      </c>
      <c r="R628" s="153">
        <v>0.13260171118</v>
      </c>
      <c r="S628" s="153">
        <v>0.27141842312000003</v>
      </c>
      <c r="T628" s="153">
        <v>0.44958850593999999</v>
      </c>
      <c r="U628" s="153">
        <v>1.0808315747999999</v>
      </c>
      <c r="V628" s="153">
        <v>1.036045804</v>
      </c>
      <c r="W628" s="153">
        <v>0.99588441172000008</v>
      </c>
      <c r="X628" s="153">
        <v>1.0506614259</v>
      </c>
      <c r="Y628" s="153">
        <v>1.0518128196000001</v>
      </c>
      <c r="Z628" s="153">
        <v>1.8631771324999998E-3</v>
      </c>
      <c r="AA628" s="153">
        <v>3.6353085674000001E-3</v>
      </c>
      <c r="AB628" s="178">
        <v>-0.32202124172000002</v>
      </c>
      <c r="AC628" s="177">
        <v>3.9132636360999999E-2</v>
      </c>
      <c r="AD628" s="153">
        <v>-5.4391864768000001E-5</v>
      </c>
      <c r="AE628" s="153">
        <v>-1.9098876761E-2</v>
      </c>
      <c r="AF628" s="181">
        <v>7.6315682999999996</v>
      </c>
      <c r="AG628" s="180">
        <v>19641.457480000001</v>
      </c>
      <c r="AH628" s="180">
        <v>-1219.9203199999999</v>
      </c>
      <c r="AI628" s="128" t="s">
        <v>46</v>
      </c>
      <c r="AJ628" s="128" t="s">
        <v>46</v>
      </c>
      <c r="AK628" s="128" t="s">
        <v>46</v>
      </c>
    </row>
    <row r="629" spans="1:37" ht="14.75" customHeight="1" x14ac:dyDescent="0.35">
      <c r="A629" s="8"/>
      <c r="B629" s="129">
        <v>3805966000194</v>
      </c>
      <c r="C629" s="125" t="s">
        <v>8099</v>
      </c>
      <c r="D629" s="122" t="s">
        <v>3552</v>
      </c>
      <c r="E629" s="126" t="s">
        <v>7520</v>
      </c>
      <c r="F629" s="126" t="s">
        <v>163</v>
      </c>
      <c r="G629" s="126" t="s">
        <v>3547</v>
      </c>
      <c r="H629" s="127">
        <v>10000</v>
      </c>
      <c r="I629" s="127">
        <v>100</v>
      </c>
      <c r="J629" s="127">
        <v>500</v>
      </c>
      <c r="K629" s="126" t="s">
        <v>215</v>
      </c>
      <c r="L629" s="126" t="s">
        <v>215</v>
      </c>
      <c r="M629" s="153">
        <v>1.4999999999999999E-2</v>
      </c>
      <c r="N629" s="128" t="s">
        <v>46</v>
      </c>
      <c r="O629" s="155">
        <v>36817</v>
      </c>
      <c r="P629" s="153">
        <v>9.5807012694000011E-3</v>
      </c>
      <c r="Q629" s="153">
        <v>8.2711799212000003E-2</v>
      </c>
      <c r="R629" s="153">
        <v>0.10714215103000001</v>
      </c>
      <c r="S629" s="153">
        <v>0.20193817231</v>
      </c>
      <c r="T629" s="153">
        <v>0.34364708466999999</v>
      </c>
      <c r="U629" s="153">
        <v>0.78534826811000003</v>
      </c>
      <c r="V629" s="153">
        <v>0.79823240308999999</v>
      </c>
      <c r="W629" s="153">
        <v>0.80467436736999998</v>
      </c>
      <c r="X629" s="153">
        <v>0.78170319327000004</v>
      </c>
      <c r="Y629" s="153">
        <v>0.80396274444000004</v>
      </c>
      <c r="Z629" s="153">
        <v>1.6168071500000001E-3</v>
      </c>
      <c r="AA629" s="153">
        <v>7.0692730427999997E-3</v>
      </c>
      <c r="AB629" s="178">
        <v>-14.518631266</v>
      </c>
      <c r="AC629" s="177">
        <v>-1.9056258586000001</v>
      </c>
      <c r="AD629" s="153">
        <v>0</v>
      </c>
      <c r="AE629" s="153">
        <v>-1.0744231684000001E-2</v>
      </c>
      <c r="AF629" s="181">
        <v>12.2748651</v>
      </c>
      <c r="AG629" s="180">
        <v>12055.497310000001</v>
      </c>
      <c r="AH629" s="180">
        <v>-1874.55097</v>
      </c>
      <c r="AI629" s="128" t="s">
        <v>46</v>
      </c>
      <c r="AJ629" s="128" t="s">
        <v>46</v>
      </c>
      <c r="AK629" s="128" t="s">
        <v>46</v>
      </c>
    </row>
    <row r="630" spans="1:37" ht="14.75" customHeight="1" x14ac:dyDescent="0.35">
      <c r="A630" s="8"/>
      <c r="B630" s="129">
        <v>5983569000138</v>
      </c>
      <c r="C630" s="125" t="s">
        <v>8100</v>
      </c>
      <c r="D630" s="122"/>
      <c r="E630" s="126" t="s">
        <v>7520</v>
      </c>
      <c r="F630" s="126" t="s">
        <v>163</v>
      </c>
      <c r="G630" s="126" t="s">
        <v>3570</v>
      </c>
      <c r="H630" s="127" t="s">
        <v>46</v>
      </c>
      <c r="I630" s="127" t="s">
        <v>46</v>
      </c>
      <c r="J630" s="127" t="s">
        <v>46</v>
      </c>
      <c r="K630" s="126" t="s">
        <v>215</v>
      </c>
      <c r="L630" s="126" t="s">
        <v>215</v>
      </c>
      <c r="M630" s="153">
        <v>0.01</v>
      </c>
      <c r="N630" s="128" t="s">
        <v>46</v>
      </c>
      <c r="O630" s="155">
        <v>38078</v>
      </c>
      <c r="P630" s="153">
        <v>1.0729642096000001E-2</v>
      </c>
      <c r="Q630" s="153">
        <v>9.0648442427000001E-2</v>
      </c>
      <c r="R630" s="153">
        <v>0.11596157909</v>
      </c>
      <c r="S630" s="153">
        <v>0.22440057639</v>
      </c>
      <c r="T630" s="153">
        <v>0.37244721869000003</v>
      </c>
      <c r="U630" s="153">
        <v>0.87952912842999997</v>
      </c>
      <c r="V630" s="153">
        <v>0.87482710718000012</v>
      </c>
      <c r="W630" s="153">
        <v>0.87091130232000002</v>
      </c>
      <c r="X630" s="153">
        <v>0.86865521824000003</v>
      </c>
      <c r="Y630" s="153">
        <v>0.87134069065999997</v>
      </c>
      <c r="Z630" s="153">
        <v>8.3404832898999995E-4</v>
      </c>
      <c r="AA630" s="153">
        <v>2.3204299974999999E-3</v>
      </c>
      <c r="AB630" s="178">
        <v>-42.369251364999997</v>
      </c>
      <c r="AC630" s="177">
        <v>-15.019568579</v>
      </c>
      <c r="AD630" s="153">
        <v>0</v>
      </c>
      <c r="AE630" s="153">
        <v>-1.7672058183E-3</v>
      </c>
      <c r="AF630" s="181">
        <v>7.3263670000000003</v>
      </c>
      <c r="AG630" s="180">
        <v>122901.39671</v>
      </c>
      <c r="AH630" s="180">
        <v>-39014.523730000001</v>
      </c>
      <c r="AI630" s="128" t="s">
        <v>46</v>
      </c>
      <c r="AJ630" s="128" t="s">
        <v>46</v>
      </c>
      <c r="AK630" s="128" t="s">
        <v>46</v>
      </c>
    </row>
    <row r="631" spans="1:37" ht="14.75" customHeight="1" x14ac:dyDescent="0.35">
      <c r="A631" s="8"/>
      <c r="B631" s="129">
        <v>3958682000138</v>
      </c>
      <c r="C631" s="125" t="s">
        <v>8101</v>
      </c>
      <c r="D631" s="122" t="s">
        <v>3394</v>
      </c>
      <c r="E631" s="126" t="s">
        <v>7520</v>
      </c>
      <c r="F631" s="126" t="s">
        <v>163</v>
      </c>
      <c r="G631" s="126" t="s">
        <v>3566</v>
      </c>
      <c r="H631" s="127">
        <v>100</v>
      </c>
      <c r="I631" s="127">
        <v>100</v>
      </c>
      <c r="J631" s="127">
        <v>100</v>
      </c>
      <c r="K631" s="126" t="s">
        <v>215</v>
      </c>
      <c r="L631" s="126" t="s">
        <v>215</v>
      </c>
      <c r="M631" s="153">
        <v>6.5000000000000006E-3</v>
      </c>
      <c r="N631" s="128" t="s">
        <v>46</v>
      </c>
      <c r="O631" s="155">
        <v>36861</v>
      </c>
      <c r="P631" s="153">
        <v>1.3450821685000001E-2</v>
      </c>
      <c r="Q631" s="153">
        <v>9.9659237469999995E-2</v>
      </c>
      <c r="R631" s="153">
        <v>0.12629904744999998</v>
      </c>
      <c r="S631" s="153">
        <v>0.21892745764000002</v>
      </c>
      <c r="T631" s="153">
        <v>0.37202241649000001</v>
      </c>
      <c r="U631" s="153">
        <v>1.1025893843999999</v>
      </c>
      <c r="V631" s="153">
        <v>0.96178820161</v>
      </c>
      <c r="W631" s="153">
        <v>0.94854924157999998</v>
      </c>
      <c r="X631" s="153">
        <v>0.84746876125000004</v>
      </c>
      <c r="Y631" s="153">
        <v>0.87034686542000006</v>
      </c>
      <c r="Z631" s="153">
        <v>4.6710131401000001E-3</v>
      </c>
      <c r="AA631" s="153">
        <v>8.2264761568999999E-3</v>
      </c>
      <c r="AB631" s="178">
        <v>-1.3296519796999999</v>
      </c>
      <c r="AC631" s="177">
        <v>-0.18143521863000001</v>
      </c>
      <c r="AD631" s="153">
        <v>-2.0373172394000001E-4</v>
      </c>
      <c r="AE631" s="153">
        <v>-1.6479507931E-2</v>
      </c>
      <c r="AF631" s="181">
        <v>15.854518499999999</v>
      </c>
      <c r="AG631" s="180">
        <v>138399.66318999999</v>
      </c>
      <c r="AH631" s="180">
        <v>-33876.743090000004</v>
      </c>
      <c r="AI631" s="128" t="s">
        <v>46</v>
      </c>
      <c r="AJ631" s="128" t="s">
        <v>46</v>
      </c>
      <c r="AK631" s="128" t="s">
        <v>46</v>
      </c>
    </row>
    <row r="632" spans="1:37" ht="14.75" customHeight="1" x14ac:dyDescent="0.35">
      <c r="A632" s="8"/>
      <c r="B632" s="129">
        <v>5513332000193</v>
      </c>
      <c r="C632" s="125" t="s">
        <v>8102</v>
      </c>
      <c r="D632" s="122"/>
      <c r="E632" s="126" t="s">
        <v>7520</v>
      </c>
      <c r="F632" s="126" t="s">
        <v>163</v>
      </c>
      <c r="G632" s="126" t="s">
        <v>3570</v>
      </c>
      <c r="H632" s="127">
        <v>1</v>
      </c>
      <c r="I632" s="127">
        <v>1</v>
      </c>
      <c r="J632" s="127">
        <v>1</v>
      </c>
      <c r="K632" s="126" t="s">
        <v>215</v>
      </c>
      <c r="L632" s="126" t="s">
        <v>215</v>
      </c>
      <c r="M632" s="153">
        <v>2E-3</v>
      </c>
      <c r="N632" s="128" t="s">
        <v>46</v>
      </c>
      <c r="O632" s="155">
        <v>37939</v>
      </c>
      <c r="P632" s="153">
        <v>1.2383050942E-2</v>
      </c>
      <c r="Q632" s="153">
        <v>0.10532431214</v>
      </c>
      <c r="R632" s="153">
        <v>0.13435384673</v>
      </c>
      <c r="S632" s="153">
        <v>0.26958662844999998</v>
      </c>
      <c r="T632" s="153">
        <v>0.44598019096999997</v>
      </c>
      <c r="U632" s="153">
        <v>1.0150621898000001</v>
      </c>
      <c r="V632" s="153">
        <v>1.0164605242</v>
      </c>
      <c r="W632" s="153">
        <v>1.0090435517</v>
      </c>
      <c r="X632" s="153">
        <v>1.0435705439</v>
      </c>
      <c r="Y632" s="153">
        <v>1.0433711627</v>
      </c>
      <c r="Z632" s="153">
        <v>1.1350061442999999E-3</v>
      </c>
      <c r="AA632" s="153">
        <v>2.4310266289E-3</v>
      </c>
      <c r="AB632" s="178">
        <v>1.4964445613999999</v>
      </c>
      <c r="AC632" s="177">
        <v>0.44602364489000002</v>
      </c>
      <c r="AD632" s="153">
        <v>0</v>
      </c>
      <c r="AE632" s="153">
        <v>-1.4276260337999999E-3</v>
      </c>
      <c r="AF632" s="181">
        <v>15.341427599999999</v>
      </c>
      <c r="AG632" s="180">
        <v>1893222.8955999999</v>
      </c>
      <c r="AH632" s="180">
        <v>32582.484250000001</v>
      </c>
      <c r="AI632" s="128" t="s">
        <v>46</v>
      </c>
      <c r="AJ632" s="128" t="s">
        <v>46</v>
      </c>
      <c r="AK632" s="128" t="s">
        <v>46</v>
      </c>
    </row>
    <row r="633" spans="1:37" ht="14.75" customHeight="1" x14ac:dyDescent="0.35">
      <c r="A633" s="8"/>
      <c r="B633" s="129">
        <v>4244137000142</v>
      </c>
      <c r="C633" s="125" t="s">
        <v>8102</v>
      </c>
      <c r="D633" s="122"/>
      <c r="E633" s="126" t="s">
        <v>7520</v>
      </c>
      <c r="F633" s="126" t="s">
        <v>163</v>
      </c>
      <c r="G633" s="126" t="s">
        <v>3570</v>
      </c>
      <c r="H633" s="127">
        <v>20000</v>
      </c>
      <c r="I633" s="127">
        <v>1000</v>
      </c>
      <c r="J633" s="127">
        <v>20000</v>
      </c>
      <c r="K633" s="126" t="s">
        <v>215</v>
      </c>
      <c r="L633" s="126" t="s">
        <v>215</v>
      </c>
      <c r="M633" s="153">
        <v>5.0000000000000001E-3</v>
      </c>
      <c r="N633" s="128" t="s">
        <v>46</v>
      </c>
      <c r="O633" s="155">
        <v>37062</v>
      </c>
      <c r="P633" s="153">
        <v>1.1884331981E-2</v>
      </c>
      <c r="Q633" s="153">
        <v>0.10172180621</v>
      </c>
      <c r="R633" s="153">
        <v>0.12930835056000001</v>
      </c>
      <c r="S633" s="153">
        <v>0.25682229062</v>
      </c>
      <c r="T633" s="153">
        <v>0.42564140442000004</v>
      </c>
      <c r="U633" s="153">
        <v>0.97418125008000001</v>
      </c>
      <c r="V633" s="153">
        <v>0.98169357450000005</v>
      </c>
      <c r="W633" s="153">
        <v>0.97115014193999993</v>
      </c>
      <c r="X633" s="153">
        <v>0.99415975882999996</v>
      </c>
      <c r="Y633" s="153">
        <v>0.99578854852999998</v>
      </c>
      <c r="Z633" s="153">
        <v>1.0509771808E-3</v>
      </c>
      <c r="AA633" s="153">
        <v>3.8626699072999999E-3</v>
      </c>
      <c r="AB633" s="178">
        <v>-6.1613451007000002</v>
      </c>
      <c r="AC633" s="177">
        <v>-1.0187439298000001</v>
      </c>
      <c r="AD633" s="153">
        <v>0</v>
      </c>
      <c r="AE633" s="153">
        <v>-1.1257597054999999E-2</v>
      </c>
      <c r="AF633" s="181">
        <v>14.159428800000001</v>
      </c>
      <c r="AG633" s="180">
        <v>11747.005579999999</v>
      </c>
      <c r="AH633" s="180">
        <v>-1805.31918</v>
      </c>
      <c r="AI633" s="128" t="s">
        <v>46</v>
      </c>
      <c r="AJ633" s="128" t="s">
        <v>46</v>
      </c>
      <c r="AK633" s="128" t="s">
        <v>46</v>
      </c>
    </row>
    <row r="634" spans="1:37" ht="14.75" customHeight="1" x14ac:dyDescent="0.35">
      <c r="A634" s="8"/>
      <c r="B634" s="129">
        <v>4874802000181</v>
      </c>
      <c r="C634" s="125" t="s">
        <v>8103</v>
      </c>
      <c r="D634" s="122" t="s">
        <v>3394</v>
      </c>
      <c r="E634" s="126" t="s">
        <v>7520</v>
      </c>
      <c r="F634" s="126" t="s">
        <v>163</v>
      </c>
      <c r="G634" s="126" t="s">
        <v>3547</v>
      </c>
      <c r="H634" s="127">
        <v>20000</v>
      </c>
      <c r="I634" s="127">
        <v>1000</v>
      </c>
      <c r="J634" s="127">
        <v>20000</v>
      </c>
      <c r="K634" s="126" t="s">
        <v>215</v>
      </c>
      <c r="L634" s="126" t="s">
        <v>215</v>
      </c>
      <c r="M634" s="153">
        <v>4.0000000000000001E-3</v>
      </c>
      <c r="N634" s="128" t="s">
        <v>46</v>
      </c>
      <c r="O634" s="155">
        <v>37378</v>
      </c>
      <c r="P634" s="153">
        <v>1.2317332787999999E-2</v>
      </c>
      <c r="Q634" s="153">
        <v>0.10576901124999999</v>
      </c>
      <c r="R634" s="153">
        <v>0.13390657247000001</v>
      </c>
      <c r="S634" s="153">
        <v>0.27272372229999997</v>
      </c>
      <c r="T634" s="153">
        <v>0.45478225214000001</v>
      </c>
      <c r="U634" s="153">
        <v>1.0096751480000001</v>
      </c>
      <c r="V634" s="153">
        <v>1.0207522122000001</v>
      </c>
      <c r="W634" s="153">
        <v>1.0056843682999999</v>
      </c>
      <c r="X634" s="153">
        <v>1.0557142423999999</v>
      </c>
      <c r="Y634" s="153">
        <v>1.0639635947999999</v>
      </c>
      <c r="Z634" s="153">
        <v>1.8773959833E-3</v>
      </c>
      <c r="AA634" s="153">
        <v>3.0010561374E-3</v>
      </c>
      <c r="AB634" s="178">
        <v>0.41528319743999997</v>
      </c>
      <c r="AC634" s="177">
        <v>1.4145610718999999</v>
      </c>
      <c r="AD634" s="153">
        <v>-4.4809926301000004E-4</v>
      </c>
      <c r="AE634" s="153">
        <v>-7.7357050001000006E-3</v>
      </c>
      <c r="AF634" s="181">
        <v>13.6251503</v>
      </c>
      <c r="AG634" s="180">
        <v>157347.86275</v>
      </c>
      <c r="AH634" s="180">
        <v>-4544.6942300000001</v>
      </c>
      <c r="AI634" s="128" t="s">
        <v>46</v>
      </c>
      <c r="AJ634" s="128" t="s">
        <v>46</v>
      </c>
      <c r="AK634" s="128" t="s">
        <v>46</v>
      </c>
    </row>
    <row r="635" spans="1:37" ht="14.75" customHeight="1" x14ac:dyDescent="0.35">
      <c r="A635" s="8"/>
      <c r="B635" s="129">
        <v>10590141000165</v>
      </c>
      <c r="C635" s="125" t="s">
        <v>8104</v>
      </c>
      <c r="D635" s="122" t="s">
        <v>3393</v>
      </c>
      <c r="E635" s="126" t="s">
        <v>7520</v>
      </c>
      <c r="F635" s="126" t="s">
        <v>163</v>
      </c>
      <c r="G635" s="126" t="s">
        <v>3566</v>
      </c>
      <c r="H635" s="127">
        <v>1</v>
      </c>
      <c r="I635" s="127">
        <v>1</v>
      </c>
      <c r="J635" s="127">
        <v>1</v>
      </c>
      <c r="K635" s="126" t="s">
        <v>215</v>
      </c>
      <c r="L635" s="126" t="s">
        <v>216</v>
      </c>
      <c r="M635" s="153">
        <v>3.5999999999999999E-3</v>
      </c>
      <c r="N635" s="128" t="s">
        <v>46</v>
      </c>
      <c r="O635" s="155">
        <v>39994</v>
      </c>
      <c r="P635" s="153">
        <v>1.2038302601999999E-2</v>
      </c>
      <c r="Q635" s="153">
        <v>0.13940519444999999</v>
      </c>
      <c r="R635" s="153">
        <v>0.11474313659</v>
      </c>
      <c r="S635" s="153">
        <v>0.19915438483</v>
      </c>
      <c r="T635" s="153">
        <v>0.35597968078000003</v>
      </c>
      <c r="U635" s="153">
        <v>0.98680251412000008</v>
      </c>
      <c r="V635" s="153">
        <v>1.34536722</v>
      </c>
      <c r="W635" s="153">
        <v>0.86176038055999993</v>
      </c>
      <c r="X635" s="153">
        <v>0.77092714466000001</v>
      </c>
      <c r="Y635" s="153">
        <v>0.83281486704000007</v>
      </c>
      <c r="Z635" s="153">
        <v>3.4870434128999997E-2</v>
      </c>
      <c r="AA635" s="153">
        <v>3.4666986137000005E-2</v>
      </c>
      <c r="AB635" s="178">
        <v>-0.45168726986000002</v>
      </c>
      <c r="AC635" s="177">
        <v>8.2743926273000007E-2</v>
      </c>
      <c r="AD635" s="153">
        <v>-2.9267565834999999E-2</v>
      </c>
      <c r="AE635" s="153">
        <v>-7.0221855143E-2</v>
      </c>
      <c r="AF635" s="181">
        <v>4.6118968000000002</v>
      </c>
      <c r="AG635" s="180">
        <v>15222.82322</v>
      </c>
      <c r="AH635" s="180">
        <v>112.71048999999999</v>
      </c>
      <c r="AI635" s="128" t="s">
        <v>46</v>
      </c>
      <c r="AJ635" s="128" t="s">
        <v>46</v>
      </c>
      <c r="AK635" s="128" t="s">
        <v>46</v>
      </c>
    </row>
    <row r="636" spans="1:37" ht="14.75" customHeight="1" x14ac:dyDescent="0.35">
      <c r="A636" s="8"/>
      <c r="B636" s="129">
        <v>18079037000112</v>
      </c>
      <c r="C636" s="125" t="s">
        <v>8105</v>
      </c>
      <c r="D636" s="122" t="s">
        <v>3552</v>
      </c>
      <c r="E636" s="126" t="s">
        <v>7520</v>
      </c>
      <c r="F636" s="126" t="s">
        <v>114</v>
      </c>
      <c r="G636" s="126" t="s">
        <v>115</v>
      </c>
      <c r="H636" s="127">
        <v>30000</v>
      </c>
      <c r="I636" s="127">
        <v>5000</v>
      </c>
      <c r="J636" s="127">
        <v>5000</v>
      </c>
      <c r="K636" s="126" t="s">
        <v>8106</v>
      </c>
      <c r="L636" s="126" t="s">
        <v>8107</v>
      </c>
      <c r="M636" s="153">
        <v>6.9999999999999993E-3</v>
      </c>
      <c r="N636" s="128" t="s">
        <v>46</v>
      </c>
      <c r="O636" s="155">
        <v>41453</v>
      </c>
      <c r="P636" s="153">
        <v>3.9714866840000002E-2</v>
      </c>
      <c r="Q636" s="153">
        <v>0.30182471083000001</v>
      </c>
      <c r="R636" s="153">
        <v>0.14881406208</v>
      </c>
      <c r="S636" s="153">
        <v>0.22962535119000002</v>
      </c>
      <c r="T636" s="153">
        <v>0.24433882518</v>
      </c>
      <c r="U636" s="153">
        <v>3.2555030173000001</v>
      </c>
      <c r="V636" s="153">
        <v>2.9128403267</v>
      </c>
      <c r="W636" s="153">
        <v>1.1176447374</v>
      </c>
      <c r="X636" s="153">
        <v>0.88888033515000009</v>
      </c>
      <c r="Y636" s="153">
        <v>0.57163095870000002</v>
      </c>
      <c r="Z636" s="153">
        <v>0.16278680066000001</v>
      </c>
      <c r="AA636" s="153">
        <v>0.20604114862</v>
      </c>
      <c r="AB636" s="178">
        <v>0.16836536854</v>
      </c>
      <c r="AC636" s="177">
        <v>-1.3267808568E-2</v>
      </c>
      <c r="AD636" s="153">
        <v>-0.13342087321999999</v>
      </c>
      <c r="AE636" s="153">
        <v>-0.48152005750999999</v>
      </c>
      <c r="AF636" s="181">
        <v>2.3151957888000001</v>
      </c>
      <c r="AG636" s="180">
        <v>48886.415500000003</v>
      </c>
      <c r="AH636" s="180">
        <v>-4395.9993199999999</v>
      </c>
      <c r="AI636" s="128" t="s">
        <v>46</v>
      </c>
      <c r="AJ636" s="128" t="s">
        <v>46</v>
      </c>
      <c r="AK636" s="128" t="s">
        <v>46</v>
      </c>
    </row>
    <row r="637" spans="1:37" ht="14.75" customHeight="1" x14ac:dyDescent="0.35">
      <c r="A637" s="8"/>
      <c r="B637" s="129">
        <v>4525916000116</v>
      </c>
      <c r="C637" s="125" t="s">
        <v>8108</v>
      </c>
      <c r="D637" s="122"/>
      <c r="E637" s="126" t="s">
        <v>7520</v>
      </c>
      <c r="F637" s="126" t="s">
        <v>163</v>
      </c>
      <c r="G637" s="126" t="s">
        <v>6822</v>
      </c>
      <c r="H637" s="127">
        <v>1</v>
      </c>
      <c r="I637" s="127">
        <v>1</v>
      </c>
      <c r="J637" s="127">
        <v>1</v>
      </c>
      <c r="K637" s="126" t="s">
        <v>215</v>
      </c>
      <c r="L637" s="126" t="s">
        <v>215</v>
      </c>
      <c r="M637" s="153">
        <v>1.2099999999999999E-3</v>
      </c>
      <c r="N637" s="128" t="s">
        <v>46</v>
      </c>
      <c r="O637" s="155">
        <v>37200</v>
      </c>
      <c r="P637" s="153">
        <v>1.2073941775999998E-2</v>
      </c>
      <c r="Q637" s="153">
        <v>0.10285767857</v>
      </c>
      <c r="R637" s="153">
        <v>0.13168409878000001</v>
      </c>
      <c r="S637" s="153">
        <v>0.25535023598000001</v>
      </c>
      <c r="T637" s="153">
        <v>0.42302150753000001</v>
      </c>
      <c r="U637" s="153">
        <v>0.98972392485000005</v>
      </c>
      <c r="V637" s="153">
        <v>0.99265561534000002</v>
      </c>
      <c r="W637" s="153">
        <v>0.98899282729999993</v>
      </c>
      <c r="X637" s="153">
        <v>0.98846143147999999</v>
      </c>
      <c r="Y637" s="153">
        <v>0.98965929675999997</v>
      </c>
      <c r="Z637" s="153">
        <v>9.2862263833000001E-4</v>
      </c>
      <c r="AA637" s="153">
        <v>5.6777070734000002E-3</v>
      </c>
      <c r="AB637" s="178">
        <v>-3.3822422113999999</v>
      </c>
      <c r="AC637" s="177">
        <v>-0.66465288575000003</v>
      </c>
      <c r="AD637" s="153">
        <v>0</v>
      </c>
      <c r="AE637" s="153">
        <v>-2.2285984857E-2</v>
      </c>
      <c r="AF637" s="181">
        <v>13.100192699999999</v>
      </c>
      <c r="AG637" s="180">
        <v>531279.60684999998</v>
      </c>
      <c r="AH637" s="180">
        <v>81105.013149999999</v>
      </c>
      <c r="AI637" s="128" t="s">
        <v>46</v>
      </c>
      <c r="AJ637" s="128" t="s">
        <v>46</v>
      </c>
      <c r="AK637" s="128" t="s">
        <v>46</v>
      </c>
    </row>
    <row r="638" spans="1:37" ht="14.75" customHeight="1" x14ac:dyDescent="0.35">
      <c r="A638" s="8"/>
      <c r="B638" s="129">
        <v>17489000000108</v>
      </c>
      <c r="C638" s="125" t="s">
        <v>8109</v>
      </c>
      <c r="D638" s="122" t="s">
        <v>3401</v>
      </c>
      <c r="E638" s="126" t="s">
        <v>7520</v>
      </c>
      <c r="F638" s="126" t="s">
        <v>163</v>
      </c>
      <c r="G638" s="126" t="s">
        <v>3566</v>
      </c>
      <c r="H638" s="127">
        <v>20000</v>
      </c>
      <c r="I638" s="127">
        <v>1000</v>
      </c>
      <c r="J638" s="127">
        <v>20000</v>
      </c>
      <c r="K638" s="126" t="s">
        <v>223</v>
      </c>
      <c r="L638" s="126" t="s">
        <v>224</v>
      </c>
      <c r="M638" s="153">
        <v>5.0000000000000001E-3</v>
      </c>
      <c r="N638" s="128" t="s">
        <v>46</v>
      </c>
      <c r="O638" s="155">
        <v>41402</v>
      </c>
      <c r="P638" s="153">
        <v>5.9147679203000007E-3</v>
      </c>
      <c r="Q638" s="153">
        <v>7.7845151710999996E-2</v>
      </c>
      <c r="R638" s="153">
        <v>8.4792243147999991E-2</v>
      </c>
      <c r="S638" s="153">
        <v>0.16911135669999999</v>
      </c>
      <c r="T638" s="153">
        <v>0.29746468597999998</v>
      </c>
      <c r="U638" s="153">
        <v>0.48484475320000003</v>
      </c>
      <c r="V638" s="153">
        <v>0.75126551605000003</v>
      </c>
      <c r="W638" s="153">
        <v>0.63681887989000008</v>
      </c>
      <c r="X638" s="153">
        <v>0.65463050417000002</v>
      </c>
      <c r="Y638" s="153">
        <v>0.69591897032000005</v>
      </c>
      <c r="Z638" s="153">
        <v>2.2408503573999997E-2</v>
      </c>
      <c r="AA638" s="153">
        <v>3.1187669341E-2</v>
      </c>
      <c r="AB638" s="178">
        <v>-1.9013635615</v>
      </c>
      <c r="AC638" s="177">
        <v>1.3858357239E-2</v>
      </c>
      <c r="AD638" s="153">
        <v>-1.8674085335E-2</v>
      </c>
      <c r="AE638" s="153">
        <v>-5.6810678888000003E-2</v>
      </c>
      <c r="AF638" s="181">
        <v>6.4923079000000001</v>
      </c>
      <c r="AG638" s="180">
        <v>47692.024590000001</v>
      </c>
      <c r="AH638" s="180">
        <v>-887.64511000000005</v>
      </c>
      <c r="AI638" s="128" t="s">
        <v>46</v>
      </c>
      <c r="AJ638" s="128" t="s">
        <v>46</v>
      </c>
      <c r="AK638" s="128" t="s">
        <v>46</v>
      </c>
    </row>
    <row r="639" spans="1:37" ht="14.75" customHeight="1" x14ac:dyDescent="0.35">
      <c r="A639" s="8"/>
      <c r="B639" s="129">
        <v>9564242000182</v>
      </c>
      <c r="C639" s="125" t="s">
        <v>8110</v>
      </c>
      <c r="D639" s="122" t="s">
        <v>3394</v>
      </c>
      <c r="E639" s="126" t="s">
        <v>7520</v>
      </c>
      <c r="F639" s="126" t="s">
        <v>163</v>
      </c>
      <c r="G639" s="126" t="s">
        <v>3566</v>
      </c>
      <c r="H639" s="127">
        <v>1</v>
      </c>
      <c r="I639" s="127">
        <v>1</v>
      </c>
      <c r="J639" s="127">
        <v>1</v>
      </c>
      <c r="K639" s="126" t="s">
        <v>223</v>
      </c>
      <c r="L639" s="126" t="s">
        <v>224</v>
      </c>
      <c r="M639" s="153">
        <v>5.0000000000000001E-3</v>
      </c>
      <c r="N639" s="128" t="s">
        <v>46</v>
      </c>
      <c r="O639" s="155">
        <v>39721</v>
      </c>
      <c r="P639" s="153">
        <v>4.4091196323000001E-3</v>
      </c>
      <c r="Q639" s="153">
        <v>8.9433435283000004E-2</v>
      </c>
      <c r="R639" s="153">
        <v>5.1565990837999995E-2</v>
      </c>
      <c r="S639" s="153">
        <v>0.10238018384</v>
      </c>
      <c r="T639" s="153">
        <v>0.21656821119</v>
      </c>
      <c r="U639" s="153">
        <v>0.36142390518</v>
      </c>
      <c r="V639" s="153">
        <v>0.86310135485999995</v>
      </c>
      <c r="W639" s="153">
        <v>0.38727830879999997</v>
      </c>
      <c r="X639" s="153">
        <v>0.39631395947999998</v>
      </c>
      <c r="Y639" s="153">
        <v>0.50666157577000004</v>
      </c>
      <c r="Z639" s="153">
        <v>5.0175030126999996E-2</v>
      </c>
      <c r="AA639" s="153">
        <v>7.0530461401E-2</v>
      </c>
      <c r="AB639" s="178">
        <v>-1.4191866965</v>
      </c>
      <c r="AC639" s="177">
        <v>0.20378431792999999</v>
      </c>
      <c r="AD639" s="153">
        <v>-4.6579523872999996E-2</v>
      </c>
      <c r="AE639" s="153">
        <v>-0.14497096969000001</v>
      </c>
      <c r="AF639" s="181">
        <v>5.9072870999999996</v>
      </c>
      <c r="AG639" s="180">
        <v>166730.73641000001</v>
      </c>
      <c r="AH639" s="180">
        <v>-22362.00893</v>
      </c>
      <c r="AI639" s="128" t="s">
        <v>46</v>
      </c>
      <c r="AJ639" s="128" t="s">
        <v>46</v>
      </c>
      <c r="AK639" s="128" t="s">
        <v>46</v>
      </c>
    </row>
    <row r="640" spans="1:37" ht="14.75" customHeight="1" x14ac:dyDescent="0.35">
      <c r="A640" s="8"/>
      <c r="B640" s="129">
        <v>13400206000150</v>
      </c>
      <c r="C640" s="125" t="s">
        <v>8111</v>
      </c>
      <c r="D640" s="122" t="s">
        <v>3394</v>
      </c>
      <c r="E640" s="126" t="s">
        <v>7520</v>
      </c>
      <c r="F640" s="126" t="s">
        <v>163</v>
      </c>
      <c r="G640" s="126" t="s">
        <v>3547</v>
      </c>
      <c r="H640" s="127">
        <v>20000</v>
      </c>
      <c r="I640" s="127">
        <v>1000</v>
      </c>
      <c r="J640" s="127">
        <v>10000</v>
      </c>
      <c r="K640" s="126" t="s">
        <v>215</v>
      </c>
      <c r="L640" s="126" t="s">
        <v>215</v>
      </c>
      <c r="M640" s="153">
        <v>4.0000000000000001E-3</v>
      </c>
      <c r="N640" s="128" t="s">
        <v>46</v>
      </c>
      <c r="O640" s="155">
        <v>40772</v>
      </c>
      <c r="P640" s="153">
        <v>1.2268835266E-2</v>
      </c>
      <c r="Q640" s="153">
        <v>0.10523849655999999</v>
      </c>
      <c r="R640" s="153">
        <v>0.13271891527999999</v>
      </c>
      <c r="S640" s="153">
        <v>0.27087260818000003</v>
      </c>
      <c r="T640" s="153">
        <v>0.45108659694000003</v>
      </c>
      <c r="U640" s="153">
        <v>1.0056997140999999</v>
      </c>
      <c r="V640" s="153">
        <v>1.0156323379000001</v>
      </c>
      <c r="W640" s="153">
        <v>0.99676465480000009</v>
      </c>
      <c r="X640" s="153">
        <v>1.0485485748000001</v>
      </c>
      <c r="Y640" s="153">
        <v>1.0553176052</v>
      </c>
      <c r="Z640" s="153">
        <v>1.6989476763000001E-3</v>
      </c>
      <c r="AA640" s="153">
        <v>3.574309623E-3</v>
      </c>
      <c r="AB640" s="178">
        <v>-0.27346772426999999</v>
      </c>
      <c r="AC640" s="177">
        <v>0.92790673680000002</v>
      </c>
      <c r="AD640" s="153">
        <v>0</v>
      </c>
      <c r="AE640" s="153">
        <v>-1.4446060126999999E-2</v>
      </c>
      <c r="AF640" s="181">
        <v>3.7591741999999999</v>
      </c>
      <c r="AG640" s="180">
        <v>1204388.9298</v>
      </c>
      <c r="AH640" s="180">
        <v>3974.1802203000002</v>
      </c>
      <c r="AI640" s="128" t="s">
        <v>46</v>
      </c>
      <c r="AJ640" s="128" t="s">
        <v>46</v>
      </c>
      <c r="AK640" s="128" t="s">
        <v>46</v>
      </c>
    </row>
    <row r="641" spans="1:37" ht="14.75" customHeight="1" x14ac:dyDescent="0.35">
      <c r="A641" s="8"/>
      <c r="B641" s="129">
        <v>26315550000193</v>
      </c>
      <c r="C641" s="125" t="s">
        <v>8112</v>
      </c>
      <c r="D641" s="122" t="s">
        <v>3393</v>
      </c>
      <c r="E641" s="126" t="s">
        <v>7520</v>
      </c>
      <c r="F641" s="126" t="s">
        <v>114</v>
      </c>
      <c r="G641" s="126" t="s">
        <v>5078</v>
      </c>
      <c r="H641" s="127">
        <v>20000</v>
      </c>
      <c r="I641" s="127">
        <v>1000</v>
      </c>
      <c r="J641" s="127">
        <v>20000</v>
      </c>
      <c r="K641" s="126" t="s">
        <v>216</v>
      </c>
      <c r="L641" s="126" t="s">
        <v>223</v>
      </c>
      <c r="M641" s="153">
        <v>1.4999999999999999E-2</v>
      </c>
      <c r="N641" s="128" t="s">
        <v>7674</v>
      </c>
      <c r="O641" s="155">
        <v>42807</v>
      </c>
      <c r="P641" s="153">
        <v>1.7344486807000001E-2</v>
      </c>
      <c r="Q641" s="153">
        <v>0.21625349397000002</v>
      </c>
      <c r="R641" s="153">
        <v>9.7388867808999996E-2</v>
      </c>
      <c r="S641" s="153">
        <v>0.14760563349</v>
      </c>
      <c r="T641" s="153">
        <v>0.16819629593999999</v>
      </c>
      <c r="U641" s="153">
        <v>1.421760505</v>
      </c>
      <c r="V641" s="153">
        <v>2.0870123465999999</v>
      </c>
      <c r="W641" s="153">
        <v>0.73142385917999997</v>
      </c>
      <c r="X641" s="153">
        <v>0.57138179340000006</v>
      </c>
      <c r="Y641" s="153">
        <v>0.39349542517000002</v>
      </c>
      <c r="Z641" s="153">
        <v>0.16823779821999998</v>
      </c>
      <c r="AA641" s="153">
        <v>0.22839292019999999</v>
      </c>
      <c r="AB641" s="178">
        <v>-0.10618215084</v>
      </c>
      <c r="AC641" s="177">
        <v>8.6153826082999999E-2</v>
      </c>
      <c r="AD641" s="153">
        <v>-0.12900155842</v>
      </c>
      <c r="AE641" s="153">
        <v>-0.47079379998999998</v>
      </c>
      <c r="AF641" s="181">
        <v>1.9097256</v>
      </c>
      <c r="AG641" s="180">
        <v>19202.268469999999</v>
      </c>
      <c r="AH641" s="180">
        <v>-3377.88283</v>
      </c>
      <c r="AI641" s="128" t="s">
        <v>46</v>
      </c>
      <c r="AJ641" s="128" t="s">
        <v>46</v>
      </c>
      <c r="AK641" s="128" t="s">
        <v>46</v>
      </c>
    </row>
    <row r="642" spans="1:37" ht="14.75" customHeight="1" x14ac:dyDescent="0.35">
      <c r="A642" s="8"/>
      <c r="B642" s="129">
        <v>13401118000173</v>
      </c>
      <c r="C642" s="125" t="s">
        <v>8113</v>
      </c>
      <c r="D642" s="122" t="s">
        <v>3394</v>
      </c>
      <c r="E642" s="126" t="s">
        <v>7520</v>
      </c>
      <c r="F642" s="126" t="s">
        <v>163</v>
      </c>
      <c r="G642" s="126" t="s">
        <v>3547</v>
      </c>
      <c r="H642" s="127">
        <v>1000</v>
      </c>
      <c r="I642" s="127">
        <v>1000</v>
      </c>
      <c r="J642" s="127">
        <v>1000</v>
      </c>
      <c r="K642" s="126" t="s">
        <v>214</v>
      </c>
      <c r="L642" s="126" t="s">
        <v>214</v>
      </c>
      <c r="M642" s="153">
        <v>4.0000000000000001E-3</v>
      </c>
      <c r="N642" s="128" t="s">
        <v>46</v>
      </c>
      <c r="O642" s="155">
        <v>40772</v>
      </c>
      <c r="P642" s="153">
        <v>1.2853623893999999E-2</v>
      </c>
      <c r="Q642" s="153">
        <v>0.11054379957</v>
      </c>
      <c r="R642" s="153">
        <v>0.13724529373</v>
      </c>
      <c r="S642" s="153">
        <v>0.28606734555000002</v>
      </c>
      <c r="T642" s="153">
        <v>0.47439399258000003</v>
      </c>
      <c r="U642" s="153">
        <v>1.0536359478999999</v>
      </c>
      <c r="V642" s="153">
        <v>1.0668325875</v>
      </c>
      <c r="W642" s="153">
        <v>1.0307593122000001</v>
      </c>
      <c r="X642" s="153">
        <v>1.1073674429</v>
      </c>
      <c r="Y642" s="153">
        <v>1.1098452837999999</v>
      </c>
      <c r="Z642" s="153">
        <v>1.7327042730999999E-3</v>
      </c>
      <c r="AA642" s="153">
        <v>3.9831662551999998E-3</v>
      </c>
      <c r="AB642" s="178">
        <v>2.6455203403000001</v>
      </c>
      <c r="AC642" s="177">
        <v>1.7881643661</v>
      </c>
      <c r="AD642" s="153">
        <v>-2.1200676540999999E-4</v>
      </c>
      <c r="AE642" s="153">
        <v>-2.0051231624E-2</v>
      </c>
      <c r="AF642" s="181">
        <v>3.9398195999999999</v>
      </c>
      <c r="AG642" s="180">
        <v>294737.39747000003</v>
      </c>
      <c r="AH642" s="180">
        <v>1826.86</v>
      </c>
      <c r="AI642" s="128" t="s">
        <v>46</v>
      </c>
      <c r="AJ642" s="128" t="s">
        <v>46</v>
      </c>
      <c r="AK642" s="128" t="s">
        <v>46</v>
      </c>
    </row>
    <row r="643" spans="1:37" ht="14.75" customHeight="1" x14ac:dyDescent="0.35">
      <c r="A643" s="8"/>
      <c r="B643" s="129">
        <v>12412826000147</v>
      </c>
      <c r="C643" s="125" t="s">
        <v>8114</v>
      </c>
      <c r="D643" s="122" t="s">
        <v>3393</v>
      </c>
      <c r="E643" s="126" t="s">
        <v>7520</v>
      </c>
      <c r="F643" s="126" t="s">
        <v>163</v>
      </c>
      <c r="G643" s="126" t="s">
        <v>3547</v>
      </c>
      <c r="H643" s="127">
        <v>200000</v>
      </c>
      <c r="I643" s="127">
        <v>10000</v>
      </c>
      <c r="J643" s="127">
        <v>10000</v>
      </c>
      <c r="K643" s="126" t="s">
        <v>3396</v>
      </c>
      <c r="L643" s="126" t="s">
        <v>3396</v>
      </c>
      <c r="M643" s="153">
        <v>4.0000000000000001E-3</v>
      </c>
      <c r="N643" s="128" t="s">
        <v>46</v>
      </c>
      <c r="O643" s="155">
        <v>40714</v>
      </c>
      <c r="P643" s="153">
        <v>1.3093150231999999E-2</v>
      </c>
      <c r="Q643" s="153">
        <v>0.11367280976999999</v>
      </c>
      <c r="R643" s="153">
        <v>0.13949822244999999</v>
      </c>
      <c r="S643" s="153">
        <v>0.2971166227</v>
      </c>
      <c r="T643" s="153">
        <v>0.49132313285000001</v>
      </c>
      <c r="U643" s="153">
        <v>1.0732703765</v>
      </c>
      <c r="V643" s="153">
        <v>1.0970299398000001</v>
      </c>
      <c r="W643" s="153">
        <v>1.0476795808999999</v>
      </c>
      <c r="X643" s="153">
        <v>1.1501392237000001</v>
      </c>
      <c r="Y643" s="153">
        <v>1.1494510266</v>
      </c>
      <c r="Z643" s="153">
        <v>3.6514023687000004E-3</v>
      </c>
      <c r="AA643" s="153">
        <v>1.0219845909E-2</v>
      </c>
      <c r="AB643" s="178">
        <v>1.6249819041</v>
      </c>
      <c r="AC643" s="177">
        <v>1.0186392019999999</v>
      </c>
      <c r="AD643" s="153">
        <v>-1.7670946948999998E-3</v>
      </c>
      <c r="AE643" s="153">
        <v>-1.7803396028999999E-2</v>
      </c>
      <c r="AF643" s="181">
        <v>4.2707116000000003</v>
      </c>
      <c r="AG643" s="180">
        <v>217189.75513000001</v>
      </c>
      <c r="AH643" s="180">
        <v>-40500.892330000002</v>
      </c>
      <c r="AI643" s="128" t="s">
        <v>46</v>
      </c>
      <c r="AJ643" s="128" t="s">
        <v>46</v>
      </c>
      <c r="AK643" s="128" t="s">
        <v>46</v>
      </c>
    </row>
    <row r="644" spans="1:37" ht="14.75" customHeight="1" x14ac:dyDescent="0.35">
      <c r="A644" s="8"/>
      <c r="B644" s="129">
        <v>44315875000158</v>
      </c>
      <c r="C644" s="125" t="s">
        <v>8115</v>
      </c>
      <c r="D644" s="122"/>
      <c r="E644" s="126" t="s">
        <v>7520</v>
      </c>
      <c r="F644" s="126" t="s">
        <v>114</v>
      </c>
      <c r="G644" s="126" t="s">
        <v>115</v>
      </c>
      <c r="H644" s="127" t="s">
        <v>46</v>
      </c>
      <c r="I644" s="127" t="s">
        <v>46</v>
      </c>
      <c r="J644" s="127" t="s">
        <v>46</v>
      </c>
      <c r="K644" s="126" t="s">
        <v>216</v>
      </c>
      <c r="L644" s="126" t="s">
        <v>223</v>
      </c>
      <c r="M644" s="153">
        <v>4.0000000000000001E-3</v>
      </c>
      <c r="N644" s="128" t="s">
        <v>3553</v>
      </c>
      <c r="O644" s="155">
        <v>44560</v>
      </c>
      <c r="P644" s="153">
        <v>1.4100699752999999E-2</v>
      </c>
      <c r="Q644" s="153">
        <v>-3.6413603939E-3</v>
      </c>
      <c r="R644" s="153">
        <v>0.14351241811999998</v>
      </c>
      <c r="S644" s="153">
        <v>0.60841092613000003</v>
      </c>
      <c r="T644" s="153">
        <v>0.66047380366999997</v>
      </c>
      <c r="U644" s="153">
        <v>1.1558611231</v>
      </c>
      <c r="V644" s="153">
        <v>-3.5141925158999998E-2</v>
      </c>
      <c r="W644" s="153">
        <v>1.0778275695999999</v>
      </c>
      <c r="X644" s="153">
        <v>2.3551602865999999</v>
      </c>
      <c r="Y644" s="153">
        <v>1.5451792130000002</v>
      </c>
      <c r="Z644" s="153">
        <v>0.17342071928</v>
      </c>
      <c r="AA644" s="153">
        <v>0.14925065786</v>
      </c>
      <c r="AB644" s="178">
        <v>0.14103753502999999</v>
      </c>
      <c r="AC644" s="177">
        <v>-0.25611789240999999</v>
      </c>
      <c r="AD644" s="153">
        <v>-0.19442138135000001</v>
      </c>
      <c r="AE644" s="153">
        <v>-0.24134789363</v>
      </c>
      <c r="AF644" s="181">
        <v>1.2891456999999999</v>
      </c>
      <c r="AG644" s="180">
        <v>68731.459749999995</v>
      </c>
      <c r="AH644" s="180">
        <v>-91</v>
      </c>
      <c r="AI644" s="128" t="s">
        <v>46</v>
      </c>
      <c r="AJ644" s="128" t="s">
        <v>46</v>
      </c>
      <c r="AK644" s="128" t="s">
        <v>46</v>
      </c>
    </row>
    <row r="645" spans="1:37" ht="14.75" customHeight="1" x14ac:dyDescent="0.35">
      <c r="A645" s="8"/>
      <c r="B645" s="129">
        <v>28849736000158</v>
      </c>
      <c r="C645" s="125" t="s">
        <v>8116</v>
      </c>
      <c r="D645" s="122" t="s">
        <v>3393</v>
      </c>
      <c r="E645" s="126" t="s">
        <v>7520</v>
      </c>
      <c r="F645" s="126" t="s">
        <v>163</v>
      </c>
      <c r="G645" s="126" t="s">
        <v>3566</v>
      </c>
      <c r="H645" s="127" t="s">
        <v>46</v>
      </c>
      <c r="I645" s="127" t="s">
        <v>46</v>
      </c>
      <c r="J645" s="127" t="s">
        <v>46</v>
      </c>
      <c r="K645" s="126" t="s">
        <v>215</v>
      </c>
      <c r="L645" s="126" t="s">
        <v>215</v>
      </c>
      <c r="M645" s="153">
        <v>5.0000000000000001E-3</v>
      </c>
      <c r="N645" s="128" t="s">
        <v>46</v>
      </c>
      <c r="O645" s="155">
        <v>43132</v>
      </c>
      <c r="P645" s="153">
        <v>1.1972043554E-2</v>
      </c>
      <c r="Q645" s="153">
        <v>0.10244420083</v>
      </c>
      <c r="R645" s="153">
        <v>0.13029531361999999</v>
      </c>
      <c r="S645" s="153">
        <v>0.25947207529999999</v>
      </c>
      <c r="T645" s="153">
        <v>0.43054370505</v>
      </c>
      <c r="U645" s="153">
        <v>0.98137113416999999</v>
      </c>
      <c r="V645" s="153">
        <v>0.9886652374899999</v>
      </c>
      <c r="W645" s="153">
        <v>0.97856257361999999</v>
      </c>
      <c r="X645" s="153">
        <v>1.0044170822</v>
      </c>
      <c r="Y645" s="153">
        <v>1.0072574864000001</v>
      </c>
      <c r="Z645" s="153">
        <v>1.0848861026999999E-3</v>
      </c>
      <c r="AA645" s="153">
        <v>2.8191356008E-3</v>
      </c>
      <c r="AB645" s="178">
        <v>-4.0654327342999999</v>
      </c>
      <c r="AC645" s="177">
        <v>-1.6788075588</v>
      </c>
      <c r="AD645" s="153">
        <v>0</v>
      </c>
      <c r="AE645" s="153">
        <v>-3.5793332482000001E-3</v>
      </c>
      <c r="AF645" s="181">
        <v>1.8439345</v>
      </c>
      <c r="AG645" s="180">
        <v>198634.72831999999</v>
      </c>
      <c r="AH645" s="180">
        <v>-10888.907230000001</v>
      </c>
      <c r="AI645" s="128" t="s">
        <v>46</v>
      </c>
      <c r="AJ645" s="128" t="s">
        <v>46</v>
      </c>
      <c r="AK645" s="128" t="s">
        <v>46</v>
      </c>
    </row>
    <row r="646" spans="1:37" ht="14.75" customHeight="1" x14ac:dyDescent="0.35">
      <c r="A646" s="8"/>
      <c r="B646" s="129">
        <v>3660879000196</v>
      </c>
      <c r="C646" s="125" t="s">
        <v>8117</v>
      </c>
      <c r="D646" s="122" t="s">
        <v>3393</v>
      </c>
      <c r="E646" s="126" t="s">
        <v>7520</v>
      </c>
      <c r="F646" s="126" t="s">
        <v>114</v>
      </c>
      <c r="G646" s="126" t="s">
        <v>5078</v>
      </c>
      <c r="H646" s="127" t="s">
        <v>46</v>
      </c>
      <c r="I646" s="127" t="s">
        <v>46</v>
      </c>
      <c r="J646" s="127" t="s">
        <v>46</v>
      </c>
      <c r="K646" s="126" t="s">
        <v>216</v>
      </c>
      <c r="L646" s="126" t="s">
        <v>223</v>
      </c>
      <c r="M646" s="153">
        <v>1.4999999999999999E-2</v>
      </c>
      <c r="N646" s="128" t="s">
        <v>46</v>
      </c>
      <c r="O646" s="155">
        <v>36976</v>
      </c>
      <c r="P646" s="153">
        <v>2.0512544821000001E-2</v>
      </c>
      <c r="Q646" s="153">
        <v>0.2360267489</v>
      </c>
      <c r="R646" s="153">
        <v>0.10184117228</v>
      </c>
      <c r="S646" s="153">
        <v>0.13868766061000001</v>
      </c>
      <c r="T646" s="153">
        <v>0.13412899502</v>
      </c>
      <c r="U646" s="153">
        <v>1.6814522337</v>
      </c>
      <c r="V646" s="153">
        <v>2.2778394468999998</v>
      </c>
      <c r="W646" s="153">
        <v>0.76486219557000001</v>
      </c>
      <c r="X646" s="153">
        <v>0.53686029704000005</v>
      </c>
      <c r="Y646" s="153">
        <v>0.31379493602000003</v>
      </c>
      <c r="Z646" s="153">
        <v>0.17399343581000001</v>
      </c>
      <c r="AA646" s="153">
        <v>0.24625586715</v>
      </c>
      <c r="AB646" s="178">
        <v>-7.4240498237000005E-2</v>
      </c>
      <c r="AC646" s="177">
        <v>0.13666269703</v>
      </c>
      <c r="AD646" s="153">
        <v>-0.13301494037</v>
      </c>
      <c r="AE646" s="153">
        <v>-0.57925797775999999</v>
      </c>
      <c r="AF646" s="181">
        <v>1004.0744646000001</v>
      </c>
      <c r="AG646" s="180">
        <v>225485.82934</v>
      </c>
      <c r="AH646" s="180">
        <v>-31200.632689999999</v>
      </c>
      <c r="AI646" s="128" t="s">
        <v>46</v>
      </c>
      <c r="AJ646" s="128" t="s">
        <v>46</v>
      </c>
      <c r="AK646" s="128" t="s">
        <v>46</v>
      </c>
    </row>
    <row r="647" spans="1:37" ht="14.75" customHeight="1" x14ac:dyDescent="0.35">
      <c r="A647" s="8"/>
      <c r="B647" s="129">
        <v>34123534000127</v>
      </c>
      <c r="C647" s="125" t="s">
        <v>8118</v>
      </c>
      <c r="D647" s="122" t="s">
        <v>3552</v>
      </c>
      <c r="E647" s="126" t="s">
        <v>7520</v>
      </c>
      <c r="F647" s="126" t="s">
        <v>114</v>
      </c>
      <c r="G647" s="126" t="s">
        <v>5078</v>
      </c>
      <c r="H647" s="127" t="s">
        <v>46</v>
      </c>
      <c r="I647" s="127" t="s">
        <v>46</v>
      </c>
      <c r="J647" s="127" t="s">
        <v>46</v>
      </c>
      <c r="K647" s="126" t="s">
        <v>216</v>
      </c>
      <c r="L647" s="126" t="s">
        <v>223</v>
      </c>
      <c r="M647" s="153">
        <v>1.4999999999999999E-2</v>
      </c>
      <c r="N647" s="128" t="s">
        <v>7647</v>
      </c>
      <c r="O647" s="155">
        <v>43921</v>
      </c>
      <c r="P647" s="153">
        <v>3.1885599439000004E-2</v>
      </c>
      <c r="Q647" s="153">
        <v>0.30841041583000001</v>
      </c>
      <c r="R647" s="153">
        <v>0.12427432282</v>
      </c>
      <c r="S647" s="153">
        <v>6.8792777582999995E-2</v>
      </c>
      <c r="T647" s="153">
        <v>-6.5819556146000005E-2</v>
      </c>
      <c r="U647" s="153">
        <v>2.6137231078000003</v>
      </c>
      <c r="V647" s="153">
        <v>2.9763974391999999</v>
      </c>
      <c r="W647" s="153">
        <v>0.93334286395999999</v>
      </c>
      <c r="X647" s="153">
        <v>0.26629702198999999</v>
      </c>
      <c r="Y647" s="153">
        <v>-0.15398492626999999</v>
      </c>
      <c r="Z647" s="153">
        <v>0.17951851084000001</v>
      </c>
      <c r="AA647" s="153">
        <v>0.22206148659</v>
      </c>
      <c r="AB647" s="178">
        <v>4.5965192468000002E-2</v>
      </c>
      <c r="AC647" s="177">
        <v>-0.10737848365</v>
      </c>
      <c r="AD647" s="153">
        <v>-0.17333823115000002</v>
      </c>
      <c r="AE647" s="153">
        <v>-0.4682917767</v>
      </c>
      <c r="AF647" s="181">
        <v>1.2639381999999999</v>
      </c>
      <c r="AG647" s="180">
        <v>59669.340709999997</v>
      </c>
      <c r="AH647" s="180">
        <v>28003.455300000001</v>
      </c>
      <c r="AI647" s="128" t="s">
        <v>46</v>
      </c>
      <c r="AJ647" s="128" t="s">
        <v>46</v>
      </c>
      <c r="AK647" s="128" t="s">
        <v>46</v>
      </c>
    </row>
    <row r="648" spans="1:37" ht="14.75" customHeight="1" x14ac:dyDescent="0.35">
      <c r="A648" s="8"/>
      <c r="B648" s="129">
        <v>49647466000172</v>
      </c>
      <c r="C648" s="125" t="s">
        <v>8119</v>
      </c>
      <c r="D648" s="122"/>
      <c r="E648" s="126" t="s">
        <v>7520</v>
      </c>
      <c r="F648" s="126" t="s">
        <v>163</v>
      </c>
      <c r="G648" s="126" t="s">
        <v>3547</v>
      </c>
      <c r="H648" s="127" t="s">
        <v>46</v>
      </c>
      <c r="I648" s="127" t="s">
        <v>46</v>
      </c>
      <c r="J648" s="127" t="s">
        <v>46</v>
      </c>
      <c r="K648" s="126" t="s">
        <v>7643</v>
      </c>
      <c r="L648" s="126" t="s">
        <v>7644</v>
      </c>
      <c r="M648" s="153">
        <v>4.0000000000000001E-3</v>
      </c>
      <c r="N648" s="128" t="s">
        <v>7506</v>
      </c>
      <c r="O648" s="155">
        <v>44995</v>
      </c>
      <c r="P648" s="153">
        <v>1.2951933115000001E-2</v>
      </c>
      <c r="Q648" s="153">
        <v>0.11212779468</v>
      </c>
      <c r="R648" s="153">
        <v>0.13858509306</v>
      </c>
      <c r="S648" s="153">
        <v>0.28969377461000001</v>
      </c>
      <c r="T648" s="153" t="s">
        <v>46</v>
      </c>
      <c r="U648" s="153">
        <v>1.0616945413000001</v>
      </c>
      <c r="V648" s="153">
        <v>1.0821193572999999</v>
      </c>
      <c r="W648" s="153">
        <v>1.0408216655</v>
      </c>
      <c r="X648" s="153">
        <v>1.1214053593</v>
      </c>
      <c r="Y648" s="153" t="s">
        <v>46</v>
      </c>
      <c r="Z648" s="153">
        <v>1.9989688346000001E-3</v>
      </c>
      <c r="AA648" s="153">
        <v>2.1104653155E-3</v>
      </c>
      <c r="AB648" s="178">
        <v>2.8786292713999999</v>
      </c>
      <c r="AC648" s="177">
        <v>6.9118576649000003</v>
      </c>
      <c r="AD648" s="153">
        <v>-8.9903579631E-5</v>
      </c>
      <c r="AE648" s="153">
        <v>-8.9903579631E-5</v>
      </c>
      <c r="AF648" s="181">
        <v>1.3970159</v>
      </c>
      <c r="AG648" s="180">
        <v>8831594.6067999993</v>
      </c>
      <c r="AH648" s="180">
        <v>1245259.7941000001</v>
      </c>
      <c r="AI648" s="128" t="s">
        <v>46</v>
      </c>
      <c r="AJ648" s="128" t="s">
        <v>46</v>
      </c>
      <c r="AK648" s="128" t="s">
        <v>46</v>
      </c>
    </row>
    <row r="649" spans="1:37" ht="14.75" customHeight="1" x14ac:dyDescent="0.35">
      <c r="A649" s="8"/>
      <c r="B649" s="129">
        <v>2335944000145</v>
      </c>
      <c r="C649" s="125" t="s">
        <v>8120</v>
      </c>
      <c r="D649" s="122" t="s">
        <v>3401</v>
      </c>
      <c r="E649" s="126" t="s">
        <v>7520</v>
      </c>
      <c r="F649" s="126" t="s">
        <v>163</v>
      </c>
      <c r="G649" s="126" t="s">
        <v>3566</v>
      </c>
      <c r="H649" s="127">
        <v>300000</v>
      </c>
      <c r="I649" s="127">
        <v>10000</v>
      </c>
      <c r="J649" s="127">
        <v>30000</v>
      </c>
      <c r="K649" s="126" t="s">
        <v>215</v>
      </c>
      <c r="L649" s="126" t="s">
        <v>215</v>
      </c>
      <c r="M649" s="153">
        <v>3.0000000000000001E-3</v>
      </c>
      <c r="N649" s="128" t="s">
        <v>46</v>
      </c>
      <c r="O649" s="155">
        <v>36007</v>
      </c>
      <c r="P649" s="153">
        <v>1.2310838898E-2</v>
      </c>
      <c r="Q649" s="153">
        <v>0.10480507359000001</v>
      </c>
      <c r="R649" s="153">
        <v>0.13260000809</v>
      </c>
      <c r="S649" s="153">
        <v>0.25519220592000003</v>
      </c>
      <c r="T649" s="153">
        <v>0.43158982025999998</v>
      </c>
      <c r="U649" s="153">
        <v>1.0091428314999999</v>
      </c>
      <c r="V649" s="153">
        <v>1.0114494732999999</v>
      </c>
      <c r="W649" s="153">
        <v>0.99587162092000003</v>
      </c>
      <c r="X649" s="153">
        <v>0.98784969671</v>
      </c>
      <c r="Y649" s="153">
        <v>1.0097048741000001</v>
      </c>
      <c r="Z649" s="153">
        <v>1.5944493938000002E-3</v>
      </c>
      <c r="AA649" s="153">
        <v>4.9038969456999997E-3</v>
      </c>
      <c r="AB649" s="178">
        <v>-0.38222947775999999</v>
      </c>
      <c r="AC649" s="177">
        <v>0.18899224254999999</v>
      </c>
      <c r="AD649" s="153">
        <v>0</v>
      </c>
      <c r="AE649" s="153">
        <v>-8.1895705694999994E-3</v>
      </c>
      <c r="AF649" s="181">
        <v>27.356309</v>
      </c>
      <c r="AG649" s="180">
        <v>312823.61466999998</v>
      </c>
      <c r="AH649" s="180">
        <v>-48529.144630000003</v>
      </c>
      <c r="AI649" s="128" t="s">
        <v>46</v>
      </c>
      <c r="AJ649" s="128" t="s">
        <v>46</v>
      </c>
      <c r="AK649" s="128" t="s">
        <v>46</v>
      </c>
    </row>
    <row r="650" spans="1:37" ht="14.75" customHeight="1" x14ac:dyDescent="0.35">
      <c r="A650" s="8"/>
      <c r="B650" s="129">
        <v>5983641000127</v>
      </c>
      <c r="C650" s="125" t="s">
        <v>8121</v>
      </c>
      <c r="D650" s="122"/>
      <c r="E650" s="126" t="s">
        <v>7520</v>
      </c>
      <c r="F650" s="126" t="s">
        <v>163</v>
      </c>
      <c r="G650" s="126" t="s">
        <v>3570</v>
      </c>
      <c r="H650" s="127" t="s">
        <v>46</v>
      </c>
      <c r="I650" s="127" t="s">
        <v>46</v>
      </c>
      <c r="J650" s="127" t="s">
        <v>46</v>
      </c>
      <c r="K650" s="126" t="s">
        <v>215</v>
      </c>
      <c r="L650" s="126" t="s">
        <v>215</v>
      </c>
      <c r="M650" s="153">
        <v>1.4999999999999999E-2</v>
      </c>
      <c r="N650" s="128" t="s">
        <v>46</v>
      </c>
      <c r="O650" s="155">
        <v>38078</v>
      </c>
      <c r="P650" s="153">
        <v>1.0408027145E-2</v>
      </c>
      <c r="Q650" s="153">
        <v>8.8450170915000015E-2</v>
      </c>
      <c r="R650" s="153">
        <v>0.11232401272</v>
      </c>
      <c r="S650" s="153">
        <v>0.21260336712</v>
      </c>
      <c r="T650" s="153">
        <v>0.35044475556999999</v>
      </c>
      <c r="U650" s="153">
        <v>0.85316574046000004</v>
      </c>
      <c r="V650" s="153">
        <v>0.85361209833999996</v>
      </c>
      <c r="W650" s="153">
        <v>0.84359192908000002</v>
      </c>
      <c r="X650" s="153">
        <v>0.82298819026999992</v>
      </c>
      <c r="Y650" s="153">
        <v>0.81986590322999997</v>
      </c>
      <c r="Z650" s="153">
        <v>1.0989734412E-3</v>
      </c>
      <c r="AA650" s="153">
        <v>2.3500006743E-3</v>
      </c>
      <c r="AB650" s="178">
        <v>-25.412874632000001</v>
      </c>
      <c r="AC650" s="177">
        <v>-19.989256197</v>
      </c>
      <c r="AD650" s="153">
        <v>0</v>
      </c>
      <c r="AE650" s="153">
        <v>-2.1250768914000003E-3</v>
      </c>
      <c r="AF650" s="181">
        <v>6.5711104999999996</v>
      </c>
      <c r="AG650" s="180">
        <v>115859.3838</v>
      </c>
      <c r="AH650" s="180">
        <v>-20883.903859999999</v>
      </c>
      <c r="AI650" s="128" t="s">
        <v>46</v>
      </c>
      <c r="AJ650" s="128" t="s">
        <v>46</v>
      </c>
      <c r="AK650" s="128" t="s">
        <v>46</v>
      </c>
    </row>
    <row r="651" spans="1:37" ht="14.75" customHeight="1" x14ac:dyDescent="0.35">
      <c r="A651" s="8"/>
      <c r="B651" s="129">
        <v>37532786000106</v>
      </c>
      <c r="C651" s="125" t="s">
        <v>8122</v>
      </c>
      <c r="D651" s="122"/>
      <c r="E651" s="126" t="s">
        <v>7520</v>
      </c>
      <c r="F651" s="126" t="s">
        <v>163</v>
      </c>
      <c r="G651" s="126" t="s">
        <v>3547</v>
      </c>
      <c r="H651" s="127" t="s">
        <v>46</v>
      </c>
      <c r="I651" s="127" t="s">
        <v>46</v>
      </c>
      <c r="J651" s="127" t="s">
        <v>46</v>
      </c>
      <c r="K651" s="126" t="s">
        <v>214</v>
      </c>
      <c r="L651" s="126" t="s">
        <v>3554</v>
      </c>
      <c r="M651" s="153">
        <v>4.0000000000000001E-3</v>
      </c>
      <c r="N651" s="128" t="s">
        <v>7526</v>
      </c>
      <c r="O651" s="155">
        <v>44046</v>
      </c>
      <c r="P651" s="153">
        <v>1.3024587258999999E-2</v>
      </c>
      <c r="Q651" s="153">
        <v>0.11680910448000001</v>
      </c>
      <c r="R651" s="153">
        <v>0.14361410529000002</v>
      </c>
      <c r="S651" s="153">
        <v>0.30181734810999999</v>
      </c>
      <c r="T651" s="153">
        <v>0.49929021904999998</v>
      </c>
      <c r="U651" s="153">
        <v>1.0676501394</v>
      </c>
      <c r="V651" s="153">
        <v>1.1272975931</v>
      </c>
      <c r="W651" s="153">
        <v>1.0785912752</v>
      </c>
      <c r="X651" s="153">
        <v>1.1683357441</v>
      </c>
      <c r="Y651" s="153">
        <v>1.1680900338</v>
      </c>
      <c r="Z651" s="153">
        <v>2.3783938754000002E-3</v>
      </c>
      <c r="AA651" s="153">
        <v>5.7385070165999995E-3</v>
      </c>
      <c r="AB651" s="178">
        <v>4.4723329455999998</v>
      </c>
      <c r="AC651" s="177">
        <v>3.6546730575000002</v>
      </c>
      <c r="AD651" s="153">
        <v>-1.8509167826E-5</v>
      </c>
      <c r="AE651" s="153">
        <v>-6.7367485343999998E-3</v>
      </c>
      <c r="AF651" s="181">
        <v>1.8067797999999999</v>
      </c>
      <c r="AG651" s="180">
        <v>697700.64497000002</v>
      </c>
      <c r="AH651" s="180">
        <v>-57888.04623</v>
      </c>
      <c r="AI651" s="128" t="s">
        <v>46</v>
      </c>
      <c r="AJ651" s="128" t="s">
        <v>46</v>
      </c>
      <c r="AK651" s="128" t="s">
        <v>46</v>
      </c>
    </row>
    <row r="652" spans="1:37" ht="14.75" customHeight="1" x14ac:dyDescent="0.35">
      <c r="A652" s="8"/>
      <c r="B652" s="129">
        <v>55315627000123</v>
      </c>
      <c r="C652" s="125" t="s">
        <v>8123</v>
      </c>
      <c r="D652" s="122"/>
      <c r="E652" s="126" t="s">
        <v>7520</v>
      </c>
      <c r="F652" s="126" t="s">
        <v>163</v>
      </c>
      <c r="G652" s="126" t="s">
        <v>3549</v>
      </c>
      <c r="H652" s="127" t="s">
        <v>46</v>
      </c>
      <c r="I652" s="127" t="s">
        <v>46</v>
      </c>
      <c r="J652" s="127" t="s">
        <v>46</v>
      </c>
      <c r="K652" s="126" t="s">
        <v>214</v>
      </c>
      <c r="L652" s="126" t="s">
        <v>3554</v>
      </c>
      <c r="M652" s="153">
        <v>6.0000000000000001E-3</v>
      </c>
      <c r="N652" s="128" t="s">
        <v>7431</v>
      </c>
      <c r="O652" s="155">
        <v>45471</v>
      </c>
      <c r="P652" s="153">
        <v>1.2859211835999999E-2</v>
      </c>
      <c r="Q652" s="153">
        <v>0.11482653873</v>
      </c>
      <c r="R652" s="153">
        <v>0.14104600346999999</v>
      </c>
      <c r="S652" s="153" t="s">
        <v>46</v>
      </c>
      <c r="T652" s="153" t="s">
        <v>46</v>
      </c>
      <c r="U652" s="153">
        <v>1.0540940021</v>
      </c>
      <c r="V652" s="153">
        <v>1.1081643106000001</v>
      </c>
      <c r="W652" s="153">
        <v>1.0593039482</v>
      </c>
      <c r="X652" s="153" t="s">
        <v>46</v>
      </c>
      <c r="Y652" s="153" t="s">
        <v>46</v>
      </c>
      <c r="Z652" s="153">
        <v>2.3487449126000002E-3</v>
      </c>
      <c r="AA652" s="153">
        <v>2.3329724137999999E-3</v>
      </c>
      <c r="AB652" s="178">
        <v>3.4323168395999999</v>
      </c>
      <c r="AC652" s="177">
        <v>4.7843174162000004</v>
      </c>
      <c r="AD652" s="153">
        <v>-2.3509568835000002E-5</v>
      </c>
      <c r="AE652" s="153">
        <v>-2.3509568835000002E-5</v>
      </c>
      <c r="AF652" s="181">
        <v>1.1777061</v>
      </c>
      <c r="AG652" s="180">
        <v>160057.99170000001</v>
      </c>
      <c r="AH652" s="180">
        <v>40618.869149999999</v>
      </c>
      <c r="AI652" s="128" t="s">
        <v>46</v>
      </c>
      <c r="AJ652" s="128" t="s">
        <v>46</v>
      </c>
      <c r="AK652" s="128" t="s">
        <v>46</v>
      </c>
    </row>
    <row r="653" spans="1:37" ht="14.75" customHeight="1" x14ac:dyDescent="0.35">
      <c r="A653" s="8"/>
      <c r="B653" s="129">
        <v>793947000105</v>
      </c>
      <c r="C653" s="125" t="s">
        <v>8124</v>
      </c>
      <c r="D653" s="122" t="s">
        <v>3395</v>
      </c>
      <c r="E653" s="126" t="s">
        <v>7520</v>
      </c>
      <c r="F653" s="126" t="s">
        <v>163</v>
      </c>
      <c r="G653" s="126" t="s">
        <v>3566</v>
      </c>
      <c r="H653" s="127">
        <v>100</v>
      </c>
      <c r="I653" s="127">
        <v>100</v>
      </c>
      <c r="J653" s="127">
        <v>15</v>
      </c>
      <c r="K653" s="126" t="s">
        <v>215</v>
      </c>
      <c r="L653" s="126" t="s">
        <v>215</v>
      </c>
      <c r="M653" s="153">
        <v>1.4999999999999999E-2</v>
      </c>
      <c r="N653" s="128" t="s">
        <v>46</v>
      </c>
      <c r="O653" s="155">
        <v>34974</v>
      </c>
      <c r="P653" s="153">
        <v>1.0510883727000001E-2</v>
      </c>
      <c r="Q653" s="153">
        <v>8.6435643467000001E-2</v>
      </c>
      <c r="R653" s="153">
        <v>0.10974711490000001</v>
      </c>
      <c r="S653" s="153">
        <v>0.20017125180000001</v>
      </c>
      <c r="T653" s="153">
        <v>0.33883110053999999</v>
      </c>
      <c r="U653" s="153">
        <v>0.86159708972999993</v>
      </c>
      <c r="V653" s="153">
        <v>0.83417036086999996</v>
      </c>
      <c r="W653" s="153">
        <v>0.82423854106999994</v>
      </c>
      <c r="X653" s="153">
        <v>0.77486343937000002</v>
      </c>
      <c r="Y653" s="153">
        <v>0.79269574410999999</v>
      </c>
      <c r="Z653" s="153">
        <v>2.0372974755E-3</v>
      </c>
      <c r="AA653" s="153">
        <v>6.7056800177999996E-3</v>
      </c>
      <c r="AB653" s="178">
        <v>-11.127228814</v>
      </c>
      <c r="AC653" s="177">
        <v>-6.0783654913999996</v>
      </c>
      <c r="AD653" s="153">
        <v>0</v>
      </c>
      <c r="AE653" s="153">
        <v>-1.7467063443999998E-2</v>
      </c>
      <c r="AF653" s="181">
        <v>24.311674499999999</v>
      </c>
      <c r="AG653" s="180">
        <v>41256.870139999999</v>
      </c>
      <c r="AH653" s="180">
        <v>-4745.94985</v>
      </c>
      <c r="AI653" s="128" t="s">
        <v>46</v>
      </c>
      <c r="AJ653" s="128" t="s">
        <v>46</v>
      </c>
      <c r="AK653" s="128" t="s">
        <v>46</v>
      </c>
    </row>
    <row r="654" spans="1:37" ht="14.75" customHeight="1" x14ac:dyDescent="0.35">
      <c r="A654" s="8"/>
      <c r="B654" s="129">
        <v>34109809000178</v>
      </c>
      <c r="C654" s="125" t="s">
        <v>8125</v>
      </c>
      <c r="D654" s="122" t="s">
        <v>3401</v>
      </c>
      <c r="E654" s="126" t="s">
        <v>7520</v>
      </c>
      <c r="F654" s="126" t="s">
        <v>163</v>
      </c>
      <c r="G654" s="126" t="s">
        <v>3547</v>
      </c>
      <c r="H654" s="127" t="s">
        <v>46</v>
      </c>
      <c r="I654" s="127" t="s">
        <v>46</v>
      </c>
      <c r="J654" s="127" t="s">
        <v>46</v>
      </c>
      <c r="K654" s="126" t="s">
        <v>3378</v>
      </c>
      <c r="L654" s="126" t="s">
        <v>7459</v>
      </c>
      <c r="M654" s="153">
        <v>5.0000000000000001E-3</v>
      </c>
      <c r="N654" s="128" t="s">
        <v>46</v>
      </c>
      <c r="O654" s="155">
        <v>43769</v>
      </c>
      <c r="P654" s="153">
        <v>1.2950017957E-2</v>
      </c>
      <c r="Q654" s="153">
        <v>0.11054510480999999</v>
      </c>
      <c r="R654" s="153">
        <v>0.13672319048000001</v>
      </c>
      <c r="S654" s="153">
        <v>0.28062189962</v>
      </c>
      <c r="T654" s="153">
        <v>0.46688356440000001</v>
      </c>
      <c r="U654" s="153">
        <v>1.0615375521999999</v>
      </c>
      <c r="V654" s="153">
        <v>1.0668451841</v>
      </c>
      <c r="W654" s="153">
        <v>1.0268381373</v>
      </c>
      <c r="X654" s="153">
        <v>1.0862881074999999</v>
      </c>
      <c r="Y654" s="153">
        <v>1.0922746285</v>
      </c>
      <c r="Z654" s="153">
        <v>1.9723478154999997E-3</v>
      </c>
      <c r="AA654" s="153">
        <v>4.9259436289000001E-3</v>
      </c>
      <c r="AB654" s="178">
        <v>1.9356848664999999</v>
      </c>
      <c r="AC654" s="177">
        <v>1.8254842952999999</v>
      </c>
      <c r="AD654" s="153">
        <v>-1.2022776327999999E-4</v>
      </c>
      <c r="AE654" s="153">
        <v>-2.0139864142000002E-2</v>
      </c>
      <c r="AF654" s="181">
        <v>1.7551388000000001</v>
      </c>
      <c r="AG654" s="180">
        <v>3585063.3283000002</v>
      </c>
      <c r="AH654" s="180">
        <v>724757.95975000004</v>
      </c>
      <c r="AI654" s="128" t="s">
        <v>46</v>
      </c>
      <c r="AJ654" s="128" t="s">
        <v>46</v>
      </c>
      <c r="AK654" s="128" t="s">
        <v>46</v>
      </c>
    </row>
    <row r="655" spans="1:37" ht="14.75" customHeight="1" x14ac:dyDescent="0.35">
      <c r="A655" s="8"/>
      <c r="B655" s="129">
        <v>34109625000108</v>
      </c>
      <c r="C655" s="125" t="s">
        <v>8126</v>
      </c>
      <c r="D655" s="122" t="s">
        <v>3393</v>
      </c>
      <c r="E655" s="126" t="s">
        <v>7520</v>
      </c>
      <c r="F655" s="126" t="s">
        <v>114</v>
      </c>
      <c r="G655" s="126" t="s">
        <v>115</v>
      </c>
      <c r="H655" s="127" t="s">
        <v>46</v>
      </c>
      <c r="I655" s="127" t="s">
        <v>46</v>
      </c>
      <c r="J655" s="127" t="s">
        <v>46</v>
      </c>
      <c r="K655" s="126" t="s">
        <v>216</v>
      </c>
      <c r="L655" s="126" t="s">
        <v>3378</v>
      </c>
      <c r="M655" s="153">
        <v>1.4999999999999999E-2</v>
      </c>
      <c r="N655" s="128" t="s">
        <v>46</v>
      </c>
      <c r="O655" s="155">
        <v>43826</v>
      </c>
      <c r="P655" s="153">
        <v>1.9752785844999999E-2</v>
      </c>
      <c r="Q655" s="153">
        <v>-1.7830723826999999E-2</v>
      </c>
      <c r="R655" s="153">
        <v>0.15190707081999999</v>
      </c>
      <c r="S655" s="153">
        <v>0.67104612890000004</v>
      </c>
      <c r="T655" s="153">
        <v>0.84969298671999993</v>
      </c>
      <c r="U655" s="153">
        <v>1.6191733483999999</v>
      </c>
      <c r="V655" s="153">
        <v>-0.17208018281000001</v>
      </c>
      <c r="W655" s="153">
        <v>1.1408742958</v>
      </c>
      <c r="X655" s="153">
        <v>2.5976213204</v>
      </c>
      <c r="Y655" s="153">
        <v>1.9878577064</v>
      </c>
      <c r="Z655" s="153">
        <v>0.18089436055999999</v>
      </c>
      <c r="AA655" s="153">
        <v>0.206676569</v>
      </c>
      <c r="AB655" s="178">
        <v>0.18443517134000001</v>
      </c>
      <c r="AC655" s="177">
        <v>0.52697358043999998</v>
      </c>
      <c r="AD655" s="153">
        <v>-0.21409433124999999</v>
      </c>
      <c r="AE655" s="153">
        <v>-0.32286486838</v>
      </c>
      <c r="AF655" s="181">
        <v>2.6739258000000001</v>
      </c>
      <c r="AG655" s="180">
        <v>13538.033659999999</v>
      </c>
      <c r="AH655" s="180">
        <v>-3035.4724999999999</v>
      </c>
      <c r="AI655" s="128" t="s">
        <v>46</v>
      </c>
      <c r="AJ655" s="128" t="s">
        <v>46</v>
      </c>
      <c r="AK655" s="128" t="s">
        <v>46</v>
      </c>
    </row>
    <row r="656" spans="1:37" ht="14.75" customHeight="1" x14ac:dyDescent="0.35">
      <c r="A656" s="8"/>
      <c r="B656" s="129">
        <v>12086151000193</v>
      </c>
      <c r="C656" s="125" t="s">
        <v>8127</v>
      </c>
      <c r="D656" s="122"/>
      <c r="E656" s="126" t="s">
        <v>7520</v>
      </c>
      <c r="F656" s="126" t="s">
        <v>114</v>
      </c>
      <c r="G656" s="126" t="s">
        <v>6707</v>
      </c>
      <c r="H656" s="127">
        <v>1</v>
      </c>
      <c r="I656" s="127">
        <v>1</v>
      </c>
      <c r="J656" s="127">
        <v>1</v>
      </c>
      <c r="K656" s="126" t="s">
        <v>215</v>
      </c>
      <c r="L656" s="126" t="s">
        <v>215</v>
      </c>
      <c r="M656" s="153">
        <v>0.02</v>
      </c>
      <c r="N656" s="128" t="s">
        <v>46</v>
      </c>
      <c r="O656" s="155">
        <v>40787</v>
      </c>
      <c r="P656" s="153">
        <v>3.3854557506999998E-2</v>
      </c>
      <c r="Q656" s="153">
        <v>0.2191443444</v>
      </c>
      <c r="R656" s="153">
        <v>0.11304937656</v>
      </c>
      <c r="S656" s="153">
        <v>0.26010817879000003</v>
      </c>
      <c r="T656" s="153">
        <v>0.33513501435000004</v>
      </c>
      <c r="U656" s="153">
        <v>2.7751223378999996</v>
      </c>
      <c r="V656" s="153">
        <v>2.1149112740000002</v>
      </c>
      <c r="W656" s="153">
        <v>0.84903966076000004</v>
      </c>
      <c r="X656" s="153">
        <v>1.0068794404999999</v>
      </c>
      <c r="Y656" s="153">
        <v>0.78404874627999999</v>
      </c>
      <c r="Z656" s="153">
        <v>0.15361309605000001</v>
      </c>
      <c r="AA656" s="153">
        <v>0.48300026746000002</v>
      </c>
      <c r="AB656" s="178">
        <v>-4.0043668650000003E-2</v>
      </c>
      <c r="AC656" s="177">
        <v>-0.15827752836</v>
      </c>
      <c r="AD656" s="153">
        <v>-0.11165554414000001</v>
      </c>
      <c r="AE656" s="153">
        <v>-0.85866619999999994</v>
      </c>
      <c r="AF656" s="181">
        <v>0.54971060000000005</v>
      </c>
      <c r="AG656" s="180">
        <v>115979.05329</v>
      </c>
      <c r="AH656" s="180">
        <v>5045.0960500000001</v>
      </c>
      <c r="AI656" s="128" t="s">
        <v>46</v>
      </c>
      <c r="AJ656" s="128" t="s">
        <v>46</v>
      </c>
      <c r="AK656" s="128" t="s">
        <v>46</v>
      </c>
    </row>
    <row r="657" spans="1:37" ht="14.75" customHeight="1" x14ac:dyDescent="0.35">
      <c r="A657" s="8"/>
      <c r="B657" s="129">
        <v>32239267000122</v>
      </c>
      <c r="C657" s="125" t="s">
        <v>8128</v>
      </c>
      <c r="D657" s="122"/>
      <c r="E657" s="126" t="s">
        <v>8129</v>
      </c>
      <c r="F657" s="126" t="s">
        <v>114</v>
      </c>
      <c r="G657" s="126" t="s">
        <v>7496</v>
      </c>
      <c r="H657" s="127" t="s">
        <v>46</v>
      </c>
      <c r="I657" s="127" t="s">
        <v>46</v>
      </c>
      <c r="J657" s="127" t="s">
        <v>46</v>
      </c>
      <c r="K657" s="126" t="s">
        <v>7459</v>
      </c>
      <c r="L657" s="126" t="s">
        <v>8130</v>
      </c>
      <c r="M657" s="153">
        <v>1.4999999999999999E-2</v>
      </c>
      <c r="N657" s="128" t="s">
        <v>7674</v>
      </c>
      <c r="O657" s="155">
        <v>43535</v>
      </c>
      <c r="P657" s="153">
        <v>1.8223030416E-2</v>
      </c>
      <c r="Q657" s="153">
        <v>0.21839156765999998</v>
      </c>
      <c r="R657" s="153">
        <v>1.3195560347E-2</v>
      </c>
      <c r="S657" s="153">
        <v>-3.7480940436999998E-3</v>
      </c>
      <c r="T657" s="153">
        <v>0.16843685575999998</v>
      </c>
      <c r="U657" s="153">
        <v>1.4937763922</v>
      </c>
      <c r="V657" s="153">
        <v>2.1076464002000002</v>
      </c>
      <c r="W657" s="153">
        <v>9.910319207700001E-2</v>
      </c>
      <c r="X657" s="153">
        <v>-1.4508881848E-2</v>
      </c>
      <c r="Y657" s="153">
        <v>0.39405821513</v>
      </c>
      <c r="Z657" s="153">
        <v>0.20492806926000001</v>
      </c>
      <c r="AA657" s="153">
        <v>0.26733838958</v>
      </c>
      <c r="AB657" s="178">
        <v>-0.42593520029999998</v>
      </c>
      <c r="AC657" s="177">
        <v>-9.7055896249000004E-2</v>
      </c>
      <c r="AD657" s="153">
        <v>-0.19691487165000002</v>
      </c>
      <c r="AE657" s="153">
        <v>-0.50647930871000002</v>
      </c>
      <c r="AF657" s="181">
        <v>1.17056396</v>
      </c>
      <c r="AG657" s="180">
        <v>68738.026389999999</v>
      </c>
      <c r="AH657" s="180">
        <v>-13879.560740000001</v>
      </c>
      <c r="AI657" s="128" t="s">
        <v>46</v>
      </c>
      <c r="AJ657" s="128" t="s">
        <v>46</v>
      </c>
      <c r="AK657" s="128" t="s">
        <v>46</v>
      </c>
    </row>
    <row r="658" spans="1:37" ht="14.75" customHeight="1" x14ac:dyDescent="0.35">
      <c r="A658" s="8"/>
      <c r="B658" s="129">
        <v>34430477000129</v>
      </c>
      <c r="C658" s="125" t="s">
        <v>8131</v>
      </c>
      <c r="D658" s="122" t="s">
        <v>3393</v>
      </c>
      <c r="E658" s="126" t="s">
        <v>8129</v>
      </c>
      <c r="F658" s="126" t="s">
        <v>114</v>
      </c>
      <c r="G658" s="126" t="s">
        <v>4919</v>
      </c>
      <c r="H658" s="127">
        <v>15000</v>
      </c>
      <c r="I658" s="127">
        <v>5000</v>
      </c>
      <c r="J658" s="127">
        <v>15000</v>
      </c>
      <c r="K658" s="126" t="s">
        <v>214</v>
      </c>
      <c r="L658" s="126" t="s">
        <v>3556</v>
      </c>
      <c r="M658" s="153">
        <v>1.38E-2</v>
      </c>
      <c r="N658" s="128" t="s">
        <v>46</v>
      </c>
      <c r="O658" s="155">
        <v>43810</v>
      </c>
      <c r="P658" s="153">
        <v>2.2050189906000002E-2</v>
      </c>
      <c r="Q658" s="153">
        <v>0.23057963974000001</v>
      </c>
      <c r="R658" s="153">
        <v>3.2116288395999996E-2</v>
      </c>
      <c r="S658" s="153">
        <v>3.7191138807999999E-2</v>
      </c>
      <c r="T658" s="153">
        <v>0.2095168426</v>
      </c>
      <c r="U658" s="153">
        <v>1.8074959199</v>
      </c>
      <c r="V658" s="153">
        <v>2.2252706589</v>
      </c>
      <c r="W658" s="153">
        <v>0.24120436072000001</v>
      </c>
      <c r="X658" s="153">
        <v>0.14396699561000001</v>
      </c>
      <c r="Y658" s="153">
        <v>0.49016489095999999</v>
      </c>
      <c r="Z658" s="153">
        <v>0.20102749884000001</v>
      </c>
      <c r="AA658" s="153">
        <v>0.27646233544999999</v>
      </c>
      <c r="AB658" s="178">
        <v>-0.35271502369000002</v>
      </c>
      <c r="AC658" s="177">
        <v>-0.19917785637999999</v>
      </c>
      <c r="AD658" s="153">
        <v>-0.18881396809999998</v>
      </c>
      <c r="AE658" s="153">
        <v>-0.51107886879999997</v>
      </c>
      <c r="AF658" s="181">
        <v>3.22867185</v>
      </c>
      <c r="AG658" s="180">
        <v>237685.83828</v>
      </c>
      <c r="AH658" s="180">
        <v>-46157.548649999997</v>
      </c>
      <c r="AI658" s="128" t="s">
        <v>46</v>
      </c>
      <c r="AJ658" s="128" t="s">
        <v>46</v>
      </c>
      <c r="AK658" s="128" t="s">
        <v>46</v>
      </c>
    </row>
    <row r="659" spans="1:37" ht="14.75" customHeight="1" x14ac:dyDescent="0.35">
      <c r="A659" s="8"/>
      <c r="B659" s="129">
        <v>9577036000107</v>
      </c>
      <c r="C659" s="125" t="s">
        <v>8132</v>
      </c>
      <c r="D659" s="122" t="s">
        <v>3394</v>
      </c>
      <c r="E659" s="126" t="s">
        <v>8129</v>
      </c>
      <c r="F659" s="126" t="s">
        <v>114</v>
      </c>
      <c r="G659" s="126" t="s">
        <v>4919</v>
      </c>
      <c r="H659" s="127">
        <v>15000</v>
      </c>
      <c r="I659" s="127">
        <v>5000</v>
      </c>
      <c r="J659" s="127">
        <v>15000</v>
      </c>
      <c r="K659" s="126" t="s">
        <v>7615</v>
      </c>
      <c r="L659" s="126" t="s">
        <v>7525</v>
      </c>
      <c r="M659" s="153">
        <v>1.38E-2</v>
      </c>
      <c r="N659" s="128" t="s">
        <v>7457</v>
      </c>
      <c r="O659" s="155">
        <v>39734</v>
      </c>
      <c r="P659" s="153">
        <v>2.2569759863E-2</v>
      </c>
      <c r="Q659" s="153">
        <v>0.23508550793000002</v>
      </c>
      <c r="R659" s="153">
        <v>3.6531306505E-2</v>
      </c>
      <c r="S659" s="153">
        <v>4.3337193604999998E-2</v>
      </c>
      <c r="T659" s="153">
        <v>0.22333898434999999</v>
      </c>
      <c r="U659" s="153">
        <v>1.8500860555</v>
      </c>
      <c r="V659" s="153">
        <v>2.2687557484999998</v>
      </c>
      <c r="W659" s="153">
        <v>0.27436266368000001</v>
      </c>
      <c r="X659" s="153">
        <v>0.16775838980999999</v>
      </c>
      <c r="Y659" s="153">
        <v>0.52250180724999995</v>
      </c>
      <c r="Z659" s="153">
        <v>0.20062710763</v>
      </c>
      <c r="AA659" s="153">
        <v>0.21805370521</v>
      </c>
      <c r="AB659" s="178">
        <v>-0.33390899268000002</v>
      </c>
      <c r="AC659" s="177">
        <v>0.46550917994000002</v>
      </c>
      <c r="AD659" s="153">
        <v>-0.18812819976</v>
      </c>
      <c r="AE659" s="153">
        <v>-0.50652885912000001</v>
      </c>
      <c r="AF659" s="181">
        <v>16.316878429999999</v>
      </c>
      <c r="AG659" s="180">
        <v>101521.77846</v>
      </c>
      <c r="AH659" s="180">
        <v>-27123.696169999999</v>
      </c>
      <c r="AI659" s="128" t="s">
        <v>46</v>
      </c>
      <c r="AJ659" s="128" t="s">
        <v>46</v>
      </c>
      <c r="AK659" s="128" t="s">
        <v>46</v>
      </c>
    </row>
    <row r="660" spans="1:37" ht="14.75" customHeight="1" x14ac:dyDescent="0.35">
      <c r="A660" s="8"/>
      <c r="B660" s="129">
        <v>14866273000128</v>
      </c>
      <c r="C660" s="125" t="s">
        <v>8133</v>
      </c>
      <c r="D660" s="122" t="s">
        <v>3394</v>
      </c>
      <c r="E660" s="126" t="s">
        <v>8129</v>
      </c>
      <c r="F660" s="126" t="s">
        <v>114</v>
      </c>
      <c r="G660" s="126" t="s">
        <v>115</v>
      </c>
      <c r="H660" s="127">
        <v>100000</v>
      </c>
      <c r="I660" s="127">
        <v>10000</v>
      </c>
      <c r="J660" s="127">
        <v>100000</v>
      </c>
      <c r="K660" s="126" t="s">
        <v>214</v>
      </c>
      <c r="L660" s="126" t="s">
        <v>3556</v>
      </c>
      <c r="M660" s="153">
        <v>1.38E-2</v>
      </c>
      <c r="N660" s="128" t="s">
        <v>3414</v>
      </c>
      <c r="O660" s="155">
        <v>41148</v>
      </c>
      <c r="P660" s="153">
        <v>2.2089938815000001E-2</v>
      </c>
      <c r="Q660" s="153">
        <v>0.23063179917999999</v>
      </c>
      <c r="R660" s="153">
        <v>3.2147504691000001E-2</v>
      </c>
      <c r="S660" s="153">
        <v>3.7898450208999998E-2</v>
      </c>
      <c r="T660" s="153">
        <v>0.20772768190000002</v>
      </c>
      <c r="U660" s="153">
        <v>1.8107542133999999</v>
      </c>
      <c r="V660" s="153">
        <v>2.2257740375999999</v>
      </c>
      <c r="W660" s="153">
        <v>0.24143880582000002</v>
      </c>
      <c r="X660" s="153">
        <v>0.14670499989999999</v>
      </c>
      <c r="Y660" s="153">
        <v>0.48597914746999998</v>
      </c>
      <c r="Z660" s="153">
        <v>0.20094264316999999</v>
      </c>
      <c r="AA660" s="153">
        <v>0.21526718569</v>
      </c>
      <c r="AB660" s="178">
        <v>-0.35280250012999997</v>
      </c>
      <c r="AC660" s="177">
        <v>9.4457101096000001E-2</v>
      </c>
      <c r="AD660" s="153">
        <v>-0.18883129046</v>
      </c>
      <c r="AE660" s="153">
        <v>-0.51141700357999997</v>
      </c>
      <c r="AF660" s="181">
        <v>3.2216655599999999</v>
      </c>
      <c r="AG660" s="180">
        <v>248173.40439000001</v>
      </c>
      <c r="AH660" s="180">
        <v>-31693.67626</v>
      </c>
      <c r="AI660" s="128" t="s">
        <v>46</v>
      </c>
      <c r="AJ660" s="128" t="s">
        <v>46</v>
      </c>
      <c r="AK660" s="128" t="s">
        <v>46</v>
      </c>
    </row>
    <row r="661" spans="1:37" ht="14.75" customHeight="1" x14ac:dyDescent="0.35">
      <c r="A661" s="8"/>
      <c r="B661" s="129">
        <v>40779790000170</v>
      </c>
      <c r="C661" s="125" t="s">
        <v>8134</v>
      </c>
      <c r="D661" s="122"/>
      <c r="E661" s="126" t="s">
        <v>8129</v>
      </c>
      <c r="F661" s="126" t="s">
        <v>114</v>
      </c>
      <c r="G661" s="126" t="s">
        <v>115</v>
      </c>
      <c r="H661" s="127" t="s">
        <v>46</v>
      </c>
      <c r="I661" s="127" t="s">
        <v>46</v>
      </c>
      <c r="J661" s="127" t="s">
        <v>46</v>
      </c>
      <c r="K661" s="126" t="s">
        <v>3396</v>
      </c>
      <c r="L661" s="126" t="s">
        <v>7515</v>
      </c>
      <c r="M661" s="153">
        <v>1.1999999999999999E-3</v>
      </c>
      <c r="N661" s="128" t="s">
        <v>46</v>
      </c>
      <c r="O661" s="155">
        <v>44271</v>
      </c>
      <c r="P661" s="153">
        <v>2.3620544613000002E-2</v>
      </c>
      <c r="Q661" s="153">
        <v>0.24595666190999999</v>
      </c>
      <c r="R661" s="153">
        <v>4.9703823798999999E-2</v>
      </c>
      <c r="S661" s="153">
        <v>7.2062017773999995E-2</v>
      </c>
      <c r="T661" s="153">
        <v>0.2752551083</v>
      </c>
      <c r="U661" s="153">
        <v>1.9362208759000001</v>
      </c>
      <c r="V661" s="153">
        <v>2.3736707358000002</v>
      </c>
      <c r="W661" s="153">
        <v>0.37329279450999997</v>
      </c>
      <c r="X661" s="153">
        <v>0.27895225932000001</v>
      </c>
      <c r="Y661" s="153">
        <v>0.64395963815000001</v>
      </c>
      <c r="Z661" s="153">
        <v>0.20054913546000003</v>
      </c>
      <c r="AA661" s="153">
        <v>0.20541218550000001</v>
      </c>
      <c r="AB661" s="178">
        <v>-0.27474336460999998</v>
      </c>
      <c r="AC661" s="177">
        <v>-0.38914965923</v>
      </c>
      <c r="AD661" s="153">
        <v>-0.18470705129999998</v>
      </c>
      <c r="AE661" s="153">
        <v>-0.36423649720000001</v>
      </c>
      <c r="AF661" s="181">
        <v>1.0079348699999999</v>
      </c>
      <c r="AG661" s="180">
        <v>180141.31099</v>
      </c>
      <c r="AH661" s="180">
        <v>912.23225000000002</v>
      </c>
      <c r="AI661" s="128" t="s">
        <v>46</v>
      </c>
      <c r="AJ661" s="128" t="s">
        <v>46</v>
      </c>
      <c r="AK661" s="128" t="s">
        <v>46</v>
      </c>
    </row>
    <row r="662" spans="1:37" ht="14.75" customHeight="1" x14ac:dyDescent="0.35">
      <c r="A662" s="8"/>
      <c r="B662" s="129">
        <v>14466898000100</v>
      </c>
      <c r="C662" s="125" t="s">
        <v>8135</v>
      </c>
      <c r="D662" s="122" t="s">
        <v>3393</v>
      </c>
      <c r="E662" s="126" t="s">
        <v>7590</v>
      </c>
      <c r="F662" s="126" t="s">
        <v>163</v>
      </c>
      <c r="G662" s="126" t="s">
        <v>3547</v>
      </c>
      <c r="H662" s="127">
        <v>100000</v>
      </c>
      <c r="I662" s="127">
        <v>50000</v>
      </c>
      <c r="J662" s="127">
        <v>50000</v>
      </c>
      <c r="K662" s="126" t="s">
        <v>214</v>
      </c>
      <c r="L662" s="126" t="s">
        <v>3554</v>
      </c>
      <c r="M662" s="153">
        <v>2.5000000000000001E-3</v>
      </c>
      <c r="N662" s="128" t="s">
        <v>8136</v>
      </c>
      <c r="O662" s="155">
        <v>40865</v>
      </c>
      <c r="P662" s="153">
        <v>1.2405590654000001E-2</v>
      </c>
      <c r="Q662" s="153">
        <v>0.11201490479000001</v>
      </c>
      <c r="R662" s="153">
        <v>0.13837399893000002</v>
      </c>
      <c r="S662" s="153">
        <v>0.28697060060999996</v>
      </c>
      <c r="T662" s="153">
        <v>0.47717677143000004</v>
      </c>
      <c r="U662" s="153">
        <v>1.0169098129</v>
      </c>
      <c r="V662" s="153">
        <v>1.081029883</v>
      </c>
      <c r="W662" s="153">
        <v>1.039236276</v>
      </c>
      <c r="X662" s="153">
        <v>1.1108639456</v>
      </c>
      <c r="Y662" s="153">
        <v>1.1163555981</v>
      </c>
      <c r="Z662" s="153">
        <v>3.0638053718000002E-3</v>
      </c>
      <c r="AA662" s="153">
        <v>5.6767048805999995E-3</v>
      </c>
      <c r="AB662" s="178">
        <v>1.6079970541999999</v>
      </c>
      <c r="AC662" s="177">
        <v>1.9787325141000001</v>
      </c>
      <c r="AD662" s="153">
        <v>-8.5464447757999996E-4</v>
      </c>
      <c r="AE662" s="153">
        <v>-5.8461817066000003E-2</v>
      </c>
      <c r="AF662" s="181">
        <v>406.61400595999999</v>
      </c>
      <c r="AG662" s="180">
        <v>204934.23947</v>
      </c>
      <c r="AH662" s="180">
        <v>-45489.17325</v>
      </c>
      <c r="AI662" s="128" t="s">
        <v>46</v>
      </c>
      <c r="AJ662" s="128" t="s">
        <v>46</v>
      </c>
      <c r="AK662" s="128" t="s">
        <v>46</v>
      </c>
    </row>
    <row r="663" spans="1:37" ht="14.75" customHeight="1" x14ac:dyDescent="0.35">
      <c r="A663" s="8"/>
      <c r="B663" s="129">
        <v>6070574000112</v>
      </c>
      <c r="C663" s="125" t="s">
        <v>8137</v>
      </c>
      <c r="D663" s="122" t="s">
        <v>3394</v>
      </c>
      <c r="E663" s="126" t="s">
        <v>8138</v>
      </c>
      <c r="F663" s="126" t="s">
        <v>114</v>
      </c>
      <c r="G663" s="126" t="s">
        <v>115</v>
      </c>
      <c r="H663" s="127">
        <v>5000</v>
      </c>
      <c r="I663" s="127">
        <v>1000</v>
      </c>
      <c r="J663" s="127">
        <v>1000</v>
      </c>
      <c r="K663" s="126" t="s">
        <v>214</v>
      </c>
      <c r="L663" s="126" t="s">
        <v>3556</v>
      </c>
      <c r="M663" s="153">
        <v>0.02</v>
      </c>
      <c r="N663" s="128" t="s">
        <v>3608</v>
      </c>
      <c r="O663" s="155">
        <v>38027</v>
      </c>
      <c r="P663" s="153">
        <v>5.5540563122000002E-2</v>
      </c>
      <c r="Q663" s="153">
        <v>0.20008519344</v>
      </c>
      <c r="R663" s="153">
        <v>0.13905086874</v>
      </c>
      <c r="S663" s="153">
        <v>0.22102138114</v>
      </c>
      <c r="T663" s="153">
        <v>0.28808483896999998</v>
      </c>
      <c r="U663" s="153">
        <v>4.5527653801999994</v>
      </c>
      <c r="V663" s="153">
        <v>1.9309758256999998</v>
      </c>
      <c r="W663" s="153">
        <v>1.0443198008000001</v>
      </c>
      <c r="X663" s="153">
        <v>0.85557434457000003</v>
      </c>
      <c r="Y663" s="153">
        <v>0.67397480759000006</v>
      </c>
      <c r="Z663" s="153">
        <v>0.15114099546000001</v>
      </c>
      <c r="AA663" s="153">
        <v>0.18292180684000001</v>
      </c>
      <c r="AB663" s="178">
        <v>0.11105124165999999</v>
      </c>
      <c r="AC663" s="177">
        <v>0.31334581441999998</v>
      </c>
      <c r="AD663" s="153">
        <v>-9.9964420181999997E-2</v>
      </c>
      <c r="AE663" s="153">
        <v>-0.54580686436999992</v>
      </c>
      <c r="AF663" s="181">
        <v>19.647303099999998</v>
      </c>
      <c r="AG663" s="180">
        <v>258301.99074000001</v>
      </c>
      <c r="AH663" s="180">
        <v>2051.0151500000002</v>
      </c>
      <c r="AI663" s="128" t="s">
        <v>46</v>
      </c>
      <c r="AJ663" s="128" t="s">
        <v>46</v>
      </c>
      <c r="AK663" s="128" t="s">
        <v>46</v>
      </c>
    </row>
    <row r="664" spans="1:37" ht="14.75" customHeight="1" x14ac:dyDescent="0.35">
      <c r="A664" s="8"/>
      <c r="B664" s="129">
        <v>55043642000160</v>
      </c>
      <c r="C664" s="125" t="s">
        <v>8139</v>
      </c>
      <c r="D664" s="122"/>
      <c r="E664" s="126" t="s">
        <v>8140</v>
      </c>
      <c r="F664" s="126" t="s">
        <v>114</v>
      </c>
      <c r="G664" s="126" t="s">
        <v>115</v>
      </c>
      <c r="H664" s="127">
        <v>100000</v>
      </c>
      <c r="I664" s="127">
        <v>10000</v>
      </c>
      <c r="J664" s="127">
        <v>100000</v>
      </c>
      <c r="K664" s="126" t="s">
        <v>222</v>
      </c>
      <c r="L664" s="126" t="s">
        <v>221</v>
      </c>
      <c r="M664" s="153">
        <v>1.0700000000000001E-2</v>
      </c>
      <c r="N664" s="128" t="s">
        <v>46</v>
      </c>
      <c r="O664" s="155">
        <v>45506</v>
      </c>
      <c r="P664" s="153">
        <v>3.9405401382999999E-2</v>
      </c>
      <c r="Q664" s="153">
        <v>0.30090365506</v>
      </c>
      <c r="R664" s="153">
        <v>0.17045629378000002</v>
      </c>
      <c r="S664" s="153" t="s">
        <v>46</v>
      </c>
      <c r="T664" s="153" t="s">
        <v>46</v>
      </c>
      <c r="U664" s="153">
        <v>3.2301355465000001</v>
      </c>
      <c r="V664" s="153">
        <v>2.9039514308999999</v>
      </c>
      <c r="W664" s="153">
        <v>1.2801853336</v>
      </c>
      <c r="X664" s="153" t="s">
        <v>46</v>
      </c>
      <c r="Y664" s="153" t="s">
        <v>46</v>
      </c>
      <c r="Z664" s="153">
        <v>0.14866742702999999</v>
      </c>
      <c r="AA664" s="153">
        <v>0.14386888103000001</v>
      </c>
      <c r="AB664" s="178">
        <v>0.29970615758000002</v>
      </c>
      <c r="AC664" s="177">
        <v>0.29300878738000002</v>
      </c>
      <c r="AD664" s="153">
        <v>-0.11639033940999999</v>
      </c>
      <c r="AE664" s="153">
        <v>-0.15095128829000001</v>
      </c>
      <c r="AF664" s="181">
        <v>1.1936359400000001</v>
      </c>
      <c r="AG664" s="180">
        <v>21244.120729999999</v>
      </c>
      <c r="AH664" s="180">
        <v>5670</v>
      </c>
      <c r="AI664" s="128" t="s">
        <v>46</v>
      </c>
      <c r="AJ664" s="128" t="s">
        <v>46</v>
      </c>
      <c r="AK664" s="128" t="s">
        <v>46</v>
      </c>
    </row>
    <row r="665" spans="1:37" ht="14.75" customHeight="1" x14ac:dyDescent="0.35">
      <c r="A665" s="8"/>
      <c r="B665" s="129">
        <v>59471095000174</v>
      </c>
      <c r="C665" s="125" t="s">
        <v>8141</v>
      </c>
      <c r="D665" s="122"/>
      <c r="E665" s="126" t="s">
        <v>8142</v>
      </c>
      <c r="F665" s="126" t="s">
        <v>163</v>
      </c>
      <c r="G665" s="126" t="s">
        <v>6822</v>
      </c>
      <c r="H665" s="127" t="s">
        <v>46</v>
      </c>
      <c r="I665" s="127" t="s">
        <v>46</v>
      </c>
      <c r="J665" s="127" t="s">
        <v>46</v>
      </c>
      <c r="K665" s="126" t="s">
        <v>216</v>
      </c>
      <c r="L665" s="126" t="s">
        <v>216</v>
      </c>
      <c r="M665" s="153">
        <v>1.5E-3</v>
      </c>
      <c r="N665" s="128" t="s">
        <v>46</v>
      </c>
      <c r="O665" s="155">
        <v>45712</v>
      </c>
      <c r="P665" s="153">
        <v>1.2284262753E-2</v>
      </c>
      <c r="Q665" s="153" t="s">
        <v>46</v>
      </c>
      <c r="R665" s="153" t="s">
        <v>46</v>
      </c>
      <c r="S665" s="153" t="s">
        <v>46</v>
      </c>
      <c r="T665" s="153" t="s">
        <v>46</v>
      </c>
      <c r="U665" s="153">
        <v>1.0069643345000001</v>
      </c>
      <c r="V665" s="153" t="s">
        <v>46</v>
      </c>
      <c r="W665" s="153" t="s">
        <v>46</v>
      </c>
      <c r="X665" s="153" t="s">
        <v>46</v>
      </c>
      <c r="Y665" s="153" t="s">
        <v>46</v>
      </c>
      <c r="Z665" s="153" t="s">
        <v>46</v>
      </c>
      <c r="AA665" s="153">
        <v>4.8865282138999997E-4</v>
      </c>
      <c r="AB665" s="178" t="s">
        <v>46</v>
      </c>
      <c r="AC665" s="177">
        <v>-3.9853409527000001</v>
      </c>
      <c r="AD665" s="153">
        <v>0</v>
      </c>
      <c r="AE665" s="153">
        <v>0</v>
      </c>
      <c r="AF665" s="181">
        <v>1083.1744592</v>
      </c>
      <c r="AG665" s="180">
        <v>53508.695829999997</v>
      </c>
      <c r="AH665" s="180">
        <v>-228359.12166</v>
      </c>
      <c r="AI665" s="128" t="s">
        <v>46</v>
      </c>
      <c r="AJ665" s="128" t="s">
        <v>46</v>
      </c>
      <c r="AK665" s="128" t="s">
        <v>46</v>
      </c>
    </row>
    <row r="666" spans="1:37" ht="14.75" customHeight="1" x14ac:dyDescent="0.35">
      <c r="A666" s="8"/>
      <c r="B666" s="129">
        <v>47586467000129</v>
      </c>
      <c r="C666" s="125" t="s">
        <v>8143</v>
      </c>
      <c r="D666" s="122"/>
      <c r="E666" s="126" t="s">
        <v>7590</v>
      </c>
      <c r="F666" s="126" t="s">
        <v>163</v>
      </c>
      <c r="G666" s="126" t="s">
        <v>3566</v>
      </c>
      <c r="H666" s="127" t="s">
        <v>46</v>
      </c>
      <c r="I666" s="127" t="s">
        <v>46</v>
      </c>
      <c r="J666" s="127" t="s">
        <v>46</v>
      </c>
      <c r="K666" s="126" t="s">
        <v>7615</v>
      </c>
      <c r="L666" s="126" t="s">
        <v>220</v>
      </c>
      <c r="M666" s="153">
        <v>8.0000000000000002E-3</v>
      </c>
      <c r="N666" s="128" t="s">
        <v>7506</v>
      </c>
      <c r="O666" s="155">
        <v>44868</v>
      </c>
      <c r="P666" s="153">
        <v>1.2283132504E-2</v>
      </c>
      <c r="Q666" s="153">
        <v>0.10709375525000001</v>
      </c>
      <c r="R666" s="153">
        <v>0.13207674917000001</v>
      </c>
      <c r="S666" s="153">
        <v>0.27307958569000002</v>
      </c>
      <c r="T666" s="153" t="s">
        <v>46</v>
      </c>
      <c r="U666" s="153">
        <v>1.0068716859</v>
      </c>
      <c r="V666" s="153">
        <v>1.0335370095</v>
      </c>
      <c r="W666" s="153">
        <v>0.9919417667</v>
      </c>
      <c r="X666" s="153">
        <v>1.0570917905000001</v>
      </c>
      <c r="Y666" s="153" t="s">
        <v>46</v>
      </c>
      <c r="Z666" s="153">
        <v>2.0880449326000001E-3</v>
      </c>
      <c r="AA666" s="153">
        <v>2.5822392043999996E-3</v>
      </c>
      <c r="AB666" s="178">
        <v>-0.52526383922999997</v>
      </c>
      <c r="AC666" s="177">
        <v>2.5213549739999999</v>
      </c>
      <c r="AD666" s="153">
        <v>-8.0115036998000002E-4</v>
      </c>
      <c r="AE666" s="153">
        <v>-1.2185470395E-3</v>
      </c>
      <c r="AF666" s="181">
        <v>1.43728232</v>
      </c>
      <c r="AG666" s="180">
        <v>32696.54653</v>
      </c>
      <c r="AH666" s="180">
        <v>-3401.6517199999998</v>
      </c>
      <c r="AI666" s="128" t="s">
        <v>46</v>
      </c>
      <c r="AJ666" s="128" t="s">
        <v>46</v>
      </c>
      <c r="AK666" s="128" t="s">
        <v>46</v>
      </c>
    </row>
    <row r="667" spans="1:37" ht="14.75" customHeight="1" x14ac:dyDescent="0.35">
      <c r="A667" s="8"/>
      <c r="B667" s="129">
        <v>44489429000160</v>
      </c>
      <c r="C667" s="125" t="s">
        <v>8144</v>
      </c>
      <c r="D667" s="122"/>
      <c r="E667" s="126" t="s">
        <v>8145</v>
      </c>
      <c r="F667" s="126" t="s">
        <v>114</v>
      </c>
      <c r="G667" s="126" t="s">
        <v>167</v>
      </c>
      <c r="H667" s="127">
        <v>1</v>
      </c>
      <c r="I667" s="127">
        <v>1</v>
      </c>
      <c r="J667" s="127">
        <v>1</v>
      </c>
      <c r="K667" s="126" t="s">
        <v>215</v>
      </c>
      <c r="L667" s="126" t="s">
        <v>7441</v>
      </c>
      <c r="M667" s="153">
        <v>1.2E-2</v>
      </c>
      <c r="N667" s="128" t="s">
        <v>46</v>
      </c>
      <c r="O667" s="155">
        <v>44991</v>
      </c>
      <c r="P667" s="153">
        <v>2.9515661940000004E-2</v>
      </c>
      <c r="Q667" s="153">
        <v>0.24337863299999998</v>
      </c>
      <c r="R667" s="153">
        <v>0.13378642417</v>
      </c>
      <c r="S667" s="153">
        <v>0.31954112488999997</v>
      </c>
      <c r="T667" s="153" t="s">
        <v>46</v>
      </c>
      <c r="U667" s="153">
        <v>2.4194548326</v>
      </c>
      <c r="V667" s="153">
        <v>2.3487907763</v>
      </c>
      <c r="W667" s="153">
        <v>1.0047820133000001</v>
      </c>
      <c r="X667" s="153">
        <v>1.2369445303</v>
      </c>
      <c r="Y667" s="153" t="s">
        <v>46</v>
      </c>
      <c r="Z667" s="153">
        <v>0.14221987283000001</v>
      </c>
      <c r="AA667" s="153">
        <v>0.13014005368000001</v>
      </c>
      <c r="AB667" s="178">
        <v>7.5494773138999993E-2</v>
      </c>
      <c r="AC667" s="177">
        <v>0.32138149571000002</v>
      </c>
      <c r="AD667" s="153">
        <v>-0.10777545836999999</v>
      </c>
      <c r="AE667" s="153">
        <v>-0.12504772651999999</v>
      </c>
      <c r="AF667" s="181">
        <v>1.4702653800000001</v>
      </c>
      <c r="AG667" s="180">
        <v>15071.47788</v>
      </c>
      <c r="AH667" s="180">
        <v>697.41412000000003</v>
      </c>
      <c r="AI667" s="128" t="s">
        <v>46</v>
      </c>
      <c r="AJ667" s="128" t="s">
        <v>46</v>
      </c>
      <c r="AK667" s="128" t="s">
        <v>46</v>
      </c>
    </row>
    <row r="668" spans="1:37" ht="14.75" customHeight="1" x14ac:dyDescent="0.35">
      <c r="A668" s="8"/>
      <c r="B668" s="129">
        <v>44371977000190</v>
      </c>
      <c r="C668" s="125" t="s">
        <v>8146</v>
      </c>
      <c r="D668" s="122"/>
      <c r="E668" s="126" t="s">
        <v>8147</v>
      </c>
      <c r="F668" s="126" t="s">
        <v>163</v>
      </c>
      <c r="G668" s="126" t="s">
        <v>3570</v>
      </c>
      <c r="H668" s="127">
        <v>1</v>
      </c>
      <c r="I668" s="127">
        <v>1</v>
      </c>
      <c r="J668" s="127">
        <v>1</v>
      </c>
      <c r="K668" s="126" t="s">
        <v>215</v>
      </c>
      <c r="L668" s="126" t="s">
        <v>215</v>
      </c>
      <c r="M668" s="153">
        <v>2E-3</v>
      </c>
      <c r="N668" s="128" t="s">
        <v>46</v>
      </c>
      <c r="O668" s="155">
        <v>44833</v>
      </c>
      <c r="P668" s="153">
        <v>1.2626096197000001E-2</v>
      </c>
      <c r="Q668" s="153">
        <v>0.10568725745</v>
      </c>
      <c r="R668" s="153">
        <v>0.13416145854</v>
      </c>
      <c r="S668" s="153">
        <v>0.26248900463999997</v>
      </c>
      <c r="T668" s="153">
        <v>0.43281438233999997</v>
      </c>
      <c r="U668" s="153">
        <v>1.0349850707000001</v>
      </c>
      <c r="V668" s="153">
        <v>1.0199632252000002</v>
      </c>
      <c r="W668" s="153">
        <v>1.0075986503000001</v>
      </c>
      <c r="X668" s="153">
        <v>1.0160956236000001</v>
      </c>
      <c r="Y668" s="153">
        <v>1.0125697384999999</v>
      </c>
      <c r="Z668" s="153">
        <v>1.2586578508999998E-3</v>
      </c>
      <c r="AA668" s="153">
        <v>1.1499694804E-3</v>
      </c>
      <c r="AB668" s="178">
        <v>0.99934694824000003</v>
      </c>
      <c r="AC668" s="177">
        <v>1.5258193206999999</v>
      </c>
      <c r="AD668" s="153">
        <v>0</v>
      </c>
      <c r="AE668" s="153">
        <v>0</v>
      </c>
      <c r="AF668" s="181">
        <v>1.4335294999999999</v>
      </c>
      <c r="AG668" s="180">
        <v>136856.02004999999</v>
      </c>
      <c r="AH668" s="180">
        <v>-124845.54029</v>
      </c>
      <c r="AI668" s="128" t="s">
        <v>46</v>
      </c>
      <c r="AJ668" s="128" t="s">
        <v>46</v>
      </c>
      <c r="AK668" s="128" t="s">
        <v>46</v>
      </c>
    </row>
    <row r="669" spans="1:37" ht="14.75" customHeight="1" x14ac:dyDescent="0.35">
      <c r="A669" s="8"/>
      <c r="B669" s="129">
        <v>826901000137</v>
      </c>
      <c r="C669" s="125" t="s">
        <v>8148</v>
      </c>
      <c r="D669" s="122" t="s">
        <v>3552</v>
      </c>
      <c r="E669" s="126" t="s">
        <v>8147</v>
      </c>
      <c r="F669" s="126" t="s">
        <v>163</v>
      </c>
      <c r="G669" s="126" t="s">
        <v>3570</v>
      </c>
      <c r="H669" s="127">
        <v>1</v>
      </c>
      <c r="I669" s="127">
        <v>1</v>
      </c>
      <c r="J669" s="127">
        <v>1</v>
      </c>
      <c r="K669" s="126" t="s">
        <v>215</v>
      </c>
      <c r="L669" s="126" t="s">
        <v>215</v>
      </c>
      <c r="M669" s="153">
        <v>0.01</v>
      </c>
      <c r="N669" s="128" t="s">
        <v>46</v>
      </c>
      <c r="O669" s="155">
        <v>34974</v>
      </c>
      <c r="P669" s="153">
        <v>1.1257602600000001E-2</v>
      </c>
      <c r="Q669" s="153">
        <v>9.6215874018999989E-2</v>
      </c>
      <c r="R669" s="153">
        <v>0.12105694676000001</v>
      </c>
      <c r="S669" s="153">
        <v>0.23515653499</v>
      </c>
      <c r="T669" s="153">
        <v>0.38384461057000002</v>
      </c>
      <c r="U669" s="153">
        <v>0.92280705312</v>
      </c>
      <c r="V669" s="153">
        <v>0.92855709903999994</v>
      </c>
      <c r="W669" s="153">
        <v>0.90917926429999996</v>
      </c>
      <c r="X669" s="153">
        <v>0.91029156209999995</v>
      </c>
      <c r="Y669" s="153">
        <v>0.89800490187999993</v>
      </c>
      <c r="Z669" s="153">
        <v>1.2306433067999999E-3</v>
      </c>
      <c r="AA669" s="153">
        <v>4.3486170651E-3</v>
      </c>
      <c r="AB669" s="178">
        <v>-12.398532673</v>
      </c>
      <c r="AC669" s="177">
        <v>-4.9280553003999996</v>
      </c>
      <c r="AD669" s="153">
        <v>0</v>
      </c>
      <c r="AE669" s="153">
        <v>-5.9778572601000002E-3</v>
      </c>
      <c r="AF669" s="181">
        <v>127.7861609</v>
      </c>
      <c r="AG669" s="180">
        <v>10179.662990000001</v>
      </c>
      <c r="AH669" s="180">
        <v>-1352.6295700000001</v>
      </c>
      <c r="AI669" s="128" t="s">
        <v>46</v>
      </c>
      <c r="AJ669" s="128" t="s">
        <v>46</v>
      </c>
      <c r="AK669" s="128" t="s">
        <v>46</v>
      </c>
    </row>
    <row r="670" spans="1:37" ht="14.75" customHeight="1" x14ac:dyDescent="0.35">
      <c r="A670" s="8"/>
      <c r="B670" s="129">
        <v>9591381000103</v>
      </c>
      <c r="C670" s="125" t="s">
        <v>8149</v>
      </c>
      <c r="D670" s="122"/>
      <c r="E670" s="126" t="s">
        <v>8147</v>
      </c>
      <c r="F670" s="126" t="s">
        <v>163</v>
      </c>
      <c r="G670" s="126" t="s">
        <v>3570</v>
      </c>
      <c r="H670" s="127">
        <v>100000</v>
      </c>
      <c r="I670" s="127">
        <v>1</v>
      </c>
      <c r="J670" s="127">
        <v>100000</v>
      </c>
      <c r="K670" s="126" t="s">
        <v>215</v>
      </c>
      <c r="L670" s="126" t="s">
        <v>215</v>
      </c>
      <c r="M670" s="153">
        <v>2E-3</v>
      </c>
      <c r="N670" s="128" t="s">
        <v>46</v>
      </c>
      <c r="O670" s="155">
        <v>39652</v>
      </c>
      <c r="P670" s="153">
        <v>1.2275000208E-2</v>
      </c>
      <c r="Q670" s="153">
        <v>0.10584570980000001</v>
      </c>
      <c r="R670" s="153">
        <v>0.13417357566999999</v>
      </c>
      <c r="S670" s="153">
        <v>0.26429842501</v>
      </c>
      <c r="T670" s="153">
        <v>0.43233875754000001</v>
      </c>
      <c r="U670" s="153">
        <v>1.0062050661000002</v>
      </c>
      <c r="V670" s="153">
        <v>1.0214924122</v>
      </c>
      <c r="W670" s="153">
        <v>1.0076896541</v>
      </c>
      <c r="X670" s="153">
        <v>1.0230998946000001</v>
      </c>
      <c r="Y670" s="153">
        <v>1.0114570137000001</v>
      </c>
      <c r="Z670" s="153">
        <v>1.2204359509E-3</v>
      </c>
      <c r="AA670" s="153">
        <v>2.4037146367E-3</v>
      </c>
      <c r="AB670" s="178">
        <v>1.0630734667999999</v>
      </c>
      <c r="AC670" s="177">
        <v>-0.34545691851999999</v>
      </c>
      <c r="AD670" s="153">
        <v>0</v>
      </c>
      <c r="AE670" s="153">
        <v>-5.2385277345000005E-3</v>
      </c>
      <c r="AF670" s="181">
        <v>4.9227654000000003</v>
      </c>
      <c r="AG670" s="180">
        <v>2009506.6233000001</v>
      </c>
      <c r="AH670" s="180">
        <v>-674250.31704999995</v>
      </c>
      <c r="AI670" s="128" t="s">
        <v>46</v>
      </c>
      <c r="AJ670" s="128" t="s">
        <v>46</v>
      </c>
      <c r="AK670" s="128" t="s">
        <v>46</v>
      </c>
    </row>
    <row r="671" spans="1:37" ht="14.75" customHeight="1" x14ac:dyDescent="0.35">
      <c r="A671" s="8"/>
      <c r="B671" s="129">
        <v>31594549000185</v>
      </c>
      <c r="C671" s="125" t="s">
        <v>8150</v>
      </c>
      <c r="D671" s="122" t="s">
        <v>3393</v>
      </c>
      <c r="E671" s="126" t="s">
        <v>8147</v>
      </c>
      <c r="F671" s="126" t="s">
        <v>163</v>
      </c>
      <c r="G671" s="126" t="s">
        <v>3570</v>
      </c>
      <c r="H671" s="127">
        <v>1000000</v>
      </c>
      <c r="I671" s="127">
        <v>1</v>
      </c>
      <c r="J671" s="127">
        <v>1</v>
      </c>
      <c r="K671" s="126" t="s">
        <v>215</v>
      </c>
      <c r="L671" s="126" t="s">
        <v>215</v>
      </c>
      <c r="M671" s="153">
        <v>2E-3</v>
      </c>
      <c r="N671" s="128" t="s">
        <v>46</v>
      </c>
      <c r="O671" s="155">
        <v>43573</v>
      </c>
      <c r="P671" s="153">
        <v>1.2328803423000001E-2</v>
      </c>
      <c r="Q671" s="153">
        <v>0.10635554217</v>
      </c>
      <c r="R671" s="153">
        <v>0.13484531486000001</v>
      </c>
      <c r="S671" s="153">
        <v>0.26573415445999998</v>
      </c>
      <c r="T671" s="153">
        <v>0.43424806302000002</v>
      </c>
      <c r="U671" s="153">
        <v>1.0106154177</v>
      </c>
      <c r="V671" s="153">
        <v>1.0264126861</v>
      </c>
      <c r="W671" s="153">
        <v>1.0127346462</v>
      </c>
      <c r="X671" s="153">
        <v>1.028657607</v>
      </c>
      <c r="Y671" s="153">
        <v>1.015923836</v>
      </c>
      <c r="Z671" s="153">
        <v>1.2232002426999999E-3</v>
      </c>
      <c r="AA671" s="153">
        <v>3.9638844400999998E-3</v>
      </c>
      <c r="AB671" s="178">
        <v>1.7579764268</v>
      </c>
      <c r="AC671" s="177">
        <v>0.21316510479</v>
      </c>
      <c r="AD671" s="153">
        <v>0</v>
      </c>
      <c r="AE671" s="153">
        <v>-5.2368805544E-3</v>
      </c>
      <c r="AF671" s="181">
        <v>1.7420888999999999</v>
      </c>
      <c r="AG671" s="180">
        <v>1347150.7699</v>
      </c>
      <c r="AH671" s="180">
        <v>-193187.50503999999</v>
      </c>
      <c r="AI671" s="128" t="s">
        <v>46</v>
      </c>
      <c r="AJ671" s="128" t="s">
        <v>46</v>
      </c>
      <c r="AK671" s="128" t="s">
        <v>46</v>
      </c>
    </row>
    <row r="672" spans="1:37" ht="14.75" customHeight="1" x14ac:dyDescent="0.35">
      <c r="A672" s="8"/>
      <c r="B672" s="129">
        <v>4299610000199</v>
      </c>
      <c r="C672" s="125" t="s">
        <v>8151</v>
      </c>
      <c r="D672" s="122"/>
      <c r="E672" s="126" t="s">
        <v>8147</v>
      </c>
      <c r="F672" s="126" t="s">
        <v>163</v>
      </c>
      <c r="G672" s="126" t="s">
        <v>3570</v>
      </c>
      <c r="H672" s="127">
        <v>1</v>
      </c>
      <c r="I672" s="127">
        <v>1</v>
      </c>
      <c r="J672" s="127">
        <v>1</v>
      </c>
      <c r="K672" s="126" t="s">
        <v>215</v>
      </c>
      <c r="L672" s="126" t="s">
        <v>215</v>
      </c>
      <c r="M672" s="153">
        <v>4.0000000000000001E-3</v>
      </c>
      <c r="N672" s="128" t="s">
        <v>46</v>
      </c>
      <c r="O672" s="155">
        <v>37020</v>
      </c>
      <c r="P672" s="153">
        <v>1.2103424795E-2</v>
      </c>
      <c r="Q672" s="153">
        <v>0.10421927645000001</v>
      </c>
      <c r="R672" s="153">
        <v>0.13193820516000002</v>
      </c>
      <c r="S672" s="153">
        <v>0.25927426983000001</v>
      </c>
      <c r="T672" s="153">
        <v>0.42382983891999998</v>
      </c>
      <c r="U672" s="153">
        <v>0.99214070386000008</v>
      </c>
      <c r="V672" s="153">
        <v>1.0057960808999999</v>
      </c>
      <c r="W672" s="153">
        <v>0.99090125356000003</v>
      </c>
      <c r="X672" s="153">
        <v>1.0036513766999999</v>
      </c>
      <c r="Y672" s="153">
        <v>0.99155038896999992</v>
      </c>
      <c r="Z672" s="153">
        <v>1.221366589E-3</v>
      </c>
      <c r="AA672" s="153">
        <v>3.0474768279999996E-3</v>
      </c>
      <c r="AB672" s="178">
        <v>-1.258152079</v>
      </c>
      <c r="AC672" s="177">
        <v>-1.8156133155</v>
      </c>
      <c r="AD672" s="153">
        <v>0</v>
      </c>
      <c r="AE672" s="153">
        <v>-5.3912310599000006E-3</v>
      </c>
      <c r="AF672" s="181">
        <v>14.601640400000001</v>
      </c>
      <c r="AG672" s="180">
        <v>2099363.7203000002</v>
      </c>
      <c r="AH672" s="180">
        <v>-279686.75319999998</v>
      </c>
      <c r="AI672" s="128" t="s">
        <v>46</v>
      </c>
      <c r="AJ672" s="128" t="s">
        <v>46</v>
      </c>
      <c r="AK672" s="128" t="s">
        <v>46</v>
      </c>
    </row>
    <row r="673" spans="1:37" ht="14.75" customHeight="1" x14ac:dyDescent="0.35">
      <c r="A673" s="8"/>
      <c r="B673" s="129">
        <v>44371692000150</v>
      </c>
      <c r="C673" s="125" t="s">
        <v>8151</v>
      </c>
      <c r="D673" s="122"/>
      <c r="E673" s="126" t="s">
        <v>8147</v>
      </c>
      <c r="F673" s="126" t="s">
        <v>163</v>
      </c>
      <c r="G673" s="126" t="s">
        <v>3570</v>
      </c>
      <c r="H673" s="127">
        <v>1</v>
      </c>
      <c r="I673" s="127">
        <v>1</v>
      </c>
      <c r="J673" s="127">
        <v>1</v>
      </c>
      <c r="K673" s="126" t="s">
        <v>215</v>
      </c>
      <c r="L673" s="126" t="s">
        <v>215</v>
      </c>
      <c r="M673" s="153">
        <v>4.0000000000000001E-3</v>
      </c>
      <c r="N673" s="128" t="s">
        <v>46</v>
      </c>
      <c r="O673" s="155">
        <v>44833</v>
      </c>
      <c r="P673" s="153">
        <v>1.2325514339000001E-2</v>
      </c>
      <c r="Q673" s="153">
        <v>0.10313649536</v>
      </c>
      <c r="R673" s="153">
        <v>0.13064777017000001</v>
      </c>
      <c r="S673" s="153">
        <v>0.25515046766999999</v>
      </c>
      <c r="T673" s="153">
        <v>0.41905386074000001</v>
      </c>
      <c r="U673" s="153">
        <v>1.0103458053000001</v>
      </c>
      <c r="V673" s="153">
        <v>0.99534641162000004</v>
      </c>
      <c r="W673" s="153">
        <v>0.98120964340000005</v>
      </c>
      <c r="X673" s="153">
        <v>0.98768812781999993</v>
      </c>
      <c r="Y673" s="153">
        <v>0.98037698261000006</v>
      </c>
      <c r="Z673" s="153">
        <v>1.2608746921000001E-3</v>
      </c>
      <c r="AA673" s="153">
        <v>1.1469338033E-3</v>
      </c>
      <c r="AB673" s="178">
        <v>-2.4641170794999998</v>
      </c>
      <c r="AC673" s="177">
        <v>-2.3641759121999999</v>
      </c>
      <c r="AD673" s="153">
        <v>0</v>
      </c>
      <c r="AE673" s="153">
        <v>0</v>
      </c>
      <c r="AF673" s="181">
        <v>1.4197508999999999</v>
      </c>
      <c r="AG673" s="180">
        <v>20503.065200000001</v>
      </c>
      <c r="AH673" s="180">
        <v>-10232.61205</v>
      </c>
      <c r="AI673" s="128" t="s">
        <v>46</v>
      </c>
      <c r="AJ673" s="128" t="s">
        <v>46</v>
      </c>
      <c r="AK673" s="128" t="s">
        <v>46</v>
      </c>
    </row>
    <row r="674" spans="1:37" ht="14.75" customHeight="1" x14ac:dyDescent="0.35">
      <c r="A674" s="8"/>
      <c r="B674" s="129">
        <v>41423592000131</v>
      </c>
      <c r="C674" s="125" t="s">
        <v>8152</v>
      </c>
      <c r="D674" s="122"/>
      <c r="E674" s="126" t="s">
        <v>8147</v>
      </c>
      <c r="F674" s="126" t="s">
        <v>163</v>
      </c>
      <c r="G674" s="126" t="s">
        <v>3547</v>
      </c>
      <c r="H674" s="127">
        <v>50000</v>
      </c>
      <c r="I674" s="127">
        <v>10000</v>
      </c>
      <c r="J674" s="127">
        <v>50000</v>
      </c>
      <c r="K674" s="126" t="s">
        <v>7601</v>
      </c>
      <c r="L674" s="126" t="s">
        <v>214</v>
      </c>
      <c r="M674" s="153">
        <v>8.5000000000000006E-3</v>
      </c>
      <c r="N674" s="128" t="s">
        <v>8153</v>
      </c>
      <c r="O674" s="155">
        <v>44410</v>
      </c>
      <c r="P674" s="153">
        <v>1.8125483721000001E-2</v>
      </c>
      <c r="Q674" s="153">
        <v>0.11565976097</v>
      </c>
      <c r="R674" s="153">
        <v>8.6166544784999993E-2</v>
      </c>
      <c r="S674" s="153">
        <v>0.16065855952999999</v>
      </c>
      <c r="T674" s="153">
        <v>0.27849030339999997</v>
      </c>
      <c r="U674" s="153">
        <v>1.4857803044</v>
      </c>
      <c r="V674" s="153">
        <v>1.1162055453000002</v>
      </c>
      <c r="W674" s="153">
        <v>0.64714035738000009</v>
      </c>
      <c r="X674" s="153">
        <v>0.62190970422000003</v>
      </c>
      <c r="Y674" s="153">
        <v>0.65152838075000008</v>
      </c>
      <c r="Z674" s="153">
        <v>4.4537128364000006E-2</v>
      </c>
      <c r="AA674" s="153">
        <v>4.5536331505999998E-2</v>
      </c>
      <c r="AB674" s="178">
        <v>-0.91509193300000002</v>
      </c>
      <c r="AC674" s="177">
        <v>-0.72573089201999996</v>
      </c>
      <c r="AD674" s="153">
        <v>-3.6744695245E-2</v>
      </c>
      <c r="AE674" s="153">
        <v>-5.7461555306000001E-2</v>
      </c>
      <c r="AF674" s="181">
        <v>1.3832319</v>
      </c>
      <c r="AG674" s="180">
        <v>339282.34967000003</v>
      </c>
      <c r="AH674" s="180">
        <v>15350.249330000001</v>
      </c>
      <c r="AI674" s="128" t="s">
        <v>46</v>
      </c>
      <c r="AJ674" s="128" t="s">
        <v>46</v>
      </c>
      <c r="AK674" s="128" t="s">
        <v>46</v>
      </c>
    </row>
    <row r="675" spans="1:37" ht="14.75" customHeight="1" x14ac:dyDescent="0.35">
      <c r="A675" s="8"/>
      <c r="B675" s="129">
        <v>44371922000180</v>
      </c>
      <c r="C675" s="125" t="s">
        <v>8154</v>
      </c>
      <c r="D675" s="122"/>
      <c r="E675" s="126" t="s">
        <v>8147</v>
      </c>
      <c r="F675" s="126" t="s">
        <v>163</v>
      </c>
      <c r="G675" s="126" t="s">
        <v>3547</v>
      </c>
      <c r="H675" s="127">
        <v>50000</v>
      </c>
      <c r="I675" s="127">
        <v>10000</v>
      </c>
      <c r="J675" s="127">
        <v>50000</v>
      </c>
      <c r="K675" s="126" t="s">
        <v>214</v>
      </c>
      <c r="L675" s="126" t="s">
        <v>3554</v>
      </c>
      <c r="M675" s="153">
        <v>8.0000000000000002E-3</v>
      </c>
      <c r="N675" s="128" t="s">
        <v>7506</v>
      </c>
      <c r="O675" s="155">
        <v>44901</v>
      </c>
      <c r="P675" s="153">
        <v>2.5887703498E-2</v>
      </c>
      <c r="Q675" s="153">
        <v>0.13391558094</v>
      </c>
      <c r="R675" s="153">
        <v>0.16558266677</v>
      </c>
      <c r="S675" s="153">
        <v>0.32724245062000001</v>
      </c>
      <c r="T675" s="153" t="s">
        <v>46</v>
      </c>
      <c r="U675" s="153">
        <v>2.1220641928999999</v>
      </c>
      <c r="V675" s="153">
        <v>1.2923882325</v>
      </c>
      <c r="W675" s="153">
        <v>1.2435827201</v>
      </c>
      <c r="X675" s="153">
        <v>1.2667563823999999</v>
      </c>
      <c r="Y675" s="153" t="s">
        <v>46</v>
      </c>
      <c r="Z675" s="153">
        <v>1.3522693552E-2</v>
      </c>
      <c r="AA675" s="153">
        <v>1.0586384926000001E-2</v>
      </c>
      <c r="AB675" s="178">
        <v>2.1525791462999999</v>
      </c>
      <c r="AC675" s="177">
        <v>2.2321386087000001</v>
      </c>
      <c r="AD675" s="153">
        <v>-6.7739233048000006E-3</v>
      </c>
      <c r="AE675" s="153">
        <v>-6.7739233048000006E-3</v>
      </c>
      <c r="AF675" s="181">
        <v>1.4896663999999999</v>
      </c>
      <c r="AG675" s="180">
        <v>868069.14740999998</v>
      </c>
      <c r="AH675" s="180">
        <v>-86547.517959999997</v>
      </c>
      <c r="AI675" s="128" t="s">
        <v>46</v>
      </c>
      <c r="AJ675" s="128" t="s">
        <v>46</v>
      </c>
      <c r="AK675" s="128" t="s">
        <v>46</v>
      </c>
    </row>
    <row r="676" spans="1:37" ht="14.75" customHeight="1" x14ac:dyDescent="0.35">
      <c r="A676" s="8"/>
      <c r="B676" s="129">
        <v>54643982000169</v>
      </c>
      <c r="C676" s="125" t="s">
        <v>8155</v>
      </c>
      <c r="D676" s="122"/>
      <c r="E676" s="126" t="s">
        <v>8147</v>
      </c>
      <c r="F676" s="126" t="s">
        <v>114</v>
      </c>
      <c r="G676" s="126" t="s">
        <v>4426</v>
      </c>
      <c r="H676" s="127" t="s">
        <v>46</v>
      </c>
      <c r="I676" s="127" t="s">
        <v>46</v>
      </c>
      <c r="J676" s="127" t="s">
        <v>46</v>
      </c>
      <c r="K676" s="126" t="s">
        <v>216</v>
      </c>
      <c r="L676" s="126" t="s">
        <v>224</v>
      </c>
      <c r="M676" s="153">
        <v>4.0000000000000001E-3</v>
      </c>
      <c r="N676" s="128" t="s">
        <v>46</v>
      </c>
      <c r="O676" s="155">
        <v>45670</v>
      </c>
      <c r="P676" s="153">
        <v>4.2398179008000005E-2</v>
      </c>
      <c r="Q676" s="153" t="s">
        <v>46</v>
      </c>
      <c r="R676" s="153" t="s">
        <v>46</v>
      </c>
      <c r="S676" s="153" t="s">
        <v>46</v>
      </c>
      <c r="T676" s="153" t="s">
        <v>46</v>
      </c>
      <c r="U676" s="153">
        <v>3.4754592088999998</v>
      </c>
      <c r="V676" s="153" t="s">
        <v>46</v>
      </c>
      <c r="W676" s="153" t="s">
        <v>46</v>
      </c>
      <c r="X676" s="153" t="s">
        <v>46</v>
      </c>
      <c r="Y676" s="153" t="s">
        <v>46</v>
      </c>
      <c r="Z676" s="153" t="s">
        <v>46</v>
      </c>
      <c r="AA676" s="153">
        <v>0.20664920652999999</v>
      </c>
      <c r="AB676" s="178" t="s">
        <v>46</v>
      </c>
      <c r="AC676" s="177">
        <v>0.79985420815999997</v>
      </c>
      <c r="AD676" s="153">
        <v>-0.18271845133</v>
      </c>
      <c r="AE676" s="153">
        <v>-0.18271845133</v>
      </c>
      <c r="AF676" s="181">
        <v>1.2090273</v>
      </c>
      <c r="AG676" s="180">
        <v>22633.923190000001</v>
      </c>
      <c r="AH676" s="180">
        <v>-1394.57221</v>
      </c>
      <c r="AI676" s="128" t="s">
        <v>46</v>
      </c>
      <c r="AJ676" s="128" t="s">
        <v>46</v>
      </c>
      <c r="AK676" s="128" t="s">
        <v>46</v>
      </c>
    </row>
    <row r="677" spans="1:37" ht="14.75" customHeight="1" x14ac:dyDescent="0.35">
      <c r="A677" s="8"/>
      <c r="B677" s="129">
        <v>31594616000161</v>
      </c>
      <c r="C677" s="125" t="s">
        <v>8156</v>
      </c>
      <c r="D677" s="122" t="s">
        <v>3401</v>
      </c>
      <c r="E677" s="126" t="s">
        <v>8147</v>
      </c>
      <c r="F677" s="126" t="s">
        <v>114</v>
      </c>
      <c r="G677" s="126" t="s">
        <v>115</v>
      </c>
      <c r="H677" s="127">
        <v>50000</v>
      </c>
      <c r="I677" s="127">
        <v>50000</v>
      </c>
      <c r="J677" s="127">
        <v>50000</v>
      </c>
      <c r="K677" s="126" t="s">
        <v>214</v>
      </c>
      <c r="L677" s="126" t="s">
        <v>3556</v>
      </c>
      <c r="M677" s="153">
        <v>7.6E-3</v>
      </c>
      <c r="N677" s="128" t="s">
        <v>46</v>
      </c>
      <c r="O677" s="155">
        <v>43462</v>
      </c>
      <c r="P677" s="153">
        <v>4.9983793222E-2</v>
      </c>
      <c r="Q677" s="153">
        <v>0.32367864588000006</v>
      </c>
      <c r="R677" s="153">
        <v>0.19769459916999998</v>
      </c>
      <c r="S677" s="153">
        <v>0.37871576459000006</v>
      </c>
      <c r="T677" s="153">
        <v>0.62920718509999995</v>
      </c>
      <c r="U677" s="153">
        <v>4.0972664043</v>
      </c>
      <c r="V677" s="153">
        <v>3.1237475884999997</v>
      </c>
      <c r="W677" s="153">
        <v>1.4847543658999998</v>
      </c>
      <c r="X677" s="153">
        <v>1.4660097155</v>
      </c>
      <c r="Y677" s="153">
        <v>1.4720309234000002</v>
      </c>
      <c r="Z677" s="153">
        <v>0.15728361771999999</v>
      </c>
      <c r="AA677" s="153">
        <v>0.18505852810000001</v>
      </c>
      <c r="AB677" s="178">
        <v>0.44731504718999998</v>
      </c>
      <c r="AC677" s="177">
        <v>0.71509780420000002</v>
      </c>
      <c r="AD677" s="153">
        <v>-0.10728461373000001</v>
      </c>
      <c r="AE677" s="153">
        <v>-0.40207892278000001</v>
      </c>
      <c r="AF677" s="181">
        <v>3.6244925000000001</v>
      </c>
      <c r="AG677" s="180">
        <v>414192.06407000002</v>
      </c>
      <c r="AH677" s="180">
        <v>22395.093010000001</v>
      </c>
      <c r="AI677" s="128" t="s">
        <v>46</v>
      </c>
      <c r="AJ677" s="128" t="s">
        <v>46</v>
      </c>
      <c r="AK677" s="128" t="s">
        <v>46</v>
      </c>
    </row>
    <row r="678" spans="1:37" ht="14.75" customHeight="1" x14ac:dyDescent="0.35">
      <c r="A678" s="8"/>
      <c r="B678" s="129">
        <v>42592268000100</v>
      </c>
      <c r="C678" s="125" t="s">
        <v>8157</v>
      </c>
      <c r="D678" s="122"/>
      <c r="E678" s="126" t="s">
        <v>8147</v>
      </c>
      <c r="F678" s="126" t="s">
        <v>114</v>
      </c>
      <c r="G678" s="126" t="s">
        <v>115</v>
      </c>
      <c r="H678" s="127">
        <v>50000</v>
      </c>
      <c r="I678" s="127">
        <v>50000</v>
      </c>
      <c r="J678" s="127">
        <v>50000</v>
      </c>
      <c r="K678" s="126" t="s">
        <v>214</v>
      </c>
      <c r="L678" s="126" t="s">
        <v>3556</v>
      </c>
      <c r="M678" s="153">
        <v>8.0000000000000002E-3</v>
      </c>
      <c r="N678" s="128" t="s">
        <v>46</v>
      </c>
      <c r="O678" s="155">
        <v>44530</v>
      </c>
      <c r="P678" s="153">
        <v>4.4144346319000001E-2</v>
      </c>
      <c r="Q678" s="153">
        <v>0.36208920442999998</v>
      </c>
      <c r="R678" s="153">
        <v>0.17426490046000001</v>
      </c>
      <c r="S678" s="153">
        <v>0.31851555949999999</v>
      </c>
      <c r="T678" s="153">
        <v>0.43137343603</v>
      </c>
      <c r="U678" s="153">
        <v>3.6185958577999999</v>
      </c>
      <c r="V678" s="153">
        <v>3.4944389862000005</v>
      </c>
      <c r="W678" s="153">
        <v>1.3087892783000001</v>
      </c>
      <c r="X678" s="153">
        <v>1.2329745640000001</v>
      </c>
      <c r="Y678" s="153">
        <v>1.0091986429000002</v>
      </c>
      <c r="Z678" s="153">
        <v>0.17592091599000001</v>
      </c>
      <c r="AA678" s="153">
        <v>0.19023493414000001</v>
      </c>
      <c r="AB678" s="178">
        <v>0.29913142059999998</v>
      </c>
      <c r="AC678" s="177">
        <v>-0.17464236011000001</v>
      </c>
      <c r="AD678" s="153">
        <v>-0.15281514825</v>
      </c>
      <c r="AE678" s="153">
        <v>-0.23982812906000001</v>
      </c>
      <c r="AF678" s="181">
        <v>1.2846276000000001</v>
      </c>
      <c r="AG678" s="180">
        <v>30690.67136</v>
      </c>
      <c r="AH678" s="180">
        <v>-10332.566639999999</v>
      </c>
      <c r="AI678" s="128" t="s">
        <v>46</v>
      </c>
      <c r="AJ678" s="128" t="s">
        <v>46</v>
      </c>
      <c r="AK678" s="128" t="s">
        <v>46</v>
      </c>
    </row>
    <row r="679" spans="1:37" ht="14.75" customHeight="1" x14ac:dyDescent="0.35">
      <c r="A679" s="8"/>
      <c r="B679" s="129">
        <v>40204540000101</v>
      </c>
      <c r="C679" s="125" t="s">
        <v>8158</v>
      </c>
      <c r="D679" s="122"/>
      <c r="E679" s="126" t="s">
        <v>8147</v>
      </c>
      <c r="F679" s="126" t="s">
        <v>114</v>
      </c>
      <c r="G679" s="126" t="s">
        <v>115</v>
      </c>
      <c r="H679" s="127">
        <v>50000</v>
      </c>
      <c r="I679" s="127">
        <v>50000</v>
      </c>
      <c r="J679" s="127">
        <v>50000</v>
      </c>
      <c r="K679" s="126" t="s">
        <v>214</v>
      </c>
      <c r="L679" s="126" t="s">
        <v>3556</v>
      </c>
      <c r="M679" s="153">
        <v>5.4000000000000003E-3</v>
      </c>
      <c r="N679" s="128" t="s">
        <v>46</v>
      </c>
      <c r="O679" s="155">
        <v>44225</v>
      </c>
      <c r="P679" s="153">
        <v>4.9081585274E-2</v>
      </c>
      <c r="Q679" s="153">
        <v>0.34084676053000001</v>
      </c>
      <c r="R679" s="153">
        <v>0.22222845687000001</v>
      </c>
      <c r="S679" s="153">
        <v>0.22495797677999999</v>
      </c>
      <c r="T679" s="153">
        <v>0.33946981381000002</v>
      </c>
      <c r="U679" s="153">
        <v>4.0233107062000002</v>
      </c>
      <c r="V679" s="153">
        <v>3.2894330837000001</v>
      </c>
      <c r="W679" s="153">
        <v>1.6690120667999999</v>
      </c>
      <c r="X679" s="153">
        <v>0.87081291657999993</v>
      </c>
      <c r="Y679" s="153">
        <v>0.79419001453000004</v>
      </c>
      <c r="Z679" s="153">
        <v>0.12996342290999999</v>
      </c>
      <c r="AA679" s="153">
        <v>0.16026767193000002</v>
      </c>
      <c r="AB679" s="178">
        <v>0.67809231441999995</v>
      </c>
      <c r="AC679" s="177">
        <v>0.14859337047000001</v>
      </c>
      <c r="AD679" s="153">
        <v>-0.11247526694</v>
      </c>
      <c r="AE679" s="153">
        <v>-0.20001609522</v>
      </c>
      <c r="AF679" s="181">
        <v>1.7033537999999999</v>
      </c>
      <c r="AG679" s="180">
        <v>49638.809379999999</v>
      </c>
      <c r="AH679" s="180">
        <v>-26223.418010000001</v>
      </c>
      <c r="AI679" s="128" t="s">
        <v>46</v>
      </c>
      <c r="AJ679" s="128" t="s">
        <v>46</v>
      </c>
      <c r="AK679" s="128" t="s">
        <v>46</v>
      </c>
    </row>
    <row r="680" spans="1:37" ht="14.75" customHeight="1" x14ac:dyDescent="0.35">
      <c r="A680" s="8"/>
      <c r="B680" s="129">
        <v>31608483000135</v>
      </c>
      <c r="C680" s="125" t="s">
        <v>8159</v>
      </c>
      <c r="D680" s="122"/>
      <c r="E680" s="126" t="s">
        <v>8147</v>
      </c>
      <c r="F680" s="126" t="s">
        <v>114</v>
      </c>
      <c r="G680" s="126" t="s">
        <v>115</v>
      </c>
      <c r="H680" s="127">
        <v>50000</v>
      </c>
      <c r="I680" s="127">
        <v>50000</v>
      </c>
      <c r="J680" s="127">
        <v>50000</v>
      </c>
      <c r="K680" s="126" t="s">
        <v>3396</v>
      </c>
      <c r="L680" s="126" t="s">
        <v>7515</v>
      </c>
      <c r="M680" s="153">
        <v>5.8299999999999992E-3</v>
      </c>
      <c r="N680" s="128" t="s">
        <v>46</v>
      </c>
      <c r="O680" s="155">
        <v>43523</v>
      </c>
      <c r="P680" s="153">
        <v>5.2577912671000003E-2</v>
      </c>
      <c r="Q680" s="153">
        <v>0.38297587532999999</v>
      </c>
      <c r="R680" s="153">
        <v>0.17798348007000001</v>
      </c>
      <c r="S680" s="153">
        <v>0.23040870913</v>
      </c>
      <c r="T680" s="153">
        <v>0.36949638585</v>
      </c>
      <c r="U680" s="153">
        <v>4.3099112994000004</v>
      </c>
      <c r="V680" s="153">
        <v>3.6960114057999998</v>
      </c>
      <c r="W680" s="153">
        <v>1.3367170889</v>
      </c>
      <c r="X680" s="153">
        <v>0.89191271578999998</v>
      </c>
      <c r="Y680" s="153">
        <v>0.86443721389000006</v>
      </c>
      <c r="Z680" s="153">
        <v>0.16845230033</v>
      </c>
      <c r="AA680" s="153">
        <v>0.17451993504000002</v>
      </c>
      <c r="AB680" s="178">
        <v>0.32429872006999999</v>
      </c>
      <c r="AC680" s="177">
        <v>0.39667974775999998</v>
      </c>
      <c r="AD680" s="153">
        <v>-0.17008959251</v>
      </c>
      <c r="AE680" s="153">
        <v>-0.24706444336</v>
      </c>
      <c r="AF680" s="181">
        <v>2.4537390000000001</v>
      </c>
      <c r="AG680" s="180">
        <v>123598.74398</v>
      </c>
      <c r="AH680" s="180">
        <v>-27472.485359999999</v>
      </c>
      <c r="AI680" s="128" t="s">
        <v>46</v>
      </c>
      <c r="AJ680" s="128" t="s">
        <v>46</v>
      </c>
      <c r="AK680" s="128" t="s">
        <v>46</v>
      </c>
    </row>
    <row r="681" spans="1:37" ht="14.75" customHeight="1" x14ac:dyDescent="0.35">
      <c r="A681" s="8"/>
      <c r="B681" s="129">
        <v>31525297000132</v>
      </c>
      <c r="C681" s="125" t="s">
        <v>8160</v>
      </c>
      <c r="D681" s="122"/>
      <c r="E681" s="126" t="s">
        <v>8147</v>
      </c>
      <c r="F681" s="126" t="s">
        <v>114</v>
      </c>
      <c r="G681" s="126" t="s">
        <v>115</v>
      </c>
      <c r="H681" s="127">
        <v>50000</v>
      </c>
      <c r="I681" s="127">
        <v>50000</v>
      </c>
      <c r="J681" s="127">
        <v>50000</v>
      </c>
      <c r="K681" s="126" t="s">
        <v>8161</v>
      </c>
      <c r="L681" s="126" t="s">
        <v>8162</v>
      </c>
      <c r="M681" s="153">
        <v>5.0000000000000001E-3</v>
      </c>
      <c r="N681" s="128" t="s">
        <v>46</v>
      </c>
      <c r="O681" s="155">
        <v>43829</v>
      </c>
      <c r="P681" s="153">
        <v>2.4511711787000002E-2</v>
      </c>
      <c r="Q681" s="153">
        <v>0.26634936542999998</v>
      </c>
      <c r="R681" s="153">
        <v>0.15747234640999999</v>
      </c>
      <c r="S681" s="153">
        <v>0.25995987274999999</v>
      </c>
      <c r="T681" s="153">
        <v>0.43098111795999999</v>
      </c>
      <c r="U681" s="153">
        <v>2.0092715405999999</v>
      </c>
      <c r="V681" s="153">
        <v>2.5704759906999999</v>
      </c>
      <c r="W681" s="153">
        <v>1.1826714275999999</v>
      </c>
      <c r="X681" s="153">
        <v>1.0063053474000001</v>
      </c>
      <c r="Y681" s="153">
        <v>1.0082808143999999</v>
      </c>
      <c r="Z681" s="153">
        <v>0.12258145526</v>
      </c>
      <c r="AA681" s="153">
        <v>0.17638730227999999</v>
      </c>
      <c r="AB681" s="178">
        <v>0.23882406147999999</v>
      </c>
      <c r="AC681" s="177">
        <v>-4.7554696386000003E-2</v>
      </c>
      <c r="AD681" s="153">
        <v>-0.10459728823</v>
      </c>
      <c r="AE681" s="153">
        <v>-0.3403278307</v>
      </c>
      <c r="AF681" s="181">
        <v>1.4554114</v>
      </c>
      <c r="AG681" s="180">
        <v>58719.24886</v>
      </c>
      <c r="AH681" s="180">
        <v>13414.56359</v>
      </c>
      <c r="AI681" s="128" t="s">
        <v>46</v>
      </c>
      <c r="AJ681" s="128" t="s">
        <v>46</v>
      </c>
      <c r="AK681" s="128" t="s">
        <v>46</v>
      </c>
    </row>
    <row r="682" spans="1:37" ht="14.75" customHeight="1" x14ac:dyDescent="0.35">
      <c r="A682" s="8"/>
      <c r="B682" s="129">
        <v>36857756000107</v>
      </c>
      <c r="C682" s="125" t="s">
        <v>8163</v>
      </c>
      <c r="D682" s="122"/>
      <c r="E682" s="126" t="s">
        <v>8147</v>
      </c>
      <c r="F682" s="126" t="s">
        <v>114</v>
      </c>
      <c r="G682" s="126" t="s">
        <v>115</v>
      </c>
      <c r="H682" s="127">
        <v>50000</v>
      </c>
      <c r="I682" s="127">
        <v>50000</v>
      </c>
      <c r="J682" s="127">
        <v>50000</v>
      </c>
      <c r="K682" s="126" t="s">
        <v>3396</v>
      </c>
      <c r="L682" s="126" t="s">
        <v>7515</v>
      </c>
      <c r="M682" s="153">
        <v>5.8299999999999992E-3</v>
      </c>
      <c r="N682" s="128" t="s">
        <v>46</v>
      </c>
      <c r="O682" s="155">
        <v>44105</v>
      </c>
      <c r="P682" s="153">
        <v>5.2439090543000007E-2</v>
      </c>
      <c r="Q682" s="153">
        <v>0.38246656915000005</v>
      </c>
      <c r="R682" s="153">
        <v>0.17799291045000001</v>
      </c>
      <c r="S682" s="153">
        <v>0.22952919868999999</v>
      </c>
      <c r="T682" s="153">
        <v>0.36792990622999999</v>
      </c>
      <c r="U682" s="153">
        <v>4.2985317859999999</v>
      </c>
      <c r="V682" s="153">
        <v>3.69109621</v>
      </c>
      <c r="W682" s="153">
        <v>1.3367879142000001</v>
      </c>
      <c r="X682" s="153">
        <v>0.88850812856999994</v>
      </c>
      <c r="Y682" s="153">
        <v>0.86077243304000006</v>
      </c>
      <c r="Z682" s="153">
        <v>0.16815975587000001</v>
      </c>
      <c r="AA682" s="153">
        <v>0.14431992697000001</v>
      </c>
      <c r="AB682" s="178">
        <v>0.32460446520000003</v>
      </c>
      <c r="AC682" s="177">
        <v>-3.1855524195999998E-4</v>
      </c>
      <c r="AD682" s="153">
        <v>-0.16974178328</v>
      </c>
      <c r="AE682" s="153">
        <v>-0.22277721720999999</v>
      </c>
      <c r="AF682" s="181">
        <v>1.5482362000000001</v>
      </c>
      <c r="AG682" s="180">
        <v>154230.24131000001</v>
      </c>
      <c r="AH682" s="180">
        <v>-21341.782899999998</v>
      </c>
      <c r="AI682" s="128" t="s">
        <v>46</v>
      </c>
      <c r="AJ682" s="128" t="s">
        <v>46</v>
      </c>
      <c r="AK682" s="128" t="s">
        <v>46</v>
      </c>
    </row>
    <row r="683" spans="1:37" ht="14.75" customHeight="1" x14ac:dyDescent="0.35">
      <c r="A683" s="8"/>
      <c r="B683" s="129">
        <v>18644570000180</v>
      </c>
      <c r="C683" s="125" t="s">
        <v>8164</v>
      </c>
      <c r="D683" s="122"/>
      <c r="E683" s="126" t="s">
        <v>8147</v>
      </c>
      <c r="F683" s="126" t="s">
        <v>114</v>
      </c>
      <c r="G683" s="126" t="s">
        <v>115</v>
      </c>
      <c r="H683" s="127">
        <v>50000</v>
      </c>
      <c r="I683" s="127">
        <v>50000</v>
      </c>
      <c r="J683" s="127">
        <v>50000</v>
      </c>
      <c r="K683" s="126" t="s">
        <v>214</v>
      </c>
      <c r="L683" s="126" t="s">
        <v>3556</v>
      </c>
      <c r="M683" s="153">
        <v>6.2700000000000004E-3</v>
      </c>
      <c r="N683" s="128" t="s">
        <v>46</v>
      </c>
      <c r="O683" s="155">
        <v>41551</v>
      </c>
      <c r="P683" s="153">
        <v>2.3141858076999998E-2</v>
      </c>
      <c r="Q683" s="153">
        <v>0.41308154399000002</v>
      </c>
      <c r="R683" s="153">
        <v>0.41983032938999998</v>
      </c>
      <c r="S683" s="153">
        <v>0.57974658060000006</v>
      </c>
      <c r="T683" s="153">
        <v>0.83852001562</v>
      </c>
      <c r="U683" s="153">
        <v>1.8969820319999999</v>
      </c>
      <c r="V683" s="153">
        <v>3.9865542360999999</v>
      </c>
      <c r="W683" s="153">
        <v>3.1530700236000002</v>
      </c>
      <c r="X683" s="153">
        <v>2.2442005301000001</v>
      </c>
      <c r="Y683" s="153">
        <v>1.9617185278</v>
      </c>
      <c r="Z683" s="153">
        <v>0.10951109426</v>
      </c>
      <c r="AA683" s="153">
        <v>0.13325037532</v>
      </c>
      <c r="AB683" s="178">
        <v>2.3890974719</v>
      </c>
      <c r="AC683" s="177">
        <v>0.47265587882999999</v>
      </c>
      <c r="AD683" s="153">
        <v>-4.3656237644999998E-2</v>
      </c>
      <c r="AE683" s="153">
        <v>-0.32277020428999997</v>
      </c>
      <c r="AF683" s="181">
        <v>5.6244896000000004</v>
      </c>
      <c r="AG683" s="180">
        <v>695307.40463</v>
      </c>
      <c r="AH683" s="180">
        <v>-30239.941859999999</v>
      </c>
      <c r="AI683" s="128" t="s">
        <v>46</v>
      </c>
      <c r="AJ683" s="128" t="s">
        <v>46</v>
      </c>
      <c r="AK683" s="128" t="s">
        <v>46</v>
      </c>
    </row>
    <row r="684" spans="1:37" ht="14.75" customHeight="1" x14ac:dyDescent="0.35">
      <c r="A684" s="8"/>
      <c r="B684" s="129">
        <v>42868995000157</v>
      </c>
      <c r="C684" s="125" t="s">
        <v>8165</v>
      </c>
      <c r="D684" s="122"/>
      <c r="E684" s="126" t="s">
        <v>8147</v>
      </c>
      <c r="F684" s="126" t="s">
        <v>114</v>
      </c>
      <c r="G684" s="126" t="s">
        <v>115</v>
      </c>
      <c r="H684" s="127">
        <v>50000</v>
      </c>
      <c r="I684" s="127">
        <v>50000</v>
      </c>
      <c r="J684" s="127">
        <v>50000</v>
      </c>
      <c r="K684" s="126" t="s">
        <v>214</v>
      </c>
      <c r="L684" s="126" t="s">
        <v>3556</v>
      </c>
      <c r="M684" s="153">
        <v>6.2700000000000004E-3</v>
      </c>
      <c r="N684" s="128" t="s">
        <v>46</v>
      </c>
      <c r="O684" s="155">
        <v>44895</v>
      </c>
      <c r="P684" s="153">
        <v>2.3316534585E-2</v>
      </c>
      <c r="Q684" s="153">
        <v>0.40566962390999994</v>
      </c>
      <c r="R684" s="153">
        <v>0.41243288915999998</v>
      </c>
      <c r="S684" s="153">
        <v>0.56639901859999997</v>
      </c>
      <c r="T684" s="153" t="s">
        <v>46</v>
      </c>
      <c r="U684" s="153">
        <v>1.9113005968999999</v>
      </c>
      <c r="V684" s="153">
        <v>3.9150235134</v>
      </c>
      <c r="W684" s="153">
        <v>3.0975127057999998</v>
      </c>
      <c r="X684" s="153">
        <v>2.1925320826999997</v>
      </c>
      <c r="Y684" s="153" t="s">
        <v>46</v>
      </c>
      <c r="Z684" s="153">
        <v>0.10560408581000001</v>
      </c>
      <c r="AA684" s="153">
        <v>0.10565685661</v>
      </c>
      <c r="AB684" s="178">
        <v>2.4103217652</v>
      </c>
      <c r="AC684" s="177">
        <v>0.83338418457999996</v>
      </c>
      <c r="AD684" s="153">
        <v>-4.2110265102E-2</v>
      </c>
      <c r="AE684" s="153">
        <v>-6.3328060583000001E-2</v>
      </c>
      <c r="AF684" s="181">
        <v>1.7475244000000001</v>
      </c>
      <c r="AG684" s="180">
        <v>457803.07751999999</v>
      </c>
      <c r="AH684" s="180">
        <v>104607.58046</v>
      </c>
      <c r="AI684" s="128" t="s">
        <v>46</v>
      </c>
      <c r="AJ684" s="128" t="s">
        <v>46</v>
      </c>
      <c r="AK684" s="128" t="s">
        <v>46</v>
      </c>
    </row>
    <row r="685" spans="1:37" ht="14.75" customHeight="1" x14ac:dyDescent="0.35">
      <c r="A685" s="8"/>
      <c r="B685" s="129">
        <v>31690473000191</v>
      </c>
      <c r="C685" s="125" t="s">
        <v>8166</v>
      </c>
      <c r="D685" s="122"/>
      <c r="E685" s="126" t="s">
        <v>8147</v>
      </c>
      <c r="F685" s="126" t="s">
        <v>114</v>
      </c>
      <c r="G685" s="126" t="s">
        <v>115</v>
      </c>
      <c r="H685" s="127">
        <v>50000</v>
      </c>
      <c r="I685" s="127">
        <v>50000</v>
      </c>
      <c r="J685" s="127">
        <v>50000</v>
      </c>
      <c r="K685" s="126" t="s">
        <v>214</v>
      </c>
      <c r="L685" s="126" t="s">
        <v>3556</v>
      </c>
      <c r="M685" s="153">
        <v>7.6E-3</v>
      </c>
      <c r="N685" s="128" t="s">
        <v>46</v>
      </c>
      <c r="O685" s="155">
        <v>43637</v>
      </c>
      <c r="P685" s="153">
        <v>4.1602408721000003E-2</v>
      </c>
      <c r="Q685" s="153">
        <v>0.34015244907000003</v>
      </c>
      <c r="R685" s="153">
        <v>0.25929683315999996</v>
      </c>
      <c r="S685" s="153">
        <v>0.33447959431000002</v>
      </c>
      <c r="T685" s="153">
        <v>0.24878062176000001</v>
      </c>
      <c r="U685" s="153">
        <v>3.410228408</v>
      </c>
      <c r="V685" s="153">
        <v>3.2827324447000001</v>
      </c>
      <c r="W685" s="153">
        <v>1.9474083091000001</v>
      </c>
      <c r="X685" s="153">
        <v>1.2947713846</v>
      </c>
      <c r="Y685" s="153">
        <v>0.58202254684999999</v>
      </c>
      <c r="Z685" s="153">
        <v>0.16890232613999998</v>
      </c>
      <c r="AA685" s="153">
        <v>0.19082342021999998</v>
      </c>
      <c r="AB685" s="178">
        <v>0.75586959827</v>
      </c>
      <c r="AC685" s="177">
        <v>0.15497802506</v>
      </c>
      <c r="AD685" s="153">
        <v>-8.5663590944999993E-2</v>
      </c>
      <c r="AE685" s="153">
        <v>-0.34746798134000001</v>
      </c>
      <c r="AF685" s="181">
        <v>2.7102628000000002</v>
      </c>
      <c r="AG685" s="180">
        <v>38750.117380000003</v>
      </c>
      <c r="AH685" s="180">
        <v>-47000.33599</v>
      </c>
      <c r="AI685" s="128" t="s">
        <v>46</v>
      </c>
      <c r="AJ685" s="128" t="s">
        <v>46</v>
      </c>
      <c r="AK685" s="128" t="s">
        <v>46</v>
      </c>
    </row>
    <row r="686" spans="1:37" ht="14.75" customHeight="1" x14ac:dyDescent="0.35">
      <c r="A686" s="8"/>
      <c r="B686" s="129">
        <v>5586710000169</v>
      </c>
      <c r="C686" s="125" t="s">
        <v>8167</v>
      </c>
      <c r="D686" s="122" t="s">
        <v>3552</v>
      </c>
      <c r="E686" s="126" t="s">
        <v>8147</v>
      </c>
      <c r="F686" s="126" t="s">
        <v>114</v>
      </c>
      <c r="G686" s="126" t="s">
        <v>115</v>
      </c>
      <c r="H686" s="127">
        <v>50000</v>
      </c>
      <c r="I686" s="127">
        <v>50000</v>
      </c>
      <c r="J686" s="127">
        <v>50000</v>
      </c>
      <c r="K686" s="126" t="s">
        <v>7601</v>
      </c>
      <c r="L686" s="126" t="s">
        <v>3554</v>
      </c>
      <c r="M686" s="153">
        <v>8.0000000000000002E-3</v>
      </c>
      <c r="N686" s="128" t="s">
        <v>46</v>
      </c>
      <c r="O686" s="155">
        <v>38511</v>
      </c>
      <c r="P686" s="153">
        <v>4.9809158080999998E-2</v>
      </c>
      <c r="Q686" s="153">
        <v>0.29418548950000001</v>
      </c>
      <c r="R686" s="153">
        <v>0.19764850307000001</v>
      </c>
      <c r="S686" s="153">
        <v>0.13535048175</v>
      </c>
      <c r="T686" s="153">
        <v>9.3842704910000005E-2</v>
      </c>
      <c r="U686" s="153">
        <v>4.0829512303</v>
      </c>
      <c r="V686" s="153">
        <v>2.8391159721999997</v>
      </c>
      <c r="W686" s="153">
        <v>1.4844081682999999</v>
      </c>
      <c r="X686" s="153">
        <v>0.52394206895999995</v>
      </c>
      <c r="Y686" s="153">
        <v>0.21954511459999998</v>
      </c>
      <c r="Z686" s="153">
        <v>0.13993868235000001</v>
      </c>
      <c r="AA686" s="153">
        <v>0.20026364092000001</v>
      </c>
      <c r="AB686" s="178">
        <v>0.48267026227999998</v>
      </c>
      <c r="AC686" s="177">
        <v>0.19009297272</v>
      </c>
      <c r="AD686" s="153">
        <v>-8.9964655317E-2</v>
      </c>
      <c r="AE686" s="153">
        <v>-0.47982795957999996</v>
      </c>
      <c r="AF686" s="181">
        <v>10.968783699999999</v>
      </c>
      <c r="AG686" s="180">
        <v>19537.069049999998</v>
      </c>
      <c r="AH686" s="180">
        <v>-7360.8561499999996</v>
      </c>
      <c r="AI686" s="128" t="s">
        <v>46</v>
      </c>
      <c r="AJ686" s="128" t="s">
        <v>46</v>
      </c>
      <c r="AK686" s="128" t="s">
        <v>46</v>
      </c>
    </row>
    <row r="687" spans="1:37" ht="14.75" customHeight="1" x14ac:dyDescent="0.35">
      <c r="A687" s="8"/>
      <c r="B687" s="129">
        <v>1464595000107</v>
      </c>
      <c r="C687" s="125" t="s">
        <v>8168</v>
      </c>
      <c r="D687" s="122"/>
      <c r="E687" s="126" t="s">
        <v>8147</v>
      </c>
      <c r="F687" s="126" t="s">
        <v>368</v>
      </c>
      <c r="G687" s="126" t="s">
        <v>368</v>
      </c>
      <c r="H687" s="127">
        <v>100000</v>
      </c>
      <c r="I687" s="127">
        <v>50000</v>
      </c>
      <c r="J687" s="127">
        <v>100000</v>
      </c>
      <c r="K687" s="126" t="s">
        <v>215</v>
      </c>
      <c r="L687" s="126" t="s">
        <v>216</v>
      </c>
      <c r="M687" s="153">
        <v>5.0000000000000001E-3</v>
      </c>
      <c r="N687" s="128" t="s">
        <v>46</v>
      </c>
      <c r="O687" s="155">
        <v>35978</v>
      </c>
      <c r="P687" s="153">
        <v>-1.2929746495E-2</v>
      </c>
      <c r="Q687" s="153">
        <v>-0.10053829237</v>
      </c>
      <c r="R687" s="153">
        <v>3.0549633249000001E-2</v>
      </c>
      <c r="S687" s="153">
        <v>0.18546098473</v>
      </c>
      <c r="T687" s="153">
        <v>0.17846761757999999</v>
      </c>
      <c r="U687" s="153">
        <v>-1.0598758619999999</v>
      </c>
      <c r="V687" s="153">
        <v>-0.97027175672999999</v>
      </c>
      <c r="W687" s="153">
        <v>0.22943824228000001</v>
      </c>
      <c r="X687" s="153">
        <v>0.71791995704</v>
      </c>
      <c r="Y687" s="153">
        <v>0.41752519378999997</v>
      </c>
      <c r="Z687" s="153">
        <v>0.11370545592999999</v>
      </c>
      <c r="AA687" s="153">
        <v>0.16046608364000001</v>
      </c>
      <c r="AB687" s="178">
        <v>-0.74557037003000004</v>
      </c>
      <c r="AC687" s="177">
        <v>-0.11908138179</v>
      </c>
      <c r="AD687" s="153">
        <v>-0.10981419727000001</v>
      </c>
      <c r="AE687" s="153">
        <v>-0.53353331481999999</v>
      </c>
      <c r="AF687" s="181">
        <v>11.4175273</v>
      </c>
      <c r="AG687" s="180">
        <v>17636.616890000001</v>
      </c>
      <c r="AH687" s="180">
        <v>-13698.31525</v>
      </c>
      <c r="AI687" s="128" t="s">
        <v>46</v>
      </c>
      <c r="AJ687" s="128" t="s">
        <v>46</v>
      </c>
      <c r="AK687" s="128" t="s">
        <v>46</v>
      </c>
    </row>
    <row r="688" spans="1:37" ht="14.75" customHeight="1" x14ac:dyDescent="0.35">
      <c r="A688" s="8"/>
      <c r="B688" s="129">
        <v>42591384000104</v>
      </c>
      <c r="C688" s="125" t="s">
        <v>8169</v>
      </c>
      <c r="D688" s="122"/>
      <c r="E688" s="126" t="s">
        <v>8147</v>
      </c>
      <c r="F688" s="126" t="s">
        <v>163</v>
      </c>
      <c r="G688" s="126" t="s">
        <v>3570</v>
      </c>
      <c r="H688" s="127">
        <v>1</v>
      </c>
      <c r="I688" s="127">
        <v>1</v>
      </c>
      <c r="J688" s="127">
        <v>1</v>
      </c>
      <c r="K688" s="126" t="s">
        <v>215</v>
      </c>
      <c r="L688" s="126" t="s">
        <v>215</v>
      </c>
      <c r="M688" s="153">
        <v>2E-3</v>
      </c>
      <c r="N688" s="128" t="s">
        <v>46</v>
      </c>
      <c r="O688" s="155">
        <v>44747</v>
      </c>
      <c r="P688" s="153">
        <v>1.2210025487E-2</v>
      </c>
      <c r="Q688" s="153">
        <v>0.10275369812999999</v>
      </c>
      <c r="R688" s="153">
        <v>0.12965267832999999</v>
      </c>
      <c r="S688" s="153">
        <v>0.25494921375000001</v>
      </c>
      <c r="T688" s="153">
        <v>0.41696919733000004</v>
      </c>
      <c r="U688" s="153">
        <v>1.0008789648</v>
      </c>
      <c r="V688" s="153">
        <v>0.99165212421999993</v>
      </c>
      <c r="W688" s="153">
        <v>0.97373616178000011</v>
      </c>
      <c r="X688" s="153">
        <v>0.98690907336</v>
      </c>
      <c r="Y688" s="153">
        <v>0.97549991018000004</v>
      </c>
      <c r="Z688" s="153">
        <v>1.2394144887999999E-3</v>
      </c>
      <c r="AA688" s="153">
        <v>1.5832274454000001E-3</v>
      </c>
      <c r="AB688" s="178">
        <v>-3.5227759033999999</v>
      </c>
      <c r="AC688" s="177">
        <v>-1.6371100038999999</v>
      </c>
      <c r="AD688" s="153">
        <v>0</v>
      </c>
      <c r="AE688" s="153">
        <v>-1.1458556813E-3</v>
      </c>
      <c r="AF688" s="181">
        <v>1.4616332000000001</v>
      </c>
      <c r="AG688" s="180">
        <v>21080.107029999999</v>
      </c>
      <c r="AH688" s="180">
        <v>12022.923500000001</v>
      </c>
      <c r="AI688" s="128" t="s">
        <v>46</v>
      </c>
      <c r="AJ688" s="128" t="s">
        <v>46</v>
      </c>
      <c r="AK688" s="128" t="s">
        <v>46</v>
      </c>
    </row>
    <row r="689" spans="1:37" ht="14.75" customHeight="1" x14ac:dyDescent="0.35">
      <c r="A689" s="8"/>
      <c r="B689" s="129">
        <v>13703754000150</v>
      </c>
      <c r="C689" s="125" t="s">
        <v>8170</v>
      </c>
      <c r="D689" s="122" t="s">
        <v>3401</v>
      </c>
      <c r="E689" s="126" t="s">
        <v>8147</v>
      </c>
      <c r="F689" s="126" t="s">
        <v>163</v>
      </c>
      <c r="G689" s="126" t="s">
        <v>3570</v>
      </c>
      <c r="H689" s="127">
        <v>100000</v>
      </c>
      <c r="I689" s="127">
        <v>50000</v>
      </c>
      <c r="J689" s="127">
        <v>100000</v>
      </c>
      <c r="K689" s="126" t="s">
        <v>215</v>
      </c>
      <c r="L689" s="126" t="s">
        <v>216</v>
      </c>
      <c r="M689" s="153">
        <v>4.0000000000000001E-3</v>
      </c>
      <c r="N689" s="128" t="s">
        <v>46</v>
      </c>
      <c r="O689" s="155">
        <v>40801</v>
      </c>
      <c r="P689" s="153">
        <v>6.0438251294000003E-3</v>
      </c>
      <c r="Q689" s="153">
        <v>7.8576930130999992E-2</v>
      </c>
      <c r="R689" s="153">
        <v>8.6852713785999999E-2</v>
      </c>
      <c r="S689" s="153">
        <v>0.17073467517000002</v>
      </c>
      <c r="T689" s="153">
        <v>0.30120940911999999</v>
      </c>
      <c r="U689" s="153">
        <v>0.49542381759000004</v>
      </c>
      <c r="V689" s="153">
        <v>0.75832773997000003</v>
      </c>
      <c r="W689" s="153">
        <v>0.65229372233999994</v>
      </c>
      <c r="X689" s="153">
        <v>0.66091437422999999</v>
      </c>
      <c r="Y689" s="153">
        <v>0.70467975433999996</v>
      </c>
      <c r="Z689" s="153">
        <v>2.2333838373000001E-2</v>
      </c>
      <c r="AA689" s="153">
        <v>3.7312362525000003E-2</v>
      </c>
      <c r="AB689" s="178">
        <v>-1.8256866218000001</v>
      </c>
      <c r="AC689" s="177">
        <v>9.8065731899999994E-2</v>
      </c>
      <c r="AD689" s="153">
        <v>-1.7700646749000001E-2</v>
      </c>
      <c r="AE689" s="153">
        <v>-7.0041751765999999E-2</v>
      </c>
      <c r="AF689" s="181">
        <v>3.7397814999999999</v>
      </c>
      <c r="AG689" s="180">
        <v>23427.434659999999</v>
      </c>
      <c r="AH689" s="180">
        <v>-9582.7737899999993</v>
      </c>
      <c r="AI689" s="128" t="s">
        <v>46</v>
      </c>
      <c r="AJ689" s="128" t="s">
        <v>46</v>
      </c>
      <c r="AK689" s="128" t="s">
        <v>46</v>
      </c>
    </row>
    <row r="690" spans="1:37" ht="14.75" customHeight="1" x14ac:dyDescent="0.35">
      <c r="A690" s="8"/>
      <c r="B690" s="129">
        <v>9463987000155</v>
      </c>
      <c r="C690" s="125" t="s">
        <v>8171</v>
      </c>
      <c r="D690" s="122"/>
      <c r="E690" s="126" t="s">
        <v>8147</v>
      </c>
      <c r="F690" s="126" t="s">
        <v>163</v>
      </c>
      <c r="G690" s="126" t="s">
        <v>3570</v>
      </c>
      <c r="H690" s="127">
        <v>100000</v>
      </c>
      <c r="I690" s="127">
        <v>50000</v>
      </c>
      <c r="J690" s="127">
        <v>100000</v>
      </c>
      <c r="K690" s="126" t="s">
        <v>215</v>
      </c>
      <c r="L690" s="126" t="s">
        <v>216</v>
      </c>
      <c r="M690" s="153">
        <v>4.0000000000000001E-3</v>
      </c>
      <c r="N690" s="128" t="s">
        <v>46</v>
      </c>
      <c r="O690" s="155">
        <v>39595</v>
      </c>
      <c r="P690" s="153">
        <v>4.9064299419000002E-3</v>
      </c>
      <c r="Q690" s="153">
        <v>8.9275379262999999E-2</v>
      </c>
      <c r="R690" s="153">
        <v>5.5236061466999997E-2</v>
      </c>
      <c r="S690" s="153">
        <v>0.10875979132999999</v>
      </c>
      <c r="T690" s="153">
        <v>0.22456039609</v>
      </c>
      <c r="U690" s="153">
        <v>0.40218937519000003</v>
      </c>
      <c r="V690" s="153">
        <v>0.86157599283999997</v>
      </c>
      <c r="W690" s="153">
        <v>0.41484180023</v>
      </c>
      <c r="X690" s="153">
        <v>0.42100943678999997</v>
      </c>
      <c r="Y690" s="153">
        <v>0.52535930141999998</v>
      </c>
      <c r="Z690" s="153">
        <v>4.8916816192000001E-2</v>
      </c>
      <c r="AA690" s="153">
        <v>7.6962816306999998E-2</v>
      </c>
      <c r="AB690" s="178">
        <v>-1.3900664775</v>
      </c>
      <c r="AC690" s="177">
        <v>0.15017701372</v>
      </c>
      <c r="AD690" s="153">
        <v>-4.3533286726999999E-2</v>
      </c>
      <c r="AE690" s="153">
        <v>-0.12523869236999999</v>
      </c>
      <c r="AF690" s="181">
        <v>5.8508243000000002</v>
      </c>
      <c r="AG690" s="180">
        <v>42692.736320000004</v>
      </c>
      <c r="AH690" s="180">
        <v>-2992.82996</v>
      </c>
      <c r="AI690" s="128" t="s">
        <v>46</v>
      </c>
      <c r="AJ690" s="128" t="s">
        <v>46</v>
      </c>
      <c r="AK690" s="128" t="s">
        <v>46</v>
      </c>
    </row>
    <row r="691" spans="1:37" ht="14.75" customHeight="1" x14ac:dyDescent="0.35">
      <c r="A691" s="8"/>
      <c r="B691" s="129">
        <v>41382460000109</v>
      </c>
      <c r="C691" s="125" t="s">
        <v>8172</v>
      </c>
      <c r="D691" s="122"/>
      <c r="E691" s="126" t="s">
        <v>8147</v>
      </c>
      <c r="F691" s="126" t="s">
        <v>163</v>
      </c>
      <c r="G691" s="126" t="s">
        <v>3570</v>
      </c>
      <c r="H691" s="127">
        <v>1</v>
      </c>
      <c r="I691" s="127">
        <v>1</v>
      </c>
      <c r="J691" s="127">
        <v>1</v>
      </c>
      <c r="K691" s="126" t="s">
        <v>215</v>
      </c>
      <c r="L691" s="126" t="s">
        <v>215</v>
      </c>
      <c r="M691" s="153">
        <v>2E-3</v>
      </c>
      <c r="N691" s="128" t="s">
        <v>46</v>
      </c>
      <c r="O691" s="155">
        <v>44372</v>
      </c>
      <c r="P691" s="153">
        <v>1.2029189573000001E-2</v>
      </c>
      <c r="Q691" s="153">
        <v>0.10331921764</v>
      </c>
      <c r="R691" s="153">
        <v>0.13044453178999998</v>
      </c>
      <c r="S691" s="153">
        <v>0.25738147157000002</v>
      </c>
      <c r="T691" s="153">
        <v>0.42119409568999999</v>
      </c>
      <c r="U691" s="153">
        <v>0.98605550179000001</v>
      </c>
      <c r="V691" s="153">
        <v>0.99710982197000009</v>
      </c>
      <c r="W691" s="153">
        <v>0.97968325336000006</v>
      </c>
      <c r="X691" s="153">
        <v>0.99632434974999995</v>
      </c>
      <c r="Y691" s="153">
        <v>0.98538406469999995</v>
      </c>
      <c r="Z691" s="153">
        <v>1.2356368020999999E-3</v>
      </c>
      <c r="AA691" s="153">
        <v>1.8641378021E-3</v>
      </c>
      <c r="AB691" s="178">
        <v>-2.8119793507000002</v>
      </c>
      <c r="AC691" s="177">
        <v>-0.61601717679000001</v>
      </c>
      <c r="AD691" s="153">
        <v>0</v>
      </c>
      <c r="AE691" s="153">
        <v>-1.1464665484E-3</v>
      </c>
      <c r="AF691" s="181">
        <v>1.5986343000000001</v>
      </c>
      <c r="AG691" s="180">
        <v>11533.44283</v>
      </c>
      <c r="AH691" s="180">
        <v>88.216710000000006</v>
      </c>
      <c r="AI691" s="128" t="s">
        <v>46</v>
      </c>
      <c r="AJ691" s="128" t="s">
        <v>46</v>
      </c>
      <c r="AK691" s="128" t="s">
        <v>46</v>
      </c>
    </row>
    <row r="692" spans="1:37" ht="14.75" customHeight="1" x14ac:dyDescent="0.35">
      <c r="A692" s="8"/>
      <c r="B692" s="129">
        <v>42830980000108</v>
      </c>
      <c r="C692" s="125" t="s">
        <v>8173</v>
      </c>
      <c r="D692" s="122"/>
      <c r="E692" s="126" t="s">
        <v>8147</v>
      </c>
      <c r="F692" s="126" t="s">
        <v>163</v>
      </c>
      <c r="G692" s="126" t="s">
        <v>3570</v>
      </c>
      <c r="H692" s="127">
        <v>1</v>
      </c>
      <c r="I692" s="127">
        <v>1</v>
      </c>
      <c r="J692" s="127">
        <v>1</v>
      </c>
      <c r="K692" s="126" t="s">
        <v>215</v>
      </c>
      <c r="L692" s="126" t="s">
        <v>215</v>
      </c>
      <c r="M692" s="153">
        <v>2E-3</v>
      </c>
      <c r="N692" s="128" t="s">
        <v>46</v>
      </c>
      <c r="O692" s="155">
        <v>44768</v>
      </c>
      <c r="P692" s="153">
        <v>1.2152433432000001E-2</v>
      </c>
      <c r="Q692" s="153">
        <v>0.10489758079</v>
      </c>
      <c r="R692" s="153">
        <v>0.13297044395000002</v>
      </c>
      <c r="S692" s="153">
        <v>0.26148610813000001</v>
      </c>
      <c r="T692" s="153">
        <v>0.42662386013999998</v>
      </c>
      <c r="U692" s="153">
        <v>0.99615803483999998</v>
      </c>
      <c r="V692" s="153">
        <v>1.0123422388999999</v>
      </c>
      <c r="W692" s="153">
        <v>0.99865372152999998</v>
      </c>
      <c r="X692" s="153">
        <v>1.0122134086000001</v>
      </c>
      <c r="Y692" s="153">
        <v>0.99808700480000001</v>
      </c>
      <c r="Z692" s="153">
        <v>1.2166076717000001E-3</v>
      </c>
      <c r="AA692" s="153">
        <v>1.5427026762E-3</v>
      </c>
      <c r="AB692" s="178">
        <v>-0.18486403468000001</v>
      </c>
      <c r="AC692" s="177">
        <v>-0.20044241199000001</v>
      </c>
      <c r="AD692" s="153">
        <v>0</v>
      </c>
      <c r="AE692" s="153">
        <v>-1.1497181754E-3</v>
      </c>
      <c r="AF692" s="181">
        <v>1.4604892</v>
      </c>
      <c r="AG692" s="180">
        <v>11860.871789999999</v>
      </c>
      <c r="AH692" s="180">
        <v>-7686.11049</v>
      </c>
      <c r="AI692" s="128" t="s">
        <v>46</v>
      </c>
      <c r="AJ692" s="128" t="s">
        <v>46</v>
      </c>
      <c r="AK692" s="128" t="s">
        <v>46</v>
      </c>
    </row>
    <row r="693" spans="1:37" ht="14.75" customHeight="1" x14ac:dyDescent="0.35">
      <c r="A693" s="8"/>
      <c r="B693" s="129">
        <v>52962622000102</v>
      </c>
      <c r="C693" s="125" t="s">
        <v>8174</v>
      </c>
      <c r="D693" s="122"/>
      <c r="E693" s="126" t="s">
        <v>524</v>
      </c>
      <c r="F693" s="126" t="s">
        <v>163</v>
      </c>
      <c r="G693" s="126" t="s">
        <v>3547</v>
      </c>
      <c r="H693" s="127">
        <v>50000</v>
      </c>
      <c r="I693" s="127">
        <v>50000</v>
      </c>
      <c r="J693" s="127">
        <v>50000</v>
      </c>
      <c r="K693" s="126" t="s">
        <v>214</v>
      </c>
      <c r="L693" s="126" t="s">
        <v>3554</v>
      </c>
      <c r="M693" s="153">
        <v>9.0000000000000011E-3</v>
      </c>
      <c r="N693" s="128" t="s">
        <v>46</v>
      </c>
      <c r="O693" s="155">
        <v>45330</v>
      </c>
      <c r="P693" s="153">
        <v>2.389119428E-2</v>
      </c>
      <c r="Q693" s="153">
        <v>0.13036627973000001</v>
      </c>
      <c r="R693" s="153">
        <v>0.11260899004000001</v>
      </c>
      <c r="S693" s="153" t="s">
        <v>46</v>
      </c>
      <c r="T693" s="153" t="s">
        <v>46</v>
      </c>
      <c r="U693" s="153">
        <v>1.9584065427999999</v>
      </c>
      <c r="V693" s="153">
        <v>1.2581347490999999</v>
      </c>
      <c r="W693" s="153">
        <v>0.84573220668999993</v>
      </c>
      <c r="X693" s="153" t="s">
        <v>46</v>
      </c>
      <c r="Y693" s="153" t="s">
        <v>46</v>
      </c>
      <c r="Z693" s="153">
        <v>4.2298146602E-2</v>
      </c>
      <c r="AA693" s="153">
        <v>4.1966383964000001E-2</v>
      </c>
      <c r="AB693" s="178">
        <v>-0.41010171167999998</v>
      </c>
      <c r="AC693" s="177">
        <v>-0.80064268867999999</v>
      </c>
      <c r="AD693" s="153">
        <v>-3.1745910651999998E-2</v>
      </c>
      <c r="AE693" s="153">
        <v>-3.1745910651999998E-2</v>
      </c>
      <c r="AF693" s="181">
        <v>1.1415109000000001</v>
      </c>
      <c r="AG693" s="180">
        <v>43405.472179999997</v>
      </c>
      <c r="AH693" s="180">
        <v>-34.9998</v>
      </c>
      <c r="AI693" s="128" t="s">
        <v>46</v>
      </c>
      <c r="AJ693" s="128" t="s">
        <v>46</v>
      </c>
      <c r="AK693" s="128" t="s">
        <v>46</v>
      </c>
    </row>
    <row r="694" spans="1:37" ht="14.75" customHeight="1" x14ac:dyDescent="0.35">
      <c r="A694" s="8"/>
      <c r="B694" s="129">
        <v>31666614000130</v>
      </c>
      <c r="C694" s="125" t="s">
        <v>8175</v>
      </c>
      <c r="D694" s="122"/>
      <c r="E694" s="126" t="s">
        <v>8147</v>
      </c>
      <c r="F694" s="126" t="s">
        <v>163</v>
      </c>
      <c r="G694" s="126" t="s">
        <v>3570</v>
      </c>
      <c r="H694" s="127">
        <v>1</v>
      </c>
      <c r="I694" s="127">
        <v>1</v>
      </c>
      <c r="J694" s="127">
        <v>0</v>
      </c>
      <c r="K694" s="126" t="s">
        <v>215</v>
      </c>
      <c r="L694" s="126" t="s">
        <v>215</v>
      </c>
      <c r="M694" s="153">
        <v>2E-3</v>
      </c>
      <c r="N694" s="128" t="s">
        <v>46</v>
      </c>
      <c r="O694" s="155">
        <v>43615</v>
      </c>
      <c r="P694" s="153">
        <v>1.2068336107E-2</v>
      </c>
      <c r="Q694" s="153">
        <v>0.10399658207</v>
      </c>
      <c r="R694" s="153">
        <v>0.13147668484</v>
      </c>
      <c r="S694" s="153">
        <v>0.25737590840000002</v>
      </c>
      <c r="T694" s="153">
        <v>0.42097639106000001</v>
      </c>
      <c r="U694" s="153">
        <v>0.98926441753999994</v>
      </c>
      <c r="V694" s="153">
        <v>1.003646909</v>
      </c>
      <c r="W694" s="153">
        <v>0.98743507737000002</v>
      </c>
      <c r="X694" s="153">
        <v>0.99630281468999993</v>
      </c>
      <c r="Y694" s="153">
        <v>0.98487474447000001</v>
      </c>
      <c r="Z694" s="153">
        <v>1.2567954323000001E-3</v>
      </c>
      <c r="AA694" s="153">
        <v>3.3712450064999999E-3</v>
      </c>
      <c r="AB694" s="178">
        <v>-1.6801049733</v>
      </c>
      <c r="AC694" s="177">
        <v>-1.0590123125999999</v>
      </c>
      <c r="AD694" s="153">
        <v>0</v>
      </c>
      <c r="AE694" s="153">
        <v>-5.9037244960000006E-3</v>
      </c>
      <c r="AF694" s="181">
        <v>1.7002828000000001</v>
      </c>
      <c r="AG694" s="180">
        <v>13524.258180000001</v>
      </c>
      <c r="AH694" s="180">
        <v>-337.64067</v>
      </c>
      <c r="AI694" s="128" t="s">
        <v>46</v>
      </c>
      <c r="AJ694" s="128" t="s">
        <v>46</v>
      </c>
      <c r="AK694" s="128" t="s">
        <v>46</v>
      </c>
    </row>
    <row r="695" spans="1:37" ht="14.75" customHeight="1" x14ac:dyDescent="0.35">
      <c r="A695" s="8"/>
      <c r="B695" s="129">
        <v>47794909000122</v>
      </c>
      <c r="C695" s="125" t="s">
        <v>8176</v>
      </c>
      <c r="D695" s="122"/>
      <c r="E695" s="126" t="s">
        <v>8147</v>
      </c>
      <c r="F695" s="126" t="s">
        <v>163</v>
      </c>
      <c r="G695" s="126" t="s">
        <v>4598</v>
      </c>
      <c r="H695" s="127">
        <v>1</v>
      </c>
      <c r="I695" s="127">
        <v>1</v>
      </c>
      <c r="J695" s="127">
        <v>1</v>
      </c>
      <c r="K695" s="126" t="s">
        <v>215</v>
      </c>
      <c r="L695" s="126" t="s">
        <v>216</v>
      </c>
      <c r="M695" s="153">
        <v>3.0000000000000001E-3</v>
      </c>
      <c r="N695" s="128" t="s">
        <v>46</v>
      </c>
      <c r="O695" s="155">
        <v>45058</v>
      </c>
      <c r="P695" s="153">
        <v>4.0488968261000007E-3</v>
      </c>
      <c r="Q695" s="153">
        <v>9.9168915994999995E-2</v>
      </c>
      <c r="R695" s="153">
        <v>3.2900591893999999E-2</v>
      </c>
      <c r="S695" s="153">
        <v>6.7234869704E-2</v>
      </c>
      <c r="T695" s="153" t="s">
        <v>46</v>
      </c>
      <c r="U695" s="153">
        <v>0.33189575801999999</v>
      </c>
      <c r="V695" s="153">
        <v>0.95705622269000001</v>
      </c>
      <c r="W695" s="153">
        <v>0.24709474947000001</v>
      </c>
      <c r="X695" s="153">
        <v>0.26026635651000002</v>
      </c>
      <c r="Y695" s="153" t="s">
        <v>46</v>
      </c>
      <c r="Z695" s="153">
        <v>7.2385687205999999E-2</v>
      </c>
      <c r="AA695" s="153">
        <v>6.6291753240000001E-2</v>
      </c>
      <c r="AB695" s="178">
        <v>-1.1955718089</v>
      </c>
      <c r="AC695" s="177">
        <v>-1.1392454075</v>
      </c>
      <c r="AD695" s="153">
        <v>-7.3238208986000003E-2</v>
      </c>
      <c r="AE695" s="153">
        <v>-0.10683678485999999</v>
      </c>
      <c r="AF695" s="181">
        <v>1.0906198</v>
      </c>
      <c r="AG695" s="180">
        <v>39896.17179</v>
      </c>
      <c r="AH695" s="180">
        <v>-17169.85339</v>
      </c>
      <c r="AI695" s="128" t="s">
        <v>46</v>
      </c>
      <c r="AJ695" s="128" t="s">
        <v>46</v>
      </c>
      <c r="AK695" s="128" t="s">
        <v>46</v>
      </c>
    </row>
    <row r="696" spans="1:37" ht="14.75" customHeight="1" x14ac:dyDescent="0.35">
      <c r="A696" s="8"/>
      <c r="B696" s="129">
        <v>28974050000199</v>
      </c>
      <c r="C696" s="125" t="s">
        <v>8177</v>
      </c>
      <c r="D696" s="122"/>
      <c r="E696" s="126" t="s">
        <v>8147</v>
      </c>
      <c r="F696" s="126" t="s">
        <v>163</v>
      </c>
      <c r="G696" s="126" t="s">
        <v>3570</v>
      </c>
      <c r="H696" s="127">
        <v>1</v>
      </c>
      <c r="I696" s="127">
        <v>1</v>
      </c>
      <c r="J696" s="127">
        <v>0</v>
      </c>
      <c r="K696" s="126" t="s">
        <v>215</v>
      </c>
      <c r="L696" s="126" t="s">
        <v>215</v>
      </c>
      <c r="M696" s="153">
        <v>2E-3</v>
      </c>
      <c r="N696" s="128" t="s">
        <v>46</v>
      </c>
      <c r="O696" s="155">
        <v>43530</v>
      </c>
      <c r="P696" s="153">
        <v>1.1998550389999999E-2</v>
      </c>
      <c r="Q696" s="153">
        <v>0.10324599712999999</v>
      </c>
      <c r="R696" s="153">
        <v>0.13086059029</v>
      </c>
      <c r="S696" s="153">
        <v>0.25808915846000002</v>
      </c>
      <c r="T696" s="153">
        <v>0.42340311397999997</v>
      </c>
      <c r="U696" s="153">
        <v>0.98354394979999993</v>
      </c>
      <c r="V696" s="153">
        <v>0.99640318777000003</v>
      </c>
      <c r="W696" s="153">
        <v>0.98280799560000009</v>
      </c>
      <c r="X696" s="153">
        <v>0.99906380755000002</v>
      </c>
      <c r="Y696" s="153">
        <v>0.99055206549000008</v>
      </c>
      <c r="Z696" s="153">
        <v>1.2072016688E-3</v>
      </c>
      <c r="AA696" s="153">
        <v>3.3461782921E-3</v>
      </c>
      <c r="AB696" s="178">
        <v>-2.3332675321999998</v>
      </c>
      <c r="AC696" s="177">
        <v>-1.1968673325000001</v>
      </c>
      <c r="AD696" s="153">
        <v>0</v>
      </c>
      <c r="AE696" s="153">
        <v>-5.4848179174999999E-3</v>
      </c>
      <c r="AF696" s="181">
        <v>1.7218367999999999</v>
      </c>
      <c r="AG696" s="180">
        <v>10719.90213</v>
      </c>
      <c r="AH696" s="180">
        <v>-459.74452998999999</v>
      </c>
      <c r="AI696" s="128" t="s">
        <v>46</v>
      </c>
      <c r="AJ696" s="128" t="s">
        <v>46</v>
      </c>
      <c r="AK696" s="128" t="s">
        <v>46</v>
      </c>
    </row>
    <row r="697" spans="1:37" ht="14.75" customHeight="1" x14ac:dyDescent="0.35">
      <c r="A697" s="8"/>
      <c r="B697" s="129">
        <v>9636818000170</v>
      </c>
      <c r="C697" s="125" t="s">
        <v>8178</v>
      </c>
      <c r="D697" s="122"/>
      <c r="E697" s="126" t="s">
        <v>8147</v>
      </c>
      <c r="F697" s="126" t="s">
        <v>163</v>
      </c>
      <c r="G697" s="126" t="s">
        <v>3570</v>
      </c>
      <c r="H697" s="127">
        <v>250000</v>
      </c>
      <c r="I697" s="127">
        <v>1</v>
      </c>
      <c r="J697" s="127">
        <v>250000</v>
      </c>
      <c r="K697" s="126" t="s">
        <v>215</v>
      </c>
      <c r="L697" s="126" t="s">
        <v>215</v>
      </c>
      <c r="M697" s="153">
        <v>1.5E-3</v>
      </c>
      <c r="N697" s="128" t="s">
        <v>46</v>
      </c>
      <c r="O697" s="155">
        <v>39759</v>
      </c>
      <c r="P697" s="153">
        <v>1.2146097735000002E-2</v>
      </c>
      <c r="Q697" s="153">
        <v>0.10330305196999999</v>
      </c>
      <c r="R697" s="153">
        <v>0.13235478559</v>
      </c>
      <c r="S697" s="153">
        <v>0.25718657189999999</v>
      </c>
      <c r="T697" s="153">
        <v>0.42574669120000003</v>
      </c>
      <c r="U697" s="153">
        <v>0.99563868576999992</v>
      </c>
      <c r="V697" s="153">
        <v>0.99695381084000001</v>
      </c>
      <c r="W697" s="153">
        <v>0.99402991569999999</v>
      </c>
      <c r="X697" s="153">
        <v>0.99556989260999995</v>
      </c>
      <c r="Y697" s="153">
        <v>0.99603486707</v>
      </c>
      <c r="Z697" s="153">
        <v>1.1472108758000001E-3</v>
      </c>
      <c r="AA697" s="153">
        <v>2.2794672232999999E-3</v>
      </c>
      <c r="AB697" s="178">
        <v>-0.87262003569000002</v>
      </c>
      <c r="AC697" s="177">
        <v>-2.3135839221999999</v>
      </c>
      <c r="AD697" s="153">
        <v>0</v>
      </c>
      <c r="AE697" s="153">
        <v>-6.8813068473000004E-3</v>
      </c>
      <c r="AF697" s="181">
        <v>4.5918863999999999</v>
      </c>
      <c r="AG697" s="180">
        <v>836606.98670999997</v>
      </c>
      <c r="AH697" s="180">
        <v>97680.986520999999</v>
      </c>
      <c r="AI697" s="128" t="s">
        <v>46</v>
      </c>
      <c r="AJ697" s="128" t="s">
        <v>46</v>
      </c>
      <c r="AK697" s="128" t="s">
        <v>46</v>
      </c>
    </row>
    <row r="698" spans="1:37" ht="14.75" customHeight="1" x14ac:dyDescent="0.35">
      <c r="A698" s="8"/>
      <c r="B698" s="129">
        <v>9639909000169</v>
      </c>
      <c r="C698" s="125" t="s">
        <v>8179</v>
      </c>
      <c r="D698" s="122"/>
      <c r="E698" s="126" t="s">
        <v>8147</v>
      </c>
      <c r="F698" s="126" t="s">
        <v>163</v>
      </c>
      <c r="G698" s="126" t="s">
        <v>3570</v>
      </c>
      <c r="H698" s="127">
        <v>1</v>
      </c>
      <c r="I698" s="127">
        <v>1</v>
      </c>
      <c r="J698" s="127">
        <v>1</v>
      </c>
      <c r="K698" s="126" t="s">
        <v>215</v>
      </c>
      <c r="L698" s="126" t="s">
        <v>215</v>
      </c>
      <c r="M698" s="153">
        <v>2E-3</v>
      </c>
      <c r="N698" s="128" t="s">
        <v>46</v>
      </c>
      <c r="O698" s="155">
        <v>39759</v>
      </c>
      <c r="P698" s="153">
        <v>1.2076045916E-2</v>
      </c>
      <c r="Q698" s="153">
        <v>0.10257281519</v>
      </c>
      <c r="R698" s="153">
        <v>0.13133623193999999</v>
      </c>
      <c r="S698" s="153">
        <v>0.25489946271000002</v>
      </c>
      <c r="T698" s="153">
        <v>0.42178388920000004</v>
      </c>
      <c r="U698" s="153">
        <v>0.98989640516999999</v>
      </c>
      <c r="V698" s="153">
        <v>0.98990646492000001</v>
      </c>
      <c r="W698" s="153">
        <v>0.9863802278199999</v>
      </c>
      <c r="X698" s="153">
        <v>0.98671648694000003</v>
      </c>
      <c r="Y698" s="153">
        <v>0.98676388728999997</v>
      </c>
      <c r="Z698" s="153">
        <v>1.1221689969999999E-3</v>
      </c>
      <c r="AA698" s="153">
        <v>2.2897794799E-3</v>
      </c>
      <c r="AB698" s="178">
        <v>-2.0911255069000001</v>
      </c>
      <c r="AC698" s="177">
        <v>-4.4310827880000003</v>
      </c>
      <c r="AD698" s="153">
        <v>0</v>
      </c>
      <c r="AE698" s="153">
        <v>-7.0878532106E-3</v>
      </c>
      <c r="AF698" s="181">
        <v>4.4314783000000002</v>
      </c>
      <c r="AG698" s="180">
        <v>1146463.1381000001</v>
      </c>
      <c r="AH698" s="180">
        <v>-80428.240399999995</v>
      </c>
      <c r="AI698" s="128" t="s">
        <v>46</v>
      </c>
      <c r="AJ698" s="128" t="s">
        <v>46</v>
      </c>
      <c r="AK698" s="128" t="s">
        <v>46</v>
      </c>
    </row>
    <row r="699" spans="1:37" ht="14.75" customHeight="1" x14ac:dyDescent="0.35">
      <c r="A699" s="8"/>
      <c r="B699" s="129">
        <v>31525200000191</v>
      </c>
      <c r="C699" s="125" t="s">
        <v>8180</v>
      </c>
      <c r="D699" s="122"/>
      <c r="E699" s="126" t="s">
        <v>8147</v>
      </c>
      <c r="F699" s="126" t="s">
        <v>114</v>
      </c>
      <c r="G699" s="126" t="s">
        <v>4426</v>
      </c>
      <c r="H699" s="127">
        <v>50000</v>
      </c>
      <c r="I699" s="127">
        <v>10000</v>
      </c>
      <c r="J699" s="127">
        <v>50000</v>
      </c>
      <c r="K699" s="126" t="s">
        <v>216</v>
      </c>
      <c r="L699" s="126" t="s">
        <v>224</v>
      </c>
      <c r="M699" s="153">
        <v>4.0000000000000001E-3</v>
      </c>
      <c r="N699" s="128" t="s">
        <v>46</v>
      </c>
      <c r="O699" s="155">
        <v>43938</v>
      </c>
      <c r="P699" s="153">
        <v>1.5005847910000002E-2</v>
      </c>
      <c r="Q699" s="153">
        <v>-2.0044917937000001E-2</v>
      </c>
      <c r="R699" s="153">
        <v>0.1383869881</v>
      </c>
      <c r="S699" s="153">
        <v>0.64646375889999996</v>
      </c>
      <c r="T699" s="153">
        <v>0.85050594806000002</v>
      </c>
      <c r="U699" s="153">
        <v>1.2300578356</v>
      </c>
      <c r="V699" s="153">
        <v>-0.19344885695</v>
      </c>
      <c r="W699" s="153">
        <v>1.0393338291000001</v>
      </c>
      <c r="X699" s="153">
        <v>2.5024629018</v>
      </c>
      <c r="Y699" s="153">
        <v>1.9897596304</v>
      </c>
      <c r="Z699" s="153">
        <v>0.18664466527999998</v>
      </c>
      <c r="AA699" s="153">
        <v>0.19378518581000001</v>
      </c>
      <c r="AB699" s="178">
        <v>0.11923245120000001</v>
      </c>
      <c r="AC699" s="177">
        <v>0.43211413124999998</v>
      </c>
      <c r="AD699" s="153">
        <v>-0.20758370308999999</v>
      </c>
      <c r="AE699" s="153">
        <v>-0.30764620852000002</v>
      </c>
      <c r="AF699" s="181">
        <v>2.3066217999999998</v>
      </c>
      <c r="AG699" s="180">
        <v>12841.39666</v>
      </c>
      <c r="AH699" s="180">
        <v>-25126.677899999999</v>
      </c>
      <c r="AI699" s="128" t="s">
        <v>46</v>
      </c>
      <c r="AJ699" s="128" t="s">
        <v>46</v>
      </c>
      <c r="AK699" s="128" t="s">
        <v>46</v>
      </c>
    </row>
    <row r="700" spans="1:37" ht="14.75" customHeight="1" x14ac:dyDescent="0.35">
      <c r="A700" s="8"/>
      <c r="B700" s="129">
        <v>52984486000143</v>
      </c>
      <c r="C700" s="125" t="s">
        <v>8181</v>
      </c>
      <c r="D700" s="122"/>
      <c r="E700" s="126" t="s">
        <v>8147</v>
      </c>
      <c r="F700" s="126" t="s">
        <v>163</v>
      </c>
      <c r="G700" s="126" t="s">
        <v>3547</v>
      </c>
      <c r="H700" s="127">
        <v>50000</v>
      </c>
      <c r="I700" s="127">
        <v>50000</v>
      </c>
      <c r="J700" s="127">
        <v>50000</v>
      </c>
      <c r="K700" s="126" t="s">
        <v>214</v>
      </c>
      <c r="L700" s="126" t="s">
        <v>3554</v>
      </c>
      <c r="M700" s="153">
        <v>3.0000000000000001E-3</v>
      </c>
      <c r="N700" s="128" t="s">
        <v>46</v>
      </c>
      <c r="O700" s="155">
        <v>45420</v>
      </c>
      <c r="P700" s="153">
        <v>2.8104542276E-2</v>
      </c>
      <c r="Q700" s="153">
        <v>0.14055180240000001</v>
      </c>
      <c r="R700" s="153">
        <v>0.16911101222</v>
      </c>
      <c r="S700" s="153" t="s">
        <v>46</v>
      </c>
      <c r="T700" s="153" t="s">
        <v>46</v>
      </c>
      <c r="U700" s="153">
        <v>2.3037826753999999</v>
      </c>
      <c r="V700" s="153">
        <v>1.3564328675999999</v>
      </c>
      <c r="W700" s="153">
        <v>1.2700818067999999</v>
      </c>
      <c r="X700" s="153" t="s">
        <v>46</v>
      </c>
      <c r="Y700" s="153" t="s">
        <v>46</v>
      </c>
      <c r="Z700" s="153">
        <v>1.5382295107E-2</v>
      </c>
      <c r="AA700" s="153">
        <v>1.3374981579E-2</v>
      </c>
      <c r="AB700" s="178">
        <v>2.0984003698000002</v>
      </c>
      <c r="AC700" s="177">
        <v>2.3052808649999998</v>
      </c>
      <c r="AD700" s="153">
        <v>-8.7752976987000002E-3</v>
      </c>
      <c r="AE700" s="153">
        <v>-8.7752976987000002E-3</v>
      </c>
      <c r="AF700" s="181">
        <v>1.2300873999999999</v>
      </c>
      <c r="AG700" s="180">
        <v>28868.393680000001</v>
      </c>
      <c r="AH700" s="180">
        <v>-1012.96421</v>
      </c>
      <c r="AI700" s="128" t="s">
        <v>46</v>
      </c>
      <c r="AJ700" s="128" t="s">
        <v>46</v>
      </c>
      <c r="AK700" s="128" t="s">
        <v>46</v>
      </c>
    </row>
    <row r="701" spans="1:37" ht="14.75" customHeight="1" x14ac:dyDescent="0.35">
      <c r="A701" s="8"/>
      <c r="B701" s="129">
        <v>1608399000150</v>
      </c>
      <c r="C701" s="125" t="s">
        <v>8182</v>
      </c>
      <c r="D701" s="122" t="s">
        <v>3394</v>
      </c>
      <c r="E701" s="126" t="s">
        <v>8147</v>
      </c>
      <c r="F701" s="126" t="s">
        <v>114</v>
      </c>
      <c r="G701" s="126" t="s">
        <v>115</v>
      </c>
      <c r="H701" s="127">
        <v>50000</v>
      </c>
      <c r="I701" s="127">
        <v>50000</v>
      </c>
      <c r="J701" s="127">
        <v>50000</v>
      </c>
      <c r="K701" s="126" t="s">
        <v>216</v>
      </c>
      <c r="L701" s="126" t="s">
        <v>223</v>
      </c>
      <c r="M701" s="153">
        <v>1.4999999999999999E-2</v>
      </c>
      <c r="N701" s="128" t="s">
        <v>46</v>
      </c>
      <c r="O701" s="155">
        <v>35432</v>
      </c>
      <c r="P701" s="153">
        <v>3.696456167E-2</v>
      </c>
      <c r="Q701" s="153">
        <v>0.29070897667000001</v>
      </c>
      <c r="R701" s="153">
        <v>0.13093916584000001</v>
      </c>
      <c r="S701" s="153">
        <v>0.21441629562</v>
      </c>
      <c r="T701" s="153">
        <v>0.25116883399000001</v>
      </c>
      <c r="U701" s="153">
        <v>3.0300552821999998</v>
      </c>
      <c r="V701" s="153">
        <v>2.8055649527000002</v>
      </c>
      <c r="W701" s="153">
        <v>0.98339812499000001</v>
      </c>
      <c r="X701" s="153">
        <v>0.83000604124999999</v>
      </c>
      <c r="Y701" s="153">
        <v>0.58760977205999998</v>
      </c>
      <c r="Z701" s="153">
        <v>0.16567252388000001</v>
      </c>
      <c r="AA701" s="153">
        <v>0.22077154263000001</v>
      </c>
      <c r="AB701" s="178">
        <v>1.1482307318E-3</v>
      </c>
      <c r="AC701" s="177">
        <v>0.17779661406</v>
      </c>
      <c r="AD701" s="153">
        <v>-0.14030611587</v>
      </c>
      <c r="AE701" s="153">
        <v>-0.64939487364000004</v>
      </c>
      <c r="AF701" s="181">
        <v>65.5851969</v>
      </c>
      <c r="AG701" s="180">
        <v>27978.598480000001</v>
      </c>
      <c r="AH701" s="180">
        <v>-8357.0651400000006</v>
      </c>
      <c r="AI701" s="128" t="s">
        <v>46</v>
      </c>
      <c r="AJ701" s="128" t="s">
        <v>46</v>
      </c>
      <c r="AK701" s="128" t="s">
        <v>46</v>
      </c>
    </row>
    <row r="702" spans="1:37" ht="14.75" customHeight="1" x14ac:dyDescent="0.35">
      <c r="A702" s="8"/>
      <c r="B702" s="129">
        <v>26859444000170</v>
      </c>
      <c r="C702" s="125" t="s">
        <v>8183</v>
      </c>
      <c r="D702" s="122" t="s">
        <v>3394</v>
      </c>
      <c r="E702" s="126" t="s">
        <v>8147</v>
      </c>
      <c r="F702" s="126" t="s">
        <v>114</v>
      </c>
      <c r="G702" s="126" t="s">
        <v>115</v>
      </c>
      <c r="H702" s="127">
        <v>50000</v>
      </c>
      <c r="I702" s="127">
        <v>50000</v>
      </c>
      <c r="J702" s="127">
        <v>50000</v>
      </c>
      <c r="K702" s="126" t="s">
        <v>222</v>
      </c>
      <c r="L702" s="126" t="s">
        <v>221</v>
      </c>
      <c r="M702" s="153">
        <v>1.4999999999999999E-2</v>
      </c>
      <c r="N702" s="128" t="s">
        <v>46</v>
      </c>
      <c r="O702" s="155">
        <v>43196</v>
      </c>
      <c r="P702" s="153">
        <v>3.6449031862999998E-2</v>
      </c>
      <c r="Q702" s="153">
        <v>0.29589570822</v>
      </c>
      <c r="R702" s="153">
        <v>0.19031774771999999</v>
      </c>
      <c r="S702" s="153">
        <v>0.26893760744</v>
      </c>
      <c r="T702" s="153">
        <v>0.34931538232999998</v>
      </c>
      <c r="U702" s="153">
        <v>2.9877963254000002</v>
      </c>
      <c r="V702" s="153">
        <v>2.8556208966999996</v>
      </c>
      <c r="W702" s="153">
        <v>1.4293516768000001</v>
      </c>
      <c r="X702" s="153">
        <v>1.0410581819</v>
      </c>
      <c r="Y702" s="153">
        <v>0.81722373325999997</v>
      </c>
      <c r="Z702" s="153">
        <v>0.12506772855000001</v>
      </c>
      <c r="AA702" s="153">
        <v>0.15542867271999999</v>
      </c>
      <c r="AB702" s="178">
        <v>0.47121260542999999</v>
      </c>
      <c r="AC702" s="177">
        <v>0.18691411793000001</v>
      </c>
      <c r="AD702" s="153">
        <v>-9.164533397199999E-2</v>
      </c>
      <c r="AE702" s="153">
        <v>-0.3380911083</v>
      </c>
      <c r="AF702" s="181">
        <v>2.0907936</v>
      </c>
      <c r="AG702" s="180">
        <v>190424.49121000001</v>
      </c>
      <c r="AH702" s="180">
        <v>32442.999250000001</v>
      </c>
      <c r="AI702" s="128" t="s">
        <v>46</v>
      </c>
      <c r="AJ702" s="128" t="s">
        <v>46</v>
      </c>
      <c r="AK702" s="128" t="s">
        <v>46</v>
      </c>
    </row>
    <row r="703" spans="1:37" ht="14.75" customHeight="1" x14ac:dyDescent="0.35">
      <c r="A703" s="8"/>
      <c r="B703" s="129">
        <v>4806420000110</v>
      </c>
      <c r="C703" s="125" t="s">
        <v>8184</v>
      </c>
      <c r="D703" s="122"/>
      <c r="E703" s="126" t="s">
        <v>8185</v>
      </c>
      <c r="F703" s="126" t="s">
        <v>114</v>
      </c>
      <c r="G703" s="126" t="s">
        <v>115</v>
      </c>
      <c r="H703" s="127">
        <v>100000</v>
      </c>
      <c r="I703" s="127">
        <v>50000</v>
      </c>
      <c r="J703" s="127">
        <v>100000</v>
      </c>
      <c r="K703" s="126" t="s">
        <v>7615</v>
      </c>
      <c r="L703" s="126" t="s">
        <v>7525</v>
      </c>
      <c r="M703" s="153">
        <v>0.02</v>
      </c>
      <c r="N703" s="128" t="s">
        <v>46</v>
      </c>
      <c r="O703" s="155">
        <v>37244</v>
      </c>
      <c r="P703" s="153">
        <v>2.4650800867999999E-2</v>
      </c>
      <c r="Q703" s="153">
        <v>0.13132574562999999</v>
      </c>
      <c r="R703" s="153">
        <v>0.18600682529000001</v>
      </c>
      <c r="S703" s="153">
        <v>0.29023986058000001</v>
      </c>
      <c r="T703" s="153">
        <v>0.38465493473000001</v>
      </c>
      <c r="U703" s="153">
        <v>2.0206729366</v>
      </c>
      <c r="V703" s="153">
        <v>1.2673943321000001</v>
      </c>
      <c r="W703" s="153">
        <v>1.3969751682</v>
      </c>
      <c r="X703" s="153">
        <v>1.1235192594999999</v>
      </c>
      <c r="Y703" s="153">
        <v>0.89990065617000004</v>
      </c>
      <c r="Z703" s="153">
        <v>4.0156213924999996E-2</v>
      </c>
      <c r="AA703" s="153">
        <v>0.15376551367999999</v>
      </c>
      <c r="AB703" s="178">
        <v>1.186757386</v>
      </c>
      <c r="AC703" s="177">
        <v>6.4813651186999999E-2</v>
      </c>
      <c r="AD703" s="153">
        <v>-1.4370950429000001E-2</v>
      </c>
      <c r="AE703" s="153">
        <v>-0.44388416474999998</v>
      </c>
      <c r="AF703" s="181">
        <v>95.734694500000003</v>
      </c>
      <c r="AG703" s="180">
        <v>463559.44757000002</v>
      </c>
      <c r="AH703" s="180">
        <v>-20091.687590000001</v>
      </c>
      <c r="AI703" s="128" t="s">
        <v>46</v>
      </c>
      <c r="AJ703" s="128" t="s">
        <v>46</v>
      </c>
      <c r="AK703" s="128" t="s">
        <v>46</v>
      </c>
    </row>
    <row r="704" spans="1:37" ht="14.75" customHeight="1" x14ac:dyDescent="0.35">
      <c r="A704" s="8"/>
      <c r="B704" s="129">
        <v>3408336000186</v>
      </c>
      <c r="C704" s="125" t="s">
        <v>8186</v>
      </c>
      <c r="D704" s="122" t="s">
        <v>3393</v>
      </c>
      <c r="E704" s="126" t="s">
        <v>8185</v>
      </c>
      <c r="F704" s="126" t="s">
        <v>114</v>
      </c>
      <c r="G704" s="126" t="s">
        <v>5078</v>
      </c>
      <c r="H704" s="127">
        <v>50000</v>
      </c>
      <c r="I704" s="127">
        <v>50000</v>
      </c>
      <c r="J704" s="127">
        <v>50000</v>
      </c>
      <c r="K704" s="126" t="s">
        <v>216</v>
      </c>
      <c r="L704" s="126" t="s">
        <v>223</v>
      </c>
      <c r="M704" s="153">
        <v>0.02</v>
      </c>
      <c r="N704" s="128" t="s">
        <v>46</v>
      </c>
      <c r="O704" s="155">
        <v>36462</v>
      </c>
      <c r="P704" s="153">
        <v>4.9328120701999996E-2</v>
      </c>
      <c r="Q704" s="153">
        <v>0.29419653964999998</v>
      </c>
      <c r="R704" s="153">
        <v>0.19726619370000001</v>
      </c>
      <c r="S704" s="153">
        <v>0.26774952208999997</v>
      </c>
      <c r="T704" s="153">
        <v>0.29371171503999999</v>
      </c>
      <c r="U704" s="153">
        <v>4.0435196832000004</v>
      </c>
      <c r="V704" s="153">
        <v>2.8392226147000001</v>
      </c>
      <c r="W704" s="153">
        <v>1.4815368936</v>
      </c>
      <c r="X704" s="153">
        <v>1.0364591004000001</v>
      </c>
      <c r="Y704" s="153">
        <v>0.68713889054999999</v>
      </c>
      <c r="Z704" s="153">
        <v>0.14029981814</v>
      </c>
      <c r="AA704" s="153">
        <v>0.24815270522999999</v>
      </c>
      <c r="AB704" s="178">
        <v>0.47937511971000002</v>
      </c>
      <c r="AC704" s="177">
        <v>0.17438683171</v>
      </c>
      <c r="AD704" s="153">
        <v>-9.0456226602999998E-2</v>
      </c>
      <c r="AE704" s="153">
        <v>-0.65141213910000006</v>
      </c>
      <c r="AF704" s="181">
        <v>26.3988573</v>
      </c>
      <c r="AG704" s="180">
        <v>10250.50647</v>
      </c>
      <c r="AH704" s="180">
        <v>-1058.9859100000001</v>
      </c>
      <c r="AI704" s="128" t="s">
        <v>46</v>
      </c>
      <c r="AJ704" s="128" t="s">
        <v>46</v>
      </c>
      <c r="AK704" s="128" t="s">
        <v>46</v>
      </c>
    </row>
    <row r="705" spans="1:37" ht="14.75" customHeight="1" x14ac:dyDescent="0.35">
      <c r="A705" s="8"/>
      <c r="B705" s="129">
        <v>30507901000135</v>
      </c>
      <c r="C705" s="125" t="s">
        <v>8187</v>
      </c>
      <c r="D705" s="122" t="s">
        <v>3394</v>
      </c>
      <c r="E705" s="126" t="s">
        <v>8147</v>
      </c>
      <c r="F705" s="126" t="s">
        <v>114</v>
      </c>
      <c r="G705" s="126" t="s">
        <v>115</v>
      </c>
      <c r="H705" s="127">
        <v>50000</v>
      </c>
      <c r="I705" s="127">
        <v>50000</v>
      </c>
      <c r="J705" s="127">
        <v>50000</v>
      </c>
      <c r="K705" s="126" t="s">
        <v>222</v>
      </c>
      <c r="L705" s="126" t="s">
        <v>221</v>
      </c>
      <c r="M705" s="153">
        <v>7.4999999999999997E-3</v>
      </c>
      <c r="N705" s="128" t="s">
        <v>46</v>
      </c>
      <c r="O705" s="155">
        <v>43642</v>
      </c>
      <c r="P705" s="153">
        <v>3.6095044159E-2</v>
      </c>
      <c r="Q705" s="153">
        <v>0.29693363365999997</v>
      </c>
      <c r="R705" s="153">
        <v>0.19517997348000002</v>
      </c>
      <c r="S705" s="153">
        <v>0.28345342591</v>
      </c>
      <c r="T705" s="153">
        <v>0.37392125571000001</v>
      </c>
      <c r="U705" s="153">
        <v>2.9587792814</v>
      </c>
      <c r="V705" s="153">
        <v>2.8656376744999998</v>
      </c>
      <c r="W705" s="153">
        <v>1.4658686629</v>
      </c>
      <c r="X705" s="153">
        <v>1.0972489532</v>
      </c>
      <c r="Y705" s="153">
        <v>0.87478920192000009</v>
      </c>
      <c r="Z705" s="153">
        <v>0.12219999592000001</v>
      </c>
      <c r="AA705" s="153">
        <v>0.16324835509999999</v>
      </c>
      <c r="AB705" s="178">
        <v>0.51475423591000002</v>
      </c>
      <c r="AC705" s="177">
        <v>0.12034179381</v>
      </c>
      <c r="AD705" s="153">
        <v>-8.8834161352999985E-2</v>
      </c>
      <c r="AE705" s="153">
        <v>-0.33740791733000003</v>
      </c>
      <c r="AF705" s="181">
        <v>1.7819837000000001</v>
      </c>
      <c r="AG705" s="180">
        <v>26057.410510000002</v>
      </c>
      <c r="AH705" s="180">
        <v>-17144.16907</v>
      </c>
      <c r="AI705" s="128" t="s">
        <v>46</v>
      </c>
      <c r="AJ705" s="128" t="s">
        <v>46</v>
      </c>
      <c r="AK705" s="128" t="s">
        <v>46</v>
      </c>
    </row>
    <row r="706" spans="1:37" ht="14.75" customHeight="1" x14ac:dyDescent="0.35">
      <c r="A706" s="8"/>
      <c r="B706" s="129">
        <v>2201164000102</v>
      </c>
      <c r="C706" s="125" t="s">
        <v>8188</v>
      </c>
      <c r="D706" s="122" t="s">
        <v>3552</v>
      </c>
      <c r="E706" s="126" t="s">
        <v>8189</v>
      </c>
      <c r="F706" s="126" t="s">
        <v>163</v>
      </c>
      <c r="G706" s="126" t="s">
        <v>3566</v>
      </c>
      <c r="H706" s="127">
        <v>0.01</v>
      </c>
      <c r="I706" s="127">
        <v>0.01</v>
      </c>
      <c r="J706" s="127">
        <v>0.01</v>
      </c>
      <c r="K706" s="126" t="s">
        <v>215</v>
      </c>
      <c r="L706" s="126" t="s">
        <v>215</v>
      </c>
      <c r="M706" s="153">
        <v>1.1000000000000001E-2</v>
      </c>
      <c r="N706" s="128" t="s">
        <v>46</v>
      </c>
      <c r="O706" s="155">
        <v>36528</v>
      </c>
      <c r="P706" s="153">
        <v>1.1186084053000001E-2</v>
      </c>
      <c r="Q706" s="153">
        <v>0.13499951013</v>
      </c>
      <c r="R706" s="153">
        <v>0.10946945099000001</v>
      </c>
      <c r="S706" s="153">
        <v>0.18251352442000002</v>
      </c>
      <c r="T706" s="153">
        <v>0.34244438389999998</v>
      </c>
      <c r="U706" s="153">
        <v>0.91694454207999998</v>
      </c>
      <c r="V706" s="153">
        <v>1.3028489819</v>
      </c>
      <c r="W706" s="153">
        <v>0.82215318967000006</v>
      </c>
      <c r="X706" s="153">
        <v>0.70651033047</v>
      </c>
      <c r="Y706" s="153">
        <v>0.80114902463000004</v>
      </c>
      <c r="Z706" s="153">
        <v>3.6025856420000002E-2</v>
      </c>
      <c r="AA706" s="153">
        <v>3.0217651413999999E-2</v>
      </c>
      <c r="AB706" s="178">
        <v>-0.56606064974000003</v>
      </c>
      <c r="AC706" s="177">
        <v>-0.18568669697000001</v>
      </c>
      <c r="AD706" s="153">
        <v>-3.0666624436E-2</v>
      </c>
      <c r="AE706" s="153">
        <v>-6.4632644919000004E-2</v>
      </c>
      <c r="AF706" s="181">
        <v>18.593806000000001</v>
      </c>
      <c r="AG706" s="180">
        <v>116280.36765</v>
      </c>
      <c r="AH706" s="180">
        <v>-8242.3933500000003</v>
      </c>
      <c r="AI706" s="128" t="s">
        <v>46</v>
      </c>
      <c r="AJ706" s="128" t="s">
        <v>46</v>
      </c>
      <c r="AK706" s="128" t="s">
        <v>46</v>
      </c>
    </row>
    <row r="707" spans="1:37" ht="14.75" customHeight="1" x14ac:dyDescent="0.35">
      <c r="A707" s="8"/>
      <c r="B707" s="129">
        <v>5164358000173</v>
      </c>
      <c r="C707" s="125" t="s">
        <v>8190</v>
      </c>
      <c r="D707" s="122"/>
      <c r="E707" s="126" t="s">
        <v>8189</v>
      </c>
      <c r="F707" s="126" t="s">
        <v>163</v>
      </c>
      <c r="G707" s="126" t="s">
        <v>7799</v>
      </c>
      <c r="H707" s="127">
        <v>0.01</v>
      </c>
      <c r="I707" s="127">
        <v>0.01</v>
      </c>
      <c r="J707" s="127">
        <v>0.01</v>
      </c>
      <c r="K707" s="126" t="s">
        <v>215</v>
      </c>
      <c r="L707" s="126" t="s">
        <v>215</v>
      </c>
      <c r="M707" s="153">
        <v>2E-3</v>
      </c>
      <c r="N707" s="128" t="s">
        <v>46</v>
      </c>
      <c r="O707" s="155">
        <v>38657</v>
      </c>
      <c r="P707" s="153">
        <v>1.1988112010000001E-2</v>
      </c>
      <c r="Q707" s="153">
        <v>0.10152554243999999</v>
      </c>
      <c r="R707" s="153">
        <v>0.13027591885000001</v>
      </c>
      <c r="S707" s="153">
        <v>0.25232503511999999</v>
      </c>
      <c r="T707" s="153">
        <v>0.41739684405999999</v>
      </c>
      <c r="U707" s="153">
        <v>0.98268829598999996</v>
      </c>
      <c r="V707" s="153">
        <v>0.97979947830000003</v>
      </c>
      <c r="W707" s="153">
        <v>0.97841691221999993</v>
      </c>
      <c r="X707" s="153">
        <v>0.97675087104000002</v>
      </c>
      <c r="Y707" s="153">
        <v>0.9765003901999999</v>
      </c>
      <c r="Z707" s="153">
        <v>8.6685706498000007E-4</v>
      </c>
      <c r="AA707" s="153">
        <v>2.6845161893000002E-3</v>
      </c>
      <c r="AB707" s="178">
        <v>-38.656637975999999</v>
      </c>
      <c r="AC707" s="177">
        <v>-0.60543236440000003</v>
      </c>
      <c r="AD707" s="153">
        <v>0</v>
      </c>
      <c r="AE707" s="153">
        <v>-2.9417146301000002E-3</v>
      </c>
      <c r="AF707" s="181">
        <v>6.8428430000000002</v>
      </c>
      <c r="AG707" s="180">
        <v>3070343.7758999998</v>
      </c>
      <c r="AH707" s="180">
        <v>-46319.589677999997</v>
      </c>
      <c r="AI707" s="128" t="s">
        <v>46</v>
      </c>
      <c r="AJ707" s="128" t="s">
        <v>46</v>
      </c>
      <c r="AK707" s="128" t="s">
        <v>46</v>
      </c>
    </row>
    <row r="708" spans="1:37" ht="14.75" customHeight="1" x14ac:dyDescent="0.35">
      <c r="A708" s="8"/>
      <c r="B708" s="129">
        <v>51255391000126</v>
      </c>
      <c r="C708" s="125" t="s">
        <v>8191</v>
      </c>
      <c r="D708" s="122"/>
      <c r="E708" s="126" t="s">
        <v>8189</v>
      </c>
      <c r="F708" s="126" t="s">
        <v>163</v>
      </c>
      <c r="G708" s="126" t="s">
        <v>6822</v>
      </c>
      <c r="H708" s="127">
        <v>1000</v>
      </c>
      <c r="I708" s="127">
        <v>100</v>
      </c>
      <c r="J708" s="127">
        <v>0.01</v>
      </c>
      <c r="K708" s="126" t="s">
        <v>215</v>
      </c>
      <c r="L708" s="126" t="s">
        <v>215</v>
      </c>
      <c r="M708" s="153">
        <v>1.3000000000000001E-2</v>
      </c>
      <c r="N708" s="128" t="s">
        <v>46</v>
      </c>
      <c r="O708" s="155">
        <v>45119</v>
      </c>
      <c r="P708" s="153">
        <v>1.0833575111999999E-2</v>
      </c>
      <c r="Q708" s="153">
        <v>9.0809986778999999E-2</v>
      </c>
      <c r="R708" s="153">
        <v>0.11571675918</v>
      </c>
      <c r="S708" s="153">
        <v>0.22063906905</v>
      </c>
      <c r="T708" s="153" t="s">
        <v>46</v>
      </c>
      <c r="U708" s="153">
        <v>0.88804871504999994</v>
      </c>
      <c r="V708" s="153">
        <v>0.87638613428000001</v>
      </c>
      <c r="W708" s="153">
        <v>0.86907262071000002</v>
      </c>
      <c r="X708" s="153">
        <v>0.85409441349000004</v>
      </c>
      <c r="Y708" s="153" t="s">
        <v>46</v>
      </c>
      <c r="Z708" s="153">
        <v>8.5706598674999991E-4</v>
      </c>
      <c r="AA708" s="153">
        <v>8.9620460587999998E-4</v>
      </c>
      <c r="AB708" s="178">
        <v>-226.18609092</v>
      </c>
      <c r="AC708" s="177">
        <v>-244.99029257000001</v>
      </c>
      <c r="AD708" s="153">
        <v>0</v>
      </c>
      <c r="AE708" s="153">
        <v>0</v>
      </c>
      <c r="AF708" s="181">
        <v>1.2507619999999999</v>
      </c>
      <c r="AG708" s="180">
        <v>351300.77137999999</v>
      </c>
      <c r="AH708" s="180">
        <v>80090.66979</v>
      </c>
      <c r="AI708" s="128" t="s">
        <v>46</v>
      </c>
      <c r="AJ708" s="128" t="s">
        <v>46</v>
      </c>
      <c r="AK708" s="128" t="s">
        <v>46</v>
      </c>
    </row>
    <row r="709" spans="1:37" ht="14.75" customHeight="1" x14ac:dyDescent="0.35">
      <c r="A709" s="8"/>
      <c r="B709" s="129">
        <v>35536542000168</v>
      </c>
      <c r="C709" s="125" t="s">
        <v>8192</v>
      </c>
      <c r="D709" s="122"/>
      <c r="E709" s="126" t="s">
        <v>8189</v>
      </c>
      <c r="F709" s="126" t="s">
        <v>163</v>
      </c>
      <c r="G709" s="126" t="s">
        <v>3566</v>
      </c>
      <c r="H709" s="127">
        <v>50000</v>
      </c>
      <c r="I709" s="127">
        <v>100</v>
      </c>
      <c r="J709" s="127">
        <v>5000</v>
      </c>
      <c r="K709" s="126" t="s">
        <v>215</v>
      </c>
      <c r="L709" s="126" t="s">
        <v>216</v>
      </c>
      <c r="M709" s="153">
        <v>4.0000000000000001E-3</v>
      </c>
      <c r="N709" s="128" t="s">
        <v>7595</v>
      </c>
      <c r="O709" s="155">
        <v>43943</v>
      </c>
      <c r="P709" s="153">
        <v>1.1065119593999998E-2</v>
      </c>
      <c r="Q709" s="153">
        <v>0.10212274022000001</v>
      </c>
      <c r="R709" s="153">
        <v>0.13004284972000002</v>
      </c>
      <c r="S709" s="153">
        <v>0.24362955451000001</v>
      </c>
      <c r="T709" s="153">
        <v>0.40624841386999999</v>
      </c>
      <c r="U709" s="153">
        <v>0.90702885570999991</v>
      </c>
      <c r="V709" s="153">
        <v>0.98556289568</v>
      </c>
      <c r="W709" s="153">
        <v>0.97666648294000002</v>
      </c>
      <c r="X709" s="153">
        <v>0.94309064281999999</v>
      </c>
      <c r="Y709" s="153">
        <v>0.95041862512999997</v>
      </c>
      <c r="Z709" s="153">
        <v>4.6632815657999998E-3</v>
      </c>
      <c r="AA709" s="153">
        <v>4.8299694165000002E-3</v>
      </c>
      <c r="AB709" s="178">
        <v>-0.59745619220000001</v>
      </c>
      <c r="AC709" s="177">
        <v>-0.50980319544999997</v>
      </c>
      <c r="AD709" s="153">
        <v>-7.1502902630999992E-4</v>
      </c>
      <c r="AE709" s="153">
        <v>-3.7930981786000002E-3</v>
      </c>
      <c r="AF709" s="181">
        <v>1629.8449419999999</v>
      </c>
      <c r="AG709" s="180">
        <v>134033.17907000001</v>
      </c>
      <c r="AH709" s="180">
        <v>-7411.3656499999997</v>
      </c>
      <c r="AI709" s="128" t="s">
        <v>46</v>
      </c>
      <c r="AJ709" s="128" t="s">
        <v>46</v>
      </c>
      <c r="AK709" s="128" t="s">
        <v>46</v>
      </c>
    </row>
    <row r="710" spans="1:37" ht="14.75" customHeight="1" x14ac:dyDescent="0.35">
      <c r="A710" s="8"/>
      <c r="B710" s="129">
        <v>50803936000129</v>
      </c>
      <c r="C710" s="125" t="s">
        <v>8193</v>
      </c>
      <c r="D710" s="122"/>
      <c r="E710" s="126" t="s">
        <v>8189</v>
      </c>
      <c r="F710" s="126" t="s">
        <v>163</v>
      </c>
      <c r="G710" s="126" t="s">
        <v>6644</v>
      </c>
      <c r="H710" s="127">
        <v>0.01</v>
      </c>
      <c r="I710" s="127">
        <v>0.01</v>
      </c>
      <c r="J710" s="127">
        <v>0.01</v>
      </c>
      <c r="K710" s="126" t="s">
        <v>215</v>
      </c>
      <c r="L710" s="126" t="s">
        <v>215</v>
      </c>
      <c r="M710" s="153">
        <v>1.7000000000000001E-2</v>
      </c>
      <c r="N710" s="128" t="s">
        <v>46</v>
      </c>
      <c r="O710" s="155">
        <v>45090</v>
      </c>
      <c r="P710" s="153">
        <v>9.4321266059999992E-3</v>
      </c>
      <c r="Q710" s="153">
        <v>7.7171873128000001E-2</v>
      </c>
      <c r="R710" s="153">
        <v>9.7280875557999996E-2</v>
      </c>
      <c r="S710" s="153">
        <v>0.18064437068</v>
      </c>
      <c r="T710" s="153" t="s">
        <v>46</v>
      </c>
      <c r="U710" s="153">
        <v>0.7731693209399999</v>
      </c>
      <c r="V710" s="153">
        <v>0.7447678605100001</v>
      </c>
      <c r="W710" s="153">
        <v>0.73061280026999997</v>
      </c>
      <c r="X710" s="153">
        <v>0.69927483147000002</v>
      </c>
      <c r="Y710" s="153" t="s">
        <v>46</v>
      </c>
      <c r="Z710" s="153">
        <v>8.5253803372999993E-4</v>
      </c>
      <c r="AA710" s="153">
        <v>8.5627980458999992E-4</v>
      </c>
      <c r="AB710" s="178">
        <v>-299.88335936999999</v>
      </c>
      <c r="AC710" s="177">
        <v>-286.60338818999998</v>
      </c>
      <c r="AD710" s="153">
        <v>0</v>
      </c>
      <c r="AE710" s="153">
        <v>0</v>
      </c>
      <c r="AF710" s="181">
        <v>1.213935</v>
      </c>
      <c r="AG710" s="180">
        <v>28804917.357000001</v>
      </c>
      <c r="AH710" s="180">
        <v>6988885.8263999997</v>
      </c>
      <c r="AI710" s="128" t="s">
        <v>46</v>
      </c>
      <c r="AJ710" s="128" t="s">
        <v>46</v>
      </c>
      <c r="AK710" s="128" t="s">
        <v>46</v>
      </c>
    </row>
    <row r="711" spans="1:37" ht="14.75" customHeight="1" x14ac:dyDescent="0.35">
      <c r="A711" s="8"/>
      <c r="B711" s="129">
        <v>22791154000181</v>
      </c>
      <c r="C711" s="125" t="s">
        <v>8194</v>
      </c>
      <c r="D711" s="122" t="s">
        <v>3401</v>
      </c>
      <c r="E711" s="126" t="s">
        <v>8189</v>
      </c>
      <c r="F711" s="126" t="s">
        <v>114</v>
      </c>
      <c r="G711" s="126" t="s">
        <v>115</v>
      </c>
      <c r="H711" s="127">
        <v>0.01</v>
      </c>
      <c r="I711" s="127">
        <v>0.01</v>
      </c>
      <c r="J711" s="127">
        <v>0.01</v>
      </c>
      <c r="K711" s="126" t="s">
        <v>8195</v>
      </c>
      <c r="L711" s="126" t="s">
        <v>220</v>
      </c>
      <c r="M711" s="153">
        <v>0.02</v>
      </c>
      <c r="N711" s="128" t="s">
        <v>7616</v>
      </c>
      <c r="O711" s="155">
        <v>43678</v>
      </c>
      <c r="P711" s="153">
        <v>4.3779813361000001E-2</v>
      </c>
      <c r="Q711" s="153">
        <v>0.23774047839000001</v>
      </c>
      <c r="R711" s="153">
        <v>0.13973554445</v>
      </c>
      <c r="S711" s="153">
        <v>0.29765032347999998</v>
      </c>
      <c r="T711" s="153">
        <v>0.40073346609999999</v>
      </c>
      <c r="U711" s="153">
        <v>3.5887143993000001</v>
      </c>
      <c r="V711" s="153">
        <v>2.2943782529000001</v>
      </c>
      <c r="W711" s="153">
        <v>1.0494619507</v>
      </c>
      <c r="X711" s="153">
        <v>1.1522051808</v>
      </c>
      <c r="Y711" s="153">
        <v>0.93751639856000002</v>
      </c>
      <c r="Z711" s="153">
        <v>0.18623856708000003</v>
      </c>
      <c r="AA711" s="153">
        <v>0.23534697944000002</v>
      </c>
      <c r="AB711" s="178">
        <v>0.12585677301000001</v>
      </c>
      <c r="AC711" s="177">
        <v>0.14818168453</v>
      </c>
      <c r="AD711" s="153">
        <v>-0.13052321520999999</v>
      </c>
      <c r="AE711" s="153">
        <v>-0.44996032212000003</v>
      </c>
      <c r="AF711" s="181">
        <v>1.7737179999999999</v>
      </c>
      <c r="AG711" s="180">
        <v>44801.977359999997</v>
      </c>
      <c r="AH711" s="180">
        <v>-6498.2327400000004</v>
      </c>
      <c r="AI711" s="128" t="s">
        <v>46</v>
      </c>
      <c r="AJ711" s="128" t="s">
        <v>46</v>
      </c>
      <c r="AK711" s="128" t="s">
        <v>46</v>
      </c>
    </row>
    <row r="712" spans="1:37" ht="14.75" customHeight="1" x14ac:dyDescent="0.35">
      <c r="A712" s="8"/>
      <c r="B712" s="129">
        <v>30068224000104</v>
      </c>
      <c r="C712" s="125" t="s">
        <v>8196</v>
      </c>
      <c r="D712" s="122" t="s">
        <v>3393</v>
      </c>
      <c r="E712" s="126" t="s">
        <v>8189</v>
      </c>
      <c r="F712" s="126" t="s">
        <v>114</v>
      </c>
      <c r="G712" s="126" t="s">
        <v>115</v>
      </c>
      <c r="H712" s="127">
        <v>0.01</v>
      </c>
      <c r="I712" s="127">
        <v>0.01</v>
      </c>
      <c r="J712" s="127">
        <v>0.01</v>
      </c>
      <c r="K712" s="126" t="s">
        <v>7434</v>
      </c>
      <c r="L712" s="126" t="s">
        <v>8197</v>
      </c>
      <c r="M712" s="153">
        <v>1.4999999999999999E-2</v>
      </c>
      <c r="N712" s="128" t="s">
        <v>46</v>
      </c>
      <c r="O712" s="155">
        <v>43641</v>
      </c>
      <c r="P712" s="153">
        <v>2.8479624282999997E-2</v>
      </c>
      <c r="Q712" s="153">
        <v>0.22127114009999999</v>
      </c>
      <c r="R712" s="153">
        <v>8.3201606771000011E-2</v>
      </c>
      <c r="S712" s="153">
        <v>0.11781861315</v>
      </c>
      <c r="T712" s="153">
        <v>0.13548323263000001</v>
      </c>
      <c r="U712" s="153">
        <v>2.3345288593999998</v>
      </c>
      <c r="V712" s="153">
        <v>2.1354364864999997</v>
      </c>
      <c r="W712" s="153">
        <v>0.62487265417000004</v>
      </c>
      <c r="X712" s="153">
        <v>0.45607615975000004</v>
      </c>
      <c r="Y712" s="153">
        <v>0.31696317646</v>
      </c>
      <c r="Z712" s="153">
        <v>0.16285386583</v>
      </c>
      <c r="AA712" s="153">
        <v>0.24086739872999999</v>
      </c>
      <c r="AB712" s="178">
        <v>-0.19343271833</v>
      </c>
      <c r="AC712" s="177">
        <v>-0.10184509585</v>
      </c>
      <c r="AD712" s="153">
        <v>-0.13514381233</v>
      </c>
      <c r="AE712" s="153">
        <v>-0.46446435815999998</v>
      </c>
      <c r="AF712" s="181">
        <v>1.2307250000000001</v>
      </c>
      <c r="AG712" s="180">
        <v>321235.16347999999</v>
      </c>
      <c r="AH712" s="180">
        <v>-123367.50401999999</v>
      </c>
      <c r="AI712" s="128" t="s">
        <v>46</v>
      </c>
      <c r="AJ712" s="128" t="s">
        <v>46</v>
      </c>
      <c r="AK712" s="128" t="s">
        <v>46</v>
      </c>
    </row>
    <row r="713" spans="1:37" ht="14.75" customHeight="1" x14ac:dyDescent="0.35">
      <c r="A713" s="8"/>
      <c r="B713" s="129">
        <v>30068271000140</v>
      </c>
      <c r="C713" s="125" t="s">
        <v>8198</v>
      </c>
      <c r="D713" s="122"/>
      <c r="E713" s="126" t="s">
        <v>8189</v>
      </c>
      <c r="F713" s="126" t="s">
        <v>114</v>
      </c>
      <c r="G713" s="126" t="s">
        <v>7640</v>
      </c>
      <c r="H713" s="127">
        <v>0.01</v>
      </c>
      <c r="I713" s="127">
        <v>0.01</v>
      </c>
      <c r="J713" s="127">
        <v>0.01</v>
      </c>
      <c r="K713" s="126" t="s">
        <v>216</v>
      </c>
      <c r="L713" s="126" t="s">
        <v>223</v>
      </c>
      <c r="M713" s="153">
        <v>1.4999999999999999E-2</v>
      </c>
      <c r="N713" s="128" t="s">
        <v>46</v>
      </c>
      <c r="O713" s="155">
        <v>43762</v>
      </c>
      <c r="P713" s="153">
        <v>3.1298738864000003E-2</v>
      </c>
      <c r="Q713" s="153">
        <v>-5.7322042169999997E-2</v>
      </c>
      <c r="R713" s="153">
        <v>-0.14235953136999999</v>
      </c>
      <c r="S713" s="153">
        <v>6.5661423432000002E-2</v>
      </c>
      <c r="T713" s="153">
        <v>0.43546245468</v>
      </c>
      <c r="U713" s="153">
        <v>2.5656170326000001</v>
      </c>
      <c r="V713" s="153">
        <v>-0.55320174276</v>
      </c>
      <c r="W713" s="153">
        <v>-1.069168994</v>
      </c>
      <c r="X713" s="153">
        <v>0.25417554187000002</v>
      </c>
      <c r="Y713" s="153">
        <v>1.0187649067</v>
      </c>
      <c r="Z713" s="153">
        <v>0.26903924109999999</v>
      </c>
      <c r="AA713" s="153">
        <v>0.35446341154000005</v>
      </c>
      <c r="AB713" s="178">
        <v>-0.81993395643</v>
      </c>
      <c r="AC713" s="177">
        <v>8.1722592556999998E-2</v>
      </c>
      <c r="AD713" s="153">
        <v>-0.37253417978999998</v>
      </c>
      <c r="AE713" s="153">
        <v>-0.58138198332000002</v>
      </c>
      <c r="AF713" s="181">
        <v>1375.305758</v>
      </c>
      <c r="AG713" s="180">
        <v>49988.725429999999</v>
      </c>
      <c r="AH713" s="180">
        <v>-8754.4505499999996</v>
      </c>
      <c r="AI713" s="128" t="s">
        <v>46</v>
      </c>
      <c r="AJ713" s="128" t="s">
        <v>46</v>
      </c>
      <c r="AK713" s="128" t="s">
        <v>46</v>
      </c>
    </row>
    <row r="714" spans="1:37" ht="14.75" customHeight="1" x14ac:dyDescent="0.35">
      <c r="A714" s="8"/>
      <c r="B714" s="129">
        <v>17503172000180</v>
      </c>
      <c r="C714" s="125" t="s">
        <v>8199</v>
      </c>
      <c r="D714" s="122" t="s">
        <v>3393</v>
      </c>
      <c r="E714" s="126" t="s">
        <v>8189</v>
      </c>
      <c r="F714" s="126" t="s">
        <v>114</v>
      </c>
      <c r="G714" s="126" t="s">
        <v>115</v>
      </c>
      <c r="H714" s="127">
        <v>0.01</v>
      </c>
      <c r="I714" s="127">
        <v>0.01</v>
      </c>
      <c r="J714" s="127">
        <v>0.01</v>
      </c>
      <c r="K714" s="126" t="s">
        <v>216</v>
      </c>
      <c r="L714" s="126" t="s">
        <v>223</v>
      </c>
      <c r="M714" s="153">
        <v>1.4999999999999999E-2</v>
      </c>
      <c r="N714" s="128" t="s">
        <v>46</v>
      </c>
      <c r="O714" s="155">
        <v>41450</v>
      </c>
      <c r="P714" s="153">
        <v>3.8374574965999997E-2</v>
      </c>
      <c r="Q714" s="153">
        <v>3.5867059377999999E-3</v>
      </c>
      <c r="R714" s="153">
        <v>0.19825164768</v>
      </c>
      <c r="S714" s="153">
        <v>0.79590408287000003</v>
      </c>
      <c r="T714" s="153">
        <v>1.1394925600999999</v>
      </c>
      <c r="U714" s="153">
        <v>3.1456367483999998</v>
      </c>
      <c r="V714" s="153">
        <v>3.4614467671000002E-2</v>
      </c>
      <c r="W714" s="153">
        <v>1.4889379915000001</v>
      </c>
      <c r="X714" s="153">
        <v>3.0809467869000002</v>
      </c>
      <c r="Y714" s="153">
        <v>2.6658441370999997</v>
      </c>
      <c r="Z714" s="153">
        <v>0.20220320576999998</v>
      </c>
      <c r="AA714" s="153">
        <v>0.18959049812000001</v>
      </c>
      <c r="AB714" s="178">
        <v>0.39263536443000002</v>
      </c>
      <c r="AC714" s="177">
        <v>0.60023086101000001</v>
      </c>
      <c r="AD714" s="153">
        <v>-0.24148516263</v>
      </c>
      <c r="AE714" s="153">
        <v>-0.35925141542</v>
      </c>
      <c r="AF714" s="181">
        <v>9.3189840000000004</v>
      </c>
      <c r="AG714" s="180">
        <v>320712.38352999999</v>
      </c>
      <c r="AH714" s="180">
        <v>-53449.036890000003</v>
      </c>
      <c r="AI714" s="128" t="s">
        <v>46</v>
      </c>
      <c r="AJ714" s="128" t="s">
        <v>46</v>
      </c>
      <c r="AK714" s="128" t="s">
        <v>46</v>
      </c>
    </row>
    <row r="715" spans="1:37" ht="14.75" customHeight="1" x14ac:dyDescent="0.35">
      <c r="A715" s="8"/>
      <c r="B715" s="129">
        <v>834072000134</v>
      </c>
      <c r="C715" s="125" t="s">
        <v>8200</v>
      </c>
      <c r="D715" s="122"/>
      <c r="E715" s="126" t="s">
        <v>8189</v>
      </c>
      <c r="F715" s="126" t="s">
        <v>163</v>
      </c>
      <c r="G715" s="126" t="s">
        <v>6644</v>
      </c>
      <c r="H715" s="127">
        <v>0.01</v>
      </c>
      <c r="I715" s="127">
        <v>0.01</v>
      </c>
      <c r="J715" s="127">
        <v>0.01</v>
      </c>
      <c r="K715" s="126" t="s">
        <v>215</v>
      </c>
      <c r="L715" s="126" t="s">
        <v>215</v>
      </c>
      <c r="M715" s="153">
        <v>1.4999999999999999E-2</v>
      </c>
      <c r="N715" s="128" t="s">
        <v>46</v>
      </c>
      <c r="O715" s="155">
        <v>34974</v>
      </c>
      <c r="P715" s="153">
        <v>1.0932925947000001E-2</v>
      </c>
      <c r="Q715" s="153">
        <v>9.1980603204999997E-2</v>
      </c>
      <c r="R715" s="153">
        <v>0.11675182292000001</v>
      </c>
      <c r="S715" s="153">
        <v>0.22247943411000001</v>
      </c>
      <c r="T715" s="153">
        <v>0.36723239861000001</v>
      </c>
      <c r="U715" s="153">
        <v>0.89619269155000003</v>
      </c>
      <c r="V715" s="153">
        <v>0.88768348208000003</v>
      </c>
      <c r="W715" s="153">
        <v>0.87684630502000005</v>
      </c>
      <c r="X715" s="153">
        <v>0.86121847143999997</v>
      </c>
      <c r="Y715" s="153">
        <v>0.85914061316000001</v>
      </c>
      <c r="Z715" s="153">
        <v>9.6028249223999997E-4</v>
      </c>
      <c r="AA715" s="153">
        <v>9.9540426717999991E-3</v>
      </c>
      <c r="AB715" s="178">
        <v>-33.219843851999997</v>
      </c>
      <c r="AC715" s="177">
        <v>-2.2097187569000001</v>
      </c>
      <c r="AD715" s="153">
        <v>0</v>
      </c>
      <c r="AE715" s="153">
        <v>-4.7471509836999999E-2</v>
      </c>
      <c r="AF715" s="181">
        <v>27.878931999999999</v>
      </c>
      <c r="AG715" s="180">
        <v>152975.24718999999</v>
      </c>
      <c r="AH715" s="180">
        <v>-4147.0216300000002</v>
      </c>
      <c r="AI715" s="128" t="s">
        <v>46</v>
      </c>
      <c r="AJ715" s="128" t="s">
        <v>46</v>
      </c>
      <c r="AK715" s="128" t="s">
        <v>46</v>
      </c>
    </row>
    <row r="716" spans="1:37" ht="14.75" customHeight="1" x14ac:dyDescent="0.35">
      <c r="A716" s="8"/>
      <c r="B716" s="129">
        <v>45443514000150</v>
      </c>
      <c r="C716" s="125" t="s">
        <v>8201</v>
      </c>
      <c r="D716" s="122"/>
      <c r="E716" s="126" t="s">
        <v>8189</v>
      </c>
      <c r="F716" s="126" t="s">
        <v>163</v>
      </c>
      <c r="G716" s="126" t="s">
        <v>5358</v>
      </c>
      <c r="H716" s="127">
        <v>300000</v>
      </c>
      <c r="I716" s="127">
        <v>0.01</v>
      </c>
      <c r="J716" s="127">
        <v>0.01</v>
      </c>
      <c r="K716" s="126" t="s">
        <v>215</v>
      </c>
      <c r="L716" s="126" t="s">
        <v>215</v>
      </c>
      <c r="M716" s="153">
        <v>2E-3</v>
      </c>
      <c r="N716" s="128" t="s">
        <v>46</v>
      </c>
      <c r="O716" s="155">
        <v>44718</v>
      </c>
      <c r="P716" s="153">
        <v>7.0645086761999994E-3</v>
      </c>
      <c r="Q716" s="153">
        <v>5.2969222731999999E-2</v>
      </c>
      <c r="R716" s="153">
        <v>2.5541580806000001E-2</v>
      </c>
      <c r="S716" s="153">
        <v>3.8858869088999999E-2</v>
      </c>
      <c r="T716" s="153">
        <v>9.2731587857999995E-2</v>
      </c>
      <c r="U716" s="153">
        <v>0.57909118528000003</v>
      </c>
      <c r="V716" s="153">
        <v>0.51119369127000003</v>
      </c>
      <c r="W716" s="153">
        <v>0.19182604771</v>
      </c>
      <c r="X716" s="153">
        <v>0.15042278388999999</v>
      </c>
      <c r="Y716" s="153">
        <v>0.21694565498999999</v>
      </c>
      <c r="Z716" s="153">
        <v>4.7168895712000003E-2</v>
      </c>
      <c r="AA716" s="153">
        <v>5.0467739439000001E-2</v>
      </c>
      <c r="AB716" s="178">
        <v>-2.0217879463999999</v>
      </c>
      <c r="AC716" s="177">
        <v>-1.7298931239999999</v>
      </c>
      <c r="AD716" s="153">
        <v>-5.0718536612999993E-2</v>
      </c>
      <c r="AE716" s="153">
        <v>-5.0979324588000002E-2</v>
      </c>
      <c r="AF716" s="181">
        <v>1.0972150000000001</v>
      </c>
      <c r="AG716" s="180">
        <v>493847.95945999998</v>
      </c>
      <c r="AH716" s="180">
        <v>2589.18462</v>
      </c>
      <c r="AI716" s="128" t="s">
        <v>46</v>
      </c>
      <c r="AJ716" s="128" t="s">
        <v>46</v>
      </c>
      <c r="AK716" s="128" t="s">
        <v>46</v>
      </c>
    </row>
    <row r="717" spans="1:37" ht="14.75" customHeight="1" x14ac:dyDescent="0.35">
      <c r="A717" s="8"/>
      <c r="B717" s="129">
        <v>50642114000103</v>
      </c>
      <c r="C717" s="125" t="s">
        <v>8202</v>
      </c>
      <c r="D717" s="122"/>
      <c r="E717" s="126" t="s">
        <v>8189</v>
      </c>
      <c r="F717" s="126" t="s">
        <v>163</v>
      </c>
      <c r="G717" s="126" t="s">
        <v>5358</v>
      </c>
      <c r="H717" s="127">
        <v>300000</v>
      </c>
      <c r="I717" s="127">
        <v>0.01</v>
      </c>
      <c r="J717" s="127">
        <v>0.01</v>
      </c>
      <c r="K717" s="126" t="s">
        <v>215</v>
      </c>
      <c r="L717" s="126" t="s">
        <v>215</v>
      </c>
      <c r="M717" s="153">
        <v>1.5E-3</v>
      </c>
      <c r="N717" s="128" t="s">
        <v>46</v>
      </c>
      <c r="O717" s="155">
        <v>45062</v>
      </c>
      <c r="P717" s="153">
        <v>7.1225037427000001E-3</v>
      </c>
      <c r="Q717" s="153">
        <v>5.3510388323000008E-2</v>
      </c>
      <c r="R717" s="153">
        <v>2.6256544074999999E-2</v>
      </c>
      <c r="S717" s="153">
        <v>4.0208801644000002E-2</v>
      </c>
      <c r="T717" s="153" t="s">
        <v>46</v>
      </c>
      <c r="U717" s="153">
        <v>0.58384515096</v>
      </c>
      <c r="V717" s="153">
        <v>0.51641635496000005</v>
      </c>
      <c r="W717" s="153">
        <v>0.19719566751999998</v>
      </c>
      <c r="X717" s="153">
        <v>0.15564837634000001</v>
      </c>
      <c r="Y717" s="153" t="s">
        <v>46</v>
      </c>
      <c r="Z717" s="153">
        <v>4.7154509024999999E-2</v>
      </c>
      <c r="AA717" s="153">
        <v>4.4105213686000004E-2</v>
      </c>
      <c r="AB717" s="178">
        <v>-2.0088162268</v>
      </c>
      <c r="AC717" s="177">
        <v>-1.9912708283</v>
      </c>
      <c r="AD717" s="153">
        <v>-5.0630933599999997E-2</v>
      </c>
      <c r="AE717" s="153">
        <v>-5.0630933599999997E-2</v>
      </c>
      <c r="AF717" s="181">
        <v>1.0612357800000001</v>
      </c>
      <c r="AG717" s="180">
        <v>531540.10722999997</v>
      </c>
      <c r="AH717" s="180">
        <v>13218.58316</v>
      </c>
      <c r="AI717" s="128" t="s">
        <v>46</v>
      </c>
      <c r="AJ717" s="128" t="s">
        <v>46</v>
      </c>
      <c r="AK717" s="128" t="s">
        <v>46</v>
      </c>
    </row>
    <row r="718" spans="1:37" ht="14.75" customHeight="1" x14ac:dyDescent="0.35">
      <c r="A718" s="8"/>
      <c r="B718" s="129">
        <v>50470807000166</v>
      </c>
      <c r="C718" s="125" t="s">
        <v>8203</v>
      </c>
      <c r="D718" s="122"/>
      <c r="E718" s="126" t="s">
        <v>8189</v>
      </c>
      <c r="F718" s="126" t="s">
        <v>163</v>
      </c>
      <c r="G718" s="126" t="s">
        <v>5358</v>
      </c>
      <c r="H718" s="127">
        <v>300000</v>
      </c>
      <c r="I718" s="127">
        <v>0.01</v>
      </c>
      <c r="J718" s="127">
        <v>0.01</v>
      </c>
      <c r="K718" s="126" t="s">
        <v>215</v>
      </c>
      <c r="L718" s="126" t="s">
        <v>215</v>
      </c>
      <c r="M718" s="153">
        <v>1.5E-3</v>
      </c>
      <c r="N718" s="128" t="s">
        <v>46</v>
      </c>
      <c r="O718" s="155">
        <v>45062</v>
      </c>
      <c r="P718" s="153">
        <v>4.4140316421999995E-3</v>
      </c>
      <c r="Q718" s="153">
        <v>2.9941454673000002E-2</v>
      </c>
      <c r="R718" s="153">
        <v>1.8976130559E-2</v>
      </c>
      <c r="S718" s="153">
        <v>2.1829351662999999E-2</v>
      </c>
      <c r="T718" s="153" t="s">
        <v>46</v>
      </c>
      <c r="U718" s="153">
        <v>0.36182655195000002</v>
      </c>
      <c r="V718" s="153">
        <v>0.28895803915999996</v>
      </c>
      <c r="W718" s="153">
        <v>0.14251726051999999</v>
      </c>
      <c r="X718" s="153">
        <v>8.4501477392000007E-2</v>
      </c>
      <c r="Y718" s="153" t="s">
        <v>46</v>
      </c>
      <c r="Z718" s="153">
        <v>5.6806484904000004E-2</v>
      </c>
      <c r="AA718" s="153">
        <v>5.4750579925000001E-2</v>
      </c>
      <c r="AB718" s="178">
        <v>-1.7707642316000001</v>
      </c>
      <c r="AC718" s="177">
        <v>-1.9081337615</v>
      </c>
      <c r="AD718" s="153">
        <v>-3.5433056239999997E-2</v>
      </c>
      <c r="AE718" s="153">
        <v>-6.3956189053999996E-2</v>
      </c>
      <c r="AF718" s="181">
        <v>1.0150174999999999</v>
      </c>
      <c r="AG718" s="180">
        <v>529050.28960999998</v>
      </c>
      <c r="AH718" s="180">
        <v>698.36081000000001</v>
      </c>
      <c r="AI718" s="128" t="s">
        <v>46</v>
      </c>
      <c r="AJ718" s="128" t="s">
        <v>46</v>
      </c>
      <c r="AK718" s="128" t="s">
        <v>46</v>
      </c>
    </row>
    <row r="719" spans="1:37" ht="14.75" customHeight="1" x14ac:dyDescent="0.35">
      <c r="A719" s="8"/>
      <c r="B719" s="129">
        <v>18598042000131</v>
      </c>
      <c r="C719" s="125" t="s">
        <v>8204</v>
      </c>
      <c r="D719" s="122"/>
      <c r="E719" s="126" t="s">
        <v>8189</v>
      </c>
      <c r="F719" s="126" t="s">
        <v>163</v>
      </c>
      <c r="G719" s="126" t="s">
        <v>5358</v>
      </c>
      <c r="H719" s="127">
        <v>1000000</v>
      </c>
      <c r="I719" s="127">
        <v>0</v>
      </c>
      <c r="J719" s="127">
        <v>0</v>
      </c>
      <c r="K719" s="126" t="s">
        <v>215</v>
      </c>
      <c r="L719" s="126" t="s">
        <v>215</v>
      </c>
      <c r="M719" s="153">
        <v>2E-3</v>
      </c>
      <c r="N719" s="128" t="s">
        <v>46</v>
      </c>
      <c r="O719" s="155">
        <v>41697</v>
      </c>
      <c r="P719" s="153">
        <v>7.5118827425999998E-3</v>
      </c>
      <c r="Q719" s="153">
        <v>2.3676705855999999E-2</v>
      </c>
      <c r="R719" s="153">
        <v>5.4245417134000003E-2</v>
      </c>
      <c r="S719" s="153">
        <v>0.10304323504999999</v>
      </c>
      <c r="T719" s="153">
        <v>0.16253255761999999</v>
      </c>
      <c r="U719" s="153">
        <v>0.61576328666000002</v>
      </c>
      <c r="V719" s="153">
        <v>0.22849840037999999</v>
      </c>
      <c r="W719" s="153">
        <v>0.40740172090999999</v>
      </c>
      <c r="X719" s="153">
        <v>0.39888063246</v>
      </c>
      <c r="Y719" s="153">
        <v>0.38024510294000002</v>
      </c>
      <c r="Z719" s="153">
        <v>4.0677222292E-2</v>
      </c>
      <c r="AA719" s="153">
        <v>4.1430003359000003E-2</v>
      </c>
      <c r="AB719" s="178">
        <v>-1.7216895014</v>
      </c>
      <c r="AC719" s="177">
        <v>-0.79629172798000003</v>
      </c>
      <c r="AD719" s="153">
        <v>-2.8434735465999998E-2</v>
      </c>
      <c r="AE719" s="153">
        <v>-3.0035502441999998E-2</v>
      </c>
      <c r="AF719" s="181">
        <v>1.9700048400000001</v>
      </c>
      <c r="AG719" s="180">
        <v>301373.75427999999</v>
      </c>
      <c r="AH719" s="180">
        <v>0</v>
      </c>
      <c r="AI719" s="128" t="s">
        <v>46</v>
      </c>
      <c r="AJ719" s="128" t="s">
        <v>46</v>
      </c>
      <c r="AK719" s="128" t="s">
        <v>46</v>
      </c>
    </row>
    <row r="720" spans="1:37" ht="14.75" customHeight="1" x14ac:dyDescent="0.35">
      <c r="A720" s="8"/>
      <c r="B720" s="129">
        <v>19769046000106</v>
      </c>
      <c r="C720" s="125" t="s">
        <v>8205</v>
      </c>
      <c r="D720" s="122"/>
      <c r="E720" s="126" t="s">
        <v>8189</v>
      </c>
      <c r="F720" s="126" t="s">
        <v>163</v>
      </c>
      <c r="G720" s="126" t="s">
        <v>5358</v>
      </c>
      <c r="H720" s="127">
        <v>300000</v>
      </c>
      <c r="I720" s="127">
        <v>0</v>
      </c>
      <c r="J720" s="127">
        <v>0</v>
      </c>
      <c r="K720" s="126" t="s">
        <v>215</v>
      </c>
      <c r="L720" s="126" t="s">
        <v>215</v>
      </c>
      <c r="M720" s="153">
        <v>2E-3</v>
      </c>
      <c r="N720" s="128" t="s">
        <v>46</v>
      </c>
      <c r="O720" s="155">
        <v>41724</v>
      </c>
      <c r="P720" s="153">
        <v>3.7941628361000002E-3</v>
      </c>
      <c r="Q720" s="153">
        <v>2.1802068111000002E-2</v>
      </c>
      <c r="R720" s="153">
        <v>-2.4309152423E-3</v>
      </c>
      <c r="S720" s="153">
        <v>-6.8206503756E-3</v>
      </c>
      <c r="T720" s="153">
        <v>4.2910514509000006E-2</v>
      </c>
      <c r="U720" s="153">
        <v>0.31101472935000002</v>
      </c>
      <c r="V720" s="153">
        <v>0.21040670601</v>
      </c>
      <c r="W720" s="153">
        <v>-1.8257008710000001E-2</v>
      </c>
      <c r="X720" s="153">
        <v>-2.6402755447000003E-2</v>
      </c>
      <c r="Y720" s="153">
        <v>0.10038919737</v>
      </c>
      <c r="Z720" s="153">
        <v>6.7651015075999993E-2</v>
      </c>
      <c r="AA720" s="153">
        <v>9.7026335246999995E-2</v>
      </c>
      <c r="AB720" s="178">
        <v>-1.7600310217999999</v>
      </c>
      <c r="AC720" s="177">
        <v>-0.34824991395999999</v>
      </c>
      <c r="AD720" s="153">
        <v>-4.4168949791000001E-2</v>
      </c>
      <c r="AE720" s="153">
        <v>-0.15069686866999998</v>
      </c>
      <c r="AF720" s="181">
        <v>1.8540002099999999</v>
      </c>
      <c r="AG720" s="180">
        <v>1021608.0697</v>
      </c>
      <c r="AH720" s="180">
        <v>169.73076</v>
      </c>
      <c r="AI720" s="128" t="s">
        <v>46</v>
      </c>
      <c r="AJ720" s="128" t="s">
        <v>46</v>
      </c>
      <c r="AK720" s="128" t="s">
        <v>46</v>
      </c>
    </row>
    <row r="721" spans="1:37" ht="14.75" customHeight="1" x14ac:dyDescent="0.35">
      <c r="A721" s="8"/>
      <c r="B721" s="129">
        <v>20139534000100</v>
      </c>
      <c r="C721" s="125" t="s">
        <v>8206</v>
      </c>
      <c r="D721" s="122"/>
      <c r="E721" s="126" t="s">
        <v>8189</v>
      </c>
      <c r="F721" s="126" t="s">
        <v>163</v>
      </c>
      <c r="G721" s="126" t="s">
        <v>5358</v>
      </c>
      <c r="H721" s="127">
        <v>300000</v>
      </c>
      <c r="I721" s="127">
        <v>0</v>
      </c>
      <c r="J721" s="127">
        <v>0</v>
      </c>
      <c r="K721" s="126" t="s">
        <v>216</v>
      </c>
      <c r="L721" s="126" t="s">
        <v>7441</v>
      </c>
      <c r="M721" s="153">
        <v>2E-3</v>
      </c>
      <c r="N721" s="128" t="s">
        <v>46</v>
      </c>
      <c r="O721" s="155">
        <v>42079</v>
      </c>
      <c r="P721" s="153">
        <v>3.7446158984999998E-3</v>
      </c>
      <c r="Q721" s="153">
        <v>2.2991409996000002E-2</v>
      </c>
      <c r="R721" s="153">
        <v>-1.3667712336999998E-3</v>
      </c>
      <c r="S721" s="153">
        <v>-5.4989230129999997E-3</v>
      </c>
      <c r="T721" s="153">
        <v>4.7168577319000003E-2</v>
      </c>
      <c r="U721" s="153">
        <v>0.30695327283000001</v>
      </c>
      <c r="V721" s="153">
        <v>0.22188476888</v>
      </c>
      <c r="W721" s="153">
        <v>-1.0264921575999999E-2</v>
      </c>
      <c r="X721" s="153">
        <v>-2.1286345368E-2</v>
      </c>
      <c r="Y721" s="153">
        <v>0.11035094014000001</v>
      </c>
      <c r="Z721" s="153">
        <v>6.7068716E-2</v>
      </c>
      <c r="AA721" s="153">
        <v>9.3175110251999996E-2</v>
      </c>
      <c r="AB721" s="178">
        <v>-1.7611098959</v>
      </c>
      <c r="AC721" s="177">
        <v>-0.40145874365000001</v>
      </c>
      <c r="AD721" s="153">
        <v>-4.4246948013000005E-2</v>
      </c>
      <c r="AE721" s="153">
        <v>-0.15263702813999999</v>
      </c>
      <c r="AF721" s="181">
        <v>1.6763771999999999</v>
      </c>
      <c r="AG721" s="180">
        <v>228422.69514</v>
      </c>
      <c r="AH721" s="180">
        <v>-3357.0071400000002</v>
      </c>
      <c r="AI721" s="128" t="s">
        <v>46</v>
      </c>
      <c r="AJ721" s="128" t="s">
        <v>46</v>
      </c>
      <c r="AK721" s="128" t="s">
        <v>46</v>
      </c>
    </row>
    <row r="722" spans="1:37" ht="14.75" customHeight="1" x14ac:dyDescent="0.35">
      <c r="A722" s="8"/>
      <c r="B722" s="129">
        <v>50658938000171</v>
      </c>
      <c r="C722" s="125" t="s">
        <v>8207</v>
      </c>
      <c r="D722" s="122"/>
      <c r="E722" s="126" t="s">
        <v>8189</v>
      </c>
      <c r="F722" s="126" t="s">
        <v>163</v>
      </c>
      <c r="G722" s="126" t="s">
        <v>5358</v>
      </c>
      <c r="H722" s="127">
        <v>300000</v>
      </c>
      <c r="I722" s="127">
        <v>0.01</v>
      </c>
      <c r="J722" s="127">
        <v>0.01</v>
      </c>
      <c r="K722" s="126" t="s">
        <v>215</v>
      </c>
      <c r="L722" s="126" t="s">
        <v>215</v>
      </c>
      <c r="M722" s="153">
        <v>1.5E-3</v>
      </c>
      <c r="N722" s="128" t="s">
        <v>46</v>
      </c>
      <c r="O722" s="155">
        <v>45062</v>
      </c>
      <c r="P722" s="153">
        <v>3.8018769374000001E-3</v>
      </c>
      <c r="Q722" s="153">
        <v>2.1935940073000003E-2</v>
      </c>
      <c r="R722" s="153">
        <v>-2.2306713163000001E-3</v>
      </c>
      <c r="S722" s="153">
        <v>-5.9706207448000006E-3</v>
      </c>
      <c r="T722" s="153" t="s">
        <v>46</v>
      </c>
      <c r="U722" s="153">
        <v>0.31164706886999999</v>
      </c>
      <c r="V722" s="153">
        <v>0.21169867328</v>
      </c>
      <c r="W722" s="153">
        <v>-1.6753108023999999E-2</v>
      </c>
      <c r="X722" s="153">
        <v>-2.3112288522E-2</v>
      </c>
      <c r="Y722" s="153" t="s">
        <v>46</v>
      </c>
      <c r="Z722" s="153">
        <v>6.7621292058999999E-2</v>
      </c>
      <c r="AA722" s="153">
        <v>6.2435255466999996E-2</v>
      </c>
      <c r="AB722" s="178">
        <v>-1.7581388031</v>
      </c>
      <c r="AC722" s="177">
        <v>-1.8331897845</v>
      </c>
      <c r="AD722" s="153">
        <v>-4.4142402679000006E-2</v>
      </c>
      <c r="AE722" s="153">
        <v>-9.1449541442000001E-2</v>
      </c>
      <c r="AF722" s="181">
        <v>0.98723492999999996</v>
      </c>
      <c r="AG722" s="180">
        <v>73653.317999999999</v>
      </c>
      <c r="AH722" s="180">
        <v>0</v>
      </c>
      <c r="AI722" s="128" t="s">
        <v>46</v>
      </c>
      <c r="AJ722" s="128" t="s">
        <v>46</v>
      </c>
      <c r="AK722" s="128" t="s">
        <v>46</v>
      </c>
    </row>
    <row r="723" spans="1:37" ht="14.75" customHeight="1" x14ac:dyDescent="0.35">
      <c r="A723" s="8"/>
      <c r="B723" s="129">
        <v>50568762000167</v>
      </c>
      <c r="C723" s="125" t="s">
        <v>8208</v>
      </c>
      <c r="D723" s="122"/>
      <c r="E723" s="126" t="s">
        <v>8189</v>
      </c>
      <c r="F723" s="126" t="s">
        <v>163</v>
      </c>
      <c r="G723" s="126" t="s">
        <v>5358</v>
      </c>
      <c r="H723" s="127">
        <v>300000</v>
      </c>
      <c r="I723" s="127">
        <v>0.01</v>
      </c>
      <c r="J723" s="127">
        <v>0.01</v>
      </c>
      <c r="K723" s="126" t="s">
        <v>215</v>
      </c>
      <c r="L723" s="126" t="s">
        <v>215</v>
      </c>
      <c r="M723" s="153">
        <v>1.5E-3</v>
      </c>
      <c r="N723" s="128" t="s">
        <v>46</v>
      </c>
      <c r="O723" s="155">
        <v>45062</v>
      </c>
      <c r="P723" s="153">
        <v>3.5269304935000001E-3</v>
      </c>
      <c r="Q723" s="153">
        <v>2.3388662798999999E-2</v>
      </c>
      <c r="R723" s="153">
        <v>-1.4375161587E-2</v>
      </c>
      <c r="S723" s="153">
        <v>-2.9168914694E-2</v>
      </c>
      <c r="T723" s="153" t="s">
        <v>46</v>
      </c>
      <c r="U723" s="153">
        <v>0.28910918698999999</v>
      </c>
      <c r="V723" s="153">
        <v>0.22571856360000001</v>
      </c>
      <c r="W723" s="153">
        <v>-0.10796240269</v>
      </c>
      <c r="X723" s="153">
        <v>-0.11291294507999999</v>
      </c>
      <c r="Y723" s="153" t="s">
        <v>46</v>
      </c>
      <c r="Z723" s="153">
        <v>7.7352095553000003E-2</v>
      </c>
      <c r="AA723" s="153">
        <v>6.9684759457999998E-2</v>
      </c>
      <c r="AB723" s="178">
        <v>-1.6680066770999999</v>
      </c>
      <c r="AC723" s="177">
        <v>-1.7342887302000001</v>
      </c>
      <c r="AD723" s="153">
        <v>-5.9141989907000002E-2</v>
      </c>
      <c r="AE723" s="153">
        <v>-0.11692818258000001</v>
      </c>
      <c r="AF723" s="181">
        <v>0.96916378000000003</v>
      </c>
      <c r="AG723" s="180">
        <v>421309.74258000002</v>
      </c>
      <c r="AH723" s="180">
        <v>5350</v>
      </c>
      <c r="AI723" s="128" t="s">
        <v>46</v>
      </c>
      <c r="AJ723" s="128" t="s">
        <v>46</v>
      </c>
      <c r="AK723" s="128" t="s">
        <v>46</v>
      </c>
    </row>
    <row r="724" spans="1:37" ht="14.75" customHeight="1" x14ac:dyDescent="0.35">
      <c r="A724" s="8"/>
      <c r="B724" s="129">
        <v>50569054000140</v>
      </c>
      <c r="C724" s="125" t="s">
        <v>8209</v>
      </c>
      <c r="D724" s="122"/>
      <c r="E724" s="126" t="s">
        <v>8189</v>
      </c>
      <c r="F724" s="126" t="s">
        <v>163</v>
      </c>
      <c r="G724" s="126" t="s">
        <v>5358</v>
      </c>
      <c r="H724" s="127">
        <v>300000</v>
      </c>
      <c r="I724" s="127">
        <v>0.01</v>
      </c>
      <c r="J724" s="127">
        <v>0.01</v>
      </c>
      <c r="K724" s="126" t="s">
        <v>215</v>
      </c>
      <c r="L724" s="126" t="s">
        <v>215</v>
      </c>
      <c r="M724" s="153">
        <v>1.5E-3</v>
      </c>
      <c r="N724" s="128" t="s">
        <v>46</v>
      </c>
      <c r="O724" s="155">
        <v>45062</v>
      </c>
      <c r="P724" s="153">
        <v>9.2616496477000005E-4</v>
      </c>
      <c r="Q724" s="153">
        <v>5.5998521342E-2</v>
      </c>
      <c r="R724" s="153">
        <v>-1.8107545270999999E-2</v>
      </c>
      <c r="S724" s="153">
        <v>-2.9106276322000003E-2</v>
      </c>
      <c r="T724" s="153" t="s">
        <v>46</v>
      </c>
      <c r="U724" s="153">
        <v>7.5919500107999999E-2</v>
      </c>
      <c r="V724" s="153">
        <v>0.54042875002000001</v>
      </c>
      <c r="W724" s="153">
        <v>-0.13599388657</v>
      </c>
      <c r="X724" s="153">
        <v>-0.11267047178</v>
      </c>
      <c r="Y724" s="153" t="s">
        <v>46</v>
      </c>
      <c r="Z724" s="153">
        <v>7.2061596328999999E-2</v>
      </c>
      <c r="AA724" s="153">
        <v>6.3384827394999996E-2</v>
      </c>
      <c r="AB724" s="178">
        <v>-1.8385650763000001</v>
      </c>
      <c r="AC724" s="177">
        <v>-1.7517353179999999</v>
      </c>
      <c r="AD724" s="153">
        <v>-8.1889278016000003E-2</v>
      </c>
      <c r="AE724" s="153">
        <v>-0.11359993426999999</v>
      </c>
      <c r="AF724" s="181">
        <v>0.99513894000000003</v>
      </c>
      <c r="AG724" s="180">
        <v>666899.11996000004</v>
      </c>
      <c r="AH724" s="180">
        <v>500</v>
      </c>
      <c r="AI724" s="128" t="s">
        <v>46</v>
      </c>
      <c r="AJ724" s="128" t="s">
        <v>46</v>
      </c>
      <c r="AK724" s="128" t="s">
        <v>46</v>
      </c>
    </row>
    <row r="725" spans="1:37" ht="14.75" customHeight="1" x14ac:dyDescent="0.35">
      <c r="A725" s="8"/>
      <c r="B725" s="129">
        <v>35536532000122</v>
      </c>
      <c r="C725" s="125" t="s">
        <v>8210</v>
      </c>
      <c r="D725" s="122"/>
      <c r="E725" s="126" t="s">
        <v>8189</v>
      </c>
      <c r="F725" s="126" t="s">
        <v>163</v>
      </c>
      <c r="G725" s="126" t="s">
        <v>3566</v>
      </c>
      <c r="H725" s="127">
        <v>0.01</v>
      </c>
      <c r="I725" s="127">
        <v>0.01</v>
      </c>
      <c r="J725" s="127">
        <v>0.01</v>
      </c>
      <c r="K725" s="126" t="s">
        <v>215</v>
      </c>
      <c r="L725" s="126" t="s">
        <v>216</v>
      </c>
      <c r="M725" s="153">
        <v>4.0000000000000001E-3</v>
      </c>
      <c r="N725" s="128" t="s">
        <v>46</v>
      </c>
      <c r="O725" s="155">
        <v>43936</v>
      </c>
      <c r="P725" s="153">
        <v>9.8336699484000006E-3</v>
      </c>
      <c r="Q725" s="153">
        <v>8.6077785333999998E-2</v>
      </c>
      <c r="R725" s="153">
        <v>9.5209454513999994E-2</v>
      </c>
      <c r="S725" s="153">
        <v>0.19339958932999998</v>
      </c>
      <c r="T725" s="153">
        <v>0.33871857454999998</v>
      </c>
      <c r="U725" s="153">
        <v>0.80608459088000006</v>
      </c>
      <c r="V725" s="153">
        <v>0.83071675496999997</v>
      </c>
      <c r="W725" s="153">
        <v>0.71505571649999988</v>
      </c>
      <c r="X725" s="153">
        <v>0.74865031622</v>
      </c>
      <c r="Y725" s="153">
        <v>0.79243248941999989</v>
      </c>
      <c r="Z725" s="153">
        <v>2.0703585093E-2</v>
      </c>
      <c r="AA725" s="153">
        <v>2.1966209805000001E-2</v>
      </c>
      <c r="AB725" s="178">
        <v>-1.6152991868</v>
      </c>
      <c r="AC725" s="177">
        <v>-0.68559552521</v>
      </c>
      <c r="AD725" s="153">
        <v>-1.7263758778000002E-2</v>
      </c>
      <c r="AE725" s="153">
        <v>-3.0195649924E-2</v>
      </c>
      <c r="AF725" s="181">
        <v>1517.2447850000001</v>
      </c>
      <c r="AG725" s="180">
        <v>441633.23525000003</v>
      </c>
      <c r="AH725" s="180">
        <v>-196461.56430999999</v>
      </c>
      <c r="AI725" s="128" t="s">
        <v>46</v>
      </c>
      <c r="AJ725" s="128" t="s">
        <v>46</v>
      </c>
      <c r="AK725" s="128" t="s">
        <v>46</v>
      </c>
    </row>
    <row r="726" spans="1:37" ht="14.75" customHeight="1" x14ac:dyDescent="0.35">
      <c r="A726" s="8"/>
      <c r="B726" s="129">
        <v>30068169000144</v>
      </c>
      <c r="C726" s="125" t="s">
        <v>8211</v>
      </c>
      <c r="D726" s="122"/>
      <c r="E726" s="126" t="s">
        <v>8189</v>
      </c>
      <c r="F726" s="126" t="s">
        <v>114</v>
      </c>
      <c r="G726" s="126" t="s">
        <v>115</v>
      </c>
      <c r="H726" s="127">
        <v>0.01</v>
      </c>
      <c r="I726" s="127">
        <v>0.01</v>
      </c>
      <c r="J726" s="127">
        <v>0.01</v>
      </c>
      <c r="K726" s="126" t="s">
        <v>8195</v>
      </c>
      <c r="L726" s="126" t="s">
        <v>220</v>
      </c>
      <c r="M726" s="153">
        <v>0.02</v>
      </c>
      <c r="N726" s="128" t="s">
        <v>46</v>
      </c>
      <c r="O726" s="155">
        <v>43678</v>
      </c>
      <c r="P726" s="153">
        <v>4.3777898180000004E-2</v>
      </c>
      <c r="Q726" s="153">
        <v>0.24722172562</v>
      </c>
      <c r="R726" s="153">
        <v>0.14895427029</v>
      </c>
      <c r="S726" s="153">
        <v>0.30931904587999998</v>
      </c>
      <c r="T726" s="153">
        <v>0.45137331158000005</v>
      </c>
      <c r="U726" s="153">
        <v>3.5885574082999998</v>
      </c>
      <c r="V726" s="153">
        <v>2.3858795723999999</v>
      </c>
      <c r="W726" s="153">
        <v>1.1186977491999999</v>
      </c>
      <c r="X726" s="153">
        <v>1.1973748357</v>
      </c>
      <c r="Y726" s="153">
        <v>1.0559883745</v>
      </c>
      <c r="Z726" s="153">
        <v>0.19161286254000001</v>
      </c>
      <c r="AA726" s="153">
        <v>0.23911522345000003</v>
      </c>
      <c r="AB726" s="178">
        <v>0.17125639041999999</v>
      </c>
      <c r="AC726" s="177">
        <v>0.19803308196</v>
      </c>
      <c r="AD726" s="153">
        <v>-0.13977671707</v>
      </c>
      <c r="AE726" s="153">
        <v>-0.45572080520999997</v>
      </c>
      <c r="AF726" s="181">
        <v>1.897583</v>
      </c>
      <c r="AG726" s="180">
        <v>720337.98430999997</v>
      </c>
      <c r="AH726" s="180">
        <v>-4568.0972499999998</v>
      </c>
      <c r="AI726" s="128" t="s">
        <v>46</v>
      </c>
      <c r="AJ726" s="128" t="s">
        <v>46</v>
      </c>
      <c r="AK726" s="128" t="s">
        <v>46</v>
      </c>
    </row>
    <row r="727" spans="1:37" ht="14.75" customHeight="1" x14ac:dyDescent="0.35">
      <c r="A727" s="8"/>
      <c r="B727" s="129">
        <v>3737206000197</v>
      </c>
      <c r="C727" s="125" t="s">
        <v>8212</v>
      </c>
      <c r="D727" s="122"/>
      <c r="E727" s="126" t="s">
        <v>8189</v>
      </c>
      <c r="F727" s="126" t="s">
        <v>163</v>
      </c>
      <c r="G727" s="126" t="s">
        <v>3570</v>
      </c>
      <c r="H727" s="127">
        <v>0.01</v>
      </c>
      <c r="I727" s="127">
        <v>0.01</v>
      </c>
      <c r="J727" s="127">
        <v>0.01</v>
      </c>
      <c r="K727" s="126" t="s">
        <v>215</v>
      </c>
      <c r="L727" s="126" t="s">
        <v>215</v>
      </c>
      <c r="M727" s="153">
        <v>2E-3</v>
      </c>
      <c r="N727" s="128" t="s">
        <v>46</v>
      </c>
      <c r="O727" s="155">
        <v>38903</v>
      </c>
      <c r="P727" s="153">
        <v>1.2352197988E-2</v>
      </c>
      <c r="Q727" s="153">
        <v>0.1051222126</v>
      </c>
      <c r="R727" s="153">
        <v>0.13354004806</v>
      </c>
      <c r="S727" s="153">
        <v>0.26302707892999999</v>
      </c>
      <c r="T727" s="153">
        <v>0.43568552050000003</v>
      </c>
      <c r="U727" s="153">
        <v>1.0125331146000001</v>
      </c>
      <c r="V727" s="153">
        <v>1.0145101083999999</v>
      </c>
      <c r="W727" s="153">
        <v>1.0029316441</v>
      </c>
      <c r="X727" s="153">
        <v>1.0181785105999999</v>
      </c>
      <c r="Y727" s="153">
        <v>1.0192867694000001</v>
      </c>
      <c r="Z727" s="153">
        <v>1.0841313596000001E-3</v>
      </c>
      <c r="AA727" s="153">
        <v>2.2009006551999997E-3</v>
      </c>
      <c r="AB727" s="178">
        <v>0.58240472369999996</v>
      </c>
      <c r="AC727" s="177">
        <v>-1.2529586402999999</v>
      </c>
      <c r="AD727" s="153">
        <v>0</v>
      </c>
      <c r="AE727" s="153">
        <v>-3.3583861066999996E-3</v>
      </c>
      <c r="AF727" s="181">
        <v>6.12737</v>
      </c>
      <c r="AG727" s="180">
        <v>24966924.431000002</v>
      </c>
      <c r="AH727" s="180">
        <v>565874.34310000006</v>
      </c>
      <c r="AI727" s="128" t="s">
        <v>46</v>
      </c>
      <c r="AJ727" s="128" t="s">
        <v>46</v>
      </c>
      <c r="AK727" s="128" t="s">
        <v>46</v>
      </c>
    </row>
    <row r="728" spans="1:37" ht="14.75" customHeight="1" x14ac:dyDescent="0.35">
      <c r="A728" s="8"/>
      <c r="B728" s="129">
        <v>14508643000155</v>
      </c>
      <c r="C728" s="125" t="s">
        <v>8213</v>
      </c>
      <c r="D728" s="122"/>
      <c r="E728" s="126" t="s">
        <v>8189</v>
      </c>
      <c r="F728" s="126" t="s">
        <v>163</v>
      </c>
      <c r="G728" s="126" t="s">
        <v>6822</v>
      </c>
      <c r="H728" s="127">
        <v>100</v>
      </c>
      <c r="I728" s="127">
        <v>10</v>
      </c>
      <c r="J728" s="127">
        <v>0.01</v>
      </c>
      <c r="K728" s="126" t="s">
        <v>215</v>
      </c>
      <c r="L728" s="126" t="s">
        <v>215</v>
      </c>
      <c r="M728" s="153">
        <v>8.0000000000000002E-3</v>
      </c>
      <c r="N728" s="128" t="s">
        <v>46</v>
      </c>
      <c r="O728" s="155">
        <v>41151</v>
      </c>
      <c r="P728" s="153">
        <v>1.1260436012999999E-2</v>
      </c>
      <c r="Q728" s="153">
        <v>9.4812643104999997E-2</v>
      </c>
      <c r="R728" s="153">
        <v>0.12119313683999999</v>
      </c>
      <c r="S728" s="153">
        <v>0.23269507122999999</v>
      </c>
      <c r="T728" s="153">
        <v>0.37772491072000003</v>
      </c>
      <c r="U728" s="153">
        <v>0.92303931332</v>
      </c>
      <c r="V728" s="153">
        <v>0.91501484274000011</v>
      </c>
      <c r="W728" s="153">
        <v>0.91020209859000001</v>
      </c>
      <c r="X728" s="153">
        <v>0.90076322946999998</v>
      </c>
      <c r="Y728" s="153">
        <v>0.88368785713999998</v>
      </c>
      <c r="Z728" s="153">
        <v>8.5459796505999992E-4</v>
      </c>
      <c r="AA728" s="153">
        <v>2.1574013322999998E-3</v>
      </c>
      <c r="AB728" s="178">
        <v>-158.64992269000001</v>
      </c>
      <c r="AC728" s="177">
        <v>-55.825765099000002</v>
      </c>
      <c r="AD728" s="153">
        <v>0</v>
      </c>
      <c r="AE728" s="153">
        <v>0</v>
      </c>
      <c r="AF728" s="181">
        <v>2.8813520000000001</v>
      </c>
      <c r="AG728" s="180">
        <v>1256266.2815</v>
      </c>
      <c r="AH728" s="180">
        <v>-291216.1862</v>
      </c>
      <c r="AI728" s="128" t="s">
        <v>46</v>
      </c>
      <c r="AJ728" s="128" t="s">
        <v>46</v>
      </c>
      <c r="AK728" s="128" t="s">
        <v>46</v>
      </c>
    </row>
    <row r="729" spans="1:37" ht="14.75" customHeight="1" x14ac:dyDescent="0.35">
      <c r="A729" s="8"/>
      <c r="B729" s="129">
        <v>15154236000150</v>
      </c>
      <c r="C729" s="125" t="s">
        <v>8214</v>
      </c>
      <c r="D729" s="122"/>
      <c r="E729" s="126" t="s">
        <v>8189</v>
      </c>
      <c r="F729" s="126" t="s">
        <v>114</v>
      </c>
      <c r="G729" s="126" t="s">
        <v>6707</v>
      </c>
      <c r="H729" s="127">
        <v>0.01</v>
      </c>
      <c r="I729" s="127">
        <v>0.01</v>
      </c>
      <c r="J729" s="127">
        <v>0.01</v>
      </c>
      <c r="K729" s="126" t="s">
        <v>216</v>
      </c>
      <c r="L729" s="126" t="s">
        <v>223</v>
      </c>
      <c r="M729" s="153">
        <v>5.0000000000000001E-3</v>
      </c>
      <c r="N729" s="128" t="s">
        <v>46</v>
      </c>
      <c r="O729" s="155">
        <v>41241</v>
      </c>
      <c r="P729" s="153">
        <v>3.2102099944999997E-2</v>
      </c>
      <c r="Q729" s="153">
        <v>0.20911908371999999</v>
      </c>
      <c r="R729" s="153">
        <v>0.10606919939000001</v>
      </c>
      <c r="S729" s="153">
        <v>0.24886676949000003</v>
      </c>
      <c r="T729" s="153">
        <v>0.32144576462000002</v>
      </c>
      <c r="U729" s="153">
        <v>2.6314700652999998</v>
      </c>
      <c r="V729" s="153">
        <v>2.0181598069</v>
      </c>
      <c r="W729" s="153">
        <v>0.79661613190000002</v>
      </c>
      <c r="X729" s="153">
        <v>0.96336391570999991</v>
      </c>
      <c r="Y729" s="153">
        <v>0.75202273098999994</v>
      </c>
      <c r="Z729" s="153">
        <v>0.14919614731</v>
      </c>
      <c r="AA729" s="153">
        <v>0.24037273394</v>
      </c>
      <c r="AB729" s="178">
        <v>-8.7554488358999996E-2</v>
      </c>
      <c r="AC729" s="177">
        <v>0.10128627661</v>
      </c>
      <c r="AD729" s="153">
        <v>-0.10941292645</v>
      </c>
      <c r="AE729" s="153">
        <v>-0.46200528816999997</v>
      </c>
      <c r="AF729" s="181">
        <v>3.0325419999999998</v>
      </c>
      <c r="AG729" s="180">
        <v>15064.348609999999</v>
      </c>
      <c r="AH729" s="180">
        <v>-34371.617810000003</v>
      </c>
      <c r="AI729" s="128" t="s">
        <v>46</v>
      </c>
      <c r="AJ729" s="128" t="s">
        <v>46</v>
      </c>
      <c r="AK729" s="128" t="s">
        <v>46</v>
      </c>
    </row>
    <row r="730" spans="1:37" ht="14.75" customHeight="1" x14ac:dyDescent="0.35">
      <c r="A730" s="8"/>
      <c r="B730" s="129">
        <v>23215097000155</v>
      </c>
      <c r="C730" s="125" t="s">
        <v>8215</v>
      </c>
      <c r="D730" s="122"/>
      <c r="E730" s="126" t="s">
        <v>8189</v>
      </c>
      <c r="F730" s="126" t="s">
        <v>163</v>
      </c>
      <c r="G730" s="126" t="s">
        <v>5358</v>
      </c>
      <c r="H730" s="127">
        <v>0.01</v>
      </c>
      <c r="I730" s="127">
        <v>0.01</v>
      </c>
      <c r="J730" s="127">
        <v>0.01</v>
      </c>
      <c r="K730" s="126" t="s">
        <v>215</v>
      </c>
      <c r="L730" s="126" t="s">
        <v>215</v>
      </c>
      <c r="M730" s="153">
        <v>4.0000000000000001E-3</v>
      </c>
      <c r="N730" s="128" t="s">
        <v>46</v>
      </c>
      <c r="O730" s="155">
        <v>42678</v>
      </c>
      <c r="P730" s="153">
        <v>1.0757025742E-2</v>
      </c>
      <c r="Q730" s="153">
        <v>0.10334092803</v>
      </c>
      <c r="R730" s="153">
        <v>0.12094251154000001</v>
      </c>
      <c r="S730" s="153">
        <v>0.20667792533000001</v>
      </c>
      <c r="T730" s="153">
        <v>0.36132781270999997</v>
      </c>
      <c r="U730" s="153">
        <v>0.88177381792999998</v>
      </c>
      <c r="V730" s="153">
        <v>0.99731934392999999</v>
      </c>
      <c r="W730" s="153">
        <v>0.90831981643000004</v>
      </c>
      <c r="X730" s="153">
        <v>0.80005078960000009</v>
      </c>
      <c r="Y730" s="153">
        <v>0.84532682776000001</v>
      </c>
      <c r="Z730" s="153">
        <v>1.4338323134999999E-2</v>
      </c>
      <c r="AA730" s="153">
        <v>3.1140638921E-2</v>
      </c>
      <c r="AB730" s="178">
        <v>-0.74970190366</v>
      </c>
      <c r="AC730" s="177">
        <v>0.21795651272</v>
      </c>
      <c r="AD730" s="153">
        <v>-7.2298241001999995E-3</v>
      </c>
      <c r="AE730" s="153">
        <v>-4.2747751660000007E-2</v>
      </c>
      <c r="AF730" s="181">
        <v>2.2300119999999999</v>
      </c>
      <c r="AG730" s="180">
        <v>3307727.5373</v>
      </c>
      <c r="AH730" s="180">
        <v>-411949.70987000002</v>
      </c>
      <c r="AI730" s="128" t="s">
        <v>46</v>
      </c>
      <c r="AJ730" s="128" t="s">
        <v>46</v>
      </c>
      <c r="AK730" s="128" t="s">
        <v>46</v>
      </c>
    </row>
    <row r="731" spans="1:37" ht="14.75" customHeight="1" x14ac:dyDescent="0.35">
      <c r="A731" s="8"/>
      <c r="B731" s="129">
        <v>21918896000162</v>
      </c>
      <c r="C731" s="125" t="s">
        <v>8216</v>
      </c>
      <c r="D731" s="122"/>
      <c r="E731" s="126" t="s">
        <v>8189</v>
      </c>
      <c r="F731" s="126" t="s">
        <v>163</v>
      </c>
      <c r="G731" s="126" t="s">
        <v>3566</v>
      </c>
      <c r="H731" s="127">
        <v>0.01</v>
      </c>
      <c r="I731" s="127">
        <v>0.01</v>
      </c>
      <c r="J731" s="127">
        <v>0.01</v>
      </c>
      <c r="K731" s="126" t="s">
        <v>215</v>
      </c>
      <c r="L731" s="126" t="s">
        <v>215</v>
      </c>
      <c r="M731" s="153">
        <v>2E-3</v>
      </c>
      <c r="N731" s="128" t="s">
        <v>46</v>
      </c>
      <c r="O731" s="155">
        <v>42111</v>
      </c>
      <c r="P731" s="153">
        <v>5.9772249588000001E-3</v>
      </c>
      <c r="Q731" s="153">
        <v>8.0832443970000001E-2</v>
      </c>
      <c r="R731" s="153">
        <v>9.2984929477000003E-2</v>
      </c>
      <c r="S731" s="153">
        <v>0.18192974030999998</v>
      </c>
      <c r="T731" s="153">
        <v>0.32162210188000001</v>
      </c>
      <c r="U731" s="153">
        <v>0.48996447519000003</v>
      </c>
      <c r="V731" s="153">
        <v>0.78009518123999999</v>
      </c>
      <c r="W731" s="153">
        <v>0.69834876914999999</v>
      </c>
      <c r="X731" s="153">
        <v>0.70425050067000006</v>
      </c>
      <c r="Y731" s="153">
        <v>0.75243527223000006</v>
      </c>
      <c r="Z731" s="153">
        <v>1.9184306464E-2</v>
      </c>
      <c r="AA731" s="153">
        <v>3.4835498238000001E-2</v>
      </c>
      <c r="AB731" s="178">
        <v>-1.8447990313</v>
      </c>
      <c r="AC731" s="177">
        <v>0.17564271649999999</v>
      </c>
      <c r="AD731" s="153">
        <v>-1.2307812246000001E-2</v>
      </c>
      <c r="AE731" s="153">
        <v>-8.5267200089000003E-2</v>
      </c>
      <c r="AF731" s="181">
        <v>2.7343980000000001</v>
      </c>
      <c r="AG731" s="180">
        <v>58596.467940000002</v>
      </c>
      <c r="AH731" s="180">
        <v>-21752.299340000001</v>
      </c>
      <c r="AI731" s="128" t="s">
        <v>46</v>
      </c>
      <c r="AJ731" s="128" t="s">
        <v>46</v>
      </c>
      <c r="AK731" s="128" t="s">
        <v>46</v>
      </c>
    </row>
    <row r="732" spans="1:37" ht="14.75" customHeight="1" x14ac:dyDescent="0.35">
      <c r="A732" s="8"/>
      <c r="B732" s="129">
        <v>3737217000177</v>
      </c>
      <c r="C732" s="125" t="s">
        <v>8217</v>
      </c>
      <c r="D732" s="122"/>
      <c r="E732" s="126" t="s">
        <v>8189</v>
      </c>
      <c r="F732" s="126" t="s">
        <v>114</v>
      </c>
      <c r="G732" s="126" t="s">
        <v>5078</v>
      </c>
      <c r="H732" s="127">
        <v>0.01</v>
      </c>
      <c r="I732" s="127">
        <v>0.01</v>
      </c>
      <c r="J732" s="127">
        <v>0.01</v>
      </c>
      <c r="K732" s="126" t="s">
        <v>216</v>
      </c>
      <c r="L732" s="126" t="s">
        <v>223</v>
      </c>
      <c r="M732" s="153">
        <v>6.9999999999999993E-3</v>
      </c>
      <c r="N732" s="128" t="s">
        <v>46</v>
      </c>
      <c r="O732" s="155">
        <v>39496</v>
      </c>
      <c r="P732" s="153">
        <v>3.3914997259000004E-2</v>
      </c>
      <c r="Q732" s="153">
        <v>0.20489015433999999</v>
      </c>
      <c r="R732" s="153">
        <v>0.10857625579000001</v>
      </c>
      <c r="S732" s="153">
        <v>0.23868333109999998</v>
      </c>
      <c r="T732" s="153">
        <v>0.26796605571999998</v>
      </c>
      <c r="U732" s="153">
        <v>2.7800766990999999</v>
      </c>
      <c r="V732" s="153">
        <v>1.9773473895999998</v>
      </c>
      <c r="W732" s="153">
        <v>0.81544498684</v>
      </c>
      <c r="X732" s="153">
        <v>0.92394379906000002</v>
      </c>
      <c r="Y732" s="153">
        <v>0.62690689137</v>
      </c>
      <c r="Z732" s="153">
        <v>0.14687826678000002</v>
      </c>
      <c r="AA732" s="153">
        <v>0.25241378554999999</v>
      </c>
      <c r="AB732" s="178">
        <v>-7.6022899913E-2</v>
      </c>
      <c r="AC732" s="177">
        <v>-0.11798177171</v>
      </c>
      <c r="AD732" s="153">
        <v>-0.10298732274000001</v>
      </c>
      <c r="AE732" s="153">
        <v>-0.59724803601999998</v>
      </c>
      <c r="AF732" s="181">
        <v>1.75322</v>
      </c>
      <c r="AG732" s="180">
        <v>204599.79084999999</v>
      </c>
      <c r="AH732" s="180">
        <v>-58437.613319999997</v>
      </c>
      <c r="AI732" s="128" t="s">
        <v>46</v>
      </c>
      <c r="AJ732" s="128" t="s">
        <v>46</v>
      </c>
      <c r="AK732" s="128" t="s">
        <v>46</v>
      </c>
    </row>
    <row r="733" spans="1:37" ht="14.75" customHeight="1" x14ac:dyDescent="0.35">
      <c r="A733" s="8"/>
      <c r="B733" s="129">
        <v>14386926000171</v>
      </c>
      <c r="C733" s="125" t="s">
        <v>8218</v>
      </c>
      <c r="D733" s="122"/>
      <c r="E733" s="126" t="s">
        <v>8189</v>
      </c>
      <c r="F733" s="126" t="s">
        <v>163</v>
      </c>
      <c r="G733" s="126" t="s">
        <v>4598</v>
      </c>
      <c r="H733" s="127">
        <v>0.01</v>
      </c>
      <c r="I733" s="127">
        <v>0.01</v>
      </c>
      <c r="J733" s="127">
        <v>0.01</v>
      </c>
      <c r="K733" s="126" t="s">
        <v>215</v>
      </c>
      <c r="L733" s="126" t="s">
        <v>215</v>
      </c>
      <c r="M733" s="153">
        <v>2E-3</v>
      </c>
      <c r="N733" s="128" t="s">
        <v>46</v>
      </c>
      <c r="O733" s="155">
        <v>41137</v>
      </c>
      <c r="P733" s="153">
        <v>5.9987060195000001E-3</v>
      </c>
      <c r="Q733" s="153">
        <v>8.1503191936999994E-2</v>
      </c>
      <c r="R733" s="153">
        <v>8.8779001003999991E-2</v>
      </c>
      <c r="S733" s="153">
        <v>0.17284211940999999</v>
      </c>
      <c r="T733" s="153">
        <v>0.30607966684999999</v>
      </c>
      <c r="U733" s="153">
        <v>0.49172531851000001</v>
      </c>
      <c r="V733" s="153">
        <v>0.78656841441000003</v>
      </c>
      <c r="W733" s="153">
        <v>0.66676080119999992</v>
      </c>
      <c r="X733" s="153">
        <v>0.66907229638999999</v>
      </c>
      <c r="Y733" s="153">
        <v>0.71607372782000001</v>
      </c>
      <c r="Z733" s="153">
        <v>2.3619011213999997E-2</v>
      </c>
      <c r="AA733" s="153">
        <v>2.6347080225E-2</v>
      </c>
      <c r="AB733" s="178">
        <v>-1.6533587911000001</v>
      </c>
      <c r="AC733" s="177">
        <v>0.18637978358000001</v>
      </c>
      <c r="AD733" s="153">
        <v>-2.0209336357E-2</v>
      </c>
      <c r="AE733" s="153">
        <v>-4.3168243666999999E-2</v>
      </c>
      <c r="AF733" s="181">
        <v>3.4907300000000001</v>
      </c>
      <c r="AG733" s="180">
        <v>3097272.2048999998</v>
      </c>
      <c r="AH733" s="180">
        <v>-534042.97900000005</v>
      </c>
      <c r="AI733" s="128" t="s">
        <v>46</v>
      </c>
      <c r="AJ733" s="128" t="s">
        <v>46</v>
      </c>
      <c r="AK733" s="128" t="s">
        <v>46</v>
      </c>
    </row>
    <row r="734" spans="1:37" ht="14.75" customHeight="1" x14ac:dyDescent="0.35">
      <c r="A734" s="8"/>
      <c r="B734" s="129">
        <v>45163710000170</v>
      </c>
      <c r="C734" s="125" t="s">
        <v>8219</v>
      </c>
      <c r="D734" s="122"/>
      <c r="E734" s="126" t="s">
        <v>8189</v>
      </c>
      <c r="F734" s="126" t="s">
        <v>163</v>
      </c>
      <c r="G734" s="126" t="s">
        <v>4598</v>
      </c>
      <c r="H734" s="127">
        <v>0.01</v>
      </c>
      <c r="I734" s="127">
        <v>0.01</v>
      </c>
      <c r="J734" s="127">
        <v>0.01</v>
      </c>
      <c r="K734" s="126" t="s">
        <v>215</v>
      </c>
      <c r="L734" s="126" t="s">
        <v>215</v>
      </c>
      <c r="M734" s="153">
        <v>2E-3</v>
      </c>
      <c r="N734" s="128" t="s">
        <v>46</v>
      </c>
      <c r="O734" s="155">
        <v>44825</v>
      </c>
      <c r="P734" s="153">
        <v>9.497212562600001E-3</v>
      </c>
      <c r="Q734" s="153">
        <v>0.14581460977000002</v>
      </c>
      <c r="R734" s="153">
        <v>0.10890525315999999</v>
      </c>
      <c r="S734" s="153">
        <v>0.19002796698000002</v>
      </c>
      <c r="T734" s="153">
        <v>0.34020899585000003</v>
      </c>
      <c r="U734" s="153">
        <v>0.77850454033999994</v>
      </c>
      <c r="V734" s="153">
        <v>1.4072230017</v>
      </c>
      <c r="W734" s="153">
        <v>0.81791587009</v>
      </c>
      <c r="X734" s="153">
        <v>0.7355987572799999</v>
      </c>
      <c r="Y734" s="153">
        <v>0.79591933174999996</v>
      </c>
      <c r="Z734" s="153">
        <v>3.9292268775999999E-2</v>
      </c>
      <c r="AA734" s="153">
        <v>3.5668804048999997E-2</v>
      </c>
      <c r="AB734" s="178">
        <v>-0.52862815271999997</v>
      </c>
      <c r="AC734" s="177">
        <v>-0.54688543734999995</v>
      </c>
      <c r="AD734" s="153">
        <v>-3.9521349808999996E-2</v>
      </c>
      <c r="AE734" s="153">
        <v>-4.2378872844E-2</v>
      </c>
      <c r="AF734" s="181">
        <v>1.347596</v>
      </c>
      <c r="AG734" s="180">
        <v>126371.20015999999</v>
      </c>
      <c r="AH734" s="180">
        <v>9289.7469999999994</v>
      </c>
      <c r="AI734" s="128" t="s">
        <v>46</v>
      </c>
      <c r="AJ734" s="128" t="s">
        <v>46</v>
      </c>
      <c r="AK734" s="128" t="s">
        <v>46</v>
      </c>
    </row>
    <row r="735" spans="1:37" ht="14.75" customHeight="1" x14ac:dyDescent="0.35">
      <c r="A735" s="8"/>
      <c r="B735" s="129">
        <v>10577503000188</v>
      </c>
      <c r="C735" s="125" t="s">
        <v>8220</v>
      </c>
      <c r="D735" s="122"/>
      <c r="E735" s="126" t="s">
        <v>8189</v>
      </c>
      <c r="F735" s="126" t="s">
        <v>163</v>
      </c>
      <c r="G735" s="126" t="s">
        <v>4598</v>
      </c>
      <c r="H735" s="127">
        <v>0.01</v>
      </c>
      <c r="I735" s="127">
        <v>0.01</v>
      </c>
      <c r="J735" s="127">
        <v>0.01</v>
      </c>
      <c r="K735" s="126" t="s">
        <v>215</v>
      </c>
      <c r="L735" s="126" t="s">
        <v>215</v>
      </c>
      <c r="M735" s="153">
        <v>2E-3</v>
      </c>
      <c r="N735" s="128" t="s">
        <v>46</v>
      </c>
      <c r="O735" s="155">
        <v>41017</v>
      </c>
      <c r="P735" s="153">
        <v>4.4260115700999999E-3</v>
      </c>
      <c r="Q735" s="153">
        <v>9.9793591990999991E-2</v>
      </c>
      <c r="R735" s="153">
        <v>3.2701105124999998E-2</v>
      </c>
      <c r="S735" s="153">
        <v>6.9055807046999998E-2</v>
      </c>
      <c r="T735" s="153">
        <v>0.17326000498999999</v>
      </c>
      <c r="U735" s="153">
        <v>0.36280856938</v>
      </c>
      <c r="V735" s="153">
        <v>0.96308482595</v>
      </c>
      <c r="W735" s="153">
        <v>0.24559653528999997</v>
      </c>
      <c r="X735" s="153">
        <v>0.26731520973</v>
      </c>
      <c r="Y735" s="153">
        <v>0.40534197824000001</v>
      </c>
      <c r="Z735" s="153">
        <v>7.2866362719000002E-2</v>
      </c>
      <c r="AA735" s="153">
        <v>0.11011562249000001</v>
      </c>
      <c r="AB735" s="178">
        <v>-1.1897447837999999</v>
      </c>
      <c r="AC735" s="177">
        <v>2.2204688319999999E-2</v>
      </c>
      <c r="AD735" s="153">
        <v>-7.4964131192999994E-2</v>
      </c>
      <c r="AE735" s="153">
        <v>-0.22474244318</v>
      </c>
      <c r="AF735" s="181">
        <v>3.2193290000000001</v>
      </c>
      <c r="AG735" s="180">
        <v>692085.33996999997</v>
      </c>
      <c r="AH735" s="180">
        <v>-176865.88972000001</v>
      </c>
      <c r="AI735" s="128" t="s">
        <v>46</v>
      </c>
      <c r="AJ735" s="128" t="s">
        <v>46</v>
      </c>
      <c r="AK735" s="128" t="s">
        <v>46</v>
      </c>
    </row>
    <row r="736" spans="1:37" ht="14.75" customHeight="1" x14ac:dyDescent="0.35">
      <c r="A736" s="8"/>
      <c r="B736" s="129">
        <v>11061217000128</v>
      </c>
      <c r="C736" s="125" t="s">
        <v>8221</v>
      </c>
      <c r="D736" s="122"/>
      <c r="E736" s="126" t="s">
        <v>8189</v>
      </c>
      <c r="F736" s="126" t="s">
        <v>163</v>
      </c>
      <c r="G736" s="126" t="s">
        <v>4598</v>
      </c>
      <c r="H736" s="127">
        <v>0.01</v>
      </c>
      <c r="I736" s="127">
        <v>0.01</v>
      </c>
      <c r="J736" s="127">
        <v>0.01</v>
      </c>
      <c r="K736" s="126" t="s">
        <v>215</v>
      </c>
      <c r="L736" s="126" t="s">
        <v>215</v>
      </c>
      <c r="M736" s="153">
        <v>2E-3</v>
      </c>
      <c r="N736" s="128" t="s">
        <v>46</v>
      </c>
      <c r="O736" s="155">
        <v>40367</v>
      </c>
      <c r="P736" s="153">
        <v>1.0523802068E-2</v>
      </c>
      <c r="Q736" s="153">
        <v>0.10910613914</v>
      </c>
      <c r="R736" s="153">
        <v>0.10918875849000001</v>
      </c>
      <c r="S736" s="153">
        <v>0.20635725148999998</v>
      </c>
      <c r="T736" s="153">
        <v>0.35705526487</v>
      </c>
      <c r="U736" s="153">
        <v>0.86265603064999996</v>
      </c>
      <c r="V736" s="153">
        <v>1.0529580599999999</v>
      </c>
      <c r="W736" s="153">
        <v>0.82004509256999991</v>
      </c>
      <c r="X736" s="153">
        <v>0.79880946033</v>
      </c>
      <c r="Y736" s="153">
        <v>0.83533119724000005</v>
      </c>
      <c r="Z736" s="153">
        <v>1.9427394662999999E-2</v>
      </c>
      <c r="AA736" s="153">
        <v>3.3806764475999999E-2</v>
      </c>
      <c r="AB736" s="178">
        <v>-1.0881411684</v>
      </c>
      <c r="AC736" s="177">
        <v>0.14988860224</v>
      </c>
      <c r="AD736" s="153">
        <v>-1.4064660099999999E-2</v>
      </c>
      <c r="AE736" s="153">
        <v>-5.7045756363000001E-2</v>
      </c>
      <c r="AF736" s="181">
        <v>4.3627909999999996</v>
      </c>
      <c r="AG736" s="180">
        <v>453392.19886</v>
      </c>
      <c r="AH736" s="180">
        <v>8774.2386299999998</v>
      </c>
      <c r="AI736" s="128" t="s">
        <v>46</v>
      </c>
      <c r="AJ736" s="128" t="s">
        <v>46</v>
      </c>
      <c r="AK736" s="128" t="s">
        <v>46</v>
      </c>
    </row>
    <row r="737" spans="1:37" ht="14.75" customHeight="1" x14ac:dyDescent="0.35">
      <c r="A737" s="8"/>
      <c r="B737" s="129">
        <v>11060913000110</v>
      </c>
      <c r="C737" s="125" t="s">
        <v>8222</v>
      </c>
      <c r="D737" s="122"/>
      <c r="E737" s="126" t="s">
        <v>8189</v>
      </c>
      <c r="F737" s="126" t="s">
        <v>163</v>
      </c>
      <c r="G737" s="126" t="s">
        <v>4598</v>
      </c>
      <c r="H737" s="127">
        <v>0.01</v>
      </c>
      <c r="I737" s="127">
        <v>0.01</v>
      </c>
      <c r="J737" s="127">
        <v>0.01</v>
      </c>
      <c r="K737" s="126" t="s">
        <v>215</v>
      </c>
      <c r="L737" s="126" t="s">
        <v>215</v>
      </c>
      <c r="M737" s="153">
        <v>2E-3</v>
      </c>
      <c r="N737" s="128" t="s">
        <v>46</v>
      </c>
      <c r="O737" s="155">
        <v>40368</v>
      </c>
      <c r="P737" s="153">
        <v>6.3844203069000002E-3</v>
      </c>
      <c r="Q737" s="153">
        <v>8.1668223568999998E-2</v>
      </c>
      <c r="R737" s="153">
        <v>8.9731580312000001E-2</v>
      </c>
      <c r="S737" s="153">
        <v>0.17915098444000002</v>
      </c>
      <c r="T737" s="153">
        <v>0.31428865545000001</v>
      </c>
      <c r="U737" s="153">
        <v>0.52334305076999998</v>
      </c>
      <c r="V737" s="153">
        <v>0.78816109643999999</v>
      </c>
      <c r="W737" s="153">
        <v>0.67391499909999997</v>
      </c>
      <c r="X737" s="153">
        <v>0.69349392939999999</v>
      </c>
      <c r="Y737" s="153">
        <v>0.73527866599000002</v>
      </c>
      <c r="Z737" s="153">
        <v>2.2296358334E-2</v>
      </c>
      <c r="AA737" s="153">
        <v>2.8327099926999999E-2</v>
      </c>
      <c r="AB737" s="178">
        <v>-1.7147803465</v>
      </c>
      <c r="AC737" s="177">
        <v>0.36866174426999998</v>
      </c>
      <c r="AD737" s="153">
        <v>-1.8378122787999999E-2</v>
      </c>
      <c r="AE737" s="153">
        <v>-5.4023530027E-2</v>
      </c>
      <c r="AF737" s="181">
        <v>4.7382390000000001</v>
      </c>
      <c r="AG737" s="180">
        <v>5556287.9104000004</v>
      </c>
      <c r="AH737" s="180">
        <v>-595130.28677000001</v>
      </c>
      <c r="AI737" s="128" t="s">
        <v>46</v>
      </c>
      <c r="AJ737" s="128" t="s">
        <v>46</v>
      </c>
      <c r="AK737" s="128" t="s">
        <v>46</v>
      </c>
    </row>
    <row r="738" spans="1:37" ht="14.75" customHeight="1" x14ac:dyDescent="0.35">
      <c r="A738" s="8"/>
      <c r="B738" s="129">
        <v>10740658000193</v>
      </c>
      <c r="C738" s="125" t="s">
        <v>8223</v>
      </c>
      <c r="D738" s="122"/>
      <c r="E738" s="126" t="s">
        <v>8189</v>
      </c>
      <c r="F738" s="126" t="s">
        <v>163</v>
      </c>
      <c r="G738" s="126" t="s">
        <v>4598</v>
      </c>
      <c r="H738" s="127">
        <v>0.01</v>
      </c>
      <c r="I738" s="127">
        <v>0.01</v>
      </c>
      <c r="J738" s="127">
        <v>0.01</v>
      </c>
      <c r="K738" s="126" t="s">
        <v>215</v>
      </c>
      <c r="L738" s="126" t="s">
        <v>215</v>
      </c>
      <c r="M738" s="153">
        <v>2E-3</v>
      </c>
      <c r="N738" s="128" t="s">
        <v>46</v>
      </c>
      <c r="O738" s="155">
        <v>40245</v>
      </c>
      <c r="P738" s="153">
        <v>5.1878539088999996E-3</v>
      </c>
      <c r="Q738" s="153">
        <v>9.2410211956999999E-2</v>
      </c>
      <c r="R738" s="153">
        <v>5.6076098614000001E-2</v>
      </c>
      <c r="S738" s="153">
        <v>0.11274528153</v>
      </c>
      <c r="T738" s="153">
        <v>0.23251537180000001</v>
      </c>
      <c r="U738" s="153">
        <v>0.42525823193000001</v>
      </c>
      <c r="V738" s="153">
        <v>0.89182953656999997</v>
      </c>
      <c r="W738" s="153">
        <v>0.42115076782999999</v>
      </c>
      <c r="X738" s="153">
        <v>0.43643727976999996</v>
      </c>
      <c r="Y738" s="153">
        <v>0.54396997609999997</v>
      </c>
      <c r="Z738" s="153">
        <v>4.9997483443000007E-2</v>
      </c>
      <c r="AA738" s="153">
        <v>7.1604265887000002E-2</v>
      </c>
      <c r="AB738" s="178">
        <v>-1.3442209031000001</v>
      </c>
      <c r="AC738" s="177">
        <v>0.15530646300000001</v>
      </c>
      <c r="AD738" s="153">
        <v>-4.5288406019999998E-2</v>
      </c>
      <c r="AE738" s="153">
        <v>-0.14294749510999999</v>
      </c>
      <c r="AF738" s="181">
        <v>4.756176</v>
      </c>
      <c r="AG738" s="180">
        <v>2255236.0663999999</v>
      </c>
      <c r="AH738" s="180">
        <v>-209328.11799999999</v>
      </c>
      <c r="AI738" s="128" t="s">
        <v>46</v>
      </c>
      <c r="AJ738" s="128" t="s">
        <v>46</v>
      </c>
      <c r="AK738" s="128" t="s">
        <v>46</v>
      </c>
    </row>
    <row r="739" spans="1:37" ht="14.75" customHeight="1" x14ac:dyDescent="0.35">
      <c r="A739" s="8"/>
      <c r="B739" s="129">
        <v>13058816000118</v>
      </c>
      <c r="C739" s="125" t="s">
        <v>8224</v>
      </c>
      <c r="D739" s="122"/>
      <c r="E739" s="126" t="s">
        <v>8189</v>
      </c>
      <c r="F739" s="126" t="s">
        <v>114</v>
      </c>
      <c r="G739" s="126" t="s">
        <v>6707</v>
      </c>
      <c r="H739" s="127">
        <v>0.01</v>
      </c>
      <c r="I739" s="127">
        <v>0.01</v>
      </c>
      <c r="J739" s="127">
        <v>0.01</v>
      </c>
      <c r="K739" s="126" t="s">
        <v>216</v>
      </c>
      <c r="L739" s="126" t="s">
        <v>223</v>
      </c>
      <c r="M739" s="153">
        <v>5.0000000000000001E-3</v>
      </c>
      <c r="N739" s="128" t="s">
        <v>46</v>
      </c>
      <c r="O739" s="155">
        <v>40753</v>
      </c>
      <c r="P739" s="153">
        <v>3.3478588774E-2</v>
      </c>
      <c r="Q739" s="153">
        <v>0.21079346691</v>
      </c>
      <c r="R739" s="153">
        <v>0.10779392319999999</v>
      </c>
      <c r="S739" s="153">
        <v>0.24897704923</v>
      </c>
      <c r="T739" s="153">
        <v>0.32105036417999999</v>
      </c>
      <c r="U739" s="153">
        <v>2.7443034672</v>
      </c>
      <c r="V739" s="153">
        <v>2.0343188909999999</v>
      </c>
      <c r="W739" s="153">
        <v>0.80956940028000002</v>
      </c>
      <c r="X739" s="153">
        <v>0.96379080890000002</v>
      </c>
      <c r="Y739" s="153">
        <v>0.75109769123000003</v>
      </c>
      <c r="Z739" s="153">
        <v>0.15045654418999999</v>
      </c>
      <c r="AA739" s="153">
        <v>0.23635247248999999</v>
      </c>
      <c r="AB739" s="178">
        <v>-7.5347012665000004E-2</v>
      </c>
      <c r="AC739" s="177">
        <v>8.1820974744000005E-2</v>
      </c>
      <c r="AD739" s="153">
        <v>-0.1093690682</v>
      </c>
      <c r="AE739" s="153">
        <v>-0.46483399458000002</v>
      </c>
      <c r="AF739" s="181">
        <v>3.2901690000000001</v>
      </c>
      <c r="AG739" s="180">
        <v>250702.09430999999</v>
      </c>
      <c r="AH739" s="180">
        <v>-30975.282869999999</v>
      </c>
      <c r="AI739" s="128" t="s">
        <v>46</v>
      </c>
      <c r="AJ739" s="128" t="s">
        <v>46</v>
      </c>
      <c r="AK739" s="128" t="s">
        <v>46</v>
      </c>
    </row>
    <row r="740" spans="1:37" ht="14.75" customHeight="1" x14ac:dyDescent="0.35">
      <c r="A740" s="8"/>
      <c r="B740" s="129">
        <v>10740670000106</v>
      </c>
      <c r="C740" s="125" t="s">
        <v>8225</v>
      </c>
      <c r="D740" s="122"/>
      <c r="E740" s="126" t="s">
        <v>8189</v>
      </c>
      <c r="F740" s="126" t="s">
        <v>163</v>
      </c>
      <c r="G740" s="126" t="s">
        <v>4598</v>
      </c>
      <c r="H740" s="127">
        <v>0.01</v>
      </c>
      <c r="I740" s="127">
        <v>0.01</v>
      </c>
      <c r="J740" s="127">
        <v>0.01</v>
      </c>
      <c r="K740" s="126" t="s">
        <v>215</v>
      </c>
      <c r="L740" s="126" t="s">
        <v>215</v>
      </c>
      <c r="M740" s="153">
        <v>2E-3</v>
      </c>
      <c r="N740" s="128" t="s">
        <v>46</v>
      </c>
      <c r="O740" s="155">
        <v>40326</v>
      </c>
      <c r="P740" s="153">
        <v>1.1718796275E-2</v>
      </c>
      <c r="Q740" s="153">
        <v>0.10629739142</v>
      </c>
      <c r="R740" s="153">
        <v>0.12934101843000001</v>
      </c>
      <c r="S740" s="153">
        <v>0.24371441617999998</v>
      </c>
      <c r="T740" s="153">
        <v>0.40930091910999999</v>
      </c>
      <c r="U740" s="153">
        <v>0.96061197402000009</v>
      </c>
      <c r="V740" s="153">
        <v>1.0258514866999999</v>
      </c>
      <c r="W740" s="153">
        <v>0.97139548884000004</v>
      </c>
      <c r="X740" s="153">
        <v>0.94341914258000004</v>
      </c>
      <c r="Y740" s="153">
        <v>0.95755996460999993</v>
      </c>
      <c r="Z740" s="153">
        <v>3.9713223363000002E-3</v>
      </c>
      <c r="AA740" s="153">
        <v>5.0404984691000002E-3</v>
      </c>
      <c r="AB740" s="178">
        <v>-0.88533770287000002</v>
      </c>
      <c r="AC740" s="177">
        <v>-7.0016239842999997E-2</v>
      </c>
      <c r="AD740" s="153">
        <v>-3.7902335309000003E-4</v>
      </c>
      <c r="AE740" s="153">
        <v>-8.7127924046999997E-3</v>
      </c>
      <c r="AF740" s="181">
        <v>4.0991770000000001</v>
      </c>
      <c r="AG740" s="180">
        <v>9227244.9462000001</v>
      </c>
      <c r="AH740" s="180">
        <v>313575.61794000003</v>
      </c>
      <c r="AI740" s="128" t="s">
        <v>46</v>
      </c>
      <c r="AJ740" s="128" t="s">
        <v>46</v>
      </c>
      <c r="AK740" s="128" t="s">
        <v>46</v>
      </c>
    </row>
    <row r="741" spans="1:37" ht="14.75" customHeight="1" x14ac:dyDescent="0.35">
      <c r="A741" s="8"/>
      <c r="B741" s="129">
        <v>10577519000190</v>
      </c>
      <c r="C741" s="125" t="s">
        <v>8226</v>
      </c>
      <c r="D741" s="122"/>
      <c r="E741" s="126" t="s">
        <v>8189</v>
      </c>
      <c r="F741" s="126" t="s">
        <v>163</v>
      </c>
      <c r="G741" s="126" t="s">
        <v>4598</v>
      </c>
      <c r="H741" s="127">
        <v>0.01</v>
      </c>
      <c r="I741" s="127">
        <v>0.01</v>
      </c>
      <c r="J741" s="127">
        <v>0.01</v>
      </c>
      <c r="K741" s="126" t="s">
        <v>215</v>
      </c>
      <c r="L741" s="126" t="s">
        <v>215</v>
      </c>
      <c r="M741" s="153">
        <v>2E-3</v>
      </c>
      <c r="N741" s="128" t="s">
        <v>46</v>
      </c>
      <c r="O741" s="155">
        <v>41040</v>
      </c>
      <c r="P741" s="153">
        <v>1.2573112446000002E-2</v>
      </c>
      <c r="Q741" s="153">
        <v>0.16041308372999999</v>
      </c>
      <c r="R741" s="153">
        <v>0.11101371028000001</v>
      </c>
      <c r="S741" s="153">
        <v>0.19334545841</v>
      </c>
      <c r="T741" s="153">
        <v>0.35539630103000003</v>
      </c>
      <c r="U741" s="153">
        <v>1.0306418921</v>
      </c>
      <c r="V741" s="153">
        <v>1.5481094902000001</v>
      </c>
      <c r="W741" s="153">
        <v>0.83375110750999992</v>
      </c>
      <c r="X741" s="153">
        <v>0.74844077530999997</v>
      </c>
      <c r="Y741" s="153">
        <v>0.83145004946000001</v>
      </c>
      <c r="Z741" s="153">
        <v>5.2067574449000002E-2</v>
      </c>
      <c r="AA741" s="153">
        <v>5.2602339783999995E-2</v>
      </c>
      <c r="AB741" s="178">
        <v>-0.35167027673000001</v>
      </c>
      <c r="AC741" s="177">
        <v>9.3618545580999996E-2</v>
      </c>
      <c r="AD741" s="153">
        <v>-5.0358247983000003E-2</v>
      </c>
      <c r="AE741" s="153">
        <v>-9.9508749386999995E-2</v>
      </c>
      <c r="AF741" s="181">
        <v>3.5221089999999999</v>
      </c>
      <c r="AG741" s="180">
        <v>572420.32398999995</v>
      </c>
      <c r="AH741" s="180">
        <v>-51489.301590000003</v>
      </c>
      <c r="AI741" s="128" t="s">
        <v>46</v>
      </c>
      <c r="AJ741" s="128" t="s">
        <v>46</v>
      </c>
      <c r="AK741" s="128" t="s">
        <v>46</v>
      </c>
    </row>
    <row r="742" spans="1:37" ht="14.75" customHeight="1" x14ac:dyDescent="0.35">
      <c r="A742" s="8"/>
      <c r="B742" s="129">
        <v>14508605000100</v>
      </c>
      <c r="C742" s="125" t="s">
        <v>8227</v>
      </c>
      <c r="D742" s="122"/>
      <c r="E742" s="126" t="s">
        <v>8189</v>
      </c>
      <c r="F742" s="126" t="s">
        <v>163</v>
      </c>
      <c r="G742" s="126" t="s">
        <v>4598</v>
      </c>
      <c r="H742" s="127">
        <v>0.01</v>
      </c>
      <c r="I742" s="127">
        <v>0.01</v>
      </c>
      <c r="J742" s="127">
        <v>0.01</v>
      </c>
      <c r="K742" s="126" t="s">
        <v>215</v>
      </c>
      <c r="L742" s="126" t="s">
        <v>215</v>
      </c>
      <c r="M742" s="153">
        <v>2E-3</v>
      </c>
      <c r="N742" s="128" t="s">
        <v>46</v>
      </c>
      <c r="O742" s="155">
        <v>41137</v>
      </c>
      <c r="P742" s="153">
        <v>1.2287177153E-2</v>
      </c>
      <c r="Q742" s="153">
        <v>0.14162406122000001</v>
      </c>
      <c r="R742" s="153">
        <v>0.11841435856</v>
      </c>
      <c r="S742" s="153">
        <v>0.20996199534999999</v>
      </c>
      <c r="T742" s="153">
        <v>0.37277332692000004</v>
      </c>
      <c r="U742" s="153">
        <v>1.0072032333999998</v>
      </c>
      <c r="V742" s="153">
        <v>1.366780989</v>
      </c>
      <c r="W742" s="153">
        <v>0.88933251894999998</v>
      </c>
      <c r="X742" s="153">
        <v>0.81276343325</v>
      </c>
      <c r="Y742" s="153">
        <v>0.87210362122000007</v>
      </c>
      <c r="Z742" s="153">
        <v>3.4533358337000004E-2</v>
      </c>
      <c r="AA742" s="153">
        <v>3.6150819423999996E-2</v>
      </c>
      <c r="AB742" s="178">
        <v>-0.36195714794</v>
      </c>
      <c r="AC742" s="177">
        <v>7.5298564041999999E-2</v>
      </c>
      <c r="AD742" s="153">
        <v>-2.8869213992999999E-2</v>
      </c>
      <c r="AE742" s="153">
        <v>-6.1240351209000003E-2</v>
      </c>
      <c r="AF742" s="181">
        <v>3.3788830000000001</v>
      </c>
      <c r="AG742" s="180">
        <v>1166753.2409999999</v>
      </c>
      <c r="AH742" s="180">
        <v>112919.48931999999</v>
      </c>
      <c r="AI742" s="128" t="s">
        <v>46</v>
      </c>
      <c r="AJ742" s="128" t="s">
        <v>46</v>
      </c>
      <c r="AK742" s="128" t="s">
        <v>46</v>
      </c>
    </row>
    <row r="743" spans="1:37" ht="14.75" customHeight="1" x14ac:dyDescent="0.35">
      <c r="A743" s="8"/>
      <c r="B743" s="129">
        <v>23215008000170</v>
      </c>
      <c r="C743" s="125" t="s">
        <v>8228</v>
      </c>
      <c r="D743" s="122"/>
      <c r="E743" s="126" t="s">
        <v>8189</v>
      </c>
      <c r="F743" s="126" t="s">
        <v>163</v>
      </c>
      <c r="G743" s="126" t="s">
        <v>4507</v>
      </c>
      <c r="H743" s="127">
        <v>0.01</v>
      </c>
      <c r="I743" s="127">
        <v>0.01</v>
      </c>
      <c r="J743" s="127">
        <v>0.01</v>
      </c>
      <c r="K743" s="126" t="s">
        <v>215</v>
      </c>
      <c r="L743" s="126" t="s">
        <v>215</v>
      </c>
      <c r="M743" s="153">
        <v>2E-3</v>
      </c>
      <c r="N743" s="128" t="s">
        <v>46</v>
      </c>
      <c r="O743" s="155">
        <v>42355</v>
      </c>
      <c r="P743" s="153">
        <v>1.2287583257000001E-2</v>
      </c>
      <c r="Q743" s="153">
        <v>0.10495507740000001</v>
      </c>
      <c r="R743" s="153">
        <v>0.13343965924000001</v>
      </c>
      <c r="S743" s="153">
        <v>0.26102287063999996</v>
      </c>
      <c r="T743" s="153">
        <v>0.43342224634999998</v>
      </c>
      <c r="U743" s="153">
        <v>1.0072365225</v>
      </c>
      <c r="V743" s="153">
        <v>1.0128971253000001</v>
      </c>
      <c r="W743" s="153">
        <v>1.0021776896000001</v>
      </c>
      <c r="X743" s="153">
        <v>1.0104202150000001</v>
      </c>
      <c r="Y743" s="153">
        <v>1.0139918369999998</v>
      </c>
      <c r="Z743" s="153">
        <v>1.1170373391E-3</v>
      </c>
      <c r="AA743" s="153">
        <v>3.0796688606999998E-3</v>
      </c>
      <c r="AB743" s="178">
        <v>0.37782937808</v>
      </c>
      <c r="AC743" s="177">
        <v>0.20012214807000001</v>
      </c>
      <c r="AD743" s="153">
        <v>0</v>
      </c>
      <c r="AE743" s="153">
        <v>-4.9514102171000001E-3</v>
      </c>
      <c r="AF743" s="181">
        <v>2.3779020000000002</v>
      </c>
      <c r="AG743" s="180">
        <v>9276091.2433000002</v>
      </c>
      <c r="AH743" s="180">
        <v>567292.75049000001</v>
      </c>
      <c r="AI743" s="128" t="s">
        <v>46</v>
      </c>
      <c r="AJ743" s="128" t="s">
        <v>46</v>
      </c>
      <c r="AK743" s="128" t="s">
        <v>46</v>
      </c>
    </row>
    <row r="744" spans="1:37" ht="14.75" customHeight="1" x14ac:dyDescent="0.35">
      <c r="A744" s="8"/>
      <c r="B744" s="129">
        <v>5164356000184</v>
      </c>
      <c r="C744" s="125" t="s">
        <v>8229</v>
      </c>
      <c r="D744" s="122"/>
      <c r="E744" s="126" t="s">
        <v>8189</v>
      </c>
      <c r="F744" s="126" t="s">
        <v>163</v>
      </c>
      <c r="G744" s="126" t="s">
        <v>7799</v>
      </c>
      <c r="H744" s="127">
        <v>0.01</v>
      </c>
      <c r="I744" s="127">
        <v>0.01</v>
      </c>
      <c r="J744" s="127">
        <v>0.01</v>
      </c>
      <c r="K744" s="126" t="s">
        <v>215</v>
      </c>
      <c r="L744" s="126" t="s">
        <v>215</v>
      </c>
      <c r="M744" s="153">
        <v>2E-3</v>
      </c>
      <c r="N744" s="128" t="s">
        <v>46</v>
      </c>
      <c r="O744" s="155">
        <v>38758</v>
      </c>
      <c r="P744" s="153">
        <v>1.2113125285E-2</v>
      </c>
      <c r="Q744" s="153">
        <v>0.1029643611</v>
      </c>
      <c r="R744" s="153">
        <v>0.13208824219000001</v>
      </c>
      <c r="S744" s="153">
        <v>0.25403694378000002</v>
      </c>
      <c r="T744" s="153">
        <v>0.42132193729</v>
      </c>
      <c r="U744" s="153">
        <v>0.99293587146999995</v>
      </c>
      <c r="V744" s="153">
        <v>0.99368518370000003</v>
      </c>
      <c r="W744" s="153">
        <v>0.99202808324000002</v>
      </c>
      <c r="X744" s="153">
        <v>0.98337767392999997</v>
      </c>
      <c r="Y744" s="153">
        <v>0.98568315025999997</v>
      </c>
      <c r="Z744" s="153">
        <v>1.1222539563E-3</v>
      </c>
      <c r="AA744" s="153">
        <v>2.9390066398999998E-3</v>
      </c>
      <c r="AB744" s="178">
        <v>-1.1975831467</v>
      </c>
      <c r="AC744" s="177">
        <v>-0.38213078822000002</v>
      </c>
      <c r="AD744" s="153">
        <v>0</v>
      </c>
      <c r="AE744" s="153">
        <v>-6.1798382678999999E-3</v>
      </c>
      <c r="AF744" s="181">
        <v>6.5482950000000004</v>
      </c>
      <c r="AG744" s="180">
        <v>11139952.346999999</v>
      </c>
      <c r="AH744" s="180">
        <v>-19179.491592999999</v>
      </c>
      <c r="AI744" s="128" t="s">
        <v>46</v>
      </c>
      <c r="AJ744" s="128" t="s">
        <v>46</v>
      </c>
      <c r="AK744" s="128" t="s">
        <v>46</v>
      </c>
    </row>
    <row r="745" spans="1:37" ht="14.75" customHeight="1" x14ac:dyDescent="0.35">
      <c r="A745" s="8"/>
      <c r="B745" s="129">
        <v>3218183000104</v>
      </c>
      <c r="C745" s="125" t="s">
        <v>8230</v>
      </c>
      <c r="D745" s="122" t="s">
        <v>3552</v>
      </c>
      <c r="E745" s="126" t="s">
        <v>8189</v>
      </c>
      <c r="F745" s="126" t="s">
        <v>163</v>
      </c>
      <c r="G745" s="126" t="s">
        <v>3566</v>
      </c>
      <c r="H745" s="127">
        <v>0.01</v>
      </c>
      <c r="I745" s="127">
        <v>0.01</v>
      </c>
      <c r="J745" s="127">
        <v>0.01</v>
      </c>
      <c r="K745" s="126" t="s">
        <v>223</v>
      </c>
      <c r="L745" s="126" t="s">
        <v>223</v>
      </c>
      <c r="M745" s="153">
        <v>1.4999999999999999E-2</v>
      </c>
      <c r="N745" s="128" t="s">
        <v>46</v>
      </c>
      <c r="O745" s="155">
        <v>37469</v>
      </c>
      <c r="P745" s="153">
        <v>5.3757208733999995E-3</v>
      </c>
      <c r="Q745" s="153">
        <v>6.9684047494000007E-2</v>
      </c>
      <c r="R745" s="153">
        <v>7.3702376277999998E-2</v>
      </c>
      <c r="S745" s="153">
        <v>0.14568712131</v>
      </c>
      <c r="T745" s="153">
        <v>0.26419756445000003</v>
      </c>
      <c r="U745" s="153">
        <v>0.44065804360999999</v>
      </c>
      <c r="V745" s="153">
        <v>0.67250459085000003</v>
      </c>
      <c r="W745" s="153">
        <v>0.55353016930999999</v>
      </c>
      <c r="X745" s="153">
        <v>0.56395522773000006</v>
      </c>
      <c r="Y745" s="153">
        <v>0.61809050176000002</v>
      </c>
      <c r="Z745" s="153">
        <v>2.3306601009999997E-2</v>
      </c>
      <c r="AA745" s="153">
        <v>2.7593441311000003E-2</v>
      </c>
      <c r="AB745" s="178">
        <v>-2.2488141422000001</v>
      </c>
      <c r="AC745" s="177">
        <v>-0.40776399912</v>
      </c>
      <c r="AD745" s="153">
        <v>-1.9401542936000001E-2</v>
      </c>
      <c r="AE745" s="153">
        <v>-0.12235585904</v>
      </c>
      <c r="AF745" s="181">
        <v>12.498089999999999</v>
      </c>
      <c r="AG745" s="180">
        <v>28167.30402</v>
      </c>
      <c r="AH745" s="180">
        <v>-3791.6309000000001</v>
      </c>
      <c r="AI745" s="128" t="s">
        <v>46</v>
      </c>
      <c r="AJ745" s="128" t="s">
        <v>46</v>
      </c>
      <c r="AK745" s="128" t="s">
        <v>46</v>
      </c>
    </row>
    <row r="746" spans="1:37" ht="14.75" customHeight="1" x14ac:dyDescent="0.35">
      <c r="A746" s="8"/>
      <c r="B746" s="129">
        <v>39594941000136</v>
      </c>
      <c r="C746" s="125" t="s">
        <v>8231</v>
      </c>
      <c r="D746" s="122"/>
      <c r="E746" s="126" t="s">
        <v>8189</v>
      </c>
      <c r="F746" s="126" t="s">
        <v>163</v>
      </c>
      <c r="G746" s="126" t="s">
        <v>6644</v>
      </c>
      <c r="H746" s="127">
        <v>10000</v>
      </c>
      <c r="I746" s="127">
        <v>100</v>
      </c>
      <c r="J746" s="127">
        <v>1000</v>
      </c>
      <c r="K746" s="126" t="s">
        <v>215</v>
      </c>
      <c r="L746" s="126" t="s">
        <v>215</v>
      </c>
      <c r="M746" s="153">
        <v>5.0000000000000001E-3</v>
      </c>
      <c r="N746" s="128" t="s">
        <v>46</v>
      </c>
      <c r="O746" s="155">
        <v>44179</v>
      </c>
      <c r="P746" s="153">
        <v>1.1719168437000001E-2</v>
      </c>
      <c r="Q746" s="153">
        <v>9.9047246300000003E-2</v>
      </c>
      <c r="R746" s="153">
        <v>0.12686939142000001</v>
      </c>
      <c r="S746" s="153">
        <v>0.24459948572999998</v>
      </c>
      <c r="T746" s="153">
        <v>0.40412231316000002</v>
      </c>
      <c r="U746" s="153">
        <v>0.96064248082000003</v>
      </c>
      <c r="V746" s="153">
        <v>0.95588201667000006</v>
      </c>
      <c r="W746" s="153">
        <v>0.95283272077999992</v>
      </c>
      <c r="X746" s="153">
        <v>0.94684524912000001</v>
      </c>
      <c r="Y746" s="153">
        <v>0.94544461009000003</v>
      </c>
      <c r="Z746" s="153">
        <v>8.6955256401999997E-4</v>
      </c>
      <c r="AA746" s="153">
        <v>2.2191014591999999E-3</v>
      </c>
      <c r="AB746" s="178">
        <v>-82.291641416999994</v>
      </c>
      <c r="AC746" s="177">
        <v>-69.171599673000003</v>
      </c>
      <c r="AD746" s="153">
        <v>0</v>
      </c>
      <c r="AE746" s="153">
        <v>0</v>
      </c>
      <c r="AF746" s="181">
        <v>1580.814854</v>
      </c>
      <c r="AG746" s="180">
        <v>261383.41373</v>
      </c>
      <c r="AH746" s="180">
        <v>52947.754260000002</v>
      </c>
      <c r="AI746" s="128" t="s">
        <v>46</v>
      </c>
      <c r="AJ746" s="128" t="s">
        <v>46</v>
      </c>
      <c r="AK746" s="128" t="s">
        <v>46</v>
      </c>
    </row>
    <row r="747" spans="1:37" ht="14.75" customHeight="1" x14ac:dyDescent="0.35">
      <c r="A747" s="8"/>
      <c r="B747" s="129">
        <v>45160183000140</v>
      </c>
      <c r="C747" s="125" t="s">
        <v>8232</v>
      </c>
      <c r="D747" s="122"/>
      <c r="E747" s="126" t="s">
        <v>8189</v>
      </c>
      <c r="F747" s="126" t="s">
        <v>114</v>
      </c>
      <c r="G747" s="126" t="s">
        <v>7530</v>
      </c>
      <c r="H747" s="127">
        <v>200</v>
      </c>
      <c r="I747" s="127">
        <v>0</v>
      </c>
      <c r="J747" s="127">
        <v>0</v>
      </c>
      <c r="K747" s="126" t="s">
        <v>216</v>
      </c>
      <c r="L747" s="126" t="s">
        <v>3378</v>
      </c>
      <c r="M747" s="153">
        <v>2E-3</v>
      </c>
      <c r="N747" s="128" t="s">
        <v>46</v>
      </c>
      <c r="O747" s="155">
        <v>44726</v>
      </c>
      <c r="P747" s="153">
        <v>0.16590040296000003</v>
      </c>
      <c r="Q747" s="153">
        <v>0.62862177672999997</v>
      </c>
      <c r="R747" s="153">
        <v>0.44823664332000002</v>
      </c>
      <c r="S747" s="153">
        <v>0.55744709766</v>
      </c>
      <c r="T747" s="153">
        <v>0.34488583490000002</v>
      </c>
      <c r="U747" s="153">
        <v>13.599170923999999</v>
      </c>
      <c r="V747" s="153">
        <v>6.0666830639000002</v>
      </c>
      <c r="W747" s="153">
        <v>3.3664112014000001</v>
      </c>
      <c r="X747" s="153">
        <v>2.1578791733</v>
      </c>
      <c r="Y747" s="153">
        <v>0.8068608020000001</v>
      </c>
      <c r="Z747" s="153">
        <v>0.23240637959000002</v>
      </c>
      <c r="AA747" s="153">
        <v>0.26999730522999998</v>
      </c>
      <c r="AB747" s="178">
        <v>1.3417191649</v>
      </c>
      <c r="AC747" s="177">
        <v>5.0598168487000002E-2</v>
      </c>
      <c r="AD747" s="153">
        <v>-0.15462718308000001</v>
      </c>
      <c r="AE747" s="153">
        <v>-0.40615373324999998</v>
      </c>
      <c r="AF747" s="181">
        <v>1.3752180000000001</v>
      </c>
      <c r="AG747" s="180">
        <v>1365160.2349</v>
      </c>
      <c r="AH747" s="180">
        <v>-81667.412729999996</v>
      </c>
      <c r="AI747" s="128" t="s">
        <v>46</v>
      </c>
      <c r="AJ747" s="128" t="s">
        <v>46</v>
      </c>
      <c r="AK747" s="128" t="s">
        <v>46</v>
      </c>
    </row>
    <row r="748" spans="1:37" ht="14.75" customHeight="1" x14ac:dyDescent="0.35">
      <c r="A748" s="8"/>
      <c r="B748" s="129">
        <v>1165796000103</v>
      </c>
      <c r="C748" s="125" t="s">
        <v>8233</v>
      </c>
      <c r="D748" s="122" t="s">
        <v>3552</v>
      </c>
      <c r="E748" s="126" t="s">
        <v>8189</v>
      </c>
      <c r="F748" s="126" t="s">
        <v>163</v>
      </c>
      <c r="G748" s="126" t="s">
        <v>3566</v>
      </c>
      <c r="H748" s="127">
        <v>100</v>
      </c>
      <c r="I748" s="127">
        <v>50</v>
      </c>
      <c r="J748" s="127">
        <v>100</v>
      </c>
      <c r="K748" s="126" t="s">
        <v>215</v>
      </c>
      <c r="L748" s="126" t="s">
        <v>215</v>
      </c>
      <c r="M748" s="153">
        <v>1.3999999999999999E-2</v>
      </c>
      <c r="N748" s="128" t="s">
        <v>46</v>
      </c>
      <c r="O748" s="155">
        <v>36328</v>
      </c>
      <c r="P748" s="153">
        <v>1.1189007795000001E-2</v>
      </c>
      <c r="Q748" s="153">
        <v>9.5830404098000005E-2</v>
      </c>
      <c r="R748" s="153">
        <v>0.11992627408000001</v>
      </c>
      <c r="S748" s="153">
        <v>0.23334321518000001</v>
      </c>
      <c r="T748" s="153">
        <v>0.38560947484000002</v>
      </c>
      <c r="U748" s="153">
        <v>0.91718420673000001</v>
      </c>
      <c r="V748" s="153">
        <v>0.92483701817999997</v>
      </c>
      <c r="W748" s="153">
        <v>0.90068752396999996</v>
      </c>
      <c r="X748" s="153">
        <v>0.90327219637</v>
      </c>
      <c r="Y748" s="153">
        <v>0.90213380384999997</v>
      </c>
      <c r="Z748" s="153">
        <v>1.3074417342E-3</v>
      </c>
      <c r="AA748" s="153">
        <v>7.7239429899999996E-3</v>
      </c>
      <c r="AB748" s="178">
        <v>-12.647793958999999</v>
      </c>
      <c r="AC748" s="177">
        <v>-2.2394711431999998</v>
      </c>
      <c r="AD748" s="153">
        <v>-4.6067078407E-5</v>
      </c>
      <c r="AE748" s="153">
        <v>-3.6004599911000003E-2</v>
      </c>
      <c r="AF748" s="181">
        <v>13.724831999999999</v>
      </c>
      <c r="AG748" s="180">
        <v>27648.6531</v>
      </c>
      <c r="AH748" s="180">
        <v>-2893.8211500000002</v>
      </c>
      <c r="AI748" s="128" t="s">
        <v>46</v>
      </c>
      <c r="AJ748" s="128" t="s">
        <v>46</v>
      </c>
      <c r="AK748" s="128" t="s">
        <v>46</v>
      </c>
    </row>
    <row r="749" spans="1:37" ht="14.75" customHeight="1" x14ac:dyDescent="0.35">
      <c r="A749" s="8"/>
      <c r="B749" s="129">
        <v>10551375000101</v>
      </c>
      <c r="C749" s="125" t="s">
        <v>8234</v>
      </c>
      <c r="D749" s="122"/>
      <c r="E749" s="126" t="s">
        <v>8189</v>
      </c>
      <c r="F749" s="126" t="s">
        <v>114</v>
      </c>
      <c r="G749" s="126" t="s">
        <v>7663</v>
      </c>
      <c r="H749" s="127">
        <v>0.01</v>
      </c>
      <c r="I749" s="127">
        <v>0.01</v>
      </c>
      <c r="J749" s="127">
        <v>0.01</v>
      </c>
      <c r="K749" s="126" t="s">
        <v>216</v>
      </c>
      <c r="L749" s="126" t="s">
        <v>223</v>
      </c>
      <c r="M749" s="153">
        <v>0.02</v>
      </c>
      <c r="N749" s="128" t="s">
        <v>46</v>
      </c>
      <c r="O749" s="155">
        <v>39986</v>
      </c>
      <c r="P749" s="153">
        <v>9.3310620902999991E-2</v>
      </c>
      <c r="Q749" s="153">
        <v>0.64494034737000006</v>
      </c>
      <c r="R749" s="153">
        <v>0.37514717705</v>
      </c>
      <c r="S749" s="153">
        <v>0.41338534856000003</v>
      </c>
      <c r="T749" s="153">
        <v>0.46727362008000001</v>
      </c>
      <c r="U749" s="153">
        <v>7.6488487076</v>
      </c>
      <c r="V749" s="153">
        <v>6.2241698068999991</v>
      </c>
      <c r="W749" s="153">
        <v>2.8174841967999997</v>
      </c>
      <c r="X749" s="153">
        <v>1.6002157657</v>
      </c>
      <c r="Y749" s="153">
        <v>1.0931871642</v>
      </c>
      <c r="Z749" s="153">
        <v>0.24653467237000001</v>
      </c>
      <c r="AA749" s="153">
        <v>0.30492466192000001</v>
      </c>
      <c r="AB749" s="178">
        <v>1.0244424838999999</v>
      </c>
      <c r="AC749" s="177">
        <v>-2.212667187E-2</v>
      </c>
      <c r="AD749" s="153">
        <v>-0.22137748541000002</v>
      </c>
      <c r="AE749" s="153">
        <v>-0.65200075827999993</v>
      </c>
      <c r="AF749" s="181">
        <v>1.885049</v>
      </c>
      <c r="AG749" s="180">
        <v>156863.22047999999</v>
      </c>
      <c r="AH749" s="180">
        <v>-22865.155920000001</v>
      </c>
      <c r="AI749" s="128" t="s">
        <v>46</v>
      </c>
      <c r="AJ749" s="128" t="s">
        <v>46</v>
      </c>
      <c r="AK749" s="128" t="s">
        <v>46</v>
      </c>
    </row>
    <row r="750" spans="1:37" ht="14.75" customHeight="1" x14ac:dyDescent="0.35">
      <c r="A750" s="8"/>
      <c r="B750" s="129">
        <v>10577512000179</v>
      </c>
      <c r="C750" s="125" t="s">
        <v>8235</v>
      </c>
      <c r="D750" s="122"/>
      <c r="E750" s="126" t="s">
        <v>8189</v>
      </c>
      <c r="F750" s="126" t="s">
        <v>114</v>
      </c>
      <c r="G750" s="126" t="s">
        <v>7663</v>
      </c>
      <c r="H750" s="127">
        <v>0.01</v>
      </c>
      <c r="I750" s="127">
        <v>0.01</v>
      </c>
      <c r="J750" s="127">
        <v>0.01</v>
      </c>
      <c r="K750" s="126" t="s">
        <v>216</v>
      </c>
      <c r="L750" s="126" t="s">
        <v>223</v>
      </c>
      <c r="M750" s="153">
        <v>1.6E-2</v>
      </c>
      <c r="N750" s="128" t="s">
        <v>46</v>
      </c>
      <c r="O750" s="155">
        <v>41025</v>
      </c>
      <c r="P750" s="153">
        <v>1.3794402544999999E-2</v>
      </c>
      <c r="Q750" s="153">
        <v>0.21185693903</v>
      </c>
      <c r="R750" s="153">
        <v>5.7260967171000002E-2</v>
      </c>
      <c r="S750" s="153">
        <v>4.0911246455000001E-2</v>
      </c>
      <c r="T750" s="153">
        <v>-0.15460271369</v>
      </c>
      <c r="U750" s="153">
        <v>1.1307533596000001</v>
      </c>
      <c r="V750" s="153">
        <v>2.0445822139000001</v>
      </c>
      <c r="W750" s="153">
        <v>0.43004953779999999</v>
      </c>
      <c r="X750" s="153">
        <v>0.15836754205</v>
      </c>
      <c r="Y750" s="153">
        <v>-0.36169322407000004</v>
      </c>
      <c r="Z750" s="153">
        <v>0.21046253482000002</v>
      </c>
      <c r="AA750" s="153">
        <v>0.23281383948999998</v>
      </c>
      <c r="AB750" s="178">
        <v>-0.22046752318999999</v>
      </c>
      <c r="AC750" s="177">
        <v>-0.23342647023999999</v>
      </c>
      <c r="AD750" s="153">
        <v>-0.17868681773999998</v>
      </c>
      <c r="AE750" s="153">
        <v>-0.61561254978000002</v>
      </c>
      <c r="AF750" s="181">
        <v>1.119448</v>
      </c>
      <c r="AG750" s="180">
        <v>78029.350609999994</v>
      </c>
      <c r="AH750" s="180">
        <v>-11836.306979999999</v>
      </c>
      <c r="AI750" s="128" t="s">
        <v>46</v>
      </c>
      <c r="AJ750" s="128" t="s">
        <v>46</v>
      </c>
      <c r="AK750" s="128" t="s">
        <v>46</v>
      </c>
    </row>
    <row r="751" spans="1:37" ht="14.75" customHeight="1" x14ac:dyDescent="0.35">
      <c r="A751" s="8"/>
      <c r="B751" s="129">
        <v>29157520000194</v>
      </c>
      <c r="C751" s="125" t="s">
        <v>8236</v>
      </c>
      <c r="D751" s="122"/>
      <c r="E751" s="126" t="s">
        <v>8189</v>
      </c>
      <c r="F751" s="126" t="s">
        <v>163</v>
      </c>
      <c r="G751" s="126" t="s">
        <v>4507</v>
      </c>
      <c r="H751" s="127">
        <v>3000000</v>
      </c>
      <c r="I751" s="127">
        <v>100</v>
      </c>
      <c r="J751" s="127">
        <v>300000</v>
      </c>
      <c r="K751" s="126" t="s">
        <v>215</v>
      </c>
      <c r="L751" s="126" t="s">
        <v>215</v>
      </c>
      <c r="M751" s="153">
        <v>1.1999999999999999E-3</v>
      </c>
      <c r="N751" s="128" t="s">
        <v>46</v>
      </c>
      <c r="O751" s="155">
        <v>43775</v>
      </c>
      <c r="P751" s="153">
        <v>1.2808515246000001E-2</v>
      </c>
      <c r="Q751" s="153">
        <v>0.10819768897</v>
      </c>
      <c r="R751" s="153">
        <v>0.1365460644</v>
      </c>
      <c r="S751" s="153">
        <v>0.27090340963999998</v>
      </c>
      <c r="T751" s="153">
        <v>0.44956793757000002</v>
      </c>
      <c r="U751" s="153">
        <v>1.0499383064000001</v>
      </c>
      <c r="V751" s="153">
        <v>1.0441908179000001</v>
      </c>
      <c r="W751" s="153">
        <v>1.0255078597</v>
      </c>
      <c r="X751" s="153">
        <v>1.0486678074</v>
      </c>
      <c r="Y751" s="153">
        <v>1.0517646999000001</v>
      </c>
      <c r="Z751" s="153">
        <v>1.3432234673999999E-3</v>
      </c>
      <c r="AA751" s="153">
        <v>3.5490494242999999E-3</v>
      </c>
      <c r="AB751" s="178">
        <v>3.2497860709999999</v>
      </c>
      <c r="AC751" s="177">
        <v>1.7543121569</v>
      </c>
      <c r="AD751" s="153">
        <v>-2.1715447939000001E-5</v>
      </c>
      <c r="AE751" s="153">
        <v>-5.2595609400999995E-3</v>
      </c>
      <c r="AF751" s="181">
        <v>1717.8336389999999</v>
      </c>
      <c r="AG751" s="180">
        <v>14542692.977</v>
      </c>
      <c r="AH751" s="180">
        <v>1705592.6428</v>
      </c>
      <c r="AI751" s="128" t="s">
        <v>46</v>
      </c>
      <c r="AJ751" s="128" t="s">
        <v>46</v>
      </c>
      <c r="AK751" s="128" t="s">
        <v>46</v>
      </c>
    </row>
    <row r="752" spans="1:37" ht="14.75" customHeight="1" x14ac:dyDescent="0.35">
      <c r="A752" s="8"/>
      <c r="B752" s="129">
        <v>5900798000141</v>
      </c>
      <c r="C752" s="125" t="s">
        <v>8237</v>
      </c>
      <c r="D752" s="122" t="s">
        <v>3393</v>
      </c>
      <c r="E752" s="126" t="s">
        <v>8189</v>
      </c>
      <c r="F752" s="126" t="s">
        <v>114</v>
      </c>
      <c r="G752" s="126" t="s">
        <v>167</v>
      </c>
      <c r="H752" s="127">
        <v>0.01</v>
      </c>
      <c r="I752" s="127">
        <v>0.01</v>
      </c>
      <c r="J752" s="127">
        <v>0.01</v>
      </c>
      <c r="K752" s="126" t="s">
        <v>216</v>
      </c>
      <c r="L752" s="126" t="s">
        <v>223</v>
      </c>
      <c r="M752" s="153">
        <v>1.4999999999999999E-2</v>
      </c>
      <c r="N752" s="128" t="s">
        <v>46</v>
      </c>
      <c r="O752" s="155">
        <v>37897</v>
      </c>
      <c r="P752" s="153">
        <v>2.5944739216000001E-2</v>
      </c>
      <c r="Q752" s="153">
        <v>0.17918404183</v>
      </c>
      <c r="R752" s="153">
        <v>0.10129316797</v>
      </c>
      <c r="S752" s="153">
        <v>0.29810472363000001</v>
      </c>
      <c r="T752" s="153">
        <v>0.46329301219000002</v>
      </c>
      <c r="U752" s="153">
        <v>2.1267395191</v>
      </c>
      <c r="V752" s="153">
        <v>1.7292636559999999</v>
      </c>
      <c r="W752" s="153">
        <v>0.76074649491000002</v>
      </c>
      <c r="X752" s="153">
        <v>1.1539641650000001</v>
      </c>
      <c r="Y752" s="153">
        <v>1.0838745275999999</v>
      </c>
      <c r="Z752" s="153">
        <v>0.13675336549</v>
      </c>
      <c r="AA752" s="153">
        <v>0.22145618250999999</v>
      </c>
      <c r="AB752" s="178">
        <v>-0.13964393928999999</v>
      </c>
      <c r="AC752" s="177">
        <v>4.4314149888000001E-3</v>
      </c>
      <c r="AD752" s="153">
        <v>-0.10172117806999999</v>
      </c>
      <c r="AE752" s="153">
        <v>-0.54618895815000001</v>
      </c>
      <c r="AF752" s="181">
        <v>5.8483590000000003</v>
      </c>
      <c r="AG752" s="180">
        <v>287144.60492000001</v>
      </c>
      <c r="AH752" s="180">
        <v>6590.9449800000002</v>
      </c>
      <c r="AI752" s="128" t="s">
        <v>46</v>
      </c>
      <c r="AJ752" s="128" t="s">
        <v>46</v>
      </c>
      <c r="AK752" s="128" t="s">
        <v>46</v>
      </c>
    </row>
    <row r="753" spans="1:37" ht="14.75" customHeight="1" x14ac:dyDescent="0.35">
      <c r="A753" s="8"/>
      <c r="B753" s="129">
        <v>45443475000190</v>
      </c>
      <c r="C753" s="125" t="s">
        <v>8238</v>
      </c>
      <c r="D753" s="122"/>
      <c r="E753" s="126" t="s">
        <v>8189</v>
      </c>
      <c r="F753" s="126" t="s">
        <v>114</v>
      </c>
      <c r="G753" s="126" t="s">
        <v>7640</v>
      </c>
      <c r="H753" s="127">
        <v>0.01</v>
      </c>
      <c r="I753" s="127">
        <v>0.01</v>
      </c>
      <c r="J753" s="127">
        <v>0.01</v>
      </c>
      <c r="K753" s="126" t="s">
        <v>216</v>
      </c>
      <c r="L753" s="126" t="s">
        <v>223</v>
      </c>
      <c r="M753" s="153">
        <v>4.5000000000000005E-3</v>
      </c>
      <c r="N753" s="128" t="s">
        <v>46</v>
      </c>
      <c r="O753" s="155">
        <v>44712</v>
      </c>
      <c r="P753" s="153">
        <v>0.16556184712999999</v>
      </c>
      <c r="Q753" s="153">
        <v>0.62644901013999998</v>
      </c>
      <c r="R753" s="153">
        <v>0.44512284385000001</v>
      </c>
      <c r="S753" s="153">
        <v>0.54991263662000001</v>
      </c>
      <c r="T753" s="153">
        <v>0.33358786231999998</v>
      </c>
      <c r="U753" s="153">
        <v>13.571418860000001</v>
      </c>
      <c r="V753" s="153">
        <v>6.0457141972999997</v>
      </c>
      <c r="W753" s="153">
        <v>3.3430254975000002</v>
      </c>
      <c r="X753" s="153">
        <v>2.1287132549000001</v>
      </c>
      <c r="Y753" s="153">
        <v>0.78042918235000003</v>
      </c>
      <c r="Z753" s="153">
        <v>0.23231664270999999</v>
      </c>
      <c r="AA753" s="153">
        <v>0.26998622806</v>
      </c>
      <c r="AB753" s="178">
        <v>1.3300353495999999</v>
      </c>
      <c r="AC753" s="177">
        <v>5.1850178658999997E-2</v>
      </c>
      <c r="AD753" s="153">
        <v>-0.1546646841</v>
      </c>
      <c r="AE753" s="153">
        <v>-0.40805069979000003</v>
      </c>
      <c r="AF753" s="181">
        <v>1.382023</v>
      </c>
      <c r="AG753" s="180">
        <v>217975.33932</v>
      </c>
      <c r="AH753" s="180">
        <v>-61065.067230000001</v>
      </c>
      <c r="AI753" s="128" t="s">
        <v>46</v>
      </c>
      <c r="AJ753" s="128" t="s">
        <v>46</v>
      </c>
      <c r="AK753" s="128" t="s">
        <v>46</v>
      </c>
    </row>
    <row r="754" spans="1:37" ht="14.75" customHeight="1" x14ac:dyDescent="0.35">
      <c r="A754" s="8"/>
      <c r="B754" s="129">
        <v>68305000135</v>
      </c>
      <c r="C754" s="125" t="s">
        <v>8239</v>
      </c>
      <c r="D754" s="122" t="s">
        <v>3552</v>
      </c>
      <c r="E754" s="126" t="s">
        <v>8189</v>
      </c>
      <c r="F754" s="126" t="s">
        <v>163</v>
      </c>
      <c r="G754" s="126" t="s">
        <v>3566</v>
      </c>
      <c r="H754" s="127">
        <v>50</v>
      </c>
      <c r="I754" s="127">
        <v>50</v>
      </c>
      <c r="J754" s="127">
        <v>50</v>
      </c>
      <c r="K754" s="126" t="s">
        <v>215</v>
      </c>
      <c r="L754" s="126" t="s">
        <v>215</v>
      </c>
      <c r="M754" s="153">
        <v>1.4999999999999999E-2</v>
      </c>
      <c r="N754" s="128" t="s">
        <v>46</v>
      </c>
      <c r="O754" s="155">
        <v>34481</v>
      </c>
      <c r="P754" s="153">
        <v>1.1116765635999998E-2</v>
      </c>
      <c r="Q754" s="153">
        <v>9.5133890799999996E-2</v>
      </c>
      <c r="R754" s="153">
        <v>0.11896600135</v>
      </c>
      <c r="S754" s="153">
        <v>0.23116688580000003</v>
      </c>
      <c r="T754" s="153">
        <v>0.38191126777999995</v>
      </c>
      <c r="U754" s="153">
        <v>0.91126237982000002</v>
      </c>
      <c r="V754" s="153">
        <v>0.91811512977999998</v>
      </c>
      <c r="W754" s="153">
        <v>0.89347554583999989</v>
      </c>
      <c r="X754" s="153">
        <v>0.89484761966999993</v>
      </c>
      <c r="Y754" s="153">
        <v>0.89348184424999999</v>
      </c>
      <c r="Z754" s="153">
        <v>1.3082554633999999E-3</v>
      </c>
      <c r="AA754" s="153">
        <v>8.2867690794999997E-3</v>
      </c>
      <c r="AB754" s="178">
        <v>-13.565453226000001</v>
      </c>
      <c r="AC754" s="177">
        <v>-3.1081177142</v>
      </c>
      <c r="AD754" s="153">
        <v>-4.9504902191000007E-5</v>
      </c>
      <c r="AE754" s="153">
        <v>-3.7549195248000003E-2</v>
      </c>
      <c r="AF754" s="181">
        <v>42.389215</v>
      </c>
      <c r="AG754" s="180">
        <v>39294.685279999998</v>
      </c>
      <c r="AH754" s="180">
        <v>-1829.6133500000001</v>
      </c>
      <c r="AI754" s="128" t="s">
        <v>46</v>
      </c>
      <c r="AJ754" s="128" t="s">
        <v>46</v>
      </c>
      <c r="AK754" s="128" t="s">
        <v>46</v>
      </c>
    </row>
    <row r="755" spans="1:37" ht="14.75" customHeight="1" x14ac:dyDescent="0.35">
      <c r="A755" s="8"/>
      <c r="B755" s="129">
        <v>7986172000125</v>
      </c>
      <c r="C755" s="125" t="s">
        <v>8240</v>
      </c>
      <c r="D755" s="122" t="s">
        <v>3552</v>
      </c>
      <c r="E755" s="126" t="s">
        <v>8189</v>
      </c>
      <c r="F755" s="126" t="s">
        <v>163</v>
      </c>
      <c r="G755" s="126" t="s">
        <v>3566</v>
      </c>
      <c r="H755" s="127">
        <v>1000</v>
      </c>
      <c r="I755" s="127">
        <v>100</v>
      </c>
      <c r="J755" s="127">
        <v>100</v>
      </c>
      <c r="K755" s="126" t="s">
        <v>215</v>
      </c>
      <c r="L755" s="126" t="s">
        <v>215</v>
      </c>
      <c r="M755" s="153">
        <v>0.01</v>
      </c>
      <c r="N755" s="128" t="s">
        <v>46</v>
      </c>
      <c r="O755" s="155">
        <v>38903</v>
      </c>
      <c r="P755" s="153">
        <v>1.1735258272999999E-2</v>
      </c>
      <c r="Q755" s="153">
        <v>9.9814220916000007E-2</v>
      </c>
      <c r="R755" s="153">
        <v>0.12513169930000001</v>
      </c>
      <c r="S755" s="153">
        <v>0.24449144138000001</v>
      </c>
      <c r="T755" s="153">
        <v>0.40059022213000001</v>
      </c>
      <c r="U755" s="153">
        <v>0.96196139523000002</v>
      </c>
      <c r="V755" s="153">
        <v>0.96328391090999999</v>
      </c>
      <c r="W755" s="153">
        <v>0.93978205591999997</v>
      </c>
      <c r="X755" s="153">
        <v>0.94642700917</v>
      </c>
      <c r="Y755" s="153">
        <v>0.93718127913999993</v>
      </c>
      <c r="Z755" s="153">
        <v>1.3481726951E-3</v>
      </c>
      <c r="AA755" s="153">
        <v>2.7496280155000002E-3</v>
      </c>
      <c r="AB755" s="178">
        <v>-7.3227704708000001</v>
      </c>
      <c r="AC755" s="177">
        <v>-4.0607253371000001</v>
      </c>
      <c r="AD755" s="153">
        <v>-9.6776228734999999E-5</v>
      </c>
      <c r="AE755" s="153">
        <v>-5.3130800484999996E-3</v>
      </c>
      <c r="AF755" s="181">
        <v>5.3960900000000001</v>
      </c>
      <c r="AG755" s="180">
        <v>41623.418250000002</v>
      </c>
      <c r="AH755" s="180">
        <v>-1673.2469100000001</v>
      </c>
      <c r="AI755" s="128" t="s">
        <v>46</v>
      </c>
      <c r="AJ755" s="128" t="s">
        <v>46</v>
      </c>
      <c r="AK755" s="128" t="s">
        <v>46</v>
      </c>
    </row>
    <row r="756" spans="1:37" ht="14.75" customHeight="1" x14ac:dyDescent="0.35">
      <c r="A756" s="8"/>
      <c r="B756" s="129">
        <v>52699555000177</v>
      </c>
      <c r="C756" s="125" t="s">
        <v>8241</v>
      </c>
      <c r="D756" s="122"/>
      <c r="E756" s="126" t="s">
        <v>8189</v>
      </c>
      <c r="F756" s="126" t="s">
        <v>163</v>
      </c>
      <c r="G756" s="126" t="s">
        <v>4507</v>
      </c>
      <c r="H756" s="127">
        <v>3000000</v>
      </c>
      <c r="I756" s="127">
        <v>100</v>
      </c>
      <c r="J756" s="127">
        <v>300000</v>
      </c>
      <c r="K756" s="126" t="s">
        <v>215</v>
      </c>
      <c r="L756" s="126" t="s">
        <v>215</v>
      </c>
      <c r="M756" s="153">
        <v>1.1999999999999999E-3</v>
      </c>
      <c r="N756" s="128" t="s">
        <v>46</v>
      </c>
      <c r="O756" s="155">
        <v>45233</v>
      </c>
      <c r="P756" s="153">
        <v>1.2359018945E-2</v>
      </c>
      <c r="Q756" s="153">
        <v>0.10515572052</v>
      </c>
      <c r="R756" s="153">
        <v>0.13540015021000001</v>
      </c>
      <c r="S756" s="153" t="s">
        <v>46</v>
      </c>
      <c r="T756" s="153" t="s">
        <v>46</v>
      </c>
      <c r="U756" s="153">
        <v>1.0130922413999999</v>
      </c>
      <c r="V756" s="153">
        <v>1.0148334855000001</v>
      </c>
      <c r="W756" s="153">
        <v>1.0169016503000001</v>
      </c>
      <c r="X756" s="153" t="s">
        <v>46</v>
      </c>
      <c r="Y756" s="153" t="s">
        <v>46</v>
      </c>
      <c r="Z756" s="153">
        <v>9.6111572894000007E-4</v>
      </c>
      <c r="AA756" s="153">
        <v>1.0923264466000001E-3</v>
      </c>
      <c r="AB756" s="178">
        <v>4.7536293324000001</v>
      </c>
      <c r="AC756" s="177">
        <v>4.6317429572000002</v>
      </c>
      <c r="AD756" s="153">
        <v>0</v>
      </c>
      <c r="AE756" s="153">
        <v>0</v>
      </c>
      <c r="AF756" s="181">
        <v>1.251706</v>
      </c>
      <c r="AG756" s="180">
        <v>2029279.3248999999</v>
      </c>
      <c r="AH756" s="180">
        <v>547722.48632999999</v>
      </c>
      <c r="AI756" s="128" t="s">
        <v>46</v>
      </c>
      <c r="AJ756" s="128" t="s">
        <v>46</v>
      </c>
      <c r="AK756" s="128" t="s">
        <v>46</v>
      </c>
    </row>
    <row r="757" spans="1:37" ht="14.75" customHeight="1" x14ac:dyDescent="0.35">
      <c r="A757" s="8"/>
      <c r="B757" s="129">
        <v>3737190000112</v>
      </c>
      <c r="C757" s="125" t="s">
        <v>8242</v>
      </c>
      <c r="D757" s="122" t="s">
        <v>3393</v>
      </c>
      <c r="E757" s="126" t="s">
        <v>8189</v>
      </c>
      <c r="F757" s="126" t="s">
        <v>163</v>
      </c>
      <c r="G757" s="126" t="s">
        <v>3566</v>
      </c>
      <c r="H757" s="127">
        <v>100000</v>
      </c>
      <c r="I757" s="127">
        <v>100</v>
      </c>
      <c r="J757" s="127">
        <v>10000</v>
      </c>
      <c r="K757" s="126" t="s">
        <v>215</v>
      </c>
      <c r="L757" s="126" t="s">
        <v>215</v>
      </c>
      <c r="M757" s="153">
        <v>4.0000000000000001E-3</v>
      </c>
      <c r="N757" s="128" t="s">
        <v>46</v>
      </c>
      <c r="O757" s="155">
        <v>37858</v>
      </c>
      <c r="P757" s="153">
        <v>1.2292968111E-2</v>
      </c>
      <c r="Q757" s="153">
        <v>0.10498257868999999</v>
      </c>
      <c r="R757" s="153">
        <v>0.13222132686999999</v>
      </c>
      <c r="S757" s="153">
        <v>0.26028476468</v>
      </c>
      <c r="T757" s="153">
        <v>0.42726351145999997</v>
      </c>
      <c r="U757" s="153">
        <v>1.0076779292</v>
      </c>
      <c r="V757" s="153">
        <v>1.0131625338000001</v>
      </c>
      <c r="W757" s="153">
        <v>0.99302759488999992</v>
      </c>
      <c r="X757" s="153">
        <v>1.0075630048999999</v>
      </c>
      <c r="Y757" s="153">
        <v>0.99958346979000001</v>
      </c>
      <c r="Z757" s="153">
        <v>1.3461852086000001E-3</v>
      </c>
      <c r="AA757" s="153">
        <v>2.8087216415E-3</v>
      </c>
      <c r="AB757" s="178">
        <v>-0.84798408992999996</v>
      </c>
      <c r="AC757" s="177">
        <v>-1.0397986510999999</v>
      </c>
      <c r="AD757" s="153">
        <v>-7.1327182410000004E-5</v>
      </c>
      <c r="AE757" s="153">
        <v>-3.3613491275000002E-3</v>
      </c>
      <c r="AF757" s="181">
        <v>9.6542349999999999</v>
      </c>
      <c r="AG757" s="180">
        <v>2437182.8439000002</v>
      </c>
      <c r="AH757" s="180">
        <v>-180563.24689000001</v>
      </c>
      <c r="AI757" s="128" t="s">
        <v>46</v>
      </c>
      <c r="AJ757" s="128" t="s">
        <v>46</v>
      </c>
      <c r="AK757" s="128" t="s">
        <v>46</v>
      </c>
    </row>
    <row r="758" spans="1:37" ht="14.75" customHeight="1" x14ac:dyDescent="0.35">
      <c r="A758" s="8"/>
      <c r="B758" s="129">
        <v>15154319000149</v>
      </c>
      <c r="C758" s="125" t="s">
        <v>8243</v>
      </c>
      <c r="D758" s="122"/>
      <c r="E758" s="126" t="s">
        <v>8189</v>
      </c>
      <c r="F758" s="126" t="s">
        <v>163</v>
      </c>
      <c r="G758" s="126" t="s">
        <v>3547</v>
      </c>
      <c r="H758" s="127">
        <v>0.01</v>
      </c>
      <c r="I758" s="127">
        <v>0.01</v>
      </c>
      <c r="J758" s="127">
        <v>0.01</v>
      </c>
      <c r="K758" s="126" t="s">
        <v>215</v>
      </c>
      <c r="L758" s="126" t="s">
        <v>215</v>
      </c>
      <c r="M758" s="153">
        <v>4.0000000000000001E-3</v>
      </c>
      <c r="N758" s="128" t="s">
        <v>46</v>
      </c>
      <c r="O758" s="155">
        <v>41932</v>
      </c>
      <c r="P758" s="153">
        <v>1.2449450660000002E-2</v>
      </c>
      <c r="Q758" s="153">
        <v>0.10621916152000001</v>
      </c>
      <c r="R758" s="153">
        <v>0.13368620477000001</v>
      </c>
      <c r="S758" s="153">
        <v>0.26570105674</v>
      </c>
      <c r="T758" s="153">
        <v>0.43567013539999999</v>
      </c>
      <c r="U758" s="153">
        <v>1.0205051007999999</v>
      </c>
      <c r="V758" s="153">
        <v>1.0250965080999999</v>
      </c>
      <c r="W758" s="153">
        <v>1.0040293311999999</v>
      </c>
      <c r="X758" s="153">
        <v>1.0285294857</v>
      </c>
      <c r="Y758" s="153">
        <v>1.019250776</v>
      </c>
      <c r="Z758" s="153">
        <v>1.3898444214000001E-3</v>
      </c>
      <c r="AA758" s="153">
        <v>4.5375622478000003E-3</v>
      </c>
      <c r="AB758" s="178">
        <v>0.47919864223000003</v>
      </c>
      <c r="AC758" s="177">
        <v>-5.0244914851E-3</v>
      </c>
      <c r="AD758" s="153">
        <v>-8.3654379480999991E-5</v>
      </c>
      <c r="AE758" s="153">
        <v>-1.8233767658999998E-2</v>
      </c>
      <c r="AF758" s="181">
        <v>2.7286920000000001</v>
      </c>
      <c r="AG758" s="180">
        <v>1390408.5107</v>
      </c>
      <c r="AH758" s="180">
        <v>-41670.97077</v>
      </c>
      <c r="AI758" s="128" t="s">
        <v>46</v>
      </c>
      <c r="AJ758" s="128" t="s">
        <v>46</v>
      </c>
      <c r="AK758" s="128" t="s">
        <v>46</v>
      </c>
    </row>
    <row r="759" spans="1:37" ht="14.75" customHeight="1" x14ac:dyDescent="0.35">
      <c r="A759" s="8"/>
      <c r="B759" s="129">
        <v>1165781000137</v>
      </c>
      <c r="C759" s="125" t="s">
        <v>8244</v>
      </c>
      <c r="D759" s="122" t="s">
        <v>3552</v>
      </c>
      <c r="E759" s="126" t="s">
        <v>8189</v>
      </c>
      <c r="F759" s="126" t="s">
        <v>163</v>
      </c>
      <c r="G759" s="126" t="s">
        <v>3566</v>
      </c>
      <c r="H759" s="127">
        <v>1000</v>
      </c>
      <c r="I759" s="127">
        <v>100</v>
      </c>
      <c r="J759" s="127">
        <v>100</v>
      </c>
      <c r="K759" s="126" t="s">
        <v>215</v>
      </c>
      <c r="L759" s="126" t="s">
        <v>215</v>
      </c>
      <c r="M759" s="153">
        <v>1.1000000000000001E-2</v>
      </c>
      <c r="N759" s="128" t="s">
        <v>46</v>
      </c>
      <c r="O759" s="155">
        <v>35310</v>
      </c>
      <c r="P759" s="153">
        <v>1.1490906811999999E-2</v>
      </c>
      <c r="Q759" s="153">
        <v>9.8576105920000004E-2</v>
      </c>
      <c r="R759" s="153">
        <v>0.12368954708</v>
      </c>
      <c r="S759" s="153">
        <v>0.24136633787</v>
      </c>
      <c r="T759" s="153">
        <v>0.39501092972999996</v>
      </c>
      <c r="U759" s="153">
        <v>0.94193144222000003</v>
      </c>
      <c r="V759" s="153">
        <v>0.95133515005999991</v>
      </c>
      <c r="W759" s="153">
        <v>0.92895099718999996</v>
      </c>
      <c r="X759" s="153">
        <v>0.93432972530000002</v>
      </c>
      <c r="Y759" s="153">
        <v>0.92412851823999997</v>
      </c>
      <c r="Z759" s="153">
        <v>1.3062154771E-3</v>
      </c>
      <c r="AA759" s="153">
        <v>9.0541909439999999E-3</v>
      </c>
      <c r="AB759" s="178">
        <v>-9.0531189246999997</v>
      </c>
      <c r="AC759" s="177">
        <v>-1.4701770998000001</v>
      </c>
      <c r="AD759" s="153">
        <v>-3.2439470729000002E-5</v>
      </c>
      <c r="AE759" s="153">
        <v>-3.5248857559999999E-2</v>
      </c>
      <c r="AF759" s="181">
        <v>30.024297000000001</v>
      </c>
      <c r="AG759" s="180">
        <v>2148693.6985999998</v>
      </c>
      <c r="AH759" s="180">
        <v>-152431.95152999999</v>
      </c>
      <c r="AI759" s="128" t="s">
        <v>46</v>
      </c>
      <c r="AJ759" s="128" t="s">
        <v>46</v>
      </c>
      <c r="AK759" s="128" t="s">
        <v>46</v>
      </c>
    </row>
    <row r="760" spans="1:37" ht="14.75" customHeight="1" x14ac:dyDescent="0.35">
      <c r="A760" s="8"/>
      <c r="B760" s="129">
        <v>59861817000105</v>
      </c>
      <c r="C760" s="125" t="s">
        <v>8245</v>
      </c>
      <c r="D760" s="122"/>
      <c r="E760" s="126" t="s">
        <v>8189</v>
      </c>
      <c r="F760" s="126" t="s">
        <v>163</v>
      </c>
      <c r="G760" s="126" t="s">
        <v>3570</v>
      </c>
      <c r="H760" s="127" t="s">
        <v>46</v>
      </c>
      <c r="I760" s="127" t="s">
        <v>46</v>
      </c>
      <c r="J760" s="127" t="s">
        <v>46</v>
      </c>
      <c r="K760" s="126" t="s">
        <v>7433</v>
      </c>
      <c r="L760" s="126" t="s">
        <v>8106</v>
      </c>
      <c r="M760" s="153">
        <v>2.8999999999999998E-3</v>
      </c>
      <c r="N760" s="128" t="s">
        <v>46</v>
      </c>
      <c r="O760" s="155">
        <v>45742</v>
      </c>
      <c r="P760" s="153">
        <v>1.3886099096E-2</v>
      </c>
      <c r="Q760" s="153" t="s">
        <v>46</v>
      </c>
      <c r="R760" s="153" t="s">
        <v>46</v>
      </c>
      <c r="S760" s="153" t="s">
        <v>46</v>
      </c>
      <c r="T760" s="153" t="s">
        <v>46</v>
      </c>
      <c r="U760" s="153">
        <v>1.1382698999</v>
      </c>
      <c r="V760" s="153" t="s">
        <v>46</v>
      </c>
      <c r="W760" s="153" t="s">
        <v>46</v>
      </c>
      <c r="X760" s="153" t="s">
        <v>46</v>
      </c>
      <c r="Y760" s="153" t="s">
        <v>46</v>
      </c>
      <c r="Z760" s="153" t="s">
        <v>46</v>
      </c>
      <c r="AA760" s="153">
        <v>3.3477004538999999E-3</v>
      </c>
      <c r="AB760" s="178" t="s">
        <v>46</v>
      </c>
      <c r="AC760" s="177">
        <v>1.0337895141</v>
      </c>
      <c r="AD760" s="153">
        <v>-1.5249999996999998E-3</v>
      </c>
      <c r="AE760" s="153">
        <v>-1.5249999996999998E-3</v>
      </c>
      <c r="AF760" s="181">
        <v>1.0751379999999999</v>
      </c>
      <c r="AG760" s="180">
        <v>69119.911989999993</v>
      </c>
      <c r="AH760" s="180">
        <v>60679.460339999998</v>
      </c>
      <c r="AI760" s="128" t="s">
        <v>46</v>
      </c>
      <c r="AJ760" s="128" t="s">
        <v>46</v>
      </c>
      <c r="AK760" s="128" t="s">
        <v>46</v>
      </c>
    </row>
    <row r="761" spans="1:37" ht="14.75" customHeight="1" x14ac:dyDescent="0.35">
      <c r="A761" s="8"/>
      <c r="B761" s="129">
        <v>58113332000162</v>
      </c>
      <c r="C761" s="125" t="s">
        <v>8246</v>
      </c>
      <c r="D761" s="122"/>
      <c r="E761" s="126" t="s">
        <v>8189</v>
      </c>
      <c r="F761" s="126" t="s">
        <v>163</v>
      </c>
      <c r="G761" s="126" t="s">
        <v>3566</v>
      </c>
      <c r="H761" s="127" t="s">
        <v>46</v>
      </c>
      <c r="I761" s="127" t="s">
        <v>46</v>
      </c>
      <c r="J761" s="127" t="s">
        <v>46</v>
      </c>
      <c r="K761" s="126" t="s">
        <v>8195</v>
      </c>
      <c r="L761" s="126" t="s">
        <v>220</v>
      </c>
      <c r="M761" s="153">
        <v>3.0000000000000001E-3</v>
      </c>
      <c r="N761" s="128" t="s">
        <v>46</v>
      </c>
      <c r="O761" s="155">
        <v>45622</v>
      </c>
      <c r="P761" s="153">
        <v>1.2559710723999999E-2</v>
      </c>
      <c r="Q761" s="153">
        <v>0.11095715795</v>
      </c>
      <c r="R761" s="153" t="s">
        <v>46</v>
      </c>
      <c r="S761" s="153" t="s">
        <v>46</v>
      </c>
      <c r="T761" s="153" t="s">
        <v>46</v>
      </c>
      <c r="U761" s="153">
        <v>1.0295433273999999</v>
      </c>
      <c r="V761" s="153">
        <v>1.0708218135000001</v>
      </c>
      <c r="W761" s="153" t="s">
        <v>46</v>
      </c>
      <c r="X761" s="153" t="s">
        <v>46</v>
      </c>
      <c r="Y761" s="153" t="s">
        <v>46</v>
      </c>
      <c r="Z761" s="153" t="s">
        <v>46</v>
      </c>
      <c r="AA761" s="153">
        <v>4.0628133071000001E-3</v>
      </c>
      <c r="AB761" s="178" t="s">
        <v>46</v>
      </c>
      <c r="AC761" s="177">
        <v>4.2055626514000002</v>
      </c>
      <c r="AD761" s="153">
        <v>-3.1077708004999998E-4</v>
      </c>
      <c r="AE761" s="153">
        <v>-3.1077708004999998E-4</v>
      </c>
      <c r="AF761" s="181">
        <v>1.132142</v>
      </c>
      <c r="AG761" s="180">
        <v>70831.827529999995</v>
      </c>
      <c r="AH761" s="180">
        <v>35590.106610000003</v>
      </c>
      <c r="AI761" s="128" t="s">
        <v>46</v>
      </c>
      <c r="AJ761" s="128" t="s">
        <v>46</v>
      </c>
      <c r="AK761" s="128" t="s">
        <v>46</v>
      </c>
    </row>
    <row r="762" spans="1:37" ht="14.75" customHeight="1" x14ac:dyDescent="0.35">
      <c r="A762" s="8"/>
      <c r="B762" s="129">
        <v>15154441000115</v>
      </c>
      <c r="C762" s="125" t="s">
        <v>8247</v>
      </c>
      <c r="D762" s="122" t="s">
        <v>3401</v>
      </c>
      <c r="E762" s="126" t="s">
        <v>8189</v>
      </c>
      <c r="F762" s="126" t="s">
        <v>114</v>
      </c>
      <c r="G762" s="126" t="s">
        <v>167</v>
      </c>
      <c r="H762" s="127">
        <v>10000</v>
      </c>
      <c r="I762" s="127">
        <v>100</v>
      </c>
      <c r="J762" s="127">
        <v>1000</v>
      </c>
      <c r="K762" s="126" t="s">
        <v>214</v>
      </c>
      <c r="L762" s="126" t="s">
        <v>3556</v>
      </c>
      <c r="M762" s="153">
        <v>9.5999999999999992E-3</v>
      </c>
      <c r="N762" s="128" t="s">
        <v>46</v>
      </c>
      <c r="O762" s="155">
        <v>41145</v>
      </c>
      <c r="P762" s="153">
        <v>3.2579946734999997E-2</v>
      </c>
      <c r="Q762" s="153">
        <v>0.22788098574999999</v>
      </c>
      <c r="R762" s="153">
        <v>0.12231117029999999</v>
      </c>
      <c r="S762" s="153">
        <v>0.30464476346000002</v>
      </c>
      <c r="T762" s="153">
        <v>0.43458342353000001</v>
      </c>
      <c r="U762" s="153">
        <v>2.6706400736</v>
      </c>
      <c r="V762" s="153">
        <v>2.1992265746999999</v>
      </c>
      <c r="W762" s="153">
        <v>0.91859891395999993</v>
      </c>
      <c r="X762" s="153">
        <v>1.1792806763000001</v>
      </c>
      <c r="Y762" s="153">
        <v>1.0167084122999999</v>
      </c>
      <c r="Z762" s="153">
        <v>0.13410694168999998</v>
      </c>
      <c r="AA762" s="153">
        <v>0.18631716594</v>
      </c>
      <c r="AB762" s="178">
        <v>-4.9366705986999999E-3</v>
      </c>
      <c r="AC762" s="177">
        <v>6.3407608192000003E-2</v>
      </c>
      <c r="AD762" s="153">
        <v>-0.1068341887</v>
      </c>
      <c r="AE762" s="153">
        <v>-0.42984708486000001</v>
      </c>
      <c r="AF762" s="181">
        <v>3.0518200599999998</v>
      </c>
      <c r="AG762" s="180">
        <v>1207497.3474000001</v>
      </c>
      <c r="AH762" s="180">
        <v>-46667.70506</v>
      </c>
      <c r="AI762" s="128" t="s">
        <v>46</v>
      </c>
      <c r="AJ762" s="128" t="s">
        <v>46</v>
      </c>
      <c r="AK762" s="128" t="s">
        <v>46</v>
      </c>
    </row>
    <row r="763" spans="1:37" ht="14.75" customHeight="1" x14ac:dyDescent="0.35">
      <c r="A763" s="8"/>
      <c r="B763" s="129">
        <v>14507699000195</v>
      </c>
      <c r="C763" s="125" t="s">
        <v>8248</v>
      </c>
      <c r="D763" s="122"/>
      <c r="E763" s="126" t="s">
        <v>8189</v>
      </c>
      <c r="F763" s="126" t="s">
        <v>114</v>
      </c>
      <c r="G763" s="126" t="s">
        <v>115</v>
      </c>
      <c r="H763" s="127">
        <v>10000</v>
      </c>
      <c r="I763" s="127">
        <v>100</v>
      </c>
      <c r="J763" s="127">
        <v>1000</v>
      </c>
      <c r="K763" s="126" t="s">
        <v>8021</v>
      </c>
      <c r="L763" s="126" t="s">
        <v>7434</v>
      </c>
      <c r="M763" s="153">
        <v>9.5999999999999992E-3</v>
      </c>
      <c r="N763" s="128" t="s">
        <v>46</v>
      </c>
      <c r="O763" s="155">
        <v>40890</v>
      </c>
      <c r="P763" s="153">
        <v>3.8366570140999999E-2</v>
      </c>
      <c r="Q763" s="153">
        <v>0.24530026805999999</v>
      </c>
      <c r="R763" s="153">
        <v>0.11906113723</v>
      </c>
      <c r="S763" s="153">
        <v>0.23650478759999999</v>
      </c>
      <c r="T763" s="153">
        <v>0.24977753377</v>
      </c>
      <c r="U763" s="153">
        <v>3.1449805777000002</v>
      </c>
      <c r="V763" s="153">
        <v>2.3673360307999998</v>
      </c>
      <c r="W763" s="153">
        <v>0.89419004896000009</v>
      </c>
      <c r="X763" s="153">
        <v>0.91551065151</v>
      </c>
      <c r="Y763" s="153">
        <v>0.58435482363000002</v>
      </c>
      <c r="Z763" s="153">
        <v>0.14979750304</v>
      </c>
      <c r="AA763" s="153">
        <v>0.20751384976000001</v>
      </c>
      <c r="AB763" s="178">
        <v>-8.9821581453999998E-3</v>
      </c>
      <c r="AC763" s="177">
        <v>-6.0481347174999998E-2</v>
      </c>
      <c r="AD763" s="153">
        <v>-0.12203053762999999</v>
      </c>
      <c r="AE763" s="153">
        <v>-0.45884555589999998</v>
      </c>
      <c r="AF763" s="181">
        <v>2.2078916099999999</v>
      </c>
      <c r="AG763" s="180">
        <v>740047.17929999996</v>
      </c>
      <c r="AH763" s="180">
        <v>-19823.29005</v>
      </c>
      <c r="AI763" s="128" t="s">
        <v>46</v>
      </c>
      <c r="AJ763" s="128" t="s">
        <v>46</v>
      </c>
      <c r="AK763" s="128" t="s">
        <v>46</v>
      </c>
    </row>
    <row r="764" spans="1:37" ht="14.75" customHeight="1" x14ac:dyDescent="0.35">
      <c r="A764" s="8"/>
      <c r="B764" s="129">
        <v>10646888000198</v>
      </c>
      <c r="C764" s="125" t="s">
        <v>8249</v>
      </c>
      <c r="D764" s="122" t="s">
        <v>3393</v>
      </c>
      <c r="E764" s="126" t="s">
        <v>8189</v>
      </c>
      <c r="F764" s="126" t="s">
        <v>163</v>
      </c>
      <c r="G764" s="126" t="s">
        <v>3547</v>
      </c>
      <c r="H764" s="127">
        <v>0.01</v>
      </c>
      <c r="I764" s="127">
        <v>0.01</v>
      </c>
      <c r="J764" s="127">
        <v>0.01</v>
      </c>
      <c r="K764" s="126" t="s">
        <v>215</v>
      </c>
      <c r="L764" s="126" t="s">
        <v>215</v>
      </c>
      <c r="M764" s="153">
        <v>5.0000000000000001E-3</v>
      </c>
      <c r="N764" s="128" t="s">
        <v>46</v>
      </c>
      <c r="O764" s="155">
        <v>39996</v>
      </c>
      <c r="P764" s="153">
        <v>1.2418184899E-2</v>
      </c>
      <c r="Q764" s="153">
        <v>0.10549481563</v>
      </c>
      <c r="R764" s="153">
        <v>0.13262073122000001</v>
      </c>
      <c r="S764" s="153">
        <v>0.26553325504000003</v>
      </c>
      <c r="T764" s="153">
        <v>0.43732335405999995</v>
      </c>
      <c r="U764" s="153">
        <v>1.0179421870000001</v>
      </c>
      <c r="V764" s="153">
        <v>1.0181060138</v>
      </c>
      <c r="W764" s="153">
        <v>0.99602725873999998</v>
      </c>
      <c r="X764" s="153">
        <v>1.0278799248999999</v>
      </c>
      <c r="Y764" s="153">
        <v>1.0231184829</v>
      </c>
      <c r="Z764" s="153">
        <v>1.3922940391E-3</v>
      </c>
      <c r="AA764" s="153">
        <v>3.6184291281999999E-3</v>
      </c>
      <c r="AB764" s="178">
        <v>-0.47205374486000001</v>
      </c>
      <c r="AC764" s="177">
        <v>0.28754746901</v>
      </c>
      <c r="AD764" s="153">
        <v>-1.0225813556E-4</v>
      </c>
      <c r="AE764" s="153">
        <v>-1.8304227892000001E-2</v>
      </c>
      <c r="AF764" s="181">
        <v>4.5046150000000003</v>
      </c>
      <c r="AG764" s="180">
        <v>2908035.0051000002</v>
      </c>
      <c r="AH764" s="180">
        <v>120089.29805</v>
      </c>
      <c r="AI764" s="128" t="s">
        <v>46</v>
      </c>
      <c r="AJ764" s="128" t="s">
        <v>46</v>
      </c>
      <c r="AK764" s="128" t="s">
        <v>46</v>
      </c>
    </row>
    <row r="765" spans="1:37" ht="14.75" customHeight="1" x14ac:dyDescent="0.35">
      <c r="A765" s="8"/>
      <c r="B765" s="129">
        <v>16916063000122</v>
      </c>
      <c r="C765" s="125" t="s">
        <v>8250</v>
      </c>
      <c r="D765" s="122"/>
      <c r="E765" s="126" t="s">
        <v>8189</v>
      </c>
      <c r="F765" s="126" t="s">
        <v>163</v>
      </c>
      <c r="G765" s="126" t="s">
        <v>3570</v>
      </c>
      <c r="H765" s="127">
        <v>500000</v>
      </c>
      <c r="I765" s="127">
        <v>100</v>
      </c>
      <c r="J765" s="127">
        <v>0</v>
      </c>
      <c r="K765" s="126" t="s">
        <v>215</v>
      </c>
      <c r="L765" s="126" t="s">
        <v>215</v>
      </c>
      <c r="M765" s="153">
        <v>4.0000000000000001E-3</v>
      </c>
      <c r="N765" s="128" t="s">
        <v>46</v>
      </c>
      <c r="O765" s="155">
        <v>41360</v>
      </c>
      <c r="P765" s="153">
        <v>1.1750932137E-2</v>
      </c>
      <c r="Q765" s="153">
        <v>9.9694701960999998E-2</v>
      </c>
      <c r="R765" s="153">
        <v>0.12761132456000002</v>
      </c>
      <c r="S765" s="153">
        <v>0.24656103994999998</v>
      </c>
      <c r="T765" s="153">
        <v>0.40793112186999997</v>
      </c>
      <c r="U765" s="153">
        <v>0.96324621163000002</v>
      </c>
      <c r="V765" s="153">
        <v>0.96213046119000001</v>
      </c>
      <c r="W765" s="153">
        <v>0.95840489360000003</v>
      </c>
      <c r="X765" s="153">
        <v>0.95443843066</v>
      </c>
      <c r="Y765" s="153">
        <v>0.95435532239999998</v>
      </c>
      <c r="Z765" s="153">
        <v>8.9062963286999999E-4</v>
      </c>
      <c r="AA765" s="153">
        <v>2.3911324833000001E-3</v>
      </c>
      <c r="AB765" s="178">
        <v>-16.709834753999999</v>
      </c>
      <c r="AC765" s="177">
        <v>-5.1407014327000002</v>
      </c>
      <c r="AD765" s="153">
        <v>0</v>
      </c>
      <c r="AE765" s="153">
        <v>-4.2894839736000003E-3</v>
      </c>
      <c r="AF765" s="181">
        <v>2.994373</v>
      </c>
      <c r="AG765" s="180">
        <v>8832680.0787000004</v>
      </c>
      <c r="AH765" s="180">
        <v>-323253.20872</v>
      </c>
      <c r="AI765" s="128" t="s">
        <v>46</v>
      </c>
      <c r="AJ765" s="128" t="s">
        <v>46</v>
      </c>
      <c r="AK765" s="128" t="s">
        <v>46</v>
      </c>
    </row>
    <row r="766" spans="1:37" ht="14.75" customHeight="1" x14ac:dyDescent="0.35">
      <c r="A766" s="8"/>
      <c r="B766" s="129">
        <v>17502869000137</v>
      </c>
      <c r="C766" s="125" t="s">
        <v>8251</v>
      </c>
      <c r="D766" s="122" t="s">
        <v>3552</v>
      </c>
      <c r="E766" s="126" t="s">
        <v>8189</v>
      </c>
      <c r="F766" s="126" t="s">
        <v>163</v>
      </c>
      <c r="G766" s="126" t="s">
        <v>3570</v>
      </c>
      <c r="H766" s="127">
        <v>1000</v>
      </c>
      <c r="I766" s="127">
        <v>100</v>
      </c>
      <c r="J766" s="127">
        <v>0.01</v>
      </c>
      <c r="K766" s="126" t="s">
        <v>215</v>
      </c>
      <c r="L766" s="126" t="s">
        <v>215</v>
      </c>
      <c r="M766" s="153">
        <v>1.4999999999999999E-2</v>
      </c>
      <c r="N766" s="128" t="s">
        <v>46</v>
      </c>
      <c r="O766" s="155">
        <v>41428</v>
      </c>
      <c r="P766" s="153">
        <v>1.0784469019000001E-2</v>
      </c>
      <c r="Q766" s="153">
        <v>9.0727880927999993E-2</v>
      </c>
      <c r="R766" s="153">
        <v>0.11534869549</v>
      </c>
      <c r="S766" s="153">
        <v>0.21957847984000001</v>
      </c>
      <c r="T766" s="153">
        <v>0.36253191932999995</v>
      </c>
      <c r="U766" s="153">
        <v>0.88402339542000008</v>
      </c>
      <c r="V766" s="153">
        <v>0.87559374973999993</v>
      </c>
      <c r="W766" s="153">
        <v>0.86630833592000001</v>
      </c>
      <c r="X766" s="153">
        <v>0.84998886987000011</v>
      </c>
      <c r="Y766" s="153">
        <v>0.84814383655000003</v>
      </c>
      <c r="Z766" s="153">
        <v>8.9139268371000004E-4</v>
      </c>
      <c r="AA766" s="153">
        <v>2.4038297222999999E-3</v>
      </c>
      <c r="AB766" s="178">
        <v>-53.687982097999999</v>
      </c>
      <c r="AC766" s="177">
        <v>-18.454621360000001</v>
      </c>
      <c r="AD766" s="153">
        <v>0</v>
      </c>
      <c r="AE766" s="153">
        <v>-5.0625815657999998E-3</v>
      </c>
      <c r="AF766" s="181">
        <v>2.5843989999999999</v>
      </c>
      <c r="AG766" s="180">
        <v>5160199.7695000004</v>
      </c>
      <c r="AH766" s="180">
        <v>370790.23189</v>
      </c>
      <c r="AI766" s="128" t="s">
        <v>46</v>
      </c>
      <c r="AJ766" s="128" t="s">
        <v>46</v>
      </c>
      <c r="AK766" s="128" t="s">
        <v>46</v>
      </c>
    </row>
    <row r="767" spans="1:37" ht="14.75" customHeight="1" x14ac:dyDescent="0.35">
      <c r="A767" s="8"/>
      <c r="B767" s="129">
        <v>10551370000170</v>
      </c>
      <c r="C767" s="125" t="s">
        <v>8252</v>
      </c>
      <c r="D767" s="122"/>
      <c r="E767" s="126" t="s">
        <v>8189</v>
      </c>
      <c r="F767" s="126" t="s">
        <v>163</v>
      </c>
      <c r="G767" s="126" t="s">
        <v>3570</v>
      </c>
      <c r="H767" s="127">
        <v>1000</v>
      </c>
      <c r="I767" s="127">
        <v>100</v>
      </c>
      <c r="J767" s="127">
        <v>0.01</v>
      </c>
      <c r="K767" s="126" t="s">
        <v>215</v>
      </c>
      <c r="L767" s="126" t="s">
        <v>215</v>
      </c>
      <c r="M767" s="153">
        <v>1.3000000000000001E-2</v>
      </c>
      <c r="N767" s="128" t="s">
        <v>46</v>
      </c>
      <c r="O767" s="155">
        <v>41526</v>
      </c>
      <c r="P767" s="153">
        <v>1.0963289678000001E-2</v>
      </c>
      <c r="Q767" s="153">
        <v>9.2374931048E-2</v>
      </c>
      <c r="R767" s="153">
        <v>0.11759403925</v>
      </c>
      <c r="S767" s="153">
        <v>0.22448860416999999</v>
      </c>
      <c r="T767" s="153">
        <v>0.37074246455999998</v>
      </c>
      <c r="U767" s="153">
        <v>0.89868166427000007</v>
      </c>
      <c r="V767" s="153">
        <v>0.89148904869000001</v>
      </c>
      <c r="W767" s="153">
        <v>0.88317163904999996</v>
      </c>
      <c r="X767" s="153">
        <v>0.86899597400999995</v>
      </c>
      <c r="Y767" s="153">
        <v>0.86735241642000005</v>
      </c>
      <c r="Z767" s="153">
        <v>8.9167564384999998E-4</v>
      </c>
      <c r="AA767" s="153">
        <v>2.4324728564000002E-3</v>
      </c>
      <c r="AB767" s="178">
        <v>-46.921204920999998</v>
      </c>
      <c r="AC767" s="177">
        <v>-15.600430187000001</v>
      </c>
      <c r="AD767" s="153">
        <v>0</v>
      </c>
      <c r="AE767" s="153">
        <v>-4.9201241990000002E-3</v>
      </c>
      <c r="AF767" s="181">
        <v>2.6001439999999998</v>
      </c>
      <c r="AG767" s="180">
        <v>14411786.619000001</v>
      </c>
      <c r="AH767" s="180">
        <v>191283.79084</v>
      </c>
      <c r="AI767" s="128" t="s">
        <v>46</v>
      </c>
      <c r="AJ767" s="128" t="s">
        <v>46</v>
      </c>
      <c r="AK767" s="128" t="s">
        <v>46</v>
      </c>
    </row>
    <row r="768" spans="1:37" ht="14.75" customHeight="1" x14ac:dyDescent="0.35">
      <c r="A768" s="8"/>
      <c r="B768" s="129">
        <v>5114733000170</v>
      </c>
      <c r="C768" s="125" t="s">
        <v>8253</v>
      </c>
      <c r="D768" s="122"/>
      <c r="E768" s="126" t="s">
        <v>8189</v>
      </c>
      <c r="F768" s="126" t="s">
        <v>368</v>
      </c>
      <c r="G768" s="126" t="s">
        <v>368</v>
      </c>
      <c r="H768" s="127">
        <v>0.01</v>
      </c>
      <c r="I768" s="127">
        <v>0.01</v>
      </c>
      <c r="J768" s="127">
        <v>0.01</v>
      </c>
      <c r="K768" s="126" t="s">
        <v>216</v>
      </c>
      <c r="L768" s="126" t="s">
        <v>216</v>
      </c>
      <c r="M768" s="153">
        <v>8.0000000000000002E-3</v>
      </c>
      <c r="N768" s="128" t="s">
        <v>46</v>
      </c>
      <c r="O768" s="155">
        <v>38530</v>
      </c>
      <c r="P768" s="153">
        <v>-1.4607152426000001E-2</v>
      </c>
      <c r="Q768" s="153">
        <v>-0.10870372773999999</v>
      </c>
      <c r="R768" s="153">
        <v>2.4346957309000002E-2</v>
      </c>
      <c r="S768" s="153">
        <v>0.1730346525</v>
      </c>
      <c r="T768" s="153">
        <v>0.15638934985</v>
      </c>
      <c r="U768" s="153">
        <v>-1.1973760099999999</v>
      </c>
      <c r="V768" s="153">
        <v>-1.0490744809000001</v>
      </c>
      <c r="W768" s="153">
        <v>0.18285401478000002</v>
      </c>
      <c r="X768" s="153">
        <v>0.66981759249000006</v>
      </c>
      <c r="Y768" s="153">
        <v>0.36587306140000003</v>
      </c>
      <c r="Z768" s="153">
        <v>0.11655862536</v>
      </c>
      <c r="AA768" s="153">
        <v>0.15077819940000001</v>
      </c>
      <c r="AB768" s="178">
        <v>-0.77212197834999996</v>
      </c>
      <c r="AC768" s="177">
        <v>-0.13862914477999999</v>
      </c>
      <c r="AD768" s="153">
        <v>-0.11809338153</v>
      </c>
      <c r="AE768" s="153">
        <v>-0.33405039317000002</v>
      </c>
      <c r="AF768" s="181">
        <v>3.8509319999999998</v>
      </c>
      <c r="AG768" s="180">
        <v>86572.666570000001</v>
      </c>
      <c r="AH768" s="180">
        <v>8145.7046700999999</v>
      </c>
      <c r="AI768" s="128" t="s">
        <v>46</v>
      </c>
      <c r="AJ768" s="128" t="s">
        <v>46</v>
      </c>
      <c r="AK768" s="128" t="s">
        <v>46</v>
      </c>
    </row>
    <row r="769" spans="1:37" ht="14.75" customHeight="1" x14ac:dyDescent="0.35">
      <c r="A769" s="8"/>
      <c r="B769" s="129">
        <v>10646885000154</v>
      </c>
      <c r="C769" s="125" t="s">
        <v>8254</v>
      </c>
      <c r="D769" s="122"/>
      <c r="E769" s="126" t="s">
        <v>8189</v>
      </c>
      <c r="F769" s="126" t="s">
        <v>163</v>
      </c>
      <c r="G769" s="126" t="s">
        <v>3570</v>
      </c>
      <c r="H769" s="127">
        <v>200000</v>
      </c>
      <c r="I769" s="127">
        <v>100</v>
      </c>
      <c r="J769" s="127">
        <v>20000</v>
      </c>
      <c r="K769" s="126" t="s">
        <v>215</v>
      </c>
      <c r="L769" s="126" t="s">
        <v>215</v>
      </c>
      <c r="M769" s="153">
        <v>3.0000000000000001E-3</v>
      </c>
      <c r="N769" s="128" t="s">
        <v>46</v>
      </c>
      <c r="O769" s="155">
        <v>40009</v>
      </c>
      <c r="P769" s="153">
        <v>1.2312113281999999E-2</v>
      </c>
      <c r="Q769" s="153">
        <v>0.10482778664999999</v>
      </c>
      <c r="R769" s="153">
        <v>0.13286516348999999</v>
      </c>
      <c r="S769" s="153">
        <v>0.26125808644999998</v>
      </c>
      <c r="T769" s="153">
        <v>0.43251074234000003</v>
      </c>
      <c r="U769" s="153">
        <v>1.0092472952</v>
      </c>
      <c r="V769" s="153">
        <v>1.0116686717999999</v>
      </c>
      <c r="W769" s="153">
        <v>0.99786302907999991</v>
      </c>
      <c r="X769" s="153">
        <v>1.0113307360000001</v>
      </c>
      <c r="Y769" s="153">
        <v>1.0118593723</v>
      </c>
      <c r="Z769" s="153">
        <v>1.1439942430999999E-3</v>
      </c>
      <c r="AA769" s="153">
        <v>2.4345166020999999E-3</v>
      </c>
      <c r="AB769" s="178">
        <v>-0.37278958577999999</v>
      </c>
      <c r="AC769" s="177">
        <v>-0.87819468818000002</v>
      </c>
      <c r="AD769" s="153">
        <v>0</v>
      </c>
      <c r="AE769" s="153">
        <v>-4.3430725874999999E-3</v>
      </c>
      <c r="AF769" s="181">
        <v>4.3484949999999998</v>
      </c>
      <c r="AG769" s="180">
        <v>9885426.9397</v>
      </c>
      <c r="AH769" s="180">
        <v>-558112.64847999997</v>
      </c>
      <c r="AI769" s="128" t="s">
        <v>46</v>
      </c>
      <c r="AJ769" s="128" t="s">
        <v>46</v>
      </c>
      <c r="AK769" s="128" t="s">
        <v>46</v>
      </c>
    </row>
    <row r="770" spans="1:37" ht="14.75" customHeight="1" x14ac:dyDescent="0.35">
      <c r="A770" s="8"/>
      <c r="B770" s="129">
        <v>9181287000178</v>
      </c>
      <c r="C770" s="125" t="s">
        <v>8255</v>
      </c>
      <c r="D770" s="122" t="s">
        <v>3394</v>
      </c>
      <c r="E770" s="126" t="s">
        <v>8189</v>
      </c>
      <c r="F770" s="126" t="s">
        <v>163</v>
      </c>
      <c r="G770" s="126" t="s">
        <v>3566</v>
      </c>
      <c r="H770" s="127">
        <v>200000</v>
      </c>
      <c r="I770" s="127">
        <v>100</v>
      </c>
      <c r="J770" s="127">
        <v>20000</v>
      </c>
      <c r="K770" s="126" t="s">
        <v>215</v>
      </c>
      <c r="L770" s="126" t="s">
        <v>215</v>
      </c>
      <c r="M770" s="153">
        <v>2E-3</v>
      </c>
      <c r="N770" s="128" t="s">
        <v>46</v>
      </c>
      <c r="O770" s="155">
        <v>39631</v>
      </c>
      <c r="P770" s="153">
        <v>1.2428092219E-2</v>
      </c>
      <c r="Q770" s="153">
        <v>0.10596862587</v>
      </c>
      <c r="R770" s="153">
        <v>0.13408946977</v>
      </c>
      <c r="S770" s="153">
        <v>0.26423153966000001</v>
      </c>
      <c r="T770" s="153">
        <v>0.43751285807000001</v>
      </c>
      <c r="U770" s="153">
        <v>1.0187543088</v>
      </c>
      <c r="V770" s="153">
        <v>1.0226786466</v>
      </c>
      <c r="W770" s="153">
        <v>1.0070579899000001</v>
      </c>
      <c r="X770" s="153">
        <v>1.0228409811999999</v>
      </c>
      <c r="Y770" s="153">
        <v>1.0235618278</v>
      </c>
      <c r="Z770" s="153">
        <v>1.2663160217000001E-3</v>
      </c>
      <c r="AA770" s="153">
        <v>2.4104428319999998E-3</v>
      </c>
      <c r="AB770" s="178">
        <v>0.93565828699999998</v>
      </c>
      <c r="AC770" s="177">
        <v>0.24533871762000001</v>
      </c>
      <c r="AD770" s="153">
        <v>0</v>
      </c>
      <c r="AE770" s="153">
        <v>-3.1459497520000003E-3</v>
      </c>
      <c r="AF770" s="181">
        <v>5.0212899999999996</v>
      </c>
      <c r="AG770" s="180">
        <v>533119.57261000003</v>
      </c>
      <c r="AH770" s="180">
        <v>-33057.819689999997</v>
      </c>
      <c r="AI770" s="128" t="s">
        <v>46</v>
      </c>
      <c r="AJ770" s="128" t="s">
        <v>46</v>
      </c>
      <c r="AK770" s="128" t="s">
        <v>46</v>
      </c>
    </row>
    <row r="771" spans="1:37" ht="14.75" customHeight="1" x14ac:dyDescent="0.35">
      <c r="A771" s="8"/>
      <c r="B771" s="129">
        <v>30068195000172</v>
      </c>
      <c r="C771" s="125" t="s">
        <v>8256</v>
      </c>
      <c r="D771" s="122"/>
      <c r="E771" s="126" t="s">
        <v>8189</v>
      </c>
      <c r="F771" s="126" t="s">
        <v>163</v>
      </c>
      <c r="G771" s="126" t="s">
        <v>6644</v>
      </c>
      <c r="H771" s="127">
        <v>250000</v>
      </c>
      <c r="I771" s="127">
        <v>0.01</v>
      </c>
      <c r="J771" s="127">
        <v>0.01</v>
      </c>
      <c r="K771" s="126" t="s">
        <v>215</v>
      </c>
      <c r="L771" s="126" t="s">
        <v>215</v>
      </c>
      <c r="M771" s="153">
        <v>9.0000000000000011E-3</v>
      </c>
      <c r="N771" s="128" t="s">
        <v>46</v>
      </c>
      <c r="O771" s="155">
        <v>43833</v>
      </c>
      <c r="P771" s="153">
        <v>1.0732631728E-2</v>
      </c>
      <c r="Q771" s="153">
        <v>9.0432565378999991E-2</v>
      </c>
      <c r="R771" s="153">
        <v>0.11529257452</v>
      </c>
      <c r="S771" s="153">
        <v>0.21962756944999998</v>
      </c>
      <c r="T771" s="153">
        <v>0.35798494901</v>
      </c>
      <c r="U771" s="153">
        <v>0.87977419429999992</v>
      </c>
      <c r="V771" s="153">
        <v>0.87274372783000009</v>
      </c>
      <c r="W771" s="153">
        <v>0.86588684818999995</v>
      </c>
      <c r="X771" s="153">
        <v>0.85017889588000006</v>
      </c>
      <c r="Y771" s="153">
        <v>0.83750619432999995</v>
      </c>
      <c r="Z771" s="153">
        <v>8.3880498762000006E-4</v>
      </c>
      <c r="AA771" s="153">
        <v>2.4646912211E-3</v>
      </c>
      <c r="AB771" s="178">
        <v>-175.18271626000001</v>
      </c>
      <c r="AC771" s="177">
        <v>-63.237152930999997</v>
      </c>
      <c r="AD771" s="153">
        <v>0</v>
      </c>
      <c r="AE771" s="153">
        <v>0</v>
      </c>
      <c r="AF771" s="181">
        <v>1533.6747350000001</v>
      </c>
      <c r="AG771" s="180">
        <v>178189.38542000001</v>
      </c>
      <c r="AH771" s="180">
        <v>-82106.229470000006</v>
      </c>
      <c r="AI771" s="128" t="s">
        <v>46</v>
      </c>
      <c r="AJ771" s="128" t="s">
        <v>46</v>
      </c>
      <c r="AK771" s="128" t="s">
        <v>46</v>
      </c>
    </row>
    <row r="772" spans="1:37" ht="14.75" customHeight="1" x14ac:dyDescent="0.35">
      <c r="A772" s="8"/>
      <c r="B772" s="129">
        <v>9548729000171</v>
      </c>
      <c r="C772" s="125" t="s">
        <v>8257</v>
      </c>
      <c r="D772" s="122" t="s">
        <v>3393</v>
      </c>
      <c r="E772" s="126" t="s">
        <v>8189</v>
      </c>
      <c r="F772" s="126" t="s">
        <v>163</v>
      </c>
      <c r="G772" s="126" t="s">
        <v>3566</v>
      </c>
      <c r="H772" s="127">
        <v>100</v>
      </c>
      <c r="I772" s="127">
        <v>0.01</v>
      </c>
      <c r="J772" s="127">
        <v>10</v>
      </c>
      <c r="K772" s="126" t="s">
        <v>223</v>
      </c>
      <c r="L772" s="126" t="s">
        <v>223</v>
      </c>
      <c r="M772" s="153">
        <v>0.01</v>
      </c>
      <c r="N772" s="128" t="s">
        <v>46</v>
      </c>
      <c r="O772" s="155">
        <v>40987</v>
      </c>
      <c r="P772" s="153">
        <v>5.6190961549999995E-3</v>
      </c>
      <c r="Q772" s="153">
        <v>7.4863448974000005E-2</v>
      </c>
      <c r="R772" s="153">
        <v>8.0582296208000004E-2</v>
      </c>
      <c r="S772" s="153">
        <v>0.15884156198999999</v>
      </c>
      <c r="T772" s="153">
        <v>0.27818747194999999</v>
      </c>
      <c r="U772" s="153">
        <v>0.46060797739000003</v>
      </c>
      <c r="V772" s="153">
        <v>0.72248979403999991</v>
      </c>
      <c r="W772" s="153">
        <v>0.60520073187000001</v>
      </c>
      <c r="X772" s="153">
        <v>0.61487610198999998</v>
      </c>
      <c r="Y772" s="153">
        <v>0.65081990622000008</v>
      </c>
      <c r="Z772" s="153">
        <v>2.2291016285E-2</v>
      </c>
      <c r="AA772" s="153">
        <v>3.2590050934999996E-2</v>
      </c>
      <c r="AB772" s="178">
        <v>-2.0789928792999999</v>
      </c>
      <c r="AC772" s="177">
        <v>-0.35666083941999999</v>
      </c>
      <c r="AD772" s="153">
        <v>-1.8978739676999999E-2</v>
      </c>
      <c r="AE772" s="153">
        <v>-0.1187426016</v>
      </c>
      <c r="AF772" s="181">
        <v>2.888846</v>
      </c>
      <c r="AG772" s="180">
        <v>85729.488800000006</v>
      </c>
      <c r="AH772" s="180">
        <v>-18897.693859999999</v>
      </c>
      <c r="AI772" s="128" t="s">
        <v>46</v>
      </c>
      <c r="AJ772" s="128" t="s">
        <v>46</v>
      </c>
      <c r="AK772" s="128" t="s">
        <v>46</v>
      </c>
    </row>
    <row r="773" spans="1:37" ht="14.75" customHeight="1" x14ac:dyDescent="0.35">
      <c r="A773" s="8"/>
      <c r="B773" s="129">
        <v>5114716000133</v>
      </c>
      <c r="C773" s="125" t="s">
        <v>8258</v>
      </c>
      <c r="D773" s="122"/>
      <c r="E773" s="126" t="s">
        <v>8189</v>
      </c>
      <c r="F773" s="126" t="s">
        <v>163</v>
      </c>
      <c r="G773" s="126" t="s">
        <v>6822</v>
      </c>
      <c r="H773" s="127">
        <v>0.01</v>
      </c>
      <c r="I773" s="127">
        <v>0.01</v>
      </c>
      <c r="J773" s="127">
        <v>0.01</v>
      </c>
      <c r="K773" s="126" t="s">
        <v>215</v>
      </c>
      <c r="L773" s="126" t="s">
        <v>215</v>
      </c>
      <c r="M773" s="153">
        <v>1.7000000000000001E-2</v>
      </c>
      <c r="N773" s="128" t="s">
        <v>46</v>
      </c>
      <c r="O773" s="155">
        <v>37676</v>
      </c>
      <c r="P773" s="153">
        <v>1.0489126591E-2</v>
      </c>
      <c r="Q773" s="153">
        <v>8.7695832262000006E-2</v>
      </c>
      <c r="R773" s="153">
        <v>0.11146681231000001</v>
      </c>
      <c r="S773" s="153">
        <v>0.21139588943999998</v>
      </c>
      <c r="T773" s="153">
        <v>0.34918321385000001</v>
      </c>
      <c r="U773" s="153">
        <v>0.85981361598999995</v>
      </c>
      <c r="V773" s="153">
        <v>0.84633215085000002</v>
      </c>
      <c r="W773" s="153">
        <v>0.83715405948999999</v>
      </c>
      <c r="X773" s="153">
        <v>0.81831404101999994</v>
      </c>
      <c r="Y773" s="153">
        <v>0.81691452494000005</v>
      </c>
      <c r="Z773" s="153">
        <v>8.5570267892999996E-4</v>
      </c>
      <c r="AA773" s="153">
        <v>2.4011093302E-3</v>
      </c>
      <c r="AB773" s="178">
        <v>-286.63837666000001</v>
      </c>
      <c r="AC773" s="177">
        <v>-31.353674369</v>
      </c>
      <c r="AD773" s="153">
        <v>0</v>
      </c>
      <c r="AE773" s="153">
        <v>0</v>
      </c>
      <c r="AF773" s="181">
        <v>5.0710740000000003</v>
      </c>
      <c r="AG773" s="180">
        <v>6632560.9658000004</v>
      </c>
      <c r="AH773" s="180">
        <v>-334031.54233000003</v>
      </c>
      <c r="AI773" s="128" t="s">
        <v>46</v>
      </c>
      <c r="AJ773" s="128" t="s">
        <v>46</v>
      </c>
      <c r="AK773" s="128" t="s">
        <v>46</v>
      </c>
    </row>
    <row r="774" spans="1:37" ht="14.75" customHeight="1" x14ac:dyDescent="0.35">
      <c r="A774" s="8"/>
      <c r="B774" s="129">
        <v>23361125000142</v>
      </c>
      <c r="C774" s="125" t="s">
        <v>8259</v>
      </c>
      <c r="D774" s="122"/>
      <c r="E774" s="126" t="s">
        <v>8189</v>
      </c>
      <c r="F774" s="126" t="s">
        <v>163</v>
      </c>
      <c r="G774" s="126" t="s">
        <v>6644</v>
      </c>
      <c r="H774" s="127">
        <v>500000</v>
      </c>
      <c r="I774" s="127">
        <v>1</v>
      </c>
      <c r="J774" s="127">
        <v>0.01</v>
      </c>
      <c r="K774" s="126" t="s">
        <v>215</v>
      </c>
      <c r="L774" s="126" t="s">
        <v>215</v>
      </c>
      <c r="M774" s="153">
        <v>4.0000000000000001E-3</v>
      </c>
      <c r="N774" s="128" t="s">
        <v>46</v>
      </c>
      <c r="O774" s="155">
        <v>42807</v>
      </c>
      <c r="P774" s="153">
        <v>1.1186813057000001E-2</v>
      </c>
      <c r="Q774" s="153">
        <v>9.4604403019E-2</v>
      </c>
      <c r="R774" s="153">
        <v>0.12098931157999999</v>
      </c>
      <c r="S774" s="153">
        <v>0.23209448016000001</v>
      </c>
      <c r="T774" s="153">
        <v>0.37882048462999995</v>
      </c>
      <c r="U774" s="153">
        <v>0.91700429988999999</v>
      </c>
      <c r="V774" s="153">
        <v>0.91300516593000003</v>
      </c>
      <c r="W774" s="153">
        <v>0.90867130085000003</v>
      </c>
      <c r="X774" s="153">
        <v>0.8984383398600001</v>
      </c>
      <c r="Y774" s="153">
        <v>0.88625095356000005</v>
      </c>
      <c r="Z774" s="153">
        <v>8.3950831221000003E-4</v>
      </c>
      <c r="AA774" s="153">
        <v>2.1370452391E-3</v>
      </c>
      <c r="AB774" s="178">
        <v>-119.61586642</v>
      </c>
      <c r="AC774" s="177">
        <v>-33.132570043000001</v>
      </c>
      <c r="AD774" s="153">
        <v>0</v>
      </c>
      <c r="AE774" s="153">
        <v>0</v>
      </c>
      <c r="AF774" s="181">
        <v>1.880584</v>
      </c>
      <c r="AG774" s="180">
        <v>1288765.3511999999</v>
      </c>
      <c r="AH774" s="180">
        <v>-427841.68757000001</v>
      </c>
      <c r="AI774" s="128" t="s">
        <v>46</v>
      </c>
      <c r="AJ774" s="128" t="s">
        <v>46</v>
      </c>
      <c r="AK774" s="128" t="s">
        <v>46</v>
      </c>
    </row>
    <row r="775" spans="1:37" ht="14.75" customHeight="1" x14ac:dyDescent="0.35">
      <c r="A775" s="8"/>
      <c r="B775" s="129">
        <v>10577485000134</v>
      </c>
      <c r="C775" s="125" t="s">
        <v>8260</v>
      </c>
      <c r="D775" s="122"/>
      <c r="E775" s="126" t="s">
        <v>8189</v>
      </c>
      <c r="F775" s="126" t="s">
        <v>163</v>
      </c>
      <c r="G775" s="126" t="s">
        <v>3547</v>
      </c>
      <c r="H775" s="127">
        <v>0.01</v>
      </c>
      <c r="I775" s="127">
        <v>0.01</v>
      </c>
      <c r="J775" s="127">
        <v>0.01</v>
      </c>
      <c r="K775" s="126" t="s">
        <v>215</v>
      </c>
      <c r="L775" s="126" t="s">
        <v>215</v>
      </c>
      <c r="M775" s="153">
        <v>0.01</v>
      </c>
      <c r="N775" s="128" t="s">
        <v>46</v>
      </c>
      <c r="O775" s="155">
        <v>41025</v>
      </c>
      <c r="P775" s="153">
        <v>1.1901374193000001E-2</v>
      </c>
      <c r="Q775" s="153">
        <v>0.10072000913</v>
      </c>
      <c r="R775" s="153">
        <v>0.12606003679</v>
      </c>
      <c r="S775" s="153">
        <v>0.25064154626000001</v>
      </c>
      <c r="T775" s="153">
        <v>0.41192623144000001</v>
      </c>
      <c r="U775" s="153">
        <v>0.97557823252999998</v>
      </c>
      <c r="V775" s="153">
        <v>0.97202546303999993</v>
      </c>
      <c r="W775" s="153">
        <v>0.94675418938000011</v>
      </c>
      <c r="X775" s="153">
        <v>0.97023408124999999</v>
      </c>
      <c r="Y775" s="153">
        <v>0.96370188577999993</v>
      </c>
      <c r="Z775" s="153">
        <v>1.3957804000999999E-3</v>
      </c>
      <c r="AA775" s="153">
        <v>3.9114824618000001E-3</v>
      </c>
      <c r="AB775" s="178">
        <v>-6.3274143034000003</v>
      </c>
      <c r="AC775" s="177">
        <v>-2.3677687669999998</v>
      </c>
      <c r="AD775" s="153">
        <v>-1.2624152633999999E-4</v>
      </c>
      <c r="AE775" s="153">
        <v>-1.8872871778999999E-2</v>
      </c>
      <c r="AF775" s="181">
        <v>3.0474269999999999</v>
      </c>
      <c r="AG775" s="180">
        <v>11180.032929999999</v>
      </c>
      <c r="AH775" s="180">
        <v>749.14137000000005</v>
      </c>
      <c r="AI775" s="128" t="s">
        <v>46</v>
      </c>
      <c r="AJ775" s="128" t="s">
        <v>46</v>
      </c>
      <c r="AK775" s="128" t="s">
        <v>46</v>
      </c>
    </row>
    <row r="776" spans="1:37" ht="14.75" customHeight="1" x14ac:dyDescent="0.35">
      <c r="A776" s="8"/>
      <c r="B776" s="129">
        <v>8046355000123</v>
      </c>
      <c r="C776" s="125" t="s">
        <v>8261</v>
      </c>
      <c r="D776" s="122" t="s">
        <v>3395</v>
      </c>
      <c r="E776" s="126" t="s">
        <v>8189</v>
      </c>
      <c r="F776" s="126" t="s">
        <v>114</v>
      </c>
      <c r="G776" s="126" t="s">
        <v>5078</v>
      </c>
      <c r="H776" s="127">
        <v>0.01</v>
      </c>
      <c r="I776" s="127">
        <v>0.01</v>
      </c>
      <c r="J776" s="127">
        <v>0.01</v>
      </c>
      <c r="K776" s="126" t="s">
        <v>216</v>
      </c>
      <c r="L776" s="126" t="s">
        <v>223</v>
      </c>
      <c r="M776" s="153">
        <v>0.02</v>
      </c>
      <c r="N776" s="128" t="s">
        <v>7616</v>
      </c>
      <c r="O776" s="155">
        <v>39114</v>
      </c>
      <c r="P776" s="153">
        <v>3.4826442630000003E-2</v>
      </c>
      <c r="Q776" s="153">
        <v>0.21463465389</v>
      </c>
      <c r="R776" s="153">
        <v>0.10591967921000001</v>
      </c>
      <c r="S776" s="153">
        <v>0.20979190075999998</v>
      </c>
      <c r="T776" s="153">
        <v>0.22911833493</v>
      </c>
      <c r="U776" s="153">
        <v>2.8547896062000002</v>
      </c>
      <c r="V776" s="153">
        <v>2.0713892962</v>
      </c>
      <c r="W776" s="153">
        <v>0.7954931839299999</v>
      </c>
      <c r="X776" s="153">
        <v>0.81210499664000002</v>
      </c>
      <c r="Y776" s="153">
        <v>0.53602260448999994</v>
      </c>
      <c r="Z776" s="153">
        <v>0.14710586621999999</v>
      </c>
      <c r="AA776" s="153">
        <v>0.26957534496000002</v>
      </c>
      <c r="AB776" s="178">
        <v>-9.1855978525000007E-2</v>
      </c>
      <c r="AC776" s="177">
        <v>-8.2076000061999999E-2</v>
      </c>
      <c r="AD776" s="153">
        <v>-0.11296135226000001</v>
      </c>
      <c r="AE776" s="153">
        <v>-0.66571038290999995</v>
      </c>
      <c r="AF776" s="181">
        <v>1.9261980000000001</v>
      </c>
      <c r="AG776" s="180">
        <v>33540.62904</v>
      </c>
      <c r="AH776" s="180">
        <v>-3090.2518700000001</v>
      </c>
      <c r="AI776" s="128" t="s">
        <v>46</v>
      </c>
      <c r="AJ776" s="128" t="s">
        <v>46</v>
      </c>
      <c r="AK776" s="128" t="s">
        <v>46</v>
      </c>
    </row>
    <row r="777" spans="1:37" ht="14.75" customHeight="1" x14ac:dyDescent="0.35">
      <c r="A777" s="8"/>
      <c r="B777" s="129">
        <v>1525057000177</v>
      </c>
      <c r="C777" s="125" t="s">
        <v>8262</v>
      </c>
      <c r="D777" s="122" t="s">
        <v>3552</v>
      </c>
      <c r="E777" s="126" t="s">
        <v>8189</v>
      </c>
      <c r="F777" s="126" t="s">
        <v>114</v>
      </c>
      <c r="G777" s="126" t="s">
        <v>6707</v>
      </c>
      <c r="H777" s="127">
        <v>0.01</v>
      </c>
      <c r="I777" s="127">
        <v>0.01</v>
      </c>
      <c r="J777" s="127">
        <v>0.01</v>
      </c>
      <c r="K777" s="126" t="s">
        <v>216</v>
      </c>
      <c r="L777" s="126" t="s">
        <v>223</v>
      </c>
      <c r="M777" s="153">
        <v>0.02</v>
      </c>
      <c r="N777" s="128" t="s">
        <v>46</v>
      </c>
      <c r="O777" s="155">
        <v>35445</v>
      </c>
      <c r="P777" s="153">
        <v>3.2049933316999998E-2</v>
      </c>
      <c r="Q777" s="153">
        <v>0.19648339217999999</v>
      </c>
      <c r="R777" s="153">
        <v>9.1061434691999996E-2</v>
      </c>
      <c r="S777" s="153">
        <v>0.21158498772000001</v>
      </c>
      <c r="T777" s="153">
        <v>0.26290040952999999</v>
      </c>
      <c r="U777" s="153">
        <v>2.6271938678</v>
      </c>
      <c r="V777" s="153">
        <v>1.8962156766</v>
      </c>
      <c r="W777" s="153">
        <v>0.68390266241999997</v>
      </c>
      <c r="X777" s="153">
        <v>0.81904604097999989</v>
      </c>
      <c r="Y777" s="153">
        <v>0.61505580634000001</v>
      </c>
      <c r="Z777" s="153">
        <v>0.14984385015999999</v>
      </c>
      <c r="AA777" s="153">
        <v>0.28447532400999997</v>
      </c>
      <c r="AB777" s="178">
        <v>-0.17632351656</v>
      </c>
      <c r="AC777" s="177">
        <v>-8.8037939556000006E-2</v>
      </c>
      <c r="AD777" s="153">
        <v>-0.11217712036999999</v>
      </c>
      <c r="AE777" s="153">
        <v>-0.66821264320999996</v>
      </c>
      <c r="AF777" s="181">
        <v>7.3871099999999998</v>
      </c>
      <c r="AG777" s="180">
        <v>78629.207030000005</v>
      </c>
      <c r="AH777" s="180">
        <v>-7596.1620999999996</v>
      </c>
      <c r="AI777" s="128" t="s">
        <v>46</v>
      </c>
      <c r="AJ777" s="128" t="s">
        <v>46</v>
      </c>
      <c r="AK777" s="128" t="s">
        <v>46</v>
      </c>
    </row>
    <row r="778" spans="1:37" ht="14.75" customHeight="1" x14ac:dyDescent="0.35">
      <c r="A778" s="8"/>
      <c r="B778" s="129">
        <v>5164370000188</v>
      </c>
      <c r="C778" s="125" t="s">
        <v>8263</v>
      </c>
      <c r="D778" s="122" t="s">
        <v>3552</v>
      </c>
      <c r="E778" s="126" t="s">
        <v>8189</v>
      </c>
      <c r="F778" s="126" t="s">
        <v>114</v>
      </c>
      <c r="G778" s="126" t="s">
        <v>5078</v>
      </c>
      <c r="H778" s="127">
        <v>0.01</v>
      </c>
      <c r="I778" s="127">
        <v>0.01</v>
      </c>
      <c r="J778" s="127">
        <v>0.01</v>
      </c>
      <c r="K778" s="126" t="s">
        <v>216</v>
      </c>
      <c r="L778" s="126" t="s">
        <v>223</v>
      </c>
      <c r="M778" s="153">
        <v>1.4999999999999999E-2</v>
      </c>
      <c r="N778" s="128" t="s">
        <v>46</v>
      </c>
      <c r="O778" s="155">
        <v>38608</v>
      </c>
      <c r="P778" s="153">
        <v>4.2003358429000007E-2</v>
      </c>
      <c r="Q778" s="153">
        <v>0.21703867071000002</v>
      </c>
      <c r="R778" s="153">
        <v>0.11337921518999999</v>
      </c>
      <c r="S778" s="153">
        <v>0.24925501097000002</v>
      </c>
      <c r="T778" s="153">
        <v>0.29861038193</v>
      </c>
      <c r="U778" s="153">
        <v>3.4430950166000001</v>
      </c>
      <c r="V778" s="153">
        <v>2.0945899052999999</v>
      </c>
      <c r="W778" s="153">
        <v>0.85151686219</v>
      </c>
      <c r="X778" s="153">
        <v>0.96486679949000009</v>
      </c>
      <c r="Y778" s="153">
        <v>0.69859932728000007</v>
      </c>
      <c r="Z778" s="153">
        <v>0.14908965597000001</v>
      </c>
      <c r="AA778" s="153">
        <v>0.22966556329999999</v>
      </c>
      <c r="AB778" s="178">
        <v>-4.3840319184999997E-2</v>
      </c>
      <c r="AC778" s="177">
        <v>-7.8320535014999998E-3</v>
      </c>
      <c r="AD778" s="153">
        <v>-0.10901653001</v>
      </c>
      <c r="AE778" s="153">
        <v>-0.47553409231999999</v>
      </c>
      <c r="AF778" s="181">
        <v>4.1221829999999997</v>
      </c>
      <c r="AG778" s="180">
        <v>19559.082900000001</v>
      </c>
      <c r="AH778" s="180">
        <v>-3391.9229999999998</v>
      </c>
      <c r="AI778" s="128" t="s">
        <v>46</v>
      </c>
      <c r="AJ778" s="128" t="s">
        <v>46</v>
      </c>
      <c r="AK778" s="128" t="s">
        <v>46</v>
      </c>
    </row>
    <row r="779" spans="1:37" ht="14.75" customHeight="1" x14ac:dyDescent="0.35">
      <c r="A779" s="8"/>
      <c r="B779" s="129">
        <v>68623479000156</v>
      </c>
      <c r="C779" s="125" t="s">
        <v>8264</v>
      </c>
      <c r="D779" s="122" t="s">
        <v>3552</v>
      </c>
      <c r="E779" s="126" t="s">
        <v>8189</v>
      </c>
      <c r="F779" s="126" t="s">
        <v>163</v>
      </c>
      <c r="G779" s="126" t="s">
        <v>3566</v>
      </c>
      <c r="H779" s="127">
        <v>0.01</v>
      </c>
      <c r="I779" s="127">
        <v>0.01</v>
      </c>
      <c r="J779" s="127">
        <v>0.01</v>
      </c>
      <c r="K779" s="126" t="s">
        <v>215</v>
      </c>
      <c r="L779" s="126" t="s">
        <v>215</v>
      </c>
      <c r="M779" s="153">
        <v>1.4999999999999999E-2</v>
      </c>
      <c r="N779" s="128" t="s">
        <v>46</v>
      </c>
      <c r="O779" s="155">
        <v>33905</v>
      </c>
      <c r="P779" s="153">
        <v>1.1133422461999999E-2</v>
      </c>
      <c r="Q779" s="153">
        <v>9.5263204924999997E-2</v>
      </c>
      <c r="R779" s="153">
        <v>0.11914612124</v>
      </c>
      <c r="S779" s="153">
        <v>0.23158316649999999</v>
      </c>
      <c r="T779" s="153">
        <v>0.38259571418999999</v>
      </c>
      <c r="U779" s="153">
        <v>0.91262777147999996</v>
      </c>
      <c r="V779" s="153">
        <v>0.91936311043000007</v>
      </c>
      <c r="W779" s="153">
        <v>0.89482830805999991</v>
      </c>
      <c r="X779" s="153">
        <v>0.89645904333000004</v>
      </c>
      <c r="Y779" s="153">
        <v>0.89508310738999997</v>
      </c>
      <c r="Z779" s="153">
        <v>1.3079563164999999E-3</v>
      </c>
      <c r="AA779" s="153">
        <v>1.0510667216E-2</v>
      </c>
      <c r="AB779" s="178">
        <v>-13.392792399999999</v>
      </c>
      <c r="AC779" s="177">
        <v>-1.7240674392999999</v>
      </c>
      <c r="AD779" s="153">
        <v>-4.8878418337999999E-5</v>
      </c>
      <c r="AE779" s="153">
        <v>-4.4984826326000003E-2</v>
      </c>
      <c r="AF779" s="181">
        <v>8.9107690000000002</v>
      </c>
      <c r="AG779" s="180">
        <v>586567.26153999998</v>
      </c>
      <c r="AH779" s="180">
        <v>-34621.067750000002</v>
      </c>
      <c r="AI779" s="128" t="s">
        <v>46</v>
      </c>
      <c r="AJ779" s="128" t="s">
        <v>46</v>
      </c>
      <c r="AK779" s="128" t="s">
        <v>46</v>
      </c>
    </row>
    <row r="780" spans="1:37" ht="14.75" customHeight="1" x14ac:dyDescent="0.35">
      <c r="A780" s="8"/>
      <c r="B780" s="129">
        <v>5164361000197</v>
      </c>
      <c r="C780" s="125" t="s">
        <v>8265</v>
      </c>
      <c r="D780" s="122" t="s">
        <v>3393</v>
      </c>
      <c r="E780" s="126" t="s">
        <v>8189</v>
      </c>
      <c r="F780" s="126" t="s">
        <v>114</v>
      </c>
      <c r="G780" s="126" t="s">
        <v>6707</v>
      </c>
      <c r="H780" s="127">
        <v>0.01</v>
      </c>
      <c r="I780" s="127">
        <v>0.01</v>
      </c>
      <c r="J780" s="127">
        <v>0.01</v>
      </c>
      <c r="K780" s="126" t="s">
        <v>216</v>
      </c>
      <c r="L780" s="126" t="s">
        <v>223</v>
      </c>
      <c r="M780" s="153">
        <v>8.0000000000000002E-3</v>
      </c>
      <c r="N780" s="128" t="s">
        <v>46</v>
      </c>
      <c r="O780" s="155">
        <v>38608</v>
      </c>
      <c r="P780" s="153">
        <v>3.2977023404000001E-2</v>
      </c>
      <c r="Q780" s="153">
        <v>0.19525758091000001</v>
      </c>
      <c r="R780" s="153">
        <v>0.1010095667</v>
      </c>
      <c r="S780" s="153">
        <v>0.25015571188999997</v>
      </c>
      <c r="T780" s="153">
        <v>0.31278039731000001</v>
      </c>
      <c r="U780" s="153">
        <v>2.7031892018000003</v>
      </c>
      <c r="V780" s="153">
        <v>1.8843856561999999</v>
      </c>
      <c r="W780" s="153">
        <v>0.75861655195</v>
      </c>
      <c r="X780" s="153">
        <v>0.96835341510999995</v>
      </c>
      <c r="Y780" s="153">
        <v>0.73175009435999994</v>
      </c>
      <c r="Z780" s="153">
        <v>0.1516495061</v>
      </c>
      <c r="AA780" s="153">
        <v>0.26265051891999996</v>
      </c>
      <c r="AB780" s="178">
        <v>-0.11367053168000001</v>
      </c>
      <c r="AC780" s="177">
        <v>5.9450449983000003E-2</v>
      </c>
      <c r="AD780" s="153">
        <v>-0.10304390376</v>
      </c>
      <c r="AE780" s="153">
        <v>-0.61105420153000001</v>
      </c>
      <c r="AF780" s="181">
        <v>4.8914530000000003</v>
      </c>
      <c r="AG780" s="180">
        <v>38923.101979999999</v>
      </c>
      <c r="AH780" s="180">
        <v>-3928.6846999999998</v>
      </c>
      <c r="AI780" s="128" t="s">
        <v>46</v>
      </c>
      <c r="AJ780" s="128" t="s">
        <v>46</v>
      </c>
      <c r="AK780" s="128" t="s">
        <v>46</v>
      </c>
    </row>
    <row r="781" spans="1:37" ht="14.75" customHeight="1" x14ac:dyDescent="0.35">
      <c r="A781" s="8"/>
      <c r="B781" s="129">
        <v>40209029000100</v>
      </c>
      <c r="C781" s="125" t="s">
        <v>8266</v>
      </c>
      <c r="D781" s="122"/>
      <c r="E781" s="126" t="s">
        <v>8189</v>
      </c>
      <c r="F781" s="126" t="s">
        <v>114</v>
      </c>
      <c r="G781" s="126" t="s">
        <v>6707</v>
      </c>
      <c r="H781" s="127">
        <v>0.01</v>
      </c>
      <c r="I781" s="127">
        <v>0.01</v>
      </c>
      <c r="J781" s="127">
        <v>0.01</v>
      </c>
      <c r="K781" s="126" t="s">
        <v>216</v>
      </c>
      <c r="L781" s="126" t="s">
        <v>223</v>
      </c>
      <c r="M781" s="153">
        <v>8.0000000000000002E-3</v>
      </c>
      <c r="N781" s="128" t="s">
        <v>46</v>
      </c>
      <c r="O781" s="155">
        <v>44223</v>
      </c>
      <c r="P781" s="153">
        <v>4.1695225241999999E-2</v>
      </c>
      <c r="Q781" s="153">
        <v>0.36473770321000004</v>
      </c>
      <c r="R781" s="153">
        <v>0.20844463756000001</v>
      </c>
      <c r="S781" s="153">
        <v>0.41791627282999999</v>
      </c>
      <c r="T781" s="153">
        <v>0.46902998201000001</v>
      </c>
      <c r="U781" s="153">
        <v>3.4178367544000001</v>
      </c>
      <c r="V781" s="153">
        <v>3.5199990341</v>
      </c>
      <c r="W781" s="153">
        <v>1.5654908477999998</v>
      </c>
      <c r="X781" s="153">
        <v>1.6177549854</v>
      </c>
      <c r="Y781" s="153">
        <v>1.0972961750000001</v>
      </c>
      <c r="Z781" s="153">
        <v>0.19363828996999999</v>
      </c>
      <c r="AA781" s="153">
        <v>0.21824789863999999</v>
      </c>
      <c r="AB781" s="178">
        <v>0.44828616021000001</v>
      </c>
      <c r="AC781" s="177">
        <v>-5.8812573854000003E-2</v>
      </c>
      <c r="AD781" s="153">
        <v>-0.13543542331</v>
      </c>
      <c r="AE781" s="153">
        <v>-0.30279082917</v>
      </c>
      <c r="AF781" s="181">
        <v>1366.4148130000001</v>
      </c>
      <c r="AG781" s="180">
        <v>29363.28959</v>
      </c>
      <c r="AH781" s="180">
        <v>-3277.8282399999998</v>
      </c>
      <c r="AI781" s="128" t="s">
        <v>46</v>
      </c>
      <c r="AJ781" s="128" t="s">
        <v>46</v>
      </c>
      <c r="AK781" s="128" t="s">
        <v>46</v>
      </c>
    </row>
    <row r="782" spans="1:37" ht="14.75" customHeight="1" x14ac:dyDescent="0.35">
      <c r="A782" s="8"/>
      <c r="B782" s="129">
        <v>56349290000138</v>
      </c>
      <c r="C782" s="125" t="s">
        <v>8267</v>
      </c>
      <c r="D782" s="122"/>
      <c r="E782" s="126" t="s">
        <v>8189</v>
      </c>
      <c r="F782" s="126" t="s">
        <v>163</v>
      </c>
      <c r="G782" s="126" t="s">
        <v>5358</v>
      </c>
      <c r="H782" s="127">
        <v>10000</v>
      </c>
      <c r="I782" s="127">
        <v>0.01</v>
      </c>
      <c r="J782" s="127">
        <v>0.01</v>
      </c>
      <c r="K782" s="126" t="s">
        <v>215</v>
      </c>
      <c r="L782" s="126" t="s">
        <v>215</v>
      </c>
      <c r="M782" s="153">
        <v>2E-3</v>
      </c>
      <c r="N782" s="128" t="s">
        <v>46</v>
      </c>
      <c r="O782" s="155">
        <v>45519</v>
      </c>
      <c r="P782" s="153">
        <v>7.1520777528E-3</v>
      </c>
      <c r="Q782" s="153">
        <v>8.4215091670999997E-2</v>
      </c>
      <c r="R782" s="153">
        <v>8.7522175638000008E-2</v>
      </c>
      <c r="S782" s="153" t="s">
        <v>46</v>
      </c>
      <c r="T782" s="153" t="s">
        <v>46</v>
      </c>
      <c r="U782" s="153">
        <v>0.5862693887</v>
      </c>
      <c r="V782" s="153">
        <v>0.81274033016999991</v>
      </c>
      <c r="W782" s="153">
        <v>0.65732161086999996</v>
      </c>
      <c r="X782" s="153" t="s">
        <v>46</v>
      </c>
      <c r="Y782" s="153" t="s">
        <v>46</v>
      </c>
      <c r="Z782" s="153">
        <v>2.4677476641E-2</v>
      </c>
      <c r="AA782" s="153">
        <v>2.4406997979999998E-2</v>
      </c>
      <c r="AB782" s="178">
        <v>-1.6271240215</v>
      </c>
      <c r="AC782" s="177">
        <v>-1.8278085875000001</v>
      </c>
      <c r="AD782" s="153">
        <v>-2.3003928893E-2</v>
      </c>
      <c r="AE782" s="153">
        <v>-2.3003928893E-2</v>
      </c>
      <c r="AF782" s="181">
        <v>1.0899430000000001</v>
      </c>
      <c r="AG782" s="180">
        <v>36440.067649999997</v>
      </c>
      <c r="AH782" s="180">
        <v>21423.237140000001</v>
      </c>
      <c r="AI782" s="128" t="s">
        <v>46</v>
      </c>
      <c r="AJ782" s="128" t="s">
        <v>46</v>
      </c>
      <c r="AK782" s="128" t="s">
        <v>46</v>
      </c>
    </row>
    <row r="783" spans="1:37" ht="14.75" customHeight="1" x14ac:dyDescent="0.35">
      <c r="A783" s="8"/>
      <c r="B783" s="129">
        <v>10551382000103</v>
      </c>
      <c r="C783" s="125" t="s">
        <v>8268</v>
      </c>
      <c r="D783" s="122"/>
      <c r="E783" s="126" t="s">
        <v>8189</v>
      </c>
      <c r="F783" s="126" t="s">
        <v>114</v>
      </c>
      <c r="G783" s="126" t="s">
        <v>7663</v>
      </c>
      <c r="H783" s="127">
        <v>0.01</v>
      </c>
      <c r="I783" s="127">
        <v>0.01</v>
      </c>
      <c r="J783" s="127">
        <v>0.01</v>
      </c>
      <c r="K783" s="126" t="s">
        <v>216</v>
      </c>
      <c r="L783" s="126" t="s">
        <v>223</v>
      </c>
      <c r="M783" s="153">
        <v>0.02</v>
      </c>
      <c r="N783" s="128" t="s">
        <v>46</v>
      </c>
      <c r="O783" s="155">
        <v>40287</v>
      </c>
      <c r="P783" s="153">
        <v>5.0010557101000004E-2</v>
      </c>
      <c r="Q783" s="153">
        <v>0.27384117166999999</v>
      </c>
      <c r="R783" s="153">
        <v>0.13227354969999999</v>
      </c>
      <c r="S783" s="153">
        <v>0.16736024863000001</v>
      </c>
      <c r="T783" s="153">
        <v>0.33067607221</v>
      </c>
      <c r="U783" s="153">
        <v>4.0994602902000006</v>
      </c>
      <c r="V783" s="153">
        <v>2.6427776763000002</v>
      </c>
      <c r="W783" s="153">
        <v>0.99341980628000004</v>
      </c>
      <c r="X783" s="153">
        <v>0.64785196024000002</v>
      </c>
      <c r="Y783" s="153">
        <v>0.77361704607999993</v>
      </c>
      <c r="Z783" s="153">
        <v>0.17874363635000001</v>
      </c>
      <c r="AA783" s="153">
        <v>0.22198822646999999</v>
      </c>
      <c r="AB783" s="178">
        <v>8.5705573686E-2</v>
      </c>
      <c r="AC783" s="177">
        <v>-2.5493544524E-2</v>
      </c>
      <c r="AD783" s="153">
        <v>-0.13187157514</v>
      </c>
      <c r="AE783" s="153">
        <v>-0.50471429650999999</v>
      </c>
      <c r="AF783" s="181">
        <v>2.6158009999999998</v>
      </c>
      <c r="AG783" s="180">
        <v>122446.34329</v>
      </c>
      <c r="AH783" s="180">
        <v>-17335.283510000001</v>
      </c>
      <c r="AI783" s="128" t="s">
        <v>46</v>
      </c>
      <c r="AJ783" s="128" t="s">
        <v>46</v>
      </c>
      <c r="AK783" s="128" t="s">
        <v>46</v>
      </c>
    </row>
    <row r="784" spans="1:37" ht="14.75" customHeight="1" x14ac:dyDescent="0.35">
      <c r="A784" s="8"/>
      <c r="B784" s="129">
        <v>17502937000168</v>
      </c>
      <c r="C784" s="125" t="s">
        <v>8269</v>
      </c>
      <c r="D784" s="122"/>
      <c r="E784" s="126" t="s">
        <v>8189</v>
      </c>
      <c r="F784" s="126" t="s">
        <v>114</v>
      </c>
      <c r="G784" s="126" t="s">
        <v>115</v>
      </c>
      <c r="H784" s="127">
        <v>0.01</v>
      </c>
      <c r="I784" s="127">
        <v>0.01</v>
      </c>
      <c r="J784" s="127">
        <v>0.01</v>
      </c>
      <c r="K784" s="126" t="s">
        <v>216</v>
      </c>
      <c r="L784" s="126" t="s">
        <v>223</v>
      </c>
      <c r="M784" s="153">
        <v>6.9999999999999993E-3</v>
      </c>
      <c r="N784" s="128" t="s">
        <v>46</v>
      </c>
      <c r="O784" s="155">
        <v>41450</v>
      </c>
      <c r="P784" s="153">
        <v>3.9237518764000001E-2</v>
      </c>
      <c r="Q784" s="153">
        <v>9.8451566027999999E-3</v>
      </c>
      <c r="R784" s="153">
        <v>0.20900337400000002</v>
      </c>
      <c r="S784" s="153">
        <v>0.82934708845000005</v>
      </c>
      <c r="T784" s="153">
        <v>1.1975836476000001</v>
      </c>
      <c r="U784" s="153">
        <v>3.2163738894999998</v>
      </c>
      <c r="V784" s="153">
        <v>9.5013324442999994E-2</v>
      </c>
      <c r="W784" s="153">
        <v>1.5696871504000001</v>
      </c>
      <c r="X784" s="153">
        <v>3.2104047488999998</v>
      </c>
      <c r="Y784" s="153">
        <v>2.8017483023</v>
      </c>
      <c r="Z784" s="153">
        <v>0.20289328082000002</v>
      </c>
      <c r="AA784" s="153">
        <v>0.19078063055000002</v>
      </c>
      <c r="AB784" s="178">
        <v>0.43984071623999998</v>
      </c>
      <c r="AC784" s="177">
        <v>0.64996940488999999</v>
      </c>
      <c r="AD784" s="153">
        <v>-0.24034661652</v>
      </c>
      <c r="AE784" s="153">
        <v>-0.35672185795</v>
      </c>
      <c r="AF784" s="181">
        <v>10.39227275</v>
      </c>
      <c r="AG784" s="180">
        <v>2388351.2335999999</v>
      </c>
      <c r="AH784" s="180">
        <v>-576600.61126999999</v>
      </c>
      <c r="AI784" s="128" t="s">
        <v>46</v>
      </c>
      <c r="AJ784" s="128" t="s">
        <v>46</v>
      </c>
      <c r="AK784" s="128" t="s">
        <v>46</v>
      </c>
    </row>
    <row r="785" spans="1:37" ht="14.75" customHeight="1" x14ac:dyDescent="0.35">
      <c r="A785" s="8"/>
      <c r="B785" s="129">
        <v>3164294000185</v>
      </c>
      <c r="C785" s="125" t="s">
        <v>8270</v>
      </c>
      <c r="D785" s="122" t="s">
        <v>3393</v>
      </c>
      <c r="E785" s="126" t="s">
        <v>8189</v>
      </c>
      <c r="F785" s="126" t="s">
        <v>163</v>
      </c>
      <c r="G785" s="126" t="s">
        <v>3566</v>
      </c>
      <c r="H785" s="127">
        <v>5000</v>
      </c>
      <c r="I785" s="127">
        <v>100</v>
      </c>
      <c r="J785" s="127">
        <v>500</v>
      </c>
      <c r="K785" s="126" t="s">
        <v>215</v>
      </c>
      <c r="L785" s="126" t="s">
        <v>215</v>
      </c>
      <c r="M785" s="153">
        <v>8.5000000000000006E-3</v>
      </c>
      <c r="N785" s="128" t="s">
        <v>46</v>
      </c>
      <c r="O785" s="155">
        <v>36312</v>
      </c>
      <c r="P785" s="153">
        <v>1.1893695491E-2</v>
      </c>
      <c r="Q785" s="153">
        <v>0.1012678321</v>
      </c>
      <c r="R785" s="153">
        <v>0.12710997748</v>
      </c>
      <c r="S785" s="153">
        <v>0.24883631094999997</v>
      </c>
      <c r="T785" s="153">
        <v>0.40788724657999997</v>
      </c>
      <c r="U785" s="153">
        <v>0.97494879475999996</v>
      </c>
      <c r="V785" s="153">
        <v>0.97731237556999995</v>
      </c>
      <c r="W785" s="153">
        <v>0.9546396047800001</v>
      </c>
      <c r="X785" s="153">
        <v>0.96324601063000004</v>
      </c>
      <c r="Y785" s="153">
        <v>0.95425267610000009</v>
      </c>
      <c r="Z785" s="153">
        <v>1.3486738114E-3</v>
      </c>
      <c r="AA785" s="153">
        <v>7.4942059068999999E-3</v>
      </c>
      <c r="AB785" s="178">
        <v>-5.5137089693999997</v>
      </c>
      <c r="AC785" s="177">
        <v>-1.0709515638</v>
      </c>
      <c r="AD785" s="153">
        <v>-8.9816490773999994E-5</v>
      </c>
      <c r="AE785" s="153">
        <v>-3.3468466392999996E-2</v>
      </c>
      <c r="AF785" s="181">
        <v>17.392868</v>
      </c>
      <c r="AG785" s="180">
        <v>964563.29076999996</v>
      </c>
      <c r="AH785" s="180">
        <v>-49904.231419999996</v>
      </c>
      <c r="AI785" s="128" t="s">
        <v>46</v>
      </c>
      <c r="AJ785" s="128" t="s">
        <v>46</v>
      </c>
      <c r="AK785" s="128" t="s">
        <v>46</v>
      </c>
    </row>
    <row r="786" spans="1:37" ht="14.75" customHeight="1" x14ac:dyDescent="0.35">
      <c r="A786" s="8"/>
      <c r="B786" s="129">
        <v>3737208000186</v>
      </c>
      <c r="C786" s="125" t="s">
        <v>8271</v>
      </c>
      <c r="D786" s="122"/>
      <c r="E786" s="126" t="s">
        <v>8189</v>
      </c>
      <c r="F786" s="126" t="s">
        <v>163</v>
      </c>
      <c r="G786" s="126" t="s">
        <v>6644</v>
      </c>
      <c r="H786" s="127">
        <v>50</v>
      </c>
      <c r="I786" s="127">
        <v>50</v>
      </c>
      <c r="J786" s="127">
        <v>30</v>
      </c>
      <c r="K786" s="126" t="s">
        <v>215</v>
      </c>
      <c r="L786" s="126" t="s">
        <v>215</v>
      </c>
      <c r="M786" s="153">
        <v>1.7000000000000001E-2</v>
      </c>
      <c r="N786" s="128" t="s">
        <v>46</v>
      </c>
      <c r="O786" s="155">
        <v>37440</v>
      </c>
      <c r="P786" s="153">
        <v>1.0043419326000001E-2</v>
      </c>
      <c r="Q786" s="153">
        <v>8.4061703550000005E-2</v>
      </c>
      <c r="R786" s="153">
        <v>0.10659321728</v>
      </c>
      <c r="S786" s="153">
        <v>0.20063590796</v>
      </c>
      <c r="T786" s="153">
        <v>0.32634682151</v>
      </c>
      <c r="U786" s="153">
        <v>0.82327814552000012</v>
      </c>
      <c r="V786" s="153">
        <v>0.81126001697000005</v>
      </c>
      <c r="W786" s="153">
        <v>0.80055168628000006</v>
      </c>
      <c r="X786" s="153">
        <v>0.77666212457000006</v>
      </c>
      <c r="Y786" s="153">
        <v>0.76348875915999992</v>
      </c>
      <c r="Z786" s="153">
        <v>8.4017294492999995E-4</v>
      </c>
      <c r="AA786" s="153">
        <v>2.6329103277999998E-3</v>
      </c>
      <c r="AB786" s="178">
        <v>-261.55239376999998</v>
      </c>
      <c r="AC786" s="177">
        <v>-105.16834369999999</v>
      </c>
      <c r="AD786" s="153">
        <v>0</v>
      </c>
      <c r="AE786" s="153">
        <v>-1.8066147615E-6</v>
      </c>
      <c r="AF786" s="181">
        <v>6.429996</v>
      </c>
      <c r="AG786" s="180">
        <v>1540155.7174</v>
      </c>
      <c r="AH786" s="180">
        <v>159383.50977999999</v>
      </c>
      <c r="AI786" s="128" t="s">
        <v>46</v>
      </c>
      <c r="AJ786" s="128" t="s">
        <v>46</v>
      </c>
      <c r="AK786" s="128" t="s">
        <v>46</v>
      </c>
    </row>
    <row r="787" spans="1:37" ht="14.75" customHeight="1" x14ac:dyDescent="0.35">
      <c r="A787" s="8"/>
      <c r="B787" s="129">
        <v>17322725000107</v>
      </c>
      <c r="C787" s="125" t="s">
        <v>8272</v>
      </c>
      <c r="D787" s="122" t="s">
        <v>3393</v>
      </c>
      <c r="E787" s="126" t="s">
        <v>8189</v>
      </c>
      <c r="F787" s="126" t="s">
        <v>163</v>
      </c>
      <c r="G787" s="126" t="s">
        <v>3547</v>
      </c>
      <c r="H787" s="127">
        <v>50000</v>
      </c>
      <c r="I787" s="127">
        <v>100</v>
      </c>
      <c r="J787" s="127">
        <v>5000</v>
      </c>
      <c r="K787" s="126" t="s">
        <v>215</v>
      </c>
      <c r="L787" s="126" t="s">
        <v>215</v>
      </c>
      <c r="M787" s="153">
        <v>3.0000000000000001E-3</v>
      </c>
      <c r="N787" s="128" t="s">
        <v>46</v>
      </c>
      <c r="O787" s="155">
        <v>41337</v>
      </c>
      <c r="P787" s="153">
        <v>1.2605635757E-2</v>
      </c>
      <c r="Q787" s="153">
        <v>0.10725254529</v>
      </c>
      <c r="R787" s="153">
        <v>0.13500624650000001</v>
      </c>
      <c r="S787" s="153">
        <v>0.27082196382000001</v>
      </c>
      <c r="T787" s="153">
        <v>0.44630017697000002</v>
      </c>
      <c r="U787" s="153">
        <v>1.0333078896000001</v>
      </c>
      <c r="V787" s="153">
        <v>1.0350694552999999</v>
      </c>
      <c r="W787" s="153">
        <v>1.0139432981000001</v>
      </c>
      <c r="X787" s="153">
        <v>1.0483525303999999</v>
      </c>
      <c r="Y787" s="153">
        <v>1.0441197703</v>
      </c>
      <c r="Z787" s="153">
        <v>1.3934815820999999E-3</v>
      </c>
      <c r="AA787" s="153">
        <v>3.9844606937999997E-3</v>
      </c>
      <c r="AB787" s="178">
        <v>1.6591585709000001</v>
      </c>
      <c r="AC787" s="177">
        <v>0.59110750793</v>
      </c>
      <c r="AD787" s="153">
        <v>-9.3960492350000005E-5</v>
      </c>
      <c r="AE787" s="153">
        <v>-1.8174449046000001E-2</v>
      </c>
      <c r="AF787" s="181">
        <v>3.2461190000000002</v>
      </c>
      <c r="AG787" s="180">
        <v>14346153.142000001</v>
      </c>
      <c r="AH787" s="180">
        <v>1278574.4822</v>
      </c>
      <c r="AI787" s="128" t="s">
        <v>46</v>
      </c>
      <c r="AJ787" s="128" t="s">
        <v>46</v>
      </c>
      <c r="AK787" s="128" t="s">
        <v>46</v>
      </c>
    </row>
    <row r="788" spans="1:37" ht="14.75" customHeight="1" x14ac:dyDescent="0.35">
      <c r="A788" s="8"/>
      <c r="B788" s="129">
        <v>10322633000170</v>
      </c>
      <c r="C788" s="125" t="s">
        <v>8273</v>
      </c>
      <c r="D788" s="122"/>
      <c r="E788" s="126" t="s">
        <v>8189</v>
      </c>
      <c r="F788" s="126" t="s">
        <v>163</v>
      </c>
      <c r="G788" s="126" t="s">
        <v>3570</v>
      </c>
      <c r="H788" s="127">
        <v>50000</v>
      </c>
      <c r="I788" s="127">
        <v>100</v>
      </c>
      <c r="J788" s="127">
        <v>5000</v>
      </c>
      <c r="K788" s="126" t="s">
        <v>215</v>
      </c>
      <c r="L788" s="126" t="s">
        <v>215</v>
      </c>
      <c r="M788" s="153">
        <v>2.5000000000000001E-3</v>
      </c>
      <c r="N788" s="128" t="s">
        <v>46</v>
      </c>
      <c r="O788" s="155">
        <v>39847</v>
      </c>
      <c r="P788" s="153">
        <v>1.2351025143000001E-2</v>
      </c>
      <c r="Q788" s="153">
        <v>0.10513197017999999</v>
      </c>
      <c r="R788" s="153">
        <v>0.13349566801000001</v>
      </c>
      <c r="S788" s="153">
        <v>0.26266010564999998</v>
      </c>
      <c r="T788" s="153">
        <v>0.43472819396000001</v>
      </c>
      <c r="U788" s="153">
        <v>1.0124369742999999</v>
      </c>
      <c r="V788" s="153">
        <v>1.0146042765000001</v>
      </c>
      <c r="W788" s="153">
        <v>1.0025983346</v>
      </c>
      <c r="X788" s="153">
        <v>1.016757956</v>
      </c>
      <c r="Y788" s="153">
        <v>1.0170471028999999</v>
      </c>
      <c r="Z788" s="153">
        <v>1.1108192303000001E-3</v>
      </c>
      <c r="AA788" s="153">
        <v>2.4393082995000002E-3</v>
      </c>
      <c r="AB788" s="178">
        <v>0.48229625342999999</v>
      </c>
      <c r="AC788" s="177">
        <v>0.13124878651999999</v>
      </c>
      <c r="AD788" s="153">
        <v>0</v>
      </c>
      <c r="AE788" s="153">
        <v>-4.8550929360999997E-3</v>
      </c>
      <c r="AF788" s="181">
        <v>4.6451989999999999</v>
      </c>
      <c r="AG788" s="180">
        <v>18207685.491</v>
      </c>
      <c r="AH788" s="180">
        <v>939105.74525000004</v>
      </c>
      <c r="AI788" s="128" t="s">
        <v>46</v>
      </c>
      <c r="AJ788" s="128" t="s">
        <v>46</v>
      </c>
      <c r="AK788" s="128" t="s">
        <v>46</v>
      </c>
    </row>
    <row r="789" spans="1:37" ht="14.75" customHeight="1" x14ac:dyDescent="0.35">
      <c r="A789" s="8"/>
      <c r="B789" s="129">
        <v>14508652000146</v>
      </c>
      <c r="C789" s="125" t="s">
        <v>8274</v>
      </c>
      <c r="D789" s="122"/>
      <c r="E789" s="126" t="s">
        <v>8189</v>
      </c>
      <c r="F789" s="126" t="s">
        <v>163</v>
      </c>
      <c r="G789" s="126" t="s">
        <v>6822</v>
      </c>
      <c r="H789" s="127">
        <v>0.01</v>
      </c>
      <c r="I789" s="127">
        <v>0.01</v>
      </c>
      <c r="J789" s="127">
        <v>0.01</v>
      </c>
      <c r="K789" s="126" t="s">
        <v>215</v>
      </c>
      <c r="L789" s="126" t="s">
        <v>215</v>
      </c>
      <c r="M789" s="153">
        <v>1.7000000000000001E-2</v>
      </c>
      <c r="N789" s="128" t="s">
        <v>46</v>
      </c>
      <c r="O789" s="155">
        <v>41103</v>
      </c>
      <c r="P789" s="153">
        <v>1.0487127569E-2</v>
      </c>
      <c r="Q789" s="153">
        <v>8.7665360659000005E-2</v>
      </c>
      <c r="R789" s="153">
        <v>0.11142149903</v>
      </c>
      <c r="S789" s="153">
        <v>0.21128868601</v>
      </c>
      <c r="T789" s="153">
        <v>0.34903537112000005</v>
      </c>
      <c r="U789" s="153">
        <v>0.85964975235999996</v>
      </c>
      <c r="V789" s="153">
        <v>0.84603807646999996</v>
      </c>
      <c r="W789" s="153">
        <v>0.83681374114999996</v>
      </c>
      <c r="X789" s="153">
        <v>0.81789905626000003</v>
      </c>
      <c r="Y789" s="153">
        <v>0.81656864670999996</v>
      </c>
      <c r="Z789" s="153">
        <v>8.5607315202000005E-4</v>
      </c>
      <c r="AA789" s="153">
        <v>2.1970220755000002E-3</v>
      </c>
      <c r="AB789" s="178">
        <v>-285.27493780999998</v>
      </c>
      <c r="AC789" s="177">
        <v>-88.961487340000005</v>
      </c>
      <c r="AD789" s="153">
        <v>0</v>
      </c>
      <c r="AE789" s="153">
        <v>-6.7797487711000005E-5</v>
      </c>
      <c r="AF789" s="181">
        <v>2.5606339999999999</v>
      </c>
      <c r="AG789" s="180">
        <v>773472.00765000004</v>
      </c>
      <c r="AH789" s="180">
        <v>66898.543388999999</v>
      </c>
      <c r="AI789" s="128" t="s">
        <v>46</v>
      </c>
      <c r="AJ789" s="128" t="s">
        <v>46</v>
      </c>
      <c r="AK789" s="128" t="s">
        <v>46</v>
      </c>
    </row>
    <row r="790" spans="1:37" ht="14.75" customHeight="1" x14ac:dyDescent="0.35">
      <c r="A790" s="8"/>
      <c r="B790" s="129">
        <v>10646895000190</v>
      </c>
      <c r="C790" s="125" t="s">
        <v>8275</v>
      </c>
      <c r="D790" s="122"/>
      <c r="E790" s="126" t="s">
        <v>8189</v>
      </c>
      <c r="F790" s="126" t="s">
        <v>163</v>
      </c>
      <c r="G790" s="126" t="s">
        <v>4598</v>
      </c>
      <c r="H790" s="127">
        <v>0.01</v>
      </c>
      <c r="I790" s="127">
        <v>0.01</v>
      </c>
      <c r="J790" s="127">
        <v>0.01</v>
      </c>
      <c r="K790" s="126" t="s">
        <v>215</v>
      </c>
      <c r="L790" s="126" t="s">
        <v>215</v>
      </c>
      <c r="M790" s="153">
        <v>2E-3</v>
      </c>
      <c r="N790" s="128" t="s">
        <v>46</v>
      </c>
      <c r="O790" s="155">
        <v>40113</v>
      </c>
      <c r="P790" s="153">
        <v>6.8224056340000002E-3</v>
      </c>
      <c r="Q790" s="153">
        <v>9.2910478552000006E-2</v>
      </c>
      <c r="R790" s="153">
        <v>5.8840417380999994E-2</v>
      </c>
      <c r="S790" s="153">
        <v>0.11826027533</v>
      </c>
      <c r="T790" s="153">
        <v>0.2373087082</v>
      </c>
      <c r="U790" s="153">
        <v>0.55924553936999999</v>
      </c>
      <c r="V790" s="153">
        <v>0.89665749352000002</v>
      </c>
      <c r="W790" s="153">
        <v>0.44191175157000001</v>
      </c>
      <c r="X790" s="153">
        <v>0.45778583516999999</v>
      </c>
      <c r="Y790" s="153">
        <v>0.55518399206000002</v>
      </c>
      <c r="Z790" s="153">
        <v>4.7027311507E-2</v>
      </c>
      <c r="AA790" s="153">
        <v>6.7880215363999991E-2</v>
      </c>
      <c r="AB790" s="178">
        <v>-1.3800658189999999</v>
      </c>
      <c r="AC790" s="177">
        <v>0.18602740126</v>
      </c>
      <c r="AD790" s="153">
        <v>-4.1664071421999994E-2</v>
      </c>
      <c r="AE790" s="153">
        <v>-0.13679663719000001</v>
      </c>
      <c r="AF790" s="181">
        <v>5.0859069999999997</v>
      </c>
      <c r="AG790" s="180">
        <v>583980.88722000003</v>
      </c>
      <c r="AH790" s="180">
        <v>-88214.031359999994</v>
      </c>
      <c r="AI790" s="128" t="s">
        <v>46</v>
      </c>
      <c r="AJ790" s="128" t="s">
        <v>46</v>
      </c>
      <c r="AK790" s="128" t="s">
        <v>46</v>
      </c>
    </row>
    <row r="791" spans="1:37" ht="14.75" customHeight="1" x14ac:dyDescent="0.35">
      <c r="A791" s="8"/>
      <c r="B791" s="129">
        <v>14120488000103</v>
      </c>
      <c r="C791" s="125" t="s">
        <v>8276</v>
      </c>
      <c r="D791" s="122" t="s">
        <v>3393</v>
      </c>
      <c r="E791" s="126" t="s">
        <v>8189</v>
      </c>
      <c r="F791" s="126" t="s">
        <v>163</v>
      </c>
      <c r="G791" s="126" t="s">
        <v>3547</v>
      </c>
      <c r="H791" s="127">
        <v>1000</v>
      </c>
      <c r="I791" s="127">
        <v>100</v>
      </c>
      <c r="J791" s="127">
        <v>100</v>
      </c>
      <c r="K791" s="126" t="s">
        <v>215</v>
      </c>
      <c r="L791" s="126" t="s">
        <v>215</v>
      </c>
      <c r="M791" s="153">
        <v>4.0000000000000001E-3</v>
      </c>
      <c r="N791" s="128" t="s">
        <v>46</v>
      </c>
      <c r="O791" s="155">
        <v>41905</v>
      </c>
      <c r="P791" s="153">
        <v>1.2364531478E-2</v>
      </c>
      <c r="Q791" s="153">
        <v>0.10507414179999999</v>
      </c>
      <c r="R791" s="153">
        <v>0.13260353524999999</v>
      </c>
      <c r="S791" s="153">
        <v>0.26395548491999998</v>
      </c>
      <c r="T791" s="153">
        <v>0.43462024315000003</v>
      </c>
      <c r="U791" s="153">
        <v>1.0135441142000001</v>
      </c>
      <c r="V791" s="153">
        <v>1.0140461882</v>
      </c>
      <c r="W791" s="153">
        <v>0.99589811116000004</v>
      </c>
      <c r="X791" s="153">
        <v>1.0217723726000001</v>
      </c>
      <c r="Y791" s="153">
        <v>1.0167945518999999</v>
      </c>
      <c r="Z791" s="153">
        <v>1.2602192698E-3</v>
      </c>
      <c r="AA791" s="153">
        <v>4.1436327129999997E-3</v>
      </c>
      <c r="AB791" s="178">
        <v>-0.58642062292999997</v>
      </c>
      <c r="AC791" s="177">
        <v>0.1687265637</v>
      </c>
      <c r="AD791" s="153">
        <v>-2.0000408958E-5</v>
      </c>
      <c r="AE791" s="153">
        <v>-1.8235126421E-2</v>
      </c>
      <c r="AF791" s="181">
        <v>2.7678349999999998</v>
      </c>
      <c r="AG791" s="180">
        <v>1497482.3618000001</v>
      </c>
      <c r="AH791" s="180">
        <v>190987.93062</v>
      </c>
      <c r="AI791" s="128" t="s">
        <v>46</v>
      </c>
      <c r="AJ791" s="128" t="s">
        <v>46</v>
      </c>
      <c r="AK791" s="128" t="s">
        <v>46</v>
      </c>
    </row>
    <row r="792" spans="1:37" ht="14.75" customHeight="1" x14ac:dyDescent="0.35">
      <c r="A792" s="8"/>
      <c r="B792" s="129">
        <v>14120511000151</v>
      </c>
      <c r="C792" s="125" t="s">
        <v>8277</v>
      </c>
      <c r="D792" s="122" t="s">
        <v>3393</v>
      </c>
      <c r="E792" s="126" t="s">
        <v>8189</v>
      </c>
      <c r="F792" s="126" t="s">
        <v>163</v>
      </c>
      <c r="G792" s="126" t="s">
        <v>3566</v>
      </c>
      <c r="H792" s="127">
        <v>1000</v>
      </c>
      <c r="I792" s="127">
        <v>0.01</v>
      </c>
      <c r="J792" s="127">
        <v>100</v>
      </c>
      <c r="K792" s="126" t="s">
        <v>215</v>
      </c>
      <c r="L792" s="126" t="s">
        <v>215</v>
      </c>
      <c r="M792" s="153">
        <v>6.9999999999999993E-3</v>
      </c>
      <c r="N792" s="128" t="s">
        <v>46</v>
      </c>
      <c r="O792" s="155">
        <v>41087</v>
      </c>
      <c r="P792" s="153">
        <v>1.1852198882E-2</v>
      </c>
      <c r="Q792" s="153">
        <v>0.13702058918000001</v>
      </c>
      <c r="R792" s="153">
        <v>0.1120768125</v>
      </c>
      <c r="S792" s="153">
        <v>0.19545617639999999</v>
      </c>
      <c r="T792" s="153">
        <v>0.34777301938999999</v>
      </c>
      <c r="U792" s="153">
        <v>0.97154723895999995</v>
      </c>
      <c r="V792" s="153">
        <v>1.3223539472999999</v>
      </c>
      <c r="W792" s="153">
        <v>0.84173537050999991</v>
      </c>
      <c r="X792" s="153">
        <v>0.75661137016000002</v>
      </c>
      <c r="Y792" s="153">
        <v>0.81361537341000001</v>
      </c>
      <c r="Z792" s="153">
        <v>3.4614587410000001E-2</v>
      </c>
      <c r="AA792" s="153">
        <v>3.7365821059999998E-2</v>
      </c>
      <c r="AB792" s="178">
        <v>-0.52377428447999996</v>
      </c>
      <c r="AC792" s="177">
        <v>-0.13152686694999999</v>
      </c>
      <c r="AD792" s="153">
        <v>-2.9304657884999998E-2</v>
      </c>
      <c r="AE792" s="153">
        <v>-6.1548245465999997E-2</v>
      </c>
      <c r="AF792" s="181">
        <v>3.0885220000000002</v>
      </c>
      <c r="AG792" s="180">
        <v>119764.17586</v>
      </c>
      <c r="AH792" s="180">
        <v>12612.02764</v>
      </c>
      <c r="AI792" s="128" t="s">
        <v>46</v>
      </c>
      <c r="AJ792" s="128" t="s">
        <v>46</v>
      </c>
      <c r="AK792" s="128" t="s">
        <v>46</v>
      </c>
    </row>
    <row r="793" spans="1:37" ht="14.75" customHeight="1" x14ac:dyDescent="0.35">
      <c r="A793" s="8"/>
      <c r="B793" s="129">
        <v>3191874000161</v>
      </c>
      <c r="C793" s="125" t="s">
        <v>8278</v>
      </c>
      <c r="D793" s="122" t="s">
        <v>3394</v>
      </c>
      <c r="E793" s="126" t="s">
        <v>8189</v>
      </c>
      <c r="F793" s="126" t="s">
        <v>163</v>
      </c>
      <c r="G793" s="126" t="s">
        <v>3566</v>
      </c>
      <c r="H793" s="127">
        <v>100000</v>
      </c>
      <c r="I793" s="127">
        <v>100</v>
      </c>
      <c r="J793" s="127">
        <v>10000</v>
      </c>
      <c r="K793" s="126" t="s">
        <v>223</v>
      </c>
      <c r="L793" s="126" t="s">
        <v>223</v>
      </c>
      <c r="M793" s="153">
        <v>3.0000000000000001E-3</v>
      </c>
      <c r="N793" s="128" t="s">
        <v>46</v>
      </c>
      <c r="O793" s="155">
        <v>36528</v>
      </c>
      <c r="P793" s="153">
        <v>6.2198536779999999E-3</v>
      </c>
      <c r="Q793" s="153">
        <v>8.0345332783999995E-2</v>
      </c>
      <c r="R793" s="153">
        <v>8.7935590899999999E-2</v>
      </c>
      <c r="S793" s="153">
        <v>0.17466199953</v>
      </c>
      <c r="T793" s="153">
        <v>0.30433337064999999</v>
      </c>
      <c r="U793" s="153">
        <v>0.50985321183999999</v>
      </c>
      <c r="V793" s="153">
        <v>0.77539418409999994</v>
      </c>
      <c r="W793" s="153">
        <v>0.66042650152999993</v>
      </c>
      <c r="X793" s="153">
        <v>0.67611705711000003</v>
      </c>
      <c r="Y793" s="153">
        <v>0.71198826589999997</v>
      </c>
      <c r="Z793" s="153">
        <v>2.2288165711999999E-2</v>
      </c>
      <c r="AA793" s="153">
        <v>2.7434879049999999E-2</v>
      </c>
      <c r="AB793" s="178">
        <v>-1.7868345415</v>
      </c>
      <c r="AC793" s="177">
        <v>4.3850261405999999E-2</v>
      </c>
      <c r="AD793" s="153">
        <v>-1.8476483883000001E-2</v>
      </c>
      <c r="AE793" s="153">
        <v>-0.11623520585</v>
      </c>
      <c r="AF793" s="181">
        <v>21.737124999999999</v>
      </c>
      <c r="AG793" s="180">
        <v>91996.618640000001</v>
      </c>
      <c r="AH793" s="180">
        <v>-10308.139010000001</v>
      </c>
      <c r="AI793" s="128" t="s">
        <v>46</v>
      </c>
      <c r="AJ793" s="128" t="s">
        <v>46</v>
      </c>
      <c r="AK793" s="128" t="s">
        <v>46</v>
      </c>
    </row>
    <row r="794" spans="1:37" ht="14.75" customHeight="1" x14ac:dyDescent="0.35">
      <c r="A794" s="8"/>
      <c r="B794" s="129">
        <v>10577516000157</v>
      </c>
      <c r="C794" s="125" t="s">
        <v>8279</v>
      </c>
      <c r="D794" s="122" t="s">
        <v>3393</v>
      </c>
      <c r="E794" s="126" t="s">
        <v>8189</v>
      </c>
      <c r="F794" s="126" t="s">
        <v>163</v>
      </c>
      <c r="G794" s="126" t="s">
        <v>4598</v>
      </c>
      <c r="H794" s="127">
        <v>1000</v>
      </c>
      <c r="I794" s="127">
        <v>100</v>
      </c>
      <c r="J794" s="127">
        <v>100</v>
      </c>
      <c r="K794" s="126" t="s">
        <v>215</v>
      </c>
      <c r="L794" s="126" t="s">
        <v>215</v>
      </c>
      <c r="M794" s="153">
        <v>8.0000000000000002E-3</v>
      </c>
      <c r="N794" s="128" t="s">
        <v>46</v>
      </c>
      <c r="O794" s="155">
        <v>41031</v>
      </c>
      <c r="P794" s="153">
        <v>6.2760095351999997E-3</v>
      </c>
      <c r="Q794" s="153">
        <v>8.7850236867000012E-2</v>
      </c>
      <c r="R794" s="153">
        <v>5.2263089450000001E-2</v>
      </c>
      <c r="S794" s="153">
        <v>0.10435280707</v>
      </c>
      <c r="T794" s="153">
        <v>0.21447942974</v>
      </c>
      <c r="U794" s="153">
        <v>0.51445641405000009</v>
      </c>
      <c r="V794" s="153">
        <v>0.84782227389999998</v>
      </c>
      <c r="W794" s="153">
        <v>0.39251375889000001</v>
      </c>
      <c r="X794" s="153">
        <v>0.40394998915000002</v>
      </c>
      <c r="Y794" s="153">
        <v>0.50177486920000003</v>
      </c>
      <c r="Z794" s="153">
        <v>4.7035213744E-2</v>
      </c>
      <c r="AA794" s="153">
        <v>7.2792465505000001E-2</v>
      </c>
      <c r="AB794" s="178">
        <v>-1.5040631874999999</v>
      </c>
      <c r="AC794" s="177">
        <v>-5.3062105380000002E-2</v>
      </c>
      <c r="AD794" s="153">
        <v>-4.2293451570000001E-2</v>
      </c>
      <c r="AE794" s="153">
        <v>-0.14239134690999999</v>
      </c>
      <c r="AF794" s="181">
        <v>3.0885699999999998</v>
      </c>
      <c r="AG794" s="180">
        <v>65425.806170000003</v>
      </c>
      <c r="AH794" s="180">
        <v>-7972.8479900000002</v>
      </c>
      <c r="AI794" s="128" t="s">
        <v>46</v>
      </c>
      <c r="AJ794" s="128" t="s">
        <v>46</v>
      </c>
      <c r="AK794" s="128" t="s">
        <v>46</v>
      </c>
    </row>
    <row r="795" spans="1:37" ht="14.75" customHeight="1" x14ac:dyDescent="0.35">
      <c r="A795" s="8"/>
      <c r="B795" s="129">
        <v>2201163000168</v>
      </c>
      <c r="C795" s="125" t="s">
        <v>8280</v>
      </c>
      <c r="D795" s="122" t="s">
        <v>3393</v>
      </c>
      <c r="E795" s="126" t="s">
        <v>8189</v>
      </c>
      <c r="F795" s="126" t="s">
        <v>163</v>
      </c>
      <c r="G795" s="126" t="s">
        <v>3566</v>
      </c>
      <c r="H795" s="127">
        <v>50000</v>
      </c>
      <c r="I795" s="127">
        <v>100</v>
      </c>
      <c r="J795" s="127">
        <v>5000</v>
      </c>
      <c r="K795" s="126" t="s">
        <v>215</v>
      </c>
      <c r="L795" s="126" t="s">
        <v>215</v>
      </c>
      <c r="M795" s="153">
        <v>6.0000000000000001E-3</v>
      </c>
      <c r="N795" s="128" t="s">
        <v>46</v>
      </c>
      <c r="O795" s="155">
        <v>35977</v>
      </c>
      <c r="P795" s="153">
        <v>1.2119483385000001E-2</v>
      </c>
      <c r="Q795" s="153">
        <v>0.10336591396</v>
      </c>
      <c r="R795" s="153">
        <v>0.12999859967000002</v>
      </c>
      <c r="S795" s="153">
        <v>0.25529363556000001</v>
      </c>
      <c r="T795" s="153">
        <v>0.41881344364</v>
      </c>
      <c r="U795" s="153">
        <v>0.99345705692999997</v>
      </c>
      <c r="V795" s="153">
        <v>0.99756047732999997</v>
      </c>
      <c r="W795" s="153">
        <v>0.97633414986</v>
      </c>
      <c r="X795" s="153">
        <v>0.98824233108000004</v>
      </c>
      <c r="Y795" s="153">
        <v>0.97981452652000001</v>
      </c>
      <c r="Z795" s="153">
        <v>1.3471653943E-3</v>
      </c>
      <c r="AA795" s="153">
        <v>7.1856019509E-3</v>
      </c>
      <c r="AB795" s="178">
        <v>-2.8784252591000001</v>
      </c>
      <c r="AC795" s="177">
        <v>-0.77225783308999996</v>
      </c>
      <c r="AD795" s="153">
        <v>-7.9317891821999997E-5</v>
      </c>
      <c r="AE795" s="153">
        <v>-3.0777838117999997E-2</v>
      </c>
      <c r="AF795" s="181">
        <v>27.92859</v>
      </c>
      <c r="AG795" s="180">
        <v>3141477.7486</v>
      </c>
      <c r="AH795" s="180">
        <v>-173414.45851999999</v>
      </c>
      <c r="AI795" s="128" t="s">
        <v>46</v>
      </c>
      <c r="AJ795" s="128" t="s">
        <v>46</v>
      </c>
      <c r="AK795" s="128" t="s">
        <v>46</v>
      </c>
    </row>
    <row r="796" spans="1:37" ht="14.75" customHeight="1" x14ac:dyDescent="0.35">
      <c r="A796" s="8"/>
      <c r="B796" s="129">
        <v>3914671000156</v>
      </c>
      <c r="C796" s="125" t="s">
        <v>8281</v>
      </c>
      <c r="D796" s="122"/>
      <c r="E796" s="126" t="s">
        <v>8189</v>
      </c>
      <c r="F796" s="126" t="s">
        <v>114</v>
      </c>
      <c r="G796" s="126" t="s">
        <v>7640</v>
      </c>
      <c r="H796" s="127">
        <v>0.01</v>
      </c>
      <c r="I796" s="127">
        <v>0.01</v>
      </c>
      <c r="J796" s="127">
        <v>0.01</v>
      </c>
      <c r="K796" s="126" t="s">
        <v>216</v>
      </c>
      <c r="L796" s="126" t="s">
        <v>223</v>
      </c>
      <c r="M796" s="153">
        <v>1.4999999999999999E-2</v>
      </c>
      <c r="N796" s="128" t="s">
        <v>46</v>
      </c>
      <c r="O796" s="155">
        <v>36717</v>
      </c>
      <c r="P796" s="153">
        <v>-4.7327752054000002E-4</v>
      </c>
      <c r="Q796" s="153">
        <v>-9.3167340644000007E-2</v>
      </c>
      <c r="R796" s="153">
        <v>-2.8003534226000003E-2</v>
      </c>
      <c r="S796" s="153">
        <v>0.1611840702</v>
      </c>
      <c r="T796" s="153">
        <v>0.73684665551999995</v>
      </c>
      <c r="U796" s="153">
        <v>-3.8795456683000003E-2</v>
      </c>
      <c r="V796" s="153">
        <v>-0.89913641004</v>
      </c>
      <c r="W796" s="153">
        <v>-0.21031616379999998</v>
      </c>
      <c r="X796" s="153">
        <v>0.62394395738999997</v>
      </c>
      <c r="Y796" s="153">
        <v>1.7238535865</v>
      </c>
      <c r="Z796" s="153">
        <v>0.25769440379999997</v>
      </c>
      <c r="AA796" s="153">
        <v>0.41810318737000002</v>
      </c>
      <c r="AB796" s="178">
        <v>-0.44538678122999997</v>
      </c>
      <c r="AC796" s="177">
        <v>0.27221568306999999</v>
      </c>
      <c r="AD796" s="153">
        <v>-0.23540777299999999</v>
      </c>
      <c r="AE796" s="153">
        <v>-0.89514306534999999</v>
      </c>
      <c r="AF796" s="181">
        <v>29.533162000000001</v>
      </c>
      <c r="AG796" s="180">
        <v>725433.83646999998</v>
      </c>
      <c r="AH796" s="180">
        <v>-37397.574959999998</v>
      </c>
      <c r="AI796" s="128" t="s">
        <v>46</v>
      </c>
      <c r="AJ796" s="128" t="s">
        <v>46</v>
      </c>
      <c r="AK796" s="128" t="s">
        <v>46</v>
      </c>
    </row>
    <row r="797" spans="1:37" ht="14.75" customHeight="1" x14ac:dyDescent="0.35">
      <c r="A797" s="8"/>
      <c r="B797" s="129">
        <v>30068205000170</v>
      </c>
      <c r="C797" s="125" t="s">
        <v>8282</v>
      </c>
      <c r="D797" s="122"/>
      <c r="E797" s="126" t="s">
        <v>8189</v>
      </c>
      <c r="F797" s="126" t="s">
        <v>114</v>
      </c>
      <c r="G797" s="126" t="s">
        <v>7640</v>
      </c>
      <c r="H797" s="127">
        <v>0.01</v>
      </c>
      <c r="I797" s="127">
        <v>0.01</v>
      </c>
      <c r="J797" s="127">
        <v>0.01</v>
      </c>
      <c r="K797" s="126" t="s">
        <v>216</v>
      </c>
      <c r="L797" s="126" t="s">
        <v>223</v>
      </c>
      <c r="M797" s="153">
        <v>1.4999999999999999E-2</v>
      </c>
      <c r="N797" s="128" t="s">
        <v>46</v>
      </c>
      <c r="O797" s="155">
        <v>43644</v>
      </c>
      <c r="P797" s="153">
        <v>-6.3831622446999998E-4</v>
      </c>
      <c r="Q797" s="153">
        <v>-9.3765893030999997E-2</v>
      </c>
      <c r="R797" s="153">
        <v>-2.8748500537999998E-2</v>
      </c>
      <c r="S797" s="153">
        <v>0.15996376705999998</v>
      </c>
      <c r="T797" s="153">
        <v>0.73456997291999993</v>
      </c>
      <c r="U797" s="153">
        <v>-5.2323992503000002E-2</v>
      </c>
      <c r="V797" s="153">
        <v>-0.90491290039000005</v>
      </c>
      <c r="W797" s="153">
        <v>-0.21591111676999999</v>
      </c>
      <c r="X797" s="153">
        <v>0.61922016074999997</v>
      </c>
      <c r="Y797" s="153">
        <v>1.7185272850000002</v>
      </c>
      <c r="Z797" s="153">
        <v>0.25773922656999998</v>
      </c>
      <c r="AA797" s="153">
        <v>0.43068454289999997</v>
      </c>
      <c r="AB797" s="178">
        <v>-0.44793711234</v>
      </c>
      <c r="AC797" s="177">
        <v>0.49865441603999999</v>
      </c>
      <c r="AD797" s="153">
        <v>-0.23568349211</v>
      </c>
      <c r="AE797" s="153">
        <v>-0.66762389443000003</v>
      </c>
      <c r="AF797" s="181">
        <v>3.1860400000000002</v>
      </c>
      <c r="AG797" s="180">
        <v>61575.482559999997</v>
      </c>
      <c r="AH797" s="180">
        <v>-3993.54891</v>
      </c>
      <c r="AI797" s="128" t="s">
        <v>46</v>
      </c>
      <c r="AJ797" s="128" t="s">
        <v>46</v>
      </c>
      <c r="AK797" s="128" t="s">
        <v>46</v>
      </c>
    </row>
    <row r="798" spans="1:37" ht="14.75" customHeight="1" x14ac:dyDescent="0.35">
      <c r="A798" s="8"/>
      <c r="B798" s="129">
        <v>11060594000142</v>
      </c>
      <c r="C798" s="125" t="s">
        <v>8283</v>
      </c>
      <c r="D798" s="122"/>
      <c r="E798" s="126" t="s">
        <v>8189</v>
      </c>
      <c r="F798" s="126" t="s">
        <v>114</v>
      </c>
      <c r="G798" s="126" t="s">
        <v>7640</v>
      </c>
      <c r="H798" s="127">
        <v>0.01</v>
      </c>
      <c r="I798" s="127">
        <v>0.01</v>
      </c>
      <c r="J798" s="127">
        <v>0.01</v>
      </c>
      <c r="K798" s="126" t="s">
        <v>216</v>
      </c>
      <c r="L798" s="126" t="s">
        <v>223</v>
      </c>
      <c r="M798" s="153">
        <v>5.0000000000000001E-3</v>
      </c>
      <c r="N798" s="128" t="s">
        <v>46</v>
      </c>
      <c r="O798" s="155">
        <v>40450</v>
      </c>
      <c r="P798" s="153">
        <v>1.0733527595E-2</v>
      </c>
      <c r="Q798" s="153">
        <v>-6.8430417442999991E-2</v>
      </c>
      <c r="R798" s="153">
        <v>7.6072355368999997E-3</v>
      </c>
      <c r="S798" s="153">
        <v>0.22926178830000002</v>
      </c>
      <c r="T798" s="153">
        <v>0.94283915198000001</v>
      </c>
      <c r="U798" s="153">
        <v>0.87984763020000001</v>
      </c>
      <c r="V798" s="153">
        <v>-0.66040609779999992</v>
      </c>
      <c r="W798" s="153">
        <v>5.7132952659000001E-2</v>
      </c>
      <c r="X798" s="153">
        <v>0.88747298225999993</v>
      </c>
      <c r="Y798" s="153">
        <v>2.2057732657</v>
      </c>
      <c r="Z798" s="153">
        <v>0.22227905945000001</v>
      </c>
      <c r="AA798" s="153">
        <v>0.43865674161000001</v>
      </c>
      <c r="AB798" s="178">
        <v>-0.40278196118999998</v>
      </c>
      <c r="AC798" s="177">
        <v>0.25702560204000002</v>
      </c>
      <c r="AD798" s="153">
        <v>-0.20940964213000002</v>
      </c>
      <c r="AE798" s="153">
        <v>-0.8367828663100001</v>
      </c>
      <c r="AF798" s="181">
        <v>4.6528369999999999</v>
      </c>
      <c r="AG798" s="180">
        <v>143299.14780000001</v>
      </c>
      <c r="AH798" s="180">
        <v>-5659.6554900000001</v>
      </c>
      <c r="AI798" s="128" t="s">
        <v>46</v>
      </c>
      <c r="AJ798" s="128" t="s">
        <v>46</v>
      </c>
      <c r="AK798" s="128" t="s">
        <v>46</v>
      </c>
    </row>
    <row r="799" spans="1:37" ht="14.75" customHeight="1" x14ac:dyDescent="0.35">
      <c r="A799" s="8"/>
      <c r="B799" s="129">
        <v>10740508000180</v>
      </c>
      <c r="C799" s="125" t="s">
        <v>8284</v>
      </c>
      <c r="D799" s="122" t="s">
        <v>3393</v>
      </c>
      <c r="E799" s="126" t="s">
        <v>8189</v>
      </c>
      <c r="F799" s="126" t="s">
        <v>163</v>
      </c>
      <c r="G799" s="126" t="s">
        <v>3570</v>
      </c>
      <c r="H799" s="127">
        <v>0.01</v>
      </c>
      <c r="I799" s="127">
        <v>0.01</v>
      </c>
      <c r="J799" s="127">
        <v>0.01</v>
      </c>
      <c r="K799" s="126" t="s">
        <v>215</v>
      </c>
      <c r="L799" s="126" t="s">
        <v>215</v>
      </c>
      <c r="M799" s="153">
        <v>6.9999999999999993E-3</v>
      </c>
      <c r="N799" s="128" t="s">
        <v>46</v>
      </c>
      <c r="O799" s="155">
        <v>40343</v>
      </c>
      <c r="P799" s="153">
        <v>1.1960572407000001E-2</v>
      </c>
      <c r="Q799" s="153">
        <v>0.10155865221999999</v>
      </c>
      <c r="R799" s="153">
        <v>0.12839020751999999</v>
      </c>
      <c r="S799" s="153">
        <v>0.25130431775000001</v>
      </c>
      <c r="T799" s="153">
        <v>0.41560179037</v>
      </c>
      <c r="U799" s="153">
        <v>0.98043082244000002</v>
      </c>
      <c r="V799" s="153">
        <v>0.98011901311000005</v>
      </c>
      <c r="W799" s="153">
        <v>0.96425457220999999</v>
      </c>
      <c r="X799" s="153">
        <v>0.97279967142000001</v>
      </c>
      <c r="Y799" s="153">
        <v>0.97230086005999994</v>
      </c>
      <c r="Z799" s="153">
        <v>1.1442361371999999E-3</v>
      </c>
      <c r="AA799" s="153">
        <v>2.6201043714E-3</v>
      </c>
      <c r="AB799" s="178">
        <v>-6.2407124481</v>
      </c>
      <c r="AC799" s="177">
        <v>-3.4688198282</v>
      </c>
      <c r="AD799" s="153">
        <v>0</v>
      </c>
      <c r="AE799" s="153">
        <v>-4.5510486639999993E-3</v>
      </c>
      <c r="AF799" s="181">
        <v>3.292268</v>
      </c>
      <c r="AG799" s="180">
        <v>2096325.0016000001</v>
      </c>
      <c r="AH799" s="180">
        <v>63317.131029999997</v>
      </c>
      <c r="AI799" s="128" t="s">
        <v>46</v>
      </c>
      <c r="AJ799" s="128" t="s">
        <v>46</v>
      </c>
      <c r="AK799" s="128" t="s">
        <v>46</v>
      </c>
    </row>
    <row r="800" spans="1:37" ht="14.75" customHeight="1" x14ac:dyDescent="0.35">
      <c r="A800" s="8"/>
      <c r="B800" s="129">
        <v>40194314000197</v>
      </c>
      <c r="C800" s="125" t="s">
        <v>8285</v>
      </c>
      <c r="D800" s="122"/>
      <c r="E800" s="126" t="s">
        <v>8189</v>
      </c>
      <c r="F800" s="126" t="s">
        <v>163</v>
      </c>
      <c r="G800" s="126" t="s">
        <v>3547</v>
      </c>
      <c r="H800" s="127">
        <v>10000</v>
      </c>
      <c r="I800" s="127">
        <v>100</v>
      </c>
      <c r="J800" s="127">
        <v>1000</v>
      </c>
      <c r="K800" s="126" t="s">
        <v>214</v>
      </c>
      <c r="L800" s="126" t="s">
        <v>3554</v>
      </c>
      <c r="M800" s="153">
        <v>5.5000000000000005E-3</v>
      </c>
      <c r="N800" s="128" t="s">
        <v>7595</v>
      </c>
      <c r="O800" s="155">
        <v>44218</v>
      </c>
      <c r="P800" s="153">
        <v>1.2424468991999999E-2</v>
      </c>
      <c r="Q800" s="153">
        <v>0.10844270029</v>
      </c>
      <c r="R800" s="153">
        <v>0.13418435843999998</v>
      </c>
      <c r="S800" s="153">
        <v>0.26987834763999996</v>
      </c>
      <c r="T800" s="153">
        <v>0.44645563318000003</v>
      </c>
      <c r="U800" s="153">
        <v>1.018457306</v>
      </c>
      <c r="V800" s="153">
        <v>1.0465553653999999</v>
      </c>
      <c r="W800" s="153">
        <v>1.0077706363999999</v>
      </c>
      <c r="X800" s="153">
        <v>1.0446997897000001</v>
      </c>
      <c r="Y800" s="153">
        <v>1.0444834602999999</v>
      </c>
      <c r="Z800" s="153">
        <v>1.9633118105000001E-3</v>
      </c>
      <c r="AA800" s="153">
        <v>3.2229874311E-3</v>
      </c>
      <c r="AB800" s="178">
        <v>0.54521633409000003</v>
      </c>
      <c r="AC800" s="177">
        <v>2.3376263105000001</v>
      </c>
      <c r="AD800" s="153">
        <v>-5.2893414435000005E-4</v>
      </c>
      <c r="AE800" s="153">
        <v>-1.2102286359E-3</v>
      </c>
      <c r="AF800" s="181">
        <v>1668.2491640000001</v>
      </c>
      <c r="AG800" s="180">
        <v>215766.13683</v>
      </c>
      <c r="AH800" s="180">
        <v>65815.403919999997</v>
      </c>
      <c r="AI800" s="128" t="s">
        <v>46</v>
      </c>
      <c r="AJ800" s="128" t="s">
        <v>46</v>
      </c>
      <c r="AK800" s="128" t="s">
        <v>46</v>
      </c>
    </row>
    <row r="801" spans="1:37" ht="14.75" customHeight="1" x14ac:dyDescent="0.35">
      <c r="A801" s="8"/>
      <c r="B801" s="129">
        <v>3737211000108</v>
      </c>
      <c r="C801" s="125" t="s">
        <v>8286</v>
      </c>
      <c r="D801" s="122"/>
      <c r="E801" s="126" t="s">
        <v>8189</v>
      </c>
      <c r="F801" s="126" t="s">
        <v>163</v>
      </c>
      <c r="G801" s="126" t="s">
        <v>3570</v>
      </c>
      <c r="H801" s="127">
        <v>30000</v>
      </c>
      <c r="I801" s="127">
        <v>100</v>
      </c>
      <c r="J801" s="127">
        <v>15000</v>
      </c>
      <c r="K801" s="126" t="s">
        <v>215</v>
      </c>
      <c r="L801" s="126" t="s">
        <v>215</v>
      </c>
      <c r="M801" s="153">
        <v>6.0000000000000001E-3</v>
      </c>
      <c r="N801" s="128" t="s">
        <v>46</v>
      </c>
      <c r="O801" s="155">
        <v>37895</v>
      </c>
      <c r="P801" s="153">
        <v>1.2032651763E-2</v>
      </c>
      <c r="Q801" s="153">
        <v>0.10223951294000001</v>
      </c>
      <c r="R801" s="153">
        <v>0.12931060916000001</v>
      </c>
      <c r="S801" s="153">
        <v>0.25334006009999999</v>
      </c>
      <c r="T801" s="153">
        <v>0.41912489888999999</v>
      </c>
      <c r="U801" s="153">
        <v>0.98633930406999992</v>
      </c>
      <c r="V801" s="153">
        <v>0.98668984219</v>
      </c>
      <c r="W801" s="153">
        <v>0.97116710478000001</v>
      </c>
      <c r="X801" s="153">
        <v>0.98068003539000004</v>
      </c>
      <c r="Y801" s="153">
        <v>0.98054317643</v>
      </c>
      <c r="Z801" s="153">
        <v>1.1446431306000001E-3</v>
      </c>
      <c r="AA801" s="153">
        <v>2.5612208294999998E-3</v>
      </c>
      <c r="AB801" s="178">
        <v>-5.0263948123000004</v>
      </c>
      <c r="AC801" s="177">
        <v>-4.2001007039999996</v>
      </c>
      <c r="AD801" s="153">
        <v>0</v>
      </c>
      <c r="AE801" s="153">
        <v>-4.4994849036000002E-3</v>
      </c>
      <c r="AF801" s="181">
        <v>8.8390780000000007</v>
      </c>
      <c r="AG801" s="180">
        <v>876181.25659999996</v>
      </c>
      <c r="AH801" s="180">
        <v>-109301.50601</v>
      </c>
      <c r="AI801" s="128" t="s">
        <v>46</v>
      </c>
      <c r="AJ801" s="128" t="s">
        <v>46</v>
      </c>
      <c r="AK801" s="128" t="s">
        <v>46</v>
      </c>
    </row>
    <row r="802" spans="1:37" ht="14.75" customHeight="1" x14ac:dyDescent="0.35">
      <c r="A802" s="8"/>
      <c r="B802" s="129">
        <v>834074000123</v>
      </c>
      <c r="C802" s="125" t="s">
        <v>8287</v>
      </c>
      <c r="D802" s="122"/>
      <c r="E802" s="126" t="s">
        <v>8189</v>
      </c>
      <c r="F802" s="126" t="s">
        <v>163</v>
      </c>
      <c r="G802" s="126" t="s">
        <v>6644</v>
      </c>
      <c r="H802" s="127">
        <v>0.01</v>
      </c>
      <c r="I802" s="127">
        <v>0.01</v>
      </c>
      <c r="J802" s="127">
        <v>0.01</v>
      </c>
      <c r="K802" s="126" t="s">
        <v>215</v>
      </c>
      <c r="L802" s="126" t="s">
        <v>215</v>
      </c>
      <c r="M802" s="153">
        <v>1.7000000000000001E-2</v>
      </c>
      <c r="N802" s="128" t="s">
        <v>46</v>
      </c>
      <c r="O802" s="155">
        <v>34974</v>
      </c>
      <c r="P802" s="153">
        <v>1.0135036466000001E-2</v>
      </c>
      <c r="Q802" s="153">
        <v>8.3603137239999986E-2</v>
      </c>
      <c r="R802" s="153">
        <v>0.10603833494999999</v>
      </c>
      <c r="S802" s="153">
        <v>0.19956467651000001</v>
      </c>
      <c r="T802" s="153">
        <v>0.32553701591</v>
      </c>
      <c r="U802" s="153">
        <v>0.83078817633000002</v>
      </c>
      <c r="V802" s="153">
        <v>0.8068344998000001</v>
      </c>
      <c r="W802" s="153">
        <v>0.79638432929000003</v>
      </c>
      <c r="X802" s="153">
        <v>0.77251538480999993</v>
      </c>
      <c r="Y802" s="153">
        <v>0.76159421804000005</v>
      </c>
      <c r="Z802" s="153">
        <v>8.5220981454999997E-4</v>
      </c>
      <c r="AA802" s="153">
        <v>2.1575800583999998E-3</v>
      </c>
      <c r="AB802" s="178">
        <v>-227.62162380999999</v>
      </c>
      <c r="AC802" s="177">
        <v>-55.86840728</v>
      </c>
      <c r="AD802" s="153">
        <v>0</v>
      </c>
      <c r="AE802" s="153">
        <v>-1.3375141853E-6</v>
      </c>
      <c r="AF802" s="181">
        <v>8.6811500000000006</v>
      </c>
      <c r="AG802" s="180">
        <v>4456549.9574999996</v>
      </c>
      <c r="AH802" s="180">
        <v>-4918854.7699999996</v>
      </c>
      <c r="AI802" s="128" t="s">
        <v>46</v>
      </c>
      <c r="AJ802" s="128" t="s">
        <v>46</v>
      </c>
      <c r="AK802" s="128" t="s">
        <v>46</v>
      </c>
    </row>
    <row r="803" spans="1:37" ht="14.75" customHeight="1" x14ac:dyDescent="0.35">
      <c r="A803" s="8"/>
      <c r="B803" s="129">
        <v>10551353000133</v>
      </c>
      <c r="C803" s="125" t="s">
        <v>8288</v>
      </c>
      <c r="D803" s="122" t="s">
        <v>3394</v>
      </c>
      <c r="E803" s="126" t="s">
        <v>8189</v>
      </c>
      <c r="F803" s="126" t="s">
        <v>163</v>
      </c>
      <c r="G803" s="126" t="s">
        <v>3566</v>
      </c>
      <c r="H803" s="127">
        <v>20000</v>
      </c>
      <c r="I803" s="127">
        <v>100</v>
      </c>
      <c r="J803" s="127">
        <v>2000</v>
      </c>
      <c r="K803" s="126" t="s">
        <v>216</v>
      </c>
      <c r="L803" s="126" t="s">
        <v>224</v>
      </c>
      <c r="M803" s="153">
        <v>5.0000000000000001E-3</v>
      </c>
      <c r="N803" s="128" t="s">
        <v>46</v>
      </c>
      <c r="O803" s="155">
        <v>39965</v>
      </c>
      <c r="P803" s="153">
        <v>1.2325429399E-2</v>
      </c>
      <c r="Q803" s="153">
        <v>0.10690351481</v>
      </c>
      <c r="R803" s="153">
        <v>0.13412799791999999</v>
      </c>
      <c r="S803" s="153">
        <v>0.26629520856</v>
      </c>
      <c r="T803" s="153">
        <v>0.44173269116999997</v>
      </c>
      <c r="U803" s="153">
        <v>1.0103388426</v>
      </c>
      <c r="V803" s="153">
        <v>1.0317010431</v>
      </c>
      <c r="W803" s="153">
        <v>1.0073473495</v>
      </c>
      <c r="X803" s="153">
        <v>1.0308294488999998</v>
      </c>
      <c r="Y803" s="153">
        <v>1.0334341321</v>
      </c>
      <c r="Z803" s="153">
        <v>1.5452478569E-3</v>
      </c>
      <c r="AA803" s="153">
        <v>3.3427895359999997E-3</v>
      </c>
      <c r="AB803" s="178">
        <v>0.72619932177000002</v>
      </c>
      <c r="AC803" s="177">
        <v>1.0353945445999999</v>
      </c>
      <c r="AD803" s="153">
        <v>-2.0296826261E-4</v>
      </c>
      <c r="AE803" s="153">
        <v>-1.1150173761999999E-2</v>
      </c>
      <c r="AF803" s="181">
        <v>4.6807639999999999</v>
      </c>
      <c r="AG803" s="180">
        <v>880499.04578000004</v>
      </c>
      <c r="AH803" s="180">
        <v>-44733.713230000001</v>
      </c>
      <c r="AI803" s="128" t="s">
        <v>46</v>
      </c>
      <c r="AJ803" s="128" t="s">
        <v>46</v>
      </c>
      <c r="AK803" s="128" t="s">
        <v>46</v>
      </c>
    </row>
    <row r="804" spans="1:37" ht="14.75" customHeight="1" x14ac:dyDescent="0.35">
      <c r="A804" s="8"/>
      <c r="B804" s="129">
        <v>10577505000177</v>
      </c>
      <c r="C804" s="125" t="s">
        <v>8289</v>
      </c>
      <c r="D804" s="122"/>
      <c r="E804" s="126" t="s">
        <v>8189</v>
      </c>
      <c r="F804" s="126" t="s">
        <v>163</v>
      </c>
      <c r="G804" s="126" t="s">
        <v>3566</v>
      </c>
      <c r="H804" s="127">
        <v>1000</v>
      </c>
      <c r="I804" s="127">
        <v>100</v>
      </c>
      <c r="J804" s="127">
        <v>100</v>
      </c>
      <c r="K804" s="126" t="s">
        <v>215</v>
      </c>
      <c r="L804" s="126" t="s">
        <v>215</v>
      </c>
      <c r="M804" s="153">
        <v>0.01</v>
      </c>
      <c r="N804" s="128" t="s">
        <v>46</v>
      </c>
      <c r="O804" s="155">
        <v>41015</v>
      </c>
      <c r="P804" s="153">
        <v>1.1507045638000001E-2</v>
      </c>
      <c r="Q804" s="153">
        <v>9.8823304729999992E-2</v>
      </c>
      <c r="R804" s="153">
        <v>0.12401263352999999</v>
      </c>
      <c r="S804" s="153">
        <v>0.24244700835999999</v>
      </c>
      <c r="T804" s="153">
        <v>0.40105962372999998</v>
      </c>
      <c r="U804" s="153">
        <v>0.94325437235999998</v>
      </c>
      <c r="V804" s="153">
        <v>0.95372080847999996</v>
      </c>
      <c r="W804" s="153">
        <v>0.93137748747000004</v>
      </c>
      <c r="X804" s="153">
        <v>0.93851300360000001</v>
      </c>
      <c r="Y804" s="153">
        <v>0.93827944470000002</v>
      </c>
      <c r="Z804" s="153">
        <v>1.3073681018E-3</v>
      </c>
      <c r="AA804" s="153">
        <v>2.6241441018999999E-3</v>
      </c>
      <c r="AB804" s="178">
        <v>-8.7400866818999994</v>
      </c>
      <c r="AC804" s="177">
        <v>-6.011972299</v>
      </c>
      <c r="AD804" s="153">
        <v>-3.1644165488000003E-5</v>
      </c>
      <c r="AE804" s="153">
        <v>-3.5758656816000001E-3</v>
      </c>
      <c r="AF804" s="181">
        <v>3.0264220000000002</v>
      </c>
      <c r="AG804" s="180">
        <v>13842.450500000001</v>
      </c>
      <c r="AH804" s="180">
        <v>-1536.73362</v>
      </c>
      <c r="AI804" s="128" t="s">
        <v>46</v>
      </c>
      <c r="AJ804" s="128" t="s">
        <v>46</v>
      </c>
      <c r="AK804" s="128" t="s">
        <v>46</v>
      </c>
    </row>
    <row r="805" spans="1:37" ht="14.75" customHeight="1" x14ac:dyDescent="0.35">
      <c r="A805" s="8"/>
      <c r="B805" s="129">
        <v>10577509000155</v>
      </c>
      <c r="C805" s="125" t="s">
        <v>8290</v>
      </c>
      <c r="D805" s="122" t="s">
        <v>3393</v>
      </c>
      <c r="E805" s="126" t="s">
        <v>8189</v>
      </c>
      <c r="F805" s="126" t="s">
        <v>163</v>
      </c>
      <c r="G805" s="126" t="s">
        <v>3566</v>
      </c>
      <c r="H805" s="127">
        <v>0.01</v>
      </c>
      <c r="I805" s="127">
        <v>0.01</v>
      </c>
      <c r="J805" s="127">
        <v>0.01</v>
      </c>
      <c r="K805" s="126" t="s">
        <v>215</v>
      </c>
      <c r="L805" s="126" t="s">
        <v>215</v>
      </c>
      <c r="M805" s="153">
        <v>6.9999999999999993E-3</v>
      </c>
      <c r="N805" s="128" t="s">
        <v>46</v>
      </c>
      <c r="O805" s="155">
        <v>41015</v>
      </c>
      <c r="P805" s="153">
        <v>1.2021038965E-2</v>
      </c>
      <c r="Q805" s="153">
        <v>0.10246029953000001</v>
      </c>
      <c r="R805" s="153">
        <v>0.12874690173</v>
      </c>
      <c r="S805" s="153">
        <v>0.25246127781</v>
      </c>
      <c r="T805" s="153">
        <v>0.41399604725000005</v>
      </c>
      <c r="U805" s="153">
        <v>0.98538738100000001</v>
      </c>
      <c r="V805" s="153">
        <v>0.98882060239000003</v>
      </c>
      <c r="W805" s="153">
        <v>0.96693346833000005</v>
      </c>
      <c r="X805" s="153">
        <v>0.97727826683999997</v>
      </c>
      <c r="Y805" s="153">
        <v>0.96854422220999992</v>
      </c>
      <c r="Z805" s="153">
        <v>1.3483643088999999E-3</v>
      </c>
      <c r="AA805" s="153">
        <v>2.9314754389999998E-3</v>
      </c>
      <c r="AB805" s="178">
        <v>-4.0199855040000001</v>
      </c>
      <c r="AC805" s="177">
        <v>-2.3222020333</v>
      </c>
      <c r="AD805" s="153">
        <v>-8.3965648421999999E-5</v>
      </c>
      <c r="AE805" s="153">
        <v>-3.3744733458E-3</v>
      </c>
      <c r="AF805" s="181">
        <v>3.1832129999999998</v>
      </c>
      <c r="AG805" s="180">
        <v>115023.28879000001</v>
      </c>
      <c r="AH805" s="180">
        <v>-4863.9458299999997</v>
      </c>
      <c r="AI805" s="128" t="s">
        <v>46</v>
      </c>
      <c r="AJ805" s="128" t="s">
        <v>46</v>
      </c>
      <c r="AK805" s="128" t="s">
        <v>46</v>
      </c>
    </row>
    <row r="806" spans="1:37" ht="14.75" customHeight="1" x14ac:dyDescent="0.35">
      <c r="A806" s="8"/>
      <c r="B806" s="129">
        <v>5164364000120</v>
      </c>
      <c r="C806" s="125" t="s">
        <v>8291</v>
      </c>
      <c r="D806" s="122"/>
      <c r="E806" s="126" t="s">
        <v>8189</v>
      </c>
      <c r="F806" s="126" t="s">
        <v>163</v>
      </c>
      <c r="G806" s="126" t="s">
        <v>7799</v>
      </c>
      <c r="H806" s="127">
        <v>0.01</v>
      </c>
      <c r="I806" s="127">
        <v>0.01</v>
      </c>
      <c r="J806" s="127">
        <v>0.01</v>
      </c>
      <c r="K806" s="126" t="s">
        <v>215</v>
      </c>
      <c r="L806" s="126" t="s">
        <v>215</v>
      </c>
      <c r="M806" s="153">
        <v>2E-3</v>
      </c>
      <c r="N806" s="128" t="s">
        <v>46</v>
      </c>
      <c r="O806" s="155">
        <v>38551</v>
      </c>
      <c r="P806" s="153">
        <v>1.2087696778000001E-2</v>
      </c>
      <c r="Q806" s="153">
        <v>0.10224183781000001</v>
      </c>
      <c r="R806" s="153">
        <v>0.13087574290999998</v>
      </c>
      <c r="S806" s="153">
        <v>0.25214006116999998</v>
      </c>
      <c r="T806" s="153">
        <v>0.41868455984000003</v>
      </c>
      <c r="U806" s="153">
        <v>0.99085144842000006</v>
      </c>
      <c r="V806" s="153">
        <v>0.98671227896000002</v>
      </c>
      <c r="W806" s="153">
        <v>0.98292179701999993</v>
      </c>
      <c r="X806" s="153">
        <v>0.97603483638999999</v>
      </c>
      <c r="Y806" s="153">
        <v>0.97951300271999997</v>
      </c>
      <c r="Z806" s="153">
        <v>1.0901449505E-3</v>
      </c>
      <c r="AA806" s="153">
        <v>2.7860483566000001E-3</v>
      </c>
      <c r="AB806" s="178">
        <v>-2.8340025836999998</v>
      </c>
      <c r="AC806" s="177">
        <v>-0.3950773367</v>
      </c>
      <c r="AD806" s="153">
        <v>0</v>
      </c>
      <c r="AE806" s="153">
        <v>-2.5925685514000003E-3</v>
      </c>
      <c r="AF806" s="181">
        <v>7.2575240000000001</v>
      </c>
      <c r="AG806" s="180">
        <v>217409.01392</v>
      </c>
      <c r="AH806" s="180">
        <v>-193714.44914000001</v>
      </c>
      <c r="AI806" s="128" t="s">
        <v>46</v>
      </c>
      <c r="AJ806" s="128" t="s">
        <v>46</v>
      </c>
      <c r="AK806" s="128" t="s">
        <v>46</v>
      </c>
    </row>
    <row r="807" spans="1:37" ht="14.75" customHeight="1" x14ac:dyDescent="0.35">
      <c r="A807" s="8"/>
      <c r="B807" s="129">
        <v>9181268000141</v>
      </c>
      <c r="C807" s="125" t="s">
        <v>8292</v>
      </c>
      <c r="D807" s="122"/>
      <c r="E807" s="126" t="s">
        <v>8189</v>
      </c>
      <c r="F807" s="126" t="s">
        <v>163</v>
      </c>
      <c r="G807" s="126" t="s">
        <v>7799</v>
      </c>
      <c r="H807" s="127">
        <v>1000</v>
      </c>
      <c r="I807" s="127">
        <v>0.01</v>
      </c>
      <c r="J807" s="127">
        <v>100</v>
      </c>
      <c r="K807" s="126" t="s">
        <v>215</v>
      </c>
      <c r="L807" s="126" t="s">
        <v>215</v>
      </c>
      <c r="M807" s="153">
        <v>3.4999999999999996E-3</v>
      </c>
      <c r="N807" s="128" t="s">
        <v>46</v>
      </c>
      <c r="O807" s="155">
        <v>39644</v>
      </c>
      <c r="P807" s="153">
        <v>1.1881479694999999E-2</v>
      </c>
      <c r="Q807" s="153">
        <v>0.10127987062</v>
      </c>
      <c r="R807" s="153">
        <v>0.12951282717000001</v>
      </c>
      <c r="S807" s="153">
        <v>0.25062499449000003</v>
      </c>
      <c r="T807" s="153">
        <v>0.41482224289000003</v>
      </c>
      <c r="U807" s="153">
        <v>0.97394744274999989</v>
      </c>
      <c r="V807" s="153">
        <v>0.97742855657999994</v>
      </c>
      <c r="W807" s="153">
        <v>0.97268583153999999</v>
      </c>
      <c r="X807" s="153">
        <v>0.97017000929999997</v>
      </c>
      <c r="Y807" s="153">
        <v>0.97047710784000008</v>
      </c>
      <c r="Z807" s="153">
        <v>9.3367776168999997E-4</v>
      </c>
      <c r="AA807" s="153">
        <v>2.1563145844000001E-3</v>
      </c>
      <c r="AB807" s="178">
        <v>-8.3529939299000002</v>
      </c>
      <c r="AC807" s="177">
        <v>-4.6226301014000004</v>
      </c>
      <c r="AD807" s="153">
        <v>0</v>
      </c>
      <c r="AE807" s="153">
        <v>-5.1575110890000001E-3</v>
      </c>
      <c r="AF807" s="181">
        <v>4.6798799999999998</v>
      </c>
      <c r="AG807" s="180">
        <v>749929.7879</v>
      </c>
      <c r="AH807" s="180">
        <v>-40223.860309999996</v>
      </c>
      <c r="AI807" s="128" t="s">
        <v>46</v>
      </c>
      <c r="AJ807" s="128" t="s">
        <v>46</v>
      </c>
      <c r="AK807" s="128" t="s">
        <v>46</v>
      </c>
    </row>
    <row r="808" spans="1:37" ht="14.75" customHeight="1" x14ac:dyDescent="0.35">
      <c r="A808" s="8"/>
      <c r="B808" s="129">
        <v>30068049000147</v>
      </c>
      <c r="C808" s="125" t="s">
        <v>8293</v>
      </c>
      <c r="D808" s="122"/>
      <c r="E808" s="126" t="s">
        <v>8189</v>
      </c>
      <c r="F808" s="126" t="s">
        <v>114</v>
      </c>
      <c r="G808" s="126" t="s">
        <v>7640</v>
      </c>
      <c r="H808" s="127">
        <v>0.01</v>
      </c>
      <c r="I808" s="127">
        <v>0.01</v>
      </c>
      <c r="J808" s="127">
        <v>0.01</v>
      </c>
      <c r="K808" s="126" t="s">
        <v>216</v>
      </c>
      <c r="L808" s="126" t="s">
        <v>223</v>
      </c>
      <c r="M808" s="153">
        <v>2E-3</v>
      </c>
      <c r="N808" s="128" t="s">
        <v>46</v>
      </c>
      <c r="O808" s="155">
        <v>44316</v>
      </c>
      <c r="P808" s="153">
        <v>7.1220325897000003E-2</v>
      </c>
      <c r="Q808" s="153">
        <v>0.12948277096999999</v>
      </c>
      <c r="R808" s="153">
        <v>0.12421022265999999</v>
      </c>
      <c r="S808" s="153">
        <v>0.60995297700999995</v>
      </c>
      <c r="T808" s="153">
        <v>1.3063908411</v>
      </c>
      <c r="U808" s="153">
        <v>5.8380652964999999</v>
      </c>
      <c r="V808" s="153">
        <v>1.2496082109</v>
      </c>
      <c r="W808" s="153">
        <v>0.93286144969999996</v>
      </c>
      <c r="X808" s="153">
        <v>2.3611295696000001</v>
      </c>
      <c r="Y808" s="153">
        <v>3.0563028548000002</v>
      </c>
      <c r="Z808" s="153">
        <v>0.23103430874</v>
      </c>
      <c r="AA808" s="153">
        <v>0.27782639232</v>
      </c>
      <c r="AB808" s="178">
        <v>8.1841681451000001E-2</v>
      </c>
      <c r="AC808" s="177">
        <v>0.39703769399</v>
      </c>
      <c r="AD808" s="153">
        <v>-0.17146636804000001</v>
      </c>
      <c r="AE808" s="153">
        <v>-0.47054564078</v>
      </c>
      <c r="AF808" s="181">
        <v>2.1590210000000001</v>
      </c>
      <c r="AG808" s="180">
        <v>390958.74267000001</v>
      </c>
      <c r="AH808" s="180">
        <v>-55012.135589999998</v>
      </c>
      <c r="AI808" s="128" t="s">
        <v>46</v>
      </c>
      <c r="AJ808" s="128" t="s">
        <v>46</v>
      </c>
      <c r="AK808" s="128" t="s">
        <v>46</v>
      </c>
    </row>
    <row r="809" spans="1:37" ht="14.75" customHeight="1" x14ac:dyDescent="0.35">
      <c r="A809" s="8"/>
      <c r="B809" s="129">
        <v>59815671000153</v>
      </c>
      <c r="C809" s="125" t="s">
        <v>8294</v>
      </c>
      <c r="D809" s="122"/>
      <c r="E809" s="126" t="s">
        <v>8189</v>
      </c>
      <c r="F809" s="126" t="s">
        <v>114</v>
      </c>
      <c r="G809" s="126" t="s">
        <v>7640</v>
      </c>
      <c r="H809" s="127" t="s">
        <v>46</v>
      </c>
      <c r="I809" s="127" t="s">
        <v>46</v>
      </c>
      <c r="J809" s="127" t="s">
        <v>46</v>
      </c>
      <c r="K809" s="126" t="s">
        <v>216</v>
      </c>
      <c r="L809" s="126" t="s">
        <v>223</v>
      </c>
      <c r="M809" s="153">
        <v>2E-3</v>
      </c>
      <c r="N809" s="128" t="s">
        <v>46</v>
      </c>
      <c r="O809" s="155">
        <v>45740</v>
      </c>
      <c r="P809" s="153">
        <v>7.1139451345999999E-2</v>
      </c>
      <c r="Q809" s="153" t="s">
        <v>46</v>
      </c>
      <c r="R809" s="153" t="s">
        <v>46</v>
      </c>
      <c r="S809" s="153" t="s">
        <v>46</v>
      </c>
      <c r="T809" s="153" t="s">
        <v>46</v>
      </c>
      <c r="U809" s="153">
        <v>5.8314358560000006</v>
      </c>
      <c r="V809" s="153" t="s">
        <v>46</v>
      </c>
      <c r="W809" s="153" t="s">
        <v>46</v>
      </c>
      <c r="X809" s="153" t="s">
        <v>46</v>
      </c>
      <c r="Y809" s="153" t="s">
        <v>46</v>
      </c>
      <c r="Z809" s="153" t="s">
        <v>46</v>
      </c>
      <c r="AA809" s="153">
        <v>0.20660701245999999</v>
      </c>
      <c r="AB809" s="178" t="s">
        <v>46</v>
      </c>
      <c r="AC809" s="177">
        <v>4.4292291151000002E-2</v>
      </c>
      <c r="AD809" s="153">
        <v>-0.17187210486000001</v>
      </c>
      <c r="AE809" s="153">
        <v>-0.17187210486000001</v>
      </c>
      <c r="AF809" s="181">
        <v>1.0675190000000001</v>
      </c>
      <c r="AG809" s="180">
        <v>19461.842400000001</v>
      </c>
      <c r="AH809" s="180">
        <v>-8873.3678099999997</v>
      </c>
      <c r="AI809" s="128" t="s">
        <v>46</v>
      </c>
      <c r="AJ809" s="128" t="s">
        <v>46</v>
      </c>
      <c r="AK809" s="128" t="s">
        <v>46</v>
      </c>
    </row>
    <row r="810" spans="1:37" ht="14.75" customHeight="1" x14ac:dyDescent="0.35">
      <c r="A810" s="8"/>
      <c r="B810" s="129">
        <v>3737207000131</v>
      </c>
      <c r="C810" s="125" t="s">
        <v>8295</v>
      </c>
      <c r="D810" s="122" t="s">
        <v>3401</v>
      </c>
      <c r="E810" s="126" t="s">
        <v>8189</v>
      </c>
      <c r="F810" s="126" t="s">
        <v>163</v>
      </c>
      <c r="G810" s="126" t="s">
        <v>4507</v>
      </c>
      <c r="H810" s="127">
        <v>30000</v>
      </c>
      <c r="I810" s="127">
        <v>100</v>
      </c>
      <c r="J810" s="127">
        <v>15000</v>
      </c>
      <c r="K810" s="126" t="s">
        <v>215</v>
      </c>
      <c r="L810" s="126" t="s">
        <v>215</v>
      </c>
      <c r="M810" s="153">
        <v>1.1000000000000001E-2</v>
      </c>
      <c r="N810" s="128" t="s">
        <v>46</v>
      </c>
      <c r="O810" s="155">
        <v>37895</v>
      </c>
      <c r="P810" s="153">
        <v>1.1024828467000002E-2</v>
      </c>
      <c r="Q810" s="153">
        <v>9.2695633102000005E-2</v>
      </c>
      <c r="R810" s="153">
        <v>0.1181505863</v>
      </c>
      <c r="S810" s="153">
        <v>0.52883380013000003</v>
      </c>
      <c r="T810" s="153">
        <v>1.2247377248</v>
      </c>
      <c r="U810" s="153">
        <v>0.90372611559999994</v>
      </c>
      <c r="V810" s="153">
        <v>0.89458406988999994</v>
      </c>
      <c r="W810" s="153">
        <v>0.88735149861999996</v>
      </c>
      <c r="X810" s="153">
        <v>2.0471170237000003</v>
      </c>
      <c r="Y810" s="153">
        <v>2.8652752966999997</v>
      </c>
      <c r="Z810" s="153">
        <v>8.7301004249999996E-4</v>
      </c>
      <c r="AA810" s="153">
        <v>0.10354620704</v>
      </c>
      <c r="AB810" s="178">
        <v>-189.75913009999999</v>
      </c>
      <c r="AC810" s="177">
        <v>0.41014010218000002</v>
      </c>
      <c r="AD810" s="153">
        <v>0</v>
      </c>
      <c r="AE810" s="153">
        <v>-0.10326138824999999</v>
      </c>
      <c r="AF810" s="181">
        <v>23.606261</v>
      </c>
      <c r="AG810" s="180">
        <v>18579.354930000001</v>
      </c>
      <c r="AH810" s="180">
        <v>-869.23595999999998</v>
      </c>
      <c r="AI810" s="128" t="s">
        <v>46</v>
      </c>
      <c r="AJ810" s="128" t="s">
        <v>46</v>
      </c>
      <c r="AK810" s="128" t="s">
        <v>46</v>
      </c>
    </row>
    <row r="811" spans="1:37" ht="14.75" customHeight="1" x14ac:dyDescent="0.35">
      <c r="A811" s="8"/>
      <c r="B811" s="129">
        <v>10731794000117</v>
      </c>
      <c r="C811" s="125" t="s">
        <v>8296</v>
      </c>
      <c r="D811" s="122"/>
      <c r="E811" s="126" t="s">
        <v>8189</v>
      </c>
      <c r="F811" s="126" t="s">
        <v>163</v>
      </c>
      <c r="G811" s="126" t="s">
        <v>6644</v>
      </c>
      <c r="H811" s="127">
        <v>25000</v>
      </c>
      <c r="I811" s="127">
        <v>100</v>
      </c>
      <c r="J811" s="127">
        <v>2500</v>
      </c>
      <c r="K811" s="126" t="s">
        <v>215</v>
      </c>
      <c r="L811" s="126" t="s">
        <v>215</v>
      </c>
      <c r="M811" s="153">
        <v>3.4999999999999996E-3</v>
      </c>
      <c r="N811" s="128" t="s">
        <v>46</v>
      </c>
      <c r="O811" s="155">
        <v>40148</v>
      </c>
      <c r="P811" s="153">
        <v>1.1960597804999999E-2</v>
      </c>
      <c r="Q811" s="153">
        <v>0.10149531965</v>
      </c>
      <c r="R811" s="153">
        <v>0.12976313651999999</v>
      </c>
      <c r="S811" s="153">
        <v>0.25114260681</v>
      </c>
      <c r="T811" s="153">
        <v>0.41556030929000004</v>
      </c>
      <c r="U811" s="153">
        <v>0.98043290440999997</v>
      </c>
      <c r="V811" s="153">
        <v>0.97950780519999991</v>
      </c>
      <c r="W811" s="153">
        <v>0.97456574070000002</v>
      </c>
      <c r="X811" s="153">
        <v>0.97217368795000003</v>
      </c>
      <c r="Y811" s="153">
        <v>0.97220381502999997</v>
      </c>
      <c r="Z811" s="153">
        <v>9.6000314049000002E-4</v>
      </c>
      <c r="AA811" s="153">
        <v>2.1498670985E-3</v>
      </c>
      <c r="AB811" s="178">
        <v>-6.8640739670000004</v>
      </c>
      <c r="AC811" s="177">
        <v>-5.4030735719000003</v>
      </c>
      <c r="AD811" s="153">
        <v>0</v>
      </c>
      <c r="AE811" s="153">
        <v>-3.1583282840999998E-3</v>
      </c>
      <c r="AF811" s="181">
        <v>4.0640539999999996</v>
      </c>
      <c r="AG811" s="180">
        <v>14108188.174000001</v>
      </c>
      <c r="AH811" s="180">
        <v>188470.57052000001</v>
      </c>
      <c r="AI811" s="128" t="s">
        <v>46</v>
      </c>
      <c r="AJ811" s="128" t="s">
        <v>46</v>
      </c>
      <c r="AK811" s="128" t="s">
        <v>46</v>
      </c>
    </row>
    <row r="812" spans="1:37" ht="14.75" customHeight="1" x14ac:dyDescent="0.35">
      <c r="A812" s="8"/>
      <c r="B812" s="129">
        <v>15154220000147</v>
      </c>
      <c r="C812" s="125" t="s">
        <v>8297</v>
      </c>
      <c r="D812" s="122" t="s">
        <v>3552</v>
      </c>
      <c r="E812" s="126" t="s">
        <v>8189</v>
      </c>
      <c r="F812" s="126" t="s">
        <v>114</v>
      </c>
      <c r="G812" s="126" t="s">
        <v>267</v>
      </c>
      <c r="H812" s="127">
        <v>0.01</v>
      </c>
      <c r="I812" s="127">
        <v>0.01</v>
      </c>
      <c r="J812" s="127">
        <v>0.01</v>
      </c>
      <c r="K812" s="126" t="s">
        <v>216</v>
      </c>
      <c r="L812" s="126" t="s">
        <v>223</v>
      </c>
      <c r="M812" s="153">
        <v>1.4999999999999999E-2</v>
      </c>
      <c r="N812" s="128" t="s">
        <v>46</v>
      </c>
      <c r="O812" s="155">
        <v>41218</v>
      </c>
      <c r="P812" s="153">
        <v>2.3771489141000003E-2</v>
      </c>
      <c r="Q812" s="153">
        <v>0.26376486239999997</v>
      </c>
      <c r="R812" s="153">
        <v>9.7184471149000001E-2</v>
      </c>
      <c r="S812" s="153">
        <v>4.4826892221000003E-2</v>
      </c>
      <c r="T812" s="153">
        <v>1.1042613369E-2</v>
      </c>
      <c r="U812" s="153">
        <v>1.9485940854000001</v>
      </c>
      <c r="V812" s="153">
        <v>2.5455335511000001</v>
      </c>
      <c r="W812" s="153">
        <v>0.72988877004000008</v>
      </c>
      <c r="X812" s="153">
        <v>0.17352501705000001</v>
      </c>
      <c r="Y812" s="153">
        <v>2.5834206504E-2</v>
      </c>
      <c r="Z812" s="153">
        <v>0.19325900536999999</v>
      </c>
      <c r="AA812" s="153">
        <v>0.23382745161999999</v>
      </c>
      <c r="AB812" s="178">
        <v>-7.0674522195999998E-2</v>
      </c>
      <c r="AC812" s="177">
        <v>-0.14032370026999999</v>
      </c>
      <c r="AD812" s="153">
        <v>-0.15400805483999999</v>
      </c>
      <c r="AE812" s="153">
        <v>-0.51862768877999998</v>
      </c>
      <c r="AF812" s="181">
        <v>1.4951639999999999</v>
      </c>
      <c r="AG812" s="180">
        <v>466736.34022000001</v>
      </c>
      <c r="AH812" s="180">
        <v>-107477.33087999999</v>
      </c>
      <c r="AI812" s="128" t="s">
        <v>46</v>
      </c>
      <c r="AJ812" s="128" t="s">
        <v>46</v>
      </c>
      <c r="AK812" s="128" t="s">
        <v>46</v>
      </c>
    </row>
    <row r="813" spans="1:37" ht="14.75" customHeight="1" x14ac:dyDescent="0.35">
      <c r="A813" s="8"/>
      <c r="B813" s="129">
        <v>2323746000161</v>
      </c>
      <c r="C813" s="125" t="s">
        <v>8298</v>
      </c>
      <c r="D813" s="122" t="s">
        <v>3552</v>
      </c>
      <c r="E813" s="126" t="s">
        <v>8189</v>
      </c>
      <c r="F813" s="126" t="s">
        <v>163</v>
      </c>
      <c r="G813" s="126" t="s">
        <v>7799</v>
      </c>
      <c r="H813" s="127">
        <v>50</v>
      </c>
      <c r="I813" s="127">
        <v>10</v>
      </c>
      <c r="J813" s="127">
        <v>50</v>
      </c>
      <c r="K813" s="126" t="s">
        <v>215</v>
      </c>
      <c r="L813" s="126" t="s">
        <v>215</v>
      </c>
      <c r="M813" s="153">
        <v>1.4999999999999999E-2</v>
      </c>
      <c r="N813" s="128" t="s">
        <v>46</v>
      </c>
      <c r="O813" s="155">
        <v>35865</v>
      </c>
      <c r="P813" s="153">
        <v>1.075712813E-2</v>
      </c>
      <c r="Q813" s="153">
        <v>9.0748758025999993E-2</v>
      </c>
      <c r="R813" s="153">
        <v>0.11515234872000001</v>
      </c>
      <c r="S813" s="153">
        <v>0.21944668805</v>
      </c>
      <c r="T813" s="153">
        <v>0.36245311876999997</v>
      </c>
      <c r="U813" s="153">
        <v>0.88178221081000008</v>
      </c>
      <c r="V813" s="153">
        <v>0.87579522978000002</v>
      </c>
      <c r="W813" s="153">
        <v>0.86483370418999994</v>
      </c>
      <c r="X813" s="153">
        <v>0.8494787035100001</v>
      </c>
      <c r="Y813" s="153">
        <v>0.84795948255999998</v>
      </c>
      <c r="Z813" s="153">
        <v>1.0161212624E-3</v>
      </c>
      <c r="AA813" s="153">
        <v>7.9703604598999993E-3</v>
      </c>
      <c r="AB813" s="178">
        <v>-26.536745671999999</v>
      </c>
      <c r="AC813" s="177">
        <v>-2.202674011</v>
      </c>
      <c r="AD813" s="153">
        <v>0</v>
      </c>
      <c r="AE813" s="153">
        <v>-3.5417959804999996E-2</v>
      </c>
      <c r="AF813" s="181">
        <v>18.591432999999999</v>
      </c>
      <c r="AG813" s="180">
        <v>65470.739869999998</v>
      </c>
      <c r="AH813" s="180">
        <v>-6604.9531500000003</v>
      </c>
      <c r="AI813" s="128" t="s">
        <v>46</v>
      </c>
      <c r="AJ813" s="128" t="s">
        <v>46</v>
      </c>
      <c r="AK813" s="128" t="s">
        <v>46</v>
      </c>
    </row>
    <row r="814" spans="1:37" ht="14.75" customHeight="1" x14ac:dyDescent="0.35">
      <c r="A814" s="8"/>
      <c r="B814" s="129">
        <v>7986178000100</v>
      </c>
      <c r="C814" s="125" t="s">
        <v>8299</v>
      </c>
      <c r="D814" s="122" t="s">
        <v>3393</v>
      </c>
      <c r="E814" s="126" t="s">
        <v>8189</v>
      </c>
      <c r="F814" s="126" t="s">
        <v>163</v>
      </c>
      <c r="G814" s="126" t="s">
        <v>3566</v>
      </c>
      <c r="H814" s="127">
        <v>70000</v>
      </c>
      <c r="I814" s="127">
        <v>100</v>
      </c>
      <c r="J814" s="127">
        <v>35000</v>
      </c>
      <c r="K814" s="126" t="s">
        <v>215</v>
      </c>
      <c r="L814" s="126" t="s">
        <v>215</v>
      </c>
      <c r="M814" s="153">
        <v>8.0000000000000002E-3</v>
      </c>
      <c r="N814" s="128" t="s">
        <v>46</v>
      </c>
      <c r="O814" s="155">
        <v>38902</v>
      </c>
      <c r="P814" s="153">
        <v>1.1934949211999999E-2</v>
      </c>
      <c r="Q814" s="153">
        <v>0.10166778915000001</v>
      </c>
      <c r="R814" s="153">
        <v>0.12765028686000002</v>
      </c>
      <c r="S814" s="153">
        <v>0.25001906588</v>
      </c>
      <c r="T814" s="153">
        <v>0.40988748993999996</v>
      </c>
      <c r="U814" s="153">
        <v>0.97833044057999996</v>
      </c>
      <c r="V814" s="153">
        <v>0.98117226833000004</v>
      </c>
      <c r="W814" s="153">
        <v>0.95869751386000002</v>
      </c>
      <c r="X814" s="153">
        <v>0.96782445808000006</v>
      </c>
      <c r="Y814" s="153">
        <v>0.95893224771999996</v>
      </c>
      <c r="Z814" s="153">
        <v>1.3492153286E-3</v>
      </c>
      <c r="AA814" s="153">
        <v>2.7578663508E-3</v>
      </c>
      <c r="AB814" s="178">
        <v>-5.0191329540999998</v>
      </c>
      <c r="AC814" s="177">
        <v>-2.8209181746000001</v>
      </c>
      <c r="AD814" s="153">
        <v>-8.7825596233000004E-5</v>
      </c>
      <c r="AE814" s="153">
        <v>-5.1782600654000002E-3</v>
      </c>
      <c r="AF814" s="181">
        <v>5.65482</v>
      </c>
      <c r="AG814" s="180">
        <v>126457.36035</v>
      </c>
      <c r="AH814" s="180">
        <v>-15851.720960000001</v>
      </c>
      <c r="AI814" s="128" t="s">
        <v>46</v>
      </c>
      <c r="AJ814" s="128" t="s">
        <v>46</v>
      </c>
      <c r="AK814" s="128" t="s">
        <v>46</v>
      </c>
    </row>
    <row r="815" spans="1:37" ht="14.75" customHeight="1" x14ac:dyDescent="0.35">
      <c r="A815" s="8"/>
      <c r="B815" s="129">
        <v>19769018000180</v>
      </c>
      <c r="C815" s="125" t="s">
        <v>8300</v>
      </c>
      <c r="D815" s="122"/>
      <c r="E815" s="126" t="s">
        <v>8189</v>
      </c>
      <c r="F815" s="126" t="s">
        <v>163</v>
      </c>
      <c r="G815" s="126" t="s">
        <v>3570</v>
      </c>
      <c r="H815" s="127">
        <v>500000</v>
      </c>
      <c r="I815" s="127">
        <v>100</v>
      </c>
      <c r="J815" s="127">
        <v>50000</v>
      </c>
      <c r="K815" s="126" t="s">
        <v>215</v>
      </c>
      <c r="L815" s="126" t="s">
        <v>215</v>
      </c>
      <c r="M815" s="153">
        <v>1.5E-3</v>
      </c>
      <c r="N815" s="128" t="s">
        <v>46</v>
      </c>
      <c r="O815" s="155">
        <v>41764</v>
      </c>
      <c r="P815" s="153">
        <v>1.2444068559000002E-2</v>
      </c>
      <c r="Q815" s="153">
        <v>0.10605735193999999</v>
      </c>
      <c r="R815" s="153">
        <v>0.13454749358000001</v>
      </c>
      <c r="S815" s="153">
        <v>0.26500579838999999</v>
      </c>
      <c r="T815" s="153">
        <v>0.43888851172000004</v>
      </c>
      <c r="U815" s="153">
        <v>1.0200639198000001</v>
      </c>
      <c r="V815" s="153">
        <v>1.0235349214</v>
      </c>
      <c r="W815" s="153">
        <v>1.0104979061000001</v>
      </c>
      <c r="X815" s="153">
        <v>1.0258381388</v>
      </c>
      <c r="Y815" s="153">
        <v>1.026780171</v>
      </c>
      <c r="Z815" s="153">
        <v>1.1440873217E-3</v>
      </c>
      <c r="AA815" s="153">
        <v>2.8450353733999998E-3</v>
      </c>
      <c r="AB815" s="178">
        <v>1.8336902343000001</v>
      </c>
      <c r="AC815" s="177">
        <v>0.66758234838999997</v>
      </c>
      <c r="AD815" s="153">
        <v>0</v>
      </c>
      <c r="AE815" s="153">
        <v>-4.2660422344999996E-3</v>
      </c>
      <c r="AF815" s="181">
        <v>2.8994110000000002</v>
      </c>
      <c r="AG815" s="180">
        <v>9743791.4379999992</v>
      </c>
      <c r="AH815" s="180">
        <v>257940.41328000001</v>
      </c>
      <c r="AI815" s="128" t="s">
        <v>46</v>
      </c>
      <c r="AJ815" s="128" t="s">
        <v>46</v>
      </c>
      <c r="AK815" s="128" t="s">
        <v>46</v>
      </c>
    </row>
    <row r="816" spans="1:37" ht="14.75" customHeight="1" x14ac:dyDescent="0.35">
      <c r="A816" s="8"/>
      <c r="B816" s="129">
        <v>10740552000190</v>
      </c>
      <c r="C816" s="125" t="s">
        <v>8301</v>
      </c>
      <c r="D816" s="122"/>
      <c r="E816" s="126" t="s">
        <v>8189</v>
      </c>
      <c r="F816" s="126" t="s">
        <v>163</v>
      </c>
      <c r="G816" s="126" t="s">
        <v>6644</v>
      </c>
      <c r="H816" s="127" t="s">
        <v>46</v>
      </c>
      <c r="I816" s="127" t="s">
        <v>46</v>
      </c>
      <c r="J816" s="127" t="s">
        <v>46</v>
      </c>
      <c r="K816" s="126" t="s">
        <v>215</v>
      </c>
      <c r="L816" s="126" t="s">
        <v>215</v>
      </c>
      <c r="M816" s="153">
        <v>1.7000000000000001E-2</v>
      </c>
      <c r="N816" s="128" t="s">
        <v>46</v>
      </c>
      <c r="O816" s="155">
        <v>41198</v>
      </c>
      <c r="P816" s="153">
        <v>1.0046923635E-2</v>
      </c>
      <c r="Q816" s="153">
        <v>8.4093781976000009E-2</v>
      </c>
      <c r="R816" s="153">
        <v>0.10663885251999999</v>
      </c>
      <c r="S816" s="153">
        <v>0.20073469752</v>
      </c>
      <c r="T816" s="153">
        <v>0.32655813987999999</v>
      </c>
      <c r="U816" s="153">
        <v>0.82356540034000003</v>
      </c>
      <c r="V816" s="153">
        <v>0.81156959842000009</v>
      </c>
      <c r="W816" s="153">
        <v>0.80089442258999999</v>
      </c>
      <c r="X816" s="153">
        <v>0.77704453923000005</v>
      </c>
      <c r="Y816" s="153">
        <v>0.76398313873000001</v>
      </c>
      <c r="Z816" s="153">
        <v>8.3988249338000007E-4</v>
      </c>
      <c r="AA816" s="153">
        <v>2.1552009283000001E-3</v>
      </c>
      <c r="AB816" s="178">
        <v>-260.83145476999999</v>
      </c>
      <c r="AC816" s="177">
        <v>-103.05306286</v>
      </c>
      <c r="AD816" s="153">
        <v>0</v>
      </c>
      <c r="AE816" s="153">
        <v>-1.9057898611000001E-6</v>
      </c>
      <c r="AF816" s="181">
        <v>2.2864209999999998</v>
      </c>
      <c r="AG816" s="180">
        <v>7067685.8011999996</v>
      </c>
      <c r="AH816" s="180">
        <v>254391.12492</v>
      </c>
      <c r="AI816" s="128" t="s">
        <v>46</v>
      </c>
      <c r="AJ816" s="128" t="s">
        <v>46</v>
      </c>
      <c r="AK816" s="128" t="s">
        <v>46</v>
      </c>
    </row>
    <row r="817" spans="1:37" ht="14.75" customHeight="1" x14ac:dyDescent="0.35">
      <c r="A817" s="8"/>
      <c r="B817" s="129">
        <v>15154429000100</v>
      </c>
      <c r="C817" s="125" t="s">
        <v>8302</v>
      </c>
      <c r="D817" s="122" t="s">
        <v>3552</v>
      </c>
      <c r="E817" s="126" t="s">
        <v>8189</v>
      </c>
      <c r="F817" s="126" t="s">
        <v>163</v>
      </c>
      <c r="G817" s="126" t="s">
        <v>5358</v>
      </c>
      <c r="H817" s="127">
        <v>1000</v>
      </c>
      <c r="I817" s="127">
        <v>100</v>
      </c>
      <c r="J817" s="127">
        <v>100</v>
      </c>
      <c r="K817" s="126" t="s">
        <v>215</v>
      </c>
      <c r="L817" s="126" t="s">
        <v>215</v>
      </c>
      <c r="M817" s="153">
        <v>9.0000000000000011E-3</v>
      </c>
      <c r="N817" s="128" t="s">
        <v>46</v>
      </c>
      <c r="O817" s="155">
        <v>41187</v>
      </c>
      <c r="P817" s="153">
        <v>1.1238555308E-2</v>
      </c>
      <c r="Q817" s="153">
        <v>9.5260693600999993E-2</v>
      </c>
      <c r="R817" s="153">
        <v>0.12131332638</v>
      </c>
      <c r="S817" s="153">
        <v>0.2358804112</v>
      </c>
      <c r="T817" s="153">
        <v>0.39091832582000002</v>
      </c>
      <c r="U817" s="153">
        <v>0.92124571036999992</v>
      </c>
      <c r="V817" s="153">
        <v>0.91933887421999994</v>
      </c>
      <c r="W817" s="153">
        <v>0.91110476334000001</v>
      </c>
      <c r="X817" s="153">
        <v>0.91309368880999997</v>
      </c>
      <c r="Y817" s="153">
        <v>0.91455386673999994</v>
      </c>
      <c r="Z817" s="153">
        <v>1.0160014756E-3</v>
      </c>
      <c r="AA817" s="153">
        <v>2.9785975154E-3</v>
      </c>
      <c r="AB817" s="178">
        <v>-17.442736324999998</v>
      </c>
      <c r="AC817" s="177">
        <v>-3.7941008664</v>
      </c>
      <c r="AD817" s="153">
        <v>0</v>
      </c>
      <c r="AE817" s="153">
        <v>-3.3851995169999999E-3</v>
      </c>
      <c r="AF817" s="181">
        <v>2.949525</v>
      </c>
      <c r="AG817" s="180">
        <v>13578.477650000001</v>
      </c>
      <c r="AH817" s="180">
        <v>-585.93194000999995</v>
      </c>
      <c r="AI817" s="128" t="s">
        <v>46</v>
      </c>
      <c r="AJ817" s="128" t="s">
        <v>46</v>
      </c>
      <c r="AK817" s="128" t="s">
        <v>46</v>
      </c>
    </row>
    <row r="818" spans="1:37" ht="14.75" customHeight="1" x14ac:dyDescent="0.35">
      <c r="A818" s="8"/>
      <c r="B818" s="129">
        <v>55986292000175</v>
      </c>
      <c r="C818" s="125" t="s">
        <v>8303</v>
      </c>
      <c r="D818" s="122"/>
      <c r="E818" s="126" t="s">
        <v>8189</v>
      </c>
      <c r="F818" s="126" t="s">
        <v>163</v>
      </c>
      <c r="G818" s="126" t="s">
        <v>3547</v>
      </c>
      <c r="H818" s="127">
        <v>100000</v>
      </c>
      <c r="I818" s="127">
        <v>100</v>
      </c>
      <c r="J818" s="127">
        <v>10000</v>
      </c>
      <c r="K818" s="126" t="s">
        <v>215</v>
      </c>
      <c r="L818" s="126" t="s">
        <v>215</v>
      </c>
      <c r="M818" s="153">
        <v>2.5000000000000001E-3</v>
      </c>
      <c r="N818" s="128" t="s">
        <v>7431</v>
      </c>
      <c r="O818" s="155">
        <v>45504</v>
      </c>
      <c r="P818" s="153">
        <v>1.2616401058E-2</v>
      </c>
      <c r="Q818" s="153">
        <v>0.1067662469</v>
      </c>
      <c r="R818" s="153">
        <v>0.13457575045</v>
      </c>
      <c r="S818" s="153" t="s">
        <v>46</v>
      </c>
      <c r="T818" s="153" t="s">
        <v>46</v>
      </c>
      <c r="U818" s="153">
        <v>1.0341903418</v>
      </c>
      <c r="V818" s="153">
        <v>1.0303763023000001</v>
      </c>
      <c r="W818" s="153">
        <v>1.0107101249000001</v>
      </c>
      <c r="X818" s="153" t="s">
        <v>46</v>
      </c>
      <c r="Y818" s="153" t="s">
        <v>46</v>
      </c>
      <c r="Z818" s="153">
        <v>1.3348074550999999E-3</v>
      </c>
      <c r="AA818" s="153">
        <v>1.3886358594E-3</v>
      </c>
      <c r="AB818" s="178">
        <v>1.380616174</v>
      </c>
      <c r="AC818" s="177">
        <v>1.5579561893</v>
      </c>
      <c r="AD818" s="153">
        <v>-2.4010181456999998E-5</v>
      </c>
      <c r="AE818" s="153">
        <v>-2.4010181456999998E-5</v>
      </c>
      <c r="AF818" s="181">
        <v>1.154407</v>
      </c>
      <c r="AG818" s="180">
        <v>132255.89696000001</v>
      </c>
      <c r="AH818" s="180">
        <v>102199.35834000001</v>
      </c>
      <c r="AI818" s="128" t="s">
        <v>46</v>
      </c>
      <c r="AJ818" s="128" t="s">
        <v>46</v>
      </c>
      <c r="AK818" s="128" t="s">
        <v>46</v>
      </c>
    </row>
    <row r="819" spans="1:37" ht="14.75" customHeight="1" x14ac:dyDescent="0.35">
      <c r="A819" s="8"/>
      <c r="B819" s="129">
        <v>4885820000169</v>
      </c>
      <c r="C819" s="125" t="s">
        <v>8304</v>
      </c>
      <c r="D819" s="122"/>
      <c r="E819" s="126" t="s">
        <v>8189</v>
      </c>
      <c r="F819" s="126" t="s">
        <v>114</v>
      </c>
      <c r="G819" s="126" t="s">
        <v>7640</v>
      </c>
      <c r="H819" s="127">
        <v>0.01</v>
      </c>
      <c r="I819" s="127">
        <v>0.01</v>
      </c>
      <c r="J819" s="127">
        <v>0.01</v>
      </c>
      <c r="K819" s="126" t="s">
        <v>216</v>
      </c>
      <c r="L819" s="126" t="s">
        <v>223</v>
      </c>
      <c r="M819" s="153">
        <v>0.02</v>
      </c>
      <c r="N819" s="128" t="s">
        <v>46</v>
      </c>
      <c r="O819" s="155">
        <v>37307</v>
      </c>
      <c r="P819" s="153">
        <v>3.4477916146000001E-2</v>
      </c>
      <c r="Q819" s="153">
        <v>0.11773813476</v>
      </c>
      <c r="R819" s="153">
        <v>-3.5356089200000003E-2</v>
      </c>
      <c r="S819" s="153">
        <v>-7.0094402626999994E-3</v>
      </c>
      <c r="T819" s="153">
        <v>-3.4710421222E-2</v>
      </c>
      <c r="U819" s="153">
        <v>2.8262202287000004</v>
      </c>
      <c r="V819" s="153">
        <v>1.1362634490000001</v>
      </c>
      <c r="W819" s="153">
        <v>-0.26553637792000001</v>
      </c>
      <c r="X819" s="153">
        <v>-2.7133561593E-2</v>
      </c>
      <c r="Y819" s="153">
        <v>-8.1205069828000007E-2</v>
      </c>
      <c r="Z819" s="153">
        <v>0.2394097278</v>
      </c>
      <c r="AA819" s="153">
        <v>0.38427222309999998</v>
      </c>
      <c r="AB819" s="178">
        <v>-0.52039445213000002</v>
      </c>
      <c r="AC819" s="177">
        <v>0.28076020772999999</v>
      </c>
      <c r="AD819" s="153">
        <v>-0.20316613365</v>
      </c>
      <c r="AE819" s="153">
        <v>-0.85308975247000007</v>
      </c>
      <c r="AF819" s="181">
        <v>26.474874</v>
      </c>
      <c r="AG819" s="180">
        <v>513633.04840999999</v>
      </c>
      <c r="AH819" s="180">
        <v>-36175.766779999998</v>
      </c>
      <c r="AI819" s="128" t="s">
        <v>46</v>
      </c>
      <c r="AJ819" s="128" t="s">
        <v>46</v>
      </c>
      <c r="AK819" s="128" t="s">
        <v>46</v>
      </c>
    </row>
    <row r="820" spans="1:37" ht="14.75" customHeight="1" x14ac:dyDescent="0.35">
      <c r="A820" s="8"/>
      <c r="B820" s="129">
        <v>10384377000145</v>
      </c>
      <c r="C820" s="125" t="s">
        <v>8305</v>
      </c>
      <c r="D820" s="122"/>
      <c r="E820" s="126" t="s">
        <v>8189</v>
      </c>
      <c r="F820" s="126" t="s">
        <v>163</v>
      </c>
      <c r="G820" s="126" t="s">
        <v>3547</v>
      </c>
      <c r="H820" s="127">
        <v>0</v>
      </c>
      <c r="I820" s="127">
        <v>0</v>
      </c>
      <c r="J820" s="127">
        <v>0</v>
      </c>
      <c r="K820" s="126" t="s">
        <v>215</v>
      </c>
      <c r="L820" s="126" t="s">
        <v>215</v>
      </c>
      <c r="M820" s="153">
        <v>1.5E-3</v>
      </c>
      <c r="N820" s="128" t="s">
        <v>46</v>
      </c>
      <c r="O820" s="155">
        <v>40107</v>
      </c>
      <c r="P820" s="153">
        <v>1.2122781175999998E-2</v>
      </c>
      <c r="Q820" s="153">
        <v>0.10359394500000001</v>
      </c>
      <c r="R820" s="153">
        <v>0.13258438462</v>
      </c>
      <c r="S820" s="153">
        <v>0.25713204720999999</v>
      </c>
      <c r="T820" s="153">
        <v>0.42618882087999999</v>
      </c>
      <c r="U820" s="153">
        <v>0.99372738315000009</v>
      </c>
      <c r="V820" s="153">
        <v>0.99976115201000004</v>
      </c>
      <c r="W820" s="153">
        <v>0.99575428330999993</v>
      </c>
      <c r="X820" s="153">
        <v>0.99535882740000003</v>
      </c>
      <c r="Y820" s="153">
        <v>0.99706922996000003</v>
      </c>
      <c r="Z820" s="153">
        <v>9.2926917745999997E-4</v>
      </c>
      <c r="AA820" s="153">
        <v>2.1673556095000001E-3</v>
      </c>
      <c r="AB820" s="178">
        <v>-1.4095509221</v>
      </c>
      <c r="AC820" s="177">
        <v>-2.757375948</v>
      </c>
      <c r="AD820" s="153">
        <v>0</v>
      </c>
      <c r="AE820" s="153">
        <v>-2.6868143225000003E-3</v>
      </c>
      <c r="AF820" s="181">
        <v>4.2065260000000002</v>
      </c>
      <c r="AG820" s="180">
        <v>310594.51591000002</v>
      </c>
      <c r="AH820" s="180">
        <v>-180094.63832</v>
      </c>
      <c r="AI820" s="128" t="s">
        <v>46</v>
      </c>
      <c r="AJ820" s="128" t="s">
        <v>46</v>
      </c>
      <c r="AK820" s="128" t="s">
        <v>46</v>
      </c>
    </row>
    <row r="821" spans="1:37" ht="14.75" customHeight="1" x14ac:dyDescent="0.35">
      <c r="A821" s="8"/>
      <c r="B821" s="129">
        <v>15154422000199</v>
      </c>
      <c r="C821" s="125" t="s">
        <v>8306</v>
      </c>
      <c r="D821" s="122" t="s">
        <v>3393</v>
      </c>
      <c r="E821" s="126" t="s">
        <v>8189</v>
      </c>
      <c r="F821" s="126" t="s">
        <v>163</v>
      </c>
      <c r="G821" s="126" t="s">
        <v>3566</v>
      </c>
      <c r="H821" s="127">
        <v>0.01</v>
      </c>
      <c r="I821" s="127">
        <v>0.01</v>
      </c>
      <c r="J821" s="127">
        <v>0.01</v>
      </c>
      <c r="K821" s="126" t="s">
        <v>215</v>
      </c>
      <c r="L821" s="126" t="s">
        <v>215</v>
      </c>
      <c r="M821" s="153">
        <v>6.9999999999999993E-3</v>
      </c>
      <c r="N821" s="128" t="s">
        <v>46</v>
      </c>
      <c r="O821" s="155">
        <v>41187</v>
      </c>
      <c r="P821" s="153">
        <v>1.1828274643E-2</v>
      </c>
      <c r="Q821" s="153">
        <v>0.10172631727000001</v>
      </c>
      <c r="R821" s="153">
        <v>0.12796872607999998</v>
      </c>
      <c r="S821" s="153">
        <v>0.25075942636999998</v>
      </c>
      <c r="T821" s="153">
        <v>0.41083314440999996</v>
      </c>
      <c r="U821" s="153">
        <v>0.96958612360000007</v>
      </c>
      <c r="V821" s="153">
        <v>0.98173710966000005</v>
      </c>
      <c r="W821" s="153">
        <v>0.96108910175999995</v>
      </c>
      <c r="X821" s="153">
        <v>0.97069039547000002</v>
      </c>
      <c r="Y821" s="153">
        <v>0.96114460742999996</v>
      </c>
      <c r="Z821" s="153">
        <v>1.3081234282000002E-3</v>
      </c>
      <c r="AA821" s="153">
        <v>3.0076031008999999E-3</v>
      </c>
      <c r="AB821" s="178">
        <v>-4.9554827392999998</v>
      </c>
      <c r="AC821" s="177">
        <v>-2.2999541845000002</v>
      </c>
      <c r="AD821" s="153">
        <v>-1.7643937448000002E-5</v>
      </c>
      <c r="AE821" s="153">
        <v>-3.3749779604000003E-3</v>
      </c>
      <c r="AF821" s="181">
        <v>3.0654400000000002</v>
      </c>
      <c r="AG821" s="180">
        <v>58271.5553</v>
      </c>
      <c r="AH821" s="180">
        <v>-2509.5961499999999</v>
      </c>
      <c r="AI821" s="128" t="s">
        <v>46</v>
      </c>
      <c r="AJ821" s="128" t="s">
        <v>46</v>
      </c>
      <c r="AK821" s="128" t="s">
        <v>46</v>
      </c>
    </row>
    <row r="822" spans="1:37" ht="14.75" customHeight="1" x14ac:dyDescent="0.35">
      <c r="A822" s="8"/>
      <c r="B822" s="129">
        <v>15154410000164</v>
      </c>
      <c r="C822" s="125" t="s">
        <v>8307</v>
      </c>
      <c r="D822" s="122" t="s">
        <v>3393</v>
      </c>
      <c r="E822" s="126" t="s">
        <v>8189</v>
      </c>
      <c r="F822" s="126" t="s">
        <v>114</v>
      </c>
      <c r="G822" s="126" t="s">
        <v>6707</v>
      </c>
      <c r="H822" s="127">
        <v>0.01</v>
      </c>
      <c r="I822" s="127">
        <v>0.01</v>
      </c>
      <c r="J822" s="127">
        <v>0.01</v>
      </c>
      <c r="K822" s="126" t="s">
        <v>216</v>
      </c>
      <c r="L822" s="126" t="s">
        <v>223</v>
      </c>
      <c r="M822" s="153">
        <v>8.0000000000000002E-3</v>
      </c>
      <c r="N822" s="128" t="s">
        <v>46</v>
      </c>
      <c r="O822" s="155">
        <v>41190</v>
      </c>
      <c r="P822" s="153">
        <v>3.3028388637999999E-2</v>
      </c>
      <c r="Q822" s="153">
        <v>0.20659575746000003</v>
      </c>
      <c r="R822" s="153">
        <v>0.10355843026</v>
      </c>
      <c r="S822" s="153">
        <v>0.23795076499000001</v>
      </c>
      <c r="T822" s="153">
        <v>0.30430958945000003</v>
      </c>
      <c r="U822" s="153">
        <v>2.7073997076</v>
      </c>
      <c r="V822" s="153">
        <v>1.9938077701000001</v>
      </c>
      <c r="W822" s="153">
        <v>0.77775939300000008</v>
      </c>
      <c r="X822" s="153">
        <v>0.92110803373999994</v>
      </c>
      <c r="Y822" s="153">
        <v>0.71193262974000004</v>
      </c>
      <c r="Z822" s="153">
        <v>0.14971083324000001</v>
      </c>
      <c r="AA822" s="153">
        <v>0.22928717717000002</v>
      </c>
      <c r="AB822" s="178">
        <v>-0.10181086076</v>
      </c>
      <c r="AC822" s="177">
        <v>-1.9678440240000001E-2</v>
      </c>
      <c r="AD822" s="153">
        <v>-0.109547229</v>
      </c>
      <c r="AE822" s="153">
        <v>-0.46282101488000005</v>
      </c>
      <c r="AF822" s="181">
        <v>2.189514</v>
      </c>
      <c r="AG822" s="180">
        <v>11011.48453</v>
      </c>
      <c r="AH822" s="180">
        <v>-1183.0538799999999</v>
      </c>
      <c r="AI822" s="128" t="s">
        <v>46</v>
      </c>
      <c r="AJ822" s="128" t="s">
        <v>46</v>
      </c>
      <c r="AK822" s="128" t="s">
        <v>46</v>
      </c>
    </row>
    <row r="823" spans="1:37" ht="14.75" customHeight="1" x14ac:dyDescent="0.35">
      <c r="A823" s="8"/>
      <c r="B823" s="129">
        <v>22791329000150</v>
      </c>
      <c r="C823" s="125" t="s">
        <v>8308</v>
      </c>
      <c r="D823" s="122" t="s">
        <v>3552</v>
      </c>
      <c r="E823" s="126" t="s">
        <v>8189</v>
      </c>
      <c r="F823" s="126" t="s">
        <v>163</v>
      </c>
      <c r="G823" s="126" t="s">
        <v>6822</v>
      </c>
      <c r="H823" s="127">
        <v>0.01</v>
      </c>
      <c r="I823" s="127">
        <v>0.01</v>
      </c>
      <c r="J823" s="127">
        <v>0.01</v>
      </c>
      <c r="K823" s="126" t="s">
        <v>215</v>
      </c>
      <c r="L823" s="126" t="s">
        <v>215</v>
      </c>
      <c r="M823" s="153">
        <v>1.4999999999999999E-2</v>
      </c>
      <c r="N823" s="128" t="s">
        <v>46</v>
      </c>
      <c r="O823" s="155">
        <v>42292</v>
      </c>
      <c r="P823" s="153">
        <v>1.0629205504000001E-2</v>
      </c>
      <c r="Q823" s="153">
        <v>8.9843284130000006E-2</v>
      </c>
      <c r="R823" s="153">
        <v>0.11404858189</v>
      </c>
      <c r="S823" s="153">
        <v>0.21737491871</v>
      </c>
      <c r="T823" s="153">
        <v>0.35951881930000001</v>
      </c>
      <c r="U823" s="153">
        <v>0.87129615040000008</v>
      </c>
      <c r="V823" s="153">
        <v>0.86705671108000004</v>
      </c>
      <c r="W823" s="153">
        <v>0.85654403607000007</v>
      </c>
      <c r="X823" s="153">
        <v>0.84145887897999994</v>
      </c>
      <c r="Y823" s="153">
        <v>0.84109468562</v>
      </c>
      <c r="Z823" s="153">
        <v>9.1161623425999993E-4</v>
      </c>
      <c r="AA823" s="153">
        <v>2.7523284356000001E-3</v>
      </c>
      <c r="AB823" s="178">
        <v>-45.241191106000002</v>
      </c>
      <c r="AC823" s="177">
        <v>-11.568518761</v>
      </c>
      <c r="AD823" s="153">
        <v>0</v>
      </c>
      <c r="AE823" s="153">
        <v>-7.3128963413000006E-3</v>
      </c>
      <c r="AF823" s="181">
        <v>2.0834969999999999</v>
      </c>
      <c r="AG823" s="180">
        <v>430407.00894999999</v>
      </c>
      <c r="AH823" s="180">
        <v>-56083.398249999998</v>
      </c>
      <c r="AI823" s="128" t="s">
        <v>46</v>
      </c>
      <c r="AJ823" s="128" t="s">
        <v>46</v>
      </c>
      <c r="AK823" s="128" t="s">
        <v>46</v>
      </c>
    </row>
    <row r="824" spans="1:37" ht="14.75" customHeight="1" x14ac:dyDescent="0.35">
      <c r="A824" s="8"/>
      <c r="B824" s="129">
        <v>55036101000104</v>
      </c>
      <c r="C824" s="125" t="s">
        <v>8309</v>
      </c>
      <c r="D824" s="122"/>
      <c r="E824" s="126" t="s">
        <v>8189</v>
      </c>
      <c r="F824" s="126" t="s">
        <v>163</v>
      </c>
      <c r="G824" s="126" t="s">
        <v>6644</v>
      </c>
      <c r="H824" s="127">
        <v>100000</v>
      </c>
      <c r="I824" s="127">
        <v>100</v>
      </c>
      <c r="J824" s="127">
        <v>10000</v>
      </c>
      <c r="K824" s="126" t="s">
        <v>215</v>
      </c>
      <c r="L824" s="126" t="s">
        <v>215</v>
      </c>
      <c r="M824" s="153">
        <v>1.5E-3</v>
      </c>
      <c r="N824" s="128" t="s">
        <v>46</v>
      </c>
      <c r="O824" s="155">
        <v>45425</v>
      </c>
      <c r="P824" s="153">
        <v>1.2064433163999999E-2</v>
      </c>
      <c r="Q824" s="153">
        <v>0.10242382135</v>
      </c>
      <c r="R824" s="153">
        <v>0.13107998130000001</v>
      </c>
      <c r="S824" s="153" t="s">
        <v>46</v>
      </c>
      <c r="T824" s="153" t="s">
        <v>46</v>
      </c>
      <c r="U824" s="153">
        <v>0.98894448582999994</v>
      </c>
      <c r="V824" s="153">
        <v>0.98846855986999993</v>
      </c>
      <c r="W824" s="153">
        <v>0.98445569746000006</v>
      </c>
      <c r="X824" s="153" t="s">
        <v>46</v>
      </c>
      <c r="Y824" s="153" t="s">
        <v>46</v>
      </c>
      <c r="Z824" s="153">
        <v>9.5860742774999991E-4</v>
      </c>
      <c r="AA824" s="153">
        <v>1.0809065580000001E-3</v>
      </c>
      <c r="AB824" s="178">
        <v>-4.1947852238000003</v>
      </c>
      <c r="AC824" s="177">
        <v>-3.8092058516999998</v>
      </c>
      <c r="AD824" s="153">
        <v>0</v>
      </c>
      <c r="AE824" s="153">
        <v>0</v>
      </c>
      <c r="AF824" s="181">
        <v>1.175778</v>
      </c>
      <c r="AG824" s="180">
        <v>34590.297599999998</v>
      </c>
      <c r="AH824" s="180">
        <v>-3583.54754</v>
      </c>
      <c r="AI824" s="128" t="s">
        <v>46</v>
      </c>
      <c r="AJ824" s="128" t="s">
        <v>46</v>
      </c>
      <c r="AK824" s="128" t="s">
        <v>46</v>
      </c>
    </row>
    <row r="825" spans="1:37" ht="14.75" customHeight="1" x14ac:dyDescent="0.35">
      <c r="A825" s="8"/>
      <c r="B825" s="129">
        <v>524617000106</v>
      </c>
      <c r="C825" s="125" t="s">
        <v>8310</v>
      </c>
      <c r="D825" s="122"/>
      <c r="E825" s="126" t="s">
        <v>2793</v>
      </c>
      <c r="F825" s="126" t="s">
        <v>368</v>
      </c>
      <c r="G825" s="126" t="s">
        <v>368</v>
      </c>
      <c r="H825" s="127">
        <v>5000</v>
      </c>
      <c r="I825" s="127">
        <v>1</v>
      </c>
      <c r="J825" s="127">
        <v>250</v>
      </c>
      <c r="K825" s="126" t="s">
        <v>215</v>
      </c>
      <c r="L825" s="126" t="s">
        <v>216</v>
      </c>
      <c r="M825" s="153">
        <v>8.6999999999999994E-3</v>
      </c>
      <c r="N825" s="128" t="s">
        <v>46</v>
      </c>
      <c r="O825" s="155">
        <v>34800</v>
      </c>
      <c r="P825" s="153">
        <v>-1.4774558238E-2</v>
      </c>
      <c r="Q825" s="153">
        <v>-0.10743374938</v>
      </c>
      <c r="R825" s="153">
        <v>2.5217082911999998E-2</v>
      </c>
      <c r="S825" s="153">
        <v>0.17438774740999999</v>
      </c>
      <c r="T825" s="153">
        <v>0.15949713106999999</v>
      </c>
      <c r="U825" s="153">
        <v>-1.2110985822</v>
      </c>
      <c r="V825" s="153">
        <v>-1.036818214</v>
      </c>
      <c r="W825" s="153">
        <v>0.18938895703</v>
      </c>
      <c r="X825" s="153">
        <v>0.67505542640000005</v>
      </c>
      <c r="Y825" s="153">
        <v>0.37314371908999999</v>
      </c>
      <c r="Z825" s="153">
        <v>0.11629163634999999</v>
      </c>
      <c r="AA825" s="153">
        <v>0.23445819411999999</v>
      </c>
      <c r="AB825" s="178">
        <v>-0.76747999198000005</v>
      </c>
      <c r="AC825" s="177">
        <v>-5.8978115205999999E-2</v>
      </c>
      <c r="AD825" s="153">
        <v>-0.11693394530000001</v>
      </c>
      <c r="AE825" s="153">
        <v>-0.56870529011000004</v>
      </c>
      <c r="AF825" s="181">
        <v>15.399184</v>
      </c>
      <c r="AG825" s="180">
        <v>32649.038789999999</v>
      </c>
      <c r="AH825" s="180">
        <v>-5126.2257200000004</v>
      </c>
      <c r="AI825" s="128" t="s">
        <v>46</v>
      </c>
      <c r="AJ825" s="128" t="s">
        <v>46</v>
      </c>
      <c r="AK825" s="128" t="s">
        <v>46</v>
      </c>
    </row>
    <row r="826" spans="1:37" ht="14.75" customHeight="1" x14ac:dyDescent="0.35">
      <c r="A826" s="8"/>
      <c r="B826" s="129">
        <v>52248139000152</v>
      </c>
      <c r="C826" s="125" t="s">
        <v>8311</v>
      </c>
      <c r="D826" s="122"/>
      <c r="E826" s="126" t="s">
        <v>8312</v>
      </c>
      <c r="F826" s="126" t="s">
        <v>163</v>
      </c>
      <c r="G826" s="126" t="s">
        <v>3547</v>
      </c>
      <c r="H826" s="127" t="s">
        <v>46</v>
      </c>
      <c r="I826" s="127" t="s">
        <v>46</v>
      </c>
      <c r="J826" s="127" t="s">
        <v>46</v>
      </c>
      <c r="K826" s="126" t="s">
        <v>8313</v>
      </c>
      <c r="L826" s="126" t="s">
        <v>3396</v>
      </c>
      <c r="M826" s="153">
        <v>0.01</v>
      </c>
      <c r="N826" s="128" t="s">
        <v>7431</v>
      </c>
      <c r="O826" s="155">
        <v>45198</v>
      </c>
      <c r="P826" s="153">
        <v>7.4610403153E-3</v>
      </c>
      <c r="Q826" s="153">
        <v>1.2774168878000002E-2</v>
      </c>
      <c r="R826" s="153">
        <v>8.4651448050999997E-3</v>
      </c>
      <c r="S826" s="153">
        <v>5.9261039999999994E-2</v>
      </c>
      <c r="T826" s="153" t="s">
        <v>46</v>
      </c>
      <c r="U826" s="153">
        <v>0.61159563639000003</v>
      </c>
      <c r="V826" s="153">
        <v>0.12328054300999999</v>
      </c>
      <c r="W826" s="153">
        <v>6.3576146033000006E-2</v>
      </c>
      <c r="X826" s="153">
        <v>0.22939964087</v>
      </c>
      <c r="Y826" s="153" t="s">
        <v>46</v>
      </c>
      <c r="Z826" s="153">
        <v>4.2051171411999995E-2</v>
      </c>
      <c r="AA826" s="153">
        <v>3.8684722578999998E-2</v>
      </c>
      <c r="AB826" s="178">
        <v>-2.6232239402999999</v>
      </c>
      <c r="AC826" s="177">
        <v>-2.1326108174999998</v>
      </c>
      <c r="AD826" s="153">
        <v>-2.1395106585E-2</v>
      </c>
      <c r="AE826" s="153">
        <v>-2.1395106585E-2</v>
      </c>
      <c r="AF826" s="181">
        <v>1.05926104</v>
      </c>
      <c r="AG826" s="180">
        <v>482549.90046999999</v>
      </c>
      <c r="AH826" s="180">
        <v>5328.8115201000001</v>
      </c>
      <c r="AI826" s="128" t="s">
        <v>46</v>
      </c>
      <c r="AJ826" s="128" t="s">
        <v>46</v>
      </c>
      <c r="AK826" s="128" t="s">
        <v>46</v>
      </c>
    </row>
    <row r="827" spans="1:37" ht="14.75" customHeight="1" x14ac:dyDescent="0.35">
      <c r="A827" s="8"/>
      <c r="B827" s="129">
        <v>30338838000150</v>
      </c>
      <c r="C827" s="125" t="s">
        <v>8314</v>
      </c>
      <c r="D827" s="122"/>
      <c r="E827" s="126" t="s">
        <v>8315</v>
      </c>
      <c r="F827" s="126" t="s">
        <v>163</v>
      </c>
      <c r="G827" s="126" t="s">
        <v>8093</v>
      </c>
      <c r="H827" s="127" t="s">
        <v>46</v>
      </c>
      <c r="I827" s="127" t="s">
        <v>46</v>
      </c>
      <c r="J827" s="127" t="s">
        <v>46</v>
      </c>
      <c r="K827" s="126" t="s">
        <v>216</v>
      </c>
      <c r="L827" s="126" t="s">
        <v>224</v>
      </c>
      <c r="M827" s="153">
        <v>7.4999999999999997E-3</v>
      </c>
      <c r="N827" s="128" t="s">
        <v>46</v>
      </c>
      <c r="O827" s="155">
        <v>43249</v>
      </c>
      <c r="P827" s="153">
        <v>7.4499575348000004E-3</v>
      </c>
      <c r="Q827" s="153">
        <v>8.8547970319000011E-2</v>
      </c>
      <c r="R827" s="153">
        <v>0.11107572202</v>
      </c>
      <c r="S827" s="153">
        <v>0.22738987023000001</v>
      </c>
      <c r="T827" s="153">
        <v>0.36477823500000001</v>
      </c>
      <c r="U827" s="153">
        <v>0.61068715983999999</v>
      </c>
      <c r="V827" s="153">
        <v>0.85455593772000005</v>
      </c>
      <c r="W827" s="153">
        <v>0.83421683700000004</v>
      </c>
      <c r="X827" s="153">
        <v>0.88022678248999997</v>
      </c>
      <c r="Y827" s="153">
        <v>0.85339909461000008</v>
      </c>
      <c r="Z827" s="153">
        <v>1.5255308439E-2</v>
      </c>
      <c r="AA827" s="153">
        <v>1.0233443970000001E-2</v>
      </c>
      <c r="AB827" s="178">
        <v>-1.275856643</v>
      </c>
      <c r="AC827" s="177">
        <v>0.53149791433000004</v>
      </c>
      <c r="AD827" s="153">
        <v>-3.8317197863000003E-3</v>
      </c>
      <c r="AE827" s="153">
        <v>-1.7728497635999999E-2</v>
      </c>
      <c r="AF827" s="181">
        <v>1.9060859000000001</v>
      </c>
      <c r="AG827" s="180">
        <v>823743.93215999997</v>
      </c>
      <c r="AH827" s="180">
        <v>-412401.91907</v>
      </c>
      <c r="AI827" s="128" t="s">
        <v>46</v>
      </c>
      <c r="AJ827" s="128" t="s">
        <v>46</v>
      </c>
      <c r="AK827" s="128" t="s">
        <v>46</v>
      </c>
    </row>
    <row r="828" spans="1:37" ht="14.75" customHeight="1" x14ac:dyDescent="0.35">
      <c r="A828" s="8"/>
      <c r="B828" s="129">
        <v>20146294000171</v>
      </c>
      <c r="C828" s="125" t="s">
        <v>8316</v>
      </c>
      <c r="D828" s="122" t="s">
        <v>3394</v>
      </c>
      <c r="E828" s="126" t="s">
        <v>8312</v>
      </c>
      <c r="F828" s="126" t="s">
        <v>163</v>
      </c>
      <c r="G828" s="126" t="s">
        <v>4767</v>
      </c>
      <c r="H828" s="127">
        <v>1000</v>
      </c>
      <c r="I828" s="127">
        <v>1000</v>
      </c>
      <c r="J828" s="127">
        <v>1000</v>
      </c>
      <c r="K828" s="126" t="s">
        <v>7497</v>
      </c>
      <c r="L828" s="126" t="s">
        <v>7484</v>
      </c>
      <c r="M828" s="153">
        <v>5.5000000000000005E-3</v>
      </c>
      <c r="N828" s="128" t="s">
        <v>8317</v>
      </c>
      <c r="O828" s="155">
        <v>41949</v>
      </c>
      <c r="P828" s="153">
        <v>1.1340133035E-2</v>
      </c>
      <c r="Q828" s="153">
        <v>0.10123081934</v>
      </c>
      <c r="R828" s="153">
        <v>0.12100643507999999</v>
      </c>
      <c r="S828" s="153">
        <v>0.23671347576999999</v>
      </c>
      <c r="T828" s="153">
        <v>0.37408033981000005</v>
      </c>
      <c r="U828" s="153">
        <v>0.92957222946000007</v>
      </c>
      <c r="V828" s="153">
        <v>0.97695517399999998</v>
      </c>
      <c r="W828" s="153">
        <v>0.90879990422000001</v>
      </c>
      <c r="X828" s="153">
        <v>0.91631848393000004</v>
      </c>
      <c r="Y828" s="153">
        <v>0.87516137936999994</v>
      </c>
      <c r="Z828" s="153">
        <v>1.4393964577E-2</v>
      </c>
      <c r="AA828" s="153">
        <v>9.4042623604999997E-3</v>
      </c>
      <c r="AB828" s="178">
        <v>-0.74309036234000003</v>
      </c>
      <c r="AC828" s="177">
        <v>0.65743206635999996</v>
      </c>
      <c r="AD828" s="153">
        <v>-7.3974881449999997E-3</v>
      </c>
      <c r="AE828" s="153">
        <v>-3.0959128801000001E-2</v>
      </c>
      <c r="AF828" s="181">
        <v>3.3123836799999999</v>
      </c>
      <c r="AG828" s="180">
        <v>491363.45283000002</v>
      </c>
      <c r="AH828" s="180">
        <v>-100295.25869</v>
      </c>
      <c r="AI828" s="128" t="s">
        <v>46</v>
      </c>
      <c r="AJ828" s="128" t="s">
        <v>46</v>
      </c>
      <c r="AK828" s="128" t="s">
        <v>46</v>
      </c>
    </row>
    <row r="829" spans="1:37" ht="14.75" customHeight="1" x14ac:dyDescent="0.35">
      <c r="A829" s="8"/>
      <c r="B829" s="129">
        <v>13615411000133</v>
      </c>
      <c r="C829" s="125" t="s">
        <v>8318</v>
      </c>
      <c r="D829" s="122"/>
      <c r="E829" s="126" t="s">
        <v>8312</v>
      </c>
      <c r="F829" s="126" t="s">
        <v>163</v>
      </c>
      <c r="G829" s="126" t="s">
        <v>4767</v>
      </c>
      <c r="H829" s="127">
        <v>1000</v>
      </c>
      <c r="I829" s="127">
        <v>1000</v>
      </c>
      <c r="J829" s="127">
        <v>1000</v>
      </c>
      <c r="K829" s="126" t="s">
        <v>215</v>
      </c>
      <c r="L829" s="126" t="s">
        <v>216</v>
      </c>
      <c r="M829" s="153">
        <v>3.2000000000000002E-3</v>
      </c>
      <c r="N829" s="128" t="s">
        <v>46</v>
      </c>
      <c r="O829" s="155">
        <v>40774</v>
      </c>
      <c r="P829" s="153">
        <v>1.1001923177999999E-2</v>
      </c>
      <c r="Q829" s="153">
        <v>0.10422981904</v>
      </c>
      <c r="R829" s="153">
        <v>0.11900773486000001</v>
      </c>
      <c r="S829" s="153">
        <v>0.21499623467999998</v>
      </c>
      <c r="T829" s="153">
        <v>0.35386404382999997</v>
      </c>
      <c r="U829" s="153">
        <v>0.90184852555999995</v>
      </c>
      <c r="V829" s="153">
        <v>1.0058978249999999</v>
      </c>
      <c r="W829" s="153">
        <v>0.89378897880999997</v>
      </c>
      <c r="X829" s="153">
        <v>0.8322509868900001</v>
      </c>
      <c r="Y829" s="153">
        <v>0.82786533198000001</v>
      </c>
      <c r="Z829" s="153">
        <v>1.5961607996E-2</v>
      </c>
      <c r="AA829" s="153">
        <v>8.4501301888000001E-3</v>
      </c>
      <c r="AB829" s="178">
        <v>-0.77956367923000003</v>
      </c>
      <c r="AC829" s="177">
        <v>-3.0858944770000001E-2</v>
      </c>
      <c r="AD829" s="153">
        <v>-1.1441047121000001E-2</v>
      </c>
      <c r="AE829" s="153">
        <v>-4.4263719349999994E-2</v>
      </c>
      <c r="AF829" s="181">
        <v>5.0341649400000001</v>
      </c>
      <c r="AG829" s="180">
        <v>268359.00186000002</v>
      </c>
      <c r="AH829" s="180">
        <v>-80310.601320000002</v>
      </c>
      <c r="AI829" s="128" t="s">
        <v>46</v>
      </c>
      <c r="AJ829" s="128" t="s">
        <v>46</v>
      </c>
      <c r="AK829" s="128" t="s">
        <v>46</v>
      </c>
    </row>
    <row r="830" spans="1:37" ht="14.75" customHeight="1" x14ac:dyDescent="0.35">
      <c r="A830" s="8"/>
      <c r="B830" s="129">
        <v>52032586000170</v>
      </c>
      <c r="C830" s="125" t="s">
        <v>8319</v>
      </c>
      <c r="D830" s="122"/>
      <c r="E830" s="126" t="s">
        <v>8320</v>
      </c>
      <c r="F830" s="126" t="s">
        <v>114</v>
      </c>
      <c r="G830" s="126" t="s">
        <v>4426</v>
      </c>
      <c r="H830" s="127">
        <v>50000</v>
      </c>
      <c r="I830" s="127">
        <v>50000</v>
      </c>
      <c r="J830" s="127">
        <v>50000</v>
      </c>
      <c r="K830" s="126" t="s">
        <v>222</v>
      </c>
      <c r="L830" s="126" t="s">
        <v>221</v>
      </c>
      <c r="M830" s="153">
        <v>1.3000000000000001E-2</v>
      </c>
      <c r="N830" s="128" t="s">
        <v>8321</v>
      </c>
      <c r="O830" s="155">
        <v>45197</v>
      </c>
      <c r="P830" s="153">
        <v>3.5063207264000001E-2</v>
      </c>
      <c r="Q830" s="153">
        <v>0.23384306518999998</v>
      </c>
      <c r="R830" s="153">
        <v>0.17931560366999999</v>
      </c>
      <c r="S830" s="153">
        <v>0.29604315254000002</v>
      </c>
      <c r="T830" s="153" t="s">
        <v>46</v>
      </c>
      <c r="U830" s="153">
        <v>2.8741976526000004</v>
      </c>
      <c r="V830" s="153">
        <v>2.2567652215000003</v>
      </c>
      <c r="W830" s="153">
        <v>1.3467217948000001</v>
      </c>
      <c r="X830" s="153">
        <v>1.1459838179000001</v>
      </c>
      <c r="Y830" s="153" t="s">
        <v>46</v>
      </c>
      <c r="Z830" s="153">
        <v>0.16209350123999999</v>
      </c>
      <c r="AA830" s="153">
        <v>0.14927206687</v>
      </c>
      <c r="AB830" s="178">
        <v>0.33713376215000002</v>
      </c>
      <c r="AC830" s="177">
        <v>0.17446053479000001</v>
      </c>
      <c r="AD830" s="153">
        <v>-9.5784009199E-2</v>
      </c>
      <c r="AE830" s="153">
        <v>-0.10508611312999999</v>
      </c>
      <c r="AF830" s="181">
        <v>1.2960940999999999</v>
      </c>
      <c r="AG830" s="180">
        <v>107704.81474</v>
      </c>
      <c r="AH830" s="180">
        <v>-21.151300000999999</v>
      </c>
      <c r="AI830" s="128" t="s">
        <v>46</v>
      </c>
      <c r="AJ830" s="128" t="s">
        <v>46</v>
      </c>
      <c r="AK830" s="128" t="s">
        <v>46</v>
      </c>
    </row>
    <row r="831" spans="1:37" ht="14.75" customHeight="1" x14ac:dyDescent="0.35">
      <c r="A831" s="8"/>
      <c r="B831" s="129">
        <v>15019684000140</v>
      </c>
      <c r="C831" s="125" t="s">
        <v>8322</v>
      </c>
      <c r="D831" s="122"/>
      <c r="E831" s="126" t="s">
        <v>8323</v>
      </c>
      <c r="F831" s="126" t="s">
        <v>163</v>
      </c>
      <c r="G831" s="126" t="s">
        <v>3570</v>
      </c>
      <c r="H831" s="127" t="s">
        <v>46</v>
      </c>
      <c r="I831" s="127" t="s">
        <v>46</v>
      </c>
      <c r="J831" s="127" t="s">
        <v>46</v>
      </c>
      <c r="K831" s="126" t="s">
        <v>215</v>
      </c>
      <c r="L831" s="126" t="s">
        <v>215</v>
      </c>
      <c r="M831" s="153">
        <v>1.8500000000000001E-3</v>
      </c>
      <c r="N831" s="128" t="s">
        <v>46</v>
      </c>
      <c r="O831" s="155">
        <v>41018</v>
      </c>
      <c r="P831" s="153">
        <v>1.2070265505999999E-2</v>
      </c>
      <c r="Q831" s="153">
        <v>0.10274427683000001</v>
      </c>
      <c r="R831" s="153">
        <v>0.13146302396999998</v>
      </c>
      <c r="S831" s="153">
        <v>0.25590301450999997</v>
      </c>
      <c r="T831" s="153">
        <v>0.42383138807000004</v>
      </c>
      <c r="U831" s="153">
        <v>0.98942257399</v>
      </c>
      <c r="V831" s="153">
        <v>0.99156120146000004</v>
      </c>
      <c r="W831" s="153">
        <v>0.98733247958999992</v>
      </c>
      <c r="X831" s="153">
        <v>0.99060123860000004</v>
      </c>
      <c r="Y831" s="153">
        <v>0.99155401321000003</v>
      </c>
      <c r="Z831" s="153">
        <v>1.2632346970999999E-3</v>
      </c>
      <c r="AA831" s="153">
        <v>4.1636698667999999E-3</v>
      </c>
      <c r="AB831" s="178">
        <v>-1.5536588106</v>
      </c>
      <c r="AC831" s="177">
        <v>-0.58731479756000005</v>
      </c>
      <c r="AD831" s="153">
        <v>0</v>
      </c>
      <c r="AE831" s="153">
        <v>-9.2970989067E-3</v>
      </c>
      <c r="AF831" s="181">
        <v>3.2859026999999998</v>
      </c>
      <c r="AG831" s="180">
        <v>67284.416129999998</v>
      </c>
      <c r="AH831" s="180">
        <v>-22953.454180000001</v>
      </c>
      <c r="AI831" s="128" t="s">
        <v>46</v>
      </c>
      <c r="AJ831" s="128" t="s">
        <v>46</v>
      </c>
      <c r="AK831" s="128" t="s">
        <v>46</v>
      </c>
    </row>
    <row r="832" spans="1:37" ht="14.75" customHeight="1" x14ac:dyDescent="0.35">
      <c r="A832" s="8"/>
      <c r="B832" s="129">
        <v>54496626000160</v>
      </c>
      <c r="C832" s="125" t="s">
        <v>8324</v>
      </c>
      <c r="D832" s="122"/>
      <c r="E832" s="126" t="s">
        <v>8323</v>
      </c>
      <c r="F832" s="126" t="s">
        <v>163</v>
      </c>
      <c r="G832" s="126" t="s">
        <v>3547</v>
      </c>
      <c r="H832" s="127">
        <v>1000</v>
      </c>
      <c r="I832" s="127">
        <v>1000</v>
      </c>
      <c r="J832" s="127">
        <v>1000</v>
      </c>
      <c r="K832" s="126" t="s">
        <v>215</v>
      </c>
      <c r="L832" s="126" t="s">
        <v>216</v>
      </c>
      <c r="M832" s="153">
        <v>2.7500000000000003E-3</v>
      </c>
      <c r="N832" s="128" t="s">
        <v>46</v>
      </c>
      <c r="O832" s="155">
        <v>45484</v>
      </c>
      <c r="P832" s="153">
        <v>1.8395137584E-2</v>
      </c>
      <c r="Q832" s="153">
        <v>0.11779429256</v>
      </c>
      <c r="R832" s="153">
        <v>0.14638294060000001</v>
      </c>
      <c r="S832" s="153" t="s">
        <v>46</v>
      </c>
      <c r="T832" s="153" t="s">
        <v>46</v>
      </c>
      <c r="U832" s="153">
        <v>1.5078843434</v>
      </c>
      <c r="V832" s="153">
        <v>1.1368054149</v>
      </c>
      <c r="W832" s="153">
        <v>1.0993861798</v>
      </c>
      <c r="X832" s="153" t="s">
        <v>46</v>
      </c>
      <c r="Y832" s="153" t="s">
        <v>46</v>
      </c>
      <c r="Z832" s="153">
        <v>2.1925782903000002E-2</v>
      </c>
      <c r="AA832" s="153">
        <v>1.9820014003999999E-2</v>
      </c>
      <c r="AB832" s="178">
        <v>0.54595767212000001</v>
      </c>
      <c r="AC832" s="177">
        <v>0.47019794559</v>
      </c>
      <c r="AD832" s="153">
        <v>-6.8623800151000006E-3</v>
      </c>
      <c r="AE832" s="153">
        <v>-6.8623800151000006E-3</v>
      </c>
      <c r="AF832" s="181">
        <v>1.1717939399999999</v>
      </c>
      <c r="AG832" s="180">
        <v>11436.789940000001</v>
      </c>
      <c r="AH832" s="180">
        <v>-34.486699999999999</v>
      </c>
      <c r="AI832" s="128" t="s">
        <v>46</v>
      </c>
      <c r="AJ832" s="128" t="s">
        <v>46</v>
      </c>
      <c r="AK832" s="128" t="s">
        <v>46</v>
      </c>
    </row>
    <row r="833" spans="1:37" ht="14.75" customHeight="1" x14ac:dyDescent="0.35">
      <c r="A833" s="8"/>
      <c r="B833" s="129">
        <v>59785318000178</v>
      </c>
      <c r="C833" s="125" t="s">
        <v>8325</v>
      </c>
      <c r="D833" s="122"/>
      <c r="E833" s="126" t="s">
        <v>8326</v>
      </c>
      <c r="F833" s="126" t="s">
        <v>114</v>
      </c>
      <c r="G833" s="126" t="s">
        <v>115</v>
      </c>
      <c r="H833" s="127" t="s">
        <v>46</v>
      </c>
      <c r="I833" s="127" t="s">
        <v>46</v>
      </c>
      <c r="J833" s="127" t="s">
        <v>46</v>
      </c>
      <c r="K833" s="126" t="s">
        <v>216</v>
      </c>
      <c r="L833" s="126" t="s">
        <v>224</v>
      </c>
      <c r="M833" s="153">
        <v>3.8E-3</v>
      </c>
      <c r="N833" s="128" t="s">
        <v>46</v>
      </c>
      <c r="O833" s="155">
        <v>45776</v>
      </c>
      <c r="P833" s="153" t="s">
        <v>46</v>
      </c>
      <c r="Q833" s="153" t="s">
        <v>46</v>
      </c>
      <c r="R833" s="153" t="s">
        <v>46</v>
      </c>
      <c r="S833" s="153" t="s">
        <v>46</v>
      </c>
      <c r="T833" s="153" t="s">
        <v>46</v>
      </c>
      <c r="U833" s="153" t="s">
        <v>46</v>
      </c>
      <c r="V833" s="153" t="s">
        <v>46</v>
      </c>
      <c r="W833" s="153" t="s">
        <v>46</v>
      </c>
      <c r="X833" s="153" t="s">
        <v>46</v>
      </c>
      <c r="Y833" s="153" t="s">
        <v>46</v>
      </c>
      <c r="Z833" s="153" t="s">
        <v>46</v>
      </c>
      <c r="AA833" s="153">
        <v>0.11582051859</v>
      </c>
      <c r="AB833" s="178" t="s">
        <v>46</v>
      </c>
      <c r="AC833" s="177">
        <v>0.60468615910000001</v>
      </c>
      <c r="AD833" s="153">
        <v>-4.5454078580000001E-2</v>
      </c>
      <c r="AE833" s="153">
        <v>-4.5454078580000001E-2</v>
      </c>
      <c r="AF833" s="181">
        <v>17.500209569999999</v>
      </c>
      <c r="AG833" s="180">
        <v>40767.274570000001</v>
      </c>
      <c r="AH833" s="180">
        <v>37439.796249999999</v>
      </c>
      <c r="AI833" s="128" t="s">
        <v>46</v>
      </c>
      <c r="AJ833" s="128" t="s">
        <v>46</v>
      </c>
      <c r="AK833" s="128" t="s">
        <v>46</v>
      </c>
    </row>
    <row r="834" spans="1:37" ht="14.75" customHeight="1" x14ac:dyDescent="0.35">
      <c r="A834" s="8"/>
      <c r="B834" s="129">
        <v>43042008000123</v>
      </c>
      <c r="C834" s="125" t="s">
        <v>8327</v>
      </c>
      <c r="D834" s="122"/>
      <c r="E834" s="126" t="s">
        <v>8328</v>
      </c>
      <c r="F834" s="126" t="s">
        <v>114</v>
      </c>
      <c r="G834" s="126" t="s">
        <v>115</v>
      </c>
      <c r="H834" s="127">
        <v>5000</v>
      </c>
      <c r="I834" s="127">
        <v>5000</v>
      </c>
      <c r="J834" s="127">
        <v>5000</v>
      </c>
      <c r="K834" s="126" t="s">
        <v>214</v>
      </c>
      <c r="L834" s="126" t="s">
        <v>3556</v>
      </c>
      <c r="M834" s="153">
        <v>6.9999999999999993E-3</v>
      </c>
      <c r="N834" s="128" t="s">
        <v>3553</v>
      </c>
      <c r="O834" s="155">
        <v>44957</v>
      </c>
      <c r="P834" s="153">
        <v>2.3258652383000001E-2</v>
      </c>
      <c r="Q834" s="153">
        <v>0.40595109966000004</v>
      </c>
      <c r="R834" s="153">
        <v>0.41272751917</v>
      </c>
      <c r="S834" s="153">
        <v>0.56527350470000004</v>
      </c>
      <c r="T834" s="153" t="s">
        <v>46</v>
      </c>
      <c r="U834" s="153">
        <v>1.9065558829</v>
      </c>
      <c r="V834" s="153">
        <v>3.9177399706</v>
      </c>
      <c r="W834" s="153">
        <v>3.0997254783999999</v>
      </c>
      <c r="X834" s="153">
        <v>2.1881752153999998</v>
      </c>
      <c r="Y834" s="153" t="s">
        <v>46</v>
      </c>
      <c r="Z834" s="153">
        <v>0.10531816623</v>
      </c>
      <c r="AA834" s="153">
        <v>0.10343581634</v>
      </c>
      <c r="AB834" s="178">
        <v>2.4189501618000002</v>
      </c>
      <c r="AC834" s="177">
        <v>0.94560735144999997</v>
      </c>
      <c r="AD834" s="153">
        <v>-4.1385613250000002E-2</v>
      </c>
      <c r="AE834" s="153">
        <v>-6.4453902137999994E-2</v>
      </c>
      <c r="AF834" s="181">
        <v>1.7270536000000001</v>
      </c>
      <c r="AG834" s="180">
        <v>92218.84895</v>
      </c>
      <c r="AH834" s="180">
        <v>14548.535739999999</v>
      </c>
      <c r="AI834" s="128" t="s">
        <v>46</v>
      </c>
      <c r="AJ834" s="128" t="s">
        <v>46</v>
      </c>
      <c r="AK834" s="128" t="s">
        <v>46</v>
      </c>
    </row>
    <row r="835" spans="1:37" ht="14.75" customHeight="1" x14ac:dyDescent="0.35">
      <c r="A835" s="8"/>
      <c r="B835" s="129">
        <v>26210411000103</v>
      </c>
      <c r="C835" s="125" t="s">
        <v>8329</v>
      </c>
      <c r="D835" s="122" t="s">
        <v>3394</v>
      </c>
      <c r="E835" s="126" t="s">
        <v>8328</v>
      </c>
      <c r="F835" s="126" t="s">
        <v>114</v>
      </c>
      <c r="G835" s="126" t="s">
        <v>115</v>
      </c>
      <c r="H835" s="127">
        <v>5000</v>
      </c>
      <c r="I835" s="127">
        <v>5000</v>
      </c>
      <c r="J835" s="127">
        <v>5000</v>
      </c>
      <c r="K835" s="126" t="s">
        <v>214</v>
      </c>
      <c r="L835" s="126" t="s">
        <v>3556</v>
      </c>
      <c r="M835" s="153">
        <v>6.9999999999999993E-3</v>
      </c>
      <c r="N835" s="128" t="s">
        <v>8330</v>
      </c>
      <c r="O835" s="155">
        <v>42870</v>
      </c>
      <c r="P835" s="153">
        <v>2.3023729526999999E-2</v>
      </c>
      <c r="Q835" s="153">
        <v>0.41206962090999999</v>
      </c>
      <c r="R835" s="153">
        <v>0.41873555375999999</v>
      </c>
      <c r="S835" s="153">
        <v>0.57989997045999997</v>
      </c>
      <c r="T835" s="153">
        <v>0.83871034988999993</v>
      </c>
      <c r="U835" s="153">
        <v>1.8872988104999999</v>
      </c>
      <c r="V835" s="153">
        <v>3.9767884011000003</v>
      </c>
      <c r="W835" s="153">
        <v>3.1448478825000001</v>
      </c>
      <c r="X835" s="153">
        <v>2.2447943026999999</v>
      </c>
      <c r="Y835" s="153">
        <v>1.9621638150999998</v>
      </c>
      <c r="Z835" s="153">
        <v>0.10882489774</v>
      </c>
      <c r="AA835" s="153">
        <v>0.1496637375</v>
      </c>
      <c r="AB835" s="178">
        <v>2.3942779785999999</v>
      </c>
      <c r="AC835" s="177">
        <v>0.47743451401999998</v>
      </c>
      <c r="AD835" s="153">
        <v>-4.3657596513000003E-2</v>
      </c>
      <c r="AE835" s="153">
        <v>-0.32467224587999999</v>
      </c>
      <c r="AF835" s="181">
        <v>3.2017011000000002</v>
      </c>
      <c r="AG835" s="180">
        <v>73745.939740000002</v>
      </c>
      <c r="AH835" s="180">
        <v>-4995.0978999999998</v>
      </c>
      <c r="AI835" s="128" t="s">
        <v>46</v>
      </c>
      <c r="AJ835" s="128" t="s">
        <v>46</v>
      </c>
      <c r="AK835" s="128" t="s">
        <v>46</v>
      </c>
    </row>
    <row r="836" spans="1:37" ht="14.75" customHeight="1" x14ac:dyDescent="0.35">
      <c r="A836" s="8"/>
      <c r="B836" s="129">
        <v>35705281000162</v>
      </c>
      <c r="C836" s="125" t="s">
        <v>8331</v>
      </c>
      <c r="D836" s="122"/>
      <c r="E836" s="126" t="s">
        <v>520</v>
      </c>
      <c r="F836" s="126" t="s">
        <v>114</v>
      </c>
      <c r="G836" s="126" t="s">
        <v>115</v>
      </c>
      <c r="H836" s="127" t="s">
        <v>46</v>
      </c>
      <c r="I836" s="127" t="s">
        <v>46</v>
      </c>
      <c r="J836" s="127" t="s">
        <v>46</v>
      </c>
      <c r="K836" s="126" t="s">
        <v>214</v>
      </c>
      <c r="L836" s="126" t="s">
        <v>3556</v>
      </c>
      <c r="M836" s="153">
        <v>1.8000000000000002E-2</v>
      </c>
      <c r="N836" s="128" t="s">
        <v>46</v>
      </c>
      <c r="O836" s="155">
        <v>43882</v>
      </c>
      <c r="P836" s="153">
        <v>2.3803829552E-2</v>
      </c>
      <c r="Q836" s="153">
        <v>0.30306372359</v>
      </c>
      <c r="R836" s="153">
        <v>0.12526847362999999</v>
      </c>
      <c r="S836" s="153">
        <v>0.29141023056000004</v>
      </c>
      <c r="T836" s="153">
        <v>0.26732048389000002</v>
      </c>
      <c r="U836" s="153">
        <v>1.9512450902</v>
      </c>
      <c r="V836" s="153">
        <v>2.9247977516999999</v>
      </c>
      <c r="W836" s="153">
        <v>0.94080927813000004</v>
      </c>
      <c r="X836" s="153">
        <v>1.1280497647999999</v>
      </c>
      <c r="Y836" s="153">
        <v>0.62539657532000004</v>
      </c>
      <c r="Z836" s="153">
        <v>0.19324800703</v>
      </c>
      <c r="AA836" s="153">
        <v>0.27556018597000004</v>
      </c>
      <c r="AB836" s="178">
        <v>6.07316023E-2</v>
      </c>
      <c r="AC836" s="177">
        <v>-0.12815424486999999</v>
      </c>
      <c r="AD836" s="153">
        <v>-0.15809555047000001</v>
      </c>
      <c r="AE836" s="153">
        <v>-0.48283349000000003</v>
      </c>
      <c r="AF836" s="181">
        <v>1.1033900699999999</v>
      </c>
      <c r="AG836" s="180">
        <v>34868.392679999997</v>
      </c>
      <c r="AH836" s="180">
        <v>-4995.9880000000003</v>
      </c>
      <c r="AI836" s="128" t="s">
        <v>46</v>
      </c>
      <c r="AJ836" s="128" t="s">
        <v>46</v>
      </c>
      <c r="AK836" s="128" t="s">
        <v>46</v>
      </c>
    </row>
    <row r="837" spans="1:37" ht="14.75" customHeight="1" x14ac:dyDescent="0.35">
      <c r="A837" s="8"/>
      <c r="B837" s="129">
        <v>52652358000100</v>
      </c>
      <c r="C837" s="125" t="s">
        <v>8332</v>
      </c>
      <c r="D837" s="122"/>
      <c r="E837" s="126" t="s">
        <v>8333</v>
      </c>
      <c r="F837" s="126" t="s">
        <v>114</v>
      </c>
      <c r="G837" s="126" t="s">
        <v>4426</v>
      </c>
      <c r="H837" s="127" t="s">
        <v>46</v>
      </c>
      <c r="I837" s="127" t="s">
        <v>46</v>
      </c>
      <c r="J837" s="127" t="s">
        <v>46</v>
      </c>
      <c r="K837" s="126" t="s">
        <v>3378</v>
      </c>
      <c r="L837" s="126" t="s">
        <v>7460</v>
      </c>
      <c r="M837" s="153">
        <v>1.4999999999999999E-2</v>
      </c>
      <c r="N837" s="128" t="s">
        <v>46</v>
      </c>
      <c r="O837" s="155">
        <v>45539</v>
      </c>
      <c r="P837" s="153">
        <v>1.8711345920000001E-2</v>
      </c>
      <c r="Q837" s="153">
        <v>-1.1809980468000001E-2</v>
      </c>
      <c r="R837" s="153">
        <v>4.8172639460999998E-2</v>
      </c>
      <c r="S837" s="153" t="s">
        <v>46</v>
      </c>
      <c r="T837" s="153" t="s">
        <v>46</v>
      </c>
      <c r="U837" s="153">
        <v>1.5338045409000001</v>
      </c>
      <c r="V837" s="153">
        <v>-0.11397538415</v>
      </c>
      <c r="W837" s="153">
        <v>0.36179307403000005</v>
      </c>
      <c r="X837" s="153" t="s">
        <v>46</v>
      </c>
      <c r="Y837" s="153" t="s">
        <v>46</v>
      </c>
      <c r="Z837" s="153">
        <v>0.22062112572000001</v>
      </c>
      <c r="AA837" s="153">
        <v>0.22049631432000003</v>
      </c>
      <c r="AB837" s="178">
        <v>-8.8803462927000004E-2</v>
      </c>
      <c r="AC837" s="177">
        <v>0.20328218497</v>
      </c>
      <c r="AD837" s="153">
        <v>-0.23384447924999999</v>
      </c>
      <c r="AE837" s="153">
        <v>-0.23384447924999999</v>
      </c>
      <c r="AF837" s="181">
        <v>1.1528473100000001</v>
      </c>
      <c r="AG837" s="180">
        <v>23020.298360000001</v>
      </c>
      <c r="AH837" s="180">
        <v>15049.49157</v>
      </c>
      <c r="AI837" s="128">
        <v>0</v>
      </c>
      <c r="AJ837" s="128">
        <v>0</v>
      </c>
      <c r="AK837" s="128">
        <v>0</v>
      </c>
    </row>
    <row r="838" spans="1:37" ht="14.75" customHeight="1" x14ac:dyDescent="0.35">
      <c r="A838" s="8"/>
      <c r="B838" s="129">
        <v>46063296000190</v>
      </c>
      <c r="C838" s="125" t="s">
        <v>8334</v>
      </c>
      <c r="D838" s="122"/>
      <c r="E838" s="126" t="s">
        <v>8335</v>
      </c>
      <c r="F838" s="126" t="s">
        <v>163</v>
      </c>
      <c r="G838" s="126" t="s">
        <v>3566</v>
      </c>
      <c r="H838" s="127">
        <v>1000</v>
      </c>
      <c r="I838" s="127">
        <v>100</v>
      </c>
      <c r="J838" s="127">
        <v>100</v>
      </c>
      <c r="K838" s="126" t="s">
        <v>215</v>
      </c>
      <c r="L838" s="126" t="s">
        <v>216</v>
      </c>
      <c r="M838" s="153">
        <v>1.5E-3</v>
      </c>
      <c r="N838" s="128" t="s">
        <v>46</v>
      </c>
      <c r="O838" s="155">
        <v>44680</v>
      </c>
      <c r="P838" s="153">
        <v>6.7558316878000004E-3</v>
      </c>
      <c r="Q838" s="153">
        <v>8.3416786648999999E-2</v>
      </c>
      <c r="R838" s="153">
        <v>9.2057038554999998E-2</v>
      </c>
      <c r="S838" s="153">
        <v>0.18056109977999998</v>
      </c>
      <c r="T838" s="153">
        <v>0.316622189</v>
      </c>
      <c r="U838" s="153">
        <v>0.55378834663999998</v>
      </c>
      <c r="V838" s="153">
        <v>0.80503607342999994</v>
      </c>
      <c r="W838" s="153">
        <v>0.69137998951000001</v>
      </c>
      <c r="X838" s="153">
        <v>0.69895248958</v>
      </c>
      <c r="Y838" s="153">
        <v>0.74073797036</v>
      </c>
      <c r="Z838" s="153">
        <v>2.1731721037999998E-2</v>
      </c>
      <c r="AA838" s="153">
        <v>2.1502537303999997E-2</v>
      </c>
      <c r="AB838" s="178">
        <v>-1.6651943104</v>
      </c>
      <c r="AC838" s="177">
        <v>-1.6872877248</v>
      </c>
      <c r="AD838" s="153">
        <v>-1.7822134672000001E-2</v>
      </c>
      <c r="AE838" s="153">
        <v>-1.7822134672000001E-2</v>
      </c>
      <c r="AF838" s="181">
        <v>1.3258184</v>
      </c>
      <c r="AG838" s="180">
        <v>33339.896849999997</v>
      </c>
      <c r="AH838" s="180">
        <v>-67255.023610000004</v>
      </c>
      <c r="AI838" s="128" t="s">
        <v>46</v>
      </c>
      <c r="AJ838" s="128" t="s">
        <v>46</v>
      </c>
      <c r="AK838" s="128" t="s">
        <v>46</v>
      </c>
    </row>
    <row r="839" spans="1:37" ht="14.75" customHeight="1" x14ac:dyDescent="0.35">
      <c r="A839" s="8"/>
      <c r="B839" s="129">
        <v>36017669000133</v>
      </c>
      <c r="C839" s="125" t="s">
        <v>8336</v>
      </c>
      <c r="D839" s="122"/>
      <c r="E839" s="126" t="s">
        <v>8335</v>
      </c>
      <c r="F839" s="126" t="s">
        <v>114</v>
      </c>
      <c r="G839" s="126" t="s">
        <v>115</v>
      </c>
      <c r="H839" s="127">
        <v>1000</v>
      </c>
      <c r="I839" s="127">
        <v>100</v>
      </c>
      <c r="J839" s="127">
        <v>100</v>
      </c>
      <c r="K839" s="126" t="s">
        <v>7644</v>
      </c>
      <c r="L839" s="126" t="s">
        <v>8008</v>
      </c>
      <c r="M839" s="153">
        <v>9.0000000000000011E-3</v>
      </c>
      <c r="N839" s="128" t="s">
        <v>46</v>
      </c>
      <c r="O839" s="155">
        <v>43991</v>
      </c>
      <c r="P839" s="153">
        <v>6.8972471558000001E-2</v>
      </c>
      <c r="Q839" s="153">
        <v>-3.6071836071000001E-2</v>
      </c>
      <c r="R839" s="153">
        <v>0.17505121641999999</v>
      </c>
      <c r="S839" s="153">
        <v>0.6821544357099999</v>
      </c>
      <c r="T839" s="153">
        <v>0.96820807759000005</v>
      </c>
      <c r="U839" s="153">
        <v>5.6538044097000002</v>
      </c>
      <c r="V839" s="153">
        <v>-0.34812092911999998</v>
      </c>
      <c r="W839" s="153">
        <v>1.3146947813000001</v>
      </c>
      <c r="X839" s="153">
        <v>2.6406216051000002</v>
      </c>
      <c r="Y839" s="153">
        <v>2.2651238959</v>
      </c>
      <c r="Z839" s="153">
        <v>0.20683078376</v>
      </c>
      <c r="AA839" s="153">
        <v>0.25877781</v>
      </c>
      <c r="AB839" s="178">
        <v>0.28810936024</v>
      </c>
      <c r="AC839" s="177">
        <v>0.34610858261999999</v>
      </c>
      <c r="AD839" s="153">
        <v>-0.23142014052000001</v>
      </c>
      <c r="AE839" s="153">
        <v>-0.49790064608000001</v>
      </c>
      <c r="AF839" s="181">
        <v>2.1658235100000001</v>
      </c>
      <c r="AG839" s="180">
        <v>190457.73999</v>
      </c>
      <c r="AH839" s="180">
        <v>-36110.078909999997</v>
      </c>
      <c r="AI839" s="128" t="s">
        <v>46</v>
      </c>
      <c r="AJ839" s="128" t="s">
        <v>46</v>
      </c>
      <c r="AK839" s="128" t="s">
        <v>46</v>
      </c>
    </row>
    <row r="840" spans="1:37" ht="14.75" customHeight="1" x14ac:dyDescent="0.35">
      <c r="A840" s="8"/>
      <c r="B840" s="129">
        <v>20468028000165</v>
      </c>
      <c r="C840" s="125" t="s">
        <v>8337</v>
      </c>
      <c r="D840" s="122"/>
      <c r="E840" s="126" t="s">
        <v>8338</v>
      </c>
      <c r="F840" s="126" t="s">
        <v>114</v>
      </c>
      <c r="G840" s="126" t="s">
        <v>115</v>
      </c>
      <c r="H840" s="127">
        <v>100</v>
      </c>
      <c r="I840" s="127">
        <v>100</v>
      </c>
      <c r="J840" s="127">
        <v>100</v>
      </c>
      <c r="K840" s="126" t="s">
        <v>7615</v>
      </c>
      <c r="L840" s="126" t="s">
        <v>7525</v>
      </c>
      <c r="M840" s="153">
        <v>1.66E-2</v>
      </c>
      <c r="N840" s="128" t="s">
        <v>8330</v>
      </c>
      <c r="O840" s="155">
        <v>41974</v>
      </c>
      <c r="P840" s="153">
        <v>6.8564132198000007E-3</v>
      </c>
      <c r="Q840" s="153">
        <v>0.30014440627</v>
      </c>
      <c r="R840" s="153">
        <v>0.13721058505</v>
      </c>
      <c r="S840" s="153">
        <v>0.20641204188000001</v>
      </c>
      <c r="T840" s="153">
        <v>0.37257399500999999</v>
      </c>
      <c r="U840" s="153">
        <v>0.56203320573000004</v>
      </c>
      <c r="V840" s="153">
        <v>2.8966240968000001</v>
      </c>
      <c r="W840" s="153">
        <v>1.0304986381000001</v>
      </c>
      <c r="X840" s="153">
        <v>0.79902155406999997</v>
      </c>
      <c r="Y840" s="153">
        <v>0.87163728400999996</v>
      </c>
      <c r="Z840" s="153">
        <v>0.18209073864</v>
      </c>
      <c r="AA840" s="153">
        <v>0.22204021213</v>
      </c>
      <c r="AB840" s="178">
        <v>0.11193306953</v>
      </c>
      <c r="AC840" s="177">
        <v>0.23243700883999999</v>
      </c>
      <c r="AD840" s="153">
        <v>-0.15683209448999999</v>
      </c>
      <c r="AE840" s="153">
        <v>-0.50269124128999998</v>
      </c>
      <c r="AF840" s="181">
        <v>3.5408488999999999</v>
      </c>
      <c r="AG840" s="180">
        <v>161695.74296999999</v>
      </c>
      <c r="AH840" s="180">
        <v>99367.026308999993</v>
      </c>
      <c r="AI840" s="128" t="s">
        <v>46</v>
      </c>
      <c r="AJ840" s="128" t="s">
        <v>46</v>
      </c>
      <c r="AK840" s="128" t="s">
        <v>46</v>
      </c>
    </row>
    <row r="841" spans="1:37" ht="14.75" customHeight="1" x14ac:dyDescent="0.35">
      <c r="A841" s="8"/>
      <c r="B841" s="129">
        <v>8244542000111</v>
      </c>
      <c r="C841" s="125" t="s">
        <v>8339</v>
      </c>
      <c r="D841" s="122" t="s">
        <v>3393</v>
      </c>
      <c r="E841" s="126" t="s">
        <v>8323</v>
      </c>
      <c r="F841" s="126" t="s">
        <v>163</v>
      </c>
      <c r="G841" s="126" t="s">
        <v>3547</v>
      </c>
      <c r="H841" s="127">
        <v>1</v>
      </c>
      <c r="I841" s="127">
        <v>1</v>
      </c>
      <c r="J841" s="127">
        <v>1</v>
      </c>
      <c r="K841" s="126" t="s">
        <v>215</v>
      </c>
      <c r="L841" s="126" t="s">
        <v>215</v>
      </c>
      <c r="M841" s="153">
        <v>5.5000000000000005E-3</v>
      </c>
      <c r="N841" s="128" t="s">
        <v>46</v>
      </c>
      <c r="O841" s="155">
        <v>39000</v>
      </c>
      <c r="P841" s="153">
        <v>1.1757984979E-2</v>
      </c>
      <c r="Q841" s="153">
        <v>9.9876063617999999E-2</v>
      </c>
      <c r="R841" s="153">
        <v>0.12673775800000001</v>
      </c>
      <c r="S841" s="153">
        <v>0.24718442098000001</v>
      </c>
      <c r="T841" s="153">
        <v>0.40335715072</v>
      </c>
      <c r="U841" s="153">
        <v>0.96382434649999993</v>
      </c>
      <c r="V841" s="153">
        <v>0.96388074048999994</v>
      </c>
      <c r="W841" s="153">
        <v>0.95184410856000001</v>
      </c>
      <c r="X841" s="153">
        <v>0.95685154025000008</v>
      </c>
      <c r="Y841" s="153">
        <v>0.94365451170000003</v>
      </c>
      <c r="Z841" s="153">
        <v>1.0654651833999999E-3</v>
      </c>
      <c r="AA841" s="153">
        <v>2.1189964826999999E-3</v>
      </c>
      <c r="AB841" s="178">
        <v>-10.012708563</v>
      </c>
      <c r="AC841" s="177">
        <v>-10.601961984000001</v>
      </c>
      <c r="AD841" s="153">
        <v>0</v>
      </c>
      <c r="AE841" s="153">
        <v>-3.8101113274999999E-3</v>
      </c>
      <c r="AF841" s="181">
        <v>5.0120633999999997</v>
      </c>
      <c r="AG841" s="180">
        <v>44508.853869999999</v>
      </c>
      <c r="AH841" s="180">
        <v>1305.6828700000001</v>
      </c>
      <c r="AI841" s="128" t="s">
        <v>46</v>
      </c>
      <c r="AJ841" s="128" t="s">
        <v>46</v>
      </c>
      <c r="AK841" s="128" t="s">
        <v>46</v>
      </c>
    </row>
    <row r="842" spans="1:37" ht="14.75" customHeight="1" x14ac:dyDescent="0.35">
      <c r="A842" s="8"/>
      <c r="B842" s="129">
        <v>26362460000153</v>
      </c>
      <c r="C842" s="125" t="s">
        <v>8340</v>
      </c>
      <c r="D842" s="122" t="s">
        <v>3401</v>
      </c>
      <c r="E842" s="126" t="s">
        <v>8338</v>
      </c>
      <c r="F842" s="126" t="s">
        <v>114</v>
      </c>
      <c r="G842" s="126" t="s">
        <v>115</v>
      </c>
      <c r="H842" s="127">
        <v>100</v>
      </c>
      <c r="I842" s="127">
        <v>100</v>
      </c>
      <c r="J842" s="127">
        <v>100</v>
      </c>
      <c r="K842" s="126" t="s">
        <v>7615</v>
      </c>
      <c r="L842" s="126" t="s">
        <v>7525</v>
      </c>
      <c r="M842" s="153">
        <v>1.9E-2</v>
      </c>
      <c r="N842" s="128" t="s">
        <v>8341</v>
      </c>
      <c r="O842" s="155">
        <v>42733</v>
      </c>
      <c r="P842" s="153">
        <v>3.1605811764E-2</v>
      </c>
      <c r="Q842" s="153">
        <v>0.23676532058999999</v>
      </c>
      <c r="R842" s="153">
        <v>0.14746975101000001</v>
      </c>
      <c r="S842" s="153">
        <v>0.25959819298999998</v>
      </c>
      <c r="T842" s="153">
        <v>0.33490406679000001</v>
      </c>
      <c r="U842" s="153">
        <v>2.5907883809999999</v>
      </c>
      <c r="V842" s="153">
        <v>2.2849672311</v>
      </c>
      <c r="W842" s="153">
        <v>1.1075484993</v>
      </c>
      <c r="X842" s="153">
        <v>1.0049052840999999</v>
      </c>
      <c r="Y842" s="153">
        <v>0.78350844417999999</v>
      </c>
      <c r="Z842" s="153">
        <v>0.17027017254000001</v>
      </c>
      <c r="AA842" s="153">
        <v>0.22250575890000002</v>
      </c>
      <c r="AB842" s="178">
        <v>0.16133672228000001</v>
      </c>
      <c r="AC842" s="177">
        <v>0.4852686484</v>
      </c>
      <c r="AD842" s="153">
        <v>-0.11861739177000001</v>
      </c>
      <c r="AE842" s="153">
        <v>-0.44178940238000003</v>
      </c>
      <c r="AF842" s="181">
        <v>4.0472899</v>
      </c>
      <c r="AG842" s="180">
        <v>199717.40444000001</v>
      </c>
      <c r="AH842" s="180">
        <v>-6347.9454800000003</v>
      </c>
      <c r="AI842" s="128" t="s">
        <v>46</v>
      </c>
      <c r="AJ842" s="128" t="s">
        <v>46</v>
      </c>
      <c r="AK842" s="128" t="s">
        <v>46</v>
      </c>
    </row>
    <row r="843" spans="1:37" ht="14.75" customHeight="1" x14ac:dyDescent="0.35">
      <c r="A843" s="8"/>
      <c r="B843" s="129">
        <v>18302338000163</v>
      </c>
      <c r="C843" s="125" t="s">
        <v>8342</v>
      </c>
      <c r="D843" s="122" t="s">
        <v>3393</v>
      </c>
      <c r="E843" s="126" t="s">
        <v>8343</v>
      </c>
      <c r="F843" s="126" t="s">
        <v>114</v>
      </c>
      <c r="G843" s="126" t="s">
        <v>115</v>
      </c>
      <c r="H843" s="127">
        <v>20000</v>
      </c>
      <c r="I843" s="127">
        <v>1000</v>
      </c>
      <c r="J843" s="127">
        <v>10000</v>
      </c>
      <c r="K843" s="126" t="s">
        <v>8344</v>
      </c>
      <c r="L843" s="126" t="s">
        <v>3396</v>
      </c>
      <c r="M843" s="153">
        <v>0.02</v>
      </c>
      <c r="N843" s="128" t="s">
        <v>46</v>
      </c>
      <c r="O843" s="155">
        <v>43735</v>
      </c>
      <c r="P843" s="153">
        <v>4.1834025029000001E-2</v>
      </c>
      <c r="Q843" s="153">
        <v>0.30878725018000003</v>
      </c>
      <c r="R843" s="153">
        <v>0.22801542950000001</v>
      </c>
      <c r="S843" s="153">
        <v>0.61661826093000005</v>
      </c>
      <c r="T843" s="153">
        <v>0.70509650735999996</v>
      </c>
      <c r="U843" s="153">
        <v>3.4292144365000001</v>
      </c>
      <c r="V843" s="153">
        <v>2.9800341801000001</v>
      </c>
      <c r="W843" s="153">
        <v>1.7124742196</v>
      </c>
      <c r="X843" s="153">
        <v>2.3869309010999999</v>
      </c>
      <c r="Y843" s="153">
        <v>1.6495740789000002</v>
      </c>
      <c r="Z843" s="153">
        <v>0.16505899343</v>
      </c>
      <c r="AA843" s="153">
        <v>0.21265475432</v>
      </c>
      <c r="AB843" s="178">
        <v>0.59998918666000001</v>
      </c>
      <c r="AC843" s="177">
        <v>0.56965127552999995</v>
      </c>
      <c r="AD843" s="153">
        <v>-0.11424551815999999</v>
      </c>
      <c r="AE843" s="153">
        <v>-0.35685892912</v>
      </c>
      <c r="AF843" s="181">
        <v>17.55084866</v>
      </c>
      <c r="AG843" s="180">
        <v>368180.27341000002</v>
      </c>
      <c r="AH843" s="180">
        <v>5524.4438600000003</v>
      </c>
      <c r="AI843" s="128" t="s">
        <v>46</v>
      </c>
      <c r="AJ843" s="128" t="s">
        <v>46</v>
      </c>
      <c r="AK843" s="128" t="s">
        <v>46</v>
      </c>
    </row>
    <row r="844" spans="1:37" ht="14.75" customHeight="1" x14ac:dyDescent="0.35">
      <c r="A844" s="8"/>
      <c r="B844" s="129">
        <v>23668524000150</v>
      </c>
      <c r="C844" s="125" t="s">
        <v>8345</v>
      </c>
      <c r="D844" s="122" t="s">
        <v>3393</v>
      </c>
      <c r="E844" s="126" t="s">
        <v>8346</v>
      </c>
      <c r="F844" s="126" t="s">
        <v>163</v>
      </c>
      <c r="G844" s="126" t="s">
        <v>3566</v>
      </c>
      <c r="H844" s="127">
        <v>1</v>
      </c>
      <c r="I844" s="127">
        <v>1</v>
      </c>
      <c r="J844" s="127">
        <v>1</v>
      </c>
      <c r="K844" s="126" t="s">
        <v>215</v>
      </c>
      <c r="L844" s="126" t="s">
        <v>215</v>
      </c>
      <c r="M844" s="153">
        <v>2E-3</v>
      </c>
      <c r="N844" s="128" t="s">
        <v>46</v>
      </c>
      <c r="O844" s="155">
        <v>42403</v>
      </c>
      <c r="P844" s="153">
        <v>1.2100888460000001E-2</v>
      </c>
      <c r="Q844" s="153">
        <v>0.10317786566000001</v>
      </c>
      <c r="R844" s="153">
        <v>0.13242811661999998</v>
      </c>
      <c r="S844" s="153">
        <v>0.25873493542999998</v>
      </c>
      <c r="T844" s="153">
        <v>0.42884638477000003</v>
      </c>
      <c r="U844" s="153">
        <v>0.99193279564999992</v>
      </c>
      <c r="V844" s="153">
        <v>0.99574566671999998</v>
      </c>
      <c r="W844" s="153">
        <v>0.99458065692999997</v>
      </c>
      <c r="X844" s="153">
        <v>1.0015636118</v>
      </c>
      <c r="Y844" s="153">
        <v>1.0032866036000001</v>
      </c>
      <c r="Z844" s="153">
        <v>9.1836209392000007E-4</v>
      </c>
      <c r="AA844" s="153">
        <v>4.1537602911000003E-3</v>
      </c>
      <c r="AB844" s="178">
        <v>-1.7210478766999999</v>
      </c>
      <c r="AC844" s="177">
        <v>-0.73905810023999996</v>
      </c>
      <c r="AD844" s="153">
        <v>0</v>
      </c>
      <c r="AE844" s="153">
        <v>-1.0391562203999999E-2</v>
      </c>
      <c r="AF844" s="181">
        <v>2.2762736000000001</v>
      </c>
      <c r="AG844" s="180">
        <v>1245861.3984999999</v>
      </c>
      <c r="AH844" s="180">
        <v>-44989.253109999998</v>
      </c>
      <c r="AI844" s="128" t="s">
        <v>46</v>
      </c>
      <c r="AJ844" s="128" t="s">
        <v>46</v>
      </c>
      <c r="AK844" s="128" t="s">
        <v>46</v>
      </c>
    </row>
    <row r="845" spans="1:37" ht="14.75" customHeight="1" x14ac:dyDescent="0.35">
      <c r="A845" s="8"/>
      <c r="B845" s="129">
        <v>47548659000140</v>
      </c>
      <c r="C845" s="125" t="s">
        <v>8347</v>
      </c>
      <c r="D845" s="122"/>
      <c r="E845" s="126" t="s">
        <v>8335</v>
      </c>
      <c r="F845" s="126" t="s">
        <v>114</v>
      </c>
      <c r="G845" s="126" t="s">
        <v>115</v>
      </c>
      <c r="H845" s="127">
        <v>1000</v>
      </c>
      <c r="I845" s="127">
        <v>100</v>
      </c>
      <c r="J845" s="127">
        <v>100</v>
      </c>
      <c r="K845" s="126" t="s">
        <v>214</v>
      </c>
      <c r="L845" s="126" t="s">
        <v>3556</v>
      </c>
      <c r="M845" s="153">
        <v>0.02</v>
      </c>
      <c r="N845" s="128" t="s">
        <v>3414</v>
      </c>
      <c r="O845" s="155">
        <v>44834</v>
      </c>
      <c r="P845" s="153">
        <v>2.6218160859999999E-2</v>
      </c>
      <c r="Q845" s="153">
        <v>0.3177395469</v>
      </c>
      <c r="R845" s="153">
        <v>0.15869686575</v>
      </c>
      <c r="S845" s="153">
        <v>0.24977394344000001</v>
      </c>
      <c r="T845" s="153">
        <v>0.38587919999999998</v>
      </c>
      <c r="U845" s="153">
        <v>2.1491524100999997</v>
      </c>
      <c r="V845" s="153">
        <v>3.0664307208000001</v>
      </c>
      <c r="W845" s="153">
        <v>1.1918679885999999</v>
      </c>
      <c r="X845" s="153">
        <v>0.96687558845999999</v>
      </c>
      <c r="Y845" s="153">
        <v>0.90276482616999998</v>
      </c>
      <c r="Z845" s="153">
        <v>0.18719899511000002</v>
      </c>
      <c r="AA845" s="153">
        <v>0.20084326999999999</v>
      </c>
      <c r="AB845" s="178">
        <v>0.21759773456000001</v>
      </c>
      <c r="AC845" s="177">
        <v>5.1375970253000003E-2</v>
      </c>
      <c r="AD845" s="153">
        <v>-0.15676872596000002</v>
      </c>
      <c r="AE845" s="153">
        <v>-0.22647594189</v>
      </c>
      <c r="AF845" s="181">
        <v>1.3858792</v>
      </c>
      <c r="AG845" s="180">
        <v>11117.98826</v>
      </c>
      <c r="AH845" s="180">
        <v>2121.0653200000002</v>
      </c>
      <c r="AI845" s="128" t="s">
        <v>46</v>
      </c>
      <c r="AJ845" s="128" t="s">
        <v>46</v>
      </c>
      <c r="AK845" s="128" t="s">
        <v>46</v>
      </c>
    </row>
    <row r="846" spans="1:37" ht="14.75" customHeight="1" x14ac:dyDescent="0.35">
      <c r="A846" s="8"/>
      <c r="B846" s="129">
        <v>55809957000175</v>
      </c>
      <c r="C846" s="125" t="s">
        <v>8348</v>
      </c>
      <c r="D846" s="122"/>
      <c r="E846" s="126" t="s">
        <v>8349</v>
      </c>
      <c r="F846" s="126" t="s">
        <v>114</v>
      </c>
      <c r="G846" s="126" t="s">
        <v>4426</v>
      </c>
      <c r="H846" s="127" t="s">
        <v>46</v>
      </c>
      <c r="I846" s="127" t="s">
        <v>46</v>
      </c>
      <c r="J846" s="127" t="s">
        <v>46</v>
      </c>
      <c r="K846" s="126" t="s">
        <v>7460</v>
      </c>
      <c r="L846" s="126" t="s">
        <v>7644</v>
      </c>
      <c r="M846" s="153">
        <v>1.1399999999999999E-2</v>
      </c>
      <c r="N846" s="128" t="s">
        <v>46</v>
      </c>
      <c r="O846" s="155">
        <v>45526</v>
      </c>
      <c r="P846" s="153">
        <v>3.1541021673999997E-2</v>
      </c>
      <c r="Q846" s="153">
        <v>9.0269067204999994E-3</v>
      </c>
      <c r="R846" s="153">
        <v>0.18177723967999998</v>
      </c>
      <c r="S846" s="153" t="s">
        <v>46</v>
      </c>
      <c r="T846" s="153" t="s">
        <v>46</v>
      </c>
      <c r="U846" s="153">
        <v>2.5854774142999997</v>
      </c>
      <c r="V846" s="153">
        <v>8.7116584484000004E-2</v>
      </c>
      <c r="W846" s="153">
        <v>1.3652095270000002</v>
      </c>
      <c r="X846" s="153" t="s">
        <v>46</v>
      </c>
      <c r="Y846" s="153" t="s">
        <v>46</v>
      </c>
      <c r="Z846" s="153">
        <v>0.20953675190999999</v>
      </c>
      <c r="AA846" s="153">
        <v>0.20749972046000001</v>
      </c>
      <c r="AB846" s="178">
        <v>0.31497157512000001</v>
      </c>
      <c r="AC846" s="177">
        <v>0.23798553943</v>
      </c>
      <c r="AD846" s="153">
        <v>-0.23583448987</v>
      </c>
      <c r="AE846" s="153">
        <v>-0.23583448987</v>
      </c>
      <c r="AF846" s="181">
        <v>1.1796950900000001</v>
      </c>
      <c r="AG846" s="180">
        <v>23460.70364</v>
      </c>
      <c r="AH846" s="180">
        <v>6272.8835799999997</v>
      </c>
      <c r="AI846" s="128" t="s">
        <v>46</v>
      </c>
      <c r="AJ846" s="128" t="s">
        <v>46</v>
      </c>
      <c r="AK846" s="128" t="s">
        <v>46</v>
      </c>
    </row>
    <row r="847" spans="1:37" ht="14.75" customHeight="1" x14ac:dyDescent="0.35">
      <c r="A847" s="8"/>
      <c r="B847" s="129">
        <v>41063625000180</v>
      </c>
      <c r="C847" s="125" t="s">
        <v>8350</v>
      </c>
      <c r="D847" s="122"/>
      <c r="E847" s="126" t="s">
        <v>8351</v>
      </c>
      <c r="F847" s="126" t="s">
        <v>163</v>
      </c>
      <c r="G847" s="126" t="s">
        <v>3566</v>
      </c>
      <c r="H847" s="127" t="s">
        <v>46</v>
      </c>
      <c r="I847" s="127" t="s">
        <v>46</v>
      </c>
      <c r="J847" s="127" t="s">
        <v>46</v>
      </c>
      <c r="K847" s="126" t="s">
        <v>215</v>
      </c>
      <c r="L847" s="126" t="s">
        <v>3378</v>
      </c>
      <c r="M847" s="153">
        <v>2E-3</v>
      </c>
      <c r="N847" s="128" t="s">
        <v>46</v>
      </c>
      <c r="O847" s="155">
        <v>44428</v>
      </c>
      <c r="P847" s="153">
        <v>1.1753793627999999E-2</v>
      </c>
      <c r="Q847" s="153">
        <v>9.9398623194999994E-2</v>
      </c>
      <c r="R847" s="153">
        <v>1.5388909711000001E-2</v>
      </c>
      <c r="S847" s="153">
        <v>0.12206423422</v>
      </c>
      <c r="T847" s="153">
        <v>-0.43948642949000005</v>
      </c>
      <c r="U847" s="153">
        <v>0.96348077344000005</v>
      </c>
      <c r="V847" s="153">
        <v>0.95927307364000003</v>
      </c>
      <c r="W847" s="153">
        <v>0.11557599940999999</v>
      </c>
      <c r="X847" s="153">
        <v>0.47251097000000003</v>
      </c>
      <c r="Y847" s="153">
        <v>-1.0281790003</v>
      </c>
      <c r="Z847" s="153">
        <v>0.10475715506</v>
      </c>
      <c r="AA847" s="153">
        <v>0.60156177398999999</v>
      </c>
      <c r="AB847" s="178">
        <v>-1.0019758752000001</v>
      </c>
      <c r="AC847" s="177">
        <v>-0.69249137221000001</v>
      </c>
      <c r="AD847" s="153">
        <v>-9.9023332992000002E-2</v>
      </c>
      <c r="AE847" s="153">
        <v>-0.79669923244000007</v>
      </c>
      <c r="AF847" s="181">
        <v>0.2324475</v>
      </c>
      <c r="AG847" s="180">
        <v>14014.310359999999</v>
      </c>
      <c r="AH847" s="180">
        <v>0</v>
      </c>
      <c r="AI847" s="128" t="s">
        <v>46</v>
      </c>
      <c r="AJ847" s="128" t="s">
        <v>46</v>
      </c>
      <c r="AK847" s="128" t="s">
        <v>46</v>
      </c>
    </row>
    <row r="848" spans="1:37" ht="14.75" customHeight="1" x14ac:dyDescent="0.35">
      <c r="A848" s="8"/>
      <c r="B848" s="129">
        <v>28651424000135</v>
      </c>
      <c r="C848" s="125" t="s">
        <v>8352</v>
      </c>
      <c r="D848" s="122" t="s">
        <v>3394</v>
      </c>
      <c r="E848" s="126" t="s">
        <v>8353</v>
      </c>
      <c r="F848" s="126" t="s">
        <v>163</v>
      </c>
      <c r="G848" s="126" t="s">
        <v>3547</v>
      </c>
      <c r="H848" s="127">
        <v>1000</v>
      </c>
      <c r="I848" s="127">
        <v>0</v>
      </c>
      <c r="J848" s="127">
        <v>1000</v>
      </c>
      <c r="K848" s="126" t="s">
        <v>216</v>
      </c>
      <c r="L848" s="126" t="s">
        <v>224</v>
      </c>
      <c r="M848" s="153">
        <v>9.7000000000000003E-3</v>
      </c>
      <c r="N848" s="128" t="s">
        <v>46</v>
      </c>
      <c r="O848" s="155">
        <v>43090</v>
      </c>
      <c r="P848" s="153">
        <v>1.4900836713E-2</v>
      </c>
      <c r="Q848" s="153">
        <v>0.11618975551000001</v>
      </c>
      <c r="R848" s="153">
        <v>0.14674612583999999</v>
      </c>
      <c r="S848" s="153">
        <v>0.29910409996999998</v>
      </c>
      <c r="T848" s="153">
        <v>0.4626062615</v>
      </c>
      <c r="U848" s="153">
        <v>1.2214498684999999</v>
      </c>
      <c r="V848" s="153">
        <v>1.1213203998000001</v>
      </c>
      <c r="W848" s="153">
        <v>1.1021138257</v>
      </c>
      <c r="X848" s="153">
        <v>1.1578327534000001</v>
      </c>
      <c r="Y848" s="153">
        <v>1.0822678735</v>
      </c>
      <c r="Z848" s="153">
        <v>3.2032888861999996E-3</v>
      </c>
      <c r="AA848" s="153">
        <v>8.4356013755999999E-3</v>
      </c>
      <c r="AB848" s="178">
        <v>3.9245805270999998</v>
      </c>
      <c r="AC848" s="177">
        <v>1.3116773390000001</v>
      </c>
      <c r="AD848" s="153">
        <v>-2.9303398850000001E-4</v>
      </c>
      <c r="AE848" s="153">
        <v>-9.5125128445000002E-3</v>
      </c>
      <c r="AF848" s="181">
        <v>2045.2620562</v>
      </c>
      <c r="AG848" s="180">
        <v>86948.300959999993</v>
      </c>
      <c r="AH848" s="180">
        <v>7563.1766600000001</v>
      </c>
      <c r="AI848" s="128">
        <v>0.46761622195000002</v>
      </c>
      <c r="AJ848" s="128">
        <v>0</v>
      </c>
      <c r="AK848" s="128">
        <v>0</v>
      </c>
    </row>
    <row r="849" spans="1:37" ht="14.75" customHeight="1" x14ac:dyDescent="0.35">
      <c r="A849" s="8"/>
      <c r="B849" s="129">
        <v>34658753000100</v>
      </c>
      <c r="C849" s="125" t="s">
        <v>8354</v>
      </c>
      <c r="D849" s="122" t="s">
        <v>3394</v>
      </c>
      <c r="E849" s="126" t="s">
        <v>8355</v>
      </c>
      <c r="F849" s="126" t="s">
        <v>114</v>
      </c>
      <c r="G849" s="126" t="s">
        <v>115</v>
      </c>
      <c r="H849" s="127">
        <v>500</v>
      </c>
      <c r="I849" s="127">
        <v>500</v>
      </c>
      <c r="J849" s="127">
        <v>500</v>
      </c>
      <c r="K849" s="126" t="s">
        <v>216</v>
      </c>
      <c r="L849" s="126" t="s">
        <v>223</v>
      </c>
      <c r="M849" s="153">
        <v>0.01</v>
      </c>
      <c r="N849" s="128" t="s">
        <v>46</v>
      </c>
      <c r="O849" s="155">
        <v>43857</v>
      </c>
      <c r="P849" s="153">
        <v>3.6471356403000005E-2</v>
      </c>
      <c r="Q849" s="153">
        <v>2.7920403044999998E-3</v>
      </c>
      <c r="R849" s="153">
        <v>0.19433846429999999</v>
      </c>
      <c r="S849" s="153">
        <v>0.78194511198000005</v>
      </c>
      <c r="T849" s="153">
        <v>1.1110264976000002</v>
      </c>
      <c r="U849" s="153">
        <v>2.9896263104000003</v>
      </c>
      <c r="V849" s="153">
        <v>2.6945333833999999E-2</v>
      </c>
      <c r="W849" s="153">
        <v>1.4595486397999999</v>
      </c>
      <c r="X849" s="153">
        <v>3.0269115740000001</v>
      </c>
      <c r="Y849" s="153">
        <v>2.5992477516000001</v>
      </c>
      <c r="Z849" s="153">
        <v>0.19694600136999998</v>
      </c>
      <c r="AA849" s="153">
        <v>0.21001874164000001</v>
      </c>
      <c r="AB849" s="178">
        <v>0.37957451945999998</v>
      </c>
      <c r="AC849" s="177">
        <v>0.56660948973000003</v>
      </c>
      <c r="AD849" s="153">
        <v>-0.23581847807</v>
      </c>
      <c r="AE849" s="153">
        <v>-0.34741581240999997</v>
      </c>
      <c r="AF849" s="181">
        <v>2.7761925600000001</v>
      </c>
      <c r="AG849" s="180">
        <v>54055.427889999999</v>
      </c>
      <c r="AH849" s="180">
        <v>-3474.6577200000002</v>
      </c>
      <c r="AI849" s="128" t="s">
        <v>46</v>
      </c>
      <c r="AJ849" s="128" t="s">
        <v>46</v>
      </c>
      <c r="AK849" s="128" t="s">
        <v>46</v>
      </c>
    </row>
    <row r="850" spans="1:37" ht="14.75" customHeight="1" x14ac:dyDescent="0.35">
      <c r="A850" s="8"/>
      <c r="B850" s="129">
        <v>50860990000106</v>
      </c>
      <c r="C850" s="125" t="s">
        <v>8356</v>
      </c>
      <c r="D850" s="122"/>
      <c r="E850" s="126" t="s">
        <v>8333</v>
      </c>
      <c r="F850" s="126" t="s">
        <v>114</v>
      </c>
      <c r="G850" s="126" t="s">
        <v>115</v>
      </c>
      <c r="H850" s="127" t="s">
        <v>46</v>
      </c>
      <c r="I850" s="127" t="s">
        <v>46</v>
      </c>
      <c r="J850" s="127" t="s">
        <v>46</v>
      </c>
      <c r="K850" s="126" t="s">
        <v>3378</v>
      </c>
      <c r="L850" s="126" t="s">
        <v>7460</v>
      </c>
      <c r="M850" s="153">
        <v>1.4999999999999999E-2</v>
      </c>
      <c r="N850" s="128" t="s">
        <v>46</v>
      </c>
      <c r="O850" s="155">
        <v>45436</v>
      </c>
      <c r="P850" s="153">
        <v>6.5020633260999994E-2</v>
      </c>
      <c r="Q850" s="153">
        <v>0.28713778294000003</v>
      </c>
      <c r="R850" s="153">
        <v>0.22988221120999999</v>
      </c>
      <c r="S850" s="153" t="s">
        <v>46</v>
      </c>
      <c r="T850" s="153" t="s">
        <v>46</v>
      </c>
      <c r="U850" s="153">
        <v>5.3298647236000001</v>
      </c>
      <c r="V850" s="153">
        <v>2.7711001898000003</v>
      </c>
      <c r="W850" s="153">
        <v>1.7264943917</v>
      </c>
      <c r="X850" s="153" t="s">
        <v>46</v>
      </c>
      <c r="Y850" s="153" t="s">
        <v>46</v>
      </c>
      <c r="Z850" s="153">
        <v>0.15580434762000001</v>
      </c>
      <c r="AA850" s="153">
        <v>0.14978236732</v>
      </c>
      <c r="AB850" s="178">
        <v>0.63523986849000003</v>
      </c>
      <c r="AC850" s="177">
        <v>0.21748089913999999</v>
      </c>
      <c r="AD850" s="153">
        <v>-9.7924305225000008E-2</v>
      </c>
      <c r="AE850" s="153">
        <v>-0.10752794818</v>
      </c>
      <c r="AF850" s="181">
        <v>1.2075596399999999</v>
      </c>
      <c r="AG850" s="180">
        <v>19342.505369999999</v>
      </c>
      <c r="AH850" s="180">
        <v>12637.1409</v>
      </c>
      <c r="AI850" s="128">
        <v>0</v>
      </c>
      <c r="AJ850" s="128">
        <v>0</v>
      </c>
      <c r="AK850" s="128">
        <v>0</v>
      </c>
    </row>
    <row r="851" spans="1:37" ht="14.75" customHeight="1" x14ac:dyDescent="0.35">
      <c r="A851" s="8"/>
      <c r="B851" s="129">
        <v>50860959000175</v>
      </c>
      <c r="C851" s="125" t="s">
        <v>8357</v>
      </c>
      <c r="D851" s="122"/>
      <c r="E851" s="126" t="s">
        <v>8333</v>
      </c>
      <c r="F851" s="126" t="s">
        <v>114</v>
      </c>
      <c r="G851" s="126" t="s">
        <v>115</v>
      </c>
      <c r="H851" s="127">
        <v>2500</v>
      </c>
      <c r="I851" s="127">
        <v>500</v>
      </c>
      <c r="J851" s="127">
        <v>2500</v>
      </c>
      <c r="K851" s="126" t="s">
        <v>216</v>
      </c>
      <c r="L851" s="126" t="s">
        <v>223</v>
      </c>
      <c r="M851" s="153">
        <v>2.0999999999999999E-3</v>
      </c>
      <c r="N851" s="128" t="s">
        <v>46</v>
      </c>
      <c r="O851" s="155">
        <v>45391</v>
      </c>
      <c r="P851" s="153">
        <v>6.9949753621000005E-2</v>
      </c>
      <c r="Q851" s="153">
        <v>0.32632780930000005</v>
      </c>
      <c r="R851" s="153">
        <v>0.27205741760999996</v>
      </c>
      <c r="S851" s="153" t="s">
        <v>46</v>
      </c>
      <c r="T851" s="153" t="s">
        <v>46</v>
      </c>
      <c r="U851" s="153">
        <v>5.7339140754000004</v>
      </c>
      <c r="V851" s="153">
        <v>3.1493140505999997</v>
      </c>
      <c r="W851" s="153">
        <v>2.0432446827000001</v>
      </c>
      <c r="X851" s="153" t="s">
        <v>46</v>
      </c>
      <c r="Y851" s="153" t="s">
        <v>46</v>
      </c>
      <c r="Z851" s="153">
        <v>0.15941138362000001</v>
      </c>
      <c r="AA851" s="153">
        <v>0.15612964641999999</v>
      </c>
      <c r="AB851" s="178">
        <v>0.86257604857000003</v>
      </c>
      <c r="AC851" s="177">
        <v>-0.14426539496999999</v>
      </c>
      <c r="AD851" s="153">
        <v>-9.9930601494000001E-2</v>
      </c>
      <c r="AE851" s="153">
        <v>-0.16713477000000002</v>
      </c>
      <c r="AF851" s="181">
        <v>1.1291200400000001</v>
      </c>
      <c r="AG851" s="180">
        <v>82258.295970000006</v>
      </c>
      <c r="AH851" s="180">
        <v>6744.6440899999998</v>
      </c>
      <c r="AI851" s="128">
        <v>0</v>
      </c>
      <c r="AJ851" s="128">
        <v>0</v>
      </c>
      <c r="AK851" s="128">
        <v>0</v>
      </c>
    </row>
    <row r="852" spans="1:37" ht="14.75" customHeight="1" x14ac:dyDescent="0.35">
      <c r="A852" s="8"/>
      <c r="B852" s="129">
        <v>52652331000100</v>
      </c>
      <c r="C852" s="125" t="s">
        <v>8358</v>
      </c>
      <c r="D852" s="122"/>
      <c r="E852" s="126" t="s">
        <v>8333</v>
      </c>
      <c r="F852" s="126" t="s">
        <v>114</v>
      </c>
      <c r="G852" s="126" t="s">
        <v>4426</v>
      </c>
      <c r="H852" s="127">
        <v>2500</v>
      </c>
      <c r="I852" s="127">
        <v>500</v>
      </c>
      <c r="J852" s="127">
        <v>2500</v>
      </c>
      <c r="K852" s="126" t="s">
        <v>223</v>
      </c>
      <c r="L852" s="126" t="s">
        <v>3378</v>
      </c>
      <c r="M852" s="153">
        <v>2.0999999999999999E-3</v>
      </c>
      <c r="N852" s="128" t="s">
        <v>46</v>
      </c>
      <c r="O852" s="155">
        <v>45490</v>
      </c>
      <c r="P852" s="153">
        <v>1.9083421079000001E-2</v>
      </c>
      <c r="Q852" s="153">
        <v>-2.0351678086E-4</v>
      </c>
      <c r="R852" s="153">
        <v>6.6926754259999999E-2</v>
      </c>
      <c r="S852" s="153" t="s">
        <v>46</v>
      </c>
      <c r="T852" s="153" t="s">
        <v>46</v>
      </c>
      <c r="U852" s="153">
        <v>1.5643042479</v>
      </c>
      <c r="V852" s="153">
        <v>-1.9640932805000001E-3</v>
      </c>
      <c r="W852" s="153">
        <v>0.50264291991999999</v>
      </c>
      <c r="X852" s="153" t="s">
        <v>46</v>
      </c>
      <c r="Y852" s="153" t="s">
        <v>46</v>
      </c>
      <c r="Z852" s="153">
        <v>0.23171353344000001</v>
      </c>
      <c r="AA852" s="153">
        <v>0.24481827853999999</v>
      </c>
      <c r="AB852" s="178">
        <v>-0.14375688384999999</v>
      </c>
      <c r="AC852" s="177">
        <v>4.3531869543E-2</v>
      </c>
      <c r="AD852" s="153">
        <v>-0.23716518667</v>
      </c>
      <c r="AE852" s="153">
        <v>-0.23716518667</v>
      </c>
      <c r="AF852" s="181">
        <v>1.13038919</v>
      </c>
      <c r="AG852" s="180">
        <v>60213.792329999997</v>
      </c>
      <c r="AH852" s="180">
        <v>19706.177169999999</v>
      </c>
      <c r="AI852" s="128" t="s">
        <v>46</v>
      </c>
      <c r="AJ852" s="128" t="s">
        <v>46</v>
      </c>
      <c r="AK852" s="128" t="s">
        <v>46</v>
      </c>
    </row>
    <row r="853" spans="1:37" ht="14.75" customHeight="1" x14ac:dyDescent="0.35">
      <c r="A853" s="8"/>
      <c r="B853" s="129">
        <v>52805557000101</v>
      </c>
      <c r="C853" s="125" t="s">
        <v>8359</v>
      </c>
      <c r="D853" s="122"/>
      <c r="E853" s="126" t="s">
        <v>8360</v>
      </c>
      <c r="F853" s="126" t="s">
        <v>114</v>
      </c>
      <c r="G853" s="126" t="s">
        <v>8361</v>
      </c>
      <c r="H853" s="127" t="s">
        <v>46</v>
      </c>
      <c r="I853" s="127" t="s">
        <v>46</v>
      </c>
      <c r="J853" s="127" t="s">
        <v>46</v>
      </c>
      <c r="K853" s="126" t="s">
        <v>215</v>
      </c>
      <c r="L853" s="126" t="s">
        <v>215</v>
      </c>
      <c r="M853" s="153">
        <v>2.0400000000000001E-2</v>
      </c>
      <c r="N853" s="128" t="s">
        <v>46</v>
      </c>
      <c r="O853" s="155">
        <v>45275</v>
      </c>
      <c r="P853" s="153">
        <v>0.36300076801999998</v>
      </c>
      <c r="Q853" s="153">
        <v>-0.14905278176</v>
      </c>
      <c r="R853" s="153">
        <v>-0.15665655196</v>
      </c>
      <c r="S853" s="153" t="s">
        <v>46</v>
      </c>
      <c r="T853" s="153" t="s">
        <v>46</v>
      </c>
      <c r="U853" s="153">
        <v>29.755861964000001</v>
      </c>
      <c r="V853" s="153">
        <v>-1.4384738490000002</v>
      </c>
      <c r="W853" s="153">
        <v>-1.176544531</v>
      </c>
      <c r="X853" s="153" t="s">
        <v>46</v>
      </c>
      <c r="Y853" s="153" t="s">
        <v>46</v>
      </c>
      <c r="Z853" s="153">
        <v>0.36980441747999998</v>
      </c>
      <c r="AA853" s="153">
        <v>0.29359945503000001</v>
      </c>
      <c r="AB853" s="178">
        <v>-0.51626991489999996</v>
      </c>
      <c r="AC853" s="177">
        <v>-0.13117869911999999</v>
      </c>
      <c r="AD853" s="153">
        <v>-0.41559673058000002</v>
      </c>
      <c r="AE853" s="153">
        <v>-0.42272175926000005</v>
      </c>
      <c r="AF853" s="181">
        <v>1.05393695</v>
      </c>
      <c r="AG853" s="180">
        <v>49940.513460000002</v>
      </c>
      <c r="AH853" s="180">
        <v>24462.44959</v>
      </c>
      <c r="AI853" s="128">
        <v>0</v>
      </c>
      <c r="AJ853" s="128">
        <v>0</v>
      </c>
      <c r="AK853" s="128">
        <v>0</v>
      </c>
    </row>
    <row r="854" spans="1:37" ht="14.75" customHeight="1" x14ac:dyDescent="0.35">
      <c r="A854" s="8"/>
      <c r="B854" s="129">
        <v>55273611000103</v>
      </c>
      <c r="C854" s="125" t="s">
        <v>8362</v>
      </c>
      <c r="D854" s="122"/>
      <c r="E854" s="126" t="s">
        <v>8363</v>
      </c>
      <c r="F854" s="126" t="s">
        <v>114</v>
      </c>
      <c r="G854" s="126" t="s">
        <v>8361</v>
      </c>
      <c r="H854" s="127" t="s">
        <v>46</v>
      </c>
      <c r="I854" s="127" t="s">
        <v>46</v>
      </c>
      <c r="J854" s="127" t="s">
        <v>46</v>
      </c>
      <c r="K854" s="126" t="s">
        <v>215</v>
      </c>
      <c r="L854" s="126" t="s">
        <v>215</v>
      </c>
      <c r="M854" s="153">
        <v>1.9699999999999999E-2</v>
      </c>
      <c r="N854" s="128" t="s">
        <v>8364</v>
      </c>
      <c r="O854" s="155">
        <v>45462</v>
      </c>
      <c r="P854" s="153">
        <v>0.10418845452999999</v>
      </c>
      <c r="Q854" s="153">
        <v>0.36155052427000001</v>
      </c>
      <c r="R854" s="153">
        <v>0.10378785986</v>
      </c>
      <c r="S854" s="153" t="s">
        <v>46</v>
      </c>
      <c r="T854" s="153" t="s">
        <v>46</v>
      </c>
      <c r="U854" s="153">
        <v>8.5405253775999999</v>
      </c>
      <c r="V854" s="153">
        <v>3.4892403087999999</v>
      </c>
      <c r="W854" s="153">
        <v>0.77948248818999999</v>
      </c>
      <c r="X854" s="153" t="s">
        <v>46</v>
      </c>
      <c r="Y854" s="153" t="s">
        <v>46</v>
      </c>
      <c r="Z854" s="153">
        <v>0.46140072320000003</v>
      </c>
      <c r="AA854" s="153">
        <v>0.44730419435000002</v>
      </c>
      <c r="AB854" s="178">
        <v>0.18048389078999999</v>
      </c>
      <c r="AC854" s="177">
        <v>0.19925669088</v>
      </c>
      <c r="AD854" s="153">
        <v>-0.42044132070000001</v>
      </c>
      <c r="AE854" s="153">
        <v>-0.48599761852000001</v>
      </c>
      <c r="AF854" s="181">
        <v>1.1446919200000001</v>
      </c>
      <c r="AG854" s="180">
        <v>61897.757440000001</v>
      </c>
      <c r="AH854" s="180">
        <v>15000</v>
      </c>
      <c r="AI854" s="128">
        <v>0</v>
      </c>
      <c r="AJ854" s="128">
        <v>0</v>
      </c>
      <c r="AK854" s="128">
        <v>0</v>
      </c>
    </row>
    <row r="855" spans="1:37" ht="14.75" customHeight="1" x14ac:dyDescent="0.35">
      <c r="A855" s="8"/>
      <c r="B855" s="129">
        <v>42922247000105</v>
      </c>
      <c r="C855" s="125" t="s">
        <v>8365</v>
      </c>
      <c r="D855" s="122"/>
      <c r="E855" s="126" t="s">
        <v>8366</v>
      </c>
      <c r="F855" s="126" t="s">
        <v>114</v>
      </c>
      <c r="G855" s="126" t="s">
        <v>267</v>
      </c>
      <c r="H855" s="127">
        <v>5000</v>
      </c>
      <c r="I855" s="127">
        <v>5000</v>
      </c>
      <c r="J855" s="127">
        <v>5000</v>
      </c>
      <c r="K855" s="126" t="s">
        <v>216</v>
      </c>
      <c r="L855" s="126" t="s">
        <v>223</v>
      </c>
      <c r="M855" s="153">
        <v>2.5000000000000001E-2</v>
      </c>
      <c r="N855" s="128" t="s">
        <v>8367</v>
      </c>
      <c r="O855" s="155">
        <v>44662</v>
      </c>
      <c r="P855" s="153">
        <v>4.1840140640000002E-2</v>
      </c>
      <c r="Q855" s="153">
        <v>0.23641957349999998</v>
      </c>
      <c r="R855" s="153">
        <v>0.14491763014</v>
      </c>
      <c r="S855" s="153">
        <v>0.11630336970000001</v>
      </c>
      <c r="T855" s="153">
        <v>0.20999399567000002</v>
      </c>
      <c r="U855" s="153">
        <v>3.4297157447000002</v>
      </c>
      <c r="V855" s="153">
        <v>2.2816305059999999</v>
      </c>
      <c r="W855" s="153">
        <v>1.0883811946999999</v>
      </c>
      <c r="X855" s="153">
        <v>0.45021064838999997</v>
      </c>
      <c r="Y855" s="153">
        <v>0.49128119110999996</v>
      </c>
      <c r="Z855" s="153">
        <v>0.18843408516000001</v>
      </c>
      <c r="AA855" s="153">
        <v>0.25626225271999997</v>
      </c>
      <c r="AB855" s="178">
        <v>0.15150610316999999</v>
      </c>
      <c r="AC855" s="177">
        <v>-0.23601610579000001</v>
      </c>
      <c r="AD855" s="153">
        <v>-0.13437776134000001</v>
      </c>
      <c r="AE855" s="153">
        <v>-0.31108468821000002</v>
      </c>
      <c r="AF855" s="181">
        <v>1.0887536499999999</v>
      </c>
      <c r="AG855" s="180">
        <v>22351.57173</v>
      </c>
      <c r="AH855" s="180">
        <v>-3621.8905300000001</v>
      </c>
      <c r="AI855" s="128">
        <v>0</v>
      </c>
      <c r="AJ855" s="128">
        <v>0</v>
      </c>
      <c r="AK855" s="128">
        <v>0</v>
      </c>
    </row>
    <row r="856" spans="1:37" ht="14.75" customHeight="1" x14ac:dyDescent="0.35">
      <c r="A856" s="8"/>
      <c r="B856" s="129">
        <v>7899238000140</v>
      </c>
      <c r="C856" s="125" t="s">
        <v>8368</v>
      </c>
      <c r="D856" s="122" t="s">
        <v>3552</v>
      </c>
      <c r="E856" s="126" t="s">
        <v>8366</v>
      </c>
      <c r="F856" s="126" t="s">
        <v>114</v>
      </c>
      <c r="G856" s="126" t="s">
        <v>5078</v>
      </c>
      <c r="H856" s="127">
        <v>5000</v>
      </c>
      <c r="I856" s="127">
        <v>5000</v>
      </c>
      <c r="J856" s="127">
        <v>5000</v>
      </c>
      <c r="K856" s="126" t="s">
        <v>216</v>
      </c>
      <c r="L856" s="126" t="s">
        <v>223</v>
      </c>
      <c r="M856" s="153">
        <v>2.5000000000000001E-2</v>
      </c>
      <c r="N856" s="128" t="s">
        <v>7504</v>
      </c>
      <c r="O856" s="155">
        <v>38818</v>
      </c>
      <c r="P856" s="153">
        <v>5.9866391783999998E-3</v>
      </c>
      <c r="Q856" s="153">
        <v>0.28355670608</v>
      </c>
      <c r="R856" s="153">
        <v>4.1922319077000003E-2</v>
      </c>
      <c r="S856" s="153">
        <v>5.6152973387999995E-2</v>
      </c>
      <c r="T856" s="153">
        <v>-9.8029416268999997E-2</v>
      </c>
      <c r="U856" s="153">
        <v>0.49073617665000002</v>
      </c>
      <c r="V856" s="153">
        <v>2.7365400469999996</v>
      </c>
      <c r="W856" s="153">
        <v>0.31485102039000001</v>
      </c>
      <c r="X856" s="153">
        <v>0.21736830688</v>
      </c>
      <c r="Y856" s="153">
        <v>-0.22933993056999999</v>
      </c>
      <c r="Z856" s="153">
        <v>0.23114550604</v>
      </c>
      <c r="AA856" s="153">
        <v>0.26886629006000001</v>
      </c>
      <c r="AB856" s="178">
        <v>-0.24261163353000001</v>
      </c>
      <c r="AC856" s="177">
        <v>-3.2083234315E-2</v>
      </c>
      <c r="AD856" s="153">
        <v>-0.21722820325</v>
      </c>
      <c r="AE856" s="153">
        <v>-0.56324346614999998</v>
      </c>
      <c r="AF856" s="181">
        <v>2.7343716200000001</v>
      </c>
      <c r="AG856" s="180">
        <v>92963.057709999994</v>
      </c>
      <c r="AH856" s="180">
        <v>-27063.831139999998</v>
      </c>
      <c r="AI856" s="128">
        <v>0</v>
      </c>
      <c r="AJ856" s="128">
        <v>0</v>
      </c>
      <c r="AK856" s="128">
        <v>0</v>
      </c>
    </row>
    <row r="857" spans="1:37" ht="14.75" customHeight="1" x14ac:dyDescent="0.35">
      <c r="A857" s="8"/>
      <c r="B857" s="129">
        <v>39346123000114</v>
      </c>
      <c r="C857" s="125" t="s">
        <v>8369</v>
      </c>
      <c r="D857" s="122"/>
      <c r="E857" s="126" t="s">
        <v>6718</v>
      </c>
      <c r="F857" s="126" t="s">
        <v>114</v>
      </c>
      <c r="G857" s="126" t="s">
        <v>115</v>
      </c>
      <c r="H857" s="127">
        <v>1000</v>
      </c>
      <c r="I857" s="127">
        <v>1000</v>
      </c>
      <c r="J857" s="127">
        <v>1000</v>
      </c>
      <c r="K857" s="126" t="s">
        <v>3396</v>
      </c>
      <c r="L857" s="126" t="s">
        <v>7515</v>
      </c>
      <c r="M857" s="153">
        <v>0.02</v>
      </c>
      <c r="N857" s="128" t="s">
        <v>3414</v>
      </c>
      <c r="O857" s="155">
        <v>44146</v>
      </c>
      <c r="P857" s="153">
        <v>4.9771150789000001E-3</v>
      </c>
      <c r="Q857" s="153">
        <v>0.22489328423999999</v>
      </c>
      <c r="R857" s="153">
        <v>0.18024298803</v>
      </c>
      <c r="S857" s="153">
        <v>0.35162251959000002</v>
      </c>
      <c r="T857" s="153">
        <v>0.78687459082999989</v>
      </c>
      <c r="U857" s="153">
        <v>0.40798357004000002</v>
      </c>
      <c r="V857" s="153">
        <v>2.17039296</v>
      </c>
      <c r="W857" s="153">
        <v>1.3536867699000001</v>
      </c>
      <c r="X857" s="153">
        <v>1.3611316931999999</v>
      </c>
      <c r="Y857" s="153">
        <v>1.8408939978999999</v>
      </c>
      <c r="Z857" s="153">
        <v>0.15729184622</v>
      </c>
      <c r="AA857" s="153">
        <v>0.18055444691999997</v>
      </c>
      <c r="AB857" s="178">
        <v>0.34777092791999997</v>
      </c>
      <c r="AC857" s="177">
        <v>0.67363046018999995</v>
      </c>
      <c r="AD857" s="153">
        <v>-0.10920952960999999</v>
      </c>
      <c r="AE857" s="153">
        <v>-0.21750467257</v>
      </c>
      <c r="AF857" s="181">
        <v>2.6543059100000002</v>
      </c>
      <c r="AG857" s="180">
        <v>1004494.4878999999</v>
      </c>
      <c r="AH857" s="180">
        <v>177284.67872</v>
      </c>
      <c r="AI857" s="128">
        <v>0</v>
      </c>
      <c r="AJ857" s="128">
        <v>0</v>
      </c>
      <c r="AK857" s="128">
        <v>0</v>
      </c>
    </row>
    <row r="858" spans="1:37" ht="14.75" customHeight="1" x14ac:dyDescent="0.35">
      <c r="A858" s="8"/>
      <c r="B858" s="129">
        <v>59079948000127</v>
      </c>
      <c r="C858" s="125" t="s">
        <v>8370</v>
      </c>
      <c r="D858" s="122"/>
      <c r="E858" s="126" t="s">
        <v>8355</v>
      </c>
      <c r="F858" s="126" t="s">
        <v>163</v>
      </c>
      <c r="G858" s="126" t="s">
        <v>3543</v>
      </c>
      <c r="H858" s="127" t="s">
        <v>46</v>
      </c>
      <c r="I858" s="127" t="s">
        <v>46</v>
      </c>
      <c r="J858" s="127" t="s">
        <v>46</v>
      </c>
      <c r="K858" s="126" t="s">
        <v>215</v>
      </c>
      <c r="L858" s="126" t="s">
        <v>216</v>
      </c>
      <c r="M858" s="153">
        <v>8.5000000000000006E-3</v>
      </c>
      <c r="N858" s="128" t="s">
        <v>46</v>
      </c>
      <c r="O858" s="155">
        <v>45716</v>
      </c>
      <c r="P858" s="153">
        <v>1.5995660485999999E-2</v>
      </c>
      <c r="Q858" s="153" t="s">
        <v>46</v>
      </c>
      <c r="R858" s="153" t="s">
        <v>46</v>
      </c>
      <c r="S858" s="153" t="s">
        <v>46</v>
      </c>
      <c r="T858" s="153" t="s">
        <v>46</v>
      </c>
      <c r="U858" s="153">
        <v>1.3111946513000001</v>
      </c>
      <c r="V858" s="153" t="s">
        <v>46</v>
      </c>
      <c r="W858" s="153" t="s">
        <v>46</v>
      </c>
      <c r="X858" s="153" t="s">
        <v>46</v>
      </c>
      <c r="Y858" s="153" t="s">
        <v>46</v>
      </c>
      <c r="Z858" s="153" t="s">
        <v>46</v>
      </c>
      <c r="AA858" s="153">
        <v>1.1065363255E-2</v>
      </c>
      <c r="AB858" s="178" t="s">
        <v>46</v>
      </c>
      <c r="AC858" s="177">
        <v>3.9043303555</v>
      </c>
      <c r="AD858" s="153">
        <v>-1.5681254946000001E-3</v>
      </c>
      <c r="AE858" s="153">
        <v>-1.5681254946000001E-3</v>
      </c>
      <c r="AF858" s="181">
        <v>110.87264279999999</v>
      </c>
      <c r="AG858" s="180">
        <v>111089.33366</v>
      </c>
      <c r="AH858" s="180">
        <v>54441.512569999999</v>
      </c>
      <c r="AI858" s="128">
        <v>0</v>
      </c>
      <c r="AJ858" s="128">
        <v>0</v>
      </c>
      <c r="AK858" s="128">
        <v>0</v>
      </c>
    </row>
    <row r="859" spans="1:37" ht="14.75" customHeight="1" x14ac:dyDescent="0.35">
      <c r="A859" s="8"/>
      <c r="B859" s="129">
        <v>53988388000147</v>
      </c>
      <c r="C859" s="125" t="s">
        <v>8371</v>
      </c>
      <c r="D859" s="122"/>
      <c r="E859" s="126" t="s">
        <v>8372</v>
      </c>
      <c r="F859" s="126" t="s">
        <v>163</v>
      </c>
      <c r="G859" s="126" t="s">
        <v>3547</v>
      </c>
      <c r="H859" s="127">
        <v>1000</v>
      </c>
      <c r="I859" s="127">
        <v>100</v>
      </c>
      <c r="J859" s="127">
        <v>500</v>
      </c>
      <c r="K859" s="126" t="s">
        <v>224</v>
      </c>
      <c r="L859" s="126" t="s">
        <v>3378</v>
      </c>
      <c r="M859" s="153">
        <v>5.0000000000000001E-3</v>
      </c>
      <c r="N859" s="128" t="s">
        <v>8373</v>
      </c>
      <c r="O859" s="155">
        <v>45474</v>
      </c>
      <c r="P859" s="153">
        <v>7.0975983816999998E-3</v>
      </c>
      <c r="Q859" s="153">
        <v>9.6786748697999997E-2</v>
      </c>
      <c r="R859" s="153">
        <v>8.4315024284999998E-2</v>
      </c>
      <c r="S859" s="153" t="s">
        <v>46</v>
      </c>
      <c r="T859" s="153" t="s">
        <v>46</v>
      </c>
      <c r="U859" s="153">
        <v>0.58180361125000002</v>
      </c>
      <c r="V859" s="153">
        <v>0.93406647824999989</v>
      </c>
      <c r="W859" s="153">
        <v>0.63323480226000006</v>
      </c>
      <c r="X859" s="153" t="s">
        <v>46</v>
      </c>
      <c r="Y859" s="153" t="s">
        <v>46</v>
      </c>
      <c r="Z859" s="153">
        <v>3.749351276E-2</v>
      </c>
      <c r="AA859" s="153">
        <v>3.6297523870999999E-2</v>
      </c>
      <c r="AB859" s="178">
        <v>-1.1365561627</v>
      </c>
      <c r="AC859" s="177">
        <v>-0.92587269810999995</v>
      </c>
      <c r="AD859" s="153">
        <v>-3.3282182906000005E-2</v>
      </c>
      <c r="AE859" s="153">
        <v>-3.3282182906000005E-2</v>
      </c>
      <c r="AF859" s="181">
        <v>1.1128221</v>
      </c>
      <c r="AG859" s="180">
        <v>53303.517169999999</v>
      </c>
      <c r="AH859" s="180">
        <v>-1027.25334</v>
      </c>
      <c r="AI859" s="128" t="s">
        <v>46</v>
      </c>
      <c r="AJ859" s="128" t="s">
        <v>46</v>
      </c>
      <c r="AK859" s="128" t="s">
        <v>46</v>
      </c>
    </row>
    <row r="860" spans="1:37" ht="14.75" customHeight="1" x14ac:dyDescent="0.35">
      <c r="A860" s="8"/>
      <c r="B860" s="129">
        <v>53872937000113</v>
      </c>
      <c r="C860" s="125" t="s">
        <v>8374</v>
      </c>
      <c r="D860" s="122"/>
      <c r="E860" s="126" t="s">
        <v>8372</v>
      </c>
      <c r="F860" s="126" t="s">
        <v>163</v>
      </c>
      <c r="G860" s="126" t="s">
        <v>3547</v>
      </c>
      <c r="H860" s="127">
        <v>1000</v>
      </c>
      <c r="I860" s="127">
        <v>100</v>
      </c>
      <c r="J860" s="127">
        <v>500</v>
      </c>
      <c r="K860" s="126" t="s">
        <v>224</v>
      </c>
      <c r="L860" s="126" t="s">
        <v>3378</v>
      </c>
      <c r="M860" s="153">
        <v>5.0000000000000001E-3</v>
      </c>
      <c r="N860" s="128" t="s">
        <v>8373</v>
      </c>
      <c r="O860" s="155">
        <v>45474</v>
      </c>
      <c r="P860" s="153">
        <v>2.4864908610000001E-3</v>
      </c>
      <c r="Q860" s="153">
        <v>6.6059726324999998E-2</v>
      </c>
      <c r="R860" s="153">
        <v>5.5920903795000004E-2</v>
      </c>
      <c r="S860" s="153" t="s">
        <v>46</v>
      </c>
      <c r="T860" s="153" t="s">
        <v>46</v>
      </c>
      <c r="U860" s="153">
        <v>0.20382237545999998</v>
      </c>
      <c r="V860" s="153">
        <v>0.63752710729999995</v>
      </c>
      <c r="W860" s="153">
        <v>0.41998520141000001</v>
      </c>
      <c r="X860" s="153" t="s">
        <v>46</v>
      </c>
      <c r="Y860" s="153" t="s">
        <v>46</v>
      </c>
      <c r="Z860" s="153">
        <v>3.7213191577000003E-2</v>
      </c>
      <c r="AA860" s="153">
        <v>3.6657866432000002E-2</v>
      </c>
      <c r="AB860" s="178">
        <v>-1.8212270038</v>
      </c>
      <c r="AC860" s="177">
        <v>-1.4387901843999999</v>
      </c>
      <c r="AD860" s="153">
        <v>-3.0412682715999999E-2</v>
      </c>
      <c r="AE860" s="153">
        <v>-3.0412682715999999E-2</v>
      </c>
      <c r="AF860" s="181">
        <v>1.085181</v>
      </c>
      <c r="AG860" s="180">
        <v>26868.068609999998</v>
      </c>
      <c r="AH860" s="180">
        <v>12161.589910000001</v>
      </c>
      <c r="AI860" s="128" t="s">
        <v>46</v>
      </c>
      <c r="AJ860" s="128" t="s">
        <v>46</v>
      </c>
      <c r="AK860" s="128" t="s">
        <v>46</v>
      </c>
    </row>
    <row r="861" spans="1:37" ht="14.75" customHeight="1" x14ac:dyDescent="0.35">
      <c r="A861" s="8"/>
      <c r="B861" s="129">
        <v>54484843000130</v>
      </c>
      <c r="C861" s="125" t="s">
        <v>8375</v>
      </c>
      <c r="D861" s="122"/>
      <c r="E861" s="126" t="s">
        <v>566</v>
      </c>
      <c r="F861" s="126" t="s">
        <v>163</v>
      </c>
      <c r="G861" s="126" t="s">
        <v>3547</v>
      </c>
      <c r="H861" s="127" t="s">
        <v>46</v>
      </c>
      <c r="I861" s="127" t="s">
        <v>46</v>
      </c>
      <c r="J861" s="127" t="s">
        <v>46</v>
      </c>
      <c r="K861" s="126" t="s">
        <v>214</v>
      </c>
      <c r="L861" s="126" t="s">
        <v>3554</v>
      </c>
      <c r="M861" s="153">
        <v>9.7999999999999997E-3</v>
      </c>
      <c r="N861" s="128" t="s">
        <v>46</v>
      </c>
      <c r="O861" s="155">
        <v>45548</v>
      </c>
      <c r="P861" s="153">
        <v>1.4971330795E-2</v>
      </c>
      <c r="Q861" s="153">
        <v>0.11271848337</v>
      </c>
      <c r="R861" s="153">
        <v>0.14710987366</v>
      </c>
      <c r="S861" s="153" t="s">
        <v>46</v>
      </c>
      <c r="T861" s="153" t="s">
        <v>46</v>
      </c>
      <c r="U861" s="153">
        <v>1.2272284022</v>
      </c>
      <c r="V861" s="153">
        <v>1.0878199569</v>
      </c>
      <c r="W861" s="153">
        <v>1.1048456968</v>
      </c>
      <c r="X861" s="153" t="s">
        <v>46</v>
      </c>
      <c r="Y861" s="153" t="s">
        <v>46</v>
      </c>
      <c r="Z861" s="153">
        <v>1.7784947068E-2</v>
      </c>
      <c r="AA861" s="153">
        <v>1.7536712034E-2</v>
      </c>
      <c r="AB861" s="178">
        <v>0.70546531146000002</v>
      </c>
      <c r="AC861" s="177">
        <v>0.89687317129999999</v>
      </c>
      <c r="AD861" s="153">
        <v>-5.0252787454000006E-3</v>
      </c>
      <c r="AE861" s="153">
        <v>-5.0252787454000006E-3</v>
      </c>
      <c r="AF861" s="181">
        <v>1.1565577</v>
      </c>
      <c r="AG861" s="180">
        <v>82178.184850000005</v>
      </c>
      <c r="AH861" s="180">
        <v>54667.208330000001</v>
      </c>
      <c r="AI861" s="128" t="s">
        <v>46</v>
      </c>
      <c r="AJ861" s="128" t="s">
        <v>46</v>
      </c>
      <c r="AK861" s="128" t="s">
        <v>46</v>
      </c>
    </row>
    <row r="862" spans="1:37" ht="14.75" customHeight="1" x14ac:dyDescent="0.35">
      <c r="A862" s="8"/>
      <c r="B862" s="129">
        <v>56934790000137</v>
      </c>
      <c r="C862" s="125" t="s">
        <v>8376</v>
      </c>
      <c r="D862" s="122"/>
      <c r="E862" s="126" t="s">
        <v>8338</v>
      </c>
      <c r="F862" s="126" t="s">
        <v>163</v>
      </c>
      <c r="G862" s="126" t="s">
        <v>3547</v>
      </c>
      <c r="H862" s="127" t="s">
        <v>46</v>
      </c>
      <c r="I862" s="127" t="s">
        <v>46</v>
      </c>
      <c r="J862" s="127" t="s">
        <v>46</v>
      </c>
      <c r="K862" s="126" t="s">
        <v>215</v>
      </c>
      <c r="L862" s="126" t="s">
        <v>215</v>
      </c>
      <c r="M862" s="153">
        <v>2E-3</v>
      </c>
      <c r="N862" s="128" t="s">
        <v>46</v>
      </c>
      <c r="O862" s="155">
        <v>45534</v>
      </c>
      <c r="P862" s="153">
        <v>1.1928936665000001E-2</v>
      </c>
      <c r="Q862" s="153">
        <v>0.10263482795999999</v>
      </c>
      <c r="R862" s="153">
        <v>0.13141024687</v>
      </c>
      <c r="S862" s="153" t="s">
        <v>46</v>
      </c>
      <c r="T862" s="153" t="s">
        <v>46</v>
      </c>
      <c r="U862" s="153">
        <v>0.97783758063999993</v>
      </c>
      <c r="V862" s="153">
        <v>0.99050493580999999</v>
      </c>
      <c r="W862" s="153">
        <v>0.9869361053900001</v>
      </c>
      <c r="X862" s="153" t="s">
        <v>46</v>
      </c>
      <c r="Y862" s="153" t="s">
        <v>46</v>
      </c>
      <c r="Z862" s="153">
        <v>9.9094613822000004E-4</v>
      </c>
      <c r="AA862" s="153">
        <v>1.0542263814999999E-3</v>
      </c>
      <c r="AB862" s="178">
        <v>-2.980310781</v>
      </c>
      <c r="AC862" s="177">
        <v>-3.1416677049000001</v>
      </c>
      <c r="AD862" s="153">
        <v>0</v>
      </c>
      <c r="AE862" s="153">
        <v>0</v>
      </c>
      <c r="AF862" s="181">
        <v>1.140655</v>
      </c>
      <c r="AG862" s="180">
        <v>162274.70998000001</v>
      </c>
      <c r="AH862" s="180">
        <v>-32397.910929999998</v>
      </c>
      <c r="AI862" s="128" t="s">
        <v>46</v>
      </c>
      <c r="AJ862" s="128" t="s">
        <v>46</v>
      </c>
      <c r="AK862" s="128" t="s">
        <v>46</v>
      </c>
    </row>
    <row r="863" spans="1:37" ht="14.75" customHeight="1" x14ac:dyDescent="0.35">
      <c r="A863" s="8"/>
      <c r="B863" s="129">
        <v>53248945000193</v>
      </c>
      <c r="C863" s="125" t="s">
        <v>8377</v>
      </c>
      <c r="D863" s="122"/>
      <c r="E863" s="126" t="s">
        <v>480</v>
      </c>
      <c r="F863" s="126" t="s">
        <v>163</v>
      </c>
      <c r="G863" s="126" t="s">
        <v>3549</v>
      </c>
      <c r="H863" s="127" t="s">
        <v>46</v>
      </c>
      <c r="I863" s="127" t="s">
        <v>46</v>
      </c>
      <c r="J863" s="127" t="s">
        <v>46</v>
      </c>
      <c r="K863" s="126" t="s">
        <v>46</v>
      </c>
      <c r="L863" s="126" t="s">
        <v>46</v>
      </c>
      <c r="M863" s="153">
        <v>9.7999999999999997E-3</v>
      </c>
      <c r="N863" s="128" t="s">
        <v>46</v>
      </c>
      <c r="O863" s="155">
        <v>45461</v>
      </c>
      <c r="P863" s="153">
        <v>1.6088150429000001E-2</v>
      </c>
      <c r="Q863" s="153">
        <v>5.7962322306E-2</v>
      </c>
      <c r="R863" s="153">
        <v>1.180561322E-2</v>
      </c>
      <c r="S863" s="153" t="s">
        <v>46</v>
      </c>
      <c r="T863" s="153" t="s">
        <v>46</v>
      </c>
      <c r="U863" s="153">
        <v>1.3187762273999999</v>
      </c>
      <c r="V863" s="153">
        <v>0.55938093794999999</v>
      </c>
      <c r="W863" s="153">
        <v>8.8664211580999991E-2</v>
      </c>
      <c r="X863" s="153" t="s">
        <v>46</v>
      </c>
      <c r="Y863" s="153" t="s">
        <v>46</v>
      </c>
      <c r="Z863" s="153">
        <v>5.0218932434000003E-2</v>
      </c>
      <c r="AA863" s="153">
        <v>4.8256093283999997E-2</v>
      </c>
      <c r="AB863" s="178">
        <v>-2.1266418011999999</v>
      </c>
      <c r="AC863" s="177">
        <v>-2.0375019557999998</v>
      </c>
      <c r="AD863" s="153">
        <v>-5.3791502276000006E-2</v>
      </c>
      <c r="AE863" s="153">
        <v>-5.8422005290000002E-2</v>
      </c>
      <c r="AF863" s="181">
        <v>102.3036919</v>
      </c>
      <c r="AG863" s="180">
        <v>51151.845950000003</v>
      </c>
      <c r="AH863" s="180">
        <v>0</v>
      </c>
      <c r="AI863" s="128" t="s">
        <v>46</v>
      </c>
      <c r="AJ863" s="128" t="s">
        <v>46</v>
      </c>
      <c r="AK863" s="128" t="s">
        <v>46</v>
      </c>
    </row>
    <row r="864" spans="1:37" ht="14.75" customHeight="1" x14ac:dyDescent="0.35">
      <c r="A864" s="8"/>
      <c r="B864" s="129">
        <v>40226121000170</v>
      </c>
      <c r="C864" s="125" t="s">
        <v>8378</v>
      </c>
      <c r="D864" s="122"/>
      <c r="E864" s="126" t="s">
        <v>3016</v>
      </c>
      <c r="F864" s="126" t="s">
        <v>114</v>
      </c>
      <c r="G864" s="126" t="s">
        <v>115</v>
      </c>
      <c r="H864" s="127">
        <v>5000</v>
      </c>
      <c r="I864" s="127">
        <v>1000</v>
      </c>
      <c r="J864" s="127">
        <v>1000</v>
      </c>
      <c r="K864" s="126" t="s">
        <v>214</v>
      </c>
      <c r="L864" s="126" t="s">
        <v>3556</v>
      </c>
      <c r="M864" s="153">
        <v>1.34E-2</v>
      </c>
      <c r="N864" s="128" t="s">
        <v>7421</v>
      </c>
      <c r="O864" s="155">
        <v>44712</v>
      </c>
      <c r="P864" s="153">
        <v>6.2674710628999999E-2</v>
      </c>
      <c r="Q864" s="153">
        <v>0.48652191747000001</v>
      </c>
      <c r="R864" s="153">
        <v>0.25292222454000002</v>
      </c>
      <c r="S864" s="153">
        <v>0.40998188200000002</v>
      </c>
      <c r="T864" s="153">
        <v>0.58318497359999999</v>
      </c>
      <c r="U864" s="153">
        <v>5.1375649926000007</v>
      </c>
      <c r="V864" s="153">
        <v>4.6953102584000002</v>
      </c>
      <c r="W864" s="153">
        <v>1.8995328081</v>
      </c>
      <c r="X864" s="153">
        <v>1.5870409376999999</v>
      </c>
      <c r="Y864" s="153">
        <v>1.3643619073</v>
      </c>
      <c r="Z864" s="153">
        <v>0.18297217135999999</v>
      </c>
      <c r="AA864" s="153">
        <v>0.17868096511000001</v>
      </c>
      <c r="AB864" s="178">
        <v>0.68230906478999997</v>
      </c>
      <c r="AC864" s="177">
        <v>0.25523326195000001</v>
      </c>
      <c r="AD864" s="153">
        <v>-0.18231681638000002</v>
      </c>
      <c r="AE864" s="153">
        <v>-0.22246116096000002</v>
      </c>
      <c r="AF864" s="181">
        <v>163.8699665</v>
      </c>
      <c r="AG864" s="180">
        <v>52037.106950000001</v>
      </c>
      <c r="AH864" s="180">
        <v>10097.4089</v>
      </c>
      <c r="AI864" s="128" t="s">
        <v>46</v>
      </c>
      <c r="AJ864" s="128" t="s">
        <v>46</v>
      </c>
      <c r="AK864" s="128" t="s">
        <v>46</v>
      </c>
    </row>
    <row r="865" spans="1:37" ht="14.75" customHeight="1" x14ac:dyDescent="0.35">
      <c r="A865" s="8"/>
      <c r="B865" s="129">
        <v>36083510000117</v>
      </c>
      <c r="C865" s="125" t="s">
        <v>8379</v>
      </c>
      <c r="D865" s="122"/>
      <c r="E865" s="126" t="s">
        <v>8333</v>
      </c>
      <c r="F865" s="126" t="s">
        <v>114</v>
      </c>
      <c r="G865" s="126" t="s">
        <v>115</v>
      </c>
      <c r="H865" s="127">
        <v>2500</v>
      </c>
      <c r="I865" s="127">
        <v>500</v>
      </c>
      <c r="J865" s="127">
        <v>0</v>
      </c>
      <c r="K865" s="126" t="s">
        <v>216</v>
      </c>
      <c r="L865" s="126" t="s">
        <v>223</v>
      </c>
      <c r="M865" s="153">
        <v>2.2000000000000001E-3</v>
      </c>
      <c r="N865" s="128" t="s">
        <v>46</v>
      </c>
      <c r="O865" s="155">
        <v>44020</v>
      </c>
      <c r="P865" s="153">
        <v>2.9073721087000001E-2</v>
      </c>
      <c r="Q865" s="153">
        <v>0.33395294741000003</v>
      </c>
      <c r="R865" s="153">
        <v>0.23110655981</v>
      </c>
      <c r="S865" s="153">
        <v>0.30385661701</v>
      </c>
      <c r="T865" s="153">
        <v>0.55378420172999998</v>
      </c>
      <c r="U865" s="153">
        <v>2.3832281020999999</v>
      </c>
      <c r="V865" s="153">
        <v>3.2229024912000002</v>
      </c>
      <c r="W865" s="153">
        <v>1.7356896703000002</v>
      </c>
      <c r="X865" s="153">
        <v>1.1762297593</v>
      </c>
      <c r="Y865" s="153">
        <v>1.2955787682</v>
      </c>
      <c r="Z865" s="153">
        <v>0.20106386724</v>
      </c>
      <c r="AA865" s="153">
        <v>0.18973318324000002</v>
      </c>
      <c r="AB865" s="178">
        <v>0.54257988541000002</v>
      </c>
      <c r="AC865" s="177">
        <v>0.13703033152999999</v>
      </c>
      <c r="AD865" s="153">
        <v>-0.13709311364999999</v>
      </c>
      <c r="AE865" s="153">
        <v>-0.21789650107</v>
      </c>
      <c r="AF865" s="181">
        <v>1.7053944000000001</v>
      </c>
      <c r="AG865" s="180">
        <v>132185.99864000001</v>
      </c>
      <c r="AH865" s="180">
        <v>19817.610479999999</v>
      </c>
      <c r="AI865" s="128">
        <v>0</v>
      </c>
      <c r="AJ865" s="128">
        <v>0</v>
      </c>
      <c r="AK865" s="128">
        <v>0</v>
      </c>
    </row>
    <row r="866" spans="1:37" ht="14.75" customHeight="1" x14ac:dyDescent="0.35">
      <c r="A866" s="8"/>
      <c r="B866" s="129">
        <v>42888828000178</v>
      </c>
      <c r="C866" s="125" t="s">
        <v>8380</v>
      </c>
      <c r="D866" s="122"/>
      <c r="E866" s="126" t="s">
        <v>8381</v>
      </c>
      <c r="F866" s="126" t="s">
        <v>114</v>
      </c>
      <c r="G866" s="126" t="s">
        <v>115</v>
      </c>
      <c r="H866" s="127" t="s">
        <v>46</v>
      </c>
      <c r="I866" s="127" t="s">
        <v>46</v>
      </c>
      <c r="J866" s="127" t="s">
        <v>46</v>
      </c>
      <c r="K866" s="126" t="s">
        <v>215</v>
      </c>
      <c r="L866" s="126" t="s">
        <v>216</v>
      </c>
      <c r="M866" s="153">
        <v>0.01</v>
      </c>
      <c r="N866" s="128" t="s">
        <v>8382</v>
      </c>
      <c r="O866" s="155">
        <v>44474</v>
      </c>
      <c r="P866" s="153">
        <v>-9.4330641696000004E-4</v>
      </c>
      <c r="Q866" s="153">
        <v>-0.20192766927</v>
      </c>
      <c r="R866" s="153">
        <v>-0.22866466624000001</v>
      </c>
      <c r="S866" s="153">
        <v>-5.5489776684999999E-2</v>
      </c>
      <c r="T866" s="153">
        <v>4.1998453734999996E-2</v>
      </c>
      <c r="U866" s="153">
        <v>-7.732461748000001E-2</v>
      </c>
      <c r="V866" s="153">
        <v>-1.948757133</v>
      </c>
      <c r="W866" s="153">
        <v>-1.7173502106</v>
      </c>
      <c r="X866" s="153">
        <v>-0.21480107070999999</v>
      </c>
      <c r="Y866" s="153">
        <v>9.8255430157999993E-2</v>
      </c>
      <c r="Z866" s="153">
        <v>0.18106079830999999</v>
      </c>
      <c r="AA866" s="153">
        <v>0.20864170267999999</v>
      </c>
      <c r="AB866" s="178">
        <v>-1.8252286547000001</v>
      </c>
      <c r="AC866" s="177">
        <v>-0.28949070233000002</v>
      </c>
      <c r="AD866" s="153">
        <v>-0.25553643681999999</v>
      </c>
      <c r="AE866" s="153">
        <v>-0.25553643681999999</v>
      </c>
      <c r="AF866" s="181">
        <v>1096.0599718000001</v>
      </c>
      <c r="AG866" s="180">
        <v>160823.06894999999</v>
      </c>
      <c r="AH866" s="180">
        <v>1149.99999</v>
      </c>
      <c r="AI866" s="128">
        <v>0</v>
      </c>
      <c r="AJ866" s="128">
        <v>0</v>
      </c>
      <c r="AK866" s="128">
        <v>0</v>
      </c>
    </row>
    <row r="867" spans="1:37" ht="14.75" customHeight="1" x14ac:dyDescent="0.35">
      <c r="A867" s="8"/>
      <c r="B867" s="129">
        <v>57785049000114</v>
      </c>
      <c r="C867" s="125" t="s">
        <v>8383</v>
      </c>
      <c r="D867" s="122"/>
      <c r="E867" s="126" t="s">
        <v>8384</v>
      </c>
      <c r="F867" s="126" t="s">
        <v>163</v>
      </c>
      <c r="G867" s="126" t="s">
        <v>3547</v>
      </c>
      <c r="H867" s="127" t="s">
        <v>46</v>
      </c>
      <c r="I867" s="127" t="s">
        <v>46</v>
      </c>
      <c r="J867" s="127" t="s">
        <v>46</v>
      </c>
      <c r="K867" s="126" t="s">
        <v>215</v>
      </c>
      <c r="L867" s="126" t="s">
        <v>215</v>
      </c>
      <c r="M867" s="153">
        <v>4.0000000000000001E-3</v>
      </c>
      <c r="N867" s="128" t="s">
        <v>46</v>
      </c>
      <c r="O867" s="155">
        <v>45632</v>
      </c>
      <c r="P867" s="153">
        <v>1.2852830887E-2</v>
      </c>
      <c r="Q867" s="153">
        <v>0.10606021238</v>
      </c>
      <c r="R867" s="153" t="s">
        <v>46</v>
      </c>
      <c r="S867" s="153" t="s">
        <v>46</v>
      </c>
      <c r="T867" s="153" t="s">
        <v>46</v>
      </c>
      <c r="U867" s="153">
        <v>1.0535709436</v>
      </c>
      <c r="V867" s="153">
        <v>1.0235625267999999</v>
      </c>
      <c r="W867" s="153" t="s">
        <v>46</v>
      </c>
      <c r="X867" s="153" t="s">
        <v>46</v>
      </c>
      <c r="Y867" s="153" t="s">
        <v>46</v>
      </c>
      <c r="Z867" s="153" t="s">
        <v>46</v>
      </c>
      <c r="AA867" s="153">
        <v>1.221975722E-2</v>
      </c>
      <c r="AB867" s="178" t="s">
        <v>46</v>
      </c>
      <c r="AC867" s="177">
        <v>-1.0241902672000001</v>
      </c>
      <c r="AD867" s="153">
        <v>-1.0327999999999999E-2</v>
      </c>
      <c r="AE867" s="153">
        <v>-1.0327999999999999E-2</v>
      </c>
      <c r="AF867" s="181">
        <v>1.10040465</v>
      </c>
      <c r="AG867" s="180">
        <v>41223.837800000001</v>
      </c>
      <c r="AH867" s="180">
        <v>14022.986269999999</v>
      </c>
      <c r="AI867" s="128" t="s">
        <v>46</v>
      </c>
      <c r="AJ867" s="128" t="s">
        <v>46</v>
      </c>
      <c r="AK867" s="128" t="s">
        <v>46</v>
      </c>
    </row>
    <row r="868" spans="1:37" ht="14.75" customHeight="1" x14ac:dyDescent="0.35">
      <c r="A868" s="8"/>
      <c r="B868" s="129">
        <v>47262058000177</v>
      </c>
      <c r="C868" s="125" t="s">
        <v>8385</v>
      </c>
      <c r="D868" s="122"/>
      <c r="E868" s="126" t="s">
        <v>8386</v>
      </c>
      <c r="F868" s="126" t="s">
        <v>163</v>
      </c>
      <c r="G868" s="126" t="s">
        <v>3566</v>
      </c>
      <c r="H868" s="127">
        <v>100</v>
      </c>
      <c r="I868" s="127">
        <v>100</v>
      </c>
      <c r="J868" s="127">
        <v>100</v>
      </c>
      <c r="K868" s="126" t="s">
        <v>215</v>
      </c>
      <c r="L868" s="126" t="s">
        <v>215</v>
      </c>
      <c r="M868" s="153">
        <v>5.8999999999999999E-3</v>
      </c>
      <c r="N868" s="128" t="s">
        <v>7506</v>
      </c>
      <c r="O868" s="155">
        <v>44914</v>
      </c>
      <c r="P868" s="153">
        <v>1.2225652416999999E-2</v>
      </c>
      <c r="Q868" s="153">
        <v>0.10234060184</v>
      </c>
      <c r="R868" s="153">
        <v>0.13353998051999999</v>
      </c>
      <c r="S868" s="153">
        <v>0.26016163658000002</v>
      </c>
      <c r="T868" s="153" t="s">
        <v>46</v>
      </c>
      <c r="U868" s="153">
        <v>1.002159934</v>
      </c>
      <c r="V868" s="153">
        <v>0.9876654276700001</v>
      </c>
      <c r="W868" s="153">
        <v>1.0029311368</v>
      </c>
      <c r="X868" s="153">
        <v>1.0070863756999999</v>
      </c>
      <c r="Y868" s="153" t="s">
        <v>46</v>
      </c>
      <c r="Z868" s="153">
        <v>1.9635772483000001E-3</v>
      </c>
      <c r="AA868" s="153">
        <v>2.0601272036000003E-3</v>
      </c>
      <c r="AB868" s="178">
        <v>0.1857436774</v>
      </c>
      <c r="AC868" s="177">
        <v>0.71316126785</v>
      </c>
      <c r="AD868" s="153">
        <v>-4.2546248173000001E-4</v>
      </c>
      <c r="AE868" s="153">
        <v>-4.3174991192000001E-4</v>
      </c>
      <c r="AF868" s="181">
        <v>1.39476589</v>
      </c>
      <c r="AG868" s="180">
        <v>27463.3675</v>
      </c>
      <c r="AH868" s="180">
        <v>-4856.1165799999999</v>
      </c>
      <c r="AI868" s="128" t="s">
        <v>46</v>
      </c>
      <c r="AJ868" s="128" t="s">
        <v>46</v>
      </c>
      <c r="AK868" s="128" t="s">
        <v>46</v>
      </c>
    </row>
    <row r="869" spans="1:37" ht="14.75" customHeight="1" x14ac:dyDescent="0.35">
      <c r="A869" s="8"/>
      <c r="B869" s="129">
        <v>18558694000142</v>
      </c>
      <c r="C869" s="125" t="s">
        <v>8387</v>
      </c>
      <c r="D869" s="122" t="s">
        <v>3394</v>
      </c>
      <c r="E869" s="126" t="s">
        <v>8360</v>
      </c>
      <c r="F869" s="126" t="s">
        <v>114</v>
      </c>
      <c r="G869" s="126" t="s">
        <v>115</v>
      </c>
      <c r="H869" s="127">
        <v>1000</v>
      </c>
      <c r="I869" s="127">
        <v>300</v>
      </c>
      <c r="J869" s="127">
        <v>1000</v>
      </c>
      <c r="K869" s="126" t="s">
        <v>8388</v>
      </c>
      <c r="L869" s="126" t="s">
        <v>8389</v>
      </c>
      <c r="M869" s="153">
        <v>0.02</v>
      </c>
      <c r="N869" s="128" t="s">
        <v>7616</v>
      </c>
      <c r="O869" s="155">
        <v>41509</v>
      </c>
      <c r="P869" s="153">
        <v>-2.4355705926999999E-2</v>
      </c>
      <c r="Q869" s="153">
        <v>-0.47446311196000002</v>
      </c>
      <c r="R869" s="153">
        <v>-0.73419533641000001</v>
      </c>
      <c r="S869" s="153">
        <v>-0.86532604395000012</v>
      </c>
      <c r="T869" s="153">
        <v>-0.87955177126999995</v>
      </c>
      <c r="U869" s="153">
        <v>-1.9964834441999999</v>
      </c>
      <c r="V869" s="153">
        <v>-4.5789335213999998</v>
      </c>
      <c r="W869" s="153">
        <v>-5.5140592392999999</v>
      </c>
      <c r="X869" s="153">
        <v>-3.3496793798</v>
      </c>
      <c r="Y869" s="153">
        <v>-2.0577123667000001</v>
      </c>
      <c r="Z869" s="153">
        <v>0.59967229736000005</v>
      </c>
      <c r="AA869" s="153">
        <v>0.28039391288999999</v>
      </c>
      <c r="AB869" s="178">
        <v>-1.1710267137999999</v>
      </c>
      <c r="AC869" s="177">
        <v>-0.47180557676000001</v>
      </c>
      <c r="AD869" s="153">
        <v>-0.80174494569999988</v>
      </c>
      <c r="AE869" s="153">
        <v>-0.92748934692000007</v>
      </c>
      <c r="AF869" s="181">
        <v>0.34127573</v>
      </c>
      <c r="AG869" s="180">
        <v>11276.21492</v>
      </c>
      <c r="AH869" s="180">
        <v>-1329.54872</v>
      </c>
      <c r="AI869" s="128">
        <v>0</v>
      </c>
      <c r="AJ869" s="128">
        <v>0</v>
      </c>
      <c r="AK869" s="128">
        <v>0</v>
      </c>
    </row>
    <row r="870" spans="1:37" ht="14.75" customHeight="1" x14ac:dyDescent="0.35">
      <c r="A870" s="8"/>
      <c r="B870" s="129">
        <v>50168059000161</v>
      </c>
      <c r="C870" s="125" t="s">
        <v>8390</v>
      </c>
      <c r="D870" s="122"/>
      <c r="E870" s="126" t="s">
        <v>8391</v>
      </c>
      <c r="F870" s="126" t="s">
        <v>163</v>
      </c>
      <c r="G870" s="126" t="s">
        <v>113</v>
      </c>
      <c r="H870" s="127">
        <v>1</v>
      </c>
      <c r="I870" s="127">
        <v>0</v>
      </c>
      <c r="J870" s="127">
        <v>0</v>
      </c>
      <c r="K870" s="126" t="s">
        <v>215</v>
      </c>
      <c r="L870" s="126" t="s">
        <v>215</v>
      </c>
      <c r="M870" s="153">
        <v>6.5000000000000006E-3</v>
      </c>
      <c r="N870" s="128" t="s">
        <v>46</v>
      </c>
      <c r="O870" s="155">
        <v>45035</v>
      </c>
      <c r="P870" s="153">
        <v>9.0935963944999993E-3</v>
      </c>
      <c r="Q870" s="153">
        <v>9.7211345573999991E-2</v>
      </c>
      <c r="R870" s="153">
        <v>0.13639736917</v>
      </c>
      <c r="S870" s="153">
        <v>0.30307906076999996</v>
      </c>
      <c r="T870" s="153" t="s">
        <v>46</v>
      </c>
      <c r="U870" s="153">
        <v>0.74541935694000006</v>
      </c>
      <c r="V870" s="153">
        <v>0.93816416429000005</v>
      </c>
      <c r="W870" s="153">
        <v>1.0243911074000001</v>
      </c>
      <c r="X870" s="153">
        <v>1.1732198371</v>
      </c>
      <c r="Y870" s="153" t="s">
        <v>46</v>
      </c>
      <c r="Z870" s="153">
        <v>8.6644130613000008E-3</v>
      </c>
      <c r="AA870" s="153">
        <v>1.0267863280000001E-2</v>
      </c>
      <c r="AB870" s="178">
        <v>0.33151181334000002</v>
      </c>
      <c r="AC870" s="177">
        <v>1.5486233567000001</v>
      </c>
      <c r="AD870" s="153">
        <v>-3.4036586819E-3</v>
      </c>
      <c r="AE870" s="153">
        <v>-8.8750702131999998E-3</v>
      </c>
      <c r="AF870" s="181">
        <v>1.38397215</v>
      </c>
      <c r="AG870" s="180">
        <v>150746.09155000001</v>
      </c>
      <c r="AH870" s="180">
        <v>-44374.216529999998</v>
      </c>
      <c r="AI870" s="128">
        <v>5.0415900816000005E-3</v>
      </c>
      <c r="AJ870" s="128">
        <v>0</v>
      </c>
      <c r="AK870" s="128">
        <v>0</v>
      </c>
    </row>
    <row r="871" spans="1:37" ht="14.75" customHeight="1" x14ac:dyDescent="0.35">
      <c r="A871" s="8"/>
      <c r="B871" s="129">
        <v>17249227000178</v>
      </c>
      <c r="C871" s="125" t="s">
        <v>8392</v>
      </c>
      <c r="D871" s="122" t="s">
        <v>3394</v>
      </c>
      <c r="E871" s="126" t="s">
        <v>353</v>
      </c>
      <c r="F871" s="126" t="s">
        <v>114</v>
      </c>
      <c r="G871" s="126" t="s">
        <v>4426</v>
      </c>
      <c r="H871" s="127">
        <v>1000</v>
      </c>
      <c r="I871" s="127">
        <v>0</v>
      </c>
      <c r="J871" s="127">
        <v>0</v>
      </c>
      <c r="K871" s="126" t="s">
        <v>214</v>
      </c>
      <c r="L871" s="126" t="s">
        <v>3556</v>
      </c>
      <c r="M871" s="153">
        <v>0.02</v>
      </c>
      <c r="N871" s="128" t="s">
        <v>8393</v>
      </c>
      <c r="O871" s="155">
        <v>41282</v>
      </c>
      <c r="P871" s="153">
        <v>2.9977874458999999E-2</v>
      </c>
      <c r="Q871" s="153">
        <v>0.24190129309</v>
      </c>
      <c r="R871" s="153">
        <v>0.12735340847999999</v>
      </c>
      <c r="S871" s="153">
        <v>0.20475523904999998</v>
      </c>
      <c r="T871" s="153">
        <v>0.33390233410999998</v>
      </c>
      <c r="U871" s="153">
        <v>2.4573432702</v>
      </c>
      <c r="V871" s="153">
        <v>2.3345333112</v>
      </c>
      <c r="W871" s="153">
        <v>0.95646785521</v>
      </c>
      <c r="X871" s="153">
        <v>0.79260806601</v>
      </c>
      <c r="Y871" s="153">
        <v>0.78116488944999996</v>
      </c>
      <c r="Z871" s="153">
        <v>0.13564605187000001</v>
      </c>
      <c r="AA871" s="153">
        <v>0.19040387096</v>
      </c>
      <c r="AB871" s="178">
        <v>2.9936100292000001E-2</v>
      </c>
      <c r="AC871" s="177">
        <v>0.16282857797</v>
      </c>
      <c r="AD871" s="153">
        <v>-0.1121924779</v>
      </c>
      <c r="AE871" s="153">
        <v>-0.46740752464000002</v>
      </c>
      <c r="AF871" s="181">
        <v>3.5523012999999999</v>
      </c>
      <c r="AG871" s="180">
        <v>79151.633170000001</v>
      </c>
      <c r="AH871" s="180">
        <v>-20302.32734</v>
      </c>
      <c r="AI871" s="128" t="s">
        <v>46</v>
      </c>
      <c r="AJ871" s="128" t="s">
        <v>46</v>
      </c>
      <c r="AK871" s="128" t="s">
        <v>46</v>
      </c>
    </row>
    <row r="872" spans="1:37" ht="14.75" customHeight="1" x14ac:dyDescent="0.35">
      <c r="A872" s="8"/>
      <c r="B872" s="129">
        <v>42887937000170</v>
      </c>
      <c r="C872" s="125" t="s">
        <v>8394</v>
      </c>
      <c r="D872" s="122"/>
      <c r="E872" s="126" t="s">
        <v>8395</v>
      </c>
      <c r="F872" s="126" t="s">
        <v>114</v>
      </c>
      <c r="G872" s="126" t="s">
        <v>115</v>
      </c>
      <c r="H872" s="127" t="s">
        <v>46</v>
      </c>
      <c r="I872" s="127" t="s">
        <v>46</v>
      </c>
      <c r="J872" s="127" t="s">
        <v>46</v>
      </c>
      <c r="K872" s="126" t="s">
        <v>214</v>
      </c>
      <c r="L872" s="126" t="s">
        <v>3556</v>
      </c>
      <c r="M872" s="153">
        <v>5.0000000000000001E-3</v>
      </c>
      <c r="N872" s="128" t="s">
        <v>8396</v>
      </c>
      <c r="O872" s="155">
        <v>44474</v>
      </c>
      <c r="P872" s="153">
        <v>3.7783491878000001E-2</v>
      </c>
      <c r="Q872" s="153">
        <v>0.27232809689999998</v>
      </c>
      <c r="R872" s="153">
        <v>0.14161274938000001</v>
      </c>
      <c r="S872" s="153">
        <v>0.28183660689000001</v>
      </c>
      <c r="T872" s="153">
        <v>0.38174151641999998</v>
      </c>
      <c r="U872" s="153">
        <v>3.0971845458000002</v>
      </c>
      <c r="V872" s="153">
        <v>2.6281753424000001</v>
      </c>
      <c r="W872" s="153">
        <v>1.0635604047</v>
      </c>
      <c r="X872" s="153">
        <v>1.0909902425</v>
      </c>
      <c r="Y872" s="153">
        <v>0.89308471073000006</v>
      </c>
      <c r="Z872" s="153">
        <v>0.14875590291999999</v>
      </c>
      <c r="AA872" s="153">
        <v>0.15479069836000001</v>
      </c>
      <c r="AB872" s="178">
        <v>0.12575596506</v>
      </c>
      <c r="AC872" s="177">
        <v>-0.19149859489000001</v>
      </c>
      <c r="AD872" s="153">
        <v>-0.11788538390999999</v>
      </c>
      <c r="AE872" s="153">
        <v>-0.16689931321999998</v>
      </c>
      <c r="AF872" s="181">
        <v>1.3388477000000001</v>
      </c>
      <c r="AG872" s="180">
        <v>11428.32632</v>
      </c>
      <c r="AH872" s="180">
        <v>297.40568000000002</v>
      </c>
      <c r="AI872" s="128" t="s">
        <v>46</v>
      </c>
      <c r="AJ872" s="128" t="s">
        <v>46</v>
      </c>
      <c r="AK872" s="128" t="s">
        <v>46</v>
      </c>
    </row>
    <row r="873" spans="1:37" ht="14.75" customHeight="1" x14ac:dyDescent="0.35">
      <c r="A873" s="8"/>
      <c r="B873" s="129">
        <v>7946573000151</v>
      </c>
      <c r="C873" s="125" t="s">
        <v>8397</v>
      </c>
      <c r="D873" s="122"/>
      <c r="E873" s="126" t="s">
        <v>461</v>
      </c>
      <c r="F873" s="126" t="s">
        <v>114</v>
      </c>
      <c r="G873" s="126" t="s">
        <v>115</v>
      </c>
      <c r="H873" s="127" t="s">
        <v>46</v>
      </c>
      <c r="I873" s="127" t="s">
        <v>46</v>
      </c>
      <c r="J873" s="127" t="s">
        <v>46</v>
      </c>
      <c r="K873" s="126" t="s">
        <v>214</v>
      </c>
      <c r="L873" s="126" t="s">
        <v>3556</v>
      </c>
      <c r="M873" s="153">
        <v>2.5000000000000001E-2</v>
      </c>
      <c r="N873" s="128" t="s">
        <v>46</v>
      </c>
      <c r="O873" s="155">
        <v>41148</v>
      </c>
      <c r="P873" s="153">
        <v>5.0656847588000001E-2</v>
      </c>
      <c r="Q873" s="153">
        <v>0.23345233374999999</v>
      </c>
      <c r="R873" s="153">
        <v>9.7785129845000013E-2</v>
      </c>
      <c r="S873" s="153">
        <v>0.23501813028000001</v>
      </c>
      <c r="T873" s="153">
        <v>0.47882164695000001</v>
      </c>
      <c r="U873" s="153">
        <v>4.1524379482000002</v>
      </c>
      <c r="V873" s="153">
        <v>2.2529943629</v>
      </c>
      <c r="W873" s="153">
        <v>0.73439992321999992</v>
      </c>
      <c r="X873" s="153">
        <v>0.90975579712999999</v>
      </c>
      <c r="Y873" s="153">
        <v>1.1202037862000001</v>
      </c>
      <c r="Z873" s="153">
        <v>0.19352952404000001</v>
      </c>
      <c r="AA873" s="153">
        <v>0.22958187233999999</v>
      </c>
      <c r="AB873" s="178">
        <v>-6.7210514572999994E-2</v>
      </c>
      <c r="AC873" s="177">
        <v>0.13926118311999999</v>
      </c>
      <c r="AD873" s="153">
        <v>-0.14707227062</v>
      </c>
      <c r="AE873" s="153">
        <v>-0.54539133810999996</v>
      </c>
      <c r="AF873" s="181">
        <v>3164.5258859999999</v>
      </c>
      <c r="AG873" s="180">
        <v>41837.365899999997</v>
      </c>
      <c r="AH873" s="180">
        <v>1943.5</v>
      </c>
      <c r="AI873" s="128" t="s">
        <v>46</v>
      </c>
      <c r="AJ873" s="128" t="s">
        <v>46</v>
      </c>
      <c r="AK873" s="128" t="s">
        <v>46</v>
      </c>
    </row>
    <row r="874" spans="1:37" ht="14.75" customHeight="1" x14ac:dyDescent="0.35">
      <c r="A874" s="8"/>
      <c r="B874" s="129">
        <v>53625021000169</v>
      </c>
      <c r="C874" s="125" t="s">
        <v>8398</v>
      </c>
      <c r="D874" s="122"/>
      <c r="E874" s="126" t="s">
        <v>8399</v>
      </c>
      <c r="F874" s="126" t="s">
        <v>114</v>
      </c>
      <c r="G874" s="126" t="s">
        <v>115</v>
      </c>
      <c r="H874" s="127" t="s">
        <v>46</v>
      </c>
      <c r="I874" s="127" t="s">
        <v>46</v>
      </c>
      <c r="J874" s="127" t="s">
        <v>46</v>
      </c>
      <c r="K874" s="126" t="s">
        <v>3378</v>
      </c>
      <c r="L874" s="126" t="s">
        <v>7460</v>
      </c>
      <c r="M874" s="153">
        <v>0.02</v>
      </c>
      <c r="N874" s="128" t="s">
        <v>46</v>
      </c>
      <c r="O874" s="155">
        <v>45341</v>
      </c>
      <c r="P874" s="153">
        <v>5.3510193179999999E-2</v>
      </c>
      <c r="Q874" s="153">
        <v>0.19299516227000002</v>
      </c>
      <c r="R874" s="153">
        <v>0.19090411638999999</v>
      </c>
      <c r="S874" s="153" t="s">
        <v>46</v>
      </c>
      <c r="T874" s="153" t="s">
        <v>46</v>
      </c>
      <c r="U874" s="153">
        <v>4.3863321021999999</v>
      </c>
      <c r="V874" s="153">
        <v>1.8625515783</v>
      </c>
      <c r="W874" s="153">
        <v>1.4337555069999999</v>
      </c>
      <c r="X874" s="153" t="s">
        <v>46</v>
      </c>
      <c r="Y874" s="153" t="s">
        <v>46</v>
      </c>
      <c r="Z874" s="153">
        <v>0.19207500777</v>
      </c>
      <c r="AA874" s="153">
        <v>0.19556013926999999</v>
      </c>
      <c r="AB874" s="178">
        <v>0.36891054611000001</v>
      </c>
      <c r="AC874" s="177">
        <v>0.86311016518999994</v>
      </c>
      <c r="AD874" s="153">
        <v>-0.12985636997</v>
      </c>
      <c r="AE874" s="153">
        <v>-0.12985636997</v>
      </c>
      <c r="AF874" s="181">
        <v>1.5060495</v>
      </c>
      <c r="AG874" s="180">
        <v>31348.864150000001</v>
      </c>
      <c r="AH874" s="180">
        <v>5833.5363100000004</v>
      </c>
      <c r="AI874" s="128" t="s">
        <v>46</v>
      </c>
      <c r="AJ874" s="128" t="s">
        <v>46</v>
      </c>
      <c r="AK874" s="128" t="s">
        <v>46</v>
      </c>
    </row>
    <row r="875" spans="1:37" ht="14.75" customHeight="1" x14ac:dyDescent="0.35">
      <c r="A875" s="8"/>
      <c r="B875" s="129">
        <v>49090199000185</v>
      </c>
      <c r="C875" s="125" t="s">
        <v>8400</v>
      </c>
      <c r="D875" s="122"/>
      <c r="E875" s="126" t="s">
        <v>8399</v>
      </c>
      <c r="F875" s="126" t="s">
        <v>114</v>
      </c>
      <c r="G875" s="126" t="s">
        <v>115</v>
      </c>
      <c r="H875" s="127" t="s">
        <v>46</v>
      </c>
      <c r="I875" s="127" t="s">
        <v>46</v>
      </c>
      <c r="J875" s="127" t="s">
        <v>46</v>
      </c>
      <c r="K875" s="126" t="s">
        <v>215</v>
      </c>
      <c r="L875" s="126" t="s">
        <v>7441</v>
      </c>
      <c r="M875" s="153">
        <v>2.2000000000000002E-2</v>
      </c>
      <c r="N875" s="128" t="s">
        <v>3373</v>
      </c>
      <c r="O875" s="155">
        <v>45022</v>
      </c>
      <c r="P875" s="153">
        <v>5.3046593690000005E-2</v>
      </c>
      <c r="Q875" s="153">
        <v>0.18968900053999999</v>
      </c>
      <c r="R875" s="153">
        <v>0.19411633996</v>
      </c>
      <c r="S875" s="153">
        <v>0.50175255832999999</v>
      </c>
      <c r="T875" s="153" t="s">
        <v>46</v>
      </c>
      <c r="U875" s="153">
        <v>4.3483299721000002</v>
      </c>
      <c r="V875" s="153">
        <v>1.8306445777</v>
      </c>
      <c r="W875" s="153">
        <v>1.4578804097</v>
      </c>
      <c r="X875" s="153">
        <v>1.9422854659000002</v>
      </c>
      <c r="Y875" s="153" t="s">
        <v>46</v>
      </c>
      <c r="Z875" s="153">
        <v>0.19348446031000002</v>
      </c>
      <c r="AA875" s="153">
        <v>0.18883485221000001</v>
      </c>
      <c r="AB875" s="178">
        <v>0.38267019458000001</v>
      </c>
      <c r="AC875" s="177">
        <v>0.55149356959999996</v>
      </c>
      <c r="AD875" s="153">
        <v>-0.13188293331000001</v>
      </c>
      <c r="AE875" s="153">
        <v>-0.16478155271999997</v>
      </c>
      <c r="AF875" s="181">
        <v>1.634735</v>
      </c>
      <c r="AG875" s="180">
        <v>21060.647649999999</v>
      </c>
      <c r="AH875" s="180">
        <v>-2998.4291400000002</v>
      </c>
      <c r="AI875" s="128" t="s">
        <v>46</v>
      </c>
      <c r="AJ875" s="128" t="s">
        <v>46</v>
      </c>
      <c r="AK875" s="128" t="s">
        <v>46</v>
      </c>
    </row>
    <row r="876" spans="1:37" ht="14.75" customHeight="1" x14ac:dyDescent="0.35">
      <c r="A876" s="8"/>
      <c r="B876" s="129">
        <v>39377954000153</v>
      </c>
      <c r="C876" s="125" t="s">
        <v>8401</v>
      </c>
      <c r="D876" s="122"/>
      <c r="E876" s="126" t="s">
        <v>8402</v>
      </c>
      <c r="F876" s="126" t="s">
        <v>114</v>
      </c>
      <c r="G876" s="126" t="s">
        <v>115</v>
      </c>
      <c r="H876" s="127" t="s">
        <v>46</v>
      </c>
      <c r="I876" s="127" t="s">
        <v>46</v>
      </c>
      <c r="J876" s="127" t="s">
        <v>46</v>
      </c>
      <c r="K876" s="126" t="s">
        <v>3554</v>
      </c>
      <c r="L876" s="126" t="s">
        <v>3607</v>
      </c>
      <c r="M876" s="153">
        <v>0.02</v>
      </c>
      <c r="N876" s="128" t="s">
        <v>3414</v>
      </c>
      <c r="O876" s="155">
        <v>44188</v>
      </c>
      <c r="P876" s="153">
        <v>1.9942567384E-2</v>
      </c>
      <c r="Q876" s="153">
        <v>0.39157524808999999</v>
      </c>
      <c r="R876" s="153">
        <v>0.28033454689999998</v>
      </c>
      <c r="S876" s="153">
        <v>0.24386710699000003</v>
      </c>
      <c r="T876" s="153">
        <v>0.42126061868999998</v>
      </c>
      <c r="U876" s="153">
        <v>1.6347301013</v>
      </c>
      <c r="V876" s="153">
        <v>3.7790019591999999</v>
      </c>
      <c r="W876" s="153">
        <v>2.1054087677000002</v>
      </c>
      <c r="X876" s="153">
        <v>0.94401020912000011</v>
      </c>
      <c r="Y876" s="153">
        <v>0.98553969531999996</v>
      </c>
      <c r="Z876" s="153">
        <v>0.18068961581000001</v>
      </c>
      <c r="AA876" s="153">
        <v>0.19097648344999998</v>
      </c>
      <c r="AB876" s="178">
        <v>0.82583612170999998</v>
      </c>
      <c r="AC876" s="177">
        <v>0.14334898571999999</v>
      </c>
      <c r="AD876" s="153">
        <v>-0.11815539328999999</v>
      </c>
      <c r="AE876" s="153">
        <v>-0.24123595634</v>
      </c>
      <c r="AF876" s="181">
        <v>7.9913822000000003</v>
      </c>
      <c r="AG876" s="180">
        <v>146915.16824999999</v>
      </c>
      <c r="AH876" s="180">
        <v>-11605.547689999999</v>
      </c>
      <c r="AI876" s="128" t="s">
        <v>46</v>
      </c>
      <c r="AJ876" s="128" t="s">
        <v>46</v>
      </c>
      <c r="AK876" s="128" t="s">
        <v>46</v>
      </c>
    </row>
    <row r="877" spans="1:37" ht="14.75" customHeight="1" x14ac:dyDescent="0.35">
      <c r="A877" s="8"/>
      <c r="B877" s="129">
        <v>47612777000170</v>
      </c>
      <c r="C877" s="125" t="s">
        <v>8403</v>
      </c>
      <c r="D877" s="122"/>
      <c r="E877" s="126" t="s">
        <v>7469</v>
      </c>
      <c r="F877" s="126" t="s">
        <v>163</v>
      </c>
      <c r="G877" s="126" t="s">
        <v>7440</v>
      </c>
      <c r="H877" s="127" t="s">
        <v>46</v>
      </c>
      <c r="I877" s="127" t="s">
        <v>46</v>
      </c>
      <c r="J877" s="127" t="s">
        <v>46</v>
      </c>
      <c r="K877" s="126" t="s">
        <v>7459</v>
      </c>
      <c r="L877" s="126" t="s">
        <v>8130</v>
      </c>
      <c r="M877" s="153">
        <v>9.7999999999999997E-3</v>
      </c>
      <c r="N877" s="128" t="s">
        <v>46</v>
      </c>
      <c r="O877" s="155">
        <v>44894</v>
      </c>
      <c r="P877" s="153">
        <v>1.3603195237000001E-2</v>
      </c>
      <c r="Q877" s="153">
        <v>0.11188026595</v>
      </c>
      <c r="R877" s="153">
        <v>0.13612028677999999</v>
      </c>
      <c r="S877" s="153">
        <v>0.28890208245999999</v>
      </c>
      <c r="T877" s="153" t="s">
        <v>46</v>
      </c>
      <c r="U877" s="153">
        <v>1.1150797337</v>
      </c>
      <c r="V877" s="153">
        <v>1.0797305148</v>
      </c>
      <c r="W877" s="153">
        <v>1.0223101234</v>
      </c>
      <c r="X877" s="153">
        <v>1.1183407168999999</v>
      </c>
      <c r="Y877" s="153" t="s">
        <v>46</v>
      </c>
      <c r="Z877" s="153">
        <v>2.8926566832999999E-3</v>
      </c>
      <c r="AA877" s="153">
        <v>3.9548634195000001E-3</v>
      </c>
      <c r="AB877" s="178">
        <v>0.99029531352</v>
      </c>
      <c r="AC877" s="177">
        <v>3.0713836343000001</v>
      </c>
      <c r="AD877" s="153">
        <v>-1.3859793939000001E-3</v>
      </c>
      <c r="AE877" s="153">
        <v>-3.1014998428000001E-3</v>
      </c>
      <c r="AF877" s="181">
        <v>1.4476198951000001</v>
      </c>
      <c r="AG877" s="180">
        <v>919094.51118999999</v>
      </c>
      <c r="AH877" s="180">
        <v>-3024562.8333999999</v>
      </c>
      <c r="AI877" s="128" t="s">
        <v>46</v>
      </c>
      <c r="AJ877" s="128" t="s">
        <v>46</v>
      </c>
      <c r="AK877" s="128" t="s">
        <v>46</v>
      </c>
    </row>
    <row r="878" spans="1:37" ht="14.75" customHeight="1" x14ac:dyDescent="0.35">
      <c r="A878" s="8"/>
      <c r="B878" s="129">
        <v>48096240000168</v>
      </c>
      <c r="C878" s="125" t="s">
        <v>8404</v>
      </c>
      <c r="D878" s="122"/>
      <c r="E878" s="126" t="s">
        <v>7469</v>
      </c>
      <c r="F878" s="126" t="s">
        <v>163</v>
      </c>
      <c r="G878" s="126" t="s">
        <v>3570</v>
      </c>
      <c r="H878" s="127">
        <v>500</v>
      </c>
      <c r="I878" s="127">
        <v>100</v>
      </c>
      <c r="J878" s="127">
        <v>500</v>
      </c>
      <c r="K878" s="126" t="s">
        <v>214</v>
      </c>
      <c r="L878" s="126" t="s">
        <v>3554</v>
      </c>
      <c r="M878" s="153">
        <v>5.7999999999999996E-3</v>
      </c>
      <c r="N878" s="128" t="s">
        <v>46</v>
      </c>
      <c r="O878" s="155">
        <v>44862</v>
      </c>
      <c r="P878" s="153">
        <v>1.3881754059000001E-2</v>
      </c>
      <c r="Q878" s="153">
        <v>0.11571104822</v>
      </c>
      <c r="R878" s="153">
        <v>0.14044529239</v>
      </c>
      <c r="S878" s="153">
        <v>0.30209477030999998</v>
      </c>
      <c r="T878" s="153" t="s">
        <v>46</v>
      </c>
      <c r="U878" s="153">
        <v>1.1379137290000001</v>
      </c>
      <c r="V878" s="153">
        <v>1.1167005066</v>
      </c>
      <c r="W878" s="153">
        <v>1.0547924016000001</v>
      </c>
      <c r="X878" s="153">
        <v>1.1694096460999999</v>
      </c>
      <c r="Y878" s="153" t="s">
        <v>46</v>
      </c>
      <c r="Z878" s="153">
        <v>3.1714863221000002E-3</v>
      </c>
      <c r="AA878" s="153">
        <v>4.3078827159999996E-3</v>
      </c>
      <c r="AB878" s="178">
        <v>2.1786956199</v>
      </c>
      <c r="AC878" s="177">
        <v>3.6622278693000001</v>
      </c>
      <c r="AD878" s="153">
        <v>-1.8336370731000002E-3</v>
      </c>
      <c r="AE878" s="153">
        <v>-3.6455338244000004E-3</v>
      </c>
      <c r="AF878" s="181">
        <v>1.47933315</v>
      </c>
      <c r="AG878" s="180">
        <v>954194.61462999997</v>
      </c>
      <c r="AH878" s="180">
        <v>478341.24137</v>
      </c>
      <c r="AI878" s="128" t="s">
        <v>46</v>
      </c>
      <c r="AJ878" s="128" t="s">
        <v>46</v>
      </c>
      <c r="AK878" s="128" t="s">
        <v>46</v>
      </c>
    </row>
    <row r="879" spans="1:37" ht="14.75" customHeight="1" x14ac:dyDescent="0.35">
      <c r="A879" s="8"/>
      <c r="B879" s="129">
        <v>47628957000140</v>
      </c>
      <c r="C879" s="125" t="s">
        <v>8405</v>
      </c>
      <c r="D879" s="122"/>
      <c r="E879" s="126" t="s">
        <v>7469</v>
      </c>
      <c r="F879" s="126" t="s">
        <v>163</v>
      </c>
      <c r="G879" s="126" t="s">
        <v>3547</v>
      </c>
      <c r="H879" s="127">
        <v>500</v>
      </c>
      <c r="I879" s="127">
        <v>500</v>
      </c>
      <c r="J879" s="127">
        <v>500</v>
      </c>
      <c r="K879" s="126" t="s">
        <v>214</v>
      </c>
      <c r="L879" s="126" t="s">
        <v>3554</v>
      </c>
      <c r="M879" s="153">
        <v>5.7999999999999996E-3</v>
      </c>
      <c r="N879" s="128" t="s">
        <v>46</v>
      </c>
      <c r="O879" s="155">
        <v>44862</v>
      </c>
      <c r="P879" s="153">
        <v>1.3880401697E-2</v>
      </c>
      <c r="Q879" s="153">
        <v>0.11561159331000001</v>
      </c>
      <c r="R879" s="153">
        <v>0.14040065949</v>
      </c>
      <c r="S879" s="153">
        <v>0.30182689495000004</v>
      </c>
      <c r="T879" s="153" t="s">
        <v>46</v>
      </c>
      <c r="U879" s="153">
        <v>1.1378028732999999</v>
      </c>
      <c r="V879" s="153">
        <v>1.1157406904</v>
      </c>
      <c r="W879" s="153">
        <v>1.0544571931</v>
      </c>
      <c r="X879" s="153">
        <v>1.1683726998999999</v>
      </c>
      <c r="Y879" s="153" t="s">
        <v>46</v>
      </c>
      <c r="Z879" s="153">
        <v>3.1722299085E-3</v>
      </c>
      <c r="AA879" s="153">
        <v>4.3146223314000001E-3</v>
      </c>
      <c r="AB879" s="178">
        <v>2.1625286141000002</v>
      </c>
      <c r="AC879" s="177">
        <v>3.6210306934999998</v>
      </c>
      <c r="AD879" s="153">
        <v>-1.8560673147000001E-3</v>
      </c>
      <c r="AE879" s="153">
        <v>-3.6633187464999999E-3</v>
      </c>
      <c r="AF879" s="181">
        <v>1.47869958</v>
      </c>
      <c r="AG879" s="180">
        <v>434489.09911000001</v>
      </c>
      <c r="AH879" s="180">
        <v>231203.22566</v>
      </c>
      <c r="AI879" s="128" t="s">
        <v>46</v>
      </c>
      <c r="AJ879" s="128" t="s">
        <v>46</v>
      </c>
      <c r="AK879" s="128" t="s">
        <v>46</v>
      </c>
    </row>
    <row r="880" spans="1:37" ht="14.75" customHeight="1" x14ac:dyDescent="0.35">
      <c r="A880" s="8"/>
      <c r="B880" s="129">
        <v>52324414000170</v>
      </c>
      <c r="C880" s="125" t="s">
        <v>8406</v>
      </c>
      <c r="D880" s="122"/>
      <c r="E880" s="126" t="s">
        <v>7469</v>
      </c>
      <c r="F880" s="126" t="s">
        <v>163</v>
      </c>
      <c r="G880" s="126" t="s">
        <v>3570</v>
      </c>
      <c r="H880" s="127">
        <v>0.01</v>
      </c>
      <c r="I880" s="127">
        <v>0.01</v>
      </c>
      <c r="J880" s="127">
        <v>0.01</v>
      </c>
      <c r="K880" s="126" t="s">
        <v>7497</v>
      </c>
      <c r="L880" s="126" t="s">
        <v>7484</v>
      </c>
      <c r="M880" s="153">
        <v>6.8000000000000005E-3</v>
      </c>
      <c r="N880" s="128" t="s">
        <v>7431</v>
      </c>
      <c r="O880" s="155">
        <v>45197</v>
      </c>
      <c r="P880" s="153">
        <v>1.3731178639999999E-2</v>
      </c>
      <c r="Q880" s="153">
        <v>0.11637588257999999</v>
      </c>
      <c r="R880" s="153">
        <v>0.14166951123000002</v>
      </c>
      <c r="S880" s="153">
        <v>0.30821519059000002</v>
      </c>
      <c r="T880" s="153" t="s">
        <v>46</v>
      </c>
      <c r="U880" s="153">
        <v>1.1255707761</v>
      </c>
      <c r="V880" s="153">
        <v>1.1231166689000001</v>
      </c>
      <c r="W880" s="153">
        <v>1.0639867056999999</v>
      </c>
      <c r="X880" s="153">
        <v>1.1931018090000001</v>
      </c>
      <c r="Y880" s="153" t="s">
        <v>46</v>
      </c>
      <c r="Z880" s="153">
        <v>4.0691339961000002E-3</v>
      </c>
      <c r="AA880" s="153">
        <v>4.3362945617E-3</v>
      </c>
      <c r="AB880" s="178">
        <v>1.9495743972999999</v>
      </c>
      <c r="AC880" s="177">
        <v>4.5937935501</v>
      </c>
      <c r="AD880" s="153">
        <v>-1.2669719492E-3</v>
      </c>
      <c r="AE880" s="153">
        <v>-1.2669719492E-3</v>
      </c>
      <c r="AF880" s="181">
        <v>1.3087528669999999</v>
      </c>
      <c r="AG880" s="180">
        <v>88701.007060000004</v>
      </c>
      <c r="AH880" s="180">
        <v>32825.259599999998</v>
      </c>
      <c r="AI880" s="128" t="s">
        <v>46</v>
      </c>
      <c r="AJ880" s="128" t="s">
        <v>46</v>
      </c>
      <c r="AK880" s="128" t="s">
        <v>46</v>
      </c>
    </row>
    <row r="881" spans="1:37" ht="14.75" customHeight="1" x14ac:dyDescent="0.35">
      <c r="A881" s="8"/>
      <c r="B881" s="129">
        <v>39959422000124</v>
      </c>
      <c r="C881" s="125" t="s">
        <v>8407</v>
      </c>
      <c r="D881" s="122"/>
      <c r="E881" s="126" t="s">
        <v>7481</v>
      </c>
      <c r="F881" s="126" t="s">
        <v>114</v>
      </c>
      <c r="G881" s="126" t="s">
        <v>115</v>
      </c>
      <c r="H881" s="127" t="s">
        <v>46</v>
      </c>
      <c r="I881" s="127" t="s">
        <v>46</v>
      </c>
      <c r="J881" s="127" t="s">
        <v>46</v>
      </c>
      <c r="K881" s="126" t="s">
        <v>214</v>
      </c>
      <c r="L881" s="126" t="s">
        <v>3556</v>
      </c>
      <c r="M881" s="153">
        <v>1.3999999999999999E-2</v>
      </c>
      <c r="N881" s="128" t="s">
        <v>7674</v>
      </c>
      <c r="O881" s="155">
        <v>44195</v>
      </c>
      <c r="P881" s="153">
        <v>5.1317641819000004E-2</v>
      </c>
      <c r="Q881" s="153">
        <v>0.29201308202999998</v>
      </c>
      <c r="R881" s="153">
        <v>0.12100947359999999</v>
      </c>
      <c r="S881" s="153">
        <v>0.30073088270999998</v>
      </c>
      <c r="T881" s="153">
        <v>0.45392072515999998</v>
      </c>
      <c r="U881" s="153">
        <v>4.2066045054999996</v>
      </c>
      <c r="V881" s="153">
        <v>2.8181505713000004</v>
      </c>
      <c r="W881" s="153">
        <v>0.90882272453000001</v>
      </c>
      <c r="X881" s="153">
        <v>1.1641300336</v>
      </c>
      <c r="Y881" s="153">
        <v>1.0619480513999999</v>
      </c>
      <c r="Z881" s="153">
        <v>0.18123524817</v>
      </c>
      <c r="AA881" s="153">
        <v>0.18996962472000001</v>
      </c>
      <c r="AB881" s="178">
        <v>3.1031496493999999E-2</v>
      </c>
      <c r="AC881" s="177">
        <v>4.9418951875999997E-2</v>
      </c>
      <c r="AD881" s="153">
        <v>-0.15125248524000001</v>
      </c>
      <c r="AE881" s="153">
        <v>-0.19427748924999999</v>
      </c>
      <c r="AF881" s="181">
        <v>1.55803625</v>
      </c>
      <c r="AG881" s="180">
        <v>306415.28395999997</v>
      </c>
      <c r="AH881" s="180">
        <v>2743.0417301000002</v>
      </c>
      <c r="AI881" s="128" t="s">
        <v>46</v>
      </c>
      <c r="AJ881" s="128" t="s">
        <v>46</v>
      </c>
      <c r="AK881" s="128" t="s">
        <v>46</v>
      </c>
    </row>
    <row r="882" spans="1:37" ht="14.75" customHeight="1" x14ac:dyDescent="0.35">
      <c r="A882" s="8"/>
      <c r="B882" s="129">
        <v>47612737000129</v>
      </c>
      <c r="C882" s="125" t="s">
        <v>8408</v>
      </c>
      <c r="D882" s="122"/>
      <c r="E882" s="126" t="s">
        <v>8409</v>
      </c>
      <c r="F882" s="126" t="s">
        <v>163</v>
      </c>
      <c r="G882" s="126" t="s">
        <v>3547</v>
      </c>
      <c r="H882" s="127">
        <v>500</v>
      </c>
      <c r="I882" s="127">
        <v>0</v>
      </c>
      <c r="J882" s="127">
        <v>500</v>
      </c>
      <c r="K882" s="126" t="s">
        <v>214</v>
      </c>
      <c r="L882" s="126" t="s">
        <v>3554</v>
      </c>
      <c r="M882" s="153">
        <v>6.8000000000000005E-3</v>
      </c>
      <c r="N882" s="128" t="s">
        <v>46</v>
      </c>
      <c r="O882" s="155">
        <v>44862</v>
      </c>
      <c r="P882" s="153">
        <v>2.4939939515999997E-2</v>
      </c>
      <c r="Q882" s="153">
        <v>0.13564502205000001</v>
      </c>
      <c r="R882" s="153">
        <v>0.16351844023000001</v>
      </c>
      <c r="S882" s="153">
        <v>0.34501509917000001</v>
      </c>
      <c r="T882" s="153" t="s">
        <v>46</v>
      </c>
      <c r="U882" s="153">
        <v>2.0443741804000002</v>
      </c>
      <c r="V882" s="153">
        <v>1.3090786676999999</v>
      </c>
      <c r="W882" s="153">
        <v>1.2280796696</v>
      </c>
      <c r="X882" s="153">
        <v>1.3355543513999999</v>
      </c>
      <c r="Y882" s="153" t="s">
        <v>46</v>
      </c>
      <c r="Z882" s="153">
        <v>1.6987139075000001E-2</v>
      </c>
      <c r="AA882" s="153">
        <v>1.4892435072E-2</v>
      </c>
      <c r="AB882" s="178">
        <v>1.6039614289999999</v>
      </c>
      <c r="AC882" s="177">
        <v>2.3876823203000002</v>
      </c>
      <c r="AD882" s="153">
        <v>-8.5131928089000001E-3</v>
      </c>
      <c r="AE882" s="153">
        <v>-8.5131928089000001E-3</v>
      </c>
      <c r="AF882" s="181">
        <v>1.5640551255999999</v>
      </c>
      <c r="AG882" s="180">
        <v>3575528.1839000001</v>
      </c>
      <c r="AH882" s="180">
        <v>645117.04122000001</v>
      </c>
      <c r="AI882" s="128" t="s">
        <v>46</v>
      </c>
      <c r="AJ882" s="128" t="s">
        <v>46</v>
      </c>
      <c r="AK882" s="128" t="s">
        <v>46</v>
      </c>
    </row>
    <row r="883" spans="1:37" ht="14.75" customHeight="1" x14ac:dyDescent="0.35">
      <c r="A883" s="8"/>
      <c r="B883" s="129">
        <v>57027347000145</v>
      </c>
      <c r="C883" s="125" t="s">
        <v>8410</v>
      </c>
      <c r="D883" s="122"/>
      <c r="E883" s="126" t="s">
        <v>8409</v>
      </c>
      <c r="F883" s="126" t="s">
        <v>163</v>
      </c>
      <c r="G883" s="126" t="s">
        <v>3547</v>
      </c>
      <c r="H883" s="127" t="s">
        <v>46</v>
      </c>
      <c r="I883" s="127" t="s">
        <v>46</v>
      </c>
      <c r="J883" s="127" t="s">
        <v>46</v>
      </c>
      <c r="K883" s="126" t="s">
        <v>214</v>
      </c>
      <c r="L883" s="126" t="s">
        <v>3554</v>
      </c>
      <c r="M883" s="153">
        <v>6.8000000000000005E-3</v>
      </c>
      <c r="N883" s="128" t="s">
        <v>46</v>
      </c>
      <c r="O883" s="155">
        <v>45642</v>
      </c>
      <c r="P883" s="153">
        <v>1.9287526592999999E-2</v>
      </c>
      <c r="Q883" s="153">
        <v>0.12680712692000001</v>
      </c>
      <c r="R883" s="153" t="s">
        <v>46</v>
      </c>
      <c r="S883" s="153" t="s">
        <v>46</v>
      </c>
      <c r="T883" s="153" t="s">
        <v>46</v>
      </c>
      <c r="U883" s="153">
        <v>1.5810351643000002</v>
      </c>
      <c r="V883" s="153">
        <v>1.2237861903</v>
      </c>
      <c r="W883" s="153" t="s">
        <v>46</v>
      </c>
      <c r="X883" s="153" t="s">
        <v>46</v>
      </c>
      <c r="Y883" s="153" t="s">
        <v>46</v>
      </c>
      <c r="Z883" s="153" t="s">
        <v>46</v>
      </c>
      <c r="AA883" s="153">
        <v>6.5992704197999994E-3</v>
      </c>
      <c r="AB883" s="178" t="s">
        <v>46</v>
      </c>
      <c r="AC883" s="177">
        <v>3.1912311339000001</v>
      </c>
      <c r="AD883" s="153">
        <v>-1.9756929779999998E-3</v>
      </c>
      <c r="AE883" s="153">
        <v>-1.9756929779999998E-3</v>
      </c>
      <c r="AF883" s="181">
        <v>1.1266211696999999</v>
      </c>
      <c r="AG883" s="180">
        <v>66717.461689999996</v>
      </c>
      <c r="AH883" s="180">
        <v>56181.617030000001</v>
      </c>
      <c r="AI883" s="128" t="s">
        <v>46</v>
      </c>
      <c r="AJ883" s="128" t="s">
        <v>46</v>
      </c>
      <c r="AK883" s="128" t="s">
        <v>46</v>
      </c>
    </row>
    <row r="884" spans="1:37" ht="14.75" customHeight="1" x14ac:dyDescent="0.35">
      <c r="A884" s="8"/>
      <c r="B884" s="129">
        <v>57027655000170</v>
      </c>
      <c r="C884" s="125" t="s">
        <v>8411</v>
      </c>
      <c r="D884" s="122"/>
      <c r="E884" s="126" t="s">
        <v>8409</v>
      </c>
      <c r="F884" s="126" t="s">
        <v>163</v>
      </c>
      <c r="G884" s="126" t="s">
        <v>3547</v>
      </c>
      <c r="H884" s="127" t="s">
        <v>46</v>
      </c>
      <c r="I884" s="127" t="s">
        <v>46</v>
      </c>
      <c r="J884" s="127" t="s">
        <v>46</v>
      </c>
      <c r="K884" s="126" t="s">
        <v>214</v>
      </c>
      <c r="L884" s="126" t="s">
        <v>3554</v>
      </c>
      <c r="M884" s="153">
        <v>6.8000000000000005E-3</v>
      </c>
      <c r="N884" s="128" t="s">
        <v>46</v>
      </c>
      <c r="O884" s="155">
        <v>45554</v>
      </c>
      <c r="P884" s="153">
        <v>1.9300559562999999E-2</v>
      </c>
      <c r="Q884" s="153">
        <v>0.12773826993000001</v>
      </c>
      <c r="R884" s="153">
        <v>0.15263795720999998</v>
      </c>
      <c r="S884" s="153" t="s">
        <v>46</v>
      </c>
      <c r="T884" s="153" t="s">
        <v>46</v>
      </c>
      <c r="U884" s="153">
        <v>1.5821035015999998</v>
      </c>
      <c r="V884" s="153">
        <v>1.2327724357000001</v>
      </c>
      <c r="W884" s="153">
        <v>1.1463635035999999</v>
      </c>
      <c r="X884" s="153" t="s">
        <v>46</v>
      </c>
      <c r="Y884" s="153" t="s">
        <v>46</v>
      </c>
      <c r="Z884" s="153">
        <v>5.9756719029000005E-3</v>
      </c>
      <c r="AA884" s="153">
        <v>5.9680414673000002E-3</v>
      </c>
      <c r="AB884" s="178">
        <v>2.9910593425999998</v>
      </c>
      <c r="AC884" s="177">
        <v>2.9736009564999999</v>
      </c>
      <c r="AD884" s="153">
        <v>-1.9610431939000002E-3</v>
      </c>
      <c r="AE884" s="153">
        <v>-1.9610431939000002E-3</v>
      </c>
      <c r="AF884" s="181">
        <v>1.1562811</v>
      </c>
      <c r="AG884" s="180">
        <v>1633803.0375999999</v>
      </c>
      <c r="AH884" s="180">
        <v>1076570.2168000001</v>
      </c>
      <c r="AI884" s="128" t="s">
        <v>46</v>
      </c>
      <c r="AJ884" s="128" t="s">
        <v>46</v>
      </c>
      <c r="AK884" s="128" t="s">
        <v>46</v>
      </c>
    </row>
    <row r="885" spans="1:37" ht="14.75" customHeight="1" x14ac:dyDescent="0.35">
      <c r="A885" s="8"/>
      <c r="B885" s="129">
        <v>57738351000111</v>
      </c>
      <c r="C885" s="125" t="s">
        <v>8412</v>
      </c>
      <c r="D885" s="122"/>
      <c r="E885" s="126" t="s">
        <v>8409</v>
      </c>
      <c r="F885" s="126" t="s">
        <v>163</v>
      </c>
      <c r="G885" s="126" t="s">
        <v>3547</v>
      </c>
      <c r="H885" s="127" t="s">
        <v>46</v>
      </c>
      <c r="I885" s="127" t="s">
        <v>46</v>
      </c>
      <c r="J885" s="127" t="s">
        <v>46</v>
      </c>
      <c r="K885" s="126" t="s">
        <v>7484</v>
      </c>
      <c r="L885" s="126" t="s">
        <v>7498</v>
      </c>
      <c r="M885" s="153">
        <v>7.8000000000000005E-3</v>
      </c>
      <c r="N885" s="128" t="s">
        <v>46</v>
      </c>
      <c r="O885" s="155">
        <v>45618</v>
      </c>
      <c r="P885" s="153">
        <v>2.2408120861999999E-2</v>
      </c>
      <c r="Q885" s="153">
        <v>0.13696080174</v>
      </c>
      <c r="R885" s="153" t="s">
        <v>46</v>
      </c>
      <c r="S885" s="153" t="s">
        <v>46</v>
      </c>
      <c r="T885" s="153" t="s">
        <v>46</v>
      </c>
      <c r="U885" s="153">
        <v>1.8368361997</v>
      </c>
      <c r="V885" s="153">
        <v>1.3217769525</v>
      </c>
      <c r="W885" s="153" t="s">
        <v>46</v>
      </c>
      <c r="X885" s="153" t="s">
        <v>46</v>
      </c>
      <c r="Y885" s="153" t="s">
        <v>46</v>
      </c>
      <c r="Z885" s="153" t="s">
        <v>46</v>
      </c>
      <c r="AA885" s="153">
        <v>7.8823557558999995E-3</v>
      </c>
      <c r="AB885" s="178" t="s">
        <v>46</v>
      </c>
      <c r="AC885" s="177">
        <v>3.2987575063999999</v>
      </c>
      <c r="AD885" s="153">
        <v>-4.7016463005000002E-3</v>
      </c>
      <c r="AE885" s="153">
        <v>-4.7016463005000002E-3</v>
      </c>
      <c r="AF885" s="181">
        <v>1.1402766359000001</v>
      </c>
      <c r="AG885" s="180">
        <v>61064.221250000002</v>
      </c>
      <c r="AH885" s="180">
        <v>38978.128320000003</v>
      </c>
      <c r="AI885" s="128" t="s">
        <v>46</v>
      </c>
      <c r="AJ885" s="128" t="s">
        <v>46</v>
      </c>
      <c r="AK885" s="128" t="s">
        <v>46</v>
      </c>
    </row>
    <row r="886" spans="1:37" ht="14.75" customHeight="1" x14ac:dyDescent="0.35">
      <c r="A886" s="8"/>
      <c r="B886" s="129">
        <v>51112363000150</v>
      </c>
      <c r="C886" s="125" t="s">
        <v>8413</v>
      </c>
      <c r="D886" s="122"/>
      <c r="E886" s="126" t="s">
        <v>8409</v>
      </c>
      <c r="F886" s="126" t="s">
        <v>163</v>
      </c>
      <c r="G886" s="126" t="s">
        <v>3547</v>
      </c>
      <c r="H886" s="127">
        <v>500</v>
      </c>
      <c r="I886" s="127">
        <v>100</v>
      </c>
      <c r="J886" s="127">
        <v>100</v>
      </c>
      <c r="K886" s="126" t="s">
        <v>214</v>
      </c>
      <c r="L886" s="126" t="s">
        <v>3554</v>
      </c>
      <c r="M886" s="153">
        <v>6.8000000000000005E-3</v>
      </c>
      <c r="N886" s="128" t="s">
        <v>3373</v>
      </c>
      <c r="O886" s="155">
        <v>45105</v>
      </c>
      <c r="P886" s="153">
        <v>1.9179793997E-2</v>
      </c>
      <c r="Q886" s="153">
        <v>0.10864853445</v>
      </c>
      <c r="R886" s="153">
        <v>0.11513331332</v>
      </c>
      <c r="S886" s="153">
        <v>0.24364562453000002</v>
      </c>
      <c r="T886" s="153" t="s">
        <v>46</v>
      </c>
      <c r="U886" s="153">
        <v>1.5722041189</v>
      </c>
      <c r="V886" s="153">
        <v>1.0485418232000001</v>
      </c>
      <c r="W886" s="153">
        <v>0.86469074183000005</v>
      </c>
      <c r="X886" s="153">
        <v>0.94315284993000004</v>
      </c>
      <c r="Y886" s="153" t="s">
        <v>46</v>
      </c>
      <c r="Z886" s="153">
        <v>2.1070470298000001E-2</v>
      </c>
      <c r="AA886" s="153">
        <v>2.0284574138E-2</v>
      </c>
      <c r="AB886" s="178">
        <v>-0.74967586632000005</v>
      </c>
      <c r="AC886" s="177">
        <v>-0.1267195737</v>
      </c>
      <c r="AD886" s="153">
        <v>-1.4611564755999999E-2</v>
      </c>
      <c r="AE886" s="153">
        <v>-1.4611564755999999E-2</v>
      </c>
      <c r="AF886" s="181">
        <v>1.2920166739000001</v>
      </c>
      <c r="AG886" s="180">
        <v>217049.19385000001</v>
      </c>
      <c r="AH886" s="180">
        <v>39950.201910000003</v>
      </c>
      <c r="AI886" s="128" t="s">
        <v>46</v>
      </c>
      <c r="AJ886" s="128" t="s">
        <v>46</v>
      </c>
      <c r="AK886" s="128" t="s">
        <v>46</v>
      </c>
    </row>
    <row r="887" spans="1:37" ht="14.75" customHeight="1" x14ac:dyDescent="0.35">
      <c r="A887" s="8"/>
      <c r="B887" s="129">
        <v>34258751000124</v>
      </c>
      <c r="C887" s="125" t="s">
        <v>8414</v>
      </c>
      <c r="D887" s="122" t="s">
        <v>3395</v>
      </c>
      <c r="E887" s="126" t="s">
        <v>7493</v>
      </c>
      <c r="F887" s="126" t="s">
        <v>114</v>
      </c>
      <c r="G887" s="126" t="s">
        <v>115</v>
      </c>
      <c r="H887" s="127">
        <v>50000</v>
      </c>
      <c r="I887" s="127">
        <v>10000</v>
      </c>
      <c r="J887" s="127">
        <v>50000</v>
      </c>
      <c r="K887" s="126" t="s">
        <v>222</v>
      </c>
      <c r="L887" s="126" t="s">
        <v>221</v>
      </c>
      <c r="M887" s="153">
        <v>1.8500000000000003E-2</v>
      </c>
      <c r="N887" s="128" t="s">
        <v>8415</v>
      </c>
      <c r="O887" s="155">
        <v>43703</v>
      </c>
      <c r="P887" s="153">
        <v>5.6031054526000004E-2</v>
      </c>
      <c r="Q887" s="153">
        <v>0.42094262835999996</v>
      </c>
      <c r="R887" s="153">
        <v>0.17172330620000001</v>
      </c>
      <c r="S887" s="153">
        <v>0.29773699195999997</v>
      </c>
      <c r="T887" s="153">
        <v>0.34109610844999999</v>
      </c>
      <c r="U887" s="153">
        <v>4.5929718916000004</v>
      </c>
      <c r="V887" s="153">
        <v>4.0624197394000001</v>
      </c>
      <c r="W887" s="153">
        <v>1.2897010321</v>
      </c>
      <c r="X887" s="153">
        <v>1.1525406747</v>
      </c>
      <c r="Y887" s="153">
        <v>0.79799473268999999</v>
      </c>
      <c r="Z887" s="153">
        <v>0.20562348494999999</v>
      </c>
      <c r="AA887" s="153">
        <v>0.26270077685999998</v>
      </c>
      <c r="AB887" s="178">
        <v>0.27391577950000001</v>
      </c>
      <c r="AC887" s="177">
        <v>0.10262860775</v>
      </c>
      <c r="AD887" s="153">
        <v>-0.20192000262000001</v>
      </c>
      <c r="AE887" s="153">
        <v>-0.47113187850999999</v>
      </c>
      <c r="AF887" s="181">
        <v>1.6185354999999999</v>
      </c>
      <c r="AG887" s="180">
        <v>124392.37428</v>
      </c>
      <c r="AH887" s="180">
        <v>-27312.002909999999</v>
      </c>
      <c r="AI887" s="128" t="s">
        <v>46</v>
      </c>
      <c r="AJ887" s="128" t="s">
        <v>46</v>
      </c>
      <c r="AK887" s="128" t="s">
        <v>46</v>
      </c>
    </row>
    <row r="888" spans="1:37" ht="14.75" customHeight="1" x14ac:dyDescent="0.35">
      <c r="A888" s="8"/>
      <c r="B888" s="129">
        <v>32738755000184</v>
      </c>
      <c r="C888" s="125" t="s">
        <v>8416</v>
      </c>
      <c r="D888" s="122"/>
      <c r="E888" s="126" t="s">
        <v>7493</v>
      </c>
      <c r="F888" s="126" t="s">
        <v>114</v>
      </c>
      <c r="G888" s="126" t="s">
        <v>115</v>
      </c>
      <c r="H888" s="127">
        <v>200000</v>
      </c>
      <c r="I888" s="127">
        <v>10000</v>
      </c>
      <c r="J888" s="127">
        <v>50000</v>
      </c>
      <c r="K888" s="126" t="s">
        <v>222</v>
      </c>
      <c r="L888" s="126" t="s">
        <v>221</v>
      </c>
      <c r="M888" s="153">
        <v>1.8500000000000003E-2</v>
      </c>
      <c r="N888" s="128" t="s">
        <v>46</v>
      </c>
      <c r="O888" s="155">
        <v>43563</v>
      </c>
      <c r="P888" s="153">
        <v>5.6043181630000001E-2</v>
      </c>
      <c r="Q888" s="153">
        <v>0.42109350433000003</v>
      </c>
      <c r="R888" s="153">
        <v>0.17182006567999999</v>
      </c>
      <c r="S888" s="153">
        <v>0.29738682997999999</v>
      </c>
      <c r="T888" s="153">
        <v>0.34064079837</v>
      </c>
      <c r="U888" s="153">
        <v>4.5939659733000004</v>
      </c>
      <c r="V888" s="153">
        <v>4.0638758083999997</v>
      </c>
      <c r="W888" s="153">
        <v>1.2904277290999999</v>
      </c>
      <c r="X888" s="153">
        <v>1.1511851968</v>
      </c>
      <c r="Y888" s="153">
        <v>0.79692953422000001</v>
      </c>
      <c r="Z888" s="153">
        <v>0.20571846706999999</v>
      </c>
      <c r="AA888" s="153">
        <v>0.26044874150999997</v>
      </c>
      <c r="AB888" s="178">
        <v>0.27431631401000001</v>
      </c>
      <c r="AC888" s="177">
        <v>0.23947549403999999</v>
      </c>
      <c r="AD888" s="153">
        <v>-0.20194756661999999</v>
      </c>
      <c r="AE888" s="153">
        <v>-0.47279299414999998</v>
      </c>
      <c r="AF888" s="181">
        <v>2.0612363</v>
      </c>
      <c r="AG888" s="180">
        <v>251442.29863</v>
      </c>
      <c r="AH888" s="180">
        <v>-54935.734250000001</v>
      </c>
      <c r="AI888" s="128" t="s">
        <v>46</v>
      </c>
      <c r="AJ888" s="128" t="s">
        <v>46</v>
      </c>
      <c r="AK888" s="128" t="s">
        <v>46</v>
      </c>
    </row>
    <row r="889" spans="1:37" ht="14.75" customHeight="1" x14ac:dyDescent="0.35">
      <c r="A889" s="8"/>
      <c r="B889" s="129">
        <v>34581178000195</v>
      </c>
      <c r="C889" s="125" t="s">
        <v>8416</v>
      </c>
      <c r="D889" s="122" t="s">
        <v>3395</v>
      </c>
      <c r="E889" s="126" t="s">
        <v>7493</v>
      </c>
      <c r="F889" s="126" t="s">
        <v>114</v>
      </c>
      <c r="G889" s="126" t="s">
        <v>115</v>
      </c>
      <c r="H889" s="127">
        <v>200000</v>
      </c>
      <c r="I889" s="127">
        <v>10000</v>
      </c>
      <c r="J889" s="127">
        <v>50000</v>
      </c>
      <c r="K889" s="126" t="s">
        <v>222</v>
      </c>
      <c r="L889" s="126" t="s">
        <v>221</v>
      </c>
      <c r="M889" s="153">
        <v>1.8500000000000003E-2</v>
      </c>
      <c r="N889" s="128" t="s">
        <v>8417</v>
      </c>
      <c r="O889" s="155">
        <v>43725</v>
      </c>
      <c r="P889" s="153">
        <v>5.5988975325999994E-2</v>
      </c>
      <c r="Q889" s="153">
        <v>0.42032600139999998</v>
      </c>
      <c r="R889" s="153">
        <v>0.17111864020999998</v>
      </c>
      <c r="S889" s="153">
        <v>0.29680750522999999</v>
      </c>
      <c r="T889" s="153">
        <v>0.34037008695999998</v>
      </c>
      <c r="U889" s="153">
        <v>4.5895225796999997</v>
      </c>
      <c r="V889" s="153">
        <v>4.0564688154999997</v>
      </c>
      <c r="W889" s="153">
        <v>1.2851597828000001</v>
      </c>
      <c r="X889" s="153">
        <v>1.1489426291</v>
      </c>
      <c r="Y889" s="153">
        <v>0.79629620458000006</v>
      </c>
      <c r="Z889" s="153">
        <v>0.20565424097000001</v>
      </c>
      <c r="AA889" s="153">
        <v>0.26320450042999999</v>
      </c>
      <c r="AB889" s="178">
        <v>0.27124443637000001</v>
      </c>
      <c r="AC889" s="177">
        <v>7.0608485053999998E-2</v>
      </c>
      <c r="AD889" s="153">
        <v>-0.20199202468999999</v>
      </c>
      <c r="AE889" s="153">
        <v>-0.47053808619999998</v>
      </c>
      <c r="AF889" s="181">
        <v>1.5353048</v>
      </c>
      <c r="AG889" s="180">
        <v>82848.9084</v>
      </c>
      <c r="AH889" s="180">
        <v>-43783.441279999999</v>
      </c>
      <c r="AI889" s="128" t="s">
        <v>46</v>
      </c>
      <c r="AJ889" s="128" t="s">
        <v>46</v>
      </c>
      <c r="AK889" s="128" t="s">
        <v>46</v>
      </c>
    </row>
    <row r="890" spans="1:37" ht="14.75" customHeight="1" x14ac:dyDescent="0.35">
      <c r="A890" s="8"/>
      <c r="B890" s="129">
        <v>34270985000197</v>
      </c>
      <c r="C890" s="125" t="s">
        <v>8418</v>
      </c>
      <c r="D890" s="122"/>
      <c r="E890" s="126" t="s">
        <v>8323</v>
      </c>
      <c r="F890" s="126" t="s">
        <v>114</v>
      </c>
      <c r="G890" s="126" t="s">
        <v>115</v>
      </c>
      <c r="H890" s="127">
        <v>10000</v>
      </c>
      <c r="I890" s="127">
        <v>10000</v>
      </c>
      <c r="J890" s="127">
        <v>10000</v>
      </c>
      <c r="K890" s="126" t="s">
        <v>222</v>
      </c>
      <c r="L890" s="126" t="s">
        <v>221</v>
      </c>
      <c r="M890" s="153">
        <v>3.4999999999999996E-3</v>
      </c>
      <c r="N890" s="128" t="s">
        <v>46</v>
      </c>
      <c r="O890" s="155">
        <v>43692</v>
      </c>
      <c r="P890" s="153">
        <v>5.4758656496999999E-2</v>
      </c>
      <c r="Q890" s="153">
        <v>0.41468898095000001</v>
      </c>
      <c r="R890" s="153">
        <v>0.17052231706000001</v>
      </c>
      <c r="S890" s="153">
        <v>0.29998647164000003</v>
      </c>
      <c r="T890" s="153">
        <v>0.34862332617000003</v>
      </c>
      <c r="U890" s="153">
        <v>4.48867101</v>
      </c>
      <c r="V890" s="153">
        <v>4.0020672377000004</v>
      </c>
      <c r="W890" s="153">
        <v>1.2806811911</v>
      </c>
      <c r="X890" s="153">
        <v>1.1612484164000001</v>
      </c>
      <c r="Y890" s="153">
        <v>0.81560466708000012</v>
      </c>
      <c r="Z890" s="153">
        <v>0.20292477407000001</v>
      </c>
      <c r="AA890" s="153">
        <v>0.26201375922000003</v>
      </c>
      <c r="AB890" s="178">
        <v>0.26932616274999999</v>
      </c>
      <c r="AC890" s="177">
        <v>0.11298420495</v>
      </c>
      <c r="AD890" s="153">
        <v>-0.19890983726000003</v>
      </c>
      <c r="AE890" s="153">
        <v>-0.46739458069999995</v>
      </c>
      <c r="AF890" s="181">
        <v>1.6480026000000001</v>
      </c>
      <c r="AG890" s="180">
        <v>343244.92819000001</v>
      </c>
      <c r="AH890" s="180">
        <v>-63054.274550000002</v>
      </c>
      <c r="AI890" s="128" t="s">
        <v>46</v>
      </c>
      <c r="AJ890" s="128" t="s">
        <v>46</v>
      </c>
      <c r="AK890" s="128" t="s">
        <v>46</v>
      </c>
    </row>
    <row r="891" spans="1:37" ht="14.75" customHeight="1" x14ac:dyDescent="0.35">
      <c r="A891" s="8"/>
      <c r="B891" s="129">
        <v>34581406000127</v>
      </c>
      <c r="C891" s="125" t="s">
        <v>8419</v>
      </c>
      <c r="D891" s="122"/>
      <c r="E891" s="126" t="s">
        <v>8323</v>
      </c>
      <c r="F891" s="126" t="s">
        <v>114</v>
      </c>
      <c r="G891" s="126" t="s">
        <v>115</v>
      </c>
      <c r="H891" s="127">
        <v>10000</v>
      </c>
      <c r="I891" s="127">
        <v>10000</v>
      </c>
      <c r="J891" s="127">
        <v>10000</v>
      </c>
      <c r="K891" s="126" t="s">
        <v>222</v>
      </c>
      <c r="L891" s="126" t="s">
        <v>221</v>
      </c>
      <c r="M891" s="153">
        <v>3.4999999999999996E-3</v>
      </c>
      <c r="N891" s="128" t="s">
        <v>46</v>
      </c>
      <c r="O891" s="155">
        <v>43725</v>
      </c>
      <c r="P891" s="153">
        <v>5.3617270841999999E-2</v>
      </c>
      <c r="Q891" s="153">
        <v>0.40149417450999997</v>
      </c>
      <c r="R891" s="153">
        <v>0.16302184653000001</v>
      </c>
      <c r="S891" s="153">
        <v>0.28503372128999999</v>
      </c>
      <c r="T891" s="153">
        <v>0.32770210333999999</v>
      </c>
      <c r="U891" s="153">
        <v>4.3951094613999997</v>
      </c>
      <c r="V891" s="153">
        <v>3.8747272189999999</v>
      </c>
      <c r="W891" s="153">
        <v>1.2243500802</v>
      </c>
      <c r="X891" s="153">
        <v>1.1033662807</v>
      </c>
      <c r="Y891" s="153">
        <v>0.76665944253000007</v>
      </c>
      <c r="Z891" s="153">
        <v>0.19837916946</v>
      </c>
      <c r="AA891" s="153">
        <v>0.25711846486000001</v>
      </c>
      <c r="AB891" s="178">
        <v>0.23647228305000001</v>
      </c>
      <c r="AC891" s="177">
        <v>6.2282462017000002E-2</v>
      </c>
      <c r="AD891" s="153">
        <v>-0.19634951972</v>
      </c>
      <c r="AE891" s="153">
        <v>-0.46712269908999998</v>
      </c>
      <c r="AF891" s="181">
        <v>1.5266811</v>
      </c>
      <c r="AG891" s="180">
        <v>125062.21017000001</v>
      </c>
      <c r="AH891" s="180">
        <v>-21488.638989999999</v>
      </c>
      <c r="AI891" s="128" t="s">
        <v>46</v>
      </c>
      <c r="AJ891" s="128" t="s">
        <v>46</v>
      </c>
      <c r="AK891" s="128" t="s">
        <v>46</v>
      </c>
    </row>
    <row r="892" spans="1:37" ht="14.75" customHeight="1" x14ac:dyDescent="0.35">
      <c r="A892" s="8"/>
      <c r="B892" s="129">
        <v>38065123000183</v>
      </c>
      <c r="C892" s="125" t="s">
        <v>8420</v>
      </c>
      <c r="D892" s="122"/>
      <c r="E892" s="126" t="s">
        <v>7493</v>
      </c>
      <c r="F892" s="126" t="s">
        <v>114</v>
      </c>
      <c r="G892" s="126" t="s">
        <v>115</v>
      </c>
      <c r="H892" s="127">
        <v>200000</v>
      </c>
      <c r="I892" s="127">
        <v>10000</v>
      </c>
      <c r="J892" s="127">
        <v>50000</v>
      </c>
      <c r="K892" s="126" t="s">
        <v>222</v>
      </c>
      <c r="L892" s="126" t="s">
        <v>221</v>
      </c>
      <c r="M892" s="153">
        <v>0.03</v>
      </c>
      <c r="N892" s="128" t="s">
        <v>46</v>
      </c>
      <c r="O892" s="155">
        <v>44084</v>
      </c>
      <c r="P892" s="153">
        <v>5.4742857702999997E-2</v>
      </c>
      <c r="Q892" s="153">
        <v>0.39364179479999994</v>
      </c>
      <c r="R892" s="153">
        <v>0.15190339625999999</v>
      </c>
      <c r="S892" s="153">
        <v>0.24870814791000001</v>
      </c>
      <c r="T892" s="153">
        <v>0.24221626605000002</v>
      </c>
      <c r="U892" s="153">
        <v>4.4873759528999999</v>
      </c>
      <c r="V892" s="153">
        <v>3.7989457226000001</v>
      </c>
      <c r="W892" s="153">
        <v>1.1408466984999999</v>
      </c>
      <c r="X892" s="153">
        <v>0.96274989117000009</v>
      </c>
      <c r="Y892" s="153">
        <v>0.56666522919999995</v>
      </c>
      <c r="Z892" s="153">
        <v>0.20301102954</v>
      </c>
      <c r="AA892" s="153">
        <v>0.21718573701999999</v>
      </c>
      <c r="AB892" s="178">
        <v>0.18624409856999999</v>
      </c>
      <c r="AC892" s="177">
        <v>-0.29854888185</v>
      </c>
      <c r="AD892" s="153">
        <v>-0.19897159835</v>
      </c>
      <c r="AE892" s="153">
        <v>-0.48728401833000001</v>
      </c>
      <c r="AF892" s="181">
        <v>1.0349177000000001</v>
      </c>
      <c r="AG892" s="180">
        <v>120324.93626</v>
      </c>
      <c r="AH892" s="180">
        <v>-17119.045099999999</v>
      </c>
      <c r="AI892" s="128" t="s">
        <v>46</v>
      </c>
      <c r="AJ892" s="128" t="s">
        <v>46</v>
      </c>
      <c r="AK892" s="128" t="s">
        <v>46</v>
      </c>
    </row>
    <row r="893" spans="1:37" ht="14.75" customHeight="1" x14ac:dyDescent="0.35">
      <c r="A893" s="8"/>
      <c r="B893" s="129">
        <v>34579213000131</v>
      </c>
      <c r="C893" s="125" t="s">
        <v>8421</v>
      </c>
      <c r="D893" s="122" t="s">
        <v>3395</v>
      </c>
      <c r="E893" s="126" t="s">
        <v>7493</v>
      </c>
      <c r="F893" s="126" t="s">
        <v>114</v>
      </c>
      <c r="G893" s="126" t="s">
        <v>115</v>
      </c>
      <c r="H893" s="127">
        <v>200000</v>
      </c>
      <c r="I893" s="127">
        <v>10000</v>
      </c>
      <c r="J893" s="127">
        <v>50000</v>
      </c>
      <c r="K893" s="126" t="s">
        <v>222</v>
      </c>
      <c r="L893" s="126" t="s">
        <v>221</v>
      </c>
      <c r="M893" s="153">
        <v>1.8500000000000003E-2</v>
      </c>
      <c r="N893" s="128" t="s">
        <v>8415</v>
      </c>
      <c r="O893" s="155">
        <v>43711</v>
      </c>
      <c r="P893" s="153">
        <v>5.4963585084000004E-2</v>
      </c>
      <c r="Q893" s="153">
        <v>0.41613087257999998</v>
      </c>
      <c r="R893" s="153">
        <v>0.16774212962000001</v>
      </c>
      <c r="S893" s="153">
        <v>0.29008489591999997</v>
      </c>
      <c r="T893" s="153">
        <v>0.33215743269999998</v>
      </c>
      <c r="U893" s="153">
        <v>4.5054693952999996</v>
      </c>
      <c r="V893" s="153">
        <v>4.0159825996</v>
      </c>
      <c r="W893" s="153">
        <v>1.2598010281000001</v>
      </c>
      <c r="X893" s="153">
        <v>1.1229193908999999</v>
      </c>
      <c r="Y893" s="153">
        <v>0.77708269062000002</v>
      </c>
      <c r="Z893" s="153">
        <v>0.20469762544999998</v>
      </c>
      <c r="AA893" s="153">
        <v>0.26291334164999997</v>
      </c>
      <c r="AB893" s="178">
        <v>0.25656587000999997</v>
      </c>
      <c r="AC893" s="177">
        <v>8.7666414457000005E-2</v>
      </c>
      <c r="AD893" s="153">
        <v>-0.20192719502000001</v>
      </c>
      <c r="AE893" s="153">
        <v>-0.47277562756000002</v>
      </c>
      <c r="AF893" s="181">
        <v>1.5794649999999999</v>
      </c>
      <c r="AG893" s="180">
        <v>119899.88966</v>
      </c>
      <c r="AH893" s="180">
        <v>-56680.430760000003</v>
      </c>
      <c r="AI893" s="128" t="s">
        <v>46</v>
      </c>
      <c r="AJ893" s="128" t="s">
        <v>46</v>
      </c>
      <c r="AK893" s="128" t="s">
        <v>46</v>
      </c>
    </row>
    <row r="894" spans="1:37" ht="14.75" customHeight="1" x14ac:dyDescent="0.35">
      <c r="A894" s="8"/>
      <c r="B894" s="129">
        <v>34270949000123</v>
      </c>
      <c r="C894" s="125" t="s">
        <v>8422</v>
      </c>
      <c r="D894" s="122" t="s">
        <v>3395</v>
      </c>
      <c r="E894" s="126" t="s">
        <v>7493</v>
      </c>
      <c r="F894" s="126" t="s">
        <v>114</v>
      </c>
      <c r="G894" s="126" t="s">
        <v>115</v>
      </c>
      <c r="H894" s="127">
        <v>200000</v>
      </c>
      <c r="I894" s="127">
        <v>10000</v>
      </c>
      <c r="J894" s="127">
        <v>50000</v>
      </c>
      <c r="K894" s="126" t="s">
        <v>222</v>
      </c>
      <c r="L894" s="126" t="s">
        <v>221</v>
      </c>
      <c r="M894" s="153">
        <v>1.4999999999999999E-2</v>
      </c>
      <c r="N894" s="128" t="s">
        <v>219</v>
      </c>
      <c r="O894" s="155">
        <v>43725</v>
      </c>
      <c r="P894" s="153">
        <v>5.3644804511000004E-2</v>
      </c>
      <c r="Q894" s="153">
        <v>0.41411084913000001</v>
      </c>
      <c r="R894" s="153">
        <v>0.16665024085999999</v>
      </c>
      <c r="S894" s="153">
        <v>0.28758015597999997</v>
      </c>
      <c r="T894" s="153">
        <v>0.32846510126</v>
      </c>
      <c r="U894" s="153">
        <v>4.3973664485999997</v>
      </c>
      <c r="V894" s="153">
        <v>3.9964878214999997</v>
      </c>
      <c r="W894" s="153">
        <v>1.2516005683</v>
      </c>
      <c r="X894" s="153">
        <v>1.1132235361</v>
      </c>
      <c r="Y894" s="153">
        <v>0.76844447701999996</v>
      </c>
      <c r="Z894" s="153">
        <v>0.20422059321</v>
      </c>
      <c r="AA894" s="153">
        <v>0.26353703240000004</v>
      </c>
      <c r="AB894" s="178">
        <v>0.25182080122</v>
      </c>
      <c r="AC894" s="177">
        <v>6.5860384758000004E-2</v>
      </c>
      <c r="AD894" s="153">
        <v>-0.20135238709</v>
      </c>
      <c r="AE894" s="153">
        <v>-0.47204497828999997</v>
      </c>
      <c r="AF894" s="181">
        <v>1.523496</v>
      </c>
      <c r="AG894" s="180">
        <v>64100.443670000001</v>
      </c>
      <c r="AH894" s="180">
        <v>2046.44605</v>
      </c>
      <c r="AI894" s="128" t="s">
        <v>46</v>
      </c>
      <c r="AJ894" s="128" t="s">
        <v>46</v>
      </c>
      <c r="AK894" s="128" t="s">
        <v>46</v>
      </c>
    </row>
    <row r="895" spans="1:37" ht="14.75" customHeight="1" x14ac:dyDescent="0.35">
      <c r="A895" s="8"/>
      <c r="B895" s="129">
        <v>41163505000154</v>
      </c>
      <c r="C895" s="125" t="s">
        <v>8423</v>
      </c>
      <c r="D895" s="122"/>
      <c r="E895" s="126" t="s">
        <v>7493</v>
      </c>
      <c r="F895" s="126" t="s">
        <v>114</v>
      </c>
      <c r="G895" s="126" t="s">
        <v>115</v>
      </c>
      <c r="H895" s="127">
        <v>200000</v>
      </c>
      <c r="I895" s="127">
        <v>10000</v>
      </c>
      <c r="J895" s="127">
        <v>50000</v>
      </c>
      <c r="K895" s="126" t="s">
        <v>222</v>
      </c>
      <c r="L895" s="126" t="s">
        <v>221</v>
      </c>
      <c r="M895" s="153">
        <v>1.8500000000000003E-2</v>
      </c>
      <c r="N895" s="128" t="s">
        <v>219</v>
      </c>
      <c r="O895" s="155">
        <v>44333</v>
      </c>
      <c r="P895" s="153">
        <v>5.4088663372000002E-2</v>
      </c>
      <c r="Q895" s="153">
        <v>0.41667758134000005</v>
      </c>
      <c r="R895" s="153">
        <v>0.1692211894</v>
      </c>
      <c r="S895" s="153">
        <v>0.29116271576999997</v>
      </c>
      <c r="T895" s="153">
        <v>0.33079841682</v>
      </c>
      <c r="U895" s="153">
        <v>4.4337504018000002</v>
      </c>
      <c r="V895" s="153">
        <v>4.0212587591000002</v>
      </c>
      <c r="W895" s="153">
        <v>1.2709092752</v>
      </c>
      <c r="X895" s="153">
        <v>1.1270916343999999</v>
      </c>
      <c r="Y895" s="153">
        <v>0.77390327142999993</v>
      </c>
      <c r="Z895" s="153">
        <v>0.20474644829999999</v>
      </c>
      <c r="AA895" s="153">
        <v>0.21334149337</v>
      </c>
      <c r="AB895" s="178">
        <v>0.26309231155000001</v>
      </c>
      <c r="AC895" s="177">
        <v>-0.45453915414000001</v>
      </c>
      <c r="AD895" s="153">
        <v>-0.20098837977999998</v>
      </c>
      <c r="AE895" s="153">
        <v>-0.44951433680999997</v>
      </c>
      <c r="AF895" s="181">
        <v>0.93452950000000001</v>
      </c>
      <c r="AG895" s="180">
        <v>75333.065539999996</v>
      </c>
      <c r="AH895" s="180">
        <v>-8450</v>
      </c>
      <c r="AI895" s="128" t="s">
        <v>46</v>
      </c>
      <c r="AJ895" s="128" t="s">
        <v>46</v>
      </c>
      <c r="AK895" s="128" t="s">
        <v>46</v>
      </c>
    </row>
    <row r="896" spans="1:37" ht="14.75" customHeight="1" x14ac:dyDescent="0.35">
      <c r="A896" s="8"/>
      <c r="B896" s="129">
        <v>38537579000107</v>
      </c>
      <c r="C896" s="125" t="s">
        <v>8424</v>
      </c>
      <c r="D896" s="122"/>
      <c r="E896" s="126" t="s">
        <v>7493</v>
      </c>
      <c r="F896" s="126" t="s">
        <v>114</v>
      </c>
      <c r="G896" s="126" t="s">
        <v>115</v>
      </c>
      <c r="H896" s="127">
        <v>200000</v>
      </c>
      <c r="I896" s="127">
        <v>10000</v>
      </c>
      <c r="J896" s="127">
        <v>50000</v>
      </c>
      <c r="K896" s="126" t="s">
        <v>222</v>
      </c>
      <c r="L896" s="126" t="s">
        <v>221</v>
      </c>
      <c r="M896" s="153">
        <v>1.8500000000000003E-2</v>
      </c>
      <c r="N896" s="128" t="s">
        <v>8425</v>
      </c>
      <c r="O896" s="155">
        <v>44117</v>
      </c>
      <c r="P896" s="153">
        <v>5.5231418428000001E-2</v>
      </c>
      <c r="Q896" s="153">
        <v>0.41944167767000001</v>
      </c>
      <c r="R896" s="153">
        <v>0.17125920010000001</v>
      </c>
      <c r="S896" s="153">
        <v>0.29546040799000001</v>
      </c>
      <c r="T896" s="153">
        <v>0.33784225988000005</v>
      </c>
      <c r="U896" s="153">
        <v>4.5274242028999998</v>
      </c>
      <c r="V896" s="153">
        <v>4.0479344122000001</v>
      </c>
      <c r="W896" s="153">
        <v>1.2862154359</v>
      </c>
      <c r="X896" s="153">
        <v>1.1437280122</v>
      </c>
      <c r="Y896" s="153">
        <v>0.79038235025999992</v>
      </c>
      <c r="Z896" s="153">
        <v>0.20515023733999999</v>
      </c>
      <c r="AA896" s="153">
        <v>0.21905612168000002</v>
      </c>
      <c r="AB896" s="178">
        <v>0.27199774782000002</v>
      </c>
      <c r="AC896" s="177">
        <v>-0.31025048074</v>
      </c>
      <c r="AD896" s="153">
        <v>-0.20116990398999998</v>
      </c>
      <c r="AE896" s="153">
        <v>-0.47133870870000005</v>
      </c>
      <c r="AF896" s="181">
        <v>1.0225012</v>
      </c>
      <c r="AG896" s="180">
        <v>195292.54602000001</v>
      </c>
      <c r="AH896" s="180">
        <v>-19796.62902</v>
      </c>
      <c r="AI896" s="128" t="s">
        <v>46</v>
      </c>
      <c r="AJ896" s="128" t="s">
        <v>46</v>
      </c>
      <c r="AK896" s="128" t="s">
        <v>46</v>
      </c>
    </row>
    <row r="897" spans="1:37" ht="14.75" customHeight="1" x14ac:dyDescent="0.35">
      <c r="A897" s="8"/>
      <c r="B897" s="129">
        <v>41514699000195</v>
      </c>
      <c r="C897" s="125" t="s">
        <v>8426</v>
      </c>
      <c r="D897" s="122"/>
      <c r="E897" s="126" t="s">
        <v>8323</v>
      </c>
      <c r="F897" s="126" t="s">
        <v>114</v>
      </c>
      <c r="G897" s="126" t="s">
        <v>4426</v>
      </c>
      <c r="H897" s="127">
        <v>10000</v>
      </c>
      <c r="I897" s="127">
        <v>10000</v>
      </c>
      <c r="J897" s="127">
        <v>10000</v>
      </c>
      <c r="K897" s="126" t="s">
        <v>7591</v>
      </c>
      <c r="L897" s="126" t="s">
        <v>7592</v>
      </c>
      <c r="M897" s="153">
        <v>7.4999999999999997E-3</v>
      </c>
      <c r="N897" s="128" t="s">
        <v>46</v>
      </c>
      <c r="O897" s="155">
        <v>44312</v>
      </c>
      <c r="P897" s="153">
        <v>9.1280193721000005E-2</v>
      </c>
      <c r="Q897" s="153">
        <v>0.27992442208000001</v>
      </c>
      <c r="R897" s="153">
        <v>0.30737887175</v>
      </c>
      <c r="S897" s="153">
        <v>0.29278434431</v>
      </c>
      <c r="T897" s="153">
        <v>0.20959729560999998</v>
      </c>
      <c r="U897" s="153">
        <v>7.4824107375000004</v>
      </c>
      <c r="V897" s="153">
        <v>2.7014857160999997</v>
      </c>
      <c r="W897" s="153">
        <v>2.3085209394000001</v>
      </c>
      <c r="X897" s="153">
        <v>1.1333689626999999</v>
      </c>
      <c r="Y897" s="153">
        <v>0.49035311086999994</v>
      </c>
      <c r="Z897" s="153" t="s">
        <v>46</v>
      </c>
      <c r="AA897" s="153" t="s">
        <v>46</v>
      </c>
      <c r="AB897" s="178" t="s">
        <v>46</v>
      </c>
      <c r="AC897" s="177" t="s">
        <v>46</v>
      </c>
      <c r="AD897" s="153">
        <v>-8.3149260687000001E-2</v>
      </c>
      <c r="AE897" s="153">
        <v>-0.26011840126999997</v>
      </c>
      <c r="AF897" s="181">
        <v>1.1209724000000001</v>
      </c>
      <c r="AG897" s="180">
        <v>19105.453389999999</v>
      </c>
      <c r="AH897" s="180">
        <v>-6836.5758400000004</v>
      </c>
      <c r="AI897" s="128" t="s">
        <v>46</v>
      </c>
      <c r="AJ897" s="128" t="s">
        <v>46</v>
      </c>
      <c r="AK897" s="128" t="s">
        <v>46</v>
      </c>
    </row>
    <row r="898" spans="1:37" ht="14.75" customHeight="1" x14ac:dyDescent="0.35">
      <c r="A898" s="8"/>
      <c r="B898" s="129">
        <v>38064885000165</v>
      </c>
      <c r="C898" s="125" t="s">
        <v>8427</v>
      </c>
      <c r="D898" s="122"/>
      <c r="E898" s="126" t="s">
        <v>8323</v>
      </c>
      <c r="F898" s="126" t="s">
        <v>114</v>
      </c>
      <c r="G898" s="126" t="s">
        <v>4426</v>
      </c>
      <c r="H898" s="127">
        <v>25000</v>
      </c>
      <c r="I898" s="127">
        <v>25000</v>
      </c>
      <c r="J898" s="127">
        <v>25000</v>
      </c>
      <c r="K898" s="126" t="s">
        <v>7591</v>
      </c>
      <c r="L898" s="126" t="s">
        <v>7592</v>
      </c>
      <c r="M898" s="153">
        <v>7.4999999999999997E-3</v>
      </c>
      <c r="N898" s="128" t="s">
        <v>46</v>
      </c>
      <c r="O898" s="155">
        <v>44071</v>
      </c>
      <c r="P898" s="153">
        <v>9.6784079457000002E-2</v>
      </c>
      <c r="Q898" s="153">
        <v>0.29143860500999996</v>
      </c>
      <c r="R898" s="153">
        <v>0.34614778352999998</v>
      </c>
      <c r="S898" s="153">
        <v>0.31385459707999996</v>
      </c>
      <c r="T898" s="153">
        <v>0.24276299514000002</v>
      </c>
      <c r="U898" s="153">
        <v>7.9335746981000002</v>
      </c>
      <c r="V898" s="153">
        <v>2.8126064266999999</v>
      </c>
      <c r="W898" s="153">
        <v>2.5996887875999999</v>
      </c>
      <c r="X898" s="153">
        <v>1.2149319663</v>
      </c>
      <c r="Y898" s="153">
        <v>0.56794430253999995</v>
      </c>
      <c r="Z898" s="153" t="s">
        <v>46</v>
      </c>
      <c r="AA898" s="153" t="s">
        <v>46</v>
      </c>
      <c r="AB898" s="178" t="s">
        <v>46</v>
      </c>
      <c r="AC898" s="177" t="s">
        <v>46</v>
      </c>
      <c r="AD898" s="153">
        <v>-8.7625520269999993E-2</v>
      </c>
      <c r="AE898" s="153">
        <v>-0.26898541879999999</v>
      </c>
      <c r="AF898" s="181">
        <v>1.366403</v>
      </c>
      <c r="AG898" s="180">
        <v>35874.44816</v>
      </c>
      <c r="AH898" s="180">
        <v>-58881.33268</v>
      </c>
      <c r="AI898" s="128" t="s">
        <v>46</v>
      </c>
      <c r="AJ898" s="128" t="s">
        <v>46</v>
      </c>
      <c r="AK898" s="128" t="s">
        <v>46</v>
      </c>
    </row>
    <row r="899" spans="1:37" ht="14.75" customHeight="1" x14ac:dyDescent="0.35">
      <c r="A899" s="8"/>
      <c r="B899" s="129">
        <v>44209755000176</v>
      </c>
      <c r="C899" s="125" t="s">
        <v>8428</v>
      </c>
      <c r="D899" s="122"/>
      <c r="E899" s="126" t="s">
        <v>8323</v>
      </c>
      <c r="F899" s="126" t="s">
        <v>114</v>
      </c>
      <c r="G899" s="126" t="s">
        <v>4426</v>
      </c>
      <c r="H899" s="127" t="s">
        <v>46</v>
      </c>
      <c r="I899" s="127" t="s">
        <v>46</v>
      </c>
      <c r="J899" s="127" t="s">
        <v>46</v>
      </c>
      <c r="K899" s="126" t="s">
        <v>216</v>
      </c>
      <c r="L899" s="126" t="s">
        <v>7459</v>
      </c>
      <c r="M899" s="153">
        <v>4.0000000000000001E-3</v>
      </c>
      <c r="N899" s="128" t="s">
        <v>46</v>
      </c>
      <c r="O899" s="155">
        <v>44578</v>
      </c>
      <c r="P899" s="153">
        <v>1.1795856989999999E-2</v>
      </c>
      <c r="Q899" s="153">
        <v>-1.7854610256000002E-2</v>
      </c>
      <c r="R899" s="153">
        <v>0.10542480503</v>
      </c>
      <c r="S899" s="153">
        <v>0.43092141683000001</v>
      </c>
      <c r="T899" s="153">
        <v>0.4278187114</v>
      </c>
      <c r="U899" s="153">
        <v>0.96692878708999996</v>
      </c>
      <c r="V899" s="153">
        <v>-0.1723107052</v>
      </c>
      <c r="W899" s="153">
        <v>0.79177650881999995</v>
      </c>
      <c r="X899" s="153">
        <v>1.6680979318000002</v>
      </c>
      <c r="Y899" s="153">
        <v>1.0008823605999999</v>
      </c>
      <c r="Z899" s="153">
        <v>0.16310978928</v>
      </c>
      <c r="AA899" s="153">
        <v>0.1621977241</v>
      </c>
      <c r="AB899" s="178">
        <v>-7.0469464516000002E-2</v>
      </c>
      <c r="AC899" s="177">
        <v>-0.60761995218999998</v>
      </c>
      <c r="AD899" s="153">
        <v>-0.18721363760999998</v>
      </c>
      <c r="AE899" s="153">
        <v>-0.33016970000000001</v>
      </c>
      <c r="AF899" s="181">
        <v>1.0055122000000001</v>
      </c>
      <c r="AG899" s="180">
        <v>72197.084780000005</v>
      </c>
      <c r="AH899" s="180">
        <v>79.512289998</v>
      </c>
      <c r="AI899" s="128" t="s">
        <v>46</v>
      </c>
      <c r="AJ899" s="128" t="s">
        <v>46</v>
      </c>
      <c r="AK899" s="128" t="s">
        <v>46</v>
      </c>
    </row>
    <row r="900" spans="1:37" ht="14.75" customHeight="1" x14ac:dyDescent="0.35">
      <c r="A900" s="8"/>
      <c r="B900" s="129">
        <v>53600131000176</v>
      </c>
      <c r="C900" s="125" t="s">
        <v>8429</v>
      </c>
      <c r="D900" s="122"/>
      <c r="E900" s="126" t="s">
        <v>8430</v>
      </c>
      <c r="F900" s="126" t="s">
        <v>114</v>
      </c>
      <c r="G900" s="126" t="s">
        <v>115</v>
      </c>
      <c r="H900" s="127">
        <v>100000</v>
      </c>
      <c r="I900" s="127">
        <v>0</v>
      </c>
      <c r="J900" s="127">
        <v>75000</v>
      </c>
      <c r="K900" s="126" t="s">
        <v>214</v>
      </c>
      <c r="L900" s="126" t="s">
        <v>3556</v>
      </c>
      <c r="M900" s="153">
        <v>0.01</v>
      </c>
      <c r="N900" s="128" t="s">
        <v>8431</v>
      </c>
      <c r="O900" s="155">
        <v>45322</v>
      </c>
      <c r="P900" s="153">
        <v>4.6985406297999997E-3</v>
      </c>
      <c r="Q900" s="153">
        <v>0.19110137265999999</v>
      </c>
      <c r="R900" s="153">
        <v>4.1418397603E-2</v>
      </c>
      <c r="S900" s="153" t="s">
        <v>46</v>
      </c>
      <c r="T900" s="153" t="s">
        <v>46</v>
      </c>
      <c r="U900" s="153">
        <v>0.38514829368000003</v>
      </c>
      <c r="V900" s="153">
        <v>1.8442750537000001</v>
      </c>
      <c r="W900" s="153">
        <v>0.31106639697999999</v>
      </c>
      <c r="X900" s="153" t="s">
        <v>46</v>
      </c>
      <c r="Y900" s="153" t="s">
        <v>46</v>
      </c>
      <c r="Z900" s="153">
        <v>0.17090072961</v>
      </c>
      <c r="AA900" s="153">
        <v>0.16466758779999999</v>
      </c>
      <c r="AB900" s="178">
        <v>-0.39707162842999999</v>
      </c>
      <c r="AC900" s="177">
        <v>-0.45513544893000002</v>
      </c>
      <c r="AD900" s="153">
        <v>-0.13830971026</v>
      </c>
      <c r="AE900" s="153">
        <v>-0.17792416602</v>
      </c>
      <c r="AF900" s="181">
        <v>1.0410413000000001</v>
      </c>
      <c r="AG900" s="180">
        <v>191399.33024000001</v>
      </c>
      <c r="AH900" s="180">
        <v>-28374.2899</v>
      </c>
      <c r="AI900" s="128" t="s">
        <v>46</v>
      </c>
      <c r="AJ900" s="128" t="s">
        <v>46</v>
      </c>
      <c r="AK900" s="128" t="s">
        <v>46</v>
      </c>
    </row>
    <row r="901" spans="1:37" ht="14.75" customHeight="1" x14ac:dyDescent="0.35">
      <c r="A901" s="8"/>
      <c r="B901" s="129">
        <v>29044189000104</v>
      </c>
      <c r="C901" s="125" t="s">
        <v>8432</v>
      </c>
      <c r="D901" s="122"/>
      <c r="E901" s="126" t="s">
        <v>7524</v>
      </c>
      <c r="F901" s="126" t="s">
        <v>163</v>
      </c>
      <c r="G901" s="126" t="s">
        <v>3566</v>
      </c>
      <c r="H901" s="127">
        <v>1000</v>
      </c>
      <c r="I901" s="127">
        <v>1000</v>
      </c>
      <c r="J901" s="127">
        <v>500</v>
      </c>
      <c r="K901" s="126" t="s">
        <v>214</v>
      </c>
      <c r="L901" s="126" t="s">
        <v>3554</v>
      </c>
      <c r="M901" s="153">
        <v>5.0000000000000001E-3</v>
      </c>
      <c r="N901" s="128" t="s">
        <v>46</v>
      </c>
      <c r="O901" s="155">
        <v>43187</v>
      </c>
      <c r="P901" s="153">
        <v>1.2072868672E-2</v>
      </c>
      <c r="Q901" s="153">
        <v>0.11544957308000001</v>
      </c>
      <c r="R901" s="153">
        <v>0.13998565734999999</v>
      </c>
      <c r="S901" s="153">
        <v>0.30297595928999999</v>
      </c>
      <c r="T901" s="153">
        <v>0.43840987428</v>
      </c>
      <c r="U901" s="153">
        <v>0.98963596050000002</v>
      </c>
      <c r="V901" s="153">
        <v>1.1141770706</v>
      </c>
      <c r="W901" s="153">
        <v>1.0513403845</v>
      </c>
      <c r="X901" s="153">
        <v>1.1728207310000001</v>
      </c>
      <c r="Y901" s="153">
        <v>1.0256603982000001</v>
      </c>
      <c r="Z901" s="153">
        <v>1.1317477057000001E-2</v>
      </c>
      <c r="AA901" s="153">
        <v>1.1170855266999999E-2</v>
      </c>
      <c r="AB901" s="178">
        <v>0.54505541886999997</v>
      </c>
      <c r="AC901" s="177">
        <v>0.46824028421000002</v>
      </c>
      <c r="AD901" s="153">
        <v>-2.9210591287999999E-3</v>
      </c>
      <c r="AE901" s="153">
        <v>-5.5045720753999994E-2</v>
      </c>
      <c r="AF901" s="181">
        <v>1.9229928999999999</v>
      </c>
      <c r="AG901" s="180">
        <v>327833.35490999999</v>
      </c>
      <c r="AH901" s="180">
        <v>31150.365249999999</v>
      </c>
      <c r="AI901" s="128" t="s">
        <v>46</v>
      </c>
      <c r="AJ901" s="128" t="s">
        <v>46</v>
      </c>
      <c r="AK901" s="128" t="s">
        <v>46</v>
      </c>
    </row>
    <row r="902" spans="1:37" ht="14.75" customHeight="1" x14ac:dyDescent="0.35">
      <c r="A902" s="8"/>
      <c r="B902" s="129">
        <v>9720734000110</v>
      </c>
      <c r="C902" s="125" t="s">
        <v>8433</v>
      </c>
      <c r="D902" s="122" t="s">
        <v>3393</v>
      </c>
      <c r="E902" s="126" t="s">
        <v>7524</v>
      </c>
      <c r="F902" s="126" t="s">
        <v>163</v>
      </c>
      <c r="G902" s="126" t="s">
        <v>3566</v>
      </c>
      <c r="H902" s="127">
        <v>1000</v>
      </c>
      <c r="I902" s="127">
        <v>1000</v>
      </c>
      <c r="J902" s="127">
        <v>500</v>
      </c>
      <c r="K902" s="126" t="s">
        <v>215</v>
      </c>
      <c r="L902" s="126" t="s">
        <v>216</v>
      </c>
      <c r="M902" s="153">
        <v>4.0000000000000001E-3</v>
      </c>
      <c r="N902" s="128" t="s">
        <v>46</v>
      </c>
      <c r="O902" s="155">
        <v>39702</v>
      </c>
      <c r="P902" s="153">
        <v>1.3064508799000001E-2</v>
      </c>
      <c r="Q902" s="153">
        <v>0.10997244930000001</v>
      </c>
      <c r="R902" s="153">
        <v>0.13646838612000001</v>
      </c>
      <c r="S902" s="153">
        <v>0.28344910276000002</v>
      </c>
      <c r="T902" s="153">
        <v>0.43408607272999999</v>
      </c>
      <c r="U902" s="153">
        <v>1.0709225839000001</v>
      </c>
      <c r="V902" s="153">
        <v>1.0613186186000001</v>
      </c>
      <c r="W902" s="153">
        <v>1.0249244690999999</v>
      </c>
      <c r="X902" s="153">
        <v>1.0972322182000001</v>
      </c>
      <c r="Y902" s="153">
        <v>1.0155448595999998</v>
      </c>
      <c r="Z902" s="153">
        <v>4.6571961021999999E-3</v>
      </c>
      <c r="AA902" s="153">
        <v>6.3532683448000006E-3</v>
      </c>
      <c r="AB902" s="178">
        <v>0.65734057795</v>
      </c>
      <c r="AC902" s="177">
        <v>0.43723672300999999</v>
      </c>
      <c r="AD902" s="153">
        <v>-7.2058995991999993E-4</v>
      </c>
      <c r="AE902" s="153">
        <v>-3.6711976782E-2</v>
      </c>
      <c r="AF902" s="181">
        <v>5.0926919000000002</v>
      </c>
      <c r="AG902" s="180">
        <v>532330.87960999995</v>
      </c>
      <c r="AH902" s="180">
        <v>-4967.3407502999999</v>
      </c>
      <c r="AI902" s="128" t="s">
        <v>46</v>
      </c>
      <c r="AJ902" s="128" t="s">
        <v>46</v>
      </c>
      <c r="AK902" s="128" t="s">
        <v>46</v>
      </c>
    </row>
    <row r="903" spans="1:37" ht="14.75" customHeight="1" x14ac:dyDescent="0.35">
      <c r="A903" s="8"/>
      <c r="B903" s="129">
        <v>11209172000196</v>
      </c>
      <c r="C903" s="125" t="s">
        <v>8434</v>
      </c>
      <c r="D903" s="122" t="s">
        <v>3394</v>
      </c>
      <c r="E903" s="126" t="s">
        <v>7524</v>
      </c>
      <c r="F903" s="126" t="s">
        <v>114</v>
      </c>
      <c r="G903" s="126" t="s">
        <v>115</v>
      </c>
      <c r="H903" s="127">
        <v>1000</v>
      </c>
      <c r="I903" s="127">
        <v>1000</v>
      </c>
      <c r="J903" s="127">
        <v>1000</v>
      </c>
      <c r="K903" s="126" t="s">
        <v>214</v>
      </c>
      <c r="L903" s="126" t="s">
        <v>3556</v>
      </c>
      <c r="M903" s="153">
        <v>0.02</v>
      </c>
      <c r="N903" s="128" t="s">
        <v>8435</v>
      </c>
      <c r="O903" s="155">
        <v>40210</v>
      </c>
      <c r="P903" s="153">
        <v>7.6984694674999993E-2</v>
      </c>
      <c r="Q903" s="153">
        <v>0.73391528539999995</v>
      </c>
      <c r="R903" s="153">
        <v>0.36149573494000004</v>
      </c>
      <c r="S903" s="153">
        <v>0.22700300570999998</v>
      </c>
      <c r="T903" s="153">
        <v>0.37087623401999997</v>
      </c>
      <c r="U903" s="153">
        <v>6.3105815465999999</v>
      </c>
      <c r="V903" s="153">
        <v>7.082846311</v>
      </c>
      <c r="W903" s="153">
        <v>2.7149571761</v>
      </c>
      <c r="X903" s="153">
        <v>0.87872922892000005</v>
      </c>
      <c r="Y903" s="153">
        <v>0.86766537023000001</v>
      </c>
      <c r="Z903" s="153">
        <v>0.35473592068000004</v>
      </c>
      <c r="AA903" s="153">
        <v>0.21930546426</v>
      </c>
      <c r="AB903" s="178">
        <v>0.78878299144999997</v>
      </c>
      <c r="AC903" s="177">
        <v>3.2202283380000002E-2</v>
      </c>
      <c r="AD903" s="153">
        <v>-0.25057367228999999</v>
      </c>
      <c r="AE903" s="153">
        <v>-0.43960488861999997</v>
      </c>
      <c r="AF903" s="181">
        <v>3.2470983000000002</v>
      </c>
      <c r="AG903" s="180">
        <v>43784.608289999996</v>
      </c>
      <c r="AH903" s="180">
        <v>-4235.8652499999998</v>
      </c>
      <c r="AI903" s="128" t="s">
        <v>46</v>
      </c>
      <c r="AJ903" s="128" t="s">
        <v>46</v>
      </c>
      <c r="AK903" s="128" t="s">
        <v>46</v>
      </c>
    </row>
    <row r="904" spans="1:37" ht="14.75" customHeight="1" x14ac:dyDescent="0.35">
      <c r="A904" s="8"/>
      <c r="B904" s="129">
        <v>12987743000186</v>
      </c>
      <c r="C904" s="125" t="s">
        <v>8436</v>
      </c>
      <c r="D904" s="122" t="s">
        <v>3395</v>
      </c>
      <c r="E904" s="126" t="s">
        <v>8437</v>
      </c>
      <c r="F904" s="126" t="s">
        <v>114</v>
      </c>
      <c r="G904" s="126" t="s">
        <v>115</v>
      </c>
      <c r="H904" s="127">
        <v>5000</v>
      </c>
      <c r="I904" s="127">
        <v>1000</v>
      </c>
      <c r="J904" s="127">
        <v>5000</v>
      </c>
      <c r="K904" s="126" t="s">
        <v>214</v>
      </c>
      <c r="L904" s="126" t="s">
        <v>3556</v>
      </c>
      <c r="M904" s="153">
        <v>1.8500000000000003E-2</v>
      </c>
      <c r="N904" s="128" t="s">
        <v>7488</v>
      </c>
      <c r="O904" s="155">
        <v>40567</v>
      </c>
      <c r="P904" s="153">
        <v>7.9265005484999998E-2</v>
      </c>
      <c r="Q904" s="153">
        <v>0.70221397381000006</v>
      </c>
      <c r="R904" s="153">
        <v>0.10116901642000001</v>
      </c>
      <c r="S904" s="153">
        <v>-8.3852787187000011E-2</v>
      </c>
      <c r="T904" s="153">
        <v>0.13059416325000001</v>
      </c>
      <c r="U904" s="153">
        <v>6.4975029518999996</v>
      </c>
      <c r="V904" s="153">
        <v>6.7769043006</v>
      </c>
      <c r="W904" s="153">
        <v>0.75981407411000002</v>
      </c>
      <c r="X904" s="153">
        <v>-0.32459435855999996</v>
      </c>
      <c r="Y904" s="153">
        <v>0.30552519308000003</v>
      </c>
      <c r="Z904" s="153">
        <v>0.47220510566000001</v>
      </c>
      <c r="AA904" s="153">
        <v>0.39195219840999995</v>
      </c>
      <c r="AB904" s="178">
        <v>0.18258654764000001</v>
      </c>
      <c r="AC904" s="177">
        <v>0.13807563914000001</v>
      </c>
      <c r="AD904" s="153">
        <v>-0.39124265082999998</v>
      </c>
      <c r="AE904" s="153">
        <v>-0.73364297868999995</v>
      </c>
      <c r="AF904" s="181">
        <v>2.7172776999999999</v>
      </c>
      <c r="AG904" s="180">
        <v>843111.13272999995</v>
      </c>
      <c r="AH904" s="180">
        <v>-45964.310290000001</v>
      </c>
      <c r="AI904" s="128" t="s">
        <v>46</v>
      </c>
      <c r="AJ904" s="128" t="s">
        <v>46</v>
      </c>
      <c r="AK904" s="128" t="s">
        <v>46</v>
      </c>
    </row>
    <row r="905" spans="1:37" ht="14.75" customHeight="1" x14ac:dyDescent="0.35">
      <c r="A905" s="8"/>
      <c r="B905" s="129">
        <v>26648868000196</v>
      </c>
      <c r="C905" s="125" t="s">
        <v>8438</v>
      </c>
      <c r="D905" s="122" t="s">
        <v>3395</v>
      </c>
      <c r="E905" s="126" t="s">
        <v>8437</v>
      </c>
      <c r="F905" s="126" t="s">
        <v>114</v>
      </c>
      <c r="G905" s="126" t="s">
        <v>115</v>
      </c>
      <c r="H905" s="127">
        <v>1000</v>
      </c>
      <c r="I905" s="127">
        <v>1000</v>
      </c>
      <c r="J905" s="127">
        <v>1000</v>
      </c>
      <c r="K905" s="126" t="s">
        <v>214</v>
      </c>
      <c r="L905" s="126" t="s">
        <v>3556</v>
      </c>
      <c r="M905" s="153">
        <v>1.8500000000000003E-2</v>
      </c>
      <c r="N905" s="128" t="s">
        <v>8439</v>
      </c>
      <c r="O905" s="155">
        <v>42738</v>
      </c>
      <c r="P905" s="153">
        <v>7.945840182000001E-2</v>
      </c>
      <c r="Q905" s="153">
        <v>0.70424849308000004</v>
      </c>
      <c r="R905" s="153">
        <v>0.10328686238</v>
      </c>
      <c r="S905" s="153">
        <v>-7.9222107131000002E-2</v>
      </c>
      <c r="T905" s="153">
        <v>0.13862151047999999</v>
      </c>
      <c r="U905" s="153">
        <v>6.5133560165999995</v>
      </c>
      <c r="V905" s="153">
        <v>6.7965389745000007</v>
      </c>
      <c r="W905" s="153">
        <v>0.77571982496000003</v>
      </c>
      <c r="X905" s="153">
        <v>-0.30666898395000003</v>
      </c>
      <c r="Y905" s="153">
        <v>0.32430518102999994</v>
      </c>
      <c r="Z905" s="153">
        <v>0.47281006251999996</v>
      </c>
      <c r="AA905" s="153">
        <v>0.47020604747</v>
      </c>
      <c r="AB905" s="178">
        <v>0.18744737678000001</v>
      </c>
      <c r="AC905" s="177">
        <v>0.20511709314000001</v>
      </c>
      <c r="AD905" s="153">
        <v>-0.39096729641000005</v>
      </c>
      <c r="AE905" s="153">
        <v>-0.73426652532999992</v>
      </c>
      <c r="AF905" s="181">
        <v>1.7554810999999999</v>
      </c>
      <c r="AG905" s="180">
        <v>143492.6642</v>
      </c>
      <c r="AH905" s="180">
        <v>-17072.8207</v>
      </c>
      <c r="AI905" s="128" t="s">
        <v>46</v>
      </c>
      <c r="AJ905" s="128" t="s">
        <v>46</v>
      </c>
      <c r="AK905" s="128" t="s">
        <v>46</v>
      </c>
    </row>
    <row r="906" spans="1:37" ht="14.75" customHeight="1" x14ac:dyDescent="0.35">
      <c r="A906" s="8"/>
      <c r="B906" s="129">
        <v>26673556000132</v>
      </c>
      <c r="C906" s="125" t="s">
        <v>8440</v>
      </c>
      <c r="D906" s="122"/>
      <c r="E906" s="126" t="s">
        <v>8437</v>
      </c>
      <c r="F906" s="126" t="s">
        <v>114</v>
      </c>
      <c r="G906" s="126" t="s">
        <v>115</v>
      </c>
      <c r="H906" s="127">
        <v>1000</v>
      </c>
      <c r="I906" s="127">
        <v>1000</v>
      </c>
      <c r="J906" s="127">
        <v>1000</v>
      </c>
      <c r="K906" s="126" t="s">
        <v>214</v>
      </c>
      <c r="L906" s="126" t="s">
        <v>3556</v>
      </c>
      <c r="M906" s="153">
        <v>0.02</v>
      </c>
      <c r="N906" s="128" t="s">
        <v>8439</v>
      </c>
      <c r="O906" s="155">
        <v>42787</v>
      </c>
      <c r="P906" s="153">
        <v>4.9392974364000003E-2</v>
      </c>
      <c r="Q906" s="153">
        <v>0.35117056103000005</v>
      </c>
      <c r="R906" s="153">
        <v>0.11816670391</v>
      </c>
      <c r="S906" s="153">
        <v>5.8626075455000003E-2</v>
      </c>
      <c r="T906" s="153">
        <v>0.22024145978000001</v>
      </c>
      <c r="U906" s="153">
        <v>4.0488358610999997</v>
      </c>
      <c r="V906" s="153">
        <v>3.3890656895000002</v>
      </c>
      <c r="W906" s="153">
        <v>0.88747254741999992</v>
      </c>
      <c r="X906" s="153">
        <v>0.22694169145000001</v>
      </c>
      <c r="Y906" s="153">
        <v>0.51525514502000003</v>
      </c>
      <c r="Z906" s="153">
        <v>0.29860090473000001</v>
      </c>
      <c r="AA906" s="153">
        <v>0.27052919596999997</v>
      </c>
      <c r="AB906" s="178">
        <v>0.1061726093</v>
      </c>
      <c r="AC906" s="177">
        <v>0.37326779129999998</v>
      </c>
      <c r="AD906" s="153">
        <v>-0.21531490347999999</v>
      </c>
      <c r="AE906" s="153">
        <v>-0.51933507371999998</v>
      </c>
      <c r="AF906" s="181">
        <v>3.3610188000000001</v>
      </c>
      <c r="AG906" s="180">
        <v>900320.21498000005</v>
      </c>
      <c r="AH906" s="180">
        <v>-104901.29724</v>
      </c>
      <c r="AI906" s="128" t="s">
        <v>46</v>
      </c>
      <c r="AJ906" s="128" t="s">
        <v>46</v>
      </c>
      <c r="AK906" s="128" t="s">
        <v>46</v>
      </c>
    </row>
    <row r="907" spans="1:37" ht="14.75" customHeight="1" x14ac:dyDescent="0.35">
      <c r="A907" s="8"/>
      <c r="B907" s="129">
        <v>46573338000133</v>
      </c>
      <c r="C907" s="125" t="s">
        <v>8441</v>
      </c>
      <c r="D907" s="122"/>
      <c r="E907" s="126" t="s">
        <v>8442</v>
      </c>
      <c r="F907" s="126" t="s">
        <v>114</v>
      </c>
      <c r="G907" s="126" t="s">
        <v>4426</v>
      </c>
      <c r="H907" s="127">
        <v>100000</v>
      </c>
      <c r="I907" s="127">
        <v>20000</v>
      </c>
      <c r="J907" s="127">
        <v>50000</v>
      </c>
      <c r="K907" s="126" t="s">
        <v>7644</v>
      </c>
      <c r="L907" s="126" t="s">
        <v>7615</v>
      </c>
      <c r="M907" s="153">
        <v>0.02</v>
      </c>
      <c r="N907" s="128" t="s">
        <v>8364</v>
      </c>
      <c r="O907" s="155">
        <v>45351</v>
      </c>
      <c r="P907" s="153">
        <v>4.9882697884000002E-2</v>
      </c>
      <c r="Q907" s="153">
        <v>0.18874778860999999</v>
      </c>
      <c r="R907" s="153">
        <v>0.26330431033000001</v>
      </c>
      <c r="S907" s="153" t="s">
        <v>46</v>
      </c>
      <c r="T907" s="153" t="s">
        <v>46</v>
      </c>
      <c r="U907" s="153">
        <v>4.0889794275</v>
      </c>
      <c r="V907" s="153">
        <v>1.8215611594999999</v>
      </c>
      <c r="W907" s="153">
        <v>1.9775058396</v>
      </c>
      <c r="X907" s="153" t="s">
        <v>46</v>
      </c>
      <c r="Y907" s="153" t="s">
        <v>46</v>
      </c>
      <c r="Z907" s="153">
        <v>0.20417338205999999</v>
      </c>
      <c r="AA907" s="153">
        <v>0.19546001236999999</v>
      </c>
      <c r="AB907" s="178">
        <v>0.67578119042999996</v>
      </c>
      <c r="AC907" s="177">
        <v>0.67689743037000005</v>
      </c>
      <c r="AD907" s="153">
        <v>-0.21476583560000001</v>
      </c>
      <c r="AE907" s="153">
        <v>-0.21476583560000001</v>
      </c>
      <c r="AF907" s="181">
        <v>1.4217017000000001</v>
      </c>
      <c r="AG907" s="180">
        <v>18196.052830000001</v>
      </c>
      <c r="AH907" s="180">
        <v>705.93231000000003</v>
      </c>
      <c r="AI907" s="128" t="s">
        <v>46</v>
      </c>
      <c r="AJ907" s="128" t="s">
        <v>46</v>
      </c>
      <c r="AK907" s="128" t="s">
        <v>46</v>
      </c>
    </row>
    <row r="908" spans="1:37" ht="14.75" customHeight="1" x14ac:dyDescent="0.35">
      <c r="A908" s="8"/>
      <c r="B908" s="129">
        <v>48992682000192</v>
      </c>
      <c r="C908" s="125" t="s">
        <v>8443</v>
      </c>
      <c r="D908" s="122"/>
      <c r="E908" s="126" t="s">
        <v>7524</v>
      </c>
      <c r="F908" s="126" t="s">
        <v>114</v>
      </c>
      <c r="G908" s="126" t="s">
        <v>115</v>
      </c>
      <c r="H908" s="127">
        <v>1000</v>
      </c>
      <c r="I908" s="127">
        <v>1</v>
      </c>
      <c r="J908" s="127">
        <v>200</v>
      </c>
      <c r="K908" s="126" t="s">
        <v>214</v>
      </c>
      <c r="L908" s="126" t="s">
        <v>3556</v>
      </c>
      <c r="M908" s="153">
        <v>1.4999999999999999E-2</v>
      </c>
      <c r="N908" s="128" t="s">
        <v>8444</v>
      </c>
      <c r="O908" s="155">
        <v>44945</v>
      </c>
      <c r="P908" s="153">
        <v>3.6736717431000002E-2</v>
      </c>
      <c r="Q908" s="153">
        <v>0.31317157357999997</v>
      </c>
      <c r="R908" s="153">
        <v>9.4225878074E-2</v>
      </c>
      <c r="S908" s="153">
        <v>3.3529847119999998E-2</v>
      </c>
      <c r="T908" s="153" t="s">
        <v>46</v>
      </c>
      <c r="U908" s="153">
        <v>3.0113784574999998</v>
      </c>
      <c r="V908" s="153">
        <v>3.0223462690999998</v>
      </c>
      <c r="W908" s="153">
        <v>0.70766871949999999</v>
      </c>
      <c r="X908" s="153">
        <v>0.12979412591</v>
      </c>
      <c r="Y908" s="153" t="s">
        <v>46</v>
      </c>
      <c r="Z908" s="153">
        <v>0.22007636457000002</v>
      </c>
      <c r="AA908" s="153">
        <v>0.21350410957000002</v>
      </c>
      <c r="AB908" s="178">
        <v>-4.9147736991000002E-2</v>
      </c>
      <c r="AC908" s="177">
        <v>-7.1492434181E-2</v>
      </c>
      <c r="AD908" s="153">
        <v>-0.18863823272000002</v>
      </c>
      <c r="AE908" s="153">
        <v>-0.33837916733999995</v>
      </c>
      <c r="AF908" s="181">
        <v>1.2396404000000001</v>
      </c>
      <c r="AG908" s="180">
        <v>11669.69693</v>
      </c>
      <c r="AH908" s="180">
        <v>-501.82576999999998</v>
      </c>
      <c r="AI908" s="128" t="s">
        <v>46</v>
      </c>
      <c r="AJ908" s="128" t="s">
        <v>46</v>
      </c>
      <c r="AK908" s="128" t="s">
        <v>46</v>
      </c>
    </row>
    <row r="909" spans="1:37" ht="14.75" customHeight="1" x14ac:dyDescent="0.35">
      <c r="A909" s="8"/>
      <c r="B909" s="129">
        <v>46770341000147</v>
      </c>
      <c r="C909" s="125" t="s">
        <v>8445</v>
      </c>
      <c r="D909" s="122"/>
      <c r="E909" s="126" t="s">
        <v>8446</v>
      </c>
      <c r="F909" s="126" t="s">
        <v>114</v>
      </c>
      <c r="G909" s="126" t="s">
        <v>115</v>
      </c>
      <c r="H909" s="127">
        <v>100000</v>
      </c>
      <c r="I909" s="127">
        <v>0</v>
      </c>
      <c r="J909" s="127">
        <v>100000</v>
      </c>
      <c r="K909" s="126" t="s">
        <v>3396</v>
      </c>
      <c r="L909" s="126" t="s">
        <v>7515</v>
      </c>
      <c r="M909" s="153">
        <v>0.02</v>
      </c>
      <c r="N909" s="128" t="s">
        <v>46</v>
      </c>
      <c r="O909" s="155">
        <v>45078</v>
      </c>
      <c r="P909" s="153">
        <v>7.460985552100001E-2</v>
      </c>
      <c r="Q909" s="153">
        <v>0.50990192771999998</v>
      </c>
      <c r="R909" s="153">
        <v>0.14714906991999999</v>
      </c>
      <c r="S909" s="153">
        <v>0.51378805432999997</v>
      </c>
      <c r="T909" s="153" t="s">
        <v>46</v>
      </c>
      <c r="U909" s="153">
        <v>6.1159114734000006</v>
      </c>
      <c r="V909" s="153">
        <v>4.9209453183000003</v>
      </c>
      <c r="W909" s="153">
        <v>1.1051400741999999</v>
      </c>
      <c r="X909" s="153">
        <v>1.9888749024000001</v>
      </c>
      <c r="Y909" s="153" t="s">
        <v>46</v>
      </c>
      <c r="Z909" s="153">
        <v>0.33450354334999999</v>
      </c>
      <c r="AA909" s="153">
        <v>0.32280294177999996</v>
      </c>
      <c r="AB909" s="178">
        <v>0.21100741934</v>
      </c>
      <c r="AC909" s="177">
        <v>0.51546710094000003</v>
      </c>
      <c r="AD909" s="153">
        <v>-0.36113928033999998</v>
      </c>
      <c r="AE909" s="153">
        <v>-0.406449226</v>
      </c>
      <c r="AF909" s="181">
        <v>1.66807412</v>
      </c>
      <c r="AG909" s="180">
        <v>11618.730509999999</v>
      </c>
      <c r="AH909" s="180">
        <v>-1767.79739</v>
      </c>
      <c r="AI909" s="128" t="s">
        <v>46</v>
      </c>
      <c r="AJ909" s="128" t="s">
        <v>46</v>
      </c>
      <c r="AK909" s="128" t="s">
        <v>46</v>
      </c>
    </row>
    <row r="910" spans="1:37" ht="14.75" customHeight="1" x14ac:dyDescent="0.35">
      <c r="A910" s="8"/>
      <c r="B910" s="129">
        <v>55153488000189</v>
      </c>
      <c r="C910" s="125" t="s">
        <v>8447</v>
      </c>
      <c r="D910" s="122"/>
      <c r="E910" s="126" t="s">
        <v>7554</v>
      </c>
      <c r="F910" s="126" t="s">
        <v>114</v>
      </c>
      <c r="G910" s="126" t="s">
        <v>115</v>
      </c>
      <c r="H910" s="127">
        <v>1000</v>
      </c>
      <c r="I910" s="127">
        <v>1000</v>
      </c>
      <c r="J910" s="127">
        <v>1000</v>
      </c>
      <c r="K910" s="126" t="s">
        <v>214</v>
      </c>
      <c r="L910" s="126" t="s">
        <v>3556</v>
      </c>
      <c r="M910" s="153">
        <v>1.8700000000000001E-2</v>
      </c>
      <c r="N910" s="128" t="s">
        <v>7431</v>
      </c>
      <c r="O910" s="155">
        <v>45464</v>
      </c>
      <c r="P910" s="153">
        <v>1.7483945958E-2</v>
      </c>
      <c r="Q910" s="153">
        <v>0.17887900084000002</v>
      </c>
      <c r="R910" s="153">
        <v>0.18882614116999999</v>
      </c>
      <c r="S910" s="153" t="s">
        <v>46</v>
      </c>
      <c r="T910" s="153" t="s">
        <v>46</v>
      </c>
      <c r="U910" s="153">
        <v>1.4331922363</v>
      </c>
      <c r="V910" s="153">
        <v>1.7263197761999998</v>
      </c>
      <c r="W910" s="153">
        <v>1.4181491991999999</v>
      </c>
      <c r="X910" s="153" t="s">
        <v>46</v>
      </c>
      <c r="Y910" s="153" t="s">
        <v>46</v>
      </c>
      <c r="Z910" s="153">
        <v>4.0710615313E-2</v>
      </c>
      <c r="AA910" s="153">
        <v>3.9633537851999995E-2</v>
      </c>
      <c r="AB910" s="178">
        <v>1.2358742025</v>
      </c>
      <c r="AC910" s="177">
        <v>1.8101781583000001</v>
      </c>
      <c r="AD910" s="153">
        <v>-1.8213215003000001E-2</v>
      </c>
      <c r="AE910" s="153">
        <v>-1.8213215003000001E-2</v>
      </c>
      <c r="AF910" s="181">
        <v>1.2717883733999999</v>
      </c>
      <c r="AG910" s="180">
        <v>304552.99748000002</v>
      </c>
      <c r="AH910" s="180">
        <v>182951.52084000001</v>
      </c>
      <c r="AI910" s="128" t="s">
        <v>46</v>
      </c>
      <c r="AJ910" s="128" t="s">
        <v>46</v>
      </c>
      <c r="AK910" s="128" t="s">
        <v>46</v>
      </c>
    </row>
    <row r="911" spans="1:37" ht="14.75" customHeight="1" x14ac:dyDescent="0.35">
      <c r="A911" s="8"/>
      <c r="B911" s="129">
        <v>34839385000105</v>
      </c>
      <c r="C911" s="125" t="s">
        <v>8448</v>
      </c>
      <c r="D911" s="122" t="s">
        <v>3552</v>
      </c>
      <c r="E911" s="126" t="s">
        <v>7554</v>
      </c>
      <c r="F911" s="126" t="s">
        <v>114</v>
      </c>
      <c r="G911" s="126" t="s">
        <v>115</v>
      </c>
      <c r="H911" s="127">
        <v>5000</v>
      </c>
      <c r="I911" s="127">
        <v>1000</v>
      </c>
      <c r="J911" s="127">
        <v>1000</v>
      </c>
      <c r="K911" s="126" t="s">
        <v>214</v>
      </c>
      <c r="L911" s="126" t="s">
        <v>3556</v>
      </c>
      <c r="M911" s="153">
        <v>1.8700000000000001E-2</v>
      </c>
      <c r="N911" s="128" t="s">
        <v>3373</v>
      </c>
      <c r="O911" s="155">
        <v>43888</v>
      </c>
      <c r="P911" s="153">
        <v>2.9021084241E-2</v>
      </c>
      <c r="Q911" s="153">
        <v>0.43686447845999998</v>
      </c>
      <c r="R911" s="153">
        <v>0.29361103333999999</v>
      </c>
      <c r="S911" s="153">
        <v>0.66844000718999996</v>
      </c>
      <c r="T911" s="153">
        <v>0.67770272629000006</v>
      </c>
      <c r="U911" s="153">
        <v>2.3789133599999999</v>
      </c>
      <c r="V911" s="153">
        <v>4.2160778243000001</v>
      </c>
      <c r="W911" s="153">
        <v>2.2051197425</v>
      </c>
      <c r="X911" s="153">
        <v>2.5875330164000001</v>
      </c>
      <c r="Y911" s="153">
        <v>1.5854862969999999</v>
      </c>
      <c r="Z911" s="153">
        <v>0.17952013267000003</v>
      </c>
      <c r="AA911" s="153">
        <v>0.29082918970999999</v>
      </c>
      <c r="AB911" s="178">
        <v>0.89589543198999999</v>
      </c>
      <c r="AC911" s="177">
        <v>0.24027846401</v>
      </c>
      <c r="AD911" s="153">
        <v>-0.15032818408000001</v>
      </c>
      <c r="AE911" s="153">
        <v>-0.52376957159000004</v>
      </c>
      <c r="AF911" s="181">
        <v>2.1122364899999999</v>
      </c>
      <c r="AG911" s="180">
        <v>146517.59654999999</v>
      </c>
      <c r="AH911" s="180">
        <v>47565.192869999999</v>
      </c>
      <c r="AI911" s="128" t="s">
        <v>46</v>
      </c>
      <c r="AJ911" s="128" t="s">
        <v>46</v>
      </c>
      <c r="AK911" s="128" t="s">
        <v>46</v>
      </c>
    </row>
    <row r="912" spans="1:37" ht="14.75" customHeight="1" x14ac:dyDescent="0.35">
      <c r="A912" s="8"/>
      <c r="B912" s="129">
        <v>36352721000108</v>
      </c>
      <c r="C912" s="125" t="s">
        <v>8449</v>
      </c>
      <c r="D912" s="122"/>
      <c r="E912" s="126" t="s">
        <v>7554</v>
      </c>
      <c r="F912" s="126" t="s">
        <v>114</v>
      </c>
      <c r="G912" s="126" t="s">
        <v>115</v>
      </c>
      <c r="H912" s="127">
        <v>1000</v>
      </c>
      <c r="I912" s="127">
        <v>1000</v>
      </c>
      <c r="J912" s="127">
        <v>1000</v>
      </c>
      <c r="K912" s="126" t="s">
        <v>214</v>
      </c>
      <c r="L912" s="126" t="s">
        <v>3556</v>
      </c>
      <c r="M912" s="153">
        <v>1.89E-2</v>
      </c>
      <c r="N912" s="128" t="s">
        <v>3414</v>
      </c>
      <c r="O912" s="155">
        <v>44000</v>
      </c>
      <c r="P912" s="153">
        <v>3.1482842297999997E-2</v>
      </c>
      <c r="Q912" s="153">
        <v>0.37602354990999998</v>
      </c>
      <c r="R912" s="153">
        <v>0.24805095787999998</v>
      </c>
      <c r="S912" s="153">
        <v>0.44019095612000003</v>
      </c>
      <c r="T912" s="153">
        <v>0.41554398241000001</v>
      </c>
      <c r="U912" s="153">
        <v>2.5807083404999998</v>
      </c>
      <c r="V912" s="153">
        <v>3.6289161246999999</v>
      </c>
      <c r="W912" s="153">
        <v>1.8629479217</v>
      </c>
      <c r="X912" s="153">
        <v>1.7039803427000002</v>
      </c>
      <c r="Y912" s="153">
        <v>0.97216561827000003</v>
      </c>
      <c r="Z912" s="153">
        <v>0.17213348316000002</v>
      </c>
      <c r="AA912" s="153">
        <v>0.22418563980999998</v>
      </c>
      <c r="AB912" s="178">
        <v>0.68727199298999997</v>
      </c>
      <c r="AC912" s="177">
        <v>-0.15213499090999999</v>
      </c>
      <c r="AD912" s="153">
        <v>-0.12736240859</v>
      </c>
      <c r="AE912" s="153">
        <v>-0.48131429056999997</v>
      </c>
      <c r="AF912" s="181">
        <v>1.1973941171</v>
      </c>
      <c r="AG912" s="180">
        <v>10148.82554</v>
      </c>
      <c r="AH912" s="180">
        <v>839.64387999999997</v>
      </c>
      <c r="AI912" s="128" t="s">
        <v>46</v>
      </c>
      <c r="AJ912" s="128" t="s">
        <v>46</v>
      </c>
      <c r="AK912" s="128" t="s">
        <v>46</v>
      </c>
    </row>
    <row r="913" spans="1:37" ht="14.75" customHeight="1" x14ac:dyDescent="0.35">
      <c r="A913" s="8"/>
      <c r="B913" s="129">
        <v>50624598000168</v>
      </c>
      <c r="C913" s="125" t="s">
        <v>8450</v>
      </c>
      <c r="D913" s="122"/>
      <c r="E913" s="126" t="s">
        <v>8451</v>
      </c>
      <c r="F913" s="126" t="s">
        <v>114</v>
      </c>
      <c r="G913" s="126" t="s">
        <v>115</v>
      </c>
      <c r="H913" s="127">
        <v>500</v>
      </c>
      <c r="I913" s="127">
        <v>500</v>
      </c>
      <c r="J913" s="127">
        <v>500</v>
      </c>
      <c r="K913" s="126" t="s">
        <v>216</v>
      </c>
      <c r="L913" s="126" t="s">
        <v>223</v>
      </c>
      <c r="M913" s="153">
        <v>0.02</v>
      </c>
      <c r="N913" s="128" t="s">
        <v>8452</v>
      </c>
      <c r="O913" s="155">
        <v>45198</v>
      </c>
      <c r="P913" s="153">
        <v>5.4418427399000005E-2</v>
      </c>
      <c r="Q913" s="153">
        <v>0.38707184062000005</v>
      </c>
      <c r="R913" s="153">
        <v>0.16148690372000002</v>
      </c>
      <c r="S913" s="153">
        <v>0.14850450000000001</v>
      </c>
      <c r="T913" s="153" t="s">
        <v>46</v>
      </c>
      <c r="U913" s="153">
        <v>4.460781785</v>
      </c>
      <c r="V913" s="153">
        <v>3.7355406175000003</v>
      </c>
      <c r="W913" s="153">
        <v>1.2128221322999999</v>
      </c>
      <c r="X913" s="153">
        <v>0.57486130799000001</v>
      </c>
      <c r="Y913" s="153" t="s">
        <v>46</v>
      </c>
      <c r="Z913" s="153">
        <v>0.23778350199999998</v>
      </c>
      <c r="AA913" s="153">
        <v>0.23688670127000003</v>
      </c>
      <c r="AB913" s="178">
        <v>0.22932678534000001</v>
      </c>
      <c r="AC913" s="177">
        <v>-7.4567878234999996E-2</v>
      </c>
      <c r="AD913" s="153">
        <v>-0.18595340294999999</v>
      </c>
      <c r="AE913" s="153">
        <v>-0.35650683598999999</v>
      </c>
      <c r="AF913" s="181">
        <v>1.1485045</v>
      </c>
      <c r="AG913" s="180">
        <v>15961.899810000001</v>
      </c>
      <c r="AH913" s="180">
        <v>1320.5243599999999</v>
      </c>
      <c r="AI913" s="128" t="s">
        <v>46</v>
      </c>
      <c r="AJ913" s="128" t="s">
        <v>46</v>
      </c>
      <c r="AK913" s="128" t="s">
        <v>46</v>
      </c>
    </row>
    <row r="914" spans="1:37" ht="14.75" customHeight="1" x14ac:dyDescent="0.35">
      <c r="A914" s="8"/>
      <c r="B914" s="129">
        <v>52999105000108</v>
      </c>
      <c r="C914" s="125" t="s">
        <v>8453</v>
      </c>
      <c r="D914" s="122"/>
      <c r="E914" s="126" t="s">
        <v>8323</v>
      </c>
      <c r="F914" s="126" t="s">
        <v>163</v>
      </c>
      <c r="G914" s="126" t="s">
        <v>3547</v>
      </c>
      <c r="H914" s="127">
        <v>1</v>
      </c>
      <c r="I914" s="127">
        <v>1</v>
      </c>
      <c r="J914" s="127">
        <v>1</v>
      </c>
      <c r="K914" s="126" t="s">
        <v>7601</v>
      </c>
      <c r="L914" s="126" t="s">
        <v>214</v>
      </c>
      <c r="M914" s="153">
        <v>3.8E-3</v>
      </c>
      <c r="N914" s="128" t="s">
        <v>8454</v>
      </c>
      <c r="O914" s="155">
        <v>45261</v>
      </c>
      <c r="P914" s="153">
        <v>2.0440984773999998E-2</v>
      </c>
      <c r="Q914" s="153">
        <v>0.12881088403999999</v>
      </c>
      <c r="R914" s="153">
        <v>0.10629448477</v>
      </c>
      <c r="S914" s="153" t="s">
        <v>46</v>
      </c>
      <c r="T914" s="153" t="s">
        <v>46</v>
      </c>
      <c r="U914" s="153">
        <v>1.6755863207999999</v>
      </c>
      <c r="V914" s="153">
        <v>1.2431239858000001</v>
      </c>
      <c r="W914" s="153">
        <v>0.79830810244999995</v>
      </c>
      <c r="X914" s="153" t="s">
        <v>46</v>
      </c>
      <c r="Y914" s="153" t="s">
        <v>46</v>
      </c>
      <c r="Z914" s="153">
        <v>3.9607084965000004E-2</v>
      </c>
      <c r="AA914" s="153">
        <v>3.4314477603999999E-2</v>
      </c>
      <c r="AB914" s="178">
        <v>-0.58267355698000001</v>
      </c>
      <c r="AC914" s="177">
        <v>-0.7379871173</v>
      </c>
      <c r="AD914" s="153">
        <v>-3.0687630835999999E-2</v>
      </c>
      <c r="AE914" s="153">
        <v>-3.4964129076000001E-2</v>
      </c>
      <c r="AF914" s="181">
        <v>1.1764308999999999</v>
      </c>
      <c r="AG914" s="180">
        <v>37567.962039999999</v>
      </c>
      <c r="AH914" s="180">
        <v>9456.04522</v>
      </c>
      <c r="AI914" s="128" t="s">
        <v>46</v>
      </c>
      <c r="AJ914" s="128" t="s">
        <v>46</v>
      </c>
      <c r="AK914" s="128" t="s">
        <v>46</v>
      </c>
    </row>
    <row r="915" spans="1:37" ht="14.75" customHeight="1" x14ac:dyDescent="0.35">
      <c r="A915" s="8"/>
      <c r="B915" s="129">
        <v>48573062000119</v>
      </c>
      <c r="C915" s="125" t="s">
        <v>8455</v>
      </c>
      <c r="D915" s="122"/>
      <c r="E915" s="126" t="s">
        <v>7556</v>
      </c>
      <c r="F915" s="126" t="s">
        <v>163</v>
      </c>
      <c r="G915" s="126" t="s">
        <v>3547</v>
      </c>
      <c r="H915" s="127">
        <v>100</v>
      </c>
      <c r="I915" s="127">
        <v>1</v>
      </c>
      <c r="J915" s="127">
        <v>1</v>
      </c>
      <c r="K915" s="126" t="s">
        <v>223</v>
      </c>
      <c r="L915" s="126" t="s">
        <v>3378</v>
      </c>
      <c r="M915" s="153">
        <v>4.6999999999999993E-3</v>
      </c>
      <c r="N915" s="128" t="s">
        <v>7431</v>
      </c>
      <c r="O915" s="155">
        <v>44907</v>
      </c>
      <c r="P915" s="153">
        <v>1.2492109545000001E-2</v>
      </c>
      <c r="Q915" s="153">
        <v>0.10863220024</v>
      </c>
      <c r="R915" s="153">
        <v>0.13886956432</v>
      </c>
      <c r="S915" s="153">
        <v>0.29693892905999997</v>
      </c>
      <c r="T915" s="153" t="s">
        <v>46</v>
      </c>
      <c r="U915" s="153">
        <v>1.0240019304999999</v>
      </c>
      <c r="V915" s="153">
        <v>1.0483841855</v>
      </c>
      <c r="W915" s="153">
        <v>1.0429581424000001</v>
      </c>
      <c r="X915" s="153">
        <v>1.1494513711000001</v>
      </c>
      <c r="Y915" s="153" t="s">
        <v>46</v>
      </c>
      <c r="Z915" s="153">
        <v>2.2615123762000002E-3</v>
      </c>
      <c r="AA915" s="153">
        <v>3.9877969959999995E-3</v>
      </c>
      <c r="AB915" s="178">
        <v>2.5380711927999999</v>
      </c>
      <c r="AC915" s="177">
        <v>4.0242488062000001</v>
      </c>
      <c r="AD915" s="153">
        <v>-7.2670880519000002E-4</v>
      </c>
      <c r="AE915" s="153">
        <v>-7.2670880519000002E-4</v>
      </c>
      <c r="AF915" s="181">
        <v>1.4557282461000001</v>
      </c>
      <c r="AG915" s="180">
        <v>198190.37213</v>
      </c>
      <c r="AH915" s="180">
        <v>-8289.8012202999998</v>
      </c>
      <c r="AI915" s="128" t="s">
        <v>46</v>
      </c>
      <c r="AJ915" s="128" t="s">
        <v>46</v>
      </c>
      <c r="AK915" s="128" t="s">
        <v>46</v>
      </c>
    </row>
    <row r="916" spans="1:37" ht="14.75" customHeight="1" x14ac:dyDescent="0.35">
      <c r="A916" s="8"/>
      <c r="B916" s="129">
        <v>42550188000191</v>
      </c>
      <c r="C916" s="125" t="s">
        <v>8456</v>
      </c>
      <c r="D916" s="122"/>
      <c r="E916" s="126" t="s">
        <v>7556</v>
      </c>
      <c r="F916" s="126" t="s">
        <v>163</v>
      </c>
      <c r="G916" s="126" t="s">
        <v>3549</v>
      </c>
      <c r="H916" s="127">
        <v>100</v>
      </c>
      <c r="I916" s="127">
        <v>100</v>
      </c>
      <c r="J916" s="127">
        <v>1</v>
      </c>
      <c r="K916" s="126" t="s">
        <v>215</v>
      </c>
      <c r="L916" s="126" t="s">
        <v>215</v>
      </c>
      <c r="M916" s="153">
        <v>1.7000000000000001E-3</v>
      </c>
      <c r="N916" s="128" t="s">
        <v>7688</v>
      </c>
      <c r="O916" s="155">
        <v>44449</v>
      </c>
      <c r="P916" s="153">
        <v>1.241457751E-2</v>
      </c>
      <c r="Q916" s="153">
        <v>0.1059617877</v>
      </c>
      <c r="R916" s="153">
        <v>0.13536645991000001</v>
      </c>
      <c r="S916" s="153">
        <v>0.27187532011999999</v>
      </c>
      <c r="T916" s="153">
        <v>0.45147288928000001</v>
      </c>
      <c r="U916" s="153">
        <v>1.0176464824</v>
      </c>
      <c r="V916" s="153">
        <v>1.0226126530000001</v>
      </c>
      <c r="W916" s="153">
        <v>1.0166486245999999</v>
      </c>
      <c r="X916" s="153">
        <v>1.0524300754</v>
      </c>
      <c r="Y916" s="153">
        <v>1.0562213365999999</v>
      </c>
      <c r="Z916" s="153">
        <v>1.2834407483999998E-3</v>
      </c>
      <c r="AA916" s="153">
        <v>4.3856787394000001E-3</v>
      </c>
      <c r="AB916" s="178">
        <v>2.1688275154999999</v>
      </c>
      <c r="AC916" s="177">
        <v>1.8685937153000001</v>
      </c>
      <c r="AD916" s="153">
        <v>0</v>
      </c>
      <c r="AE916" s="153">
        <v>-4.9444167912000001E-4</v>
      </c>
      <c r="AF916" s="181">
        <v>1.6409417156999999</v>
      </c>
      <c r="AG916" s="180">
        <v>742234.75954999996</v>
      </c>
      <c r="AH916" s="180">
        <v>-28865.673040000001</v>
      </c>
      <c r="AI916" s="128" t="s">
        <v>46</v>
      </c>
      <c r="AJ916" s="128" t="s">
        <v>46</v>
      </c>
      <c r="AK916" s="128" t="s">
        <v>46</v>
      </c>
    </row>
    <row r="917" spans="1:37" ht="14.75" customHeight="1" x14ac:dyDescent="0.35">
      <c r="A917" s="8"/>
      <c r="B917" s="129">
        <v>32238591000126</v>
      </c>
      <c r="C917" s="125" t="s">
        <v>8457</v>
      </c>
      <c r="D917" s="122" t="s">
        <v>3401</v>
      </c>
      <c r="E917" s="126" t="s">
        <v>7561</v>
      </c>
      <c r="F917" s="126" t="s">
        <v>163</v>
      </c>
      <c r="G917" s="126" t="s">
        <v>3547</v>
      </c>
      <c r="H917" s="127">
        <v>25000</v>
      </c>
      <c r="I917" s="127">
        <v>5000</v>
      </c>
      <c r="J917" s="127">
        <v>10000</v>
      </c>
      <c r="K917" s="126" t="s">
        <v>7562</v>
      </c>
      <c r="L917" s="126" t="s">
        <v>8458</v>
      </c>
      <c r="M917" s="153">
        <v>5.0000000000000001E-3</v>
      </c>
      <c r="N917" s="128" t="s">
        <v>46</v>
      </c>
      <c r="O917" s="155">
        <v>43557</v>
      </c>
      <c r="P917" s="153">
        <v>1.1958920572999999E-2</v>
      </c>
      <c r="Q917" s="153">
        <v>0.11441680432</v>
      </c>
      <c r="R917" s="153">
        <v>0.15546429299</v>
      </c>
      <c r="S917" s="153">
        <v>0.31111434775000002</v>
      </c>
      <c r="T917" s="153">
        <v>0.47450826771999999</v>
      </c>
      <c r="U917" s="153">
        <v>0.98029541853000002</v>
      </c>
      <c r="V917" s="153">
        <v>1.1042100587999999</v>
      </c>
      <c r="W917" s="153">
        <v>1.1675902564</v>
      </c>
      <c r="X917" s="153">
        <v>1.204324454</v>
      </c>
      <c r="Y917" s="153">
        <v>1.1101126306</v>
      </c>
      <c r="Z917" s="153">
        <v>3.583189676E-3</v>
      </c>
      <c r="AA917" s="153">
        <v>6.7148764984999998E-3</v>
      </c>
      <c r="AB917" s="178">
        <v>5.3314577247999999</v>
      </c>
      <c r="AC917" s="177">
        <v>3.0031203872000001</v>
      </c>
      <c r="AD917" s="153">
        <v>-3.0922937884000001E-4</v>
      </c>
      <c r="AE917" s="153">
        <v>-3.9234433827999996E-3</v>
      </c>
      <c r="AF917" s="181">
        <v>1.9750127</v>
      </c>
      <c r="AG917" s="180">
        <v>34576.004330000003</v>
      </c>
      <c r="AH917" s="180">
        <v>7432.0013499999995</v>
      </c>
      <c r="AI917" s="128" t="s">
        <v>46</v>
      </c>
      <c r="AJ917" s="128" t="s">
        <v>46</v>
      </c>
      <c r="AK917" s="128" t="s">
        <v>46</v>
      </c>
    </row>
    <row r="918" spans="1:37" ht="14.75" customHeight="1" x14ac:dyDescent="0.35">
      <c r="A918" s="8"/>
      <c r="B918" s="129">
        <v>34258697000117</v>
      </c>
      <c r="C918" s="125" t="s">
        <v>8459</v>
      </c>
      <c r="D918" s="122" t="s">
        <v>3552</v>
      </c>
      <c r="E918" s="126" t="s">
        <v>7493</v>
      </c>
      <c r="F918" s="126" t="s">
        <v>114</v>
      </c>
      <c r="G918" s="126" t="s">
        <v>115</v>
      </c>
      <c r="H918" s="127" t="s">
        <v>46</v>
      </c>
      <c r="I918" s="127" t="s">
        <v>46</v>
      </c>
      <c r="J918" s="127" t="s">
        <v>46</v>
      </c>
      <c r="K918" s="126" t="s">
        <v>222</v>
      </c>
      <c r="L918" s="126" t="s">
        <v>221</v>
      </c>
      <c r="M918" s="153">
        <v>1.5E-3</v>
      </c>
      <c r="N918" s="128" t="s">
        <v>46</v>
      </c>
      <c r="O918" s="155">
        <v>43717</v>
      </c>
      <c r="P918" s="153">
        <v>5.7592069403000004E-2</v>
      </c>
      <c r="Q918" s="153">
        <v>0.43902725376000001</v>
      </c>
      <c r="R918" s="153">
        <v>0.19192822751000002</v>
      </c>
      <c r="S918" s="153">
        <v>0.34309213483999995</v>
      </c>
      <c r="T918" s="153">
        <v>0.41156648654</v>
      </c>
      <c r="U918" s="153">
        <v>4.720931244</v>
      </c>
      <c r="V918" s="153">
        <v>4.2369502674000001</v>
      </c>
      <c r="W918" s="153">
        <v>1.4414469334</v>
      </c>
      <c r="X918" s="153">
        <v>1.3281105514999998</v>
      </c>
      <c r="Y918" s="153">
        <v>0.96286026216999998</v>
      </c>
      <c r="Z918" s="153">
        <v>0.20554877102999999</v>
      </c>
      <c r="AA918" s="153">
        <v>0.27005291181000002</v>
      </c>
      <c r="AB918" s="178">
        <v>0.36297948486999998</v>
      </c>
      <c r="AC918" s="177">
        <v>0.22360641391</v>
      </c>
      <c r="AD918" s="153">
        <v>-0.19894591544000001</v>
      </c>
      <c r="AE918" s="153">
        <v>-0.45986728229999996</v>
      </c>
      <c r="AF918" s="181">
        <v>2.4673403</v>
      </c>
      <c r="AG918" s="180">
        <v>791454.31769000005</v>
      </c>
      <c r="AH918" s="180">
        <v>-3752.92274</v>
      </c>
      <c r="AI918" s="128" t="s">
        <v>46</v>
      </c>
      <c r="AJ918" s="128" t="s">
        <v>46</v>
      </c>
      <c r="AK918" s="128" t="s">
        <v>46</v>
      </c>
    </row>
    <row r="919" spans="1:37" ht="14.75" customHeight="1" x14ac:dyDescent="0.35">
      <c r="A919" s="8"/>
      <c r="B919" s="129">
        <v>34979903000188</v>
      </c>
      <c r="C919" s="125" t="s">
        <v>8460</v>
      </c>
      <c r="D919" s="122"/>
      <c r="E919" s="126" t="s">
        <v>7887</v>
      </c>
      <c r="F919" s="126" t="s">
        <v>114</v>
      </c>
      <c r="G919" s="126" t="s">
        <v>4426</v>
      </c>
      <c r="H919" s="127">
        <v>2000000</v>
      </c>
      <c r="I919" s="127">
        <v>10000</v>
      </c>
      <c r="J919" s="127">
        <v>2000000</v>
      </c>
      <c r="K919" s="126" t="s">
        <v>8130</v>
      </c>
      <c r="L919" s="126" t="s">
        <v>8008</v>
      </c>
      <c r="M919" s="153">
        <v>2.5999999999999999E-3</v>
      </c>
      <c r="N919" s="128" t="s">
        <v>46</v>
      </c>
      <c r="O919" s="155">
        <v>43881</v>
      </c>
      <c r="P919" s="153">
        <v>3.3355297248000002E-2</v>
      </c>
      <c r="Q919" s="153">
        <v>0.18086551264</v>
      </c>
      <c r="R919" s="153">
        <v>0.21443928155999997</v>
      </c>
      <c r="S919" s="153">
        <v>0.61911751621</v>
      </c>
      <c r="T919" s="153">
        <v>1.0389150600999999</v>
      </c>
      <c r="U919" s="153">
        <v>2.7341970268</v>
      </c>
      <c r="V919" s="153">
        <v>1.7454911411</v>
      </c>
      <c r="W919" s="153">
        <v>1.6105126838999999</v>
      </c>
      <c r="X919" s="153">
        <v>2.3966055248</v>
      </c>
      <c r="Y919" s="153">
        <v>2.4305429618000001</v>
      </c>
      <c r="Z919" s="153">
        <v>0.2045587951</v>
      </c>
      <c r="AA919" s="153">
        <v>0.16931055235999998</v>
      </c>
      <c r="AB919" s="178">
        <v>0.46417453088999999</v>
      </c>
      <c r="AC919" s="177">
        <v>0.54441108565999996</v>
      </c>
      <c r="AD919" s="153">
        <v>-9.8166396487000013E-2</v>
      </c>
      <c r="AE919" s="153">
        <v>-0.1958213</v>
      </c>
      <c r="AF919" s="181">
        <v>2.4995903833000002</v>
      </c>
      <c r="AG919" s="180">
        <v>360849.18566000002</v>
      </c>
      <c r="AH919" s="180">
        <v>49615.065479999997</v>
      </c>
      <c r="AI919" s="128" t="s">
        <v>46</v>
      </c>
      <c r="AJ919" s="128" t="s">
        <v>46</v>
      </c>
      <c r="AK919" s="128" t="s">
        <v>46</v>
      </c>
    </row>
    <row r="920" spans="1:37" ht="14.75" customHeight="1" x14ac:dyDescent="0.35">
      <c r="A920" s="8"/>
      <c r="B920" s="129">
        <v>54741044000100</v>
      </c>
      <c r="C920" s="125" t="s">
        <v>8460</v>
      </c>
      <c r="D920" s="122"/>
      <c r="E920" s="126" t="s">
        <v>7887</v>
      </c>
      <c r="F920" s="126" t="s">
        <v>114</v>
      </c>
      <c r="G920" s="126" t="s">
        <v>4426</v>
      </c>
      <c r="H920" s="127">
        <v>5000</v>
      </c>
      <c r="I920" s="127">
        <v>5000</v>
      </c>
      <c r="J920" s="127">
        <v>5000</v>
      </c>
      <c r="K920" s="126" t="s">
        <v>8130</v>
      </c>
      <c r="L920" s="126" t="s">
        <v>8008</v>
      </c>
      <c r="M920" s="153">
        <v>8.0000000000000002E-3</v>
      </c>
      <c r="N920" s="128" t="s">
        <v>46</v>
      </c>
      <c r="O920" s="155">
        <v>45405</v>
      </c>
      <c r="P920" s="153">
        <v>5.2152882908999996E-3</v>
      </c>
      <c r="Q920" s="153">
        <v>-4.0079889898000001E-2</v>
      </c>
      <c r="R920" s="153">
        <v>9.3430803593999995E-2</v>
      </c>
      <c r="S920" s="153" t="s">
        <v>46</v>
      </c>
      <c r="T920" s="153" t="s">
        <v>46</v>
      </c>
      <c r="U920" s="153">
        <v>0.42750708030000001</v>
      </c>
      <c r="V920" s="153">
        <v>-0.38680172761000003</v>
      </c>
      <c r="W920" s="153">
        <v>0.70169743696999998</v>
      </c>
      <c r="X920" s="153" t="s">
        <v>46</v>
      </c>
      <c r="Y920" s="153" t="s">
        <v>46</v>
      </c>
      <c r="Z920" s="153">
        <v>0.17120637007</v>
      </c>
      <c r="AA920" s="153">
        <v>0.16673483728000002</v>
      </c>
      <c r="AB920" s="178">
        <v>-0.12234562696</v>
      </c>
      <c r="AC920" s="177">
        <v>0.27521069582000002</v>
      </c>
      <c r="AD920" s="153">
        <v>-0.11431407417</v>
      </c>
      <c r="AE920" s="153">
        <v>-0.11431407417</v>
      </c>
      <c r="AF920" s="181">
        <v>1.2383098384</v>
      </c>
      <c r="AG920" s="180">
        <v>14351.36015</v>
      </c>
      <c r="AH920" s="180">
        <v>1012.25827</v>
      </c>
      <c r="AI920" s="128" t="s">
        <v>46</v>
      </c>
      <c r="AJ920" s="128" t="s">
        <v>46</v>
      </c>
      <c r="AK920" s="128" t="s">
        <v>46</v>
      </c>
    </row>
    <row r="921" spans="1:37" ht="14.75" customHeight="1" x14ac:dyDescent="0.35">
      <c r="A921" s="8"/>
      <c r="B921" s="129">
        <v>21689246000192</v>
      </c>
      <c r="C921" s="125" t="s">
        <v>8461</v>
      </c>
      <c r="D921" s="122" t="s">
        <v>3401</v>
      </c>
      <c r="E921" s="126" t="s">
        <v>4647</v>
      </c>
      <c r="F921" s="126" t="s">
        <v>114</v>
      </c>
      <c r="G921" s="126" t="s">
        <v>115</v>
      </c>
      <c r="H921" s="127">
        <v>1000</v>
      </c>
      <c r="I921" s="127">
        <v>1000</v>
      </c>
      <c r="J921" s="127">
        <v>1000</v>
      </c>
      <c r="K921" s="126" t="s">
        <v>7644</v>
      </c>
      <c r="L921" s="126" t="s">
        <v>8008</v>
      </c>
      <c r="M921" s="153">
        <v>1.8700000000000001E-2</v>
      </c>
      <c r="N921" s="128" t="s">
        <v>8462</v>
      </c>
      <c r="O921" s="155">
        <v>42086</v>
      </c>
      <c r="P921" s="153">
        <v>3.2255610682000002E-2</v>
      </c>
      <c r="Q921" s="153">
        <v>0.22748635032</v>
      </c>
      <c r="R921" s="153">
        <v>0.32195086931</v>
      </c>
      <c r="S921" s="153">
        <v>0.82417504011000009</v>
      </c>
      <c r="T921" s="153">
        <v>1.6034465309999999</v>
      </c>
      <c r="U921" s="153">
        <v>2.6440536316999999</v>
      </c>
      <c r="V921" s="153">
        <v>2.1954180396999998</v>
      </c>
      <c r="W921" s="153">
        <v>2.4179616478999999</v>
      </c>
      <c r="X921" s="153">
        <v>3.1903837363000003</v>
      </c>
      <c r="Y921" s="153">
        <v>3.7512649783000001</v>
      </c>
      <c r="Z921" s="153">
        <v>0.21363267708</v>
      </c>
      <c r="AA921" s="153">
        <v>0.22783251262000001</v>
      </c>
      <c r="AB921" s="178">
        <v>0.90520069833000005</v>
      </c>
      <c r="AC921" s="177">
        <v>0.61857228924999996</v>
      </c>
      <c r="AD921" s="153">
        <v>-0.22548979298999999</v>
      </c>
      <c r="AE921" s="153">
        <v>-0.46102129468000003</v>
      </c>
      <c r="AF921" s="181">
        <v>7.8719688999999997</v>
      </c>
      <c r="AG921" s="180">
        <v>293764.53308000002</v>
      </c>
      <c r="AH921" s="180">
        <v>5545.7771499999999</v>
      </c>
      <c r="AI921" s="128" t="s">
        <v>46</v>
      </c>
      <c r="AJ921" s="128" t="s">
        <v>46</v>
      </c>
      <c r="AK921" s="128" t="s">
        <v>46</v>
      </c>
    </row>
    <row r="922" spans="1:37" ht="14.75" customHeight="1" x14ac:dyDescent="0.35">
      <c r="A922" s="8"/>
      <c r="B922" s="129">
        <v>52217086000102</v>
      </c>
      <c r="C922" s="125" t="s">
        <v>8463</v>
      </c>
      <c r="D922" s="122"/>
      <c r="E922" s="126" t="s">
        <v>4647</v>
      </c>
      <c r="F922" s="126" t="s">
        <v>114</v>
      </c>
      <c r="G922" s="126" t="s">
        <v>115</v>
      </c>
      <c r="H922" s="127">
        <v>25000</v>
      </c>
      <c r="I922" s="127">
        <v>1000</v>
      </c>
      <c r="J922" s="127">
        <v>25000</v>
      </c>
      <c r="K922" s="126" t="s">
        <v>214</v>
      </c>
      <c r="L922" s="126" t="s">
        <v>3556</v>
      </c>
      <c r="M922" s="153">
        <v>0.01</v>
      </c>
      <c r="N922" s="128" t="s">
        <v>8464</v>
      </c>
      <c r="O922" s="155">
        <v>45230</v>
      </c>
      <c r="P922" s="153">
        <v>2.3217564498000002E-2</v>
      </c>
      <c r="Q922" s="153">
        <v>0.19944284335999998</v>
      </c>
      <c r="R922" s="153">
        <v>0.25438821471</v>
      </c>
      <c r="S922" s="153" t="s">
        <v>46</v>
      </c>
      <c r="T922" s="153" t="s">
        <v>46</v>
      </c>
      <c r="U922" s="153">
        <v>1.9031878309999999</v>
      </c>
      <c r="V922" s="153">
        <v>1.924776654</v>
      </c>
      <c r="W922" s="153">
        <v>1.9105428979999999</v>
      </c>
      <c r="X922" s="153" t="s">
        <v>46</v>
      </c>
      <c r="Y922" s="153" t="s">
        <v>46</v>
      </c>
      <c r="Z922" s="153">
        <v>0.13411185072000001</v>
      </c>
      <c r="AA922" s="153">
        <v>0.10969542932</v>
      </c>
      <c r="AB922" s="178">
        <v>0.87113311556999995</v>
      </c>
      <c r="AC922" s="177">
        <v>1.1504840519999999</v>
      </c>
      <c r="AD922" s="153">
        <v>-0.13120801463999998</v>
      </c>
      <c r="AE922" s="153">
        <v>-0.13120801463999998</v>
      </c>
      <c r="AF922" s="181">
        <v>154.66516659999999</v>
      </c>
      <c r="AG922" s="180">
        <v>34182.756789999999</v>
      </c>
      <c r="AH922" s="180">
        <v>-1934.31655</v>
      </c>
      <c r="AI922" s="128" t="s">
        <v>46</v>
      </c>
      <c r="AJ922" s="128" t="s">
        <v>46</v>
      </c>
      <c r="AK922" s="128" t="s">
        <v>46</v>
      </c>
    </row>
    <row r="923" spans="1:37" ht="14.75" customHeight="1" x14ac:dyDescent="0.35">
      <c r="A923" s="8"/>
      <c r="B923" s="129">
        <v>47756349000111</v>
      </c>
      <c r="C923" s="125" t="s">
        <v>8465</v>
      </c>
      <c r="D923" s="122"/>
      <c r="E923" s="126" t="s">
        <v>4647</v>
      </c>
      <c r="F923" s="126" t="s">
        <v>114</v>
      </c>
      <c r="G923" s="126" t="s">
        <v>115</v>
      </c>
      <c r="H923" s="127">
        <v>1000</v>
      </c>
      <c r="I923" s="127">
        <v>100</v>
      </c>
      <c r="J923" s="127">
        <v>1000</v>
      </c>
      <c r="K923" s="126" t="s">
        <v>7644</v>
      </c>
      <c r="L923" s="126" t="s">
        <v>8008</v>
      </c>
      <c r="M923" s="153">
        <v>1.8700000000000001E-2</v>
      </c>
      <c r="N923" s="128" t="s">
        <v>3553</v>
      </c>
      <c r="O923" s="155">
        <v>44825</v>
      </c>
      <c r="P923" s="153">
        <v>3.6469963969999998E-2</v>
      </c>
      <c r="Q923" s="153">
        <v>0.23707078857</v>
      </c>
      <c r="R923" s="153">
        <v>0.32145555208999999</v>
      </c>
      <c r="S923" s="153">
        <v>0.82053460574000003</v>
      </c>
      <c r="T923" s="153">
        <v>1.5190241339999999</v>
      </c>
      <c r="U923" s="153">
        <v>2.9895121699999998</v>
      </c>
      <c r="V923" s="153">
        <v>2.2879152318</v>
      </c>
      <c r="W923" s="153">
        <v>2.4142416453999997</v>
      </c>
      <c r="X923" s="153">
        <v>3.1762916052999999</v>
      </c>
      <c r="Y923" s="153">
        <v>3.5537586848</v>
      </c>
      <c r="Z923" s="153">
        <v>0.21066045091999999</v>
      </c>
      <c r="AA923" s="153">
        <v>0.18934209491000001</v>
      </c>
      <c r="AB923" s="178">
        <v>0.91206737777000002</v>
      </c>
      <c r="AC923" s="177">
        <v>1.0979072069</v>
      </c>
      <c r="AD923" s="153">
        <v>-0.22162938359999998</v>
      </c>
      <c r="AE923" s="153">
        <v>-0.22162938359999998</v>
      </c>
      <c r="AF923" s="181">
        <v>240.0670294</v>
      </c>
      <c r="AG923" s="180">
        <v>162951.7059</v>
      </c>
      <c r="AH923" s="180">
        <v>10105.856739999999</v>
      </c>
      <c r="AI923" s="128" t="s">
        <v>46</v>
      </c>
      <c r="AJ923" s="128" t="s">
        <v>46</v>
      </c>
      <c r="AK923" s="128" t="s">
        <v>46</v>
      </c>
    </row>
    <row r="924" spans="1:37" ht="14.75" customHeight="1" x14ac:dyDescent="0.35">
      <c r="A924" s="8"/>
      <c r="B924" s="129">
        <v>54373935000142</v>
      </c>
      <c r="C924" s="125" t="s">
        <v>8466</v>
      </c>
      <c r="D924" s="122"/>
      <c r="E924" s="126" t="s">
        <v>8467</v>
      </c>
      <c r="F924" s="126" t="s">
        <v>114</v>
      </c>
      <c r="G924" s="126" t="s">
        <v>4426</v>
      </c>
      <c r="H924" s="127" t="s">
        <v>46</v>
      </c>
      <c r="I924" s="127" t="s">
        <v>46</v>
      </c>
      <c r="J924" s="127" t="s">
        <v>46</v>
      </c>
      <c r="K924" s="126" t="s">
        <v>3554</v>
      </c>
      <c r="L924" s="126" t="s">
        <v>3607</v>
      </c>
      <c r="M924" s="153">
        <v>2.3999999999999998E-3</v>
      </c>
      <c r="N924" s="128" t="s">
        <v>8468</v>
      </c>
      <c r="O924" s="155">
        <v>45408</v>
      </c>
      <c r="P924" s="153">
        <v>2.5181875433E-2</v>
      </c>
      <c r="Q924" s="153">
        <v>0.24381681513</v>
      </c>
      <c r="R924" s="153">
        <v>0.15759188719</v>
      </c>
      <c r="S924" s="153" t="s">
        <v>46</v>
      </c>
      <c r="T924" s="153" t="s">
        <v>46</v>
      </c>
      <c r="U924" s="153">
        <v>2.0642061268000003</v>
      </c>
      <c r="V924" s="153">
        <v>2.3530195704999999</v>
      </c>
      <c r="W924" s="153">
        <v>1.1835692199000001</v>
      </c>
      <c r="X924" s="153" t="s">
        <v>46</v>
      </c>
      <c r="Y924" s="153" t="s">
        <v>46</v>
      </c>
      <c r="Z924" s="153">
        <v>0.12766637506</v>
      </c>
      <c r="AA924" s="153">
        <v>0.12243236446</v>
      </c>
      <c r="AB924" s="178">
        <v>0.23511318595</v>
      </c>
      <c r="AC924" s="177">
        <v>6.7401552956000005E-2</v>
      </c>
      <c r="AD924" s="153">
        <v>-8.4435212553000002E-2</v>
      </c>
      <c r="AE924" s="153">
        <v>-0.107966125</v>
      </c>
      <c r="AF924" s="181">
        <v>1.184075524</v>
      </c>
      <c r="AG924" s="180">
        <v>22995.775949999999</v>
      </c>
      <c r="AH924" s="180">
        <v>326.85039999999998</v>
      </c>
      <c r="AI924" s="128" t="s">
        <v>46</v>
      </c>
      <c r="AJ924" s="128" t="s">
        <v>46</v>
      </c>
      <c r="AK924" s="128" t="s">
        <v>46</v>
      </c>
    </row>
    <row r="925" spans="1:37" ht="14.75" customHeight="1" x14ac:dyDescent="0.35">
      <c r="A925" s="8"/>
      <c r="B925" s="129">
        <v>55216276000101</v>
      </c>
      <c r="C925" s="125" t="s">
        <v>8469</v>
      </c>
      <c r="D925" s="122"/>
      <c r="E925" s="126" t="s">
        <v>8343</v>
      </c>
      <c r="F925" s="126" t="s">
        <v>114</v>
      </c>
      <c r="G925" s="126" t="s">
        <v>115</v>
      </c>
      <c r="H925" s="127">
        <v>1</v>
      </c>
      <c r="I925" s="127">
        <v>1</v>
      </c>
      <c r="J925" s="127">
        <v>1</v>
      </c>
      <c r="K925" s="126" t="s">
        <v>8313</v>
      </c>
      <c r="L925" s="126" t="s">
        <v>3397</v>
      </c>
      <c r="M925" s="153">
        <v>0.02</v>
      </c>
      <c r="N925" s="128" t="s">
        <v>8044</v>
      </c>
      <c r="O925" s="155">
        <v>45520</v>
      </c>
      <c r="P925" s="153">
        <v>4.4221888766E-2</v>
      </c>
      <c r="Q925" s="153">
        <v>0.28678981582999996</v>
      </c>
      <c r="R925" s="153">
        <v>0.19544121837999998</v>
      </c>
      <c r="S925" s="153" t="s">
        <v>46</v>
      </c>
      <c r="T925" s="153" t="s">
        <v>46</v>
      </c>
      <c r="U925" s="153">
        <v>3.6249521592999998</v>
      </c>
      <c r="V925" s="153">
        <v>2.7677420397999999</v>
      </c>
      <c r="W925" s="153">
        <v>1.4678307018999999</v>
      </c>
      <c r="X925" s="153" t="s">
        <v>46</v>
      </c>
      <c r="Y925" s="153" t="s">
        <v>46</v>
      </c>
      <c r="Z925" s="153">
        <v>0.16001530181000001</v>
      </c>
      <c r="AA925" s="153">
        <v>0.16105620183</v>
      </c>
      <c r="AB925" s="178">
        <v>0.43067381522999998</v>
      </c>
      <c r="AC925" s="177">
        <v>0.75587299859000001</v>
      </c>
      <c r="AD925" s="153">
        <v>-0.11341514545</v>
      </c>
      <c r="AE925" s="153">
        <v>-0.11341514545</v>
      </c>
      <c r="AF925" s="181">
        <v>17.05290347</v>
      </c>
      <c r="AG925" s="180">
        <v>17946.262170000002</v>
      </c>
      <c r="AH925" s="180">
        <v>347.37569000000002</v>
      </c>
      <c r="AI925" s="128" t="s">
        <v>46</v>
      </c>
      <c r="AJ925" s="128" t="s">
        <v>46</v>
      </c>
      <c r="AK925" s="128" t="s">
        <v>46</v>
      </c>
    </row>
    <row r="926" spans="1:37" ht="14.75" customHeight="1" x14ac:dyDescent="0.35">
      <c r="A926" s="8"/>
      <c r="B926" s="129">
        <v>43917039000180</v>
      </c>
      <c r="C926" s="125" t="s">
        <v>8470</v>
      </c>
      <c r="D926" s="122"/>
      <c r="E926" s="126" t="s">
        <v>8471</v>
      </c>
      <c r="F926" s="126" t="s">
        <v>114</v>
      </c>
      <c r="G926" s="126" t="s">
        <v>115</v>
      </c>
      <c r="H926" s="127">
        <v>500</v>
      </c>
      <c r="I926" s="127">
        <v>500</v>
      </c>
      <c r="J926" s="127">
        <v>500</v>
      </c>
      <c r="K926" s="126" t="s">
        <v>214</v>
      </c>
      <c r="L926" s="126" t="s">
        <v>3556</v>
      </c>
      <c r="M926" s="153">
        <v>1.8000000000000002E-2</v>
      </c>
      <c r="N926" s="128" t="s">
        <v>3553</v>
      </c>
      <c r="O926" s="155">
        <v>44530</v>
      </c>
      <c r="P926" s="153">
        <v>4.2768179898999996E-2</v>
      </c>
      <c r="Q926" s="153">
        <v>0.36124794160000001</v>
      </c>
      <c r="R926" s="153">
        <v>0.17486215161000002</v>
      </c>
      <c r="S926" s="153">
        <v>0.32564641088999996</v>
      </c>
      <c r="T926" s="153">
        <v>0.44908949609999999</v>
      </c>
      <c r="U926" s="153">
        <v>3.5057888843000002</v>
      </c>
      <c r="V926" s="153">
        <v>3.4863201536000004</v>
      </c>
      <c r="W926" s="153">
        <v>1.3132748396</v>
      </c>
      <c r="X926" s="153">
        <v>1.2605781084000001</v>
      </c>
      <c r="Y926" s="153">
        <v>1.0506453856</v>
      </c>
      <c r="Z926" s="153">
        <v>0.17497207545999999</v>
      </c>
      <c r="AA926" s="153">
        <v>0.18787514839</v>
      </c>
      <c r="AB926" s="178">
        <v>0.30281987553</v>
      </c>
      <c r="AC926" s="177">
        <v>-0.16502518803999999</v>
      </c>
      <c r="AD926" s="153">
        <v>-0.15186568807</v>
      </c>
      <c r="AE926" s="153">
        <v>-0.23614916178000001</v>
      </c>
      <c r="AF926" s="181">
        <v>1.2981590000000001</v>
      </c>
      <c r="AG926" s="180">
        <v>96804.134030000001</v>
      </c>
      <c r="AH926" s="180">
        <v>-16026.28175</v>
      </c>
      <c r="AI926" s="128" t="s">
        <v>46</v>
      </c>
      <c r="AJ926" s="128" t="s">
        <v>46</v>
      </c>
      <c r="AK926" s="128" t="s">
        <v>46</v>
      </c>
    </row>
    <row r="927" spans="1:37" ht="14.75" customHeight="1" x14ac:dyDescent="0.35">
      <c r="A927" s="8"/>
      <c r="B927" s="129">
        <v>43915574000100</v>
      </c>
      <c r="C927" s="125" t="s">
        <v>8470</v>
      </c>
      <c r="D927" s="122"/>
      <c r="E927" s="126" t="s">
        <v>8471</v>
      </c>
      <c r="F927" s="126" t="s">
        <v>114</v>
      </c>
      <c r="G927" s="126" t="s">
        <v>115</v>
      </c>
      <c r="H927" s="127">
        <v>500</v>
      </c>
      <c r="I927" s="127">
        <v>500</v>
      </c>
      <c r="J927" s="127">
        <v>500</v>
      </c>
      <c r="K927" s="126" t="s">
        <v>214</v>
      </c>
      <c r="L927" s="126" t="s">
        <v>3556</v>
      </c>
      <c r="M927" s="153">
        <v>1.8000000000000002E-2</v>
      </c>
      <c r="N927" s="128" t="s">
        <v>7895</v>
      </c>
      <c r="O927" s="155">
        <v>44530</v>
      </c>
      <c r="P927" s="153">
        <v>4.4275919269999998E-2</v>
      </c>
      <c r="Q927" s="153">
        <v>0.35557362677999999</v>
      </c>
      <c r="R927" s="153">
        <v>0.17030674502000001</v>
      </c>
      <c r="S927" s="153">
        <v>0.32392427085000003</v>
      </c>
      <c r="T927" s="153">
        <v>0.44498685422000001</v>
      </c>
      <c r="U927" s="153">
        <v>3.6293811422999998</v>
      </c>
      <c r="V927" s="153">
        <v>3.4315586565</v>
      </c>
      <c r="W927" s="153">
        <v>1.2790621709000001</v>
      </c>
      <c r="X927" s="153">
        <v>1.2539116997999999</v>
      </c>
      <c r="Y927" s="153">
        <v>1.0410472502000001</v>
      </c>
      <c r="Z927" s="153">
        <v>0.17503174979</v>
      </c>
      <c r="AA927" s="153">
        <v>0.19027488572999998</v>
      </c>
      <c r="AB927" s="178">
        <v>0.27935133147000002</v>
      </c>
      <c r="AC927" s="177">
        <v>-0.17705884399999999</v>
      </c>
      <c r="AD927" s="153">
        <v>-0.1515254006</v>
      </c>
      <c r="AE927" s="153">
        <v>-0.24932509882000001</v>
      </c>
      <c r="AF927" s="181">
        <v>1.2822191999999999</v>
      </c>
      <c r="AG927" s="180">
        <v>32841.463380000001</v>
      </c>
      <c r="AH927" s="180">
        <v>-2388.6422299999999</v>
      </c>
      <c r="AI927" s="128" t="s">
        <v>46</v>
      </c>
      <c r="AJ927" s="128" t="s">
        <v>46</v>
      </c>
      <c r="AK927" s="128" t="s">
        <v>46</v>
      </c>
    </row>
    <row r="928" spans="1:37" ht="14.75" customHeight="1" x14ac:dyDescent="0.35">
      <c r="A928" s="8"/>
      <c r="B928" s="129">
        <v>43917189000194</v>
      </c>
      <c r="C928" s="125" t="s">
        <v>8472</v>
      </c>
      <c r="D928" s="122"/>
      <c r="E928" s="126" t="s">
        <v>8471</v>
      </c>
      <c r="F928" s="126" t="s">
        <v>114</v>
      </c>
      <c r="G928" s="126" t="s">
        <v>115</v>
      </c>
      <c r="H928" s="127">
        <v>500</v>
      </c>
      <c r="I928" s="127">
        <v>500</v>
      </c>
      <c r="J928" s="127">
        <v>500</v>
      </c>
      <c r="K928" s="126" t="s">
        <v>214</v>
      </c>
      <c r="L928" s="126" t="s">
        <v>3556</v>
      </c>
      <c r="M928" s="153">
        <v>1.1000000000000001E-2</v>
      </c>
      <c r="N928" s="128" t="s">
        <v>8473</v>
      </c>
      <c r="O928" s="155">
        <v>44530</v>
      </c>
      <c r="P928" s="153">
        <v>4.4601155401000001E-2</v>
      </c>
      <c r="Q928" s="153">
        <v>0.36991270609999999</v>
      </c>
      <c r="R928" s="153">
        <v>0.18429932564000001</v>
      </c>
      <c r="S928" s="153">
        <v>0.34702678159</v>
      </c>
      <c r="T928" s="153">
        <v>0.479760468</v>
      </c>
      <c r="U928" s="153">
        <v>3.6560413653000001</v>
      </c>
      <c r="V928" s="153">
        <v>3.5699417873999999</v>
      </c>
      <c r="W928" s="153">
        <v>1.3841512591</v>
      </c>
      <c r="X928" s="153">
        <v>1.3433415794000001</v>
      </c>
      <c r="Y928" s="153">
        <v>1.1224001590999999</v>
      </c>
      <c r="Z928" s="153">
        <v>0.17558254391999997</v>
      </c>
      <c r="AA928" s="153">
        <v>0.18944258003000003</v>
      </c>
      <c r="AB928" s="178">
        <v>0.35079865095000001</v>
      </c>
      <c r="AC928" s="177">
        <v>-0.12035984541</v>
      </c>
      <c r="AD928" s="153">
        <v>-0.15067252250999999</v>
      </c>
      <c r="AE928" s="153">
        <v>-0.2308214542</v>
      </c>
      <c r="AF928" s="181">
        <v>1.3391557000000001</v>
      </c>
      <c r="AG928" s="180">
        <v>38030.604310000002</v>
      </c>
      <c r="AH928" s="180">
        <v>-8756.5412699999997</v>
      </c>
      <c r="AI928" s="128" t="s">
        <v>46</v>
      </c>
      <c r="AJ928" s="128" t="s">
        <v>46</v>
      </c>
      <c r="AK928" s="128" t="s">
        <v>46</v>
      </c>
    </row>
    <row r="929" spans="1:37" ht="14.75" customHeight="1" x14ac:dyDescent="0.35">
      <c r="A929" s="8"/>
      <c r="B929" s="129">
        <v>23907122000161</v>
      </c>
      <c r="C929" s="125" t="s">
        <v>8474</v>
      </c>
      <c r="D929" s="122"/>
      <c r="E929" s="126" t="s">
        <v>8475</v>
      </c>
      <c r="F929" s="126" t="s">
        <v>114</v>
      </c>
      <c r="G929" s="126" t="s">
        <v>115</v>
      </c>
      <c r="H929" s="127">
        <v>50000</v>
      </c>
      <c r="I929" s="127">
        <v>10000</v>
      </c>
      <c r="J929" s="127">
        <v>20000</v>
      </c>
      <c r="K929" s="126" t="s">
        <v>222</v>
      </c>
      <c r="L929" s="126" t="s">
        <v>221</v>
      </c>
      <c r="M929" s="153">
        <v>1.3500000000000002E-2</v>
      </c>
      <c r="N929" s="128" t="s">
        <v>7488</v>
      </c>
      <c r="O929" s="155">
        <v>42473</v>
      </c>
      <c r="P929" s="153">
        <v>4.3883961098000003E-2</v>
      </c>
      <c r="Q929" s="153">
        <v>0.34249872735999998</v>
      </c>
      <c r="R929" s="153">
        <v>0.14265675585000001</v>
      </c>
      <c r="S929" s="153">
        <v>0.29978674376000003</v>
      </c>
      <c r="T929" s="153">
        <v>0.40677788184999997</v>
      </c>
      <c r="U929" s="153">
        <v>3.5972515870000001</v>
      </c>
      <c r="V929" s="153">
        <v>3.3053758327000002</v>
      </c>
      <c r="W929" s="153">
        <v>1.071401252</v>
      </c>
      <c r="X929" s="153">
        <v>1.1604752693</v>
      </c>
      <c r="Y929" s="153">
        <v>0.95165731606999993</v>
      </c>
      <c r="Z929" s="153">
        <v>0.19250732396</v>
      </c>
      <c r="AA929" s="153">
        <v>0.23117768327999999</v>
      </c>
      <c r="AB929" s="178">
        <v>0.14170707818</v>
      </c>
      <c r="AC929" s="177">
        <v>0.26358703253999999</v>
      </c>
      <c r="AD929" s="153">
        <v>-0.17253736415999998</v>
      </c>
      <c r="AE929" s="153">
        <v>-0.46968226596000001</v>
      </c>
      <c r="AF929" s="181">
        <v>312.57086830999998</v>
      </c>
      <c r="AG929" s="180">
        <v>43383.18432</v>
      </c>
      <c r="AH929" s="180">
        <v>-6033.7479800000001</v>
      </c>
      <c r="AI929" s="128" t="s">
        <v>46</v>
      </c>
      <c r="AJ929" s="128" t="s">
        <v>46</v>
      </c>
      <c r="AK929" s="128" t="s">
        <v>46</v>
      </c>
    </row>
    <row r="930" spans="1:37" ht="14.75" customHeight="1" x14ac:dyDescent="0.35">
      <c r="A930" s="8"/>
      <c r="B930" s="129">
        <v>26803266000166</v>
      </c>
      <c r="C930" s="125" t="s">
        <v>8476</v>
      </c>
      <c r="D930" s="122"/>
      <c r="E930" s="126" t="s">
        <v>8475</v>
      </c>
      <c r="F930" s="126" t="s">
        <v>114</v>
      </c>
      <c r="G930" s="126" t="s">
        <v>115</v>
      </c>
      <c r="H930" s="127">
        <v>50000</v>
      </c>
      <c r="I930" s="127">
        <v>10000</v>
      </c>
      <c r="J930" s="127">
        <v>20000</v>
      </c>
      <c r="K930" s="126" t="s">
        <v>222</v>
      </c>
      <c r="L930" s="126" t="s">
        <v>221</v>
      </c>
      <c r="M930" s="153">
        <v>1.3500000000000002E-2</v>
      </c>
      <c r="N930" s="128" t="s">
        <v>7488</v>
      </c>
      <c r="O930" s="155">
        <v>42845</v>
      </c>
      <c r="P930" s="153">
        <v>4.3944768737000005E-2</v>
      </c>
      <c r="Q930" s="153">
        <v>0.34304159785000005</v>
      </c>
      <c r="R930" s="153">
        <v>0.14312407236999999</v>
      </c>
      <c r="S930" s="153">
        <v>0.30157476259999999</v>
      </c>
      <c r="T930" s="153">
        <v>0.40958342066999998</v>
      </c>
      <c r="U930" s="153">
        <v>3.6022361045999998</v>
      </c>
      <c r="V930" s="153">
        <v>3.3106149499000002</v>
      </c>
      <c r="W930" s="153">
        <v>1.0749109595999999</v>
      </c>
      <c r="X930" s="153">
        <v>1.1673966948999999</v>
      </c>
      <c r="Y930" s="153">
        <v>0.95822087730999994</v>
      </c>
      <c r="Z930" s="153">
        <v>0.19262693734</v>
      </c>
      <c r="AA930" s="153">
        <v>0.24039960451999998</v>
      </c>
      <c r="AB930" s="178">
        <v>0.14393062426</v>
      </c>
      <c r="AC930" s="177">
        <v>0.27899697639999999</v>
      </c>
      <c r="AD930" s="153">
        <v>-0.17259836912000001</v>
      </c>
      <c r="AE930" s="153">
        <v>-0.46969020934</v>
      </c>
      <c r="AF930" s="181">
        <v>269.12728849000001</v>
      </c>
      <c r="AG930" s="180">
        <v>223470.73415999999</v>
      </c>
      <c r="AH930" s="180">
        <v>-4500</v>
      </c>
      <c r="AI930" s="128" t="s">
        <v>46</v>
      </c>
      <c r="AJ930" s="128" t="s">
        <v>46</v>
      </c>
      <c r="AK930" s="128" t="s">
        <v>46</v>
      </c>
    </row>
    <row r="931" spans="1:37" ht="14.75" customHeight="1" x14ac:dyDescent="0.35">
      <c r="A931" s="8"/>
      <c r="B931" s="129">
        <v>58770366000120</v>
      </c>
      <c r="C931" s="125" t="s">
        <v>8477</v>
      </c>
      <c r="D931" s="122"/>
      <c r="E931" s="126" t="s">
        <v>4690</v>
      </c>
      <c r="F931" s="126" t="s">
        <v>163</v>
      </c>
      <c r="G931" s="126" t="s">
        <v>3547</v>
      </c>
      <c r="H931" s="127" t="s">
        <v>46</v>
      </c>
      <c r="I931" s="127" t="s">
        <v>46</v>
      </c>
      <c r="J931" s="127" t="s">
        <v>46</v>
      </c>
      <c r="K931" s="126" t="s">
        <v>7497</v>
      </c>
      <c r="L931" s="126" t="s">
        <v>7484</v>
      </c>
      <c r="M931" s="153">
        <v>7.4999999999999997E-3</v>
      </c>
      <c r="N931" s="128" t="s">
        <v>46</v>
      </c>
      <c r="O931" s="155">
        <v>45691</v>
      </c>
      <c r="P931" s="153">
        <v>1.5953679944000002E-2</v>
      </c>
      <c r="Q931" s="153" t="s">
        <v>46</v>
      </c>
      <c r="R931" s="153" t="s">
        <v>46</v>
      </c>
      <c r="S931" s="153" t="s">
        <v>46</v>
      </c>
      <c r="T931" s="153" t="s">
        <v>46</v>
      </c>
      <c r="U931" s="153">
        <v>1.3077534264999999</v>
      </c>
      <c r="V931" s="153" t="s">
        <v>46</v>
      </c>
      <c r="W931" s="153" t="s">
        <v>46</v>
      </c>
      <c r="X931" s="153" t="s">
        <v>46</v>
      </c>
      <c r="Y931" s="153" t="s">
        <v>46</v>
      </c>
      <c r="Z931" s="153" t="s">
        <v>46</v>
      </c>
      <c r="AA931" s="153">
        <v>4.5011262477000005E-2</v>
      </c>
      <c r="AB931" s="178" t="s">
        <v>46</v>
      </c>
      <c r="AC931" s="177">
        <v>-0.20700825603</v>
      </c>
      <c r="AD931" s="153">
        <v>-1.8047000832999999E-2</v>
      </c>
      <c r="AE931" s="153">
        <v>-1.8047000832999999E-2</v>
      </c>
      <c r="AF931" s="181">
        <v>1.0846161026000001</v>
      </c>
      <c r="AG931" s="180">
        <v>23843.386139999999</v>
      </c>
      <c r="AH931" s="180">
        <v>6192.8621700000003</v>
      </c>
      <c r="AI931" s="128" t="s">
        <v>46</v>
      </c>
      <c r="AJ931" s="128" t="s">
        <v>46</v>
      </c>
      <c r="AK931" s="128" t="s">
        <v>46</v>
      </c>
    </row>
    <row r="932" spans="1:37" ht="14.75" customHeight="1" x14ac:dyDescent="0.35">
      <c r="A932" s="8"/>
      <c r="B932" s="129">
        <v>17627210000107</v>
      </c>
      <c r="C932" s="125" t="s">
        <v>8478</v>
      </c>
      <c r="D932" s="122"/>
      <c r="E932" s="126" t="s">
        <v>4690</v>
      </c>
      <c r="F932" s="126" t="s">
        <v>163</v>
      </c>
      <c r="G932" s="126" t="s">
        <v>3566</v>
      </c>
      <c r="H932" s="127">
        <v>1000</v>
      </c>
      <c r="I932" s="127">
        <v>1000</v>
      </c>
      <c r="J932" s="127">
        <v>1000</v>
      </c>
      <c r="K932" s="126" t="s">
        <v>215</v>
      </c>
      <c r="L932" s="126" t="s">
        <v>216</v>
      </c>
      <c r="M932" s="153">
        <v>5.0000000000000001E-3</v>
      </c>
      <c r="N932" s="128" t="s">
        <v>8317</v>
      </c>
      <c r="O932" s="155">
        <v>41460</v>
      </c>
      <c r="P932" s="153">
        <v>1.3561413709000001E-2</v>
      </c>
      <c r="Q932" s="153">
        <v>0.10719687856</v>
      </c>
      <c r="R932" s="153">
        <v>0.13432855836999999</v>
      </c>
      <c r="S932" s="153">
        <v>0.26339356512000001</v>
      </c>
      <c r="T932" s="153">
        <v>0.43898217758999997</v>
      </c>
      <c r="U932" s="153">
        <v>1.1116548225</v>
      </c>
      <c r="V932" s="153">
        <v>1.0345322287000001</v>
      </c>
      <c r="W932" s="153">
        <v>1.0088536274</v>
      </c>
      <c r="X932" s="153">
        <v>1.0195971796000001</v>
      </c>
      <c r="Y932" s="153">
        <v>1.0269993023999999</v>
      </c>
      <c r="Z932" s="153">
        <v>2.0094698848999999E-3</v>
      </c>
      <c r="AA932" s="153">
        <v>6.5895531045000004E-3</v>
      </c>
      <c r="AB932" s="178">
        <v>0.61087292792000003</v>
      </c>
      <c r="AC932" s="177">
        <v>0.47042585341999998</v>
      </c>
      <c r="AD932" s="153">
        <v>-4.4698957014E-4</v>
      </c>
      <c r="AE932" s="153">
        <v>-5.2628463648999998E-3</v>
      </c>
      <c r="AF932" s="181">
        <v>9.0842706</v>
      </c>
      <c r="AG932" s="180">
        <v>104399.79897</v>
      </c>
      <c r="AH932" s="180">
        <v>-23215.50762</v>
      </c>
      <c r="AI932" s="128" t="s">
        <v>46</v>
      </c>
      <c r="AJ932" s="128" t="s">
        <v>46</v>
      </c>
      <c r="AK932" s="128" t="s">
        <v>46</v>
      </c>
    </row>
    <row r="933" spans="1:37" ht="14.75" customHeight="1" x14ac:dyDescent="0.35">
      <c r="A933" s="8"/>
      <c r="B933" s="129">
        <v>31340838000158</v>
      </c>
      <c r="C933" s="125" t="s">
        <v>8479</v>
      </c>
      <c r="D933" s="122" t="s">
        <v>3393</v>
      </c>
      <c r="E933" s="126" t="s">
        <v>4690</v>
      </c>
      <c r="F933" s="126" t="s">
        <v>163</v>
      </c>
      <c r="G933" s="126" t="s">
        <v>3547</v>
      </c>
      <c r="H933" s="127">
        <v>1000</v>
      </c>
      <c r="I933" s="127">
        <v>1000</v>
      </c>
      <c r="J933" s="127">
        <v>1000</v>
      </c>
      <c r="K933" s="126" t="s">
        <v>7601</v>
      </c>
      <c r="L933" s="126" t="s">
        <v>214</v>
      </c>
      <c r="M933" s="153">
        <v>8.5000000000000006E-3</v>
      </c>
      <c r="N933" s="128" t="s">
        <v>8480</v>
      </c>
      <c r="O933" s="155">
        <v>43444</v>
      </c>
      <c r="P933" s="153">
        <v>1.364579931E-2</v>
      </c>
      <c r="Q933" s="153">
        <v>0.11102865100000001</v>
      </c>
      <c r="R933" s="153">
        <v>0.13723144426</v>
      </c>
      <c r="S933" s="153">
        <v>0.27347311260000001</v>
      </c>
      <c r="T933" s="153">
        <v>0.45901013984</v>
      </c>
      <c r="U933" s="153">
        <v>1.1185720704</v>
      </c>
      <c r="V933" s="153">
        <v>1.0715117763999999</v>
      </c>
      <c r="W933" s="153">
        <v>1.0306552979000001</v>
      </c>
      <c r="X933" s="153">
        <v>1.0586151341999999</v>
      </c>
      <c r="Y933" s="153">
        <v>1.0738547428</v>
      </c>
      <c r="Z933" s="153">
        <v>2.5104049618000003E-3</v>
      </c>
      <c r="AA933" s="153">
        <v>3.4280004257E-3</v>
      </c>
      <c r="AB933" s="178">
        <v>1.6219702997000001</v>
      </c>
      <c r="AC933" s="177">
        <v>3.9319962655</v>
      </c>
      <c r="AD933" s="153">
        <v>-1.0155295837000001E-3</v>
      </c>
      <c r="AE933" s="153">
        <v>-2.7346869351000001E-3</v>
      </c>
      <c r="AF933" s="181">
        <v>1.8874918000000001</v>
      </c>
      <c r="AG933" s="180">
        <v>192608.853</v>
      </c>
      <c r="AH933" s="180">
        <v>-16741.370989999999</v>
      </c>
      <c r="AI933" s="128" t="s">
        <v>46</v>
      </c>
      <c r="AJ933" s="128" t="s">
        <v>46</v>
      </c>
      <c r="AK933" s="128" t="s">
        <v>46</v>
      </c>
    </row>
    <row r="934" spans="1:37" ht="14.75" customHeight="1" x14ac:dyDescent="0.35">
      <c r="A934" s="8"/>
      <c r="B934" s="129">
        <v>31908013000197</v>
      </c>
      <c r="C934" s="125" t="s">
        <v>8481</v>
      </c>
      <c r="D934" s="122"/>
      <c r="E934" s="126" t="s">
        <v>4690</v>
      </c>
      <c r="F934" s="126" t="s">
        <v>163</v>
      </c>
      <c r="G934" s="126" t="s">
        <v>3547</v>
      </c>
      <c r="H934" s="127">
        <v>1000</v>
      </c>
      <c r="I934" s="127">
        <v>1000</v>
      </c>
      <c r="J934" s="127">
        <v>1000</v>
      </c>
      <c r="K934" s="126" t="s">
        <v>215</v>
      </c>
      <c r="L934" s="126" t="s">
        <v>216</v>
      </c>
      <c r="M934" s="153">
        <v>1.5E-3</v>
      </c>
      <c r="N934" s="128" t="s">
        <v>46</v>
      </c>
      <c r="O934" s="155">
        <v>43444</v>
      </c>
      <c r="P934" s="153">
        <v>1.4686828452000001E-2</v>
      </c>
      <c r="Q934" s="153">
        <v>0.11935618865</v>
      </c>
      <c r="R934" s="153">
        <v>0.14805760661</v>
      </c>
      <c r="S934" s="153">
        <v>0.29862368142000001</v>
      </c>
      <c r="T934" s="153">
        <v>0.50313123318999997</v>
      </c>
      <c r="U934" s="153">
        <v>1.2039072050999999</v>
      </c>
      <c r="V934" s="153">
        <v>1.1518789119999999</v>
      </c>
      <c r="W934" s="153">
        <v>1.1119634969000001</v>
      </c>
      <c r="X934" s="153">
        <v>1.1559730519</v>
      </c>
      <c r="Y934" s="153">
        <v>1.1770760908</v>
      </c>
      <c r="Z934" s="153">
        <v>2.7154391753000003E-3</v>
      </c>
      <c r="AA934" s="153">
        <v>3.5622318908000001E-3</v>
      </c>
      <c r="AB934" s="178">
        <v>5.4130638224999998</v>
      </c>
      <c r="AC934" s="177">
        <v>7.7529196052999998</v>
      </c>
      <c r="AD934" s="153">
        <v>-1.0196082472E-3</v>
      </c>
      <c r="AE934" s="153">
        <v>-2.6338456658999997E-3</v>
      </c>
      <c r="AF934" s="181">
        <v>2.0253557</v>
      </c>
      <c r="AG934" s="180">
        <v>234977.33551999999</v>
      </c>
      <c r="AH934" s="180">
        <v>-17466.942630000001</v>
      </c>
      <c r="AI934" s="128" t="s">
        <v>46</v>
      </c>
      <c r="AJ934" s="128" t="s">
        <v>46</v>
      </c>
      <c r="AK934" s="128" t="s">
        <v>46</v>
      </c>
    </row>
    <row r="935" spans="1:37" ht="14.75" customHeight="1" x14ac:dyDescent="0.35">
      <c r="A935" s="8"/>
      <c r="B935" s="129">
        <v>23186344000132</v>
      </c>
      <c r="C935" s="125" t="s">
        <v>8482</v>
      </c>
      <c r="D935" s="122" t="s">
        <v>3393</v>
      </c>
      <c r="E935" s="126" t="s">
        <v>353</v>
      </c>
      <c r="F935" s="126" t="s">
        <v>114</v>
      </c>
      <c r="G935" s="126" t="s">
        <v>115</v>
      </c>
      <c r="H935" s="127">
        <v>1000</v>
      </c>
      <c r="I935" s="127">
        <v>0</v>
      </c>
      <c r="J935" s="127">
        <v>0</v>
      </c>
      <c r="K935" s="126" t="s">
        <v>214</v>
      </c>
      <c r="L935" s="126" t="s">
        <v>3556</v>
      </c>
      <c r="M935" s="153">
        <v>0.03</v>
      </c>
      <c r="N935" s="128" t="s">
        <v>46</v>
      </c>
      <c r="O935" s="155">
        <v>42276</v>
      </c>
      <c r="P935" s="153">
        <v>2.9998911412E-2</v>
      </c>
      <c r="Q935" s="153">
        <v>0.23249967732999999</v>
      </c>
      <c r="R935" s="153">
        <v>0.11417530226</v>
      </c>
      <c r="S935" s="153">
        <v>0.17821380469000001</v>
      </c>
      <c r="T935" s="153">
        <v>0.29351846785000002</v>
      </c>
      <c r="U935" s="153">
        <v>2.4590677091000002</v>
      </c>
      <c r="V935" s="153">
        <v>2.2438004966</v>
      </c>
      <c r="W935" s="153">
        <v>0.85749574960999997</v>
      </c>
      <c r="X935" s="153">
        <v>0.68986610416000005</v>
      </c>
      <c r="Y935" s="153">
        <v>0.68668678851999998</v>
      </c>
      <c r="Z935" s="153">
        <v>0.13946713004</v>
      </c>
      <c r="AA935" s="153">
        <v>0.20454463433</v>
      </c>
      <c r="AB935" s="178">
        <v>-5.1696322144000002E-2</v>
      </c>
      <c r="AC935" s="177">
        <v>0.22769231837000001</v>
      </c>
      <c r="AD935" s="153">
        <v>-0.11593355936999999</v>
      </c>
      <c r="AE935" s="153">
        <v>-0.48274397254999996</v>
      </c>
      <c r="AF935" s="181">
        <v>3.1034649999999999</v>
      </c>
      <c r="AG935" s="180">
        <v>44940.759440000002</v>
      </c>
      <c r="AH935" s="180">
        <v>-2678.8684499999999</v>
      </c>
      <c r="AI935" s="128" t="s">
        <v>46</v>
      </c>
      <c r="AJ935" s="128" t="s">
        <v>46</v>
      </c>
      <c r="AK935" s="128" t="s">
        <v>46</v>
      </c>
    </row>
    <row r="936" spans="1:37" ht="14.75" customHeight="1" x14ac:dyDescent="0.35">
      <c r="A936" s="8"/>
      <c r="B936" s="129">
        <v>46331366000144</v>
      </c>
      <c r="C936" s="125" t="s">
        <v>8483</v>
      </c>
      <c r="D936" s="122"/>
      <c r="E936" s="126" t="s">
        <v>8475</v>
      </c>
      <c r="F936" s="126" t="s">
        <v>114</v>
      </c>
      <c r="G936" s="126" t="s">
        <v>115</v>
      </c>
      <c r="H936" s="127">
        <v>10000000</v>
      </c>
      <c r="I936" s="127">
        <v>50000</v>
      </c>
      <c r="J936" s="127">
        <v>50000</v>
      </c>
      <c r="K936" s="126" t="s">
        <v>222</v>
      </c>
      <c r="L936" s="126" t="s">
        <v>221</v>
      </c>
      <c r="M936" s="153">
        <v>1.3500000000000002E-2</v>
      </c>
      <c r="N936" s="128" t="s">
        <v>3553</v>
      </c>
      <c r="O936" s="155">
        <v>44718</v>
      </c>
      <c r="P936" s="153">
        <v>3.9424921905999999E-2</v>
      </c>
      <c r="Q936" s="153">
        <v>0.33622590023999999</v>
      </c>
      <c r="R936" s="153">
        <v>0.13869773377</v>
      </c>
      <c r="S936" s="153">
        <v>0.29546139535999999</v>
      </c>
      <c r="T936" s="153">
        <v>0.40258093117999999</v>
      </c>
      <c r="U936" s="153">
        <v>3.2317356808</v>
      </c>
      <c r="V936" s="153">
        <v>3.2448382321000002</v>
      </c>
      <c r="W936" s="153">
        <v>1.0416676359000001</v>
      </c>
      <c r="X936" s="153">
        <v>1.1437318343</v>
      </c>
      <c r="Y936" s="153">
        <v>0.94183854520999999</v>
      </c>
      <c r="Z936" s="153">
        <v>0.18853535873999999</v>
      </c>
      <c r="AA936" s="153">
        <v>0.17188548539999998</v>
      </c>
      <c r="AB936" s="178">
        <v>0.12164273347</v>
      </c>
      <c r="AC936" s="177">
        <v>1.3881058547999999E-2</v>
      </c>
      <c r="AD936" s="153">
        <v>-0.16943703438999999</v>
      </c>
      <c r="AE936" s="153">
        <v>-0.19495554772999998</v>
      </c>
      <c r="AF936" s="181">
        <v>142.71501839999999</v>
      </c>
      <c r="AG936" s="180">
        <v>1238330.3282000001</v>
      </c>
      <c r="AH936" s="180">
        <v>-43340.335319999998</v>
      </c>
      <c r="AI936" s="128" t="s">
        <v>46</v>
      </c>
      <c r="AJ936" s="128" t="s">
        <v>46</v>
      </c>
      <c r="AK936" s="128" t="s">
        <v>46</v>
      </c>
    </row>
    <row r="937" spans="1:37" ht="14.75" customHeight="1" x14ac:dyDescent="0.35">
      <c r="A937" s="8"/>
      <c r="B937" s="129">
        <v>21762107000147</v>
      </c>
      <c r="C937" s="125" t="s">
        <v>8484</v>
      </c>
      <c r="D937" s="122"/>
      <c r="E937" s="126" t="s">
        <v>8475</v>
      </c>
      <c r="F937" s="126" t="s">
        <v>114</v>
      </c>
      <c r="G937" s="126" t="s">
        <v>115</v>
      </c>
      <c r="H937" s="127">
        <v>100000</v>
      </c>
      <c r="I937" s="127">
        <v>20000</v>
      </c>
      <c r="J937" s="127">
        <v>20000</v>
      </c>
      <c r="K937" s="126" t="s">
        <v>222</v>
      </c>
      <c r="L937" s="126" t="s">
        <v>221</v>
      </c>
      <c r="M937" s="153">
        <v>1.3500000000000002E-2</v>
      </c>
      <c r="N937" s="128" t="s">
        <v>7488</v>
      </c>
      <c r="O937" s="155">
        <v>42083</v>
      </c>
      <c r="P937" s="153">
        <v>4.3585154526000001E-2</v>
      </c>
      <c r="Q937" s="153">
        <v>0.34241018715999999</v>
      </c>
      <c r="R937" s="153">
        <v>0.14303806549999998</v>
      </c>
      <c r="S937" s="153">
        <v>0.30094044198999997</v>
      </c>
      <c r="T937" s="153">
        <v>0.40944659953000001</v>
      </c>
      <c r="U937" s="153">
        <v>3.5727578451999999</v>
      </c>
      <c r="V937" s="153">
        <v>3.3045213518000001</v>
      </c>
      <c r="W937" s="153">
        <v>1.0742650185</v>
      </c>
      <c r="X937" s="153">
        <v>1.1649412382</v>
      </c>
      <c r="Y937" s="153">
        <v>0.95790078410000001</v>
      </c>
      <c r="Z937" s="153">
        <v>0.19213316653000001</v>
      </c>
      <c r="AA937" s="153">
        <v>0.21729870272999999</v>
      </c>
      <c r="AB937" s="178">
        <v>0.14338869870000001</v>
      </c>
      <c r="AC937" s="177">
        <v>0.26606819214999999</v>
      </c>
      <c r="AD937" s="153">
        <v>-0.17221733412999998</v>
      </c>
      <c r="AE937" s="153">
        <v>-0.46966337606999997</v>
      </c>
      <c r="AF937" s="181">
        <v>365.19579499999998</v>
      </c>
      <c r="AG937" s="180">
        <v>1090976.3547</v>
      </c>
      <c r="AH937" s="180">
        <v>-67742.060100000002</v>
      </c>
      <c r="AI937" s="128" t="s">
        <v>46</v>
      </c>
      <c r="AJ937" s="128" t="s">
        <v>46</v>
      </c>
      <c r="AK937" s="128" t="s">
        <v>46</v>
      </c>
    </row>
    <row r="938" spans="1:37" ht="14.75" customHeight="1" x14ac:dyDescent="0.35">
      <c r="A938" s="8"/>
      <c r="B938" s="129">
        <v>11145320000156</v>
      </c>
      <c r="C938" s="125" t="s">
        <v>8485</v>
      </c>
      <c r="D938" s="122" t="s">
        <v>3401</v>
      </c>
      <c r="E938" s="126" t="s">
        <v>8475</v>
      </c>
      <c r="F938" s="126" t="s">
        <v>114</v>
      </c>
      <c r="G938" s="126" t="s">
        <v>115</v>
      </c>
      <c r="H938" s="127">
        <v>50000</v>
      </c>
      <c r="I938" s="127">
        <v>10000</v>
      </c>
      <c r="J938" s="127">
        <v>20000</v>
      </c>
      <c r="K938" s="126" t="s">
        <v>7644</v>
      </c>
      <c r="L938" s="126" t="s">
        <v>8008</v>
      </c>
      <c r="M938" s="153">
        <v>1.8500000000000003E-2</v>
      </c>
      <c r="N938" s="128" t="s">
        <v>8464</v>
      </c>
      <c r="O938" s="155">
        <v>40101</v>
      </c>
      <c r="P938" s="153">
        <v>4.3368907119999994E-2</v>
      </c>
      <c r="Q938" s="153">
        <v>0.33797789041000004</v>
      </c>
      <c r="R938" s="153">
        <v>0.13734219811000001</v>
      </c>
      <c r="S938" s="153">
        <v>0.28873313086000002</v>
      </c>
      <c r="T938" s="153">
        <v>0.38889241812000003</v>
      </c>
      <c r="U938" s="153">
        <v>3.5550316348000002</v>
      </c>
      <c r="V938" s="153">
        <v>3.2617462831999999</v>
      </c>
      <c r="W938" s="153">
        <v>1.0314870974000001</v>
      </c>
      <c r="X938" s="153">
        <v>1.1176867049000001</v>
      </c>
      <c r="Y938" s="153">
        <v>0.90981425337999999</v>
      </c>
      <c r="Z938" s="153">
        <v>0.19250325377999999</v>
      </c>
      <c r="AA938" s="153">
        <v>0.19157141373000003</v>
      </c>
      <c r="AB938" s="178">
        <v>0.11679895483</v>
      </c>
      <c r="AC938" s="177">
        <v>0.41451555065000001</v>
      </c>
      <c r="AD938" s="153">
        <v>-0.17333694882</v>
      </c>
      <c r="AE938" s="153">
        <v>-0.47324785366</v>
      </c>
      <c r="AF938" s="181">
        <v>1076.9170171000001</v>
      </c>
      <c r="AG938" s="180">
        <v>701437.22603000002</v>
      </c>
      <c r="AH938" s="180">
        <v>-46506.54062</v>
      </c>
      <c r="AI938" s="128" t="s">
        <v>46</v>
      </c>
      <c r="AJ938" s="128" t="s">
        <v>46</v>
      </c>
      <c r="AK938" s="128" t="s">
        <v>46</v>
      </c>
    </row>
    <row r="939" spans="1:37" ht="14.75" customHeight="1" x14ac:dyDescent="0.35">
      <c r="A939" s="8"/>
      <c r="B939" s="129">
        <v>19726267000199</v>
      </c>
      <c r="C939" s="125" t="s">
        <v>8486</v>
      </c>
      <c r="D939" s="122" t="s">
        <v>3394</v>
      </c>
      <c r="E939" s="126" t="s">
        <v>8475</v>
      </c>
      <c r="F939" s="126" t="s">
        <v>114</v>
      </c>
      <c r="G939" s="126" t="s">
        <v>115</v>
      </c>
      <c r="H939" s="127">
        <v>50000</v>
      </c>
      <c r="I939" s="127">
        <v>10000</v>
      </c>
      <c r="J939" s="127">
        <v>10000</v>
      </c>
      <c r="K939" s="126" t="s">
        <v>222</v>
      </c>
      <c r="L939" s="126" t="s">
        <v>221</v>
      </c>
      <c r="M939" s="153">
        <v>1.3500000000000002E-2</v>
      </c>
      <c r="N939" s="128" t="s">
        <v>7488</v>
      </c>
      <c r="O939" s="155">
        <v>41729</v>
      </c>
      <c r="P939" s="153">
        <v>4.3933277991999996E-2</v>
      </c>
      <c r="Q939" s="153">
        <v>0.34307240223000002</v>
      </c>
      <c r="R939" s="153">
        <v>0.14312871883</v>
      </c>
      <c r="S939" s="153">
        <v>0.30151130042999996</v>
      </c>
      <c r="T939" s="153">
        <v>0.40942312685999999</v>
      </c>
      <c r="U939" s="153">
        <v>3.6012941863999997</v>
      </c>
      <c r="V939" s="153">
        <v>3.3109122359000001</v>
      </c>
      <c r="W939" s="153">
        <v>1.0749458561</v>
      </c>
      <c r="X939" s="153">
        <v>1.1671510327000001</v>
      </c>
      <c r="Y939" s="153">
        <v>0.95784586975999997</v>
      </c>
      <c r="Z939" s="153">
        <v>0.19260935198999998</v>
      </c>
      <c r="AA939" s="153">
        <v>0.21240997785000001</v>
      </c>
      <c r="AB939" s="178">
        <v>0.14394752750000001</v>
      </c>
      <c r="AC939" s="177">
        <v>0.31662228787000002</v>
      </c>
      <c r="AD939" s="153">
        <v>-0.17259308142999999</v>
      </c>
      <c r="AE939" s="153">
        <v>-0.46948567932000002</v>
      </c>
      <c r="AF939" s="181">
        <v>468.24173192000001</v>
      </c>
      <c r="AG939" s="180">
        <v>267104.13727000001</v>
      </c>
      <c r="AH939" s="180">
        <v>-21184.718860000001</v>
      </c>
      <c r="AI939" s="128" t="s">
        <v>46</v>
      </c>
      <c r="AJ939" s="128" t="s">
        <v>46</v>
      </c>
      <c r="AK939" s="128" t="s">
        <v>46</v>
      </c>
    </row>
    <row r="940" spans="1:37" ht="14.75" customHeight="1" x14ac:dyDescent="0.35">
      <c r="A940" s="8"/>
      <c r="B940" s="129">
        <v>15578434000140</v>
      </c>
      <c r="C940" s="125" t="s">
        <v>8487</v>
      </c>
      <c r="D940" s="122"/>
      <c r="E940" s="126" t="s">
        <v>8475</v>
      </c>
      <c r="F940" s="126" t="s">
        <v>114</v>
      </c>
      <c r="G940" s="126" t="s">
        <v>115</v>
      </c>
      <c r="H940" s="127">
        <v>50000</v>
      </c>
      <c r="I940" s="127">
        <v>10000</v>
      </c>
      <c r="J940" s="127">
        <v>20000</v>
      </c>
      <c r="K940" s="126" t="s">
        <v>222</v>
      </c>
      <c r="L940" s="126" t="s">
        <v>221</v>
      </c>
      <c r="M940" s="153">
        <v>1.8500000000000003E-2</v>
      </c>
      <c r="N940" s="128" t="s">
        <v>3414</v>
      </c>
      <c r="O940" s="155">
        <v>41121</v>
      </c>
      <c r="P940" s="153">
        <v>3.9444380256E-2</v>
      </c>
      <c r="Q940" s="153">
        <v>0.35586196417999999</v>
      </c>
      <c r="R940" s="153">
        <v>0.13016982657000001</v>
      </c>
      <c r="S940" s="153">
        <v>0.19508031944999998</v>
      </c>
      <c r="T940" s="153">
        <v>0.24516409165</v>
      </c>
      <c r="U940" s="153">
        <v>3.2333307187000004</v>
      </c>
      <c r="V940" s="153">
        <v>3.4343413338</v>
      </c>
      <c r="W940" s="153">
        <v>0.97762012272999999</v>
      </c>
      <c r="X940" s="153">
        <v>0.75515642693000007</v>
      </c>
      <c r="Y940" s="153">
        <v>0.57356167054999996</v>
      </c>
      <c r="Z940" s="153">
        <v>0.19909752089000002</v>
      </c>
      <c r="AA940" s="153">
        <v>0.21865403081000001</v>
      </c>
      <c r="AB940" s="178">
        <v>8.7022626534000003E-2</v>
      </c>
      <c r="AC940" s="177">
        <v>0.17903946426</v>
      </c>
      <c r="AD940" s="153">
        <v>-0.18856982393999999</v>
      </c>
      <c r="AE940" s="153">
        <v>-0.50472635787999998</v>
      </c>
      <c r="AF940" s="181">
        <v>394.46836736</v>
      </c>
      <c r="AG940" s="180">
        <v>233361.21916000001</v>
      </c>
      <c r="AH940" s="180">
        <v>-82993.139410000003</v>
      </c>
      <c r="AI940" s="128" t="s">
        <v>46</v>
      </c>
      <c r="AJ940" s="128" t="s">
        <v>46</v>
      </c>
      <c r="AK940" s="128" t="s">
        <v>46</v>
      </c>
    </row>
    <row r="941" spans="1:37" ht="14.75" customHeight="1" x14ac:dyDescent="0.35">
      <c r="A941" s="8"/>
      <c r="B941" s="129">
        <v>51427627000164</v>
      </c>
      <c r="C941" s="125" t="s">
        <v>8488</v>
      </c>
      <c r="D941" s="122"/>
      <c r="E941" s="126" t="s">
        <v>8475</v>
      </c>
      <c r="F941" s="126" t="s">
        <v>114</v>
      </c>
      <c r="G941" s="126" t="s">
        <v>115</v>
      </c>
      <c r="H941" s="127">
        <v>50000</v>
      </c>
      <c r="I941" s="127">
        <v>10000</v>
      </c>
      <c r="J941" s="127">
        <v>50000</v>
      </c>
      <c r="K941" s="126" t="s">
        <v>222</v>
      </c>
      <c r="L941" s="126" t="s">
        <v>221</v>
      </c>
      <c r="M941" s="153">
        <v>1.8500000000000003E-2</v>
      </c>
      <c r="N941" s="128" t="s">
        <v>8044</v>
      </c>
      <c r="O941" s="155">
        <v>45141</v>
      </c>
      <c r="P941" s="153">
        <v>3.9463420419E-2</v>
      </c>
      <c r="Q941" s="153">
        <v>0.35056171771</v>
      </c>
      <c r="R941" s="153">
        <v>0.12575103015</v>
      </c>
      <c r="S941" s="153">
        <v>0.18932185942000002</v>
      </c>
      <c r="T941" s="153" t="s">
        <v>46</v>
      </c>
      <c r="U941" s="153">
        <v>3.2348914768999997</v>
      </c>
      <c r="V941" s="153">
        <v>3.3831898837000001</v>
      </c>
      <c r="W941" s="153">
        <v>0.94443344338000002</v>
      </c>
      <c r="X941" s="153">
        <v>0.73286541306999997</v>
      </c>
      <c r="Y941" s="153" t="s">
        <v>46</v>
      </c>
      <c r="Z941" s="153">
        <v>0.19763684082000002</v>
      </c>
      <c r="AA941" s="153">
        <v>0.17492124163</v>
      </c>
      <c r="AB941" s="178">
        <v>6.5981914464999999E-2</v>
      </c>
      <c r="AC941" s="177">
        <v>-0.25236684785000002</v>
      </c>
      <c r="AD941" s="153">
        <v>-0.18864100212000001</v>
      </c>
      <c r="AE941" s="153">
        <v>-0.23087799568</v>
      </c>
      <c r="AF941" s="181">
        <v>112.66020090000001</v>
      </c>
      <c r="AG941" s="180">
        <v>175159.04959000001</v>
      </c>
      <c r="AH941" s="180">
        <v>-15565.52478</v>
      </c>
      <c r="AI941" s="128" t="s">
        <v>46</v>
      </c>
      <c r="AJ941" s="128" t="s">
        <v>46</v>
      </c>
      <c r="AK941" s="128" t="s">
        <v>46</v>
      </c>
    </row>
    <row r="942" spans="1:37" ht="14.75" customHeight="1" x14ac:dyDescent="0.35">
      <c r="A942" s="8"/>
      <c r="B942" s="129">
        <v>22106186000109</v>
      </c>
      <c r="C942" s="125" t="s">
        <v>8489</v>
      </c>
      <c r="D942" s="122"/>
      <c r="E942" s="126" t="s">
        <v>8475</v>
      </c>
      <c r="F942" s="126" t="s">
        <v>114</v>
      </c>
      <c r="G942" s="126" t="s">
        <v>115</v>
      </c>
      <c r="H942" s="127">
        <v>50000</v>
      </c>
      <c r="I942" s="127">
        <v>10000</v>
      </c>
      <c r="J942" s="127">
        <v>20000</v>
      </c>
      <c r="K942" s="126" t="s">
        <v>222</v>
      </c>
      <c r="L942" s="126" t="s">
        <v>221</v>
      </c>
      <c r="M942" s="153">
        <v>1.3500000000000002E-2</v>
      </c>
      <c r="N942" s="128" t="s">
        <v>7488</v>
      </c>
      <c r="O942" s="155">
        <v>42352</v>
      </c>
      <c r="P942" s="153">
        <v>4.3918616420000001E-2</v>
      </c>
      <c r="Q942" s="153">
        <v>0.34277765021000001</v>
      </c>
      <c r="R942" s="153">
        <v>0.14288491721999999</v>
      </c>
      <c r="S942" s="153">
        <v>0.30136338726</v>
      </c>
      <c r="T942" s="153">
        <v>0.40895118039000006</v>
      </c>
      <c r="U942" s="153">
        <v>3.6000923496000001</v>
      </c>
      <c r="V942" s="153">
        <v>3.3080676525000001</v>
      </c>
      <c r="W942" s="153">
        <v>1.0731148223</v>
      </c>
      <c r="X942" s="153">
        <v>1.1665784604</v>
      </c>
      <c r="Y942" s="153">
        <v>0.95674175045999998</v>
      </c>
      <c r="Z942" s="153">
        <v>0.19259226723</v>
      </c>
      <c r="AA942" s="153">
        <v>0.23262953322000002</v>
      </c>
      <c r="AB942" s="178">
        <v>0.14280063841999999</v>
      </c>
      <c r="AC942" s="177">
        <v>0.24559545512</v>
      </c>
      <c r="AD942" s="153">
        <v>-0.17258330226000002</v>
      </c>
      <c r="AE942" s="153">
        <v>-0.46963592120000003</v>
      </c>
      <c r="AF942" s="181">
        <v>350.95411223000002</v>
      </c>
      <c r="AG942" s="180">
        <v>99806.31134</v>
      </c>
      <c r="AH942" s="180">
        <v>-24985.19958</v>
      </c>
      <c r="AI942" s="128" t="s">
        <v>46</v>
      </c>
      <c r="AJ942" s="128" t="s">
        <v>46</v>
      </c>
      <c r="AK942" s="128" t="s">
        <v>46</v>
      </c>
    </row>
    <row r="943" spans="1:37" ht="14.75" customHeight="1" x14ac:dyDescent="0.35">
      <c r="A943" s="8"/>
      <c r="B943" s="129">
        <v>11188572000162</v>
      </c>
      <c r="C943" s="125" t="s">
        <v>8490</v>
      </c>
      <c r="D943" s="122"/>
      <c r="E943" s="126" t="s">
        <v>8475</v>
      </c>
      <c r="F943" s="126" t="s">
        <v>114</v>
      </c>
      <c r="G943" s="126" t="s">
        <v>115</v>
      </c>
      <c r="H943" s="127" t="s">
        <v>46</v>
      </c>
      <c r="I943" s="127" t="s">
        <v>46</v>
      </c>
      <c r="J943" s="127" t="s">
        <v>46</v>
      </c>
      <c r="K943" s="126" t="s">
        <v>216</v>
      </c>
      <c r="L943" s="126" t="s">
        <v>223</v>
      </c>
      <c r="M943" s="153">
        <v>1.5E-3</v>
      </c>
      <c r="N943" s="128" t="s">
        <v>46</v>
      </c>
      <c r="O943" s="155">
        <v>40101</v>
      </c>
      <c r="P943" s="153">
        <v>4.5204571969999996E-2</v>
      </c>
      <c r="Q943" s="153">
        <v>0.35677949097</v>
      </c>
      <c r="R943" s="153">
        <v>0.15893693634</v>
      </c>
      <c r="S943" s="153">
        <v>0.33809863120000005</v>
      </c>
      <c r="T943" s="153">
        <v>0.46903245028000001</v>
      </c>
      <c r="U943" s="153">
        <v>3.7055045668999997</v>
      </c>
      <c r="V943" s="153">
        <v>3.4431961722</v>
      </c>
      <c r="W943" s="153">
        <v>1.1936710012</v>
      </c>
      <c r="X943" s="153">
        <v>1.3087806858</v>
      </c>
      <c r="Y943" s="153">
        <v>1.0973019495</v>
      </c>
      <c r="Z943" s="153">
        <v>0.19252329976999999</v>
      </c>
      <c r="AA943" s="153">
        <v>0.1950327365</v>
      </c>
      <c r="AB943" s="178">
        <v>0.21800004344000001</v>
      </c>
      <c r="AC943" s="177">
        <v>0.55389466025</v>
      </c>
      <c r="AD943" s="153">
        <v>-0.17053648218</v>
      </c>
      <c r="AE943" s="153">
        <v>-0.47433638205</v>
      </c>
      <c r="AF943" s="181">
        <v>1609.8652198</v>
      </c>
      <c r="AG943" s="180">
        <v>10550047.147</v>
      </c>
      <c r="AH943" s="180">
        <v>-486347.67158999998</v>
      </c>
      <c r="AI943" s="128" t="s">
        <v>46</v>
      </c>
      <c r="AJ943" s="128" t="s">
        <v>46</v>
      </c>
      <c r="AK943" s="128" t="s">
        <v>46</v>
      </c>
    </row>
    <row r="944" spans="1:37" ht="14.75" customHeight="1" x14ac:dyDescent="0.35">
      <c r="A944" s="8"/>
      <c r="B944" s="129">
        <v>50100698000195</v>
      </c>
      <c r="C944" s="125" t="s">
        <v>8491</v>
      </c>
      <c r="D944" s="122"/>
      <c r="E944" s="126" t="s">
        <v>8475</v>
      </c>
      <c r="F944" s="126" t="s">
        <v>114</v>
      </c>
      <c r="G944" s="126" t="s">
        <v>115</v>
      </c>
      <c r="H944" s="127">
        <v>300000</v>
      </c>
      <c r="I944" s="127">
        <v>50000</v>
      </c>
      <c r="J944" s="127">
        <v>50000</v>
      </c>
      <c r="K944" s="126" t="s">
        <v>7592</v>
      </c>
      <c r="L944" s="126" t="s">
        <v>8492</v>
      </c>
      <c r="M944" s="153">
        <v>1.3500000000000002E-2</v>
      </c>
      <c r="N944" s="128" t="s">
        <v>8364</v>
      </c>
      <c r="O944" s="155">
        <v>45043</v>
      </c>
      <c r="P944" s="153">
        <v>4.0524209787999997E-2</v>
      </c>
      <c r="Q944" s="153">
        <v>0.33613322324</v>
      </c>
      <c r="R944" s="153">
        <v>0.13974128402</v>
      </c>
      <c r="S944" s="153">
        <v>0.29126447564000002</v>
      </c>
      <c r="T944" s="153" t="s">
        <v>46</v>
      </c>
      <c r="U944" s="153">
        <v>3.3218463950000001</v>
      </c>
      <c r="V944" s="153">
        <v>3.2439438277999999</v>
      </c>
      <c r="W944" s="153">
        <v>1.0495050568000002</v>
      </c>
      <c r="X944" s="153">
        <v>1.1274855471</v>
      </c>
      <c r="Y944" s="153" t="s">
        <v>46</v>
      </c>
      <c r="Z944" s="153">
        <v>0.18860684736</v>
      </c>
      <c r="AA944" s="153">
        <v>0.15939530544</v>
      </c>
      <c r="AB944" s="178">
        <v>0.12666040907000001</v>
      </c>
      <c r="AC944" s="177">
        <v>0.33326258645000001</v>
      </c>
      <c r="AD944" s="153">
        <v>-0.16918765948</v>
      </c>
      <c r="AE944" s="153">
        <v>-0.19498301067000001</v>
      </c>
      <c r="AF944" s="181">
        <v>145.98819663</v>
      </c>
      <c r="AG944" s="180">
        <v>243857.72686</v>
      </c>
      <c r="AH944" s="180">
        <v>-9823.3235399999994</v>
      </c>
      <c r="AI944" s="128" t="s">
        <v>46</v>
      </c>
      <c r="AJ944" s="128" t="s">
        <v>46</v>
      </c>
      <c r="AK944" s="128" t="s">
        <v>46</v>
      </c>
    </row>
    <row r="945" spans="1:37" ht="14.75" customHeight="1" x14ac:dyDescent="0.35">
      <c r="A945" s="8"/>
      <c r="B945" s="129">
        <v>52278990000128</v>
      </c>
      <c r="C945" s="125" t="s">
        <v>8493</v>
      </c>
      <c r="D945" s="122"/>
      <c r="E945" s="126" t="s">
        <v>8475</v>
      </c>
      <c r="F945" s="126" t="s">
        <v>114</v>
      </c>
      <c r="G945" s="126" t="s">
        <v>7496</v>
      </c>
      <c r="H945" s="127" t="s">
        <v>46</v>
      </c>
      <c r="I945" s="127" t="s">
        <v>46</v>
      </c>
      <c r="J945" s="127" t="s">
        <v>46</v>
      </c>
      <c r="K945" s="126" t="s">
        <v>222</v>
      </c>
      <c r="L945" s="126" t="s">
        <v>221</v>
      </c>
      <c r="M945" s="153">
        <v>1.4999999999999999E-2</v>
      </c>
      <c r="N945" s="128" t="s">
        <v>8364</v>
      </c>
      <c r="O945" s="155">
        <v>45198</v>
      </c>
      <c r="P945" s="153">
        <v>4.1637603209999999E-2</v>
      </c>
      <c r="Q945" s="153">
        <v>0.32651802531999996</v>
      </c>
      <c r="R945" s="153">
        <v>0.12990777208000001</v>
      </c>
      <c r="S945" s="153">
        <v>0.25047204200000001</v>
      </c>
      <c r="T945" s="153" t="s">
        <v>46</v>
      </c>
      <c r="U945" s="153">
        <v>3.4131133670999998</v>
      </c>
      <c r="V945" s="153">
        <v>3.1511497813</v>
      </c>
      <c r="W945" s="153">
        <v>0.97565200347000003</v>
      </c>
      <c r="X945" s="153">
        <v>0.96957792981000002</v>
      </c>
      <c r="Y945" s="153" t="s">
        <v>46</v>
      </c>
      <c r="Z945" s="153">
        <v>0.19160299122000002</v>
      </c>
      <c r="AA945" s="153">
        <v>0.17029614392</v>
      </c>
      <c r="AB945" s="178">
        <v>8.1424065609999999E-2</v>
      </c>
      <c r="AC945" s="177">
        <v>6.7062727505999994E-2</v>
      </c>
      <c r="AD945" s="153">
        <v>-0.17019464949999999</v>
      </c>
      <c r="AE945" s="153">
        <v>-0.19987740590000003</v>
      </c>
      <c r="AF945" s="181">
        <v>125.0472042</v>
      </c>
      <c r="AG945" s="180">
        <v>115300.52142</v>
      </c>
      <c r="AH945" s="180">
        <v>-6937.3566899999996</v>
      </c>
      <c r="AI945" s="128" t="s">
        <v>46</v>
      </c>
      <c r="AJ945" s="128" t="s">
        <v>46</v>
      </c>
      <c r="AK945" s="128" t="s">
        <v>46</v>
      </c>
    </row>
    <row r="946" spans="1:37" ht="14.75" customHeight="1" x14ac:dyDescent="0.35">
      <c r="A946" s="8"/>
      <c r="B946" s="129">
        <v>17327620000132</v>
      </c>
      <c r="C946" s="125" t="s">
        <v>8494</v>
      </c>
      <c r="D946" s="122"/>
      <c r="E946" s="126" t="s">
        <v>8475</v>
      </c>
      <c r="F946" s="126" t="s">
        <v>114</v>
      </c>
      <c r="G946" s="126" t="s">
        <v>115</v>
      </c>
      <c r="H946" s="127">
        <v>50000</v>
      </c>
      <c r="I946" s="127">
        <v>10000</v>
      </c>
      <c r="J946" s="127">
        <v>20000</v>
      </c>
      <c r="K946" s="126" t="s">
        <v>214</v>
      </c>
      <c r="L946" s="126" t="s">
        <v>3556</v>
      </c>
      <c r="M946" s="153">
        <v>1.8500000000000003E-2</v>
      </c>
      <c r="N946" s="128" t="s">
        <v>8464</v>
      </c>
      <c r="O946" s="155">
        <v>41348</v>
      </c>
      <c r="P946" s="153">
        <v>4.3467638799000001E-2</v>
      </c>
      <c r="Q946" s="153">
        <v>0.33786396774999999</v>
      </c>
      <c r="R946" s="153">
        <v>0.13729601892999999</v>
      </c>
      <c r="S946" s="153">
        <v>0.28854370805999996</v>
      </c>
      <c r="T946" s="153">
        <v>0.38825286396999997</v>
      </c>
      <c r="U946" s="153">
        <v>3.5631248580000001</v>
      </c>
      <c r="V946" s="153">
        <v>3.2606468418999999</v>
      </c>
      <c r="W946" s="153">
        <v>1.0311402757999999</v>
      </c>
      <c r="X946" s="153">
        <v>1.1169534486999999</v>
      </c>
      <c r="Y946" s="153">
        <v>0.90831801571000004</v>
      </c>
      <c r="Z946" s="153">
        <v>0.19257994468</v>
      </c>
      <c r="AA946" s="153">
        <v>0.20889915551000002</v>
      </c>
      <c r="AB946" s="178">
        <v>0.11661373534</v>
      </c>
      <c r="AC946" s="177">
        <v>0.32017708360000002</v>
      </c>
      <c r="AD946" s="153">
        <v>-0.17319740764</v>
      </c>
      <c r="AE946" s="153">
        <v>-0.47323131490999998</v>
      </c>
      <c r="AF946" s="181">
        <v>535.07076913000003</v>
      </c>
      <c r="AG946" s="180">
        <v>91272.307910000003</v>
      </c>
      <c r="AH946" s="180">
        <v>-6060.7278200000001</v>
      </c>
      <c r="AI946" s="128" t="s">
        <v>46</v>
      </c>
      <c r="AJ946" s="128" t="s">
        <v>46</v>
      </c>
      <c r="AK946" s="128" t="s">
        <v>46</v>
      </c>
    </row>
    <row r="947" spans="1:37" ht="14.75" customHeight="1" x14ac:dyDescent="0.35">
      <c r="A947" s="8"/>
      <c r="B947" s="129">
        <v>17863625000180</v>
      </c>
      <c r="C947" s="125" t="s">
        <v>8495</v>
      </c>
      <c r="D947" s="122"/>
      <c r="E947" s="126" t="s">
        <v>8475</v>
      </c>
      <c r="F947" s="126" t="s">
        <v>114</v>
      </c>
      <c r="G947" s="126" t="s">
        <v>115</v>
      </c>
      <c r="H947" s="127">
        <v>50000</v>
      </c>
      <c r="I947" s="127">
        <v>10000</v>
      </c>
      <c r="J947" s="127">
        <v>20000</v>
      </c>
      <c r="K947" s="126" t="s">
        <v>214</v>
      </c>
      <c r="L947" s="126" t="s">
        <v>3556</v>
      </c>
      <c r="M947" s="153">
        <v>1.3500000000000002E-2</v>
      </c>
      <c r="N947" s="128" t="s">
        <v>3608</v>
      </c>
      <c r="O947" s="155">
        <v>41415</v>
      </c>
      <c r="P947" s="153">
        <v>4.3938615517999997E-2</v>
      </c>
      <c r="Q947" s="153">
        <v>0.34293643474000002</v>
      </c>
      <c r="R947" s="153">
        <v>0.14297821149000001</v>
      </c>
      <c r="S947" s="153">
        <v>0.30150218066000001</v>
      </c>
      <c r="T947" s="153">
        <v>0.40957997802000001</v>
      </c>
      <c r="U947" s="153">
        <v>3.6017317135</v>
      </c>
      <c r="V947" s="153">
        <v>3.3096000451999998</v>
      </c>
      <c r="W947" s="153">
        <v>1.0738154943</v>
      </c>
      <c r="X947" s="153">
        <v>1.1671157299999999</v>
      </c>
      <c r="Y947" s="153">
        <v>0.95821282323000001</v>
      </c>
      <c r="Z947" s="153">
        <v>0.19261287563999999</v>
      </c>
      <c r="AA947" s="153">
        <v>0.20838888046000001</v>
      </c>
      <c r="AB947" s="178">
        <v>0.14324338848000001</v>
      </c>
      <c r="AC947" s="177">
        <v>0.31297705133999998</v>
      </c>
      <c r="AD947" s="153">
        <v>-0.17260268803999998</v>
      </c>
      <c r="AE947" s="153">
        <v>-0.47124984545999998</v>
      </c>
      <c r="AF947" s="181">
        <v>517.53487106</v>
      </c>
      <c r="AG947" s="180">
        <v>244903.63402</v>
      </c>
      <c r="AH947" s="180">
        <v>0</v>
      </c>
      <c r="AI947" s="128" t="s">
        <v>46</v>
      </c>
      <c r="AJ947" s="128" t="s">
        <v>46</v>
      </c>
      <c r="AK947" s="128" t="s">
        <v>46</v>
      </c>
    </row>
    <row r="948" spans="1:37" ht="14.75" customHeight="1" x14ac:dyDescent="0.35">
      <c r="A948" s="8"/>
      <c r="B948" s="129">
        <v>18585301000190</v>
      </c>
      <c r="C948" s="125" t="s">
        <v>8496</v>
      </c>
      <c r="D948" s="122"/>
      <c r="E948" s="126" t="s">
        <v>8475</v>
      </c>
      <c r="F948" s="126" t="s">
        <v>114</v>
      </c>
      <c r="G948" s="126" t="s">
        <v>115</v>
      </c>
      <c r="H948" s="127">
        <v>50000</v>
      </c>
      <c r="I948" s="127">
        <v>10000</v>
      </c>
      <c r="J948" s="127">
        <v>20000</v>
      </c>
      <c r="K948" s="126" t="s">
        <v>214</v>
      </c>
      <c r="L948" s="126" t="s">
        <v>3556</v>
      </c>
      <c r="M948" s="153">
        <v>1.8500000000000003E-2</v>
      </c>
      <c r="N948" s="128" t="s">
        <v>8464</v>
      </c>
      <c r="O948" s="155">
        <v>41501</v>
      </c>
      <c r="P948" s="153">
        <v>4.3514383788000002E-2</v>
      </c>
      <c r="Q948" s="153">
        <v>0.33822007472999999</v>
      </c>
      <c r="R948" s="153">
        <v>0.13757563948999998</v>
      </c>
      <c r="S948" s="153">
        <v>0.28928342745999996</v>
      </c>
      <c r="T948" s="153">
        <v>0.38961577263000002</v>
      </c>
      <c r="U948" s="153">
        <v>3.5669566334000002</v>
      </c>
      <c r="V948" s="153">
        <v>3.2640835478999999</v>
      </c>
      <c r="W948" s="153">
        <v>1.0332403223</v>
      </c>
      <c r="X948" s="153">
        <v>1.1198169043999999</v>
      </c>
      <c r="Y948" s="153">
        <v>0.91150654207000004</v>
      </c>
      <c r="Z948" s="153">
        <v>0.19257808270000001</v>
      </c>
      <c r="AA948" s="153">
        <v>0.21114925153000003</v>
      </c>
      <c r="AB948" s="178">
        <v>0.11792362447</v>
      </c>
      <c r="AC948" s="177">
        <v>0.31743167331</v>
      </c>
      <c r="AD948" s="153">
        <v>-0.17331595607</v>
      </c>
      <c r="AE948" s="153">
        <v>-0.47344022471999997</v>
      </c>
      <c r="AF948" s="181">
        <v>509.62486469999999</v>
      </c>
      <c r="AG948" s="180">
        <v>402632.39107000001</v>
      </c>
      <c r="AH948" s="180">
        <v>-12578.378350000001</v>
      </c>
      <c r="AI948" s="128" t="s">
        <v>46</v>
      </c>
      <c r="AJ948" s="128" t="s">
        <v>46</v>
      </c>
      <c r="AK948" s="128" t="s">
        <v>46</v>
      </c>
    </row>
    <row r="949" spans="1:37" ht="14.75" customHeight="1" x14ac:dyDescent="0.35">
      <c r="A949" s="8"/>
      <c r="B949" s="129">
        <v>30566208000133</v>
      </c>
      <c r="C949" s="125" t="s">
        <v>8497</v>
      </c>
      <c r="D949" s="122" t="s">
        <v>3394</v>
      </c>
      <c r="E949" s="126" t="s">
        <v>8475</v>
      </c>
      <c r="F949" s="126" t="s">
        <v>114</v>
      </c>
      <c r="G949" s="126" t="s">
        <v>115</v>
      </c>
      <c r="H949" s="127">
        <v>100000</v>
      </c>
      <c r="I949" s="127">
        <v>20000</v>
      </c>
      <c r="J949" s="127">
        <v>20000</v>
      </c>
      <c r="K949" s="126" t="s">
        <v>222</v>
      </c>
      <c r="L949" s="126" t="s">
        <v>221</v>
      </c>
      <c r="M949" s="153">
        <v>1.3500000000000002E-2</v>
      </c>
      <c r="N949" s="128" t="s">
        <v>46</v>
      </c>
      <c r="O949" s="155">
        <v>43291</v>
      </c>
      <c r="P949" s="153">
        <v>4.3748479791000001E-2</v>
      </c>
      <c r="Q949" s="153">
        <v>0.34268792365</v>
      </c>
      <c r="R949" s="153">
        <v>0.14281244668999998</v>
      </c>
      <c r="S949" s="153">
        <v>0.30112040618999997</v>
      </c>
      <c r="T949" s="153">
        <v>0.40905981562999999</v>
      </c>
      <c r="U949" s="153">
        <v>3.5861459271</v>
      </c>
      <c r="V949" s="153">
        <v>3.3072017222999999</v>
      </c>
      <c r="W949" s="153">
        <v>1.0725705437000002</v>
      </c>
      <c r="X949" s="153">
        <v>1.1656378801</v>
      </c>
      <c r="Y949" s="153">
        <v>0.95699590273000001</v>
      </c>
      <c r="Z949" s="153">
        <v>0.19239143041999998</v>
      </c>
      <c r="AA949" s="153">
        <v>0.25088255928999997</v>
      </c>
      <c r="AB949" s="178">
        <v>0.14240385537</v>
      </c>
      <c r="AC949" s="177">
        <v>0.34906336462999998</v>
      </c>
      <c r="AD949" s="153">
        <v>-0.17258720115999998</v>
      </c>
      <c r="AE949" s="153">
        <v>-0.46970818047999996</v>
      </c>
      <c r="AF949" s="181">
        <v>264.35110849</v>
      </c>
      <c r="AG949" s="180">
        <v>372008.24059</v>
      </c>
      <c r="AH949" s="180">
        <v>-806.93830000000003</v>
      </c>
      <c r="AI949" s="128" t="s">
        <v>46</v>
      </c>
      <c r="AJ949" s="128" t="s">
        <v>46</v>
      </c>
      <c r="AK949" s="128" t="s">
        <v>46</v>
      </c>
    </row>
    <row r="950" spans="1:37" ht="14.75" customHeight="1" x14ac:dyDescent="0.35">
      <c r="A950" s="8"/>
      <c r="B950" s="129">
        <v>36326771000110</v>
      </c>
      <c r="C950" s="125" t="s">
        <v>8498</v>
      </c>
      <c r="D950" s="122" t="s">
        <v>3393</v>
      </c>
      <c r="E950" s="126" t="s">
        <v>8475</v>
      </c>
      <c r="F950" s="126" t="s">
        <v>114</v>
      </c>
      <c r="G950" s="126" t="s">
        <v>115</v>
      </c>
      <c r="H950" s="127">
        <v>200000</v>
      </c>
      <c r="I950" s="127">
        <v>20000</v>
      </c>
      <c r="J950" s="127">
        <v>20000</v>
      </c>
      <c r="K950" s="126" t="s">
        <v>222</v>
      </c>
      <c r="L950" s="126" t="s">
        <v>221</v>
      </c>
      <c r="M950" s="153">
        <v>1.3500000000000002E-2</v>
      </c>
      <c r="N950" s="128" t="s">
        <v>46</v>
      </c>
      <c r="O950" s="155">
        <v>43908</v>
      </c>
      <c r="P950" s="153">
        <v>4.3907268755000006E-2</v>
      </c>
      <c r="Q950" s="153">
        <v>0.34317917153000005</v>
      </c>
      <c r="R950" s="153">
        <v>0.14326143957999998</v>
      </c>
      <c r="S950" s="153">
        <v>0.30208415333999999</v>
      </c>
      <c r="T950" s="153">
        <v>0.41016065766999998</v>
      </c>
      <c r="U950" s="153">
        <v>3.5991621599000001</v>
      </c>
      <c r="V950" s="153">
        <v>3.3119426417</v>
      </c>
      <c r="W950" s="153">
        <v>1.0759426345999998</v>
      </c>
      <c r="X950" s="153">
        <v>1.1693685478</v>
      </c>
      <c r="Y950" s="153">
        <v>0.95957132393</v>
      </c>
      <c r="Z950" s="153">
        <v>0.19257962163999998</v>
      </c>
      <c r="AA950" s="153">
        <v>0.21427697442999999</v>
      </c>
      <c r="AB950" s="178">
        <v>0.1445607743</v>
      </c>
      <c r="AC950" s="177">
        <v>0.27265480788000002</v>
      </c>
      <c r="AD950" s="153">
        <v>-0.17256707033000002</v>
      </c>
      <c r="AE950" s="153">
        <v>-0.39768091124999999</v>
      </c>
      <c r="AF950" s="181">
        <v>199.36455649000001</v>
      </c>
      <c r="AG950" s="180">
        <v>872024.66943000001</v>
      </c>
      <c r="AH950" s="180">
        <v>-156644.65117</v>
      </c>
      <c r="AI950" s="128" t="s">
        <v>46</v>
      </c>
      <c r="AJ950" s="128" t="s">
        <v>46</v>
      </c>
      <c r="AK950" s="128" t="s">
        <v>46</v>
      </c>
    </row>
    <row r="951" spans="1:37" ht="14.75" customHeight="1" x14ac:dyDescent="0.35">
      <c r="A951" s="8"/>
      <c r="B951" s="129">
        <v>45124029000113</v>
      </c>
      <c r="C951" s="125" t="s">
        <v>8499</v>
      </c>
      <c r="D951" s="122"/>
      <c r="E951" s="126" t="s">
        <v>8475</v>
      </c>
      <c r="F951" s="126" t="s">
        <v>114</v>
      </c>
      <c r="G951" s="126" t="s">
        <v>115</v>
      </c>
      <c r="H951" s="127">
        <v>500000</v>
      </c>
      <c r="I951" s="127">
        <v>50000</v>
      </c>
      <c r="J951" s="127">
        <v>50000</v>
      </c>
      <c r="K951" s="126" t="s">
        <v>222</v>
      </c>
      <c r="L951" s="126" t="s">
        <v>221</v>
      </c>
      <c r="M951" s="153">
        <v>1.3500000000000002E-2</v>
      </c>
      <c r="N951" s="128" t="s">
        <v>3553</v>
      </c>
      <c r="O951" s="155">
        <v>44718</v>
      </c>
      <c r="P951" s="153">
        <v>3.9396697092999998E-2</v>
      </c>
      <c r="Q951" s="153">
        <v>0.33586677848999996</v>
      </c>
      <c r="R951" s="153">
        <v>0.13837969143000001</v>
      </c>
      <c r="S951" s="153">
        <v>0.29499697248000001</v>
      </c>
      <c r="T951" s="153">
        <v>0.40272171714999999</v>
      </c>
      <c r="U951" s="153">
        <v>3.2294220393000002</v>
      </c>
      <c r="V951" s="153">
        <v>3.2413724312999999</v>
      </c>
      <c r="W951" s="153">
        <v>1.0392790286</v>
      </c>
      <c r="X951" s="153">
        <v>1.1419340520999999</v>
      </c>
      <c r="Y951" s="153">
        <v>0.94216791415000001</v>
      </c>
      <c r="Z951" s="153">
        <v>0.18847836397999998</v>
      </c>
      <c r="AA951" s="153">
        <v>0.17145607757</v>
      </c>
      <c r="AB951" s="178">
        <v>0.12010013538</v>
      </c>
      <c r="AC951" s="177">
        <v>1.5738425483000001E-2</v>
      </c>
      <c r="AD951" s="153">
        <v>-0.16941616126</v>
      </c>
      <c r="AE951" s="153">
        <v>-0.19495625584999998</v>
      </c>
      <c r="AF951" s="181">
        <v>142.89707931000001</v>
      </c>
      <c r="AG951" s="180">
        <v>754281.60005999997</v>
      </c>
      <c r="AH951" s="180">
        <v>-45096.401140000002</v>
      </c>
      <c r="AI951" s="128" t="s">
        <v>46</v>
      </c>
      <c r="AJ951" s="128" t="s">
        <v>46</v>
      </c>
      <c r="AK951" s="128" t="s">
        <v>46</v>
      </c>
    </row>
    <row r="952" spans="1:37" ht="14.75" customHeight="1" x14ac:dyDescent="0.35">
      <c r="A952" s="8"/>
      <c r="B952" s="129">
        <v>54509800000161</v>
      </c>
      <c r="C952" s="125" t="s">
        <v>8500</v>
      </c>
      <c r="D952" s="122"/>
      <c r="E952" s="126" t="s">
        <v>8475</v>
      </c>
      <c r="F952" s="126" t="s">
        <v>114</v>
      </c>
      <c r="G952" s="126" t="s">
        <v>115</v>
      </c>
      <c r="H952" s="127" t="s">
        <v>46</v>
      </c>
      <c r="I952" s="127" t="s">
        <v>46</v>
      </c>
      <c r="J952" s="127" t="s">
        <v>46</v>
      </c>
      <c r="K952" s="126" t="s">
        <v>7592</v>
      </c>
      <c r="L952" s="126" t="s">
        <v>8492</v>
      </c>
      <c r="M952" s="153">
        <v>1.3500000000000002E-2</v>
      </c>
      <c r="N952" s="128" t="s">
        <v>46</v>
      </c>
      <c r="O952" s="155">
        <v>45384</v>
      </c>
      <c r="P952" s="153">
        <v>3.7549680545999997E-2</v>
      </c>
      <c r="Q952" s="153">
        <v>0.32182083640999998</v>
      </c>
      <c r="R952" s="153">
        <v>0.12781166569999999</v>
      </c>
      <c r="S952" s="153" t="s">
        <v>46</v>
      </c>
      <c r="T952" s="153" t="s">
        <v>46</v>
      </c>
      <c r="U952" s="153">
        <v>3.0780185870999999</v>
      </c>
      <c r="V952" s="153">
        <v>3.1058182999000001</v>
      </c>
      <c r="W952" s="153">
        <v>0.95990952438999999</v>
      </c>
      <c r="X952" s="153" t="s">
        <v>46</v>
      </c>
      <c r="Y952" s="153" t="s">
        <v>46</v>
      </c>
      <c r="Z952" s="153">
        <v>0.18209800595</v>
      </c>
      <c r="AA952" s="153">
        <v>0.16707000956000001</v>
      </c>
      <c r="AB952" s="178">
        <v>6.5415545832000002E-2</v>
      </c>
      <c r="AC952" s="177">
        <v>-7.8788316903000005E-2</v>
      </c>
      <c r="AD952" s="153">
        <v>-0.16898773339000001</v>
      </c>
      <c r="AE952" s="153">
        <v>-0.19489428218000002</v>
      </c>
      <c r="AF952" s="181">
        <v>114.3785433</v>
      </c>
      <c r="AG952" s="180">
        <v>271265.48401999997</v>
      </c>
      <c r="AH952" s="180">
        <v>61414.883750000001</v>
      </c>
      <c r="AI952" s="128" t="s">
        <v>46</v>
      </c>
      <c r="AJ952" s="128" t="s">
        <v>46</v>
      </c>
      <c r="AK952" s="128" t="s">
        <v>46</v>
      </c>
    </row>
    <row r="953" spans="1:37" ht="14.75" customHeight="1" x14ac:dyDescent="0.35">
      <c r="A953" s="8"/>
      <c r="B953" s="129">
        <v>32065814000109</v>
      </c>
      <c r="C953" s="125" t="s">
        <v>8501</v>
      </c>
      <c r="D953" s="122" t="s">
        <v>3394</v>
      </c>
      <c r="E953" s="126" t="s">
        <v>8502</v>
      </c>
      <c r="F953" s="126" t="s">
        <v>114</v>
      </c>
      <c r="G953" s="126" t="s">
        <v>115</v>
      </c>
      <c r="H953" s="127">
        <v>1000</v>
      </c>
      <c r="I953" s="127">
        <v>1000</v>
      </c>
      <c r="J953" s="127">
        <v>1000</v>
      </c>
      <c r="K953" s="126" t="s">
        <v>7644</v>
      </c>
      <c r="L953" s="126" t="s">
        <v>8008</v>
      </c>
      <c r="M953" s="153">
        <v>0.02</v>
      </c>
      <c r="N953" s="128" t="s">
        <v>8503</v>
      </c>
      <c r="O953" s="155">
        <v>43682</v>
      </c>
      <c r="P953" s="153">
        <v>5.2339439049E-2</v>
      </c>
      <c r="Q953" s="153">
        <v>0.19001462553000001</v>
      </c>
      <c r="R953" s="153">
        <v>0.11867683216</v>
      </c>
      <c r="S953" s="153">
        <v>0.24919952586000002</v>
      </c>
      <c r="T953" s="153">
        <v>0.27843160618000001</v>
      </c>
      <c r="U953" s="153">
        <v>4.2903631639000004</v>
      </c>
      <c r="V953" s="153">
        <v>1.833787109</v>
      </c>
      <c r="W953" s="153">
        <v>0.89130378585000003</v>
      </c>
      <c r="X953" s="153">
        <v>0.96465201649999999</v>
      </c>
      <c r="Y953" s="153">
        <v>0.6513910585399999</v>
      </c>
      <c r="Z953" s="153">
        <v>0.16551996401999999</v>
      </c>
      <c r="AA953" s="153">
        <v>0.19565776879000002</v>
      </c>
      <c r="AB953" s="178">
        <v>4.7541715388999999E-3</v>
      </c>
      <c r="AC953" s="177">
        <v>0.29895951569000001</v>
      </c>
      <c r="AD953" s="153">
        <v>-0.11407848472</v>
      </c>
      <c r="AE953" s="153">
        <v>-0.35314734459000002</v>
      </c>
      <c r="AF953" s="181">
        <v>2.1448457799999998</v>
      </c>
      <c r="AG953" s="180">
        <v>28206.984179999999</v>
      </c>
      <c r="AH953" s="180">
        <v>-13163.849190000001</v>
      </c>
      <c r="AI953" s="128" t="s">
        <v>46</v>
      </c>
      <c r="AJ953" s="128" t="s">
        <v>46</v>
      </c>
      <c r="AK953" s="128" t="s">
        <v>46</v>
      </c>
    </row>
    <row r="954" spans="1:37" ht="14.75" customHeight="1" x14ac:dyDescent="0.35">
      <c r="A954" s="8"/>
      <c r="B954" s="129">
        <v>22681798000117</v>
      </c>
      <c r="C954" s="125" t="s">
        <v>8504</v>
      </c>
      <c r="D954" s="122"/>
      <c r="E954" s="126" t="s">
        <v>7612</v>
      </c>
      <c r="F954" s="126" t="s">
        <v>163</v>
      </c>
      <c r="G954" s="126" t="s">
        <v>4507</v>
      </c>
      <c r="H954" s="127">
        <v>500</v>
      </c>
      <c r="I954" s="127">
        <v>300</v>
      </c>
      <c r="J954" s="127">
        <v>300</v>
      </c>
      <c r="K954" s="126" t="s">
        <v>7459</v>
      </c>
      <c r="L954" s="126" t="s">
        <v>7460</v>
      </c>
      <c r="M954" s="153">
        <v>4.0000000000000001E-3</v>
      </c>
      <c r="N954" s="128" t="s">
        <v>3415</v>
      </c>
      <c r="O954" s="155">
        <v>42219</v>
      </c>
      <c r="P954" s="153">
        <v>1.1584925527E-2</v>
      </c>
      <c r="Q954" s="153">
        <v>0.1010720403</v>
      </c>
      <c r="R954" s="153">
        <v>0.13157938265999999</v>
      </c>
      <c r="S954" s="153">
        <v>0.25520138306000001</v>
      </c>
      <c r="T954" s="153">
        <v>0.42270115339000003</v>
      </c>
      <c r="U954" s="153">
        <v>0.94963833472000003</v>
      </c>
      <c r="V954" s="153">
        <v>0.97542283430999999</v>
      </c>
      <c r="W954" s="153">
        <v>0.98820637332999994</v>
      </c>
      <c r="X954" s="153">
        <v>0.9878852214299999</v>
      </c>
      <c r="Y954" s="153">
        <v>0.98890982791000004</v>
      </c>
      <c r="Z954" s="153">
        <v>1.2818141219000001E-3</v>
      </c>
      <c r="AA954" s="153">
        <v>2.7269565352000002E-3</v>
      </c>
      <c r="AB954" s="178">
        <v>-1.2372575211000001</v>
      </c>
      <c r="AC954" s="177">
        <v>2.1746955748999999</v>
      </c>
      <c r="AD954" s="153">
        <v>0</v>
      </c>
      <c r="AE954" s="153">
        <v>-2.0918341425E-3</v>
      </c>
      <c r="AF954" s="181">
        <v>2.5653294999999998</v>
      </c>
      <c r="AG954" s="180">
        <v>259094.88506999999</v>
      </c>
      <c r="AH954" s="180">
        <v>-61517.262459999998</v>
      </c>
      <c r="AI954" s="128" t="s">
        <v>46</v>
      </c>
      <c r="AJ954" s="128" t="s">
        <v>46</v>
      </c>
      <c r="AK954" s="128" t="s">
        <v>46</v>
      </c>
    </row>
    <row r="955" spans="1:37" ht="14.75" customHeight="1" x14ac:dyDescent="0.35">
      <c r="A955" s="8"/>
      <c r="B955" s="129">
        <v>11977794000164</v>
      </c>
      <c r="C955" s="125" t="s">
        <v>8505</v>
      </c>
      <c r="D955" s="122" t="s">
        <v>3552</v>
      </c>
      <c r="E955" s="126" t="s">
        <v>7887</v>
      </c>
      <c r="F955" s="126" t="s">
        <v>114</v>
      </c>
      <c r="G955" s="126" t="s">
        <v>115</v>
      </c>
      <c r="H955" s="127">
        <v>5000</v>
      </c>
      <c r="I955" s="127">
        <v>0</v>
      </c>
      <c r="J955" s="127">
        <v>0</v>
      </c>
      <c r="K955" s="126" t="s">
        <v>214</v>
      </c>
      <c r="L955" s="126" t="s">
        <v>3556</v>
      </c>
      <c r="M955" s="153">
        <v>0.03</v>
      </c>
      <c r="N955" s="128" t="s">
        <v>46</v>
      </c>
      <c r="O955" s="155">
        <v>40378</v>
      </c>
      <c r="P955" s="153">
        <v>3.7705116858000001E-2</v>
      </c>
      <c r="Q955" s="153">
        <v>0.23115954831999999</v>
      </c>
      <c r="R955" s="153">
        <v>7.4387268467000001E-2</v>
      </c>
      <c r="S955" s="153">
        <v>0.10579895134999999</v>
      </c>
      <c r="T955" s="153">
        <v>9.0211053854000009E-2</v>
      </c>
      <c r="U955" s="153">
        <v>3.0907599965999997</v>
      </c>
      <c r="V955" s="153">
        <v>2.2308672222000001</v>
      </c>
      <c r="W955" s="153">
        <v>0.55867394498</v>
      </c>
      <c r="X955" s="153">
        <v>0.40954801746000002</v>
      </c>
      <c r="Y955" s="153">
        <v>0.21104886282999999</v>
      </c>
      <c r="Z955" s="153">
        <v>0.17673268869</v>
      </c>
      <c r="AA955" s="153">
        <v>0.21017282722</v>
      </c>
      <c r="AB955" s="178">
        <v>-0.21009114126</v>
      </c>
      <c r="AC955" s="177">
        <v>7.1011818172999994E-2</v>
      </c>
      <c r="AD955" s="153">
        <v>-0.16921959073000001</v>
      </c>
      <c r="AE955" s="153">
        <v>-0.46667495111999996</v>
      </c>
      <c r="AF955" s="181">
        <v>3.6422470803000002</v>
      </c>
      <c r="AG955" s="180">
        <v>536578.99000999995</v>
      </c>
      <c r="AH955" s="180">
        <v>-280278.13420999999</v>
      </c>
      <c r="AI955" s="128" t="s">
        <v>46</v>
      </c>
      <c r="AJ955" s="128" t="s">
        <v>46</v>
      </c>
      <c r="AK955" s="128" t="s">
        <v>46</v>
      </c>
    </row>
    <row r="956" spans="1:37" ht="14.75" customHeight="1" x14ac:dyDescent="0.35">
      <c r="A956" s="8"/>
      <c r="B956" s="129">
        <v>14799785000119</v>
      </c>
      <c r="C956" s="125" t="s">
        <v>8506</v>
      </c>
      <c r="D956" s="122" t="s">
        <v>3394</v>
      </c>
      <c r="E956" s="126" t="s">
        <v>7887</v>
      </c>
      <c r="F956" s="126" t="s">
        <v>114</v>
      </c>
      <c r="G956" s="126" t="s">
        <v>115</v>
      </c>
      <c r="H956" s="127">
        <v>5000</v>
      </c>
      <c r="I956" s="127">
        <v>1000</v>
      </c>
      <c r="J956" s="127">
        <v>1000</v>
      </c>
      <c r="K956" s="126" t="s">
        <v>214</v>
      </c>
      <c r="L956" s="126" t="s">
        <v>3556</v>
      </c>
      <c r="M956" s="153">
        <v>0.02</v>
      </c>
      <c r="N956" s="128" t="s">
        <v>3373</v>
      </c>
      <c r="O956" s="155">
        <v>40952</v>
      </c>
      <c r="P956" s="153">
        <v>1.7542894478999999E-2</v>
      </c>
      <c r="Q956" s="153">
        <v>0.16467934191</v>
      </c>
      <c r="R956" s="153">
        <v>0.15742328724999999</v>
      </c>
      <c r="S956" s="153">
        <v>0.10479096257000001</v>
      </c>
      <c r="T956" s="153">
        <v>0.26452008017</v>
      </c>
      <c r="U956" s="153">
        <v>1.4380243583999999</v>
      </c>
      <c r="V956" s="153">
        <v>1.5892821591000001</v>
      </c>
      <c r="W956" s="153">
        <v>1.1823029763999999</v>
      </c>
      <c r="X956" s="153">
        <v>0.40564609025999998</v>
      </c>
      <c r="Y956" s="153">
        <v>0.61884502765999994</v>
      </c>
      <c r="Z956" s="153">
        <v>0.10427882646</v>
      </c>
      <c r="AA956" s="153">
        <v>8.3905655516000002E-2</v>
      </c>
      <c r="AB956" s="178">
        <v>0.25972122511000001</v>
      </c>
      <c r="AC956" s="177">
        <v>0.17877818783999999</v>
      </c>
      <c r="AD956" s="153">
        <v>-6.9509155483999996E-2</v>
      </c>
      <c r="AE956" s="153">
        <v>-0.22252627742</v>
      </c>
      <c r="AF956" s="181">
        <v>4.0065902713000003</v>
      </c>
      <c r="AG956" s="180">
        <v>69146.909790000005</v>
      </c>
      <c r="AH956" s="180">
        <v>-28384.873490000002</v>
      </c>
      <c r="AI956" s="128" t="s">
        <v>46</v>
      </c>
      <c r="AJ956" s="128" t="s">
        <v>46</v>
      </c>
      <c r="AK956" s="128" t="s">
        <v>46</v>
      </c>
    </row>
    <row r="957" spans="1:37" ht="14.75" customHeight="1" x14ac:dyDescent="0.35">
      <c r="A957" s="8"/>
      <c r="B957" s="129">
        <v>22232878000195</v>
      </c>
      <c r="C957" s="125" t="s">
        <v>8507</v>
      </c>
      <c r="D957" s="122"/>
      <c r="E957" s="126" t="s">
        <v>7887</v>
      </c>
      <c r="F957" s="126" t="s">
        <v>163</v>
      </c>
      <c r="G957" s="126" t="s">
        <v>3547</v>
      </c>
      <c r="H957" s="127" t="s">
        <v>46</v>
      </c>
      <c r="I957" s="127" t="s">
        <v>46</v>
      </c>
      <c r="J957" s="127" t="s">
        <v>46</v>
      </c>
      <c r="K957" s="126" t="s">
        <v>214</v>
      </c>
      <c r="L957" s="126" t="s">
        <v>3554</v>
      </c>
      <c r="M957" s="153">
        <v>3.0000000000000001E-3</v>
      </c>
      <c r="N957" s="128" t="s">
        <v>8508</v>
      </c>
      <c r="O957" s="155">
        <v>42184</v>
      </c>
      <c r="P957" s="153">
        <v>1.1428658669000001E-2</v>
      </c>
      <c r="Q957" s="153">
        <v>0.11268684366000001</v>
      </c>
      <c r="R957" s="153">
        <v>0.14093953986000002</v>
      </c>
      <c r="S957" s="153">
        <v>0.30086725855000002</v>
      </c>
      <c r="T957" s="153">
        <v>0.47395669820000003</v>
      </c>
      <c r="U957" s="153">
        <v>0.93682884370999997</v>
      </c>
      <c r="V957" s="153">
        <v>1.0875146092999999</v>
      </c>
      <c r="W957" s="153">
        <v>1.0585043699000001</v>
      </c>
      <c r="X957" s="153">
        <v>1.1646579448999999</v>
      </c>
      <c r="Y957" s="153">
        <v>1.1088222330999999</v>
      </c>
      <c r="Z957" s="153">
        <v>3.3734407283000003E-3</v>
      </c>
      <c r="AA957" s="153">
        <v>7.9187613821000008E-3</v>
      </c>
      <c r="AB957" s="178">
        <v>2.122497649</v>
      </c>
      <c r="AC957" s="177">
        <v>1.4722409645000001</v>
      </c>
      <c r="AD957" s="153">
        <v>-1.3407021077E-3</v>
      </c>
      <c r="AE957" s="153">
        <v>-5.6370055606999994E-2</v>
      </c>
      <c r="AF957" s="181">
        <v>2.8204251331000001</v>
      </c>
      <c r="AG957" s="180">
        <v>1658964.4687000001</v>
      </c>
      <c r="AH957" s="180">
        <v>315662.95257000002</v>
      </c>
      <c r="AI957" s="128" t="s">
        <v>46</v>
      </c>
      <c r="AJ957" s="128" t="s">
        <v>46</v>
      </c>
      <c r="AK957" s="128" t="s">
        <v>46</v>
      </c>
    </row>
    <row r="958" spans="1:37" ht="14.75" customHeight="1" x14ac:dyDescent="0.35">
      <c r="A958" s="8"/>
      <c r="B958" s="129">
        <v>4501865000192</v>
      </c>
      <c r="C958" s="125" t="s">
        <v>8509</v>
      </c>
      <c r="D958" s="122" t="s">
        <v>3393</v>
      </c>
      <c r="E958" s="126" t="s">
        <v>7887</v>
      </c>
      <c r="F958" s="126" t="s">
        <v>163</v>
      </c>
      <c r="G958" s="126" t="s">
        <v>3566</v>
      </c>
      <c r="H958" s="127">
        <v>500</v>
      </c>
      <c r="I958" s="127">
        <v>100</v>
      </c>
      <c r="J958" s="127">
        <v>100</v>
      </c>
      <c r="K958" s="126" t="s">
        <v>215</v>
      </c>
      <c r="L958" s="126" t="s">
        <v>215</v>
      </c>
      <c r="M958" s="153">
        <v>2.5000000000000001E-3</v>
      </c>
      <c r="N958" s="128" t="s">
        <v>46</v>
      </c>
      <c r="O958" s="155">
        <v>37074</v>
      </c>
      <c r="P958" s="153">
        <v>1.2213336142E-2</v>
      </c>
      <c r="Q958" s="153">
        <v>0.10396822225999999</v>
      </c>
      <c r="R958" s="153">
        <v>0.13331448398999998</v>
      </c>
      <c r="S958" s="153">
        <v>0.26227061202000002</v>
      </c>
      <c r="T958" s="153">
        <v>0.43567047830999994</v>
      </c>
      <c r="U958" s="153">
        <v>1.0011503455000001</v>
      </c>
      <c r="V958" s="153">
        <v>1.0033732150000001</v>
      </c>
      <c r="W958" s="153">
        <v>1.0012375804</v>
      </c>
      <c r="X958" s="153">
        <v>1.0152502252</v>
      </c>
      <c r="Y958" s="153">
        <v>1.0192515782</v>
      </c>
      <c r="Z958" s="153">
        <v>9.1877302051000006E-4</v>
      </c>
      <c r="AA958" s="153">
        <v>3.8473568315999999E-3</v>
      </c>
      <c r="AB958" s="178">
        <v>0.42575662040000001</v>
      </c>
      <c r="AC958" s="177">
        <v>0.19217945536</v>
      </c>
      <c r="AD958" s="153">
        <v>0</v>
      </c>
      <c r="AE958" s="153">
        <v>-3.5568937943999998E-2</v>
      </c>
      <c r="AF958" s="181">
        <v>15.215333211000001</v>
      </c>
      <c r="AG958" s="180">
        <v>404061.08166999999</v>
      </c>
      <c r="AH958" s="180">
        <v>-275721.74174000003</v>
      </c>
      <c r="AI958" s="128" t="s">
        <v>46</v>
      </c>
      <c r="AJ958" s="128" t="s">
        <v>46</v>
      </c>
      <c r="AK958" s="128" t="s">
        <v>46</v>
      </c>
    </row>
    <row r="959" spans="1:37" ht="14.75" customHeight="1" x14ac:dyDescent="0.35">
      <c r="A959" s="8"/>
      <c r="B959" s="129">
        <v>16565016000181</v>
      </c>
      <c r="C959" s="125" t="s">
        <v>8510</v>
      </c>
      <c r="D959" s="122" t="s">
        <v>3394</v>
      </c>
      <c r="E959" s="126" t="s">
        <v>7887</v>
      </c>
      <c r="F959" s="126" t="s">
        <v>163</v>
      </c>
      <c r="G959" s="126" t="s">
        <v>3570</v>
      </c>
      <c r="H959" s="127">
        <v>500</v>
      </c>
      <c r="I959" s="127">
        <v>100</v>
      </c>
      <c r="J959" s="127">
        <v>100</v>
      </c>
      <c r="K959" s="126" t="s">
        <v>215</v>
      </c>
      <c r="L959" s="126" t="s">
        <v>215</v>
      </c>
      <c r="M959" s="153">
        <v>1.5E-3</v>
      </c>
      <c r="N959" s="128" t="s">
        <v>46</v>
      </c>
      <c r="O959" s="155">
        <v>41138</v>
      </c>
      <c r="P959" s="153">
        <v>1.2145036302000001E-2</v>
      </c>
      <c r="Q959" s="153">
        <v>0.10345206135</v>
      </c>
      <c r="R959" s="153">
        <v>0.13280904146</v>
      </c>
      <c r="S959" s="153">
        <v>0.26204514839000004</v>
      </c>
      <c r="T959" s="153">
        <v>0.43652878684000002</v>
      </c>
      <c r="U959" s="153">
        <v>0.99555167809</v>
      </c>
      <c r="V959" s="153">
        <v>0.99839186580000006</v>
      </c>
      <c r="W959" s="153">
        <v>0.99744153336999997</v>
      </c>
      <c r="X959" s="153">
        <v>1.0143774549</v>
      </c>
      <c r="Y959" s="153">
        <v>1.021259592</v>
      </c>
      <c r="Z959" s="153">
        <v>9.3230807874999998E-4</v>
      </c>
      <c r="AA959" s="153">
        <v>5.2294670972000004E-3</v>
      </c>
      <c r="AB959" s="178">
        <v>-1.0301849538000001</v>
      </c>
      <c r="AC959" s="177">
        <v>4.5142456132999997E-2</v>
      </c>
      <c r="AD959" s="153">
        <v>0</v>
      </c>
      <c r="AE959" s="153">
        <v>-1.6252614218999997E-2</v>
      </c>
      <c r="AF959" s="181">
        <v>3.2966779897</v>
      </c>
      <c r="AG959" s="180">
        <v>6889971.6094000004</v>
      </c>
      <c r="AH959" s="180">
        <v>-985938.74841</v>
      </c>
      <c r="AI959" s="128" t="s">
        <v>46</v>
      </c>
      <c r="AJ959" s="128" t="s">
        <v>46</v>
      </c>
      <c r="AK959" s="128" t="s">
        <v>46</v>
      </c>
    </row>
    <row r="960" spans="1:37" ht="14.75" customHeight="1" x14ac:dyDescent="0.35">
      <c r="A960" s="8"/>
      <c r="B960" s="129">
        <v>51125892000198</v>
      </c>
      <c r="C960" s="125" t="s">
        <v>8511</v>
      </c>
      <c r="D960" s="122"/>
      <c r="E960" s="126" t="s">
        <v>7887</v>
      </c>
      <c r="F960" s="126" t="s">
        <v>163</v>
      </c>
      <c r="G960" s="126" t="s">
        <v>3547</v>
      </c>
      <c r="H960" s="127" t="s">
        <v>46</v>
      </c>
      <c r="I960" s="127" t="s">
        <v>46</v>
      </c>
      <c r="J960" s="127" t="s">
        <v>46</v>
      </c>
      <c r="K960" s="126" t="s">
        <v>215</v>
      </c>
      <c r="L960" s="126" t="s">
        <v>215</v>
      </c>
      <c r="M960" s="153">
        <v>3.0000000000000001E-3</v>
      </c>
      <c r="N960" s="128" t="s">
        <v>46</v>
      </c>
      <c r="O960" s="155">
        <v>45229</v>
      </c>
      <c r="P960" s="153">
        <v>1.1977345945E-2</v>
      </c>
      <c r="Q960" s="153">
        <v>0.10229244621</v>
      </c>
      <c r="R960" s="153">
        <v>0.13125291307</v>
      </c>
      <c r="S960" s="153" t="s">
        <v>46</v>
      </c>
      <c r="T960" s="153" t="s">
        <v>46</v>
      </c>
      <c r="U960" s="153">
        <v>0.98180578119000006</v>
      </c>
      <c r="V960" s="153">
        <v>0.98720068888000001</v>
      </c>
      <c r="W960" s="153">
        <v>0.98575447452000009</v>
      </c>
      <c r="X960" s="153" t="s">
        <v>46</v>
      </c>
      <c r="Y960" s="153" t="s">
        <v>46</v>
      </c>
      <c r="Z960" s="153">
        <v>8.9303340044000006E-4</v>
      </c>
      <c r="AA960" s="153">
        <v>1.0192351019999999E-3</v>
      </c>
      <c r="AB960" s="178">
        <v>-5.6386022483999998</v>
      </c>
      <c r="AC960" s="177">
        <v>1.0626935342999999</v>
      </c>
      <c r="AD960" s="153">
        <v>0</v>
      </c>
      <c r="AE960" s="153">
        <v>0</v>
      </c>
      <c r="AF960" s="181">
        <v>1.2479871274000001</v>
      </c>
      <c r="AG960" s="180">
        <v>61229.949970000001</v>
      </c>
      <c r="AH960" s="180">
        <v>36393.232629999999</v>
      </c>
      <c r="AI960" s="128" t="s">
        <v>46</v>
      </c>
      <c r="AJ960" s="128" t="s">
        <v>46</v>
      </c>
      <c r="AK960" s="128" t="s">
        <v>46</v>
      </c>
    </row>
    <row r="961" spans="1:37" ht="14.75" customHeight="1" x14ac:dyDescent="0.35">
      <c r="A961" s="8"/>
      <c r="B961" s="129">
        <v>27717359000130</v>
      </c>
      <c r="C961" s="125" t="s">
        <v>8512</v>
      </c>
      <c r="D961" s="122" t="s">
        <v>3552</v>
      </c>
      <c r="E961" s="126" t="s">
        <v>7887</v>
      </c>
      <c r="F961" s="126" t="s">
        <v>163</v>
      </c>
      <c r="G961" s="126" t="s">
        <v>3570</v>
      </c>
      <c r="H961" s="127">
        <v>500</v>
      </c>
      <c r="I961" s="127">
        <v>100</v>
      </c>
      <c r="J961" s="127">
        <v>100</v>
      </c>
      <c r="K961" s="126" t="s">
        <v>215</v>
      </c>
      <c r="L961" s="126" t="s">
        <v>215</v>
      </c>
      <c r="M961" s="153">
        <v>3.0000000000000001E-3</v>
      </c>
      <c r="N961" s="128" t="s">
        <v>46</v>
      </c>
      <c r="O961" s="155">
        <v>43059</v>
      </c>
      <c r="P961" s="153">
        <v>1.2136598269000001E-2</v>
      </c>
      <c r="Q961" s="153">
        <v>0.10357532084000001</v>
      </c>
      <c r="R961" s="153">
        <v>0.13303397929000002</v>
      </c>
      <c r="S961" s="153">
        <v>0.26392680334000002</v>
      </c>
      <c r="T961" s="153">
        <v>0.43947916571000001</v>
      </c>
      <c r="U961" s="153">
        <v>0.99485999646000001</v>
      </c>
      <c r="V961" s="153">
        <v>0.99958141456000005</v>
      </c>
      <c r="W961" s="153">
        <v>0.99913089374999997</v>
      </c>
      <c r="X961" s="153">
        <v>1.0216613460999999</v>
      </c>
      <c r="Y961" s="153">
        <v>1.0281620066999999</v>
      </c>
      <c r="Z961" s="153">
        <v>9.2267044375999999E-4</v>
      </c>
      <c r="AA961" s="153">
        <v>8.1873749697999997E-3</v>
      </c>
      <c r="AB961" s="178">
        <v>-0.34413903148000002</v>
      </c>
      <c r="AC961" s="177">
        <v>-1.8813274833E-2</v>
      </c>
      <c r="AD961" s="153">
        <v>0</v>
      </c>
      <c r="AE961" s="153">
        <v>-2.6941900333999999E-2</v>
      </c>
      <c r="AF961" s="181">
        <v>3.3180274027999999</v>
      </c>
      <c r="AG961" s="180">
        <v>20265879.589000002</v>
      </c>
      <c r="AH961" s="180">
        <v>-232475.61412000001</v>
      </c>
      <c r="AI961" s="128" t="s">
        <v>46</v>
      </c>
      <c r="AJ961" s="128" t="s">
        <v>46</v>
      </c>
      <c r="AK961" s="128" t="s">
        <v>46</v>
      </c>
    </row>
    <row r="962" spans="1:37" ht="14.75" customHeight="1" x14ac:dyDescent="0.35">
      <c r="A962" s="8"/>
      <c r="B962" s="129">
        <v>44347394000124</v>
      </c>
      <c r="C962" s="125" t="s">
        <v>8513</v>
      </c>
      <c r="D962" s="122"/>
      <c r="E962" s="126" t="s">
        <v>7887</v>
      </c>
      <c r="F962" s="126" t="s">
        <v>163</v>
      </c>
      <c r="G962" s="126" t="s">
        <v>3547</v>
      </c>
      <c r="H962" s="127">
        <v>1000</v>
      </c>
      <c r="I962" s="127">
        <v>1000</v>
      </c>
      <c r="J962" s="127">
        <v>1000</v>
      </c>
      <c r="K962" s="126" t="s">
        <v>214</v>
      </c>
      <c r="L962" s="126" t="s">
        <v>3554</v>
      </c>
      <c r="M962" s="153">
        <v>5.0000000000000001E-3</v>
      </c>
      <c r="N962" s="128" t="s">
        <v>8070</v>
      </c>
      <c r="O962" s="155">
        <v>44579</v>
      </c>
      <c r="P962" s="153">
        <v>6.7679832355000006E-3</v>
      </c>
      <c r="Q962" s="153">
        <v>9.0823603715999998E-2</v>
      </c>
      <c r="R962" s="153">
        <v>8.6311060241999998E-2</v>
      </c>
      <c r="S962" s="153">
        <v>0.20341336015</v>
      </c>
      <c r="T962" s="153">
        <v>0.33790475576000001</v>
      </c>
      <c r="U962" s="153">
        <v>0.55478443206999994</v>
      </c>
      <c r="V962" s="153">
        <v>0.87651754818000005</v>
      </c>
      <c r="W962" s="153">
        <v>0.64822571812000007</v>
      </c>
      <c r="X962" s="153">
        <v>0.78741364927000002</v>
      </c>
      <c r="Y962" s="153">
        <v>0.79052855943</v>
      </c>
      <c r="Z962" s="153">
        <v>3.0857095725999997E-2</v>
      </c>
      <c r="AA962" s="153">
        <v>2.5610353931000002E-2</v>
      </c>
      <c r="AB962" s="178">
        <v>-1.3312507084</v>
      </c>
      <c r="AC962" s="177">
        <v>-0.63846500955999996</v>
      </c>
      <c r="AD962" s="153">
        <v>-2.6766996777999999E-2</v>
      </c>
      <c r="AE962" s="153">
        <v>-2.6766996777999999E-2</v>
      </c>
      <c r="AF962" s="181">
        <v>1.4550011234</v>
      </c>
      <c r="AG962" s="180">
        <v>107054.62509</v>
      </c>
      <c r="AH962" s="180">
        <v>-3150.5048099999999</v>
      </c>
      <c r="AI962" s="128" t="s">
        <v>46</v>
      </c>
      <c r="AJ962" s="128" t="s">
        <v>46</v>
      </c>
      <c r="AK962" s="128" t="s">
        <v>46</v>
      </c>
    </row>
    <row r="963" spans="1:37" ht="14.75" customHeight="1" x14ac:dyDescent="0.35">
      <c r="A963" s="8"/>
      <c r="B963" s="129">
        <v>50877951000111</v>
      </c>
      <c r="C963" s="125" t="s">
        <v>8513</v>
      </c>
      <c r="D963" s="122"/>
      <c r="E963" s="126" t="s">
        <v>7887</v>
      </c>
      <c r="F963" s="126" t="s">
        <v>163</v>
      </c>
      <c r="G963" s="126" t="s">
        <v>3566</v>
      </c>
      <c r="H963" s="127">
        <v>100</v>
      </c>
      <c r="I963" s="127">
        <v>100</v>
      </c>
      <c r="J963" s="127">
        <v>100</v>
      </c>
      <c r="K963" s="126" t="s">
        <v>7644</v>
      </c>
      <c r="L963" s="126" t="s">
        <v>7669</v>
      </c>
      <c r="M963" s="153">
        <v>6.9999999999999993E-3</v>
      </c>
      <c r="N963" s="128" t="s">
        <v>8004</v>
      </c>
      <c r="O963" s="155">
        <v>45078</v>
      </c>
      <c r="P963" s="153">
        <v>1.1074042493000001E-2</v>
      </c>
      <c r="Q963" s="153">
        <v>0.10817882197999999</v>
      </c>
      <c r="R963" s="153">
        <v>0.13480416245000001</v>
      </c>
      <c r="S963" s="153">
        <v>0.28568879753999998</v>
      </c>
      <c r="T963" s="153" t="s">
        <v>46</v>
      </c>
      <c r="U963" s="153">
        <v>0.90776028273999998</v>
      </c>
      <c r="V963" s="153">
        <v>1.044008737</v>
      </c>
      <c r="W963" s="153">
        <v>1.0124255775</v>
      </c>
      <c r="X963" s="153">
        <v>1.1059020825999999</v>
      </c>
      <c r="Y963" s="153" t="s">
        <v>46</v>
      </c>
      <c r="Z963" s="153">
        <v>2.9787701504000001E-3</v>
      </c>
      <c r="AA963" s="153">
        <v>3.375438361E-3</v>
      </c>
      <c r="AB963" s="178">
        <v>0.51592229461000005</v>
      </c>
      <c r="AC963" s="177">
        <v>5.0777587040999999</v>
      </c>
      <c r="AD963" s="153">
        <v>-1.4190226750000002E-3</v>
      </c>
      <c r="AE963" s="153">
        <v>-1.4190226750000002E-3</v>
      </c>
      <c r="AF963" s="181">
        <v>1.3634615271999999</v>
      </c>
      <c r="AG963" s="180">
        <v>649639.67315000005</v>
      </c>
      <c r="AH963" s="180">
        <v>70357.526559999998</v>
      </c>
      <c r="AI963" s="128" t="s">
        <v>46</v>
      </c>
      <c r="AJ963" s="128" t="s">
        <v>46</v>
      </c>
      <c r="AK963" s="128" t="s">
        <v>46</v>
      </c>
    </row>
    <row r="964" spans="1:37" ht="14.75" customHeight="1" x14ac:dyDescent="0.35">
      <c r="A964" s="8"/>
      <c r="B964" s="129">
        <v>45646162000130</v>
      </c>
      <c r="C964" s="125" t="s">
        <v>8513</v>
      </c>
      <c r="D964" s="122"/>
      <c r="E964" s="126" t="s">
        <v>7887</v>
      </c>
      <c r="F964" s="126" t="s">
        <v>163</v>
      </c>
      <c r="G964" s="126" t="s">
        <v>8093</v>
      </c>
      <c r="H964" s="127">
        <v>0</v>
      </c>
      <c r="I964" s="127">
        <v>0</v>
      </c>
      <c r="J964" s="127">
        <v>0</v>
      </c>
      <c r="K964" s="126" t="s">
        <v>7459</v>
      </c>
      <c r="L964" s="126" t="s">
        <v>7460</v>
      </c>
      <c r="M964" s="153">
        <v>9.0000000000000011E-3</v>
      </c>
      <c r="N964" s="128" t="s">
        <v>8514</v>
      </c>
      <c r="O964" s="155">
        <v>44683</v>
      </c>
      <c r="P964" s="153">
        <v>1.1257585456E-2</v>
      </c>
      <c r="Q964" s="153">
        <v>0.10558324867999999</v>
      </c>
      <c r="R964" s="153">
        <v>0.13244568351</v>
      </c>
      <c r="S964" s="153">
        <v>0.27698447607999999</v>
      </c>
      <c r="T964" s="153">
        <v>0.45665214050999997</v>
      </c>
      <c r="U964" s="153">
        <v>0.92280564780000007</v>
      </c>
      <c r="V964" s="153">
        <v>1.0189594606999999</v>
      </c>
      <c r="W964" s="153">
        <v>0.99471259036999993</v>
      </c>
      <c r="X964" s="153">
        <v>1.0722076315</v>
      </c>
      <c r="Y964" s="153">
        <v>1.0683382007</v>
      </c>
      <c r="Z964" s="153">
        <v>2.7967611024E-3</v>
      </c>
      <c r="AA964" s="153">
        <v>4.0150017341000002E-3</v>
      </c>
      <c r="AB964" s="178">
        <v>-0.23267202495</v>
      </c>
      <c r="AC964" s="177">
        <v>2.6241292943999999</v>
      </c>
      <c r="AD964" s="153">
        <v>-1.0406636528000001E-3</v>
      </c>
      <c r="AE964" s="153">
        <v>-2.9121920432999999E-3</v>
      </c>
      <c r="AF964" s="181">
        <v>1.5585732167999999</v>
      </c>
      <c r="AG964" s="180">
        <v>6651103.7865000004</v>
      </c>
      <c r="AH964" s="180">
        <v>465263.18131999997</v>
      </c>
      <c r="AI964" s="128" t="s">
        <v>46</v>
      </c>
      <c r="AJ964" s="128" t="s">
        <v>46</v>
      </c>
      <c r="AK964" s="128" t="s">
        <v>46</v>
      </c>
    </row>
    <row r="965" spans="1:37" ht="14.75" customHeight="1" x14ac:dyDescent="0.35">
      <c r="A965" s="8"/>
      <c r="B965" s="129">
        <v>58460637000140</v>
      </c>
      <c r="C965" s="125" t="s">
        <v>8513</v>
      </c>
      <c r="D965" s="122"/>
      <c r="E965" s="126" t="s">
        <v>7887</v>
      </c>
      <c r="F965" s="126" t="s">
        <v>163</v>
      </c>
      <c r="G965" s="126" t="s">
        <v>3566</v>
      </c>
      <c r="H965" s="127" t="s">
        <v>46</v>
      </c>
      <c r="I965" s="127" t="s">
        <v>46</v>
      </c>
      <c r="J965" s="127" t="s">
        <v>46</v>
      </c>
      <c r="K965" s="126" t="s">
        <v>7644</v>
      </c>
      <c r="L965" s="126" t="s">
        <v>7669</v>
      </c>
      <c r="M965" s="153">
        <v>6.9999999999999993E-3</v>
      </c>
      <c r="N965" s="128" t="s">
        <v>46</v>
      </c>
      <c r="O965" s="155">
        <v>45757</v>
      </c>
      <c r="P965" s="153" t="s">
        <v>46</v>
      </c>
      <c r="Q965" s="153" t="s">
        <v>46</v>
      </c>
      <c r="R965" s="153" t="s">
        <v>46</v>
      </c>
      <c r="S965" s="153" t="s">
        <v>46</v>
      </c>
      <c r="T965" s="153" t="s">
        <v>46</v>
      </c>
      <c r="U965" s="153" t="s">
        <v>46</v>
      </c>
      <c r="V965" s="153" t="s">
        <v>46</v>
      </c>
      <c r="W965" s="153" t="s">
        <v>46</v>
      </c>
      <c r="X965" s="153" t="s">
        <v>46</v>
      </c>
      <c r="Y965" s="153" t="s">
        <v>46</v>
      </c>
      <c r="Z965" s="153" t="s">
        <v>46</v>
      </c>
      <c r="AA965" s="153">
        <v>3.1523197442E-3</v>
      </c>
      <c r="AB965" s="178" t="s">
        <v>46</v>
      </c>
      <c r="AC965" s="177">
        <v>5.7530830159999997E-2</v>
      </c>
      <c r="AD965" s="153">
        <v>-1.1579009404E-3</v>
      </c>
      <c r="AE965" s="153">
        <v>-1.1579009404E-3</v>
      </c>
      <c r="AF965" s="181">
        <v>1.0671549285999999</v>
      </c>
      <c r="AG965" s="180">
        <v>12637.185939999999</v>
      </c>
      <c r="AH965" s="180">
        <v>11929.67553</v>
      </c>
      <c r="AI965" s="128" t="s">
        <v>46</v>
      </c>
      <c r="AJ965" s="128" t="s">
        <v>46</v>
      </c>
      <c r="AK965" s="128" t="s">
        <v>46</v>
      </c>
    </row>
    <row r="966" spans="1:37" ht="14.75" customHeight="1" x14ac:dyDescent="0.35">
      <c r="A966" s="8"/>
      <c r="B966" s="129">
        <v>14171644000157</v>
      </c>
      <c r="C966" s="125" t="s">
        <v>8513</v>
      </c>
      <c r="D966" s="122" t="s">
        <v>3393</v>
      </c>
      <c r="E966" s="126" t="s">
        <v>7887</v>
      </c>
      <c r="F966" s="126" t="s">
        <v>163</v>
      </c>
      <c r="G966" s="126" t="s">
        <v>3547</v>
      </c>
      <c r="H966" s="127">
        <v>5000</v>
      </c>
      <c r="I966" s="127">
        <v>1000</v>
      </c>
      <c r="J966" s="127">
        <v>1000</v>
      </c>
      <c r="K966" s="126" t="s">
        <v>214</v>
      </c>
      <c r="L966" s="126" t="s">
        <v>3554</v>
      </c>
      <c r="M966" s="153">
        <v>5.0000000000000001E-3</v>
      </c>
      <c r="N966" s="128" t="s">
        <v>8040</v>
      </c>
      <c r="O966" s="155">
        <v>40899</v>
      </c>
      <c r="P966" s="153">
        <v>1.1135499193E-2</v>
      </c>
      <c r="Q966" s="153">
        <v>0.11023725164000001</v>
      </c>
      <c r="R966" s="153">
        <v>0.13730752583</v>
      </c>
      <c r="S966" s="153">
        <v>0.29508600143999997</v>
      </c>
      <c r="T966" s="153">
        <v>0.46600908830999999</v>
      </c>
      <c r="U966" s="153">
        <v>0.91279800507000008</v>
      </c>
      <c r="V966" s="153">
        <v>1.0638741645000001</v>
      </c>
      <c r="W966" s="153">
        <v>1.0312266966000001</v>
      </c>
      <c r="X966" s="153">
        <v>1.1422786834999998</v>
      </c>
      <c r="Y966" s="153">
        <v>1.0902287907000001</v>
      </c>
      <c r="Z966" s="153">
        <v>3.0330690075E-3</v>
      </c>
      <c r="AA966" s="153">
        <v>6.5669832450999995E-3</v>
      </c>
      <c r="AB966" s="178">
        <v>1.2735529702999999</v>
      </c>
      <c r="AC966" s="177">
        <v>1.4209610812</v>
      </c>
      <c r="AD966" s="153">
        <v>-1.4421601708000001E-3</v>
      </c>
      <c r="AE966" s="153">
        <v>-5.7668089171999996E-2</v>
      </c>
      <c r="AF966" s="181">
        <v>3.9281278116</v>
      </c>
      <c r="AG966" s="180">
        <v>3798550.3328</v>
      </c>
      <c r="AH966" s="180">
        <v>82724.572050000002</v>
      </c>
      <c r="AI966" s="128" t="s">
        <v>46</v>
      </c>
      <c r="AJ966" s="128" t="s">
        <v>46</v>
      </c>
      <c r="AK966" s="128" t="s">
        <v>46</v>
      </c>
    </row>
    <row r="967" spans="1:37" ht="14.75" customHeight="1" x14ac:dyDescent="0.35">
      <c r="A967" s="8"/>
      <c r="B967" s="129">
        <v>34096235000140</v>
      </c>
      <c r="C967" s="125" t="s">
        <v>8515</v>
      </c>
      <c r="D967" s="122" t="s">
        <v>3394</v>
      </c>
      <c r="E967" s="126" t="s">
        <v>7887</v>
      </c>
      <c r="F967" s="126" t="s">
        <v>163</v>
      </c>
      <c r="G967" s="126" t="s">
        <v>3547</v>
      </c>
      <c r="H967" s="127">
        <v>500</v>
      </c>
      <c r="I967" s="127">
        <v>100</v>
      </c>
      <c r="J967" s="127">
        <v>100</v>
      </c>
      <c r="K967" s="126" t="s">
        <v>214</v>
      </c>
      <c r="L967" s="126" t="s">
        <v>3554</v>
      </c>
      <c r="M967" s="153">
        <v>8.0000000000000002E-3</v>
      </c>
      <c r="N967" s="128" t="s">
        <v>46</v>
      </c>
      <c r="O967" s="155">
        <v>43677</v>
      </c>
      <c r="P967" s="153">
        <v>1.8256357112E-2</v>
      </c>
      <c r="Q967" s="153">
        <v>0.11747418911</v>
      </c>
      <c r="R967" s="153">
        <v>0.10994291434999999</v>
      </c>
      <c r="S967" s="153">
        <v>0.22559042443999999</v>
      </c>
      <c r="T967" s="153">
        <v>0.36064569363999999</v>
      </c>
      <c r="U967" s="153">
        <v>1.4965082448000002</v>
      </c>
      <c r="V967" s="153">
        <v>1.1337161706000001</v>
      </c>
      <c r="W967" s="153">
        <v>0.82570906215999995</v>
      </c>
      <c r="X967" s="153">
        <v>0.87326112314000004</v>
      </c>
      <c r="Y967" s="153">
        <v>0.8437310094199999</v>
      </c>
      <c r="Z967" s="153">
        <v>3.5084970438999996E-2</v>
      </c>
      <c r="AA967" s="153">
        <v>3.4582600026999998E-2</v>
      </c>
      <c r="AB967" s="178">
        <v>-0.56980873710000002</v>
      </c>
      <c r="AC967" s="177">
        <v>0.19669814069</v>
      </c>
      <c r="AD967" s="153">
        <v>-2.3368528994000003E-2</v>
      </c>
      <c r="AE967" s="153">
        <v>-4.7662112498000002E-2</v>
      </c>
      <c r="AF967" s="181">
        <v>1.7712383562</v>
      </c>
      <c r="AG967" s="180">
        <v>203563.81112999999</v>
      </c>
      <c r="AH967" s="180">
        <v>9025.0758900000001</v>
      </c>
      <c r="AI967" s="128" t="s">
        <v>46</v>
      </c>
      <c r="AJ967" s="128" t="s">
        <v>46</v>
      </c>
      <c r="AK967" s="128" t="s">
        <v>46</v>
      </c>
    </row>
    <row r="968" spans="1:37" ht="14.75" customHeight="1" x14ac:dyDescent="0.35">
      <c r="A968" s="8"/>
      <c r="B968" s="129">
        <v>30934757000113</v>
      </c>
      <c r="C968" s="125" t="s">
        <v>8515</v>
      </c>
      <c r="D968" s="122" t="s">
        <v>3393</v>
      </c>
      <c r="E968" s="126" t="s">
        <v>7887</v>
      </c>
      <c r="F968" s="126" t="s">
        <v>163</v>
      </c>
      <c r="G968" s="126" t="s">
        <v>3547</v>
      </c>
      <c r="H968" s="127">
        <v>500</v>
      </c>
      <c r="I968" s="127">
        <v>100</v>
      </c>
      <c r="J968" s="127">
        <v>100</v>
      </c>
      <c r="K968" s="126" t="s">
        <v>214</v>
      </c>
      <c r="L968" s="126" t="s">
        <v>3554</v>
      </c>
      <c r="M968" s="153">
        <v>8.0000000000000002E-3</v>
      </c>
      <c r="N968" s="128" t="s">
        <v>46</v>
      </c>
      <c r="O968" s="155">
        <v>43437</v>
      </c>
      <c r="P968" s="153">
        <v>2.3293980869999998E-2</v>
      </c>
      <c r="Q968" s="153">
        <v>0.12499952884000001</v>
      </c>
      <c r="R968" s="153">
        <v>0.14799135184000001</v>
      </c>
      <c r="S968" s="153">
        <v>0.31427954741000003</v>
      </c>
      <c r="T968" s="153">
        <v>0.47379506215</v>
      </c>
      <c r="U968" s="153">
        <v>1.9094518261</v>
      </c>
      <c r="V968" s="153">
        <v>1.2063414801999999</v>
      </c>
      <c r="W968" s="153">
        <v>1.1114659007999999</v>
      </c>
      <c r="X968" s="153">
        <v>1.2165769500999999</v>
      </c>
      <c r="Y968" s="153">
        <v>1.1084440853999999</v>
      </c>
      <c r="Z968" s="153">
        <v>9.3703369613999995E-3</v>
      </c>
      <c r="AA968" s="153">
        <v>1.1339308494E-2</v>
      </c>
      <c r="AB968" s="178">
        <v>1.4385686527999999</v>
      </c>
      <c r="AC968" s="177">
        <v>0.82752048289000002</v>
      </c>
      <c r="AD968" s="153">
        <v>-1.4613796422000001E-3</v>
      </c>
      <c r="AE968" s="153">
        <v>-3.385940153E-2</v>
      </c>
      <c r="AF968" s="181">
        <v>1.8892982722</v>
      </c>
      <c r="AG968" s="180">
        <v>1445412.9219</v>
      </c>
      <c r="AH968" s="180">
        <v>245500.00051000001</v>
      </c>
      <c r="AI968" s="128" t="s">
        <v>46</v>
      </c>
      <c r="AJ968" s="128" t="s">
        <v>46</v>
      </c>
      <c r="AK968" s="128" t="s">
        <v>46</v>
      </c>
    </row>
    <row r="969" spans="1:37" ht="14.75" customHeight="1" x14ac:dyDescent="0.35">
      <c r="A969" s="8"/>
      <c r="B969" s="129">
        <v>54952575000133</v>
      </c>
      <c r="C969" s="125" t="s">
        <v>8515</v>
      </c>
      <c r="D969" s="122"/>
      <c r="E969" s="126" t="s">
        <v>7887</v>
      </c>
      <c r="F969" s="126" t="s">
        <v>163</v>
      </c>
      <c r="G969" s="126" t="s">
        <v>3547</v>
      </c>
      <c r="H969" s="127" t="s">
        <v>46</v>
      </c>
      <c r="I969" s="127" t="s">
        <v>46</v>
      </c>
      <c r="J969" s="127" t="s">
        <v>46</v>
      </c>
      <c r="K969" s="126" t="s">
        <v>214</v>
      </c>
      <c r="L969" s="126" t="s">
        <v>3554</v>
      </c>
      <c r="M969" s="153">
        <v>8.0000000000000002E-3</v>
      </c>
      <c r="N969" s="128" t="s">
        <v>46</v>
      </c>
      <c r="O969" s="155">
        <v>45414</v>
      </c>
      <c r="P969" s="153">
        <v>2.1560696633999999E-2</v>
      </c>
      <c r="Q969" s="153">
        <v>0.17163112879</v>
      </c>
      <c r="R969" s="153">
        <v>0.11167466902999999</v>
      </c>
      <c r="S969" s="153" t="s">
        <v>46</v>
      </c>
      <c r="T969" s="153" t="s">
        <v>46</v>
      </c>
      <c r="U969" s="153">
        <v>1.7673712273000002</v>
      </c>
      <c r="V969" s="153">
        <v>1.6563722429000001</v>
      </c>
      <c r="W969" s="153">
        <v>0.83871513488000005</v>
      </c>
      <c r="X969" s="153" t="s">
        <v>46</v>
      </c>
      <c r="Y969" s="153" t="s">
        <v>46</v>
      </c>
      <c r="Z969" s="153">
        <v>5.2973480690999997E-2</v>
      </c>
      <c r="AA969" s="153">
        <v>5.2860492040000005E-2</v>
      </c>
      <c r="AB969" s="178">
        <v>-0.33385618691000002</v>
      </c>
      <c r="AC969" s="177">
        <v>-0.68110226073000002</v>
      </c>
      <c r="AD969" s="153">
        <v>-5.9102416245000004E-2</v>
      </c>
      <c r="AE969" s="153">
        <v>-6.5526215528000004E-2</v>
      </c>
      <c r="AF969" s="181">
        <v>1.1195549973000001</v>
      </c>
      <c r="AG969" s="180">
        <v>13546.570610000001</v>
      </c>
      <c r="AH969" s="180">
        <v>2305.0361200000002</v>
      </c>
      <c r="AI969" s="128" t="s">
        <v>46</v>
      </c>
      <c r="AJ969" s="128" t="s">
        <v>46</v>
      </c>
      <c r="AK969" s="128" t="s">
        <v>46</v>
      </c>
    </row>
    <row r="970" spans="1:37" ht="14.75" customHeight="1" x14ac:dyDescent="0.35">
      <c r="A970" s="8"/>
      <c r="B970" s="129">
        <v>39800632000175</v>
      </c>
      <c r="C970" s="125" t="s">
        <v>8516</v>
      </c>
      <c r="D970" s="122"/>
      <c r="E970" s="126" t="s">
        <v>8323</v>
      </c>
      <c r="F970" s="126" t="s">
        <v>114</v>
      </c>
      <c r="G970" s="126" t="s">
        <v>115</v>
      </c>
      <c r="H970" s="127">
        <v>100</v>
      </c>
      <c r="I970" s="127">
        <v>100</v>
      </c>
      <c r="J970" s="127">
        <v>100</v>
      </c>
      <c r="K970" s="126" t="s">
        <v>216</v>
      </c>
      <c r="L970" s="126" t="s">
        <v>224</v>
      </c>
      <c r="M970" s="153">
        <v>0.01</v>
      </c>
      <c r="N970" s="128" t="s">
        <v>46</v>
      </c>
      <c r="O970" s="155">
        <v>44165</v>
      </c>
      <c r="P970" s="153">
        <v>3.6762185682000001E-2</v>
      </c>
      <c r="Q970" s="153">
        <v>0.19524710573000001</v>
      </c>
      <c r="R970" s="153">
        <v>0.21272032447</v>
      </c>
      <c r="S970" s="153">
        <v>0.63728071620000004</v>
      </c>
      <c r="T970" s="153">
        <v>1.0169237354</v>
      </c>
      <c r="U970" s="153">
        <v>3.0134661383999997</v>
      </c>
      <c r="V970" s="153">
        <v>1.8842845626</v>
      </c>
      <c r="W970" s="153">
        <v>1.5976027255</v>
      </c>
      <c r="X970" s="153">
        <v>2.4669153195</v>
      </c>
      <c r="Y970" s="153">
        <v>2.3790942328</v>
      </c>
      <c r="Z970" s="153">
        <v>0.16093991901999999</v>
      </c>
      <c r="AA970" s="153">
        <v>0.16974533595999999</v>
      </c>
      <c r="AB970" s="178">
        <v>0.52239412288999998</v>
      </c>
      <c r="AC970" s="177">
        <v>0.30448272302000001</v>
      </c>
      <c r="AD970" s="153">
        <v>-0.16182125663000002</v>
      </c>
      <c r="AE970" s="153">
        <v>-0.21864622859000002</v>
      </c>
      <c r="AF970" s="181">
        <v>1.9337934000000001</v>
      </c>
      <c r="AG970" s="180">
        <v>38676.659570000003</v>
      </c>
      <c r="AH970" s="180">
        <v>-882.65293999999994</v>
      </c>
      <c r="AI970" s="128" t="s">
        <v>46</v>
      </c>
      <c r="AJ970" s="128" t="s">
        <v>46</v>
      </c>
      <c r="AK970" s="128" t="s">
        <v>46</v>
      </c>
    </row>
    <row r="971" spans="1:37" ht="14.75" customHeight="1" x14ac:dyDescent="0.35">
      <c r="A971" s="8"/>
      <c r="B971" s="129">
        <v>9290813000138</v>
      </c>
      <c r="C971" s="125" t="s">
        <v>8517</v>
      </c>
      <c r="D971" s="122" t="s">
        <v>3393</v>
      </c>
      <c r="E971" s="126" t="s">
        <v>7887</v>
      </c>
      <c r="F971" s="126" t="s">
        <v>114</v>
      </c>
      <c r="G971" s="126" t="s">
        <v>167</v>
      </c>
      <c r="H971" s="127">
        <v>5000</v>
      </c>
      <c r="I971" s="127">
        <v>1000</v>
      </c>
      <c r="J971" s="127">
        <v>1000</v>
      </c>
      <c r="K971" s="126" t="s">
        <v>216</v>
      </c>
      <c r="L971" s="126" t="s">
        <v>223</v>
      </c>
      <c r="M971" s="153">
        <v>2.5000000000000001E-2</v>
      </c>
      <c r="N971" s="128" t="s">
        <v>46</v>
      </c>
      <c r="O971" s="155">
        <v>39517</v>
      </c>
      <c r="P971" s="153">
        <v>4.6914097872999994E-2</v>
      </c>
      <c r="Q971" s="153">
        <v>0.21751126025</v>
      </c>
      <c r="R971" s="153">
        <v>5.3902526557000001E-2</v>
      </c>
      <c r="S971" s="153">
        <v>9.463412247200001E-2</v>
      </c>
      <c r="T971" s="153">
        <v>0.11371834283</v>
      </c>
      <c r="U971" s="153">
        <v>3.8456376499</v>
      </c>
      <c r="V971" s="153">
        <v>2.0991507574999999</v>
      </c>
      <c r="W971" s="153">
        <v>0.40482649486</v>
      </c>
      <c r="X971" s="153">
        <v>0.36632893565000002</v>
      </c>
      <c r="Y971" s="153">
        <v>0.26604419208000002</v>
      </c>
      <c r="Z971" s="153">
        <v>0.16279341993999999</v>
      </c>
      <c r="AA971" s="153">
        <v>0.19424489527</v>
      </c>
      <c r="AB971" s="178">
        <v>-0.35575852030999999</v>
      </c>
      <c r="AC971" s="177">
        <v>5.3131566657000001E-2</v>
      </c>
      <c r="AD971" s="153">
        <v>-0.15089317023999999</v>
      </c>
      <c r="AE971" s="153">
        <v>-0.41334021752</v>
      </c>
      <c r="AF971" s="181">
        <v>4.4459844511000002</v>
      </c>
      <c r="AG971" s="180">
        <v>14214.89626</v>
      </c>
      <c r="AH971" s="180">
        <v>-3268.1009800000002</v>
      </c>
      <c r="AI971" s="128" t="s">
        <v>46</v>
      </c>
      <c r="AJ971" s="128" t="s">
        <v>46</v>
      </c>
      <c r="AK971" s="128" t="s">
        <v>46</v>
      </c>
    </row>
    <row r="972" spans="1:37" ht="14.75" customHeight="1" x14ac:dyDescent="0.35">
      <c r="A972" s="8"/>
      <c r="B972" s="129">
        <v>40502607000194</v>
      </c>
      <c r="C972" s="125" t="s">
        <v>8518</v>
      </c>
      <c r="D972" s="122"/>
      <c r="E972" s="126" t="s">
        <v>7887</v>
      </c>
      <c r="F972" s="126" t="s">
        <v>163</v>
      </c>
      <c r="G972" s="126" t="s">
        <v>3547</v>
      </c>
      <c r="H972" s="127" t="s">
        <v>46</v>
      </c>
      <c r="I972" s="127" t="s">
        <v>46</v>
      </c>
      <c r="J972" s="127" t="s">
        <v>46</v>
      </c>
      <c r="K972" s="126" t="s">
        <v>215</v>
      </c>
      <c r="L972" s="126" t="s">
        <v>3378</v>
      </c>
      <c r="M972" s="153">
        <v>7.4999999999999997E-3</v>
      </c>
      <c r="N972" s="128" t="s">
        <v>8519</v>
      </c>
      <c r="O972" s="155">
        <v>44291</v>
      </c>
      <c r="P972" s="153">
        <v>1.1658464461999999E-2</v>
      </c>
      <c r="Q972" s="153">
        <v>1.3202905197000001E-2</v>
      </c>
      <c r="R972" s="153">
        <v>-4.8165142213000001E-2</v>
      </c>
      <c r="S972" s="153">
        <v>-8.4489468671000004E-2</v>
      </c>
      <c r="T972" s="153">
        <v>-0.14408583162999999</v>
      </c>
      <c r="U972" s="153">
        <v>0.95566646078999995</v>
      </c>
      <c r="V972" s="153">
        <v>0.12741817785000001</v>
      </c>
      <c r="W972" s="153">
        <v>-0.36173676712999997</v>
      </c>
      <c r="X972" s="153">
        <v>-0.32705895425000003</v>
      </c>
      <c r="Y972" s="153">
        <v>-0.33708896657999998</v>
      </c>
      <c r="Z972" s="153">
        <v>6.0428033014000002E-2</v>
      </c>
      <c r="AA972" s="153">
        <v>6.6295496829999995E-2</v>
      </c>
      <c r="AB972" s="178">
        <v>-2.6401024118</v>
      </c>
      <c r="AC972" s="177">
        <v>-2.0543349262000001</v>
      </c>
      <c r="AD972" s="153">
        <v>-7.8364246858999995E-2</v>
      </c>
      <c r="AE972" s="153">
        <v>-0.24361596749</v>
      </c>
      <c r="AF972" s="181">
        <v>83.092810541000006</v>
      </c>
      <c r="AG972" s="180">
        <v>1506055.4461000001</v>
      </c>
      <c r="AH972" s="180">
        <v>0</v>
      </c>
      <c r="AI972" s="128" t="s">
        <v>46</v>
      </c>
      <c r="AJ972" s="128" t="s">
        <v>46</v>
      </c>
      <c r="AK972" s="128" t="s">
        <v>46</v>
      </c>
    </row>
    <row r="973" spans="1:37" ht="14.75" customHeight="1" x14ac:dyDescent="0.35">
      <c r="A973" s="8"/>
      <c r="B973" s="129">
        <v>1430938000104</v>
      </c>
      <c r="C973" s="125" t="s">
        <v>8520</v>
      </c>
      <c r="D973" s="122"/>
      <c r="E973" s="126" t="s">
        <v>7887</v>
      </c>
      <c r="F973" s="126" t="s">
        <v>368</v>
      </c>
      <c r="G973" s="126" t="s">
        <v>368</v>
      </c>
      <c r="H973" s="127">
        <v>1000</v>
      </c>
      <c r="I973" s="127">
        <v>1000</v>
      </c>
      <c r="J973" s="127">
        <v>1000</v>
      </c>
      <c r="K973" s="126" t="s">
        <v>215</v>
      </c>
      <c r="L973" s="126" t="s">
        <v>216</v>
      </c>
      <c r="M973" s="153">
        <v>0.01</v>
      </c>
      <c r="N973" s="128" t="s">
        <v>46</v>
      </c>
      <c r="O973" s="155">
        <v>35663</v>
      </c>
      <c r="P973" s="153">
        <v>-1.5463930062E-2</v>
      </c>
      <c r="Q973" s="153">
        <v>-0.10820607764</v>
      </c>
      <c r="R973" s="153">
        <v>2.5652705928000001E-2</v>
      </c>
      <c r="S973" s="153">
        <v>0.17574356638000002</v>
      </c>
      <c r="T973" s="153">
        <v>0.15991917383000001</v>
      </c>
      <c r="U973" s="153">
        <v>-1.2676076991</v>
      </c>
      <c r="V973" s="153">
        <v>-1.0442717751000001</v>
      </c>
      <c r="W973" s="153">
        <v>0.19266063555999999</v>
      </c>
      <c r="X973" s="153">
        <v>0.68030380519</v>
      </c>
      <c r="Y973" s="153">
        <v>0.37413108861</v>
      </c>
      <c r="Z973" s="153">
        <v>0.11717212088000001</v>
      </c>
      <c r="AA973" s="153">
        <v>0.15693711048</v>
      </c>
      <c r="AB973" s="178">
        <v>-0.75759292158000002</v>
      </c>
      <c r="AC973" s="177">
        <v>-0.16704592512999999</v>
      </c>
      <c r="AD973" s="153">
        <v>-0.11855468557</v>
      </c>
      <c r="AE973" s="153">
        <v>-0.50874961881000003</v>
      </c>
      <c r="AF973" s="181">
        <v>11.17070588</v>
      </c>
      <c r="AG973" s="180">
        <v>156359.40356999999</v>
      </c>
      <c r="AH973" s="180">
        <v>-50010.378250000002</v>
      </c>
      <c r="AI973" s="128" t="s">
        <v>46</v>
      </c>
      <c r="AJ973" s="128" t="s">
        <v>46</v>
      </c>
      <c r="AK973" s="128" t="s">
        <v>46</v>
      </c>
    </row>
    <row r="974" spans="1:37" ht="14.75" customHeight="1" x14ac:dyDescent="0.35">
      <c r="A974" s="8"/>
      <c r="B974" s="129">
        <v>54680537000179</v>
      </c>
      <c r="C974" s="125" t="s">
        <v>8521</v>
      </c>
      <c r="D974" s="122"/>
      <c r="E974" s="126" t="s">
        <v>7887</v>
      </c>
      <c r="F974" s="126" t="s">
        <v>163</v>
      </c>
      <c r="G974" s="126" t="s">
        <v>3547</v>
      </c>
      <c r="H974" s="127" t="s">
        <v>46</v>
      </c>
      <c r="I974" s="127" t="s">
        <v>46</v>
      </c>
      <c r="J974" s="127" t="s">
        <v>46</v>
      </c>
      <c r="K974" s="126" t="s">
        <v>215</v>
      </c>
      <c r="L974" s="126" t="s">
        <v>215</v>
      </c>
      <c r="M974" s="153">
        <v>6.9999999999999993E-3</v>
      </c>
      <c r="N974" s="128" t="s">
        <v>46</v>
      </c>
      <c r="O974" s="155">
        <v>45482</v>
      </c>
      <c r="P974" s="153">
        <v>1.1696891523999999E-2</v>
      </c>
      <c r="Q974" s="153">
        <v>9.9434556423000003E-2</v>
      </c>
      <c r="R974" s="153">
        <v>0.12730847309999999</v>
      </c>
      <c r="S974" s="153" t="s">
        <v>46</v>
      </c>
      <c r="T974" s="153" t="s">
        <v>46</v>
      </c>
      <c r="U974" s="153">
        <v>0.95881640004000002</v>
      </c>
      <c r="V974" s="153">
        <v>0.95961985689000007</v>
      </c>
      <c r="W974" s="153">
        <v>0.95613037501999998</v>
      </c>
      <c r="X974" s="153" t="s">
        <v>46</v>
      </c>
      <c r="Y974" s="153" t="s">
        <v>46</v>
      </c>
      <c r="Z974" s="153">
        <v>9.6540680993000005E-4</v>
      </c>
      <c r="AA974" s="153">
        <v>1.3389250818000001E-3</v>
      </c>
      <c r="AB974" s="178">
        <v>-11.452315744</v>
      </c>
      <c r="AC974" s="177">
        <v>-5.1473067804000001</v>
      </c>
      <c r="AD974" s="153">
        <v>0</v>
      </c>
      <c r="AE974" s="153">
        <v>0</v>
      </c>
      <c r="AF974" s="181">
        <v>1.1530041170000001</v>
      </c>
      <c r="AG974" s="180">
        <v>14243.97594</v>
      </c>
      <c r="AH974" s="180">
        <v>395.26170999999999</v>
      </c>
      <c r="AI974" s="128" t="s">
        <v>46</v>
      </c>
      <c r="AJ974" s="128" t="s">
        <v>46</v>
      </c>
      <c r="AK974" s="128" t="s">
        <v>46</v>
      </c>
    </row>
    <row r="975" spans="1:37" ht="14.75" customHeight="1" x14ac:dyDescent="0.35">
      <c r="A975" s="8"/>
      <c r="B975" s="129">
        <v>48373485000195</v>
      </c>
      <c r="C975" s="125" t="s">
        <v>8522</v>
      </c>
      <c r="D975" s="122"/>
      <c r="E975" s="126" t="s">
        <v>7887</v>
      </c>
      <c r="F975" s="126" t="s">
        <v>163</v>
      </c>
      <c r="G975" s="126" t="s">
        <v>3566</v>
      </c>
      <c r="H975" s="127">
        <v>1000</v>
      </c>
      <c r="I975" s="127">
        <v>500</v>
      </c>
      <c r="J975" s="127">
        <v>500</v>
      </c>
      <c r="K975" s="126" t="s">
        <v>215</v>
      </c>
      <c r="L975" s="126" t="s">
        <v>216</v>
      </c>
      <c r="M975" s="153">
        <v>4.0000000000000001E-3</v>
      </c>
      <c r="N975" s="128" t="s">
        <v>7506</v>
      </c>
      <c r="O975" s="155">
        <v>44907</v>
      </c>
      <c r="P975" s="153">
        <v>1.3831415463000001E-2</v>
      </c>
      <c r="Q975" s="153">
        <v>0.11030019295</v>
      </c>
      <c r="R975" s="153">
        <v>0.13619889881</v>
      </c>
      <c r="S975" s="153">
        <v>0.23397195087</v>
      </c>
      <c r="T975" s="153" t="s">
        <v>46</v>
      </c>
      <c r="U975" s="153">
        <v>1.1337873786999999</v>
      </c>
      <c r="V975" s="153">
        <v>1.0644815966000001</v>
      </c>
      <c r="W975" s="153">
        <v>1.0229005267</v>
      </c>
      <c r="X975" s="153">
        <v>0.90570603386000004</v>
      </c>
      <c r="Y975" s="153" t="s">
        <v>46</v>
      </c>
      <c r="Z975" s="153">
        <v>8.6708965444999998E-3</v>
      </c>
      <c r="AA975" s="153">
        <v>1.141218944E-2</v>
      </c>
      <c r="AB975" s="178">
        <v>0.31962117770999998</v>
      </c>
      <c r="AC975" s="177">
        <v>-0.52474185753000002</v>
      </c>
      <c r="AD975" s="153">
        <v>-2.7803299961999999E-3</v>
      </c>
      <c r="AE975" s="153">
        <v>-1.4778582638999999E-2</v>
      </c>
      <c r="AF975" s="181">
        <v>1.3698800174000001</v>
      </c>
      <c r="AG975" s="180">
        <v>215490.77966</v>
      </c>
      <c r="AH975" s="180">
        <v>-54692.170590000002</v>
      </c>
      <c r="AI975" s="128" t="s">
        <v>46</v>
      </c>
      <c r="AJ975" s="128" t="s">
        <v>46</v>
      </c>
      <c r="AK975" s="128" t="s">
        <v>46</v>
      </c>
    </row>
    <row r="976" spans="1:37" ht="14.75" customHeight="1" x14ac:dyDescent="0.35">
      <c r="A976" s="8"/>
      <c r="B976" s="129">
        <v>9518581000122</v>
      </c>
      <c r="C976" s="125" t="s">
        <v>8523</v>
      </c>
      <c r="D976" s="122" t="s">
        <v>3394</v>
      </c>
      <c r="E976" s="126" t="s">
        <v>8323</v>
      </c>
      <c r="F976" s="126" t="s">
        <v>163</v>
      </c>
      <c r="G976" s="126" t="s">
        <v>3547</v>
      </c>
      <c r="H976" s="127" t="s">
        <v>46</v>
      </c>
      <c r="I976" s="127" t="s">
        <v>46</v>
      </c>
      <c r="J976" s="127" t="s">
        <v>46</v>
      </c>
      <c r="K976" s="126" t="s">
        <v>215</v>
      </c>
      <c r="L976" s="126" t="s">
        <v>216</v>
      </c>
      <c r="M976" s="153">
        <v>4.0000000000000001E-3</v>
      </c>
      <c r="N976" s="128" t="s">
        <v>46</v>
      </c>
      <c r="O976" s="155">
        <v>39629</v>
      </c>
      <c r="P976" s="153">
        <v>4.1972735398000003E-3</v>
      </c>
      <c r="Q976" s="153">
        <v>8.733008382299999E-2</v>
      </c>
      <c r="R976" s="153">
        <v>4.7222882087000005E-2</v>
      </c>
      <c r="S976" s="153">
        <v>8.9560181892000004E-2</v>
      </c>
      <c r="T976" s="153">
        <v>0.21068490394</v>
      </c>
      <c r="U976" s="153">
        <v>0.34405847887000002</v>
      </c>
      <c r="V976" s="153">
        <v>0.84280239742999996</v>
      </c>
      <c r="W976" s="153">
        <v>0.35466006982999998</v>
      </c>
      <c r="X976" s="153">
        <v>0.34668769839000002</v>
      </c>
      <c r="Y976" s="153">
        <v>0.49289757178999999</v>
      </c>
      <c r="Z976" s="153">
        <v>5.2326742949999998E-2</v>
      </c>
      <c r="AA976" s="153">
        <v>5.6491061822999997E-2</v>
      </c>
      <c r="AB976" s="178">
        <v>-1.4328984215</v>
      </c>
      <c r="AC976" s="177">
        <v>0.11388160830999999</v>
      </c>
      <c r="AD976" s="153">
        <v>-4.7159132207999999E-2</v>
      </c>
      <c r="AE976" s="153">
        <v>-0.12395882922</v>
      </c>
      <c r="AF976" s="181">
        <v>5.4280777999999996</v>
      </c>
      <c r="AG976" s="180">
        <v>168925.89567999999</v>
      </c>
      <c r="AH976" s="180">
        <v>21014.47437</v>
      </c>
      <c r="AI976" s="128" t="s">
        <v>46</v>
      </c>
      <c r="AJ976" s="128" t="s">
        <v>46</v>
      </c>
      <c r="AK976" s="128" t="s">
        <v>46</v>
      </c>
    </row>
    <row r="977" spans="1:37" ht="14.75" customHeight="1" x14ac:dyDescent="0.35">
      <c r="A977" s="8"/>
      <c r="B977" s="129">
        <v>51697128000197</v>
      </c>
      <c r="C977" s="125" t="s">
        <v>8524</v>
      </c>
      <c r="D977" s="122"/>
      <c r="E977" s="126" t="s">
        <v>7887</v>
      </c>
      <c r="F977" s="126" t="s">
        <v>163</v>
      </c>
      <c r="G977" s="126" t="s">
        <v>3547</v>
      </c>
      <c r="H977" s="127">
        <v>1000</v>
      </c>
      <c r="I977" s="127">
        <v>100</v>
      </c>
      <c r="J977" s="127">
        <v>100</v>
      </c>
      <c r="K977" s="126" t="s">
        <v>3378</v>
      </c>
      <c r="L977" s="126" t="s">
        <v>7459</v>
      </c>
      <c r="M977" s="153">
        <v>0.01</v>
      </c>
      <c r="N977" s="128" t="s">
        <v>7431</v>
      </c>
      <c r="O977" s="155">
        <v>45146</v>
      </c>
      <c r="P977" s="153">
        <v>2.1992284140999997E-2</v>
      </c>
      <c r="Q977" s="153">
        <v>0.12379046198999999</v>
      </c>
      <c r="R977" s="153">
        <v>0.14227572761999999</v>
      </c>
      <c r="S977" s="153">
        <v>0.29352243179999998</v>
      </c>
      <c r="T977" s="153" t="s">
        <v>46</v>
      </c>
      <c r="U977" s="153">
        <v>1.8027492744</v>
      </c>
      <c r="V977" s="153">
        <v>1.1946730563000001</v>
      </c>
      <c r="W977" s="153">
        <v>1.0685395991</v>
      </c>
      <c r="X977" s="153">
        <v>1.1362261012999999</v>
      </c>
      <c r="Y977" s="153" t="s">
        <v>46</v>
      </c>
      <c r="Z977" s="153">
        <v>1.5218529659E-2</v>
      </c>
      <c r="AA977" s="153">
        <v>1.2717621184000001E-2</v>
      </c>
      <c r="AB977" s="178">
        <v>0.54370155695</v>
      </c>
      <c r="AC977" s="177">
        <v>0.93043744876000001</v>
      </c>
      <c r="AD977" s="153">
        <v>-3.1600166967999999E-3</v>
      </c>
      <c r="AE977" s="153">
        <v>-3.1600166967999999E-3</v>
      </c>
      <c r="AF977" s="181">
        <v>1.313424956</v>
      </c>
      <c r="AG977" s="180">
        <v>431777.33074</v>
      </c>
      <c r="AH977" s="180">
        <v>-79777.855079999994</v>
      </c>
      <c r="AI977" s="128" t="s">
        <v>46</v>
      </c>
      <c r="AJ977" s="128" t="s">
        <v>46</v>
      </c>
      <c r="AK977" s="128" t="s">
        <v>46</v>
      </c>
    </row>
    <row r="978" spans="1:37" ht="14.75" customHeight="1" x14ac:dyDescent="0.35">
      <c r="A978" s="8"/>
      <c r="B978" s="129">
        <v>54518783000129</v>
      </c>
      <c r="C978" s="125" t="s">
        <v>8525</v>
      </c>
      <c r="D978" s="122"/>
      <c r="E978" s="126" t="s">
        <v>7887</v>
      </c>
      <c r="F978" s="126" t="s">
        <v>163</v>
      </c>
      <c r="G978" s="126" t="s">
        <v>3547</v>
      </c>
      <c r="H978" s="127" t="s">
        <v>46</v>
      </c>
      <c r="I978" s="127" t="s">
        <v>46</v>
      </c>
      <c r="J978" s="127" t="s">
        <v>46</v>
      </c>
      <c r="K978" s="126" t="s">
        <v>7644</v>
      </c>
      <c r="L978" s="126" t="s">
        <v>7669</v>
      </c>
      <c r="M978" s="153">
        <v>0.01</v>
      </c>
      <c r="N978" s="128" t="s">
        <v>46</v>
      </c>
      <c r="O978" s="155">
        <v>45383</v>
      </c>
      <c r="P978" s="153">
        <v>1.9949517165999998E-2</v>
      </c>
      <c r="Q978" s="153">
        <v>0.12177074761000001</v>
      </c>
      <c r="R978" s="153">
        <v>0.14684508871000002</v>
      </c>
      <c r="S978" s="153" t="s">
        <v>46</v>
      </c>
      <c r="T978" s="153" t="s">
        <v>46</v>
      </c>
      <c r="U978" s="153">
        <v>1.6352997881</v>
      </c>
      <c r="V978" s="153">
        <v>1.1751812610000001</v>
      </c>
      <c r="W978" s="153">
        <v>1.1028570709000001</v>
      </c>
      <c r="X978" s="153" t="s">
        <v>46</v>
      </c>
      <c r="Y978" s="153" t="s">
        <v>46</v>
      </c>
      <c r="Z978" s="153">
        <v>1.1634240113000001E-2</v>
      </c>
      <c r="AA978" s="153">
        <v>1.1234426152999999E-2</v>
      </c>
      <c r="AB978" s="178">
        <v>1.0616016685</v>
      </c>
      <c r="AC978" s="177">
        <v>0.35356889658000001</v>
      </c>
      <c r="AD978" s="153">
        <v>-1.9819462685999999E-3</v>
      </c>
      <c r="AE978" s="153">
        <v>-3.1701810177000001E-3</v>
      </c>
      <c r="AF978" s="181">
        <v>1.1988217136999999</v>
      </c>
      <c r="AG978" s="180">
        <v>89001.862659999999</v>
      </c>
      <c r="AH978" s="180">
        <v>34671.998469999999</v>
      </c>
      <c r="AI978" s="128" t="s">
        <v>46</v>
      </c>
      <c r="AJ978" s="128" t="s">
        <v>46</v>
      </c>
      <c r="AK978" s="128" t="s">
        <v>46</v>
      </c>
    </row>
    <row r="979" spans="1:37" ht="14.75" customHeight="1" x14ac:dyDescent="0.35">
      <c r="A979" s="8"/>
      <c r="B979" s="129">
        <v>41287933000199</v>
      </c>
      <c r="C979" s="125" t="s">
        <v>8526</v>
      </c>
      <c r="D979" s="122"/>
      <c r="E979" s="126" t="s">
        <v>8323</v>
      </c>
      <c r="F979" s="126" t="s">
        <v>114</v>
      </c>
      <c r="G979" s="126" t="s">
        <v>4426</v>
      </c>
      <c r="H979" s="127">
        <v>5000</v>
      </c>
      <c r="I979" s="127">
        <v>1000</v>
      </c>
      <c r="J979" s="127">
        <v>5000</v>
      </c>
      <c r="K979" s="126" t="s">
        <v>216</v>
      </c>
      <c r="L979" s="126" t="s">
        <v>7459</v>
      </c>
      <c r="M979" s="153">
        <v>5.0000000000000001E-3</v>
      </c>
      <c r="N979" s="128" t="s">
        <v>8527</v>
      </c>
      <c r="O979" s="155">
        <v>44300</v>
      </c>
      <c r="P979" s="153">
        <v>3.4751810682999998E-2</v>
      </c>
      <c r="Q979" s="153">
        <v>0.18067934302000002</v>
      </c>
      <c r="R979" s="153">
        <v>0.20641971816000002</v>
      </c>
      <c r="S979" s="153">
        <v>0.55175176837000006</v>
      </c>
      <c r="T979" s="153">
        <v>0.90563010309000003</v>
      </c>
      <c r="U979" s="153">
        <v>2.8486718838000002</v>
      </c>
      <c r="V979" s="153">
        <v>1.7436944613000001</v>
      </c>
      <c r="W979" s="153">
        <v>1.5502830073</v>
      </c>
      <c r="X979" s="153">
        <v>2.1358325386999999</v>
      </c>
      <c r="Y979" s="153">
        <v>2.1187226535999999</v>
      </c>
      <c r="Z979" s="153">
        <v>0.15219430980000001</v>
      </c>
      <c r="AA979" s="153">
        <v>0.13318493568000001</v>
      </c>
      <c r="AB979" s="178">
        <v>0.50644711626000005</v>
      </c>
      <c r="AC979" s="177">
        <v>8.792961681E-2</v>
      </c>
      <c r="AD979" s="153">
        <v>-0.15802526586999999</v>
      </c>
      <c r="AE979" s="153">
        <v>-0.22655658929</v>
      </c>
      <c r="AF979" s="181">
        <v>1.6340901999999999</v>
      </c>
      <c r="AG979" s="180">
        <v>133720.46445</v>
      </c>
      <c r="AH979" s="180">
        <v>1236.2862500000001</v>
      </c>
      <c r="AI979" s="128" t="s">
        <v>46</v>
      </c>
      <c r="AJ979" s="128" t="s">
        <v>46</v>
      </c>
      <c r="AK979" s="128" t="s">
        <v>46</v>
      </c>
    </row>
    <row r="980" spans="1:37" ht="14.75" customHeight="1" x14ac:dyDescent="0.35">
      <c r="A980" s="8"/>
      <c r="B980" s="129">
        <v>33144687000198</v>
      </c>
      <c r="C980" s="125" t="s">
        <v>8528</v>
      </c>
      <c r="D980" s="122"/>
      <c r="E980" s="126" t="s">
        <v>7887</v>
      </c>
      <c r="F980" s="126" t="s">
        <v>368</v>
      </c>
      <c r="G980" s="126" t="s">
        <v>368</v>
      </c>
      <c r="H980" s="127">
        <v>500</v>
      </c>
      <c r="I980" s="127">
        <v>500</v>
      </c>
      <c r="J980" s="127">
        <v>500</v>
      </c>
      <c r="K980" s="126" t="s">
        <v>215</v>
      </c>
      <c r="L980" s="126" t="s">
        <v>216</v>
      </c>
      <c r="M980" s="153">
        <v>1.5E-3</v>
      </c>
      <c r="N980" s="128" t="s">
        <v>46</v>
      </c>
      <c r="O980" s="155">
        <v>43592</v>
      </c>
      <c r="P980" s="153">
        <v>-1.5839955898E-2</v>
      </c>
      <c r="Q980" s="153">
        <v>-0.10456581521000001</v>
      </c>
      <c r="R980" s="153">
        <v>3.2258729951000001E-2</v>
      </c>
      <c r="S980" s="153">
        <v>0.19312087864999999</v>
      </c>
      <c r="T980" s="153">
        <v>0.1856603832</v>
      </c>
      <c r="U980" s="153">
        <v>-1.2984312506</v>
      </c>
      <c r="V980" s="153">
        <v>-1.0091404461</v>
      </c>
      <c r="W980" s="153">
        <v>0.24227414574</v>
      </c>
      <c r="X980" s="153">
        <v>0.74757142646999997</v>
      </c>
      <c r="Y980" s="153">
        <v>0.43435267711999997</v>
      </c>
      <c r="Z980" s="153">
        <v>0.11822431815999999</v>
      </c>
      <c r="AA980" s="153">
        <v>0.15055372267</v>
      </c>
      <c r="AB980" s="178">
        <v>-0.70027280582999996</v>
      </c>
      <c r="AC980" s="177">
        <v>2.7204291532000002E-2</v>
      </c>
      <c r="AD980" s="153">
        <v>-0.11496539859</v>
      </c>
      <c r="AE980" s="153">
        <v>-0.22039107954999998</v>
      </c>
      <c r="AF980" s="181">
        <v>1.6522839037999999</v>
      </c>
      <c r="AG980" s="180">
        <v>183920.91709</v>
      </c>
      <c r="AH980" s="180">
        <v>35475.384019999998</v>
      </c>
      <c r="AI980" s="128" t="s">
        <v>46</v>
      </c>
      <c r="AJ980" s="128" t="s">
        <v>46</v>
      </c>
      <c r="AK980" s="128" t="s">
        <v>46</v>
      </c>
    </row>
    <row r="981" spans="1:37" ht="14.75" customHeight="1" x14ac:dyDescent="0.35">
      <c r="A981" s="8"/>
      <c r="B981" s="129">
        <v>3209409000100</v>
      </c>
      <c r="C981" s="125" t="s">
        <v>8529</v>
      </c>
      <c r="D981" s="122"/>
      <c r="E981" s="126" t="s">
        <v>7887</v>
      </c>
      <c r="F981" s="126" t="s">
        <v>114</v>
      </c>
      <c r="G981" s="126" t="s">
        <v>7530</v>
      </c>
      <c r="H981" s="127" t="s">
        <v>46</v>
      </c>
      <c r="I981" s="127" t="s">
        <v>46</v>
      </c>
      <c r="J981" s="127" t="s">
        <v>46</v>
      </c>
      <c r="K981" s="126" t="s">
        <v>216</v>
      </c>
      <c r="L981" s="126" t="s">
        <v>3378</v>
      </c>
      <c r="M981" s="153">
        <v>1.4999999999999999E-2</v>
      </c>
      <c r="N981" s="128" t="s">
        <v>46</v>
      </c>
      <c r="O981" s="155">
        <v>36755</v>
      </c>
      <c r="P981" s="153">
        <v>-5.9749727097000002E-4</v>
      </c>
      <c r="Q981" s="153">
        <v>-9.2743543600999998E-2</v>
      </c>
      <c r="R981" s="153">
        <v>-2.8651788290999999E-2</v>
      </c>
      <c r="S981" s="153">
        <v>0.15407447759000001</v>
      </c>
      <c r="T981" s="153">
        <v>0.70214660476000001</v>
      </c>
      <c r="U981" s="153">
        <v>-4.8977985407000005E-2</v>
      </c>
      <c r="V981" s="153">
        <v>-0.89504644299999991</v>
      </c>
      <c r="W981" s="153">
        <v>-0.21518477455999999</v>
      </c>
      <c r="X981" s="153">
        <v>0.59642270581000001</v>
      </c>
      <c r="Y981" s="153">
        <v>1.6426727783999999</v>
      </c>
      <c r="Z981" s="153">
        <v>0.25415061455999999</v>
      </c>
      <c r="AA981" s="153">
        <v>0.41763454826999996</v>
      </c>
      <c r="AB981" s="178">
        <v>-0.45702775909999999</v>
      </c>
      <c r="AC981" s="177">
        <v>0.25682769167000002</v>
      </c>
      <c r="AD981" s="153">
        <v>-0.23141265773</v>
      </c>
      <c r="AE981" s="153">
        <v>-0.90034103410999999</v>
      </c>
      <c r="AF981" s="181">
        <v>265.41711312000001</v>
      </c>
      <c r="AG981" s="180">
        <v>20034.59276</v>
      </c>
      <c r="AH981" s="180">
        <v>0</v>
      </c>
      <c r="AI981" s="128" t="s">
        <v>46</v>
      </c>
      <c r="AJ981" s="128" t="s">
        <v>46</v>
      </c>
      <c r="AK981" s="128" t="s">
        <v>46</v>
      </c>
    </row>
    <row r="982" spans="1:37" ht="14.75" customHeight="1" x14ac:dyDescent="0.35">
      <c r="A982" s="8"/>
      <c r="B982" s="129">
        <v>7539298000151</v>
      </c>
      <c r="C982" s="125" t="s">
        <v>8530</v>
      </c>
      <c r="D982" s="122" t="s">
        <v>3401</v>
      </c>
      <c r="E982" s="126" t="s">
        <v>7887</v>
      </c>
      <c r="F982" s="126" t="s">
        <v>163</v>
      </c>
      <c r="G982" s="126" t="s">
        <v>4598</v>
      </c>
      <c r="H982" s="127">
        <v>3000</v>
      </c>
      <c r="I982" s="127">
        <v>1000</v>
      </c>
      <c r="J982" s="127">
        <v>1000</v>
      </c>
      <c r="K982" s="126" t="s">
        <v>215</v>
      </c>
      <c r="L982" s="126" t="s">
        <v>216</v>
      </c>
      <c r="M982" s="153">
        <v>2E-3</v>
      </c>
      <c r="N982" s="128" t="s">
        <v>46</v>
      </c>
      <c r="O982" s="155">
        <v>38700</v>
      </c>
      <c r="P982" s="153">
        <v>6.3701359849999998E-3</v>
      </c>
      <c r="Q982" s="153">
        <v>8.1486675112999993E-2</v>
      </c>
      <c r="R982" s="153">
        <v>9.0121233417000013E-2</v>
      </c>
      <c r="S982" s="153">
        <v>0.17895334213000003</v>
      </c>
      <c r="T982" s="153">
        <v>0.31371719192000003</v>
      </c>
      <c r="U982" s="153">
        <v>0.52217213778999994</v>
      </c>
      <c r="V982" s="153">
        <v>0.78640901436999999</v>
      </c>
      <c r="W982" s="153">
        <v>0.67684142780000001</v>
      </c>
      <c r="X982" s="153">
        <v>0.69272885552000008</v>
      </c>
      <c r="Y982" s="153">
        <v>0.73394172640999999</v>
      </c>
      <c r="Z982" s="153">
        <v>2.2229700608999998E-2</v>
      </c>
      <c r="AA982" s="153">
        <v>3.0132366902E-2</v>
      </c>
      <c r="AB982" s="178">
        <v>-1.704347753</v>
      </c>
      <c r="AC982" s="177">
        <v>0.49030608580000001</v>
      </c>
      <c r="AD982" s="153">
        <v>-1.8332310527999999E-2</v>
      </c>
      <c r="AE982" s="153">
        <v>-5.6709343351000002E-2</v>
      </c>
      <c r="AF982" s="181">
        <v>9.0438375048000008</v>
      </c>
      <c r="AG982" s="180">
        <v>1114877.6277999999</v>
      </c>
      <c r="AH982" s="180">
        <v>-466675.24744000001</v>
      </c>
      <c r="AI982" s="128" t="s">
        <v>46</v>
      </c>
      <c r="AJ982" s="128" t="s">
        <v>46</v>
      </c>
      <c r="AK982" s="128" t="s">
        <v>46</v>
      </c>
    </row>
    <row r="983" spans="1:37" ht="14.75" customHeight="1" x14ac:dyDescent="0.35">
      <c r="A983" s="8"/>
      <c r="B983" s="129">
        <v>20374752000120</v>
      </c>
      <c r="C983" s="125" t="s">
        <v>8530</v>
      </c>
      <c r="D983" s="122" t="s">
        <v>3393</v>
      </c>
      <c r="E983" s="126" t="s">
        <v>7887</v>
      </c>
      <c r="F983" s="126" t="s">
        <v>163</v>
      </c>
      <c r="G983" s="126" t="s">
        <v>5358</v>
      </c>
      <c r="H983" s="127">
        <v>3000</v>
      </c>
      <c r="I983" s="127">
        <v>1000</v>
      </c>
      <c r="J983" s="127">
        <v>1000</v>
      </c>
      <c r="K983" s="126" t="s">
        <v>216</v>
      </c>
      <c r="L983" s="126" t="s">
        <v>7441</v>
      </c>
      <c r="M983" s="153">
        <v>2E-3</v>
      </c>
      <c r="N983" s="128" t="s">
        <v>46</v>
      </c>
      <c r="O983" s="155">
        <v>41865</v>
      </c>
      <c r="P983" s="153">
        <v>3.7643829309999999E-3</v>
      </c>
      <c r="Q983" s="153">
        <v>0.10056007792</v>
      </c>
      <c r="R983" s="153">
        <v>3.1357285679000001E-2</v>
      </c>
      <c r="S983" s="153">
        <v>6.6055232025999999E-2</v>
      </c>
      <c r="T983" s="153">
        <v>0.17063638620999999</v>
      </c>
      <c r="U983" s="153">
        <v>0.308573614</v>
      </c>
      <c r="V983" s="153">
        <v>0.97048200401000007</v>
      </c>
      <c r="W983" s="153">
        <v>0.23550398952999999</v>
      </c>
      <c r="X983" s="153">
        <v>0.25569997596999999</v>
      </c>
      <c r="Y983" s="153">
        <v>0.39920401912999998</v>
      </c>
      <c r="Z983" s="153">
        <v>7.4279179525999994E-2</v>
      </c>
      <c r="AA983" s="153">
        <v>0.10926139360000001</v>
      </c>
      <c r="AB983" s="178">
        <v>-1.1820091743000001</v>
      </c>
      <c r="AC983" s="177">
        <v>8.1391709694999995E-2</v>
      </c>
      <c r="AD983" s="153">
        <v>-7.7084992626000007E-2</v>
      </c>
      <c r="AE983" s="153">
        <v>-0.18741558427000002</v>
      </c>
      <c r="AF983" s="181">
        <v>2.8725350744</v>
      </c>
      <c r="AG983" s="180">
        <v>354967.72038999997</v>
      </c>
      <c r="AH983" s="180">
        <v>-83456.001560000004</v>
      </c>
      <c r="AI983" s="128" t="s">
        <v>46</v>
      </c>
      <c r="AJ983" s="128" t="s">
        <v>46</v>
      </c>
      <c r="AK983" s="128" t="s">
        <v>46</v>
      </c>
    </row>
    <row r="984" spans="1:37" ht="14.75" customHeight="1" x14ac:dyDescent="0.35">
      <c r="A984" s="8"/>
      <c r="B984" s="129">
        <v>9814233000100</v>
      </c>
      <c r="C984" s="125" t="s">
        <v>8530</v>
      </c>
      <c r="D984" s="122" t="s">
        <v>3394</v>
      </c>
      <c r="E984" s="126" t="s">
        <v>7887</v>
      </c>
      <c r="F984" s="126" t="s">
        <v>163</v>
      </c>
      <c r="G984" s="126" t="s">
        <v>5358</v>
      </c>
      <c r="H984" s="127">
        <v>3000</v>
      </c>
      <c r="I984" s="127">
        <v>1000</v>
      </c>
      <c r="J984" s="127">
        <v>1000</v>
      </c>
      <c r="K984" s="126" t="s">
        <v>216</v>
      </c>
      <c r="L984" s="126" t="s">
        <v>7441</v>
      </c>
      <c r="M984" s="153">
        <v>2E-3</v>
      </c>
      <c r="N984" s="128" t="s">
        <v>46</v>
      </c>
      <c r="O984" s="155">
        <v>39652</v>
      </c>
      <c r="P984" s="153">
        <v>5.0917767075999995E-3</v>
      </c>
      <c r="Q984" s="153">
        <v>9.4154014100999994E-2</v>
      </c>
      <c r="R984" s="153">
        <v>5.7700471369E-2</v>
      </c>
      <c r="S984" s="153">
        <v>0.11246947351999999</v>
      </c>
      <c r="T984" s="153">
        <v>0.23161645346000001</v>
      </c>
      <c r="U984" s="153">
        <v>0.41738260138</v>
      </c>
      <c r="V984" s="153">
        <v>0.90865856687999991</v>
      </c>
      <c r="W984" s="153">
        <v>0.43335036533999999</v>
      </c>
      <c r="X984" s="153">
        <v>0.43536962623999997</v>
      </c>
      <c r="Y984" s="153">
        <v>0.54186695562999998</v>
      </c>
      <c r="Z984" s="153">
        <v>5.0583459529000001E-2</v>
      </c>
      <c r="AA984" s="153">
        <v>6.9015482023999999E-2</v>
      </c>
      <c r="AB984" s="178">
        <v>-1.2994793803</v>
      </c>
      <c r="AC984" s="177">
        <v>0.22357950856</v>
      </c>
      <c r="AD984" s="153">
        <v>-4.5344061516999996E-2</v>
      </c>
      <c r="AE984" s="153">
        <v>-0.15070270288999998</v>
      </c>
      <c r="AF984" s="181">
        <v>6.1849804011999998</v>
      </c>
      <c r="AG984" s="180">
        <v>640028.36095</v>
      </c>
      <c r="AH984" s="180">
        <v>171339.37070999999</v>
      </c>
      <c r="AI984" s="128" t="s">
        <v>46</v>
      </c>
      <c r="AJ984" s="128" t="s">
        <v>46</v>
      </c>
      <c r="AK984" s="128" t="s">
        <v>46</v>
      </c>
    </row>
    <row r="985" spans="1:37" ht="14.75" customHeight="1" x14ac:dyDescent="0.35">
      <c r="A985" s="8"/>
      <c r="B985" s="129">
        <v>9215250000113</v>
      </c>
      <c r="C985" s="125" t="s">
        <v>8531</v>
      </c>
      <c r="D985" s="122" t="s">
        <v>3393</v>
      </c>
      <c r="E985" s="126" t="s">
        <v>7887</v>
      </c>
      <c r="F985" s="126" t="s">
        <v>163</v>
      </c>
      <c r="G985" s="126" t="s">
        <v>3566</v>
      </c>
      <c r="H985" s="127">
        <v>100</v>
      </c>
      <c r="I985" s="127">
        <v>100</v>
      </c>
      <c r="J985" s="127">
        <v>100</v>
      </c>
      <c r="K985" s="126" t="s">
        <v>215</v>
      </c>
      <c r="L985" s="126" t="s">
        <v>215</v>
      </c>
      <c r="M985" s="153">
        <v>2E-3</v>
      </c>
      <c r="N985" s="128" t="s">
        <v>46</v>
      </c>
      <c r="O985" s="155">
        <v>39492</v>
      </c>
      <c r="P985" s="153">
        <v>1.206375732E-2</v>
      </c>
      <c r="Q985" s="153">
        <v>0.10247218848999999</v>
      </c>
      <c r="R985" s="153">
        <v>0.13149303676000001</v>
      </c>
      <c r="S985" s="153">
        <v>0.25494624457999998</v>
      </c>
      <c r="T985" s="153">
        <v>0.4216549758</v>
      </c>
      <c r="U985" s="153">
        <v>0.98888908564</v>
      </c>
      <c r="V985" s="153">
        <v>0.98893533994999994</v>
      </c>
      <c r="W985" s="153">
        <v>0.98755788593000005</v>
      </c>
      <c r="X985" s="153">
        <v>0.98689757970000003</v>
      </c>
      <c r="Y985" s="153">
        <v>0.98646229422999998</v>
      </c>
      <c r="Z985" s="153">
        <v>9.0894014472999991E-4</v>
      </c>
      <c r="AA985" s="153">
        <v>2.1914693105999999E-3</v>
      </c>
      <c r="AB985" s="178">
        <v>-4.1237886919999998</v>
      </c>
      <c r="AC985" s="177">
        <v>-2.6553996119000001</v>
      </c>
      <c r="AD985" s="153">
        <v>0</v>
      </c>
      <c r="AE985" s="153">
        <v>-7.1420156994999994E-3</v>
      </c>
      <c r="AF985" s="181">
        <v>5.0026749157000001</v>
      </c>
      <c r="AG985" s="180">
        <v>23592708.022999998</v>
      </c>
      <c r="AH985" s="180">
        <v>1574160.5787</v>
      </c>
      <c r="AI985" s="128" t="s">
        <v>46</v>
      </c>
      <c r="AJ985" s="128" t="s">
        <v>46</v>
      </c>
      <c r="AK985" s="128" t="s">
        <v>46</v>
      </c>
    </row>
    <row r="986" spans="1:37" ht="14.75" customHeight="1" x14ac:dyDescent="0.35">
      <c r="A986" s="8"/>
      <c r="B986" s="129">
        <v>54517219000191</v>
      </c>
      <c r="C986" s="125" t="s">
        <v>8532</v>
      </c>
      <c r="D986" s="122"/>
      <c r="E986" s="126" t="s">
        <v>7887</v>
      </c>
      <c r="F986" s="126" t="s">
        <v>163</v>
      </c>
      <c r="G986" s="126" t="s">
        <v>3547</v>
      </c>
      <c r="H986" s="127" t="s">
        <v>46</v>
      </c>
      <c r="I986" s="127" t="s">
        <v>46</v>
      </c>
      <c r="J986" s="127" t="s">
        <v>46</v>
      </c>
      <c r="K986" s="126" t="s">
        <v>7644</v>
      </c>
      <c r="L986" s="126" t="s">
        <v>7669</v>
      </c>
      <c r="M986" s="153">
        <v>0.01</v>
      </c>
      <c r="N986" s="128" t="s">
        <v>46</v>
      </c>
      <c r="O986" s="155">
        <v>45383</v>
      </c>
      <c r="P986" s="153">
        <v>1.6517054619E-2</v>
      </c>
      <c r="Q986" s="153">
        <v>0.10995021812</v>
      </c>
      <c r="R986" s="153">
        <v>0.13927894830999998</v>
      </c>
      <c r="S986" s="153" t="s">
        <v>46</v>
      </c>
      <c r="T986" s="153" t="s">
        <v>46</v>
      </c>
      <c r="U986" s="153">
        <v>1.3539343180000001</v>
      </c>
      <c r="V986" s="153">
        <v>1.0611040705999999</v>
      </c>
      <c r="W986" s="153">
        <v>1.0460327567999999</v>
      </c>
      <c r="X986" s="153" t="s">
        <v>46</v>
      </c>
      <c r="Y986" s="153" t="s">
        <v>46</v>
      </c>
      <c r="Z986" s="153">
        <v>8.2494238347000006E-3</v>
      </c>
      <c r="AA986" s="153">
        <v>8.2493097739999993E-3</v>
      </c>
      <c r="AB986" s="178">
        <v>0.67043693015000005</v>
      </c>
      <c r="AC986" s="177">
        <v>1.1655827052000001</v>
      </c>
      <c r="AD986" s="153">
        <v>-1.0845496247E-3</v>
      </c>
      <c r="AE986" s="153">
        <v>-1.5671910539E-3</v>
      </c>
      <c r="AF986" s="181">
        <v>1.2089933638999999</v>
      </c>
      <c r="AG986" s="180">
        <v>1900718.8241000001</v>
      </c>
      <c r="AH986" s="180">
        <v>1184224.7371</v>
      </c>
      <c r="AI986" s="128" t="s">
        <v>46</v>
      </c>
      <c r="AJ986" s="128" t="s">
        <v>46</v>
      </c>
      <c r="AK986" s="128" t="s">
        <v>46</v>
      </c>
    </row>
    <row r="987" spans="1:37" ht="14.75" customHeight="1" x14ac:dyDescent="0.35">
      <c r="A987" s="8"/>
      <c r="B987" s="129">
        <v>54952299000103</v>
      </c>
      <c r="C987" s="125" t="s">
        <v>8533</v>
      </c>
      <c r="D987" s="122"/>
      <c r="E987" s="126" t="s">
        <v>7887</v>
      </c>
      <c r="F987" s="126" t="s">
        <v>163</v>
      </c>
      <c r="G987" s="126" t="s">
        <v>3547</v>
      </c>
      <c r="H987" s="127" t="s">
        <v>46</v>
      </c>
      <c r="I987" s="127" t="s">
        <v>46</v>
      </c>
      <c r="J987" s="127" t="s">
        <v>46</v>
      </c>
      <c r="K987" s="126" t="s">
        <v>215</v>
      </c>
      <c r="L987" s="126" t="s">
        <v>216</v>
      </c>
      <c r="M987" s="153">
        <v>0.01</v>
      </c>
      <c r="N987" s="128" t="s">
        <v>7431</v>
      </c>
      <c r="O987" s="155">
        <v>45414</v>
      </c>
      <c r="P987" s="153">
        <v>8.7938295527999998E-3</v>
      </c>
      <c r="Q987" s="153">
        <v>9.7108582380000003E-2</v>
      </c>
      <c r="R987" s="153">
        <v>0.12707766567000001</v>
      </c>
      <c r="S987" s="153" t="s">
        <v>46</v>
      </c>
      <c r="T987" s="153" t="s">
        <v>46</v>
      </c>
      <c r="U987" s="153">
        <v>0.72084689994000006</v>
      </c>
      <c r="V987" s="153">
        <v>0.93717242053000005</v>
      </c>
      <c r="W987" s="153">
        <v>0.95439693191999997</v>
      </c>
      <c r="X987" s="153" t="s">
        <v>46</v>
      </c>
      <c r="Y987" s="153" t="s">
        <v>46</v>
      </c>
      <c r="Z987" s="153">
        <v>6.5685058616000002E-3</v>
      </c>
      <c r="AA987" s="153">
        <v>7.2783730356999997E-3</v>
      </c>
      <c r="AB987" s="178">
        <v>-0.81559533529999995</v>
      </c>
      <c r="AC987" s="177">
        <v>0.19388544489000001</v>
      </c>
      <c r="AD987" s="153">
        <v>-1.8759580957999999E-3</v>
      </c>
      <c r="AE987" s="153">
        <v>-2.0247106432000001E-3</v>
      </c>
      <c r="AF987" s="181">
        <v>1.1837606556</v>
      </c>
      <c r="AG987" s="180">
        <v>70693.056670000005</v>
      </c>
      <c r="AH987" s="180">
        <v>-6600.5744900999998</v>
      </c>
      <c r="AI987" s="128" t="s">
        <v>46</v>
      </c>
      <c r="AJ987" s="128" t="s">
        <v>46</v>
      </c>
      <c r="AK987" s="128" t="s">
        <v>46</v>
      </c>
    </row>
    <row r="988" spans="1:37" ht="14.75" customHeight="1" x14ac:dyDescent="0.35">
      <c r="A988" s="8"/>
      <c r="B988" s="129">
        <v>840011000180</v>
      </c>
      <c r="C988" s="125" t="s">
        <v>8534</v>
      </c>
      <c r="D988" s="122" t="s">
        <v>3393</v>
      </c>
      <c r="E988" s="126" t="s">
        <v>7887</v>
      </c>
      <c r="F988" s="126" t="s">
        <v>163</v>
      </c>
      <c r="G988" s="126" t="s">
        <v>3570</v>
      </c>
      <c r="H988" s="127">
        <v>500</v>
      </c>
      <c r="I988" s="127">
        <v>100</v>
      </c>
      <c r="J988" s="127">
        <v>100</v>
      </c>
      <c r="K988" s="126" t="s">
        <v>215</v>
      </c>
      <c r="L988" s="126" t="s">
        <v>215</v>
      </c>
      <c r="M988" s="153">
        <v>3.0000000000000001E-3</v>
      </c>
      <c r="N988" s="128" t="s">
        <v>46</v>
      </c>
      <c r="O988" s="155">
        <v>34974</v>
      </c>
      <c r="P988" s="153">
        <v>1.2229106031000001E-2</v>
      </c>
      <c r="Q988" s="153">
        <v>0.10375459609</v>
      </c>
      <c r="R988" s="153">
        <v>0.13301920887999999</v>
      </c>
      <c r="S988" s="153">
        <v>0.26233625848999997</v>
      </c>
      <c r="T988" s="153">
        <v>0.43569585418000001</v>
      </c>
      <c r="U988" s="153">
        <v>1.0024430332999998</v>
      </c>
      <c r="V988" s="153">
        <v>1.0013115585000001</v>
      </c>
      <c r="W988" s="153">
        <v>0.99901996295000006</v>
      </c>
      <c r="X988" s="153">
        <v>1.0155043428999999</v>
      </c>
      <c r="Y988" s="153">
        <v>1.0193109451</v>
      </c>
      <c r="Z988" s="153">
        <v>9.1228326536000009E-4</v>
      </c>
      <c r="AA988" s="153">
        <v>4.4727562905000004E-3</v>
      </c>
      <c r="AB988" s="178">
        <v>-0.48736790287999998</v>
      </c>
      <c r="AC988" s="177">
        <v>-0.25863324323999998</v>
      </c>
      <c r="AD988" s="153">
        <v>0</v>
      </c>
      <c r="AE988" s="153">
        <v>-4.9808275047999999E-2</v>
      </c>
      <c r="AF988" s="181">
        <v>51.717168702999999</v>
      </c>
      <c r="AG988" s="180">
        <v>5179161.4040999999</v>
      </c>
      <c r="AH988" s="180">
        <v>-405617.53639999998</v>
      </c>
      <c r="AI988" s="128" t="s">
        <v>46</v>
      </c>
      <c r="AJ988" s="128" t="s">
        <v>46</v>
      </c>
      <c r="AK988" s="128" t="s">
        <v>46</v>
      </c>
    </row>
    <row r="989" spans="1:37" ht="14.75" customHeight="1" x14ac:dyDescent="0.35">
      <c r="A989" s="8"/>
      <c r="B989" s="129">
        <v>32295478000182</v>
      </c>
      <c r="C989" s="125" t="s">
        <v>8535</v>
      </c>
      <c r="D989" s="122" t="s">
        <v>3552</v>
      </c>
      <c r="E989" s="126" t="s">
        <v>7887</v>
      </c>
      <c r="F989" s="126" t="s">
        <v>163</v>
      </c>
      <c r="G989" s="126" t="s">
        <v>3566</v>
      </c>
      <c r="H989" s="127">
        <v>1000</v>
      </c>
      <c r="I989" s="127">
        <v>1000</v>
      </c>
      <c r="J989" s="127">
        <v>1000</v>
      </c>
      <c r="K989" s="126" t="s">
        <v>224</v>
      </c>
      <c r="L989" s="126" t="s">
        <v>3378</v>
      </c>
      <c r="M989" s="153">
        <v>4.0000000000000001E-3</v>
      </c>
      <c r="N989" s="128" t="s">
        <v>46</v>
      </c>
      <c r="O989" s="155">
        <v>43553</v>
      </c>
      <c r="P989" s="153">
        <v>1.2049873879999999E-2</v>
      </c>
      <c r="Q989" s="153">
        <v>0.10405780239000001</v>
      </c>
      <c r="R989" s="153">
        <v>0.13262786491</v>
      </c>
      <c r="S989" s="153">
        <v>0.26721614573000002</v>
      </c>
      <c r="T989" s="153">
        <v>0.44163962943999996</v>
      </c>
      <c r="U989" s="153">
        <v>0.98775103369000006</v>
      </c>
      <c r="V989" s="153">
        <v>1.0042377322</v>
      </c>
      <c r="W989" s="153">
        <v>0.99608083523999991</v>
      </c>
      <c r="X989" s="153">
        <v>1.0343943991</v>
      </c>
      <c r="Y989" s="153">
        <v>1.033216414</v>
      </c>
      <c r="Z989" s="153">
        <v>1.1410055374E-3</v>
      </c>
      <c r="AA989" s="153">
        <v>6.5115255348000001E-3</v>
      </c>
      <c r="AB989" s="178">
        <v>-0.66643420083000005</v>
      </c>
      <c r="AC989" s="177">
        <v>8.2372451671000005E-2</v>
      </c>
      <c r="AD989" s="153">
        <v>0</v>
      </c>
      <c r="AE989" s="153">
        <v>-2.8664298967000002E-2</v>
      </c>
      <c r="AF989" s="181">
        <v>1.7464558761</v>
      </c>
      <c r="AG989" s="180">
        <v>56529.27536</v>
      </c>
      <c r="AH989" s="180">
        <v>-13024.69155</v>
      </c>
      <c r="AI989" s="128" t="s">
        <v>46</v>
      </c>
      <c r="AJ989" s="128" t="s">
        <v>46</v>
      </c>
      <c r="AK989" s="128" t="s">
        <v>46</v>
      </c>
    </row>
    <row r="990" spans="1:37" ht="14.75" customHeight="1" x14ac:dyDescent="0.35">
      <c r="A990" s="8"/>
      <c r="B990" s="129">
        <v>53345340000110</v>
      </c>
      <c r="C990" s="125" t="s">
        <v>8536</v>
      </c>
      <c r="D990" s="122"/>
      <c r="E990" s="126" t="s">
        <v>8323</v>
      </c>
      <c r="F990" s="126" t="s">
        <v>163</v>
      </c>
      <c r="G990" s="126" t="s">
        <v>3547</v>
      </c>
      <c r="H990" s="127">
        <v>5000</v>
      </c>
      <c r="I990" s="127">
        <v>5000</v>
      </c>
      <c r="J990" s="127">
        <v>5000</v>
      </c>
      <c r="K990" s="126" t="s">
        <v>214</v>
      </c>
      <c r="L990" s="126" t="s">
        <v>3554</v>
      </c>
      <c r="M990" s="153">
        <v>8.0000000000000002E-3</v>
      </c>
      <c r="N990" s="128" t="s">
        <v>46</v>
      </c>
      <c r="O990" s="155">
        <v>45313</v>
      </c>
      <c r="P990" s="153">
        <v>1.9791102271000002E-2</v>
      </c>
      <c r="Q990" s="153">
        <v>0.12981784261999998</v>
      </c>
      <c r="R990" s="153">
        <v>9.8753435324000008E-2</v>
      </c>
      <c r="S990" s="153" t="s">
        <v>46</v>
      </c>
      <c r="T990" s="153" t="s">
        <v>46</v>
      </c>
      <c r="U990" s="153">
        <v>1.6223142185000001</v>
      </c>
      <c r="V990" s="153">
        <v>1.2528419096999999</v>
      </c>
      <c r="W990" s="153">
        <v>0.74167223007000005</v>
      </c>
      <c r="X990" s="153" t="s">
        <v>46</v>
      </c>
      <c r="Y990" s="153" t="s">
        <v>46</v>
      </c>
      <c r="Z990" s="153">
        <v>4.1014067412999997E-2</v>
      </c>
      <c r="AA990" s="153">
        <v>3.9278355251999998E-2</v>
      </c>
      <c r="AB990" s="178">
        <v>-0.72472400067999998</v>
      </c>
      <c r="AC990" s="177">
        <v>-0.85059430787000001</v>
      </c>
      <c r="AD990" s="153">
        <v>-3.5902962418999998E-2</v>
      </c>
      <c r="AE990" s="153">
        <v>-3.9360255408999997E-2</v>
      </c>
      <c r="AF990" s="181">
        <v>1.1464255999999999</v>
      </c>
      <c r="AG990" s="180">
        <v>12380.04466</v>
      </c>
      <c r="AH990" s="180">
        <v>-2149.5837900000001</v>
      </c>
      <c r="AI990" s="128" t="s">
        <v>46</v>
      </c>
      <c r="AJ990" s="128" t="s">
        <v>46</v>
      </c>
      <c r="AK990" s="128" t="s">
        <v>46</v>
      </c>
    </row>
    <row r="991" spans="1:37" ht="14.75" customHeight="1" x14ac:dyDescent="0.35">
      <c r="A991" s="8"/>
      <c r="B991" s="129">
        <v>52890602000165</v>
      </c>
      <c r="C991" s="125" t="s">
        <v>8537</v>
      </c>
      <c r="D991" s="122"/>
      <c r="E991" s="126" t="s">
        <v>8538</v>
      </c>
      <c r="F991" s="126" t="s">
        <v>163</v>
      </c>
      <c r="G991" s="126" t="s">
        <v>3547</v>
      </c>
      <c r="H991" s="127">
        <v>100</v>
      </c>
      <c r="I991" s="127">
        <v>0</v>
      </c>
      <c r="J991" s="127">
        <v>0</v>
      </c>
      <c r="K991" s="126" t="s">
        <v>215</v>
      </c>
      <c r="L991" s="126" t="s">
        <v>215</v>
      </c>
      <c r="M991" s="153">
        <v>3.4999999999999996E-3</v>
      </c>
      <c r="N991" s="128" t="s">
        <v>46</v>
      </c>
      <c r="O991" s="155">
        <v>45258</v>
      </c>
      <c r="P991" s="153">
        <v>1.2066692285E-2</v>
      </c>
      <c r="Q991" s="153">
        <v>0.10247016899</v>
      </c>
      <c r="R991" s="153">
        <v>0.13117137443000002</v>
      </c>
      <c r="S991" s="153" t="s">
        <v>46</v>
      </c>
      <c r="T991" s="153" t="s">
        <v>46</v>
      </c>
      <c r="U991" s="153">
        <v>0.98912967027999998</v>
      </c>
      <c r="V991" s="153">
        <v>0.98891585022000006</v>
      </c>
      <c r="W991" s="153">
        <v>0.98514209129999997</v>
      </c>
      <c r="X991" s="153" t="s">
        <v>46</v>
      </c>
      <c r="Y991" s="153" t="s">
        <v>46</v>
      </c>
      <c r="Z991" s="153">
        <v>1.1164014462000001E-3</v>
      </c>
      <c r="AA991" s="153">
        <v>1.6246131306E-3</v>
      </c>
      <c r="AB991" s="178">
        <v>-2.3948906857000001</v>
      </c>
      <c r="AC991" s="177">
        <v>1.2731790909</v>
      </c>
      <c r="AD991" s="153">
        <v>0</v>
      </c>
      <c r="AE991" s="153">
        <v>0</v>
      </c>
      <c r="AF991" s="181">
        <v>1.2397567</v>
      </c>
      <c r="AG991" s="180">
        <v>473418.90354000003</v>
      </c>
      <c r="AH991" s="180">
        <v>9641.3603103000005</v>
      </c>
      <c r="AI991" s="128" t="s">
        <v>46</v>
      </c>
      <c r="AJ991" s="128" t="s">
        <v>46</v>
      </c>
      <c r="AK991" s="128" t="s">
        <v>46</v>
      </c>
    </row>
    <row r="992" spans="1:37" ht="14.75" customHeight="1" x14ac:dyDescent="0.35">
      <c r="A992" s="8"/>
      <c r="B992" s="129">
        <v>39974143000130</v>
      </c>
      <c r="C992" s="125" t="s">
        <v>8539</v>
      </c>
      <c r="D992" s="122"/>
      <c r="E992" s="126" t="s">
        <v>7554</v>
      </c>
      <c r="F992" s="126" t="s">
        <v>114</v>
      </c>
      <c r="G992" s="126" t="s">
        <v>4426</v>
      </c>
      <c r="H992" s="127">
        <v>5000</v>
      </c>
      <c r="I992" s="127">
        <v>5000</v>
      </c>
      <c r="J992" s="127">
        <v>1000</v>
      </c>
      <c r="K992" s="126" t="s">
        <v>222</v>
      </c>
      <c r="L992" s="126" t="s">
        <v>221</v>
      </c>
      <c r="M992" s="153">
        <v>5.0000000000000001E-3</v>
      </c>
      <c r="N992" s="128" t="s">
        <v>46</v>
      </c>
      <c r="O992" s="155">
        <v>44245</v>
      </c>
      <c r="P992" s="153">
        <v>8.8040566621000002E-2</v>
      </c>
      <c r="Q992" s="153">
        <v>0.50587710153999998</v>
      </c>
      <c r="R992" s="153">
        <v>0.63118269243000003</v>
      </c>
      <c r="S992" s="153">
        <v>0.97922078118</v>
      </c>
      <c r="T992" s="153">
        <v>1.1716037987000001</v>
      </c>
      <c r="U992" s="153">
        <v>7.2168523549999994</v>
      </c>
      <c r="V992" s="153">
        <v>4.8821026536999996</v>
      </c>
      <c r="W992" s="153">
        <v>4.7403988887999997</v>
      </c>
      <c r="X992" s="153">
        <v>3.7905662055999998</v>
      </c>
      <c r="Y992" s="153">
        <v>2.7409684162999999</v>
      </c>
      <c r="Z992" s="153">
        <v>0.24861751743999999</v>
      </c>
      <c r="AA992" s="153">
        <v>0.37675518583000001</v>
      </c>
      <c r="AB992" s="178">
        <v>1.9492621929</v>
      </c>
      <c r="AC992" s="177">
        <v>9.0402450292000003E-2</v>
      </c>
      <c r="AD992" s="153">
        <v>-0.14627736315000001</v>
      </c>
      <c r="AE992" s="153">
        <v>-0.60682429087</v>
      </c>
      <c r="AF992" s="181">
        <v>1.36294</v>
      </c>
      <c r="AG992" s="180">
        <v>46392.252639999999</v>
      </c>
      <c r="AH992" s="180">
        <v>1363.3604</v>
      </c>
      <c r="AI992" s="128" t="s">
        <v>46</v>
      </c>
      <c r="AJ992" s="128" t="s">
        <v>46</v>
      </c>
      <c r="AK992" s="128" t="s">
        <v>46</v>
      </c>
    </row>
    <row r="993" spans="1:37" ht="14.75" customHeight="1" x14ac:dyDescent="0.35">
      <c r="A993" s="8"/>
      <c r="B993" s="129">
        <v>11447072000106</v>
      </c>
      <c r="C993" s="125" t="s">
        <v>8540</v>
      </c>
      <c r="D993" s="122" t="s">
        <v>3394</v>
      </c>
      <c r="E993" s="126" t="s">
        <v>8541</v>
      </c>
      <c r="F993" s="126" t="s">
        <v>114</v>
      </c>
      <c r="G993" s="126" t="s">
        <v>115</v>
      </c>
      <c r="H993" s="127">
        <v>100</v>
      </c>
      <c r="I993" s="127">
        <v>100</v>
      </c>
      <c r="J993" s="127">
        <v>100</v>
      </c>
      <c r="K993" s="126" t="s">
        <v>8008</v>
      </c>
      <c r="L993" s="126" t="s">
        <v>7615</v>
      </c>
      <c r="M993" s="153">
        <v>0.02</v>
      </c>
      <c r="N993" s="128" t="s">
        <v>46</v>
      </c>
      <c r="O993" s="155">
        <v>40228</v>
      </c>
      <c r="P993" s="153">
        <v>3.4678997752E-2</v>
      </c>
      <c r="Q993" s="153">
        <v>0.12266134882999999</v>
      </c>
      <c r="R993" s="153">
        <v>6.7549016591999994E-2</v>
      </c>
      <c r="S993" s="153">
        <v>8.6370641992999986E-2</v>
      </c>
      <c r="T993" s="153">
        <v>0.26748075577000002</v>
      </c>
      <c r="U993" s="153">
        <v>2.8427032696999999</v>
      </c>
      <c r="V993" s="153">
        <v>1.1837762467999999</v>
      </c>
      <c r="W993" s="153">
        <v>0.50731632384000003</v>
      </c>
      <c r="X993" s="153">
        <v>0.33434098109999999</v>
      </c>
      <c r="Y993" s="153">
        <v>0.62577153156999998</v>
      </c>
      <c r="Z993" s="153">
        <v>0.14191322040999998</v>
      </c>
      <c r="AA993" s="153">
        <v>0.20790639122000001</v>
      </c>
      <c r="AB993" s="178">
        <v>-0.34234353362999997</v>
      </c>
      <c r="AC993" s="177">
        <v>8.9303394920000001E-2</v>
      </c>
      <c r="AD993" s="153">
        <v>-0.11159846162999999</v>
      </c>
      <c r="AE993" s="153">
        <v>-0.52541838634000004</v>
      </c>
      <c r="AF993" s="181">
        <v>4.0092224999999999</v>
      </c>
      <c r="AG993" s="180">
        <v>23912.78557</v>
      </c>
      <c r="AH993" s="180">
        <v>-1388.71849</v>
      </c>
      <c r="AI993" s="128" t="s">
        <v>46</v>
      </c>
      <c r="AJ993" s="128" t="s">
        <v>46</v>
      </c>
      <c r="AK993" s="128" t="s">
        <v>46</v>
      </c>
    </row>
    <row r="994" spans="1:37" ht="14.75" customHeight="1" x14ac:dyDescent="0.35">
      <c r="A994" s="8"/>
      <c r="B994" s="129">
        <v>53501945000153</v>
      </c>
      <c r="C994" s="125" t="s">
        <v>8542</v>
      </c>
      <c r="D994" s="122"/>
      <c r="E994" s="126" t="s">
        <v>8543</v>
      </c>
      <c r="F994" s="126" t="s">
        <v>163</v>
      </c>
      <c r="G994" s="126" t="s">
        <v>3547</v>
      </c>
      <c r="H994" s="127">
        <v>10000</v>
      </c>
      <c r="I994" s="127">
        <v>10000</v>
      </c>
      <c r="J994" s="127">
        <v>10000</v>
      </c>
      <c r="K994" s="126" t="s">
        <v>214</v>
      </c>
      <c r="L994" s="126" t="s">
        <v>3556</v>
      </c>
      <c r="M994" s="153">
        <v>6.0000000000000001E-3</v>
      </c>
      <c r="N994" s="128" t="s">
        <v>46</v>
      </c>
      <c r="O994" s="155">
        <v>45337</v>
      </c>
      <c r="P994" s="153">
        <v>2.3132581169000001E-2</v>
      </c>
      <c r="Q994" s="153">
        <v>0.12546304592000002</v>
      </c>
      <c r="R994" s="153">
        <v>0.15290122033</v>
      </c>
      <c r="S994" s="153" t="s">
        <v>46</v>
      </c>
      <c r="T994" s="153" t="s">
        <v>46</v>
      </c>
      <c r="U994" s="153">
        <v>1.8962215862</v>
      </c>
      <c r="V994" s="153">
        <v>1.2108147760999999</v>
      </c>
      <c r="W994" s="153">
        <v>1.1483407001000001</v>
      </c>
      <c r="X994" s="153" t="s">
        <v>46</v>
      </c>
      <c r="Y994" s="153" t="s">
        <v>46</v>
      </c>
      <c r="Z994" s="153">
        <v>1.2288543092999999E-2</v>
      </c>
      <c r="AA994" s="153">
        <v>1.0590942671000001E-2</v>
      </c>
      <c r="AB994" s="178">
        <v>1.4476865195999999</v>
      </c>
      <c r="AC994" s="177">
        <v>0.94632123123</v>
      </c>
      <c r="AD994" s="153">
        <v>-4.8144444143999997E-3</v>
      </c>
      <c r="AE994" s="153">
        <v>-4.8144444143999997E-3</v>
      </c>
      <c r="AF994" s="181">
        <v>1.2266756000000001</v>
      </c>
      <c r="AG994" s="180">
        <v>25542.996060000001</v>
      </c>
      <c r="AH994" s="180">
        <v>960</v>
      </c>
      <c r="AI994" s="128" t="s">
        <v>46</v>
      </c>
      <c r="AJ994" s="128" t="s">
        <v>46</v>
      </c>
      <c r="AK994" s="128" t="s">
        <v>46</v>
      </c>
    </row>
    <row r="995" spans="1:37" ht="14.75" customHeight="1" x14ac:dyDescent="0.35">
      <c r="A995" s="8"/>
      <c r="B995" s="129">
        <v>41771670000199</v>
      </c>
      <c r="C995" s="125" t="s">
        <v>8544</v>
      </c>
      <c r="D995" s="122"/>
      <c r="E995" s="126" t="s">
        <v>4263</v>
      </c>
      <c r="F995" s="126" t="s">
        <v>163</v>
      </c>
      <c r="G995" s="126" t="s">
        <v>3547</v>
      </c>
      <c r="H995" s="127">
        <v>0</v>
      </c>
      <c r="I995" s="127">
        <v>0</v>
      </c>
      <c r="J995" s="127">
        <v>0</v>
      </c>
      <c r="K995" s="126" t="s">
        <v>215</v>
      </c>
      <c r="L995" s="126" t="s">
        <v>3378</v>
      </c>
      <c r="M995" s="153">
        <v>8.8000000000000005E-3</v>
      </c>
      <c r="N995" s="128" t="s">
        <v>3553</v>
      </c>
      <c r="O995" s="155">
        <v>44559</v>
      </c>
      <c r="P995" s="153">
        <v>4.3368729693999998E-3</v>
      </c>
      <c r="Q995" s="153">
        <v>1.5949473882E-2</v>
      </c>
      <c r="R995" s="153">
        <v>-4.3297601850999998E-2</v>
      </c>
      <c r="S995" s="153">
        <v>-8.2748726278000007E-2</v>
      </c>
      <c r="T995" s="153">
        <v>-0.13235102151</v>
      </c>
      <c r="U995" s="153">
        <v>0.35550170908000001</v>
      </c>
      <c r="V995" s="153">
        <v>0.15392467563000001</v>
      </c>
      <c r="W995" s="153">
        <v>-0.32517986655999997</v>
      </c>
      <c r="X995" s="153">
        <v>-0.32032053588999998</v>
      </c>
      <c r="Y995" s="153">
        <v>-0.30963536498999999</v>
      </c>
      <c r="Z995" s="153">
        <v>6.4744072742999995E-2</v>
      </c>
      <c r="AA995" s="153">
        <v>6.0388813050000004E-2</v>
      </c>
      <c r="AB995" s="178">
        <v>-2.3953010135000001</v>
      </c>
      <c r="AC995" s="177">
        <v>-2.4257855406000002</v>
      </c>
      <c r="AD995" s="153">
        <v>-6.4019008148000003E-2</v>
      </c>
      <c r="AE995" s="153">
        <v>-0.16333872239000002</v>
      </c>
      <c r="AF995" s="181">
        <v>8.5594316169999995</v>
      </c>
      <c r="AG995" s="180">
        <v>555311.09239000001</v>
      </c>
      <c r="AH995" s="180">
        <v>0</v>
      </c>
      <c r="AI995" s="128" t="s">
        <v>46</v>
      </c>
      <c r="AJ995" s="128" t="s">
        <v>46</v>
      </c>
      <c r="AK995" s="128" t="s">
        <v>46</v>
      </c>
    </row>
    <row r="996" spans="1:37" ht="14.75" customHeight="1" x14ac:dyDescent="0.35">
      <c r="A996" s="8"/>
      <c r="B996" s="129">
        <v>55169240000106</v>
      </c>
      <c r="C996" s="125" t="s">
        <v>8545</v>
      </c>
      <c r="D996" s="122"/>
      <c r="E996" s="126" t="s">
        <v>4263</v>
      </c>
      <c r="F996" s="126" t="s">
        <v>163</v>
      </c>
      <c r="G996" s="126" t="s">
        <v>3547</v>
      </c>
      <c r="H996" s="127" t="s">
        <v>46</v>
      </c>
      <c r="I996" s="127" t="s">
        <v>46</v>
      </c>
      <c r="J996" s="127" t="s">
        <v>46</v>
      </c>
      <c r="K996" s="126" t="s">
        <v>222</v>
      </c>
      <c r="L996" s="126" t="s">
        <v>7448</v>
      </c>
      <c r="M996" s="153">
        <v>8.6999999999999994E-3</v>
      </c>
      <c r="N996" s="128" t="s">
        <v>7603</v>
      </c>
      <c r="O996" s="155">
        <v>45517</v>
      </c>
      <c r="P996" s="153">
        <v>2.4987539755E-2</v>
      </c>
      <c r="Q996" s="153">
        <v>0.15394585345</v>
      </c>
      <c r="R996" s="153">
        <v>0.18643479149</v>
      </c>
      <c r="S996" s="153" t="s">
        <v>46</v>
      </c>
      <c r="T996" s="153" t="s">
        <v>46</v>
      </c>
      <c r="U996" s="153">
        <v>2.0482760623999998</v>
      </c>
      <c r="V996" s="153">
        <v>1.4856957498000001</v>
      </c>
      <c r="W996" s="153">
        <v>1.4001893414</v>
      </c>
      <c r="X996" s="153" t="s">
        <v>46</v>
      </c>
      <c r="Y996" s="153" t="s">
        <v>46</v>
      </c>
      <c r="Z996" s="153">
        <v>1.8334312606000002E-2</v>
      </c>
      <c r="AA996" s="153">
        <v>4.4165735259E-2</v>
      </c>
      <c r="AB996" s="178">
        <v>2.5998486658000002</v>
      </c>
      <c r="AC996" s="177">
        <v>1.8381575658</v>
      </c>
      <c r="AD996" s="153">
        <v>-6.8041659308000005E-3</v>
      </c>
      <c r="AE996" s="153">
        <v>-6.8041659308000005E-3</v>
      </c>
      <c r="AF996" s="181">
        <v>1.2550914</v>
      </c>
      <c r="AG996" s="180">
        <v>22525.970310000001</v>
      </c>
      <c r="AH996" s="180">
        <v>17003.49595</v>
      </c>
      <c r="AI996" s="128" t="s">
        <v>46</v>
      </c>
      <c r="AJ996" s="128" t="s">
        <v>46</v>
      </c>
      <c r="AK996" s="128" t="s">
        <v>46</v>
      </c>
    </row>
    <row r="997" spans="1:37" ht="14.75" customHeight="1" x14ac:dyDescent="0.35">
      <c r="A997" s="8"/>
      <c r="B997" s="129">
        <v>55362588000115</v>
      </c>
      <c r="C997" s="125" t="s">
        <v>8546</v>
      </c>
      <c r="D997" s="122"/>
      <c r="E997" s="126" t="s">
        <v>4263</v>
      </c>
      <c r="F997" s="126" t="s">
        <v>163</v>
      </c>
      <c r="G997" s="126" t="s">
        <v>3547</v>
      </c>
      <c r="H997" s="127" t="s">
        <v>46</v>
      </c>
      <c r="I997" s="127" t="s">
        <v>46</v>
      </c>
      <c r="J997" s="127" t="s">
        <v>46</v>
      </c>
      <c r="K997" s="126" t="s">
        <v>222</v>
      </c>
      <c r="L997" s="126" t="s">
        <v>7448</v>
      </c>
      <c r="M997" s="153">
        <v>8.6999999999999994E-3</v>
      </c>
      <c r="N997" s="128" t="s">
        <v>8547</v>
      </c>
      <c r="O997" s="155">
        <v>45457</v>
      </c>
      <c r="P997" s="153">
        <v>1.7993113759E-2</v>
      </c>
      <c r="Q997" s="153">
        <v>0.15113801627000001</v>
      </c>
      <c r="R997" s="153">
        <v>0.12354915520000001</v>
      </c>
      <c r="S997" s="153" t="s">
        <v>46</v>
      </c>
      <c r="T997" s="153" t="s">
        <v>46</v>
      </c>
      <c r="U997" s="153">
        <v>1.4749296874000002</v>
      </c>
      <c r="V997" s="153">
        <v>1.4585979639000002</v>
      </c>
      <c r="W997" s="153">
        <v>0.9278966059699999</v>
      </c>
      <c r="X997" s="153" t="s">
        <v>46</v>
      </c>
      <c r="Y997" s="153" t="s">
        <v>46</v>
      </c>
      <c r="Z997" s="153">
        <v>4.7929683585999999E-2</v>
      </c>
      <c r="AA997" s="153">
        <v>5.4133794817000001E-2</v>
      </c>
      <c r="AB997" s="178">
        <v>-0.15397566889</v>
      </c>
      <c r="AC997" s="177">
        <v>0.34232424028000003</v>
      </c>
      <c r="AD997" s="153">
        <v>-3.7254540882999995E-2</v>
      </c>
      <c r="AE997" s="153">
        <v>-3.7254540882999995E-2</v>
      </c>
      <c r="AF997" s="181">
        <v>1.1935502</v>
      </c>
      <c r="AG997" s="180">
        <v>15520.71063</v>
      </c>
      <c r="AH997" s="180">
        <v>9403.8770100000002</v>
      </c>
      <c r="AI997" s="128" t="s">
        <v>46</v>
      </c>
      <c r="AJ997" s="128" t="s">
        <v>46</v>
      </c>
      <c r="AK997" s="128" t="s">
        <v>46</v>
      </c>
    </row>
    <row r="998" spans="1:37" ht="14.75" customHeight="1" x14ac:dyDescent="0.35">
      <c r="A998" s="8"/>
      <c r="B998" s="129">
        <v>54485055000168</v>
      </c>
      <c r="C998" s="125" t="s">
        <v>8548</v>
      </c>
      <c r="D998" s="122"/>
      <c r="E998" s="126" t="s">
        <v>8549</v>
      </c>
      <c r="F998" s="126" t="s">
        <v>163</v>
      </c>
      <c r="G998" s="126" t="s">
        <v>3547</v>
      </c>
      <c r="H998" s="127">
        <v>100</v>
      </c>
      <c r="I998" s="127">
        <v>100</v>
      </c>
      <c r="J998" s="127">
        <v>100</v>
      </c>
      <c r="K998" s="126" t="s">
        <v>7484</v>
      </c>
      <c r="L998" s="126" t="s">
        <v>7498</v>
      </c>
      <c r="M998" s="153">
        <v>6.9999999999999993E-3</v>
      </c>
      <c r="N998" s="128" t="s">
        <v>7431</v>
      </c>
      <c r="O998" s="155">
        <v>45401</v>
      </c>
      <c r="P998" s="153">
        <v>1.2850180925000001E-2</v>
      </c>
      <c r="Q998" s="153">
        <v>0.11424254379000001</v>
      </c>
      <c r="R998" s="153">
        <v>0.14560126353</v>
      </c>
      <c r="S998" s="153" t="s">
        <v>46</v>
      </c>
      <c r="T998" s="153" t="s">
        <v>46</v>
      </c>
      <c r="U998" s="153">
        <v>1.0533537211999999</v>
      </c>
      <c r="V998" s="153">
        <v>1.1025283108000001</v>
      </c>
      <c r="W998" s="153">
        <v>1.0935155163000001</v>
      </c>
      <c r="X998" s="153" t="s">
        <v>46</v>
      </c>
      <c r="Y998" s="153" t="s">
        <v>46</v>
      </c>
      <c r="Z998" s="153">
        <v>1.3574181397E-3</v>
      </c>
      <c r="AA998" s="153">
        <v>1.3599715797E-3</v>
      </c>
      <c r="AB998" s="178">
        <v>10.43456525</v>
      </c>
      <c r="AC998" s="177">
        <v>12.633576554999999</v>
      </c>
      <c r="AD998" s="153">
        <v>0</v>
      </c>
      <c r="AE998" s="153">
        <v>0</v>
      </c>
      <c r="AF998" s="181">
        <v>1.2065201000000001</v>
      </c>
      <c r="AG998" s="180">
        <v>42359.661690000001</v>
      </c>
      <c r="AH998" s="180">
        <v>19391.527180000001</v>
      </c>
      <c r="AI998" s="128" t="s">
        <v>46</v>
      </c>
      <c r="AJ998" s="128" t="s">
        <v>46</v>
      </c>
      <c r="AK998" s="128" t="s">
        <v>46</v>
      </c>
    </row>
    <row r="999" spans="1:37" ht="14.75" customHeight="1" x14ac:dyDescent="0.35">
      <c r="A999" s="8"/>
      <c r="B999" s="129">
        <v>49933828000191</v>
      </c>
      <c r="C999" s="125" t="s">
        <v>8550</v>
      </c>
      <c r="D999" s="122"/>
      <c r="E999" s="126" t="s">
        <v>8549</v>
      </c>
      <c r="F999" s="126" t="s">
        <v>163</v>
      </c>
      <c r="G999" s="126" t="s">
        <v>8093</v>
      </c>
      <c r="H999" s="127">
        <v>1000</v>
      </c>
      <c r="I999" s="127">
        <v>0</v>
      </c>
      <c r="J999" s="127">
        <v>0</v>
      </c>
      <c r="K999" s="126" t="s">
        <v>269</v>
      </c>
      <c r="L999" s="126" t="s">
        <v>8021</v>
      </c>
      <c r="M999" s="153">
        <v>1.7000000000000001E-3</v>
      </c>
      <c r="N999" s="128" t="s">
        <v>7851</v>
      </c>
      <c r="O999" s="155">
        <v>45015</v>
      </c>
      <c r="P999" s="153">
        <v>1.2832835946000001E-2</v>
      </c>
      <c r="Q999" s="153">
        <v>0.11131071141</v>
      </c>
      <c r="R999" s="153">
        <v>0.14164922241</v>
      </c>
      <c r="S999" s="153">
        <v>0.28193033715999999</v>
      </c>
      <c r="T999" s="153" t="s">
        <v>46</v>
      </c>
      <c r="U999" s="153">
        <v>1.0519319203999999</v>
      </c>
      <c r="V999" s="153">
        <v>1.0742338760000001</v>
      </c>
      <c r="W999" s="153">
        <v>1.0638343296999999</v>
      </c>
      <c r="X999" s="153">
        <v>1.0913530726</v>
      </c>
      <c r="Y999" s="153" t="s">
        <v>46</v>
      </c>
      <c r="Z999" s="153">
        <v>1.6862816267E-3</v>
      </c>
      <c r="AA999" s="153">
        <v>2.1191221892999999E-3</v>
      </c>
      <c r="AB999" s="178">
        <v>5.2391961500999997</v>
      </c>
      <c r="AC999" s="177">
        <v>5.7854835231999999</v>
      </c>
      <c r="AD999" s="153">
        <v>0</v>
      </c>
      <c r="AE999" s="153">
        <v>-1.5741433519000001E-3</v>
      </c>
      <c r="AF999" s="181">
        <v>1377.9343455999999</v>
      </c>
      <c r="AG999" s="180">
        <v>353693.01887000003</v>
      </c>
      <c r="AH999" s="180">
        <v>41367.6155</v>
      </c>
      <c r="AI999" s="128" t="s">
        <v>46</v>
      </c>
      <c r="AJ999" s="128" t="s">
        <v>46</v>
      </c>
      <c r="AK999" s="128" t="s">
        <v>46</v>
      </c>
    </row>
    <row r="1000" spans="1:37" ht="14.75" customHeight="1" x14ac:dyDescent="0.35">
      <c r="A1000" s="8"/>
      <c r="B1000" s="129">
        <v>51050454000108</v>
      </c>
      <c r="C1000" s="125" t="s">
        <v>8551</v>
      </c>
      <c r="D1000" s="122"/>
      <c r="E1000" s="126" t="s">
        <v>8552</v>
      </c>
      <c r="F1000" s="126" t="s">
        <v>114</v>
      </c>
      <c r="G1000" s="126" t="s">
        <v>115</v>
      </c>
      <c r="H1000" s="127">
        <v>500</v>
      </c>
      <c r="I1000" s="127">
        <v>0</v>
      </c>
      <c r="J1000" s="127">
        <v>0</v>
      </c>
      <c r="K1000" s="126" t="s">
        <v>3554</v>
      </c>
      <c r="L1000" s="126" t="s">
        <v>3607</v>
      </c>
      <c r="M1000" s="153">
        <v>0.02</v>
      </c>
      <c r="N1000" s="128" t="s">
        <v>7431</v>
      </c>
      <c r="O1000" s="155">
        <v>45133</v>
      </c>
      <c r="P1000" s="153">
        <v>3.1197629623E-2</v>
      </c>
      <c r="Q1000" s="153">
        <v>0.22453268056999998</v>
      </c>
      <c r="R1000" s="153">
        <v>9.8791369751999994E-2</v>
      </c>
      <c r="S1000" s="153">
        <v>0.12414644192</v>
      </c>
      <c r="T1000" s="153" t="s">
        <v>46</v>
      </c>
      <c r="U1000" s="153">
        <v>2.5573289161999999</v>
      </c>
      <c r="V1000" s="153">
        <v>2.1669128574999998</v>
      </c>
      <c r="W1000" s="153">
        <v>0.74195713065999991</v>
      </c>
      <c r="X1000" s="153">
        <v>0.48057120144000004</v>
      </c>
      <c r="Y1000" s="153" t="s">
        <v>46</v>
      </c>
      <c r="Z1000" s="153">
        <v>0.16371969277000001</v>
      </c>
      <c r="AA1000" s="153">
        <v>0.14580538029000001</v>
      </c>
      <c r="AB1000" s="178">
        <v>-0.10609529693</v>
      </c>
      <c r="AC1000" s="177">
        <v>-0.42082409705000001</v>
      </c>
      <c r="AD1000" s="153">
        <v>-0.12408507843000001</v>
      </c>
      <c r="AE1000" s="153">
        <v>-0.17481214108999998</v>
      </c>
      <c r="AF1000" s="181">
        <v>1.0958365000000001</v>
      </c>
      <c r="AG1000" s="180">
        <v>10110.30351</v>
      </c>
      <c r="AH1000" s="180">
        <v>-105.9697</v>
      </c>
      <c r="AI1000" s="128" t="s">
        <v>46</v>
      </c>
      <c r="AJ1000" s="128" t="s">
        <v>46</v>
      </c>
      <c r="AK1000" s="128" t="s">
        <v>46</v>
      </c>
    </row>
    <row r="1001" spans="1:37" ht="14.75" customHeight="1" x14ac:dyDescent="0.35">
      <c r="A1001" s="8"/>
      <c r="B1001" s="129">
        <v>36440467000108</v>
      </c>
      <c r="C1001" s="125" t="s">
        <v>8553</v>
      </c>
      <c r="D1001" s="122"/>
      <c r="E1001" s="126" t="s">
        <v>8554</v>
      </c>
      <c r="F1001" s="126" t="s">
        <v>114</v>
      </c>
      <c r="G1001" s="126" t="s">
        <v>115</v>
      </c>
      <c r="H1001" s="127">
        <v>10000</v>
      </c>
      <c r="I1001" s="127">
        <v>100</v>
      </c>
      <c r="J1001" s="127">
        <v>10000</v>
      </c>
      <c r="K1001" s="126" t="s">
        <v>214</v>
      </c>
      <c r="L1001" s="126" t="s">
        <v>3556</v>
      </c>
      <c r="M1001" s="153">
        <v>3.4999999999999996E-3</v>
      </c>
      <c r="N1001" s="128" t="s">
        <v>46</v>
      </c>
      <c r="O1001" s="155">
        <v>43913</v>
      </c>
      <c r="P1001" s="153">
        <v>3.6647065343000003E-2</v>
      </c>
      <c r="Q1001" s="153">
        <v>0.32495761692999997</v>
      </c>
      <c r="R1001" s="153">
        <v>0.17409281332999998</v>
      </c>
      <c r="S1001" s="153">
        <v>0.30343442055000003</v>
      </c>
      <c r="T1001" s="153">
        <v>0.37477415702</v>
      </c>
      <c r="U1001" s="153">
        <v>3.0040295056000001</v>
      </c>
      <c r="V1001" s="153">
        <v>3.1360906417000001</v>
      </c>
      <c r="W1001" s="153">
        <v>1.3074968448000002</v>
      </c>
      <c r="X1001" s="153">
        <v>1.1745954356999999</v>
      </c>
      <c r="Y1001" s="153">
        <v>0.87678456551999995</v>
      </c>
      <c r="Z1001" s="153">
        <v>0.16296234992</v>
      </c>
      <c r="AA1001" s="153">
        <v>0.16251292659</v>
      </c>
      <c r="AB1001" s="178">
        <v>0.30770006211000001</v>
      </c>
      <c r="AC1001" s="177">
        <v>2.4811467201000002E-2</v>
      </c>
      <c r="AD1001" s="153">
        <v>-0.13068176986999999</v>
      </c>
      <c r="AE1001" s="153">
        <v>-0.33327207314000001</v>
      </c>
      <c r="AF1001" s="181">
        <v>1.5714367</v>
      </c>
      <c r="AG1001" s="180">
        <v>50244.455070000004</v>
      </c>
      <c r="AH1001" s="180">
        <v>1393.01235</v>
      </c>
      <c r="AI1001" s="128" t="s">
        <v>46</v>
      </c>
      <c r="AJ1001" s="128" t="s">
        <v>46</v>
      </c>
      <c r="AK1001" s="128" t="s">
        <v>46</v>
      </c>
    </row>
    <row r="1002" spans="1:37" ht="14.75" customHeight="1" x14ac:dyDescent="0.35">
      <c r="A1002" s="8"/>
      <c r="B1002" s="129">
        <v>26623196000164</v>
      </c>
      <c r="C1002" s="125" t="s">
        <v>8555</v>
      </c>
      <c r="D1002" s="122" t="s">
        <v>3393</v>
      </c>
      <c r="E1002" s="126" t="s">
        <v>8323</v>
      </c>
      <c r="F1002" s="126" t="s">
        <v>114</v>
      </c>
      <c r="G1002" s="126" t="s">
        <v>115</v>
      </c>
      <c r="H1002" s="127">
        <v>5000</v>
      </c>
      <c r="I1002" s="127">
        <v>1000</v>
      </c>
      <c r="J1002" s="127">
        <v>5000</v>
      </c>
      <c r="K1002" s="126" t="s">
        <v>214</v>
      </c>
      <c r="L1002" s="126" t="s">
        <v>3556</v>
      </c>
      <c r="M1002" s="153">
        <v>7.4999999999999997E-3</v>
      </c>
      <c r="N1002" s="128" t="s">
        <v>8556</v>
      </c>
      <c r="O1002" s="155">
        <v>42761</v>
      </c>
      <c r="P1002" s="153">
        <v>3.8981286967000005E-2</v>
      </c>
      <c r="Q1002" s="153">
        <v>0.31863618892000001</v>
      </c>
      <c r="R1002" s="153">
        <v>0.13725720186000001</v>
      </c>
      <c r="S1002" s="153">
        <v>0.26136745415000001</v>
      </c>
      <c r="T1002" s="153">
        <v>0.33362998054000004</v>
      </c>
      <c r="U1002" s="153">
        <v>3.1953700828000002</v>
      </c>
      <c r="V1002" s="153">
        <v>3.0750840050999999</v>
      </c>
      <c r="W1002" s="153">
        <v>1.0308487463</v>
      </c>
      <c r="X1002" s="153">
        <v>1.0117540987</v>
      </c>
      <c r="Y1002" s="153">
        <v>0.78052771795999998</v>
      </c>
      <c r="Z1002" s="153">
        <v>0.17349365306</v>
      </c>
      <c r="AA1002" s="153">
        <v>0.21935803474000001</v>
      </c>
      <c r="AB1002" s="178">
        <v>0.10873001747</v>
      </c>
      <c r="AC1002" s="177">
        <v>0.16338202639999999</v>
      </c>
      <c r="AD1002" s="153">
        <v>-0.15652807974999999</v>
      </c>
      <c r="AE1002" s="153">
        <v>-0.43643852461999999</v>
      </c>
      <c r="AF1002" s="181">
        <v>2.1989854000000002</v>
      </c>
      <c r="AG1002" s="180">
        <v>103371.05499999999</v>
      </c>
      <c r="AH1002" s="180">
        <v>-8128.0035699999999</v>
      </c>
      <c r="AI1002" s="128" t="s">
        <v>46</v>
      </c>
      <c r="AJ1002" s="128" t="s">
        <v>46</v>
      </c>
      <c r="AK1002" s="128" t="s">
        <v>46</v>
      </c>
    </row>
    <row r="1003" spans="1:37" ht="14.75" customHeight="1" x14ac:dyDescent="0.35">
      <c r="A1003" s="8"/>
      <c r="B1003" s="129">
        <v>17447468000121</v>
      </c>
      <c r="C1003" s="125" t="s">
        <v>8557</v>
      </c>
      <c r="D1003" s="122"/>
      <c r="E1003" s="126" t="s">
        <v>8323</v>
      </c>
      <c r="F1003" s="126" t="s">
        <v>114</v>
      </c>
      <c r="G1003" s="126" t="s">
        <v>115</v>
      </c>
      <c r="H1003" s="127">
        <v>5000</v>
      </c>
      <c r="I1003" s="127">
        <v>5000</v>
      </c>
      <c r="J1003" s="127">
        <v>5000</v>
      </c>
      <c r="K1003" s="126" t="s">
        <v>222</v>
      </c>
      <c r="L1003" s="126" t="s">
        <v>221</v>
      </c>
      <c r="M1003" s="153">
        <v>4.7499999999999999E-3</v>
      </c>
      <c r="N1003" s="128" t="s">
        <v>46</v>
      </c>
      <c r="O1003" s="155">
        <v>41353</v>
      </c>
      <c r="P1003" s="153">
        <v>2.2802849166999997E-2</v>
      </c>
      <c r="Q1003" s="153">
        <v>0.40443497849000004</v>
      </c>
      <c r="R1003" s="153">
        <v>0.41229819933</v>
      </c>
      <c r="S1003" s="153">
        <v>0.57545778437000006</v>
      </c>
      <c r="T1003" s="153">
        <v>0.8323946859100001</v>
      </c>
      <c r="U1003" s="153">
        <v>1.8691928282000001</v>
      </c>
      <c r="V1003" s="153">
        <v>3.9031082365999996</v>
      </c>
      <c r="W1003" s="153">
        <v>3.0965011388999999</v>
      </c>
      <c r="X1003" s="153">
        <v>2.2275985886999998</v>
      </c>
      <c r="Y1003" s="153">
        <v>1.947388312</v>
      </c>
      <c r="Z1003" s="153">
        <v>0.10605396958</v>
      </c>
      <c r="AA1003" s="153">
        <v>0.13095137734000001</v>
      </c>
      <c r="AB1003" s="178">
        <v>2.3990932320999998</v>
      </c>
      <c r="AC1003" s="177">
        <v>0.47958355536000002</v>
      </c>
      <c r="AD1003" s="153">
        <v>-4.3142305584E-2</v>
      </c>
      <c r="AE1003" s="153">
        <v>-0.32346716413000004</v>
      </c>
      <c r="AF1003" s="181">
        <v>6.0461805000000002</v>
      </c>
      <c r="AG1003" s="180">
        <v>143329.24904</v>
      </c>
      <c r="AH1003" s="180">
        <v>-17493.442490000001</v>
      </c>
      <c r="AI1003" s="128" t="s">
        <v>46</v>
      </c>
      <c r="AJ1003" s="128" t="s">
        <v>46</v>
      </c>
      <c r="AK1003" s="128" t="s">
        <v>46</v>
      </c>
    </row>
    <row r="1004" spans="1:37" ht="14.75" customHeight="1" x14ac:dyDescent="0.35">
      <c r="A1004" s="8"/>
      <c r="B1004" s="129">
        <v>35002927000145</v>
      </c>
      <c r="C1004" s="125" t="s">
        <v>8558</v>
      </c>
      <c r="D1004" s="122"/>
      <c r="E1004" s="126" t="s">
        <v>7887</v>
      </c>
      <c r="F1004" s="126" t="s">
        <v>114</v>
      </c>
      <c r="G1004" s="126" t="s">
        <v>4426</v>
      </c>
      <c r="H1004" s="127">
        <v>5000</v>
      </c>
      <c r="I1004" s="127">
        <v>5000</v>
      </c>
      <c r="J1004" s="127">
        <v>5000</v>
      </c>
      <c r="K1004" s="126" t="s">
        <v>8130</v>
      </c>
      <c r="L1004" s="126" t="s">
        <v>8008</v>
      </c>
      <c r="M1004" s="153">
        <v>8.0000000000000002E-3</v>
      </c>
      <c r="N1004" s="128" t="s">
        <v>46</v>
      </c>
      <c r="O1004" s="155">
        <v>43881</v>
      </c>
      <c r="P1004" s="153">
        <v>3.2346683804999998E-2</v>
      </c>
      <c r="Q1004" s="153">
        <v>0.17258233875999998</v>
      </c>
      <c r="R1004" s="153">
        <v>0.20421578701000001</v>
      </c>
      <c r="S1004" s="153">
        <v>0.58719078921000001</v>
      </c>
      <c r="T1004" s="153">
        <v>0.97352671165000004</v>
      </c>
      <c r="U1004" s="153">
        <v>2.6515190684999999</v>
      </c>
      <c r="V1004" s="153">
        <v>1.6655521498999999</v>
      </c>
      <c r="W1004" s="153">
        <v>1.5337307272</v>
      </c>
      <c r="X1004" s="153">
        <v>2.2730170810999999</v>
      </c>
      <c r="Y1004" s="153">
        <v>2.2775668463000001</v>
      </c>
      <c r="Z1004" s="153">
        <v>0.20206069182</v>
      </c>
      <c r="AA1004" s="153">
        <v>0.16808283251</v>
      </c>
      <c r="AB1004" s="178">
        <v>0.42124049730000002</v>
      </c>
      <c r="AC1004" s="177">
        <v>0.47975597236</v>
      </c>
      <c r="AD1004" s="153">
        <v>-9.6676952070999994E-2</v>
      </c>
      <c r="AE1004" s="153">
        <v>-0.19675319999999999</v>
      </c>
      <c r="AF1004" s="181">
        <v>2.3589416769999998</v>
      </c>
      <c r="AG1004" s="180">
        <v>101565.23882</v>
      </c>
      <c r="AH1004" s="180">
        <v>16918.208849999999</v>
      </c>
      <c r="AI1004" s="128" t="s">
        <v>46</v>
      </c>
      <c r="AJ1004" s="128" t="s">
        <v>46</v>
      </c>
      <c r="AK1004" s="128" t="s">
        <v>46</v>
      </c>
    </row>
    <row r="1005" spans="1:37" ht="14.75" customHeight="1" x14ac:dyDescent="0.35">
      <c r="A1005" s="8"/>
      <c r="B1005" s="129">
        <v>23186354000178</v>
      </c>
      <c r="C1005" s="125" t="s">
        <v>8559</v>
      </c>
      <c r="D1005" s="122" t="s">
        <v>3552</v>
      </c>
      <c r="E1005" s="126" t="s">
        <v>8560</v>
      </c>
      <c r="F1005" s="126" t="s">
        <v>163</v>
      </c>
      <c r="G1005" s="126" t="s">
        <v>3547</v>
      </c>
      <c r="H1005" s="127">
        <v>100</v>
      </c>
      <c r="I1005" s="127">
        <v>0</v>
      </c>
      <c r="J1005" s="127">
        <v>0</v>
      </c>
      <c r="K1005" s="126" t="s">
        <v>214</v>
      </c>
      <c r="L1005" s="126" t="s">
        <v>3554</v>
      </c>
      <c r="M1005" s="153">
        <v>0.01</v>
      </c>
      <c r="N1005" s="128" t="s">
        <v>8561</v>
      </c>
      <c r="O1005" s="155">
        <v>42320</v>
      </c>
      <c r="P1005" s="153">
        <v>1.4048833615000001E-2</v>
      </c>
      <c r="Q1005" s="153">
        <v>0.1114715825</v>
      </c>
      <c r="R1005" s="153">
        <v>9.392780588300001E-2</v>
      </c>
      <c r="S1005" s="153">
        <v>0.20642042277000003</v>
      </c>
      <c r="T1005" s="153">
        <v>0.27330616665000002</v>
      </c>
      <c r="U1005" s="153">
        <v>1.1516095573</v>
      </c>
      <c r="V1005" s="153">
        <v>1.0757864055999999</v>
      </c>
      <c r="W1005" s="153">
        <v>0.70543009491999997</v>
      </c>
      <c r="X1005" s="153">
        <v>0.79905399654000009</v>
      </c>
      <c r="Y1005" s="153">
        <v>0.63940008693000006</v>
      </c>
      <c r="Z1005" s="153">
        <v>3.5323037460000005E-2</v>
      </c>
      <c r="AA1005" s="153">
        <v>4.7323778968000003E-2</v>
      </c>
      <c r="AB1005" s="178">
        <v>-0.96864472589999995</v>
      </c>
      <c r="AC1005" s="177">
        <v>0.1049402889</v>
      </c>
      <c r="AD1005" s="153">
        <v>-3.0490464253999996E-2</v>
      </c>
      <c r="AE1005" s="153">
        <v>-8.0314307683999997E-2</v>
      </c>
      <c r="AF1005" s="181">
        <v>2.4927101</v>
      </c>
      <c r="AG1005" s="180">
        <v>15612.035019999999</v>
      </c>
      <c r="AH1005" s="180">
        <v>180.27611999999999</v>
      </c>
      <c r="AI1005" s="128" t="s">
        <v>46</v>
      </c>
      <c r="AJ1005" s="128" t="s">
        <v>46</v>
      </c>
      <c r="AK1005" s="128" t="s">
        <v>46</v>
      </c>
    </row>
    <row r="1006" spans="1:37" ht="14.75" customHeight="1" x14ac:dyDescent="0.35">
      <c r="A1006" s="8"/>
      <c r="B1006" s="129">
        <v>22344837000190</v>
      </c>
      <c r="C1006" s="125" t="s">
        <v>8562</v>
      </c>
      <c r="D1006" s="122" t="s">
        <v>3552</v>
      </c>
      <c r="E1006" s="126" t="s">
        <v>8560</v>
      </c>
      <c r="F1006" s="126" t="s">
        <v>114</v>
      </c>
      <c r="G1006" s="126" t="s">
        <v>115</v>
      </c>
      <c r="H1006" s="127">
        <v>100</v>
      </c>
      <c r="I1006" s="127">
        <v>0</v>
      </c>
      <c r="J1006" s="127">
        <v>0</v>
      </c>
      <c r="K1006" s="126" t="s">
        <v>216</v>
      </c>
      <c r="L1006" s="126" t="s">
        <v>223</v>
      </c>
      <c r="M1006" s="153">
        <v>0.02</v>
      </c>
      <c r="N1006" s="128" t="s">
        <v>46</v>
      </c>
      <c r="O1006" s="155">
        <v>42307</v>
      </c>
      <c r="P1006" s="153">
        <v>3.3278513189999998E-2</v>
      </c>
      <c r="Q1006" s="153">
        <v>0.30363097951000001</v>
      </c>
      <c r="R1006" s="153">
        <v>0.20129122792000001</v>
      </c>
      <c r="S1006" s="153">
        <v>0.21390119285</v>
      </c>
      <c r="T1006" s="153">
        <v>0.32599565895999999</v>
      </c>
      <c r="U1006" s="153">
        <v>2.7279028918999999</v>
      </c>
      <c r="V1006" s="153">
        <v>2.9302722070999998</v>
      </c>
      <c r="W1006" s="153">
        <v>1.5117662834999999</v>
      </c>
      <c r="X1006" s="153">
        <v>0.82801207710000002</v>
      </c>
      <c r="Y1006" s="153">
        <v>0.76266721396999992</v>
      </c>
      <c r="Z1006" s="153">
        <v>0.15092379439</v>
      </c>
      <c r="AA1006" s="153">
        <v>0.24175848986999998</v>
      </c>
      <c r="AB1006" s="178">
        <v>0.48108550069</v>
      </c>
      <c r="AC1006" s="177">
        <v>0.20316284519</v>
      </c>
      <c r="AD1006" s="153">
        <v>-0.10155677856000001</v>
      </c>
      <c r="AE1006" s="153">
        <v>-0.53119253805</v>
      </c>
      <c r="AF1006" s="181">
        <v>2.8921168000000002</v>
      </c>
      <c r="AG1006" s="180">
        <v>60323.61</v>
      </c>
      <c r="AH1006" s="180">
        <v>-1044.45372</v>
      </c>
      <c r="AI1006" s="128" t="s">
        <v>46</v>
      </c>
      <c r="AJ1006" s="128" t="s">
        <v>46</v>
      </c>
      <c r="AK1006" s="128" t="s">
        <v>46</v>
      </c>
    </row>
    <row r="1007" spans="1:37" ht="14.75" customHeight="1" x14ac:dyDescent="0.35">
      <c r="A1007" s="8"/>
      <c r="B1007" s="129">
        <v>36436823000101</v>
      </c>
      <c r="C1007" s="125" t="s">
        <v>8563</v>
      </c>
      <c r="D1007" s="122"/>
      <c r="E1007" s="126" t="s">
        <v>8560</v>
      </c>
      <c r="F1007" s="126" t="s">
        <v>114</v>
      </c>
      <c r="G1007" s="126" t="s">
        <v>115</v>
      </c>
      <c r="H1007" s="127">
        <v>100</v>
      </c>
      <c r="I1007" s="127">
        <v>0</v>
      </c>
      <c r="J1007" s="127">
        <v>0</v>
      </c>
      <c r="K1007" s="126" t="s">
        <v>214</v>
      </c>
      <c r="L1007" s="126" t="s">
        <v>3554</v>
      </c>
      <c r="M1007" s="153">
        <v>0.02</v>
      </c>
      <c r="N1007" s="128" t="s">
        <v>46</v>
      </c>
      <c r="O1007" s="155">
        <v>44007</v>
      </c>
      <c r="P1007" s="153">
        <v>2.7098503112999998E-2</v>
      </c>
      <c r="Q1007" s="153">
        <v>0.21319677816999999</v>
      </c>
      <c r="R1007" s="153">
        <v>0.17700956659</v>
      </c>
      <c r="S1007" s="153">
        <v>0.22190799385999999</v>
      </c>
      <c r="T1007" s="153">
        <v>0.36345918159000001</v>
      </c>
      <c r="U1007" s="153">
        <v>2.2213157355999997</v>
      </c>
      <c r="V1007" s="153">
        <v>2.0575126909999999</v>
      </c>
      <c r="W1007" s="153">
        <v>1.3294026639000001</v>
      </c>
      <c r="X1007" s="153">
        <v>0.85900642474</v>
      </c>
      <c r="Y1007" s="153">
        <v>0.85031316764999998</v>
      </c>
      <c r="Z1007" s="153">
        <v>9.8716022754000002E-2</v>
      </c>
      <c r="AA1007" s="153">
        <v>0.14567953863999999</v>
      </c>
      <c r="AB1007" s="178">
        <v>0.44540705200000003</v>
      </c>
      <c r="AC1007" s="177">
        <v>-0.24365605034999999</v>
      </c>
      <c r="AD1007" s="153">
        <v>-5.1083698721999998E-2</v>
      </c>
      <c r="AE1007" s="153">
        <v>-0.34759722594999998</v>
      </c>
      <c r="AF1007" s="181">
        <v>1.2834968</v>
      </c>
      <c r="AG1007" s="180">
        <v>22400.1126</v>
      </c>
      <c r="AH1007" s="180">
        <v>-4070.0050999999999</v>
      </c>
      <c r="AI1007" s="128" t="s">
        <v>46</v>
      </c>
      <c r="AJ1007" s="128" t="s">
        <v>46</v>
      </c>
      <c r="AK1007" s="128" t="s">
        <v>46</v>
      </c>
    </row>
    <row r="1008" spans="1:37" ht="14.75" customHeight="1" x14ac:dyDescent="0.35">
      <c r="A1008" s="8"/>
      <c r="B1008" s="129">
        <v>40897658000162</v>
      </c>
      <c r="C1008" s="125" t="s">
        <v>8564</v>
      </c>
      <c r="D1008" s="122"/>
      <c r="E1008" s="126" t="s">
        <v>8560</v>
      </c>
      <c r="F1008" s="126" t="s">
        <v>163</v>
      </c>
      <c r="G1008" s="126" t="s">
        <v>3547</v>
      </c>
      <c r="H1008" s="127">
        <v>500</v>
      </c>
      <c r="I1008" s="127">
        <v>0</v>
      </c>
      <c r="J1008" s="127">
        <v>0</v>
      </c>
      <c r="K1008" s="126" t="s">
        <v>7484</v>
      </c>
      <c r="L1008" s="126" t="s">
        <v>7498</v>
      </c>
      <c r="M1008" s="153">
        <v>5.0000000000000001E-3</v>
      </c>
      <c r="N1008" s="128" t="s">
        <v>7526</v>
      </c>
      <c r="O1008" s="155">
        <v>44287</v>
      </c>
      <c r="P1008" s="153">
        <v>1.5228003795E-2</v>
      </c>
      <c r="Q1008" s="153">
        <v>0.11312953482999999</v>
      </c>
      <c r="R1008" s="153">
        <v>0.14032946544</v>
      </c>
      <c r="S1008" s="153">
        <v>0.29305790587000002</v>
      </c>
      <c r="T1008" s="153">
        <v>0.48305220927999998</v>
      </c>
      <c r="U1008" s="153">
        <v>1.2482683751999999</v>
      </c>
      <c r="V1008" s="153">
        <v>1.0917869193</v>
      </c>
      <c r="W1008" s="153">
        <v>1.0539225013</v>
      </c>
      <c r="X1008" s="153">
        <v>1.1344279202000001</v>
      </c>
      <c r="Y1008" s="153">
        <v>1.1301011916000001</v>
      </c>
      <c r="Z1008" s="153">
        <v>6.3415129300999993E-3</v>
      </c>
      <c r="AA1008" s="153">
        <v>4.5262171514000001E-3</v>
      </c>
      <c r="AB1008" s="178">
        <v>1.024479149</v>
      </c>
      <c r="AC1008" s="177">
        <v>3.5904177664999999</v>
      </c>
      <c r="AD1008" s="153">
        <v>-3.2676513318000001E-3</v>
      </c>
      <c r="AE1008" s="153">
        <v>-3.2928960546000003E-3</v>
      </c>
      <c r="AF1008" s="181">
        <v>1.7267471999999999</v>
      </c>
      <c r="AG1008" s="180">
        <v>30714.304270000001</v>
      </c>
      <c r="AH1008" s="180">
        <v>-979.16391999999996</v>
      </c>
      <c r="AI1008" s="128" t="s">
        <v>46</v>
      </c>
      <c r="AJ1008" s="128" t="s">
        <v>46</v>
      </c>
      <c r="AK1008" s="128" t="s">
        <v>46</v>
      </c>
    </row>
    <row r="1009" spans="1:37" ht="14.75" customHeight="1" x14ac:dyDescent="0.35">
      <c r="A1009" s="8"/>
      <c r="B1009" s="129">
        <v>22344843000148</v>
      </c>
      <c r="C1009" s="125" t="s">
        <v>8565</v>
      </c>
      <c r="D1009" s="122" t="s">
        <v>3393</v>
      </c>
      <c r="E1009" s="126" t="s">
        <v>8560</v>
      </c>
      <c r="F1009" s="126" t="s">
        <v>163</v>
      </c>
      <c r="G1009" s="126" t="s">
        <v>3566</v>
      </c>
      <c r="H1009" s="127">
        <v>100</v>
      </c>
      <c r="I1009" s="127">
        <v>0</v>
      </c>
      <c r="J1009" s="127">
        <v>0</v>
      </c>
      <c r="K1009" s="126" t="s">
        <v>215</v>
      </c>
      <c r="L1009" s="126" t="s">
        <v>216</v>
      </c>
      <c r="M1009" s="153">
        <v>5.0000000000000001E-3</v>
      </c>
      <c r="N1009" s="128" t="s">
        <v>46</v>
      </c>
      <c r="O1009" s="155">
        <v>42338</v>
      </c>
      <c r="P1009" s="153">
        <v>1.3582851587000001E-2</v>
      </c>
      <c r="Q1009" s="153">
        <v>0.11283951610000001</v>
      </c>
      <c r="R1009" s="153">
        <v>0.13682118387</v>
      </c>
      <c r="S1009" s="153">
        <v>0.28526343770000001</v>
      </c>
      <c r="T1009" s="153">
        <v>0.46750868791</v>
      </c>
      <c r="U1009" s="153">
        <v>1.1134121260000001</v>
      </c>
      <c r="V1009" s="153">
        <v>1.0889880157</v>
      </c>
      <c r="W1009" s="153">
        <v>1.0275741013999999</v>
      </c>
      <c r="X1009" s="153">
        <v>1.1042555135000001</v>
      </c>
      <c r="Y1009" s="153">
        <v>1.0937371057</v>
      </c>
      <c r="Z1009" s="153">
        <v>2.8311621903000001E-3</v>
      </c>
      <c r="AA1009" s="153">
        <v>6.2746183779999994E-3</v>
      </c>
      <c r="AB1009" s="178">
        <v>1.2612293343000001</v>
      </c>
      <c r="AC1009" s="177">
        <v>1.0788659545999999</v>
      </c>
      <c r="AD1009" s="153">
        <v>-1.7196852402000002E-3</v>
      </c>
      <c r="AE1009" s="153">
        <v>-4.2485341427999999E-2</v>
      </c>
      <c r="AF1009" s="181">
        <v>2.5307089</v>
      </c>
      <c r="AG1009" s="180">
        <v>376401.09537</v>
      </c>
      <c r="AH1009" s="180">
        <v>29262.180199999999</v>
      </c>
      <c r="AI1009" s="128" t="s">
        <v>46</v>
      </c>
      <c r="AJ1009" s="128" t="s">
        <v>46</v>
      </c>
      <c r="AK1009" s="128" t="s">
        <v>46</v>
      </c>
    </row>
    <row r="1010" spans="1:37" ht="14.75" customHeight="1" x14ac:dyDescent="0.35">
      <c r="A1010" s="8"/>
      <c r="B1010" s="129">
        <v>44479860000125</v>
      </c>
      <c r="C1010" s="125" t="s">
        <v>8566</v>
      </c>
      <c r="D1010" s="122"/>
      <c r="E1010" s="126" t="s">
        <v>8567</v>
      </c>
      <c r="F1010" s="126" t="s">
        <v>114</v>
      </c>
      <c r="G1010" s="126" t="s">
        <v>115</v>
      </c>
      <c r="H1010" s="127">
        <v>5000</v>
      </c>
      <c r="I1010" s="127">
        <v>1000</v>
      </c>
      <c r="J1010" s="127">
        <v>5000</v>
      </c>
      <c r="K1010" s="126" t="s">
        <v>8195</v>
      </c>
      <c r="L1010" s="126" t="s">
        <v>220</v>
      </c>
      <c r="M1010" s="153">
        <v>1.9E-2</v>
      </c>
      <c r="N1010" s="128" t="s">
        <v>3553</v>
      </c>
      <c r="O1010" s="155">
        <v>44558</v>
      </c>
      <c r="P1010" s="153">
        <v>-1.6378250529000001E-2</v>
      </c>
      <c r="Q1010" s="153">
        <v>-9.0943517946000002E-2</v>
      </c>
      <c r="R1010" s="153">
        <v>-5.0832072116000007E-2</v>
      </c>
      <c r="S1010" s="153">
        <v>0.33038473989000006</v>
      </c>
      <c r="T1010" s="153">
        <v>0.21194572616999999</v>
      </c>
      <c r="U1010" s="153">
        <v>-1.3425562833</v>
      </c>
      <c r="V1010" s="153">
        <v>-0.87767481262000002</v>
      </c>
      <c r="W1010" s="153">
        <v>-0.38176632703000002</v>
      </c>
      <c r="X1010" s="153">
        <v>1.2789201923</v>
      </c>
      <c r="Y1010" s="153">
        <v>0.49584726683000002</v>
      </c>
      <c r="Z1010" s="153">
        <v>0.16611101010999998</v>
      </c>
      <c r="AA1010" s="153">
        <v>0.18280971993</v>
      </c>
      <c r="AB1010" s="178">
        <v>-0.91363134502999999</v>
      </c>
      <c r="AC1010" s="177">
        <v>-0.64097767853999998</v>
      </c>
      <c r="AD1010" s="153">
        <v>-0.16208711731</v>
      </c>
      <c r="AE1010" s="153">
        <v>-0.35845435316000002</v>
      </c>
      <c r="AF1010" s="181">
        <v>0.91482390000000002</v>
      </c>
      <c r="AG1010" s="180">
        <v>24104.443759999998</v>
      </c>
      <c r="AH1010" s="180">
        <v>-131.03650999999999</v>
      </c>
      <c r="AI1010" s="128" t="s">
        <v>46</v>
      </c>
      <c r="AJ1010" s="128" t="s">
        <v>46</v>
      </c>
      <c r="AK1010" s="128" t="s">
        <v>46</v>
      </c>
    </row>
    <row r="1011" spans="1:37" ht="14.75" customHeight="1" x14ac:dyDescent="0.35">
      <c r="A1011" s="8"/>
      <c r="B1011" s="129">
        <v>38065012000177</v>
      </c>
      <c r="C1011" s="125" t="s">
        <v>8568</v>
      </c>
      <c r="D1011" s="122"/>
      <c r="E1011" s="126" t="s">
        <v>8569</v>
      </c>
      <c r="F1011" s="126" t="s">
        <v>163</v>
      </c>
      <c r="G1011" s="126" t="s">
        <v>3547</v>
      </c>
      <c r="H1011" s="127">
        <v>0</v>
      </c>
      <c r="I1011" s="127">
        <v>0</v>
      </c>
      <c r="J1011" s="127">
        <v>0</v>
      </c>
      <c r="K1011" s="126" t="s">
        <v>215</v>
      </c>
      <c r="L1011" s="126" t="s">
        <v>3378</v>
      </c>
      <c r="M1011" s="153">
        <v>0.01</v>
      </c>
      <c r="N1011" s="128" t="s">
        <v>46</v>
      </c>
      <c r="O1011" s="155">
        <v>44225</v>
      </c>
      <c r="P1011" s="153">
        <v>5.4091354432000008E-3</v>
      </c>
      <c r="Q1011" s="153">
        <v>1.1802552466E-2</v>
      </c>
      <c r="R1011" s="153">
        <v>-3.2204251109999998E-2</v>
      </c>
      <c r="S1011" s="153">
        <v>-4.3104890457999999E-2</v>
      </c>
      <c r="T1011" s="153">
        <v>-5.0216163681000001E-2</v>
      </c>
      <c r="U1011" s="153">
        <v>0.44339709931999999</v>
      </c>
      <c r="V1011" s="153">
        <v>0.11390369823</v>
      </c>
      <c r="W1011" s="153">
        <v>-0.24186499091999999</v>
      </c>
      <c r="X1011" s="153">
        <v>-0.16685914372999999</v>
      </c>
      <c r="Y1011" s="153">
        <v>-0.1174807719</v>
      </c>
      <c r="Z1011" s="153">
        <v>5.2457289113999994E-2</v>
      </c>
      <c r="AA1011" s="153">
        <v>5.9467558786000005E-2</v>
      </c>
      <c r="AB1011" s="178">
        <v>-2.7786433116999998</v>
      </c>
      <c r="AC1011" s="177">
        <v>-1.8440831635999999</v>
      </c>
      <c r="AD1011" s="153">
        <v>-4.9366111020999998E-2</v>
      </c>
      <c r="AE1011" s="153">
        <v>-0.11464952777000001</v>
      </c>
      <c r="AF1011" s="181">
        <v>94.441929099999996</v>
      </c>
      <c r="AG1011" s="180">
        <v>1282775.7294999999</v>
      </c>
      <c r="AH1011" s="180">
        <v>0</v>
      </c>
      <c r="AI1011" s="128" t="s">
        <v>46</v>
      </c>
      <c r="AJ1011" s="128" t="s">
        <v>46</v>
      </c>
      <c r="AK1011" s="128" t="s">
        <v>46</v>
      </c>
    </row>
    <row r="1012" spans="1:37" ht="14.75" customHeight="1" x14ac:dyDescent="0.35">
      <c r="A1012" s="8"/>
      <c r="B1012" s="129">
        <v>26605199000175</v>
      </c>
      <c r="C1012" s="125" t="s">
        <v>8570</v>
      </c>
      <c r="D1012" s="122" t="s">
        <v>3393</v>
      </c>
      <c r="E1012" s="126" t="s">
        <v>8312</v>
      </c>
      <c r="F1012" s="126" t="s">
        <v>163</v>
      </c>
      <c r="G1012" s="126" t="s">
        <v>3549</v>
      </c>
      <c r="H1012" s="127">
        <v>1000</v>
      </c>
      <c r="I1012" s="127">
        <v>1000</v>
      </c>
      <c r="J1012" s="127">
        <v>1000</v>
      </c>
      <c r="K1012" s="126" t="s">
        <v>8313</v>
      </c>
      <c r="L1012" s="126" t="s">
        <v>3396</v>
      </c>
      <c r="M1012" s="153">
        <v>9.0000000000000011E-3</v>
      </c>
      <c r="N1012" s="128" t="s">
        <v>46</v>
      </c>
      <c r="O1012" s="155">
        <v>43461</v>
      </c>
      <c r="P1012" s="153">
        <v>1.7270707698000001E-2</v>
      </c>
      <c r="Q1012" s="153">
        <v>0.11334635825</v>
      </c>
      <c r="R1012" s="153">
        <v>9.1403018398999988E-2</v>
      </c>
      <c r="S1012" s="153">
        <v>0.21265627601999998</v>
      </c>
      <c r="T1012" s="153">
        <v>0.34774359441000002</v>
      </c>
      <c r="U1012" s="153">
        <v>1.4157126914</v>
      </c>
      <c r="V1012" s="153">
        <v>1.0938794318</v>
      </c>
      <c r="W1012" s="153">
        <v>0.68646807343000005</v>
      </c>
      <c r="X1012" s="153">
        <v>0.82319300078000002</v>
      </c>
      <c r="Y1012" s="153">
        <v>0.81354653362999996</v>
      </c>
      <c r="Z1012" s="153">
        <v>4.4430655448999996E-2</v>
      </c>
      <c r="AA1012" s="153">
        <v>4.0678435910999997E-2</v>
      </c>
      <c r="AB1012" s="178">
        <v>-0.81220133509000003</v>
      </c>
      <c r="AC1012" s="177">
        <v>0.10258546234</v>
      </c>
      <c r="AD1012" s="153">
        <v>-3.6467891922999998E-2</v>
      </c>
      <c r="AE1012" s="153">
        <v>-3.8895105336000005E-2</v>
      </c>
      <c r="AF1012" s="181">
        <v>1.8087104625999999</v>
      </c>
      <c r="AG1012" s="180">
        <v>102667.65919999999</v>
      </c>
      <c r="AH1012" s="180">
        <v>-40235.87242</v>
      </c>
      <c r="AI1012" s="128" t="s">
        <v>46</v>
      </c>
      <c r="AJ1012" s="128" t="s">
        <v>46</v>
      </c>
      <c r="AK1012" s="128" t="s">
        <v>46</v>
      </c>
    </row>
    <row r="1013" spans="1:37" ht="14.75" customHeight="1" x14ac:dyDescent="0.35">
      <c r="A1013" s="8"/>
      <c r="B1013" s="129">
        <v>59265782000133</v>
      </c>
      <c r="C1013" s="125" t="s">
        <v>8571</v>
      </c>
      <c r="D1013" s="122"/>
      <c r="E1013" s="126" t="s">
        <v>8572</v>
      </c>
      <c r="F1013" s="126" t="s">
        <v>163</v>
      </c>
      <c r="G1013" s="126" t="s">
        <v>3547</v>
      </c>
      <c r="H1013" s="127" t="s">
        <v>46</v>
      </c>
      <c r="I1013" s="127" t="s">
        <v>46</v>
      </c>
      <c r="J1013" s="127" t="s">
        <v>46</v>
      </c>
      <c r="K1013" s="126" t="s">
        <v>46</v>
      </c>
      <c r="L1013" s="126" t="s">
        <v>46</v>
      </c>
      <c r="M1013" s="153">
        <v>1.0500000000000001E-2</v>
      </c>
      <c r="N1013" s="128" t="s">
        <v>46</v>
      </c>
      <c r="O1013" s="155">
        <v>45723</v>
      </c>
      <c r="P1013" s="153">
        <v>3.1585687774999998E-3</v>
      </c>
      <c r="Q1013" s="153" t="s">
        <v>46</v>
      </c>
      <c r="R1013" s="153" t="s">
        <v>46</v>
      </c>
      <c r="S1013" s="153" t="s">
        <v>46</v>
      </c>
      <c r="T1013" s="153" t="s">
        <v>46</v>
      </c>
      <c r="U1013" s="153">
        <v>0.25891387794999998</v>
      </c>
      <c r="V1013" s="153" t="s">
        <v>46</v>
      </c>
      <c r="W1013" s="153" t="s">
        <v>46</v>
      </c>
      <c r="X1013" s="153" t="s">
        <v>46</v>
      </c>
      <c r="Y1013" s="153" t="s">
        <v>46</v>
      </c>
      <c r="Z1013" s="153" t="s">
        <v>46</v>
      </c>
      <c r="AA1013" s="153">
        <v>3.7454057235999996E-2</v>
      </c>
      <c r="AB1013" s="178" t="s">
        <v>46</v>
      </c>
      <c r="AC1013" s="177">
        <v>-3.0962840334999999</v>
      </c>
      <c r="AD1013" s="153">
        <v>-1.2048190867999999E-2</v>
      </c>
      <c r="AE1013" s="153">
        <v>-1.2048190867999999E-2</v>
      </c>
      <c r="AF1013" s="181">
        <v>100.7267822</v>
      </c>
      <c r="AG1013" s="180">
        <v>200684.01178999999</v>
      </c>
      <c r="AH1013" s="180">
        <v>110085.16812</v>
      </c>
      <c r="AI1013" s="128" t="s">
        <v>46</v>
      </c>
      <c r="AJ1013" s="128" t="s">
        <v>46</v>
      </c>
      <c r="AK1013" s="128" t="s">
        <v>46</v>
      </c>
    </row>
    <row r="1014" spans="1:37" ht="14.75" customHeight="1" x14ac:dyDescent="0.35">
      <c r="A1014" s="8"/>
      <c r="B1014" s="129">
        <v>19773986000160</v>
      </c>
      <c r="C1014" s="125" t="s">
        <v>8573</v>
      </c>
      <c r="D1014" s="122" t="s">
        <v>3552</v>
      </c>
      <c r="E1014" s="126" t="s">
        <v>8574</v>
      </c>
      <c r="F1014" s="126" t="s">
        <v>114</v>
      </c>
      <c r="G1014" s="126" t="s">
        <v>115</v>
      </c>
      <c r="H1014" s="127">
        <v>1000</v>
      </c>
      <c r="I1014" s="127">
        <v>1000</v>
      </c>
      <c r="J1014" s="127">
        <v>1000</v>
      </c>
      <c r="K1014" s="126" t="s">
        <v>214</v>
      </c>
      <c r="L1014" s="126" t="s">
        <v>3556</v>
      </c>
      <c r="M1014" s="153">
        <v>0.02</v>
      </c>
      <c r="N1014" s="128" t="s">
        <v>8575</v>
      </c>
      <c r="O1014" s="155">
        <v>41764</v>
      </c>
      <c r="P1014" s="153">
        <v>3.4293784425000001E-2</v>
      </c>
      <c r="Q1014" s="153">
        <v>0.25260907428000001</v>
      </c>
      <c r="R1014" s="153">
        <v>0.16413487868000001</v>
      </c>
      <c r="S1014" s="153">
        <v>0.2383200405</v>
      </c>
      <c r="T1014" s="153">
        <v>0.16951626824000002</v>
      </c>
      <c r="U1014" s="153">
        <v>2.8111266020999999</v>
      </c>
      <c r="V1014" s="153">
        <v>2.4378716256000001</v>
      </c>
      <c r="W1014" s="153">
        <v>1.2327093340999999</v>
      </c>
      <c r="X1014" s="153">
        <v>0.92253750020000003</v>
      </c>
      <c r="Y1014" s="153">
        <v>0.39658350186000002</v>
      </c>
      <c r="Z1014" s="153">
        <v>0.13749106350000001</v>
      </c>
      <c r="AA1014" s="153">
        <v>0.21966079783</v>
      </c>
      <c r="AB1014" s="178">
        <v>0.27093274156000002</v>
      </c>
      <c r="AC1014" s="177">
        <v>-0.18259599038999999</v>
      </c>
      <c r="AD1014" s="153">
        <v>-9.9536188088999999E-2</v>
      </c>
      <c r="AE1014" s="153">
        <v>-0.46115492529999996</v>
      </c>
      <c r="AF1014" s="181">
        <v>137.26049565</v>
      </c>
      <c r="AG1014" s="180">
        <v>38748.244780000001</v>
      </c>
      <c r="AH1014" s="180">
        <v>-614.75755000000004</v>
      </c>
      <c r="AI1014" s="128" t="s">
        <v>46</v>
      </c>
      <c r="AJ1014" s="128" t="s">
        <v>46</v>
      </c>
      <c r="AK1014" s="128" t="s">
        <v>46</v>
      </c>
    </row>
    <row r="1015" spans="1:37" ht="14.75" customHeight="1" x14ac:dyDescent="0.35">
      <c r="A1015" s="8"/>
      <c r="B1015" s="129">
        <v>4812385000142</v>
      </c>
      <c r="C1015" s="125" t="s">
        <v>8576</v>
      </c>
      <c r="D1015" s="122" t="s">
        <v>3552</v>
      </c>
      <c r="E1015" s="126" t="s">
        <v>8574</v>
      </c>
      <c r="F1015" s="126" t="s">
        <v>114</v>
      </c>
      <c r="G1015" s="126" t="s">
        <v>115</v>
      </c>
      <c r="H1015" s="127">
        <v>1000</v>
      </c>
      <c r="I1015" s="127">
        <v>1000</v>
      </c>
      <c r="J1015" s="127">
        <v>1000</v>
      </c>
      <c r="K1015" s="126" t="s">
        <v>214</v>
      </c>
      <c r="L1015" s="126" t="s">
        <v>3556</v>
      </c>
      <c r="M1015" s="153">
        <v>0.02</v>
      </c>
      <c r="N1015" s="128" t="s">
        <v>8577</v>
      </c>
      <c r="O1015" s="155">
        <v>41814</v>
      </c>
      <c r="P1015" s="153">
        <v>3.2879078516999997E-2</v>
      </c>
      <c r="Q1015" s="153">
        <v>0.13121167572</v>
      </c>
      <c r="R1015" s="153">
        <v>6.5698985340000002E-2</v>
      </c>
      <c r="S1015" s="153">
        <v>-1.589399423E-2</v>
      </c>
      <c r="T1015" s="153">
        <v>-2.7735367375E-2</v>
      </c>
      <c r="U1015" s="153">
        <v>2.6951604736000001</v>
      </c>
      <c r="V1015" s="153">
        <v>1.2662934698999999</v>
      </c>
      <c r="W1015" s="153">
        <v>0.49342195347999995</v>
      </c>
      <c r="X1015" s="153">
        <v>-6.1525693244E-2</v>
      </c>
      <c r="Y1015" s="153">
        <v>-6.488692343800001E-2</v>
      </c>
      <c r="Z1015" s="153">
        <v>0.13810307578</v>
      </c>
      <c r="AA1015" s="153">
        <v>0.19422304205999999</v>
      </c>
      <c r="AB1015" s="178">
        <v>-0.36753600280999998</v>
      </c>
      <c r="AC1015" s="177">
        <v>-0.30234715326</v>
      </c>
      <c r="AD1015" s="153">
        <v>-8.2819912421000008E-2</v>
      </c>
      <c r="AE1015" s="153">
        <v>-0.46807350124000002</v>
      </c>
      <c r="AF1015" s="181">
        <v>21.139772430000001</v>
      </c>
      <c r="AG1015" s="180">
        <v>19207.539479999999</v>
      </c>
      <c r="AH1015" s="180">
        <v>-401.93545999999998</v>
      </c>
      <c r="AI1015" s="128" t="s">
        <v>46</v>
      </c>
      <c r="AJ1015" s="128" t="s">
        <v>46</v>
      </c>
      <c r="AK1015" s="128" t="s">
        <v>46</v>
      </c>
    </row>
    <row r="1016" spans="1:37" ht="14.75" customHeight="1" x14ac:dyDescent="0.35">
      <c r="A1016" s="8"/>
      <c r="B1016" s="129">
        <v>44434922000182</v>
      </c>
      <c r="C1016" s="125" t="s">
        <v>8578</v>
      </c>
      <c r="D1016" s="122"/>
      <c r="E1016" s="126" t="s">
        <v>8579</v>
      </c>
      <c r="F1016" s="126" t="s">
        <v>163</v>
      </c>
      <c r="G1016" s="126" t="s">
        <v>3566</v>
      </c>
      <c r="H1016" s="127">
        <v>1000</v>
      </c>
      <c r="I1016" s="127">
        <v>1000</v>
      </c>
      <c r="J1016" s="127">
        <v>1000</v>
      </c>
      <c r="K1016" s="126" t="s">
        <v>215</v>
      </c>
      <c r="L1016" s="126" t="s">
        <v>216</v>
      </c>
      <c r="M1016" s="153">
        <v>4.7999999999999996E-3</v>
      </c>
      <c r="N1016" s="128" t="s">
        <v>46</v>
      </c>
      <c r="O1016" s="155">
        <v>44774</v>
      </c>
      <c r="P1016" s="153">
        <v>1.2202045877E-2</v>
      </c>
      <c r="Q1016" s="153">
        <v>0.11062379324</v>
      </c>
      <c r="R1016" s="153">
        <v>0.13991957818</v>
      </c>
      <c r="S1016" s="153">
        <v>0.28761541402000002</v>
      </c>
      <c r="T1016" s="153">
        <v>0.44954483033999998</v>
      </c>
      <c r="U1016" s="153">
        <v>1.0002248611</v>
      </c>
      <c r="V1016" s="153">
        <v>1.0676045879</v>
      </c>
      <c r="W1016" s="153">
        <v>1.0508441071999999</v>
      </c>
      <c r="X1016" s="153">
        <v>1.11336002</v>
      </c>
      <c r="Y1016" s="153">
        <v>1.0517106405000001</v>
      </c>
      <c r="Z1016" s="153">
        <v>2.9076987888999998E-3</v>
      </c>
      <c r="AA1016" s="153">
        <v>4.5811794444999996E-3</v>
      </c>
      <c r="AB1016" s="178">
        <v>2.2546051254999999</v>
      </c>
      <c r="AC1016" s="177">
        <v>1.3083449884</v>
      </c>
      <c r="AD1016" s="153">
        <v>-2.5154780851000002E-4</v>
      </c>
      <c r="AE1016" s="153">
        <v>-7.0955077803999999E-3</v>
      </c>
      <c r="AF1016" s="181">
        <v>1.4864573299999999</v>
      </c>
      <c r="AG1016" s="180">
        <v>723794.83414000005</v>
      </c>
      <c r="AH1016" s="180">
        <v>158347.59748999999</v>
      </c>
      <c r="AI1016" s="128" t="s">
        <v>46</v>
      </c>
      <c r="AJ1016" s="128" t="s">
        <v>46</v>
      </c>
      <c r="AK1016" s="128" t="s">
        <v>46</v>
      </c>
    </row>
    <row r="1017" spans="1:37" ht="14.75" customHeight="1" x14ac:dyDescent="0.35">
      <c r="A1017" s="8"/>
      <c r="B1017" s="129">
        <v>14438229000117</v>
      </c>
      <c r="C1017" s="125" t="s">
        <v>8580</v>
      </c>
      <c r="D1017" s="122" t="s">
        <v>3401</v>
      </c>
      <c r="E1017" s="126" t="s">
        <v>8581</v>
      </c>
      <c r="F1017" s="126" t="s">
        <v>114</v>
      </c>
      <c r="G1017" s="126" t="s">
        <v>115</v>
      </c>
      <c r="H1017" s="127">
        <v>5000</v>
      </c>
      <c r="I1017" s="127">
        <v>1000</v>
      </c>
      <c r="J1017" s="127">
        <v>1000</v>
      </c>
      <c r="K1017" s="126" t="s">
        <v>214</v>
      </c>
      <c r="L1017" s="126" t="s">
        <v>3556</v>
      </c>
      <c r="M1017" s="153">
        <v>0.02</v>
      </c>
      <c r="N1017" s="128" t="s">
        <v>8439</v>
      </c>
      <c r="O1017" s="155">
        <v>41947</v>
      </c>
      <c r="P1017" s="153">
        <v>-2.1329919887E-2</v>
      </c>
      <c r="Q1017" s="153">
        <v>7.3469639592000004E-3</v>
      </c>
      <c r="R1017" s="153">
        <v>-6.8210926185999998E-2</v>
      </c>
      <c r="S1017" s="153">
        <v>2.9685595469000001E-2</v>
      </c>
      <c r="T1017" s="153">
        <v>0.32719506292</v>
      </c>
      <c r="U1017" s="153">
        <v>-1.7484540193</v>
      </c>
      <c r="V1017" s="153">
        <v>7.0903846275999993E-2</v>
      </c>
      <c r="W1017" s="153">
        <v>-0.51228749231000004</v>
      </c>
      <c r="X1017" s="153">
        <v>0.11491301771</v>
      </c>
      <c r="Y1017" s="153">
        <v>0.76547322089000003</v>
      </c>
      <c r="Z1017" s="153">
        <v>0.16143833669999999</v>
      </c>
      <c r="AA1017" s="153">
        <v>0.18374500577</v>
      </c>
      <c r="AB1017" s="178">
        <v>-1.0384902364999999</v>
      </c>
      <c r="AC1017" s="177">
        <v>0.67544055069999998</v>
      </c>
      <c r="AD1017" s="153">
        <v>-0.14600705722000001</v>
      </c>
      <c r="AE1017" s="153">
        <v>-0.43688320056000002</v>
      </c>
      <c r="AF1017" s="181">
        <v>11.5821749</v>
      </c>
      <c r="AG1017" s="180">
        <v>936337.94132999994</v>
      </c>
      <c r="AH1017" s="180">
        <v>45001.34145</v>
      </c>
      <c r="AI1017" s="128" t="s">
        <v>46</v>
      </c>
      <c r="AJ1017" s="128" t="s">
        <v>46</v>
      </c>
      <c r="AK1017" s="128" t="s">
        <v>46</v>
      </c>
    </row>
    <row r="1018" spans="1:37" ht="14.75" customHeight="1" x14ac:dyDescent="0.35">
      <c r="A1018" s="8"/>
      <c r="B1018" s="129">
        <v>40938560000106</v>
      </c>
      <c r="C1018" s="125" t="s">
        <v>8582</v>
      </c>
      <c r="D1018" s="122"/>
      <c r="E1018" s="126" t="s">
        <v>8583</v>
      </c>
      <c r="F1018" s="126" t="s">
        <v>114</v>
      </c>
      <c r="G1018" s="126" t="s">
        <v>4426</v>
      </c>
      <c r="H1018" s="127" t="s">
        <v>46</v>
      </c>
      <c r="I1018" s="127" t="s">
        <v>46</v>
      </c>
      <c r="J1018" s="127" t="s">
        <v>46</v>
      </c>
      <c r="K1018" s="126" t="s">
        <v>216</v>
      </c>
      <c r="L1018" s="126" t="s">
        <v>7459</v>
      </c>
      <c r="M1018" s="153">
        <v>2E-3</v>
      </c>
      <c r="N1018" s="128" t="s">
        <v>46</v>
      </c>
      <c r="O1018" s="155">
        <v>44295</v>
      </c>
      <c r="P1018" s="153">
        <v>3.0422581964000002E-2</v>
      </c>
      <c r="Q1018" s="153">
        <v>0.20351750027000001</v>
      </c>
      <c r="R1018" s="153">
        <v>0.20664603983999999</v>
      </c>
      <c r="S1018" s="153">
        <v>0.48434917775000003</v>
      </c>
      <c r="T1018" s="153">
        <v>0.87632501616000003</v>
      </c>
      <c r="U1018" s="153">
        <v>2.4937967884000001</v>
      </c>
      <c r="V1018" s="153">
        <v>1.9641002234</v>
      </c>
      <c r="W1018" s="153">
        <v>1.5519827609000001</v>
      </c>
      <c r="X1018" s="153">
        <v>1.8749169341</v>
      </c>
      <c r="Y1018" s="153">
        <v>2.0501633694999999</v>
      </c>
      <c r="Z1018" s="153">
        <v>0.14120551524</v>
      </c>
      <c r="AA1018" s="153">
        <v>0.16668625316999999</v>
      </c>
      <c r="AB1018" s="178">
        <v>0.53620067150999995</v>
      </c>
      <c r="AC1018" s="177">
        <v>0.12397490307</v>
      </c>
      <c r="AD1018" s="153">
        <v>-0.10853453101999999</v>
      </c>
      <c r="AE1018" s="153">
        <v>-0.24464126025999999</v>
      </c>
      <c r="AF1018" s="181">
        <v>1.6626160999999999</v>
      </c>
      <c r="AG1018" s="180">
        <v>23266.250380000001</v>
      </c>
      <c r="AH1018" s="180">
        <v>3524.4651600000002</v>
      </c>
      <c r="AI1018" s="128" t="s">
        <v>46</v>
      </c>
      <c r="AJ1018" s="128" t="s">
        <v>46</v>
      </c>
      <c r="AK1018" s="128" t="s">
        <v>46</v>
      </c>
    </row>
    <row r="1019" spans="1:37" ht="14.75" customHeight="1" x14ac:dyDescent="0.35">
      <c r="A1019" s="8"/>
      <c r="B1019" s="129">
        <v>1107772000190</v>
      </c>
      <c r="C1019" s="125" t="s">
        <v>8584</v>
      </c>
      <c r="D1019" s="122" t="s">
        <v>3393</v>
      </c>
      <c r="E1019" s="126" t="s">
        <v>8585</v>
      </c>
      <c r="F1019" s="126" t="s">
        <v>163</v>
      </c>
      <c r="G1019" s="126" t="s">
        <v>3566</v>
      </c>
      <c r="H1019" s="127">
        <v>5000</v>
      </c>
      <c r="I1019" s="127">
        <v>1000</v>
      </c>
      <c r="J1019" s="127">
        <v>5000</v>
      </c>
      <c r="K1019" s="126" t="s">
        <v>215</v>
      </c>
      <c r="L1019" s="126" t="s">
        <v>215</v>
      </c>
      <c r="M1019" s="153">
        <v>5.0000000000000001E-3</v>
      </c>
      <c r="N1019" s="128" t="s">
        <v>46</v>
      </c>
      <c r="O1019" s="155">
        <v>35156</v>
      </c>
      <c r="P1019" s="153">
        <v>1.1727748182E-2</v>
      </c>
      <c r="Q1019" s="153">
        <v>0.10232222717999999</v>
      </c>
      <c r="R1019" s="153">
        <v>0.12923128194</v>
      </c>
      <c r="S1019" s="153">
        <v>0.24915502225</v>
      </c>
      <c r="T1019" s="153">
        <v>0.41924095871</v>
      </c>
      <c r="U1019" s="153">
        <v>0.96134577883999994</v>
      </c>
      <c r="V1019" s="153">
        <v>0.98748809812999994</v>
      </c>
      <c r="W1019" s="153">
        <v>0.97057133009999996</v>
      </c>
      <c r="X1019" s="153">
        <v>0.96447974293000005</v>
      </c>
      <c r="Y1019" s="153">
        <v>0.98081469850999992</v>
      </c>
      <c r="Z1019" s="153">
        <v>1.9786267563000003E-3</v>
      </c>
      <c r="AA1019" s="153">
        <v>5.7717798320000005E-3</v>
      </c>
      <c r="AB1019" s="178">
        <v>-1.9558213347</v>
      </c>
      <c r="AC1019" s="177">
        <v>-6.6934727649000006E-2</v>
      </c>
      <c r="AD1019" s="153">
        <v>-3.3466573133999998E-5</v>
      </c>
      <c r="AE1019" s="153">
        <v>-1.2793809603999999E-2</v>
      </c>
      <c r="AF1019" s="181">
        <v>45.311131949999996</v>
      </c>
      <c r="AG1019" s="180">
        <v>19670.689050000001</v>
      </c>
      <c r="AH1019" s="180">
        <v>504.66897001000001</v>
      </c>
      <c r="AI1019" s="128" t="s">
        <v>46</v>
      </c>
      <c r="AJ1019" s="128" t="s">
        <v>46</v>
      </c>
      <c r="AK1019" s="128" t="s">
        <v>46</v>
      </c>
    </row>
    <row r="1020" spans="1:37" ht="14.75" customHeight="1" x14ac:dyDescent="0.35">
      <c r="A1020" s="8"/>
      <c r="B1020" s="129">
        <v>18872811000148</v>
      </c>
      <c r="C1020" s="125" t="s">
        <v>8586</v>
      </c>
      <c r="D1020" s="122" t="s">
        <v>3552</v>
      </c>
      <c r="E1020" s="126" t="s">
        <v>8587</v>
      </c>
      <c r="F1020" s="126" t="s">
        <v>114</v>
      </c>
      <c r="G1020" s="126" t="s">
        <v>115</v>
      </c>
      <c r="H1020" s="127">
        <v>5000</v>
      </c>
      <c r="I1020" s="127">
        <v>1000</v>
      </c>
      <c r="J1020" s="127">
        <v>1000</v>
      </c>
      <c r="K1020" s="126" t="s">
        <v>7591</v>
      </c>
      <c r="L1020" s="126" t="s">
        <v>7592</v>
      </c>
      <c r="M1020" s="153">
        <v>1.4999999999999999E-2</v>
      </c>
      <c r="N1020" s="128" t="s">
        <v>8588</v>
      </c>
      <c r="O1020" s="155">
        <v>42502</v>
      </c>
      <c r="P1020" s="153">
        <v>4.3083391613000004E-2</v>
      </c>
      <c r="Q1020" s="153">
        <v>0.43946308529</v>
      </c>
      <c r="R1020" s="153">
        <v>0.25004857961999999</v>
      </c>
      <c r="S1020" s="153">
        <v>0.41968063595999999</v>
      </c>
      <c r="T1020" s="153">
        <v>0.37653789668999998</v>
      </c>
      <c r="U1020" s="153">
        <v>3.5316273867000003</v>
      </c>
      <c r="V1020" s="153">
        <v>4.2411563765000002</v>
      </c>
      <c r="W1020" s="153">
        <v>1.8779507473999999</v>
      </c>
      <c r="X1020" s="153">
        <v>1.6245848397</v>
      </c>
      <c r="Y1020" s="153">
        <v>0.88091083647000001</v>
      </c>
      <c r="Z1020" s="153">
        <v>0.18003159387000001</v>
      </c>
      <c r="AA1020" s="153">
        <v>0.2364002613</v>
      </c>
      <c r="AB1020" s="178">
        <v>0.67562162495</v>
      </c>
      <c r="AC1020" s="177">
        <v>0.23959352108000001</v>
      </c>
      <c r="AD1020" s="153">
        <v>-0.16373475087</v>
      </c>
      <c r="AE1020" s="153">
        <v>-0.48532989831000001</v>
      </c>
      <c r="AF1020" s="181">
        <v>3.2608820000000001</v>
      </c>
      <c r="AG1020" s="180">
        <v>38281.539349999999</v>
      </c>
      <c r="AH1020" s="180">
        <v>-3965.5114400000002</v>
      </c>
      <c r="AI1020" s="128" t="s">
        <v>46</v>
      </c>
      <c r="AJ1020" s="128" t="s">
        <v>46</v>
      </c>
      <c r="AK1020" s="128" t="s">
        <v>46</v>
      </c>
    </row>
    <row r="1021" spans="1:37" ht="14.75" customHeight="1" x14ac:dyDescent="0.35">
      <c r="A1021" s="8"/>
      <c r="B1021" s="129">
        <v>36352596000136</v>
      </c>
      <c r="C1021" s="125" t="s">
        <v>8589</v>
      </c>
      <c r="D1021" s="122"/>
      <c r="E1021" s="126" t="s">
        <v>8587</v>
      </c>
      <c r="F1021" s="126" t="s">
        <v>114</v>
      </c>
      <c r="G1021" s="126" t="s">
        <v>115</v>
      </c>
      <c r="H1021" s="127">
        <v>5000</v>
      </c>
      <c r="I1021" s="127">
        <v>1000</v>
      </c>
      <c r="J1021" s="127">
        <v>5000</v>
      </c>
      <c r="K1021" s="126" t="s">
        <v>222</v>
      </c>
      <c r="L1021" s="126" t="s">
        <v>221</v>
      </c>
      <c r="M1021" s="153">
        <v>0.02</v>
      </c>
      <c r="N1021" s="128" t="s">
        <v>8590</v>
      </c>
      <c r="O1021" s="155">
        <v>43990</v>
      </c>
      <c r="P1021" s="153">
        <v>3.8069549415000001E-2</v>
      </c>
      <c r="Q1021" s="153">
        <v>0.31129286441000004</v>
      </c>
      <c r="R1021" s="153">
        <v>0.28945464217</v>
      </c>
      <c r="S1021" s="153">
        <v>0.78403227098000006</v>
      </c>
      <c r="T1021" s="153">
        <v>1.2121348163999999</v>
      </c>
      <c r="U1021" s="153">
        <v>3.1206332250999997</v>
      </c>
      <c r="V1021" s="153">
        <v>3.0042152823999997</v>
      </c>
      <c r="W1021" s="153">
        <v>2.1739038167000002</v>
      </c>
      <c r="X1021" s="153">
        <v>3.0349909720000001</v>
      </c>
      <c r="Y1021" s="153">
        <v>2.8357907782000003</v>
      </c>
      <c r="Z1021" s="153">
        <v>0.18294898307000002</v>
      </c>
      <c r="AA1021" s="153">
        <v>0.23471199269999998</v>
      </c>
      <c r="AB1021" s="178">
        <v>0.86068228121000001</v>
      </c>
      <c r="AC1021" s="177">
        <v>0.33190384529</v>
      </c>
      <c r="AD1021" s="153">
        <v>-0.15392041718999999</v>
      </c>
      <c r="AE1021" s="153">
        <v>-0.53462026240000005</v>
      </c>
      <c r="AF1021" s="181">
        <v>2.1111596000000001</v>
      </c>
      <c r="AG1021" s="180">
        <v>23124.971219999999</v>
      </c>
      <c r="AH1021" s="180">
        <v>233.92570000000001</v>
      </c>
      <c r="AI1021" s="128" t="s">
        <v>46</v>
      </c>
      <c r="AJ1021" s="128" t="s">
        <v>46</v>
      </c>
      <c r="AK1021" s="128" t="s">
        <v>46</v>
      </c>
    </row>
    <row r="1022" spans="1:37" ht="14.75" customHeight="1" x14ac:dyDescent="0.35">
      <c r="A1022" s="8"/>
      <c r="B1022" s="129">
        <v>27717327000135</v>
      </c>
      <c r="C1022" s="125" t="s">
        <v>8591</v>
      </c>
      <c r="D1022" s="122"/>
      <c r="E1022" s="126" t="s">
        <v>8323</v>
      </c>
      <c r="F1022" s="126" t="s">
        <v>114</v>
      </c>
      <c r="G1022" s="126" t="s">
        <v>4919</v>
      </c>
      <c r="H1022" s="127">
        <v>5000</v>
      </c>
      <c r="I1022" s="127">
        <v>1000</v>
      </c>
      <c r="J1022" s="127">
        <v>5000</v>
      </c>
      <c r="K1022" s="126" t="s">
        <v>222</v>
      </c>
      <c r="L1022" s="126" t="s">
        <v>221</v>
      </c>
      <c r="M1022" s="153">
        <v>8.0000000000000002E-3</v>
      </c>
      <c r="N1022" s="128" t="s">
        <v>46</v>
      </c>
      <c r="O1022" s="155">
        <v>42982</v>
      </c>
      <c r="P1022" s="153">
        <v>3.0133359811000002E-2</v>
      </c>
      <c r="Q1022" s="153">
        <v>0.33417910652999999</v>
      </c>
      <c r="R1022" s="153">
        <v>0.18978449881000001</v>
      </c>
      <c r="S1022" s="153">
        <v>0.27415925787000001</v>
      </c>
      <c r="T1022" s="153">
        <v>0.27546708209999998</v>
      </c>
      <c r="U1022" s="153">
        <v>2.4700886995999998</v>
      </c>
      <c r="V1022" s="153">
        <v>3.2250851003999998</v>
      </c>
      <c r="W1022" s="153">
        <v>1.4253467943000002</v>
      </c>
      <c r="X1022" s="153">
        <v>1.0612712043999999</v>
      </c>
      <c r="Y1022" s="153">
        <v>0.64445555107999997</v>
      </c>
      <c r="Z1022" s="153">
        <v>0.16624473894000003</v>
      </c>
      <c r="AA1022" s="153">
        <v>0.32160549564999996</v>
      </c>
      <c r="AB1022" s="178">
        <v>0.38975362947999997</v>
      </c>
      <c r="AC1022" s="177">
        <v>0.15977399551999999</v>
      </c>
      <c r="AD1022" s="153">
        <v>-0.13151734269000001</v>
      </c>
      <c r="AE1022" s="153">
        <v>-0.47608386394000002</v>
      </c>
      <c r="AF1022" s="181">
        <v>1.9110484000000001</v>
      </c>
      <c r="AG1022" s="180">
        <v>20974.132870000001</v>
      </c>
      <c r="AH1022" s="180">
        <v>-2653.2096499999998</v>
      </c>
      <c r="AI1022" s="128" t="s">
        <v>46</v>
      </c>
      <c r="AJ1022" s="128" t="s">
        <v>46</v>
      </c>
      <c r="AK1022" s="128" t="s">
        <v>46</v>
      </c>
    </row>
    <row r="1023" spans="1:37" ht="14.75" customHeight="1" x14ac:dyDescent="0.35">
      <c r="A1023" s="8"/>
      <c r="B1023" s="129">
        <v>52823832000101</v>
      </c>
      <c r="C1023" s="125" t="s">
        <v>8592</v>
      </c>
      <c r="D1023" s="122"/>
      <c r="E1023" s="126" t="s">
        <v>8323</v>
      </c>
      <c r="F1023" s="126" t="s">
        <v>163</v>
      </c>
      <c r="G1023" s="126" t="s">
        <v>3547</v>
      </c>
      <c r="H1023" s="127" t="s">
        <v>46</v>
      </c>
      <c r="I1023" s="127" t="s">
        <v>46</v>
      </c>
      <c r="J1023" s="127" t="s">
        <v>46</v>
      </c>
      <c r="K1023" s="126" t="s">
        <v>214</v>
      </c>
      <c r="L1023" s="126" t="s">
        <v>3554</v>
      </c>
      <c r="M1023" s="153">
        <v>1.0500000000000001E-2</v>
      </c>
      <c r="N1023" s="128" t="s">
        <v>46</v>
      </c>
      <c r="O1023" s="155">
        <v>45259</v>
      </c>
      <c r="P1023" s="153">
        <v>1.9493492381999999E-2</v>
      </c>
      <c r="Q1023" s="153">
        <v>0.12788059513</v>
      </c>
      <c r="R1023" s="153">
        <v>9.6285646811999998E-2</v>
      </c>
      <c r="S1023" s="153" t="s">
        <v>46</v>
      </c>
      <c r="T1023" s="153" t="s">
        <v>46</v>
      </c>
      <c r="U1023" s="153">
        <v>1.5979185709999999</v>
      </c>
      <c r="V1023" s="153">
        <v>1.2341459831999999</v>
      </c>
      <c r="W1023" s="153">
        <v>0.72313829044</v>
      </c>
      <c r="X1023" s="153" t="s">
        <v>46</v>
      </c>
      <c r="Y1023" s="153" t="s">
        <v>46</v>
      </c>
      <c r="Z1023" s="153">
        <v>4.1661416127000001E-2</v>
      </c>
      <c r="AA1023" s="153">
        <v>3.9148411778999997E-2</v>
      </c>
      <c r="AB1023" s="178">
        <v>-0.76545441462999997</v>
      </c>
      <c r="AC1023" s="177">
        <v>-0.74447777843999996</v>
      </c>
      <c r="AD1023" s="153">
        <v>-3.6663103438E-2</v>
      </c>
      <c r="AE1023" s="153">
        <v>-4.0676329445999998E-2</v>
      </c>
      <c r="AF1023" s="181">
        <v>1.1684367</v>
      </c>
      <c r="AG1023" s="180">
        <v>12872.69656</v>
      </c>
      <c r="AH1023" s="180">
        <v>-77.787009999999995</v>
      </c>
      <c r="AI1023" s="128" t="s">
        <v>46</v>
      </c>
      <c r="AJ1023" s="128" t="s">
        <v>46</v>
      </c>
      <c r="AK1023" s="128" t="s">
        <v>46</v>
      </c>
    </row>
    <row r="1024" spans="1:37" ht="14.75" customHeight="1" x14ac:dyDescent="0.35">
      <c r="A1024" s="8"/>
      <c r="B1024" s="129">
        <v>33755672000166</v>
      </c>
      <c r="C1024" s="125" t="s">
        <v>8593</v>
      </c>
      <c r="D1024" s="122" t="s">
        <v>3393</v>
      </c>
      <c r="E1024" s="126" t="s">
        <v>420</v>
      </c>
      <c r="F1024" s="126" t="s">
        <v>114</v>
      </c>
      <c r="G1024" s="126" t="s">
        <v>5078</v>
      </c>
      <c r="H1024" s="127">
        <v>500</v>
      </c>
      <c r="I1024" s="127">
        <v>100</v>
      </c>
      <c r="J1024" s="127">
        <v>100</v>
      </c>
      <c r="K1024" s="126" t="s">
        <v>220</v>
      </c>
      <c r="L1024" s="126" t="s">
        <v>268</v>
      </c>
      <c r="M1024" s="153">
        <v>1.8500000000000003E-2</v>
      </c>
      <c r="N1024" s="128" t="s">
        <v>8594</v>
      </c>
      <c r="O1024" s="155">
        <v>43677</v>
      </c>
      <c r="P1024" s="153">
        <v>4.6126346223999998E-2</v>
      </c>
      <c r="Q1024" s="153">
        <v>0.37455501834999999</v>
      </c>
      <c r="R1024" s="153">
        <v>0.23444576968</v>
      </c>
      <c r="S1024" s="153">
        <v>0.32907190739000003</v>
      </c>
      <c r="T1024" s="153">
        <v>0.31716654803</v>
      </c>
      <c r="U1024" s="153">
        <v>3.7810641520000003</v>
      </c>
      <c r="V1024" s="153">
        <v>3.6147436670000004</v>
      </c>
      <c r="W1024" s="153">
        <v>1.7607682836999998</v>
      </c>
      <c r="X1024" s="153">
        <v>1.2738382143</v>
      </c>
      <c r="Y1024" s="153">
        <v>0.74201149892999996</v>
      </c>
      <c r="Z1024" s="153">
        <v>0.17481721515000001</v>
      </c>
      <c r="AA1024" s="153">
        <v>0.23759924017</v>
      </c>
      <c r="AB1024" s="178">
        <v>0.60898294115999996</v>
      </c>
      <c r="AC1024" s="177">
        <v>-6.1849288821999998E-3</v>
      </c>
      <c r="AD1024" s="153">
        <v>-0.1201638027</v>
      </c>
      <c r="AE1024" s="153">
        <v>-0.43355214994999997</v>
      </c>
      <c r="AF1024" s="181">
        <v>1.4224721300000001</v>
      </c>
      <c r="AG1024" s="180">
        <v>17375.696329999999</v>
      </c>
      <c r="AH1024" s="180">
        <v>-3125.1474899999998</v>
      </c>
      <c r="AI1024" s="128" t="s">
        <v>46</v>
      </c>
      <c r="AJ1024" s="128" t="s">
        <v>46</v>
      </c>
      <c r="AK1024" s="128" t="s">
        <v>46</v>
      </c>
    </row>
    <row r="1025" spans="1:37" ht="14.75" customHeight="1" x14ac:dyDescent="0.35">
      <c r="A1025" s="8"/>
      <c r="B1025" s="129">
        <v>30858733000122</v>
      </c>
      <c r="C1025" s="125" t="s">
        <v>8595</v>
      </c>
      <c r="D1025" s="122"/>
      <c r="E1025" s="126" t="s">
        <v>420</v>
      </c>
      <c r="F1025" s="126" t="s">
        <v>114</v>
      </c>
      <c r="G1025" s="126" t="s">
        <v>5078</v>
      </c>
      <c r="H1025" s="127">
        <v>500</v>
      </c>
      <c r="I1025" s="127">
        <v>100</v>
      </c>
      <c r="J1025" s="127">
        <v>100</v>
      </c>
      <c r="K1025" s="126" t="s">
        <v>220</v>
      </c>
      <c r="L1025" s="126" t="s">
        <v>268</v>
      </c>
      <c r="M1025" s="153">
        <v>1.8500000000000003E-2</v>
      </c>
      <c r="N1025" s="128" t="s">
        <v>46</v>
      </c>
      <c r="O1025" s="155">
        <v>43621</v>
      </c>
      <c r="P1025" s="153">
        <v>4.4917736967999999E-2</v>
      </c>
      <c r="Q1025" s="153">
        <v>0.36178660016999997</v>
      </c>
      <c r="R1025" s="153">
        <v>0.22296286459</v>
      </c>
      <c r="S1025" s="153">
        <v>0.31681418744000001</v>
      </c>
      <c r="T1025" s="153">
        <v>0.30626229107000003</v>
      </c>
      <c r="U1025" s="153">
        <v>3.6819921572999998</v>
      </c>
      <c r="V1025" s="153">
        <v>3.4915186225999997</v>
      </c>
      <c r="W1025" s="153">
        <v>1.6745277211</v>
      </c>
      <c r="X1025" s="153">
        <v>1.2263885483000001</v>
      </c>
      <c r="Y1025" s="153">
        <v>0.71650097740999996</v>
      </c>
      <c r="Z1025" s="153">
        <v>0.17325188193999999</v>
      </c>
      <c r="AA1025" s="153">
        <v>0.23854495513999999</v>
      </c>
      <c r="AB1025" s="178">
        <v>0.55322024441999995</v>
      </c>
      <c r="AC1025" s="177">
        <v>4.3202976995000003E-2</v>
      </c>
      <c r="AD1025" s="153">
        <v>-0.12017771384999999</v>
      </c>
      <c r="AE1025" s="153">
        <v>-0.44220151323000001</v>
      </c>
      <c r="AF1025" s="181">
        <v>1.5360594700000001</v>
      </c>
      <c r="AG1025" s="180">
        <v>132653.66635000001</v>
      </c>
      <c r="AH1025" s="180">
        <v>44317.274420000002</v>
      </c>
      <c r="AI1025" s="128" t="s">
        <v>46</v>
      </c>
      <c r="AJ1025" s="128" t="s">
        <v>46</v>
      </c>
      <c r="AK1025" s="128" t="s">
        <v>46</v>
      </c>
    </row>
    <row r="1026" spans="1:37" ht="14.75" customHeight="1" x14ac:dyDescent="0.35">
      <c r="A1026" s="8"/>
      <c r="B1026" s="129">
        <v>55675782000150</v>
      </c>
      <c r="C1026" s="125" t="s">
        <v>8596</v>
      </c>
      <c r="D1026" s="122"/>
      <c r="E1026" s="126" t="s">
        <v>420</v>
      </c>
      <c r="F1026" s="126" t="s">
        <v>114</v>
      </c>
      <c r="G1026" s="126" t="s">
        <v>115</v>
      </c>
      <c r="H1026" s="127">
        <v>500</v>
      </c>
      <c r="I1026" s="127">
        <v>100</v>
      </c>
      <c r="J1026" s="127">
        <v>100</v>
      </c>
      <c r="K1026" s="126" t="s">
        <v>7644</v>
      </c>
      <c r="L1026" s="126" t="s">
        <v>8008</v>
      </c>
      <c r="M1026" s="153">
        <v>1.8500000000000003E-2</v>
      </c>
      <c r="N1026" s="128" t="s">
        <v>8364</v>
      </c>
      <c r="O1026" s="155">
        <v>45478</v>
      </c>
      <c r="P1026" s="153">
        <v>3.4057684779000001E-2</v>
      </c>
      <c r="Q1026" s="153">
        <v>-8.0943045596000001E-3</v>
      </c>
      <c r="R1026" s="153">
        <v>0.22206829113000001</v>
      </c>
      <c r="S1026" s="153" t="s">
        <v>46</v>
      </c>
      <c r="T1026" s="153" t="s">
        <v>46</v>
      </c>
      <c r="U1026" s="153">
        <v>2.7917730660000002</v>
      </c>
      <c r="V1026" s="153">
        <v>-7.8116257189999996E-2</v>
      </c>
      <c r="W1026" s="153">
        <v>1.6678091670000001</v>
      </c>
      <c r="X1026" s="153" t="s">
        <v>46</v>
      </c>
      <c r="Y1026" s="153" t="s">
        <v>46</v>
      </c>
      <c r="Z1026" s="153">
        <v>0.21681444381999998</v>
      </c>
      <c r="AA1026" s="153">
        <v>0.22417263391999998</v>
      </c>
      <c r="AB1026" s="178">
        <v>0.48242484712</v>
      </c>
      <c r="AC1026" s="177">
        <v>0.13121446240000001</v>
      </c>
      <c r="AD1026" s="153">
        <v>-0.25292322142000001</v>
      </c>
      <c r="AE1026" s="153">
        <v>-0.25292322142000001</v>
      </c>
      <c r="AF1026" s="181">
        <v>1.166248</v>
      </c>
      <c r="AG1026" s="180">
        <v>26894.75187</v>
      </c>
      <c r="AH1026" s="180">
        <v>5</v>
      </c>
      <c r="AI1026" s="128" t="s">
        <v>46</v>
      </c>
      <c r="AJ1026" s="128" t="s">
        <v>46</v>
      </c>
      <c r="AK1026" s="128" t="s">
        <v>46</v>
      </c>
    </row>
    <row r="1027" spans="1:37" ht="14.75" customHeight="1" x14ac:dyDescent="0.35">
      <c r="A1027" s="8"/>
      <c r="B1027" s="129">
        <v>54810341000151</v>
      </c>
      <c r="C1027" s="125" t="s">
        <v>8597</v>
      </c>
      <c r="D1027" s="122"/>
      <c r="E1027" s="126" t="s">
        <v>8598</v>
      </c>
      <c r="F1027" s="126" t="s">
        <v>163</v>
      </c>
      <c r="G1027" s="126" t="s">
        <v>3547</v>
      </c>
      <c r="H1027" s="127" t="s">
        <v>46</v>
      </c>
      <c r="I1027" s="127" t="s">
        <v>46</v>
      </c>
      <c r="J1027" s="127" t="s">
        <v>46</v>
      </c>
      <c r="K1027" s="126" t="s">
        <v>215</v>
      </c>
      <c r="L1027" s="126" t="s">
        <v>3378</v>
      </c>
      <c r="M1027" s="153">
        <v>1.1000000000000001E-2</v>
      </c>
      <c r="N1027" s="128" t="s">
        <v>46</v>
      </c>
      <c r="O1027" s="155">
        <v>45533</v>
      </c>
      <c r="P1027" s="153">
        <v>1.0476257909E-2</v>
      </c>
      <c r="Q1027" s="153">
        <v>5.1312860273999998E-2</v>
      </c>
      <c r="R1027" s="153">
        <v>2.9675244077000001E-3</v>
      </c>
      <c r="S1027" s="153" t="s">
        <v>46</v>
      </c>
      <c r="T1027" s="153" t="s">
        <v>46</v>
      </c>
      <c r="U1027" s="153">
        <v>0.85875874565999988</v>
      </c>
      <c r="V1027" s="153">
        <v>0.49520852111000002</v>
      </c>
      <c r="W1027" s="153">
        <v>2.2287127916000002E-2</v>
      </c>
      <c r="X1027" s="153" t="s">
        <v>46</v>
      </c>
      <c r="Y1027" s="153" t="s">
        <v>46</v>
      </c>
      <c r="Z1027" s="153">
        <v>5.0383605825000004E-2</v>
      </c>
      <c r="AA1027" s="153">
        <v>4.9884310139999999E-2</v>
      </c>
      <c r="AB1027" s="178">
        <v>-2.2738777909999999</v>
      </c>
      <c r="AC1027" s="177">
        <v>-2.4769667623</v>
      </c>
      <c r="AD1027" s="153">
        <v>-5.6886435847000004E-2</v>
      </c>
      <c r="AE1027" s="153">
        <v>-6.6262289000000002E-2</v>
      </c>
      <c r="AF1027" s="181">
        <v>99.008320499999996</v>
      </c>
      <c r="AG1027" s="180">
        <v>25336.031210000001</v>
      </c>
      <c r="AH1027" s="180">
        <v>0</v>
      </c>
      <c r="AI1027" s="128" t="s">
        <v>46</v>
      </c>
      <c r="AJ1027" s="128" t="s">
        <v>46</v>
      </c>
      <c r="AK1027" s="128" t="s">
        <v>46</v>
      </c>
    </row>
    <row r="1028" spans="1:37" ht="14.75" customHeight="1" x14ac:dyDescent="0.35">
      <c r="A1028" s="8"/>
      <c r="B1028" s="129">
        <v>55713743000109</v>
      </c>
      <c r="C1028" s="125" t="s">
        <v>8599</v>
      </c>
      <c r="D1028" s="122"/>
      <c r="E1028" s="126" t="s">
        <v>8323</v>
      </c>
      <c r="F1028" s="126" t="s">
        <v>163</v>
      </c>
      <c r="G1028" s="126" t="s">
        <v>3547</v>
      </c>
      <c r="H1028" s="127">
        <v>5000</v>
      </c>
      <c r="I1028" s="127">
        <v>100</v>
      </c>
      <c r="J1028" s="127">
        <v>1</v>
      </c>
      <c r="K1028" s="126" t="s">
        <v>214</v>
      </c>
      <c r="L1028" s="126" t="s">
        <v>3554</v>
      </c>
      <c r="M1028" s="153">
        <v>0.01</v>
      </c>
      <c r="N1028" s="128" t="s">
        <v>46</v>
      </c>
      <c r="O1028" s="155">
        <v>45482</v>
      </c>
      <c r="P1028" s="153">
        <v>1.9613665468999997E-2</v>
      </c>
      <c r="Q1028" s="153">
        <v>0.12887574930000001</v>
      </c>
      <c r="R1028" s="153">
        <v>9.5890080441999995E-2</v>
      </c>
      <c r="S1028" s="153" t="s">
        <v>46</v>
      </c>
      <c r="T1028" s="153" t="s">
        <v>46</v>
      </c>
      <c r="U1028" s="153">
        <v>1.6077693869999998</v>
      </c>
      <c r="V1028" s="153">
        <v>1.2437499854</v>
      </c>
      <c r="W1028" s="153">
        <v>0.72016745107999991</v>
      </c>
      <c r="X1028" s="153" t="s">
        <v>46</v>
      </c>
      <c r="Y1028" s="153" t="s">
        <v>46</v>
      </c>
      <c r="Z1028" s="153">
        <v>4.2019397421000006E-2</v>
      </c>
      <c r="AA1028" s="153">
        <v>4.0894912420000006E-2</v>
      </c>
      <c r="AB1028" s="178">
        <v>-0.76703104595000005</v>
      </c>
      <c r="AC1028" s="177">
        <v>-0.71146717636000001</v>
      </c>
      <c r="AD1028" s="153">
        <v>-3.7872842651999999E-2</v>
      </c>
      <c r="AE1028" s="153">
        <v>-4.1090332613999997E-2</v>
      </c>
      <c r="AF1028" s="181">
        <v>1.1173417999999999</v>
      </c>
      <c r="AG1028" s="180">
        <v>19967.366569999998</v>
      </c>
      <c r="AH1028" s="180">
        <v>9340.7598699999999</v>
      </c>
      <c r="AI1028" s="128" t="s">
        <v>46</v>
      </c>
      <c r="AJ1028" s="128" t="s">
        <v>46</v>
      </c>
      <c r="AK1028" s="128" t="s">
        <v>46</v>
      </c>
    </row>
    <row r="1029" spans="1:37" ht="14.75" customHeight="1" x14ac:dyDescent="0.35">
      <c r="A1029" s="8"/>
      <c r="B1029" s="129">
        <v>17249303000145</v>
      </c>
      <c r="C1029" s="125" t="s">
        <v>8600</v>
      </c>
      <c r="D1029" s="122"/>
      <c r="E1029" s="126" t="s">
        <v>8601</v>
      </c>
      <c r="F1029" s="126" t="s">
        <v>163</v>
      </c>
      <c r="G1029" s="126" t="s">
        <v>5358</v>
      </c>
      <c r="H1029" s="127" t="s">
        <v>46</v>
      </c>
      <c r="I1029" s="127" t="s">
        <v>46</v>
      </c>
      <c r="J1029" s="127" t="s">
        <v>46</v>
      </c>
      <c r="K1029" s="126" t="s">
        <v>215</v>
      </c>
      <c r="L1029" s="126" t="s">
        <v>215</v>
      </c>
      <c r="M1029" s="153">
        <v>3.4999999999999996E-3</v>
      </c>
      <c r="N1029" s="128" t="s">
        <v>46</v>
      </c>
      <c r="O1029" s="155">
        <v>41345</v>
      </c>
      <c r="P1029" s="153">
        <v>1.2012336380999999E-2</v>
      </c>
      <c r="Q1029" s="153">
        <v>0.10146116803999999</v>
      </c>
      <c r="R1029" s="153">
        <v>0.12989022837</v>
      </c>
      <c r="S1029" s="153">
        <v>0.25071411749</v>
      </c>
      <c r="T1029" s="153">
        <v>0.41513922699</v>
      </c>
      <c r="U1029" s="153">
        <v>0.98467401370000007</v>
      </c>
      <c r="V1029" s="153">
        <v>0.97917821587999998</v>
      </c>
      <c r="W1029" s="153">
        <v>0.97552024416999994</v>
      </c>
      <c r="X1029" s="153">
        <v>0.97051500466999996</v>
      </c>
      <c r="Y1029" s="153">
        <v>0.97121869251000004</v>
      </c>
      <c r="Z1029" s="153">
        <v>1.0362709437E-3</v>
      </c>
      <c r="AA1029" s="153">
        <v>5.0776642888000004E-2</v>
      </c>
      <c r="AB1029" s="178">
        <v>-4.5752600607999998</v>
      </c>
      <c r="AC1029" s="177">
        <v>-3.5493357481E-2</v>
      </c>
      <c r="AD1029" s="153">
        <v>0</v>
      </c>
      <c r="AE1029" s="153">
        <v>-0.11868783405</v>
      </c>
      <c r="AF1029" s="181">
        <v>3.0416951600000002</v>
      </c>
      <c r="AG1029" s="180">
        <v>357255.96720000001</v>
      </c>
      <c r="AH1029" s="180">
        <v>123848.28827</v>
      </c>
      <c r="AI1029" s="128" t="s">
        <v>46</v>
      </c>
      <c r="AJ1029" s="128" t="s">
        <v>46</v>
      </c>
      <c r="AK1029" s="128" t="s">
        <v>46</v>
      </c>
    </row>
    <row r="1030" spans="1:37" ht="14.75" customHeight="1" x14ac:dyDescent="0.35">
      <c r="A1030" s="8"/>
      <c r="B1030" s="129">
        <v>43508491000199</v>
      </c>
      <c r="C1030" s="125" t="s">
        <v>8602</v>
      </c>
      <c r="D1030" s="122"/>
      <c r="E1030" s="126" t="s">
        <v>8335</v>
      </c>
      <c r="F1030" s="126" t="s">
        <v>163</v>
      </c>
      <c r="G1030" s="126" t="s">
        <v>3547</v>
      </c>
      <c r="H1030" s="127">
        <v>1000</v>
      </c>
      <c r="I1030" s="127">
        <v>100</v>
      </c>
      <c r="J1030" s="127">
        <v>100</v>
      </c>
      <c r="K1030" s="126" t="s">
        <v>3378</v>
      </c>
      <c r="L1030" s="126" t="s">
        <v>7459</v>
      </c>
      <c r="M1030" s="153">
        <v>3.0000000000000001E-3</v>
      </c>
      <c r="N1030" s="128" t="s">
        <v>7526</v>
      </c>
      <c r="O1030" s="155">
        <v>44469</v>
      </c>
      <c r="P1030" s="153">
        <v>1.2592170884E-2</v>
      </c>
      <c r="Q1030" s="153">
        <v>0.10620420885</v>
      </c>
      <c r="R1030" s="153">
        <v>0.13487511143</v>
      </c>
      <c r="S1030" s="153">
        <v>0.25889266025000002</v>
      </c>
      <c r="T1030" s="153">
        <v>0.40753811188999994</v>
      </c>
      <c r="U1030" s="153">
        <v>1.0322041484</v>
      </c>
      <c r="V1030" s="153">
        <v>1.0249522034</v>
      </c>
      <c r="W1030" s="153">
        <v>1.0129584287</v>
      </c>
      <c r="X1030" s="153">
        <v>1.002174165</v>
      </c>
      <c r="Y1030" s="153">
        <v>0.95343587511999994</v>
      </c>
      <c r="Z1030" s="153">
        <v>2.1555318647E-3</v>
      </c>
      <c r="AA1030" s="153">
        <v>1.3870616841000001E-2</v>
      </c>
      <c r="AB1030" s="178">
        <v>0.78066273781999995</v>
      </c>
      <c r="AC1030" s="177">
        <v>-0.20970599437000001</v>
      </c>
      <c r="AD1030" s="153">
        <v>-3.1960135557000002E-4</v>
      </c>
      <c r="AE1030" s="153">
        <v>-1.792925695E-2</v>
      </c>
      <c r="AF1030" s="181">
        <v>1.56461541</v>
      </c>
      <c r="AG1030" s="180">
        <v>22193.611949999999</v>
      </c>
      <c r="AH1030" s="180">
        <v>-2014.7098800000001</v>
      </c>
      <c r="AI1030" s="128" t="s">
        <v>46</v>
      </c>
      <c r="AJ1030" s="128" t="s">
        <v>46</v>
      </c>
      <c r="AK1030" s="128" t="s">
        <v>46</v>
      </c>
    </row>
    <row r="1031" spans="1:37" ht="14.75" customHeight="1" x14ac:dyDescent="0.35">
      <c r="A1031" s="8"/>
      <c r="B1031" s="129">
        <v>52901554000163</v>
      </c>
      <c r="C1031" s="125" t="s">
        <v>8603</v>
      </c>
      <c r="D1031" s="122"/>
      <c r="E1031" s="126" t="s">
        <v>8335</v>
      </c>
      <c r="F1031" s="126" t="s">
        <v>163</v>
      </c>
      <c r="G1031" s="126" t="s">
        <v>3547</v>
      </c>
      <c r="H1031" s="127">
        <v>0.01</v>
      </c>
      <c r="I1031" s="127">
        <v>0.01</v>
      </c>
      <c r="J1031" s="127">
        <v>0.01</v>
      </c>
      <c r="K1031" s="126" t="s">
        <v>215</v>
      </c>
      <c r="L1031" s="126" t="s">
        <v>7441</v>
      </c>
      <c r="M1031" s="153">
        <v>2E-3</v>
      </c>
      <c r="N1031" s="128" t="s">
        <v>46</v>
      </c>
      <c r="O1031" s="155">
        <v>45247</v>
      </c>
      <c r="P1031" s="153">
        <v>1.2489980807000001E-2</v>
      </c>
      <c r="Q1031" s="153">
        <v>0.10684180730999999</v>
      </c>
      <c r="R1031" s="153">
        <v>0.13627775914000001</v>
      </c>
      <c r="S1031" s="153" t="s">
        <v>46</v>
      </c>
      <c r="T1031" s="153" t="s">
        <v>46</v>
      </c>
      <c r="U1031" s="153">
        <v>1.0238274338</v>
      </c>
      <c r="V1031" s="153">
        <v>1.0311055183</v>
      </c>
      <c r="W1031" s="153">
        <v>1.0234927949000001</v>
      </c>
      <c r="X1031" s="153" t="s">
        <v>46</v>
      </c>
      <c r="Y1031" s="153" t="s">
        <v>46</v>
      </c>
      <c r="Z1031" s="153">
        <v>1.2835800956000002E-3</v>
      </c>
      <c r="AA1031" s="153">
        <v>2.5198175525999998E-3</v>
      </c>
      <c r="AB1031" s="178">
        <v>3.0527147984999998</v>
      </c>
      <c r="AC1031" s="177">
        <v>1.7754022757000001</v>
      </c>
      <c r="AD1031" s="153">
        <v>0</v>
      </c>
      <c r="AE1031" s="153">
        <v>0</v>
      </c>
      <c r="AF1031" s="181">
        <v>1.2491665000000001</v>
      </c>
      <c r="AG1031" s="180">
        <v>642761.38968999998</v>
      </c>
      <c r="AH1031" s="180">
        <v>424969.83990000002</v>
      </c>
      <c r="AI1031" s="128" t="s">
        <v>46</v>
      </c>
      <c r="AJ1031" s="128" t="s">
        <v>46</v>
      </c>
      <c r="AK1031" s="128" t="s">
        <v>46</v>
      </c>
    </row>
    <row r="1032" spans="1:37" ht="14.75" customHeight="1" x14ac:dyDescent="0.35">
      <c r="A1032" s="8"/>
      <c r="B1032" s="129">
        <v>39913648000194</v>
      </c>
      <c r="C1032" s="125" t="s">
        <v>8604</v>
      </c>
      <c r="D1032" s="122"/>
      <c r="E1032" s="126" t="s">
        <v>8335</v>
      </c>
      <c r="F1032" s="126" t="s">
        <v>114</v>
      </c>
      <c r="G1032" s="126" t="s">
        <v>115</v>
      </c>
      <c r="H1032" s="127">
        <v>100</v>
      </c>
      <c r="I1032" s="127">
        <v>100</v>
      </c>
      <c r="J1032" s="127">
        <v>100</v>
      </c>
      <c r="K1032" s="126" t="s">
        <v>7644</v>
      </c>
      <c r="L1032" s="126" t="s">
        <v>8008</v>
      </c>
      <c r="M1032" s="153">
        <v>9.0000000000000011E-3</v>
      </c>
      <c r="N1032" s="128" t="s">
        <v>46</v>
      </c>
      <c r="O1032" s="155">
        <v>44165</v>
      </c>
      <c r="P1032" s="153">
        <v>1.0819002042000002E-2</v>
      </c>
      <c r="Q1032" s="153">
        <v>0.19898440313999999</v>
      </c>
      <c r="R1032" s="153">
        <v>0.16551959052000001</v>
      </c>
      <c r="S1032" s="153">
        <v>0.32473591136000002</v>
      </c>
      <c r="T1032" s="153">
        <v>0.43522993744999999</v>
      </c>
      <c r="U1032" s="153">
        <v>0.88685413284000003</v>
      </c>
      <c r="V1032" s="153">
        <v>1.9203523537</v>
      </c>
      <c r="W1032" s="153">
        <v>1.2431089957999999</v>
      </c>
      <c r="X1032" s="153">
        <v>1.2570535623000001</v>
      </c>
      <c r="Y1032" s="153">
        <v>1.0182209324</v>
      </c>
      <c r="Z1032" s="153">
        <v>0.13091866852</v>
      </c>
      <c r="AA1032" s="153">
        <v>0.17864975438999997</v>
      </c>
      <c r="AB1032" s="178">
        <v>0.28666076882000002</v>
      </c>
      <c r="AC1032" s="177">
        <v>-7.5879604263999999E-3</v>
      </c>
      <c r="AD1032" s="153">
        <v>-8.0196768251E-2</v>
      </c>
      <c r="AE1032" s="153">
        <v>-0.24943409953000001</v>
      </c>
      <c r="AF1032" s="181">
        <v>1.4959726</v>
      </c>
      <c r="AG1032" s="180">
        <v>11453.718070000001</v>
      </c>
      <c r="AH1032" s="180">
        <v>1759.4516699999999</v>
      </c>
      <c r="AI1032" s="128" t="s">
        <v>46</v>
      </c>
      <c r="AJ1032" s="128" t="s">
        <v>46</v>
      </c>
      <c r="AK1032" s="128" t="s">
        <v>46</v>
      </c>
    </row>
    <row r="1033" spans="1:37" ht="14.75" customHeight="1" x14ac:dyDescent="0.35">
      <c r="A1033" s="8"/>
      <c r="B1033" s="129">
        <v>33953227000100</v>
      </c>
      <c r="C1033" s="125" t="s">
        <v>8605</v>
      </c>
      <c r="D1033" s="122" t="s">
        <v>3552</v>
      </c>
      <c r="E1033" s="126" t="s">
        <v>8335</v>
      </c>
      <c r="F1033" s="126" t="s">
        <v>114</v>
      </c>
      <c r="G1033" s="126" t="s">
        <v>115</v>
      </c>
      <c r="H1033" s="127">
        <v>1000</v>
      </c>
      <c r="I1033" s="127">
        <v>100</v>
      </c>
      <c r="J1033" s="127">
        <v>100</v>
      </c>
      <c r="K1033" s="126" t="s">
        <v>214</v>
      </c>
      <c r="L1033" s="126" t="s">
        <v>3556</v>
      </c>
      <c r="M1033" s="153">
        <v>1.4999999999999999E-2</v>
      </c>
      <c r="N1033" s="128" t="s">
        <v>7616</v>
      </c>
      <c r="O1033" s="155">
        <v>43698</v>
      </c>
      <c r="P1033" s="153">
        <v>5.0502298107E-2</v>
      </c>
      <c r="Q1033" s="153">
        <v>0.29556505808</v>
      </c>
      <c r="R1033" s="153">
        <v>7.8063007611000004E-2</v>
      </c>
      <c r="S1033" s="153">
        <v>8.3394239317000005E-2</v>
      </c>
      <c r="T1033" s="153">
        <v>7.2825849041999999E-2</v>
      </c>
      <c r="U1033" s="153">
        <v>4.1397692338000001</v>
      </c>
      <c r="V1033" s="153">
        <v>2.8524298687999998</v>
      </c>
      <c r="W1033" s="153">
        <v>0.58628000889999998</v>
      </c>
      <c r="X1033" s="153">
        <v>0.32281931855000001</v>
      </c>
      <c r="Y1033" s="153">
        <v>0.17037615644999998</v>
      </c>
      <c r="Z1033" s="153">
        <v>0.19693124249999999</v>
      </c>
      <c r="AA1033" s="153">
        <v>0.27474287930999997</v>
      </c>
      <c r="AB1033" s="178">
        <v>-0.15348816022</v>
      </c>
      <c r="AC1033" s="177">
        <v>-0.30560716306000002</v>
      </c>
      <c r="AD1033" s="153">
        <v>-0.18346575527999998</v>
      </c>
      <c r="AE1033" s="153">
        <v>-0.51827998718000001</v>
      </c>
      <c r="AF1033" s="181">
        <v>0.79922863</v>
      </c>
      <c r="AG1033" s="180">
        <v>11422.69443</v>
      </c>
      <c r="AH1033" s="180">
        <v>-1606.43399</v>
      </c>
      <c r="AI1033" s="128" t="s">
        <v>46</v>
      </c>
      <c r="AJ1033" s="128" t="s">
        <v>46</v>
      </c>
      <c r="AK1033" s="128" t="s">
        <v>46</v>
      </c>
    </row>
    <row r="1034" spans="1:37" ht="14.75" customHeight="1" x14ac:dyDescent="0.35">
      <c r="A1034" s="8"/>
      <c r="B1034" s="129">
        <v>35780039000153</v>
      </c>
      <c r="C1034" s="125" t="s">
        <v>8606</v>
      </c>
      <c r="D1034" s="122" t="s">
        <v>3395</v>
      </c>
      <c r="E1034" s="126" t="s">
        <v>8335</v>
      </c>
      <c r="F1034" s="126" t="s">
        <v>114</v>
      </c>
      <c r="G1034" s="126" t="s">
        <v>115</v>
      </c>
      <c r="H1034" s="127">
        <v>1000</v>
      </c>
      <c r="I1034" s="127">
        <v>100</v>
      </c>
      <c r="J1034" s="127">
        <v>100</v>
      </c>
      <c r="K1034" s="126" t="s">
        <v>222</v>
      </c>
      <c r="L1034" s="126" t="s">
        <v>221</v>
      </c>
      <c r="M1034" s="153">
        <v>1.4999999999999999E-2</v>
      </c>
      <c r="N1034" s="128" t="s">
        <v>7971</v>
      </c>
      <c r="O1034" s="155">
        <v>43872</v>
      </c>
      <c r="P1034" s="153">
        <v>0.10608636016</v>
      </c>
      <c r="Q1034" s="153">
        <v>0.26637633441999997</v>
      </c>
      <c r="R1034" s="153">
        <v>1.8623631448999999E-2</v>
      </c>
      <c r="S1034" s="153">
        <v>-0.17038380008000001</v>
      </c>
      <c r="T1034" s="153">
        <v>1.6146450755999998E-2</v>
      </c>
      <c r="U1034" s="153">
        <v>8.6961003043999998</v>
      </c>
      <c r="V1034" s="153">
        <v>2.5707362622000001</v>
      </c>
      <c r="W1034" s="153">
        <v>0.13986987108999999</v>
      </c>
      <c r="X1034" s="153">
        <v>-0.65955613580999994</v>
      </c>
      <c r="Y1034" s="153">
        <v>3.7774639861999998E-2</v>
      </c>
      <c r="Z1034" s="153">
        <v>0.26708710646</v>
      </c>
      <c r="AA1034" s="153">
        <v>0.31681495781999996</v>
      </c>
      <c r="AB1034" s="178">
        <v>-0.25851236352000001</v>
      </c>
      <c r="AC1034" s="177">
        <v>-0.46117856494999998</v>
      </c>
      <c r="AD1034" s="153">
        <v>-0.22468691546</v>
      </c>
      <c r="AE1034" s="153">
        <v>-0.61355438913999993</v>
      </c>
      <c r="AF1034" s="181">
        <v>0.52335997000000001</v>
      </c>
      <c r="AG1034" s="180">
        <v>34146.08137</v>
      </c>
      <c r="AH1034" s="180">
        <v>-1940.2106200000001</v>
      </c>
      <c r="AI1034" s="128" t="s">
        <v>46</v>
      </c>
      <c r="AJ1034" s="128" t="s">
        <v>46</v>
      </c>
      <c r="AK1034" s="128" t="s">
        <v>46</v>
      </c>
    </row>
    <row r="1035" spans="1:37" ht="14.75" customHeight="1" x14ac:dyDescent="0.35">
      <c r="A1035" s="8"/>
      <c r="B1035" s="129">
        <v>34218763000125</v>
      </c>
      <c r="C1035" s="125" t="s">
        <v>8607</v>
      </c>
      <c r="D1035" s="122" t="s">
        <v>3552</v>
      </c>
      <c r="E1035" s="126" t="s">
        <v>8335</v>
      </c>
      <c r="F1035" s="126" t="s">
        <v>114</v>
      </c>
      <c r="G1035" s="126" t="s">
        <v>115</v>
      </c>
      <c r="H1035" s="127">
        <v>1000</v>
      </c>
      <c r="I1035" s="127">
        <v>100</v>
      </c>
      <c r="J1035" s="127">
        <v>100</v>
      </c>
      <c r="K1035" s="126" t="s">
        <v>214</v>
      </c>
      <c r="L1035" s="126" t="s">
        <v>3556</v>
      </c>
      <c r="M1035" s="153">
        <v>1.3999999999999999E-2</v>
      </c>
      <c r="N1035" s="128" t="s">
        <v>7616</v>
      </c>
      <c r="O1035" s="155">
        <v>43829</v>
      </c>
      <c r="P1035" s="153">
        <v>5.1319066343999999E-2</v>
      </c>
      <c r="Q1035" s="153">
        <v>0.31016587910999999</v>
      </c>
      <c r="R1035" s="153">
        <v>4.8808264742999999E-2</v>
      </c>
      <c r="S1035" s="153">
        <v>3.9149086779000003E-2</v>
      </c>
      <c r="T1035" s="153">
        <v>-5.5240133833999998E-2</v>
      </c>
      <c r="U1035" s="153">
        <v>4.2067212764999997</v>
      </c>
      <c r="V1035" s="153">
        <v>2.9933390084</v>
      </c>
      <c r="W1035" s="153">
        <v>0.36656683829000003</v>
      </c>
      <c r="X1035" s="153">
        <v>0.15154621733000001</v>
      </c>
      <c r="Y1035" s="153">
        <v>-0.12923435577</v>
      </c>
      <c r="Z1035" s="153">
        <v>0.22828712247999999</v>
      </c>
      <c r="AA1035" s="153">
        <v>0.29680123789000001</v>
      </c>
      <c r="AB1035" s="178">
        <v>-0.22057506782</v>
      </c>
      <c r="AC1035" s="177">
        <v>-0.37203742169999998</v>
      </c>
      <c r="AD1035" s="153">
        <v>-0.21842255741</v>
      </c>
      <c r="AE1035" s="153">
        <v>-0.52723185383000004</v>
      </c>
      <c r="AF1035" s="181">
        <v>0.67275974999999999</v>
      </c>
      <c r="AG1035" s="180">
        <v>51104.046970000003</v>
      </c>
      <c r="AH1035" s="180">
        <v>-5973.7626899999996</v>
      </c>
      <c r="AI1035" s="128" t="s">
        <v>46</v>
      </c>
      <c r="AJ1035" s="128" t="s">
        <v>46</v>
      </c>
      <c r="AK1035" s="128" t="s">
        <v>46</v>
      </c>
    </row>
    <row r="1036" spans="1:37" ht="14.75" customHeight="1" x14ac:dyDescent="0.35">
      <c r="A1036" s="8"/>
      <c r="B1036" s="129">
        <v>38417126000139</v>
      </c>
      <c r="C1036" s="125" t="s">
        <v>8608</v>
      </c>
      <c r="D1036" s="122"/>
      <c r="E1036" s="126" t="s">
        <v>8335</v>
      </c>
      <c r="F1036" s="126" t="s">
        <v>114</v>
      </c>
      <c r="G1036" s="126" t="s">
        <v>115</v>
      </c>
      <c r="H1036" s="127">
        <v>5000</v>
      </c>
      <c r="I1036" s="127">
        <v>100</v>
      </c>
      <c r="J1036" s="127">
        <v>100</v>
      </c>
      <c r="K1036" s="126" t="s">
        <v>214</v>
      </c>
      <c r="L1036" s="126" t="s">
        <v>3556</v>
      </c>
      <c r="M1036" s="153">
        <v>9.0000000000000011E-3</v>
      </c>
      <c r="N1036" s="128" t="s">
        <v>8609</v>
      </c>
      <c r="O1036" s="155">
        <v>44102</v>
      </c>
      <c r="P1036" s="153">
        <v>6.7303593708999992E-2</v>
      </c>
      <c r="Q1036" s="153">
        <v>-8.3389349865000004E-2</v>
      </c>
      <c r="R1036" s="153">
        <v>0.21199325255000001</v>
      </c>
      <c r="S1036" s="153">
        <v>0.82491420797999992</v>
      </c>
      <c r="T1036" s="153">
        <v>0.72936941884000006</v>
      </c>
      <c r="U1036" s="153">
        <v>5.5170033247000001</v>
      </c>
      <c r="V1036" s="153">
        <v>-0.80477128738999992</v>
      </c>
      <c r="W1036" s="153">
        <v>1.5921421656000001</v>
      </c>
      <c r="X1036" s="153">
        <v>3.1932450571</v>
      </c>
      <c r="Y1036" s="153">
        <v>1.7063605827999999</v>
      </c>
      <c r="Z1036" s="153">
        <v>0.23750941969</v>
      </c>
      <c r="AA1036" s="153">
        <v>0.28353660730000002</v>
      </c>
      <c r="AB1036" s="178">
        <v>0.42313241175999999</v>
      </c>
      <c r="AC1036" s="177">
        <v>7.0826577922999998E-2</v>
      </c>
      <c r="AD1036" s="153">
        <v>-0.23870775314000001</v>
      </c>
      <c r="AE1036" s="153">
        <v>-0.52931517395000005</v>
      </c>
      <c r="AF1036" s="181">
        <v>1.4740530999999999</v>
      </c>
      <c r="AG1036" s="180">
        <v>49121.174659999997</v>
      </c>
      <c r="AH1036" s="180">
        <v>-9908.3670600000005</v>
      </c>
      <c r="AI1036" s="128" t="s">
        <v>46</v>
      </c>
      <c r="AJ1036" s="128" t="s">
        <v>46</v>
      </c>
      <c r="AK1036" s="128" t="s">
        <v>46</v>
      </c>
    </row>
    <row r="1037" spans="1:37" ht="14.75" customHeight="1" x14ac:dyDescent="0.35">
      <c r="A1037" s="8"/>
      <c r="B1037" s="129">
        <v>55124489000103</v>
      </c>
      <c r="C1037" s="125" t="s">
        <v>8610</v>
      </c>
      <c r="D1037" s="122"/>
      <c r="E1037" s="126" t="s">
        <v>8335</v>
      </c>
      <c r="F1037" s="126" t="s">
        <v>114</v>
      </c>
      <c r="G1037" s="126" t="s">
        <v>115</v>
      </c>
      <c r="H1037" s="127">
        <v>1000</v>
      </c>
      <c r="I1037" s="127">
        <v>100</v>
      </c>
      <c r="J1037" s="127">
        <v>100</v>
      </c>
      <c r="K1037" s="126" t="s">
        <v>7644</v>
      </c>
      <c r="L1037" s="126" t="s">
        <v>8008</v>
      </c>
      <c r="M1037" s="153">
        <v>1.1000000000000001E-2</v>
      </c>
      <c r="N1037" s="128" t="s">
        <v>8611</v>
      </c>
      <c r="O1037" s="155">
        <v>45434</v>
      </c>
      <c r="P1037" s="153">
        <v>6.6920954897999999E-2</v>
      </c>
      <c r="Q1037" s="153">
        <v>-4.4044201762000003E-2</v>
      </c>
      <c r="R1037" s="153">
        <v>0.12217207908000001</v>
      </c>
      <c r="S1037" s="153" t="s">
        <v>46</v>
      </c>
      <c r="T1037" s="153" t="s">
        <v>46</v>
      </c>
      <c r="U1037" s="153">
        <v>5.4856376951000003</v>
      </c>
      <c r="V1037" s="153">
        <v>-0.42506038255</v>
      </c>
      <c r="W1037" s="153">
        <v>0.91755429113999998</v>
      </c>
      <c r="X1037" s="153" t="s">
        <v>46</v>
      </c>
      <c r="Y1037" s="153" t="s">
        <v>46</v>
      </c>
      <c r="Z1037" s="153">
        <v>0.19811270684000001</v>
      </c>
      <c r="AA1037" s="153">
        <v>0.19705027002</v>
      </c>
      <c r="AB1037" s="178">
        <v>4.9919310840000002E-2</v>
      </c>
      <c r="AC1037" s="177">
        <v>0.33640802403999998</v>
      </c>
      <c r="AD1037" s="153">
        <v>-0.23207019588000002</v>
      </c>
      <c r="AE1037" s="153">
        <v>-0.23207019588000002</v>
      </c>
      <c r="AF1037" s="181">
        <v>1.2486448000000001</v>
      </c>
      <c r="AG1037" s="180">
        <v>13079.96435</v>
      </c>
      <c r="AH1037" s="180">
        <v>-512.12388999999996</v>
      </c>
      <c r="AI1037" s="128" t="s">
        <v>46</v>
      </c>
      <c r="AJ1037" s="128" t="s">
        <v>46</v>
      </c>
      <c r="AK1037" s="128" t="s">
        <v>46</v>
      </c>
    </row>
    <row r="1038" spans="1:37" ht="14.75" customHeight="1" x14ac:dyDescent="0.35">
      <c r="A1038" s="8"/>
      <c r="B1038" s="129">
        <v>38318335000125</v>
      </c>
      <c r="C1038" s="125" t="s">
        <v>8612</v>
      </c>
      <c r="D1038" s="122"/>
      <c r="E1038" s="126" t="s">
        <v>8335</v>
      </c>
      <c r="F1038" s="126" t="s">
        <v>114</v>
      </c>
      <c r="G1038" s="126" t="s">
        <v>115</v>
      </c>
      <c r="H1038" s="127">
        <v>100</v>
      </c>
      <c r="I1038" s="127">
        <v>100</v>
      </c>
      <c r="J1038" s="127">
        <v>100</v>
      </c>
      <c r="K1038" s="126" t="s">
        <v>7644</v>
      </c>
      <c r="L1038" s="126" t="s">
        <v>8008</v>
      </c>
      <c r="M1038" s="153">
        <v>9.0000000000000011E-3</v>
      </c>
      <c r="N1038" s="128" t="s">
        <v>46</v>
      </c>
      <c r="O1038" s="155">
        <v>44088</v>
      </c>
      <c r="P1038" s="153">
        <v>3.5365368395999998E-2</v>
      </c>
      <c r="Q1038" s="153">
        <v>-2.750135209E-2</v>
      </c>
      <c r="R1038" s="153">
        <v>0.10609680442</v>
      </c>
      <c r="S1038" s="153">
        <v>0.54079438093999999</v>
      </c>
      <c r="T1038" s="153">
        <v>0.76202478357000003</v>
      </c>
      <c r="U1038" s="153">
        <v>2.8989663742</v>
      </c>
      <c r="V1038" s="153">
        <v>-0.26540917470000003</v>
      </c>
      <c r="W1038" s="153">
        <v>0.79682345511999997</v>
      </c>
      <c r="X1038" s="153">
        <v>2.0934164633000001</v>
      </c>
      <c r="Y1038" s="153">
        <v>1.7827578457000002</v>
      </c>
      <c r="Z1038" s="153">
        <v>0.14561156378000001</v>
      </c>
      <c r="AA1038" s="153">
        <v>0.16933510804000002</v>
      </c>
      <c r="AB1038" s="178">
        <v>-9.3628563427999995E-2</v>
      </c>
      <c r="AC1038" s="177">
        <v>0.32189143043000001</v>
      </c>
      <c r="AD1038" s="153">
        <v>-0.16305193767999998</v>
      </c>
      <c r="AE1038" s="153">
        <v>-0.25988810626999997</v>
      </c>
      <c r="AF1038" s="181">
        <v>1.9847862999999999</v>
      </c>
      <c r="AG1038" s="180">
        <v>36597.719230000002</v>
      </c>
      <c r="AH1038" s="180">
        <v>40515.777710000002</v>
      </c>
      <c r="AI1038" s="128" t="s">
        <v>46</v>
      </c>
      <c r="AJ1038" s="128" t="s">
        <v>46</v>
      </c>
      <c r="AK1038" s="128" t="s">
        <v>46</v>
      </c>
    </row>
    <row r="1039" spans="1:37" ht="14.75" customHeight="1" x14ac:dyDescent="0.35">
      <c r="A1039" s="8"/>
      <c r="B1039" s="129">
        <v>37487768000141</v>
      </c>
      <c r="C1039" s="125" t="s">
        <v>8613</v>
      </c>
      <c r="D1039" s="122"/>
      <c r="E1039" s="126" t="s">
        <v>1417</v>
      </c>
      <c r="F1039" s="126" t="s">
        <v>114</v>
      </c>
      <c r="G1039" s="126" t="s">
        <v>115</v>
      </c>
      <c r="H1039" s="127">
        <v>1000</v>
      </c>
      <c r="I1039" s="127">
        <v>500</v>
      </c>
      <c r="J1039" s="127">
        <v>1000</v>
      </c>
      <c r="K1039" s="126" t="s">
        <v>214</v>
      </c>
      <c r="L1039" s="126" t="s">
        <v>3556</v>
      </c>
      <c r="M1039" s="153">
        <v>1.2800000000000001E-2</v>
      </c>
      <c r="N1039" s="128" t="s">
        <v>8614</v>
      </c>
      <c r="O1039" s="155">
        <v>44225</v>
      </c>
      <c r="P1039" s="153">
        <v>1.051781842E-2</v>
      </c>
      <c r="Q1039" s="153">
        <v>0.32652626146000002</v>
      </c>
      <c r="R1039" s="153">
        <v>0.12397779522000001</v>
      </c>
      <c r="S1039" s="153">
        <v>0.26135082776000002</v>
      </c>
      <c r="T1039" s="153">
        <v>0.32874906723000002</v>
      </c>
      <c r="U1039" s="153">
        <v>0.86216553970000009</v>
      </c>
      <c r="V1039" s="153">
        <v>3.1512292664000001</v>
      </c>
      <c r="W1039" s="153">
        <v>0.93111583976000001</v>
      </c>
      <c r="X1039" s="153">
        <v>1.0116897379000001</v>
      </c>
      <c r="Y1039" s="153">
        <v>0.76910881574000001</v>
      </c>
      <c r="Z1039" s="153">
        <v>0.20719220591999998</v>
      </c>
      <c r="AA1039" s="153">
        <v>0.2055547549</v>
      </c>
      <c r="AB1039" s="178">
        <v>6.4652881462000003E-2</v>
      </c>
      <c r="AC1039" s="177">
        <v>-0.24756637976000001</v>
      </c>
      <c r="AD1039" s="153">
        <v>-0.16927115158</v>
      </c>
      <c r="AE1039" s="153">
        <v>-0.30877228307999999</v>
      </c>
      <c r="AF1039" s="181">
        <v>1.1529877744999999</v>
      </c>
      <c r="AG1039" s="180">
        <v>45056.938419999999</v>
      </c>
      <c r="AH1039" s="180">
        <v>7275.49899</v>
      </c>
      <c r="AI1039" s="128" t="s">
        <v>46</v>
      </c>
      <c r="AJ1039" s="128" t="s">
        <v>46</v>
      </c>
      <c r="AK1039" s="128" t="s">
        <v>46</v>
      </c>
    </row>
    <row r="1040" spans="1:37" ht="14.75" customHeight="1" x14ac:dyDescent="0.35">
      <c r="A1040" s="8"/>
      <c r="B1040" s="129">
        <v>37751366000102</v>
      </c>
      <c r="C1040" s="125" t="s">
        <v>8615</v>
      </c>
      <c r="D1040" s="122"/>
      <c r="E1040" s="126" t="s">
        <v>1417</v>
      </c>
      <c r="F1040" s="126" t="s">
        <v>114</v>
      </c>
      <c r="G1040" s="126" t="s">
        <v>115</v>
      </c>
      <c r="H1040" s="127">
        <v>1000</v>
      </c>
      <c r="I1040" s="127">
        <v>500</v>
      </c>
      <c r="J1040" s="127">
        <v>1000</v>
      </c>
      <c r="K1040" s="126" t="s">
        <v>214</v>
      </c>
      <c r="L1040" s="126" t="s">
        <v>3556</v>
      </c>
      <c r="M1040" s="153">
        <v>1.8799999999999997E-2</v>
      </c>
      <c r="N1040" s="128" t="s">
        <v>7647</v>
      </c>
      <c r="O1040" s="155">
        <v>44225</v>
      </c>
      <c r="P1040" s="153">
        <v>1.0504377335999999E-2</v>
      </c>
      <c r="Q1040" s="153">
        <v>0.31845634367999998</v>
      </c>
      <c r="R1040" s="153">
        <v>0.11585906335000001</v>
      </c>
      <c r="S1040" s="153">
        <v>0.24378961791999998</v>
      </c>
      <c r="T1040" s="153">
        <v>0.30051928535</v>
      </c>
      <c r="U1040" s="153">
        <v>0.86106374855000001</v>
      </c>
      <c r="V1040" s="153">
        <v>3.0733483604000003</v>
      </c>
      <c r="W1040" s="153">
        <v>0.87014137391000002</v>
      </c>
      <c r="X1040" s="153">
        <v>0.94371024872000009</v>
      </c>
      <c r="Y1040" s="153">
        <v>0.70306520902000003</v>
      </c>
      <c r="Z1040" s="153">
        <v>0.20544346429000002</v>
      </c>
      <c r="AA1040" s="153">
        <v>0.20404002464000001</v>
      </c>
      <c r="AB1040" s="178">
        <v>2.7640877421999999E-2</v>
      </c>
      <c r="AC1040" s="177">
        <v>-0.27265894992</v>
      </c>
      <c r="AD1040" s="153">
        <v>-0.17031535948999998</v>
      </c>
      <c r="AE1040" s="153">
        <v>-0.30745770392999999</v>
      </c>
      <c r="AF1040" s="181">
        <v>1.1281018226999999</v>
      </c>
      <c r="AG1040" s="180">
        <v>27621.09446</v>
      </c>
      <c r="AH1040" s="180">
        <v>3577.2558800000002</v>
      </c>
      <c r="AI1040" s="128" t="s">
        <v>46</v>
      </c>
      <c r="AJ1040" s="128" t="s">
        <v>46</v>
      </c>
      <c r="AK1040" s="128" t="s">
        <v>46</v>
      </c>
    </row>
    <row r="1041" spans="1:37" ht="14.75" customHeight="1" x14ac:dyDescent="0.35">
      <c r="A1041" s="8"/>
      <c r="B1041" s="129">
        <v>52181042000170</v>
      </c>
      <c r="C1041" s="125" t="s">
        <v>8616</v>
      </c>
      <c r="D1041" s="122"/>
      <c r="E1041" s="126" t="s">
        <v>1417</v>
      </c>
      <c r="F1041" s="126" t="s">
        <v>114</v>
      </c>
      <c r="G1041" s="126" t="s">
        <v>115</v>
      </c>
      <c r="H1041" s="127">
        <v>500</v>
      </c>
      <c r="I1041" s="127">
        <v>100</v>
      </c>
      <c r="J1041" s="127">
        <v>500</v>
      </c>
      <c r="K1041" s="126" t="s">
        <v>214</v>
      </c>
      <c r="L1041" s="126" t="s">
        <v>3556</v>
      </c>
      <c r="M1041" s="153">
        <v>1.2800000000000001E-2</v>
      </c>
      <c r="N1041" s="128" t="s">
        <v>8617</v>
      </c>
      <c r="O1041" s="155">
        <v>45195</v>
      </c>
      <c r="P1041" s="153">
        <v>2.4014344990000002E-2</v>
      </c>
      <c r="Q1041" s="153">
        <v>0.38441450676</v>
      </c>
      <c r="R1041" s="153">
        <v>0.18031003891</v>
      </c>
      <c r="S1041" s="153">
        <v>0.35152805022</v>
      </c>
      <c r="T1041" s="153" t="s">
        <v>46</v>
      </c>
      <c r="U1041" s="153">
        <v>1.9685014402999998</v>
      </c>
      <c r="V1041" s="153">
        <v>3.7098953044000003</v>
      </c>
      <c r="W1041" s="153">
        <v>1.3541903450999999</v>
      </c>
      <c r="X1041" s="153">
        <v>1.3607660020000001</v>
      </c>
      <c r="Y1041" s="153" t="s">
        <v>46</v>
      </c>
      <c r="Z1041" s="153">
        <v>0.22056255557000001</v>
      </c>
      <c r="AA1041" s="153">
        <v>0.19232496013</v>
      </c>
      <c r="AB1041" s="178">
        <v>0.30596146221999998</v>
      </c>
      <c r="AC1041" s="177">
        <v>0.33460387946999998</v>
      </c>
      <c r="AD1041" s="153">
        <v>-0.17077172838999999</v>
      </c>
      <c r="AE1041" s="153">
        <v>-0.21546956338000001</v>
      </c>
      <c r="AF1041" s="181">
        <v>1.3759049400000001</v>
      </c>
      <c r="AG1041" s="180">
        <v>116770.42247</v>
      </c>
      <c r="AH1041" s="180">
        <v>9237.4143299999996</v>
      </c>
      <c r="AI1041" s="128" t="s">
        <v>46</v>
      </c>
      <c r="AJ1041" s="128" t="s">
        <v>46</v>
      </c>
      <c r="AK1041" s="128" t="s">
        <v>46</v>
      </c>
    </row>
    <row r="1042" spans="1:37" ht="14.75" customHeight="1" x14ac:dyDescent="0.35">
      <c r="A1042" s="8"/>
      <c r="B1042" s="129">
        <v>40054275000122</v>
      </c>
      <c r="C1042" s="125" t="s">
        <v>8618</v>
      </c>
      <c r="D1042" s="122"/>
      <c r="E1042" s="126" t="s">
        <v>8538</v>
      </c>
      <c r="F1042" s="126" t="s">
        <v>163</v>
      </c>
      <c r="G1042" s="126" t="s">
        <v>3566</v>
      </c>
      <c r="H1042" s="127">
        <v>100</v>
      </c>
      <c r="I1042" s="127">
        <v>100</v>
      </c>
      <c r="J1042" s="127">
        <v>100</v>
      </c>
      <c r="K1042" s="126" t="s">
        <v>215</v>
      </c>
      <c r="L1042" s="126" t="s">
        <v>215</v>
      </c>
      <c r="M1042" s="153">
        <v>2.5000000000000001E-3</v>
      </c>
      <c r="N1042" s="128" t="s">
        <v>46</v>
      </c>
      <c r="O1042" s="155">
        <v>44193</v>
      </c>
      <c r="P1042" s="153">
        <v>1.2124247615999999E-2</v>
      </c>
      <c r="Q1042" s="153">
        <v>0.10556635338999999</v>
      </c>
      <c r="R1042" s="153">
        <v>0.13435057899</v>
      </c>
      <c r="S1042" s="153">
        <v>0.26158122603</v>
      </c>
      <c r="T1042" s="153">
        <v>0.43303622921000001</v>
      </c>
      <c r="U1042" s="153">
        <v>0.99384759004000001</v>
      </c>
      <c r="V1042" s="153">
        <v>1.0187964082000001</v>
      </c>
      <c r="W1042" s="153">
        <v>1.0090190098</v>
      </c>
      <c r="X1042" s="153">
        <v>1.0125816102</v>
      </c>
      <c r="Y1042" s="153">
        <v>1.0130887495000001</v>
      </c>
      <c r="Z1042" s="153">
        <v>1.3133202602999999E-3</v>
      </c>
      <c r="AA1042" s="153">
        <v>2.2836335311000001E-3</v>
      </c>
      <c r="AB1042" s="178">
        <v>1.1495062165000001</v>
      </c>
      <c r="AC1042" s="177">
        <v>2.1561184909</v>
      </c>
      <c r="AD1042" s="153">
        <v>0</v>
      </c>
      <c r="AE1042" s="153">
        <v>-7.5858069814000004E-5</v>
      </c>
      <c r="AF1042" s="181">
        <v>1.6350180999999999</v>
      </c>
      <c r="AG1042" s="180">
        <v>776068.61610999994</v>
      </c>
      <c r="AH1042" s="180">
        <v>72594.705801000004</v>
      </c>
      <c r="AI1042" s="128" t="s">
        <v>46</v>
      </c>
      <c r="AJ1042" s="128" t="s">
        <v>46</v>
      </c>
      <c r="AK1042" s="128" t="s">
        <v>46</v>
      </c>
    </row>
    <row r="1043" spans="1:37" ht="14.75" customHeight="1" x14ac:dyDescent="0.35">
      <c r="A1043" s="8"/>
      <c r="B1043" s="129">
        <v>32357798000110</v>
      </c>
      <c r="C1043" s="125" t="s">
        <v>8619</v>
      </c>
      <c r="D1043" s="122"/>
      <c r="E1043" s="126" t="s">
        <v>8620</v>
      </c>
      <c r="F1043" s="126" t="s">
        <v>114</v>
      </c>
      <c r="G1043" s="126" t="s">
        <v>115</v>
      </c>
      <c r="H1043" s="127">
        <v>1000</v>
      </c>
      <c r="I1043" s="127">
        <v>1000</v>
      </c>
      <c r="J1043" s="127">
        <v>1000</v>
      </c>
      <c r="K1043" s="126" t="s">
        <v>220</v>
      </c>
      <c r="L1043" s="126" t="s">
        <v>268</v>
      </c>
      <c r="M1043" s="153">
        <v>1.84E-2</v>
      </c>
      <c r="N1043" s="128" t="s">
        <v>8396</v>
      </c>
      <c r="O1043" s="155">
        <v>44301</v>
      </c>
      <c r="P1043" s="153">
        <v>2.6448374497999999E-2</v>
      </c>
      <c r="Q1043" s="153">
        <v>0.36157065818</v>
      </c>
      <c r="R1043" s="153">
        <v>0.16028961072</v>
      </c>
      <c r="S1043" s="153">
        <v>0.25150705640000004</v>
      </c>
      <c r="T1043" s="153">
        <v>0.17775056735</v>
      </c>
      <c r="U1043" s="153">
        <v>2.168023459</v>
      </c>
      <c r="V1043" s="153">
        <v>3.4894346165000001</v>
      </c>
      <c r="W1043" s="153">
        <v>1.2038300504999999</v>
      </c>
      <c r="X1043" s="153">
        <v>0.97358447326999997</v>
      </c>
      <c r="Y1043" s="153">
        <v>0.41584765397000001</v>
      </c>
      <c r="Z1043" s="153">
        <v>0.17038525451000003</v>
      </c>
      <c r="AA1043" s="153">
        <v>0.19648217740999999</v>
      </c>
      <c r="AB1043" s="178">
        <v>0.22920795555000001</v>
      </c>
      <c r="AC1043" s="177">
        <v>-0.28277971891999998</v>
      </c>
      <c r="AD1043" s="153">
        <v>-0.16438698479</v>
      </c>
      <c r="AE1043" s="153">
        <v>-0.29109593155999997</v>
      </c>
      <c r="AF1043" s="181">
        <v>1.93510877</v>
      </c>
      <c r="AG1043" s="180">
        <v>113200.04367</v>
      </c>
      <c r="AH1043" s="180">
        <v>-34070.076280000001</v>
      </c>
      <c r="AI1043" s="128" t="s">
        <v>46</v>
      </c>
      <c r="AJ1043" s="128" t="s">
        <v>46</v>
      </c>
      <c r="AK1043" s="128" t="s">
        <v>46</v>
      </c>
    </row>
    <row r="1044" spans="1:37" ht="14.75" customHeight="1" x14ac:dyDescent="0.35">
      <c r="A1044" s="8"/>
      <c r="B1044" s="129">
        <v>58975241000136</v>
      </c>
      <c r="C1044" s="125" t="s">
        <v>8621</v>
      </c>
      <c r="D1044" s="122"/>
      <c r="E1044" s="126" t="s">
        <v>8620</v>
      </c>
      <c r="F1044" s="126" t="s">
        <v>114</v>
      </c>
      <c r="G1044" s="126" t="s">
        <v>115</v>
      </c>
      <c r="H1044" s="127" t="s">
        <v>46</v>
      </c>
      <c r="I1044" s="127" t="s">
        <v>46</v>
      </c>
      <c r="J1044" s="127" t="s">
        <v>46</v>
      </c>
      <c r="K1044" s="126" t="s">
        <v>214</v>
      </c>
      <c r="L1044" s="126" t="s">
        <v>3556</v>
      </c>
      <c r="M1044" s="153">
        <v>0.02</v>
      </c>
      <c r="N1044" s="128" t="s">
        <v>46</v>
      </c>
      <c r="O1044" s="155">
        <v>45680</v>
      </c>
      <c r="P1044" s="153">
        <v>2.1084659533E-2</v>
      </c>
      <c r="Q1044" s="153" t="s">
        <v>46</v>
      </c>
      <c r="R1044" s="153" t="s">
        <v>46</v>
      </c>
      <c r="S1044" s="153" t="s">
        <v>46</v>
      </c>
      <c r="T1044" s="153" t="s">
        <v>46</v>
      </c>
      <c r="U1044" s="153">
        <v>1.7283495625</v>
      </c>
      <c r="V1044" s="153" t="s">
        <v>46</v>
      </c>
      <c r="W1044" s="153" t="s">
        <v>46</v>
      </c>
      <c r="X1044" s="153" t="s">
        <v>46</v>
      </c>
      <c r="Y1044" s="153" t="s">
        <v>46</v>
      </c>
      <c r="Z1044" s="153" t="s">
        <v>46</v>
      </c>
      <c r="AA1044" s="153">
        <v>0.15515509434999999</v>
      </c>
      <c r="AB1044" s="178" t="s">
        <v>46</v>
      </c>
      <c r="AC1044" s="177">
        <v>1.8743112233999999</v>
      </c>
      <c r="AD1044" s="153">
        <v>-5.8444652788999997E-2</v>
      </c>
      <c r="AE1044" s="153">
        <v>-5.8444652788999997E-2</v>
      </c>
      <c r="AF1044" s="181">
        <v>1.2939003891</v>
      </c>
      <c r="AG1044" s="180">
        <v>73897.470260000002</v>
      </c>
      <c r="AH1044" s="180">
        <v>20229.06827</v>
      </c>
      <c r="AI1044" s="128" t="s">
        <v>46</v>
      </c>
      <c r="AJ1044" s="128" t="s">
        <v>46</v>
      </c>
      <c r="AK1044" s="128" t="s">
        <v>46</v>
      </c>
    </row>
    <row r="1045" spans="1:37" ht="14.75" customHeight="1" x14ac:dyDescent="0.35">
      <c r="A1045" s="8"/>
      <c r="B1045" s="129">
        <v>57998318000120</v>
      </c>
      <c r="C1045" s="125" t="s">
        <v>8622</v>
      </c>
      <c r="D1045" s="122"/>
      <c r="E1045" s="126" t="s">
        <v>8623</v>
      </c>
      <c r="F1045" s="126" t="s">
        <v>163</v>
      </c>
      <c r="G1045" s="126" t="s">
        <v>3566</v>
      </c>
      <c r="H1045" s="127" t="s">
        <v>46</v>
      </c>
      <c r="I1045" s="127" t="s">
        <v>46</v>
      </c>
      <c r="J1045" s="127" t="s">
        <v>46</v>
      </c>
      <c r="K1045" s="126" t="s">
        <v>215</v>
      </c>
      <c r="L1045" s="126" t="s">
        <v>215</v>
      </c>
      <c r="M1045" s="153">
        <v>3.4999999999999996E-3</v>
      </c>
      <c r="N1045" s="128" t="s">
        <v>46</v>
      </c>
      <c r="O1045" s="155">
        <v>45645</v>
      </c>
      <c r="P1045" s="153">
        <v>1.2133353654000001E-2</v>
      </c>
      <c r="Q1045" s="153">
        <v>0.10286579899999999</v>
      </c>
      <c r="R1045" s="153" t="s">
        <v>46</v>
      </c>
      <c r="S1045" s="153" t="s">
        <v>46</v>
      </c>
      <c r="T1045" s="153" t="s">
        <v>46</v>
      </c>
      <c r="U1045" s="153">
        <v>0.99459402920000006</v>
      </c>
      <c r="V1045" s="153">
        <v>0.9927339837300001</v>
      </c>
      <c r="W1045" s="153" t="s">
        <v>46</v>
      </c>
      <c r="X1045" s="153" t="s">
        <v>46</v>
      </c>
      <c r="Y1045" s="153" t="s">
        <v>46</v>
      </c>
      <c r="Z1045" s="153" t="s">
        <v>46</v>
      </c>
      <c r="AA1045" s="153">
        <v>1.0940139306000001E-3</v>
      </c>
      <c r="AB1045" s="178" t="s">
        <v>46</v>
      </c>
      <c r="AC1045" s="177">
        <v>-1.2019602765999999</v>
      </c>
      <c r="AD1045" s="153">
        <v>-2.7218986731000001E-5</v>
      </c>
      <c r="AE1045" s="153">
        <v>-2.7218986731000001E-5</v>
      </c>
      <c r="AF1045" s="181">
        <v>1.1062718412999999</v>
      </c>
      <c r="AG1045" s="180">
        <v>86588.551080000005</v>
      </c>
      <c r="AH1045" s="180">
        <v>13904.39219</v>
      </c>
      <c r="AI1045" s="128" t="s">
        <v>46</v>
      </c>
      <c r="AJ1045" s="128" t="s">
        <v>46</v>
      </c>
      <c r="AK1045" s="128" t="s">
        <v>46</v>
      </c>
    </row>
    <row r="1046" spans="1:37" ht="14.75" customHeight="1" x14ac:dyDescent="0.35">
      <c r="A1046" s="8"/>
      <c r="B1046" s="129">
        <v>55559450000100</v>
      </c>
      <c r="C1046" s="125" t="s">
        <v>8624</v>
      </c>
      <c r="D1046" s="122"/>
      <c r="E1046" s="126" t="s">
        <v>8623</v>
      </c>
      <c r="F1046" s="126" t="s">
        <v>163</v>
      </c>
      <c r="G1046" s="126" t="s">
        <v>3566</v>
      </c>
      <c r="H1046" s="127">
        <v>100</v>
      </c>
      <c r="I1046" s="127">
        <v>100</v>
      </c>
      <c r="J1046" s="127">
        <v>100</v>
      </c>
      <c r="K1046" s="126" t="s">
        <v>215</v>
      </c>
      <c r="L1046" s="126" t="s">
        <v>216</v>
      </c>
      <c r="M1046" s="153">
        <v>1.15E-2</v>
      </c>
      <c r="N1046" s="128" t="s">
        <v>7431</v>
      </c>
      <c r="O1046" s="155">
        <v>45511</v>
      </c>
      <c r="P1046" s="153">
        <v>9.2663385585000004E-3</v>
      </c>
      <c r="Q1046" s="153">
        <v>9.3753307502999997E-2</v>
      </c>
      <c r="R1046" s="153">
        <v>0.16966521547999999</v>
      </c>
      <c r="S1046" s="153" t="s">
        <v>46</v>
      </c>
      <c r="T1046" s="153" t="s">
        <v>46</v>
      </c>
      <c r="U1046" s="153">
        <v>0.75957936000999993</v>
      </c>
      <c r="V1046" s="153">
        <v>0.90479144038000003</v>
      </c>
      <c r="W1046" s="153">
        <v>1.2742440636000001</v>
      </c>
      <c r="X1046" s="153" t="s">
        <v>46</v>
      </c>
      <c r="Y1046" s="153" t="s">
        <v>46</v>
      </c>
      <c r="Z1046" s="153">
        <v>3.6791221667000003E-2</v>
      </c>
      <c r="AA1046" s="153">
        <v>0.12733054717</v>
      </c>
      <c r="AB1046" s="178">
        <v>0.89778544645000002</v>
      </c>
      <c r="AC1046" s="177">
        <v>0.59133281444999997</v>
      </c>
      <c r="AD1046" s="153">
        <v>-1.6618657031999998E-2</v>
      </c>
      <c r="AE1046" s="153">
        <v>-7.1391602435000007E-2</v>
      </c>
      <c r="AF1046" s="181">
        <v>1.2411148000000001</v>
      </c>
      <c r="AG1046" s="180">
        <v>25038.41908</v>
      </c>
      <c r="AH1046" s="180">
        <v>1173.9308900000001</v>
      </c>
      <c r="AI1046" s="128" t="s">
        <v>46</v>
      </c>
      <c r="AJ1046" s="128" t="s">
        <v>46</v>
      </c>
      <c r="AK1046" s="128" t="s">
        <v>46</v>
      </c>
    </row>
    <row r="1047" spans="1:37" ht="14.75" customHeight="1" x14ac:dyDescent="0.35">
      <c r="A1047" s="8"/>
      <c r="B1047" s="129">
        <v>35725802000143</v>
      </c>
      <c r="C1047" s="125" t="s">
        <v>8625</v>
      </c>
      <c r="D1047" s="122" t="s">
        <v>3401</v>
      </c>
      <c r="E1047" s="126" t="s">
        <v>8626</v>
      </c>
      <c r="F1047" s="126" t="s">
        <v>114</v>
      </c>
      <c r="G1047" s="126" t="s">
        <v>115</v>
      </c>
      <c r="H1047" s="127">
        <v>5000</v>
      </c>
      <c r="I1047" s="127">
        <v>1000</v>
      </c>
      <c r="J1047" s="127">
        <v>5000</v>
      </c>
      <c r="K1047" s="126" t="s">
        <v>214</v>
      </c>
      <c r="L1047" s="126" t="s">
        <v>3556</v>
      </c>
      <c r="M1047" s="153">
        <v>0.02</v>
      </c>
      <c r="N1047" s="128" t="s">
        <v>7674</v>
      </c>
      <c r="O1047" s="155">
        <v>43873</v>
      </c>
      <c r="P1047" s="153">
        <v>-2.2820319010999998E-2</v>
      </c>
      <c r="Q1047" s="153">
        <v>0.33867653936000003</v>
      </c>
      <c r="R1047" s="153">
        <v>-3.3291447333000004E-2</v>
      </c>
      <c r="S1047" s="153">
        <v>0.14289188316000001</v>
      </c>
      <c r="T1047" s="153">
        <v>0.30177485615999999</v>
      </c>
      <c r="U1047" s="153">
        <v>-1.8706248643999999</v>
      </c>
      <c r="V1047" s="153">
        <v>3.2684887823000004</v>
      </c>
      <c r="W1047" s="153">
        <v>-0.25003020810999999</v>
      </c>
      <c r="X1047" s="153">
        <v>0.55313485352000002</v>
      </c>
      <c r="Y1047" s="153">
        <v>0.70600261833999989</v>
      </c>
      <c r="Z1047" s="153">
        <v>0.32447053140000004</v>
      </c>
      <c r="AA1047" s="153">
        <v>0.29673094564000002</v>
      </c>
      <c r="AB1047" s="178">
        <v>-0.31376382884999998</v>
      </c>
      <c r="AC1047" s="177">
        <v>0.27216665038999999</v>
      </c>
      <c r="AD1047" s="153">
        <v>-0.30001271905999999</v>
      </c>
      <c r="AE1047" s="153">
        <v>-0.45264456418999999</v>
      </c>
      <c r="AF1047" s="181">
        <v>2.0011478</v>
      </c>
      <c r="AG1047" s="180">
        <v>23576.829269999998</v>
      </c>
      <c r="AH1047" s="180">
        <v>10877.611339999999</v>
      </c>
      <c r="AI1047" s="128" t="s">
        <v>46</v>
      </c>
      <c r="AJ1047" s="128" t="s">
        <v>46</v>
      </c>
      <c r="AK1047" s="128" t="s">
        <v>46</v>
      </c>
    </row>
    <row r="1048" spans="1:37" ht="14.75" customHeight="1" x14ac:dyDescent="0.35">
      <c r="A1048" s="8"/>
      <c r="B1048" s="129">
        <v>59127319000125</v>
      </c>
      <c r="C1048" s="125" t="s">
        <v>8627</v>
      </c>
      <c r="D1048" s="122"/>
      <c r="E1048" s="126" t="s">
        <v>8538</v>
      </c>
      <c r="F1048" s="126" t="s">
        <v>163</v>
      </c>
      <c r="G1048" s="126" t="s">
        <v>3547</v>
      </c>
      <c r="H1048" s="127" t="s">
        <v>46</v>
      </c>
      <c r="I1048" s="127" t="s">
        <v>46</v>
      </c>
      <c r="J1048" s="127" t="s">
        <v>46</v>
      </c>
      <c r="K1048" s="126" t="s">
        <v>215</v>
      </c>
      <c r="L1048" s="126" t="s">
        <v>215</v>
      </c>
      <c r="M1048" s="153">
        <v>4.5000000000000005E-3</v>
      </c>
      <c r="N1048" s="128" t="s">
        <v>46</v>
      </c>
      <c r="O1048" s="155">
        <v>45709</v>
      </c>
      <c r="P1048" s="153">
        <v>1.201481528E-2</v>
      </c>
      <c r="Q1048" s="153" t="s">
        <v>46</v>
      </c>
      <c r="R1048" s="153" t="s">
        <v>46</v>
      </c>
      <c r="S1048" s="153" t="s">
        <v>46</v>
      </c>
      <c r="T1048" s="153" t="s">
        <v>46</v>
      </c>
      <c r="U1048" s="153">
        <v>0.98487721373000003</v>
      </c>
      <c r="V1048" s="153" t="s">
        <v>46</v>
      </c>
      <c r="W1048" s="153" t="s">
        <v>46</v>
      </c>
      <c r="X1048" s="153" t="s">
        <v>46</v>
      </c>
      <c r="Y1048" s="153" t="s">
        <v>46</v>
      </c>
      <c r="Z1048" s="153" t="s">
        <v>46</v>
      </c>
      <c r="AA1048" s="153">
        <v>7.1687848222000005E-4</v>
      </c>
      <c r="AB1048" s="178" t="s">
        <v>46</v>
      </c>
      <c r="AC1048" s="177">
        <v>-2.6276998123999999</v>
      </c>
      <c r="AD1048" s="153">
        <v>0</v>
      </c>
      <c r="AE1048" s="153">
        <v>0</v>
      </c>
      <c r="AF1048" s="181">
        <v>1.083474866</v>
      </c>
      <c r="AG1048" s="180">
        <v>141904.91618999999</v>
      </c>
      <c r="AH1048" s="180">
        <v>54487.195010000003</v>
      </c>
      <c r="AI1048" s="128" t="s">
        <v>46</v>
      </c>
      <c r="AJ1048" s="128" t="s">
        <v>46</v>
      </c>
      <c r="AK1048" s="128" t="s">
        <v>46</v>
      </c>
    </row>
    <row r="1049" spans="1:37" ht="14.75" customHeight="1" x14ac:dyDescent="0.35">
      <c r="A1049" s="8"/>
      <c r="B1049" s="129">
        <v>52877936000107</v>
      </c>
      <c r="C1049" s="125" t="s">
        <v>8628</v>
      </c>
      <c r="D1049" s="122"/>
      <c r="E1049" s="126" t="s">
        <v>8323</v>
      </c>
      <c r="F1049" s="126" t="s">
        <v>163</v>
      </c>
      <c r="G1049" s="126" t="s">
        <v>3547</v>
      </c>
      <c r="H1049" s="127">
        <v>5000</v>
      </c>
      <c r="I1049" s="127">
        <v>5000</v>
      </c>
      <c r="J1049" s="127">
        <v>5000</v>
      </c>
      <c r="K1049" s="126" t="s">
        <v>214</v>
      </c>
      <c r="L1049" s="126" t="s">
        <v>3554</v>
      </c>
      <c r="M1049" s="153">
        <v>0.01</v>
      </c>
      <c r="N1049" s="128" t="s">
        <v>46</v>
      </c>
      <c r="O1049" s="155">
        <v>45252</v>
      </c>
      <c r="P1049" s="153">
        <v>1.9615913732000001E-2</v>
      </c>
      <c r="Q1049" s="153">
        <v>0.12945744992</v>
      </c>
      <c r="R1049" s="153">
        <v>9.6583973125E-2</v>
      </c>
      <c r="S1049" s="153" t="s">
        <v>46</v>
      </c>
      <c r="T1049" s="153" t="s">
        <v>46</v>
      </c>
      <c r="U1049" s="153">
        <v>1.6079536813999999</v>
      </c>
      <c r="V1049" s="153">
        <v>1.2493638433000001</v>
      </c>
      <c r="W1049" s="153">
        <v>0.72537882354999994</v>
      </c>
      <c r="X1049" s="153" t="s">
        <v>46</v>
      </c>
      <c r="Y1049" s="153" t="s">
        <v>46</v>
      </c>
      <c r="Z1049" s="153">
        <v>4.2326521786000007E-2</v>
      </c>
      <c r="AA1049" s="153">
        <v>3.9341824669999997E-2</v>
      </c>
      <c r="AB1049" s="178">
        <v>-0.74650377755999997</v>
      </c>
      <c r="AC1049" s="177">
        <v>-0.69454096079000005</v>
      </c>
      <c r="AD1049" s="153">
        <v>-3.7754844502999999E-2</v>
      </c>
      <c r="AE1049" s="153">
        <v>-4.1681552890000001E-2</v>
      </c>
      <c r="AF1049" s="181">
        <v>1.1744399000000001</v>
      </c>
      <c r="AG1049" s="180">
        <v>17036.790659999999</v>
      </c>
      <c r="AH1049" s="180">
        <v>-2684.2944400000001</v>
      </c>
      <c r="AI1049" s="128" t="s">
        <v>46</v>
      </c>
      <c r="AJ1049" s="128" t="s">
        <v>46</v>
      </c>
      <c r="AK1049" s="128" t="s">
        <v>46</v>
      </c>
    </row>
    <row r="1050" spans="1:37" ht="14.75" customHeight="1" x14ac:dyDescent="0.35">
      <c r="A1050" s="8"/>
      <c r="B1050" s="129">
        <v>2343288000122</v>
      </c>
      <c r="C1050" s="125" t="s">
        <v>8629</v>
      </c>
      <c r="D1050" s="122" t="s">
        <v>3394</v>
      </c>
      <c r="E1050" s="126" t="s">
        <v>8630</v>
      </c>
      <c r="F1050" s="126" t="s">
        <v>114</v>
      </c>
      <c r="G1050" s="126" t="s">
        <v>115</v>
      </c>
      <c r="H1050" s="127">
        <v>100</v>
      </c>
      <c r="I1050" s="127">
        <v>0</v>
      </c>
      <c r="J1050" s="127">
        <v>100</v>
      </c>
      <c r="K1050" s="126" t="s">
        <v>216</v>
      </c>
      <c r="L1050" s="126" t="s">
        <v>223</v>
      </c>
      <c r="M1050" s="153">
        <v>8.0000000000000002E-3</v>
      </c>
      <c r="N1050" s="128" t="s">
        <v>8631</v>
      </c>
      <c r="O1050" s="155">
        <v>41414</v>
      </c>
      <c r="P1050" s="153">
        <v>1.63669431E-2</v>
      </c>
      <c r="Q1050" s="153">
        <v>0.17129693343999999</v>
      </c>
      <c r="R1050" s="153">
        <v>9.2836725001999992E-2</v>
      </c>
      <c r="S1050" s="153">
        <v>0.10987374530000001</v>
      </c>
      <c r="T1050" s="153">
        <v>0.18447621424000002</v>
      </c>
      <c r="U1050" s="153">
        <v>1.3416293919</v>
      </c>
      <c r="V1050" s="153">
        <v>1.6531470010999998</v>
      </c>
      <c r="W1050" s="153">
        <v>0.69723570262000001</v>
      </c>
      <c r="X1050" s="153">
        <v>0.4253215555</v>
      </c>
      <c r="Y1050" s="153">
        <v>0.43158231250000001</v>
      </c>
      <c r="Z1050" s="153">
        <v>0.14306816843</v>
      </c>
      <c r="AA1050" s="153">
        <v>0.16689907609999999</v>
      </c>
      <c r="AB1050" s="178">
        <v>-0.18054046071999999</v>
      </c>
      <c r="AC1050" s="177">
        <v>0.10635495758000001</v>
      </c>
      <c r="AD1050" s="153">
        <v>-8.9893196756999985E-2</v>
      </c>
      <c r="AE1050" s="153">
        <v>-0.36279482993000001</v>
      </c>
      <c r="AF1050" s="181">
        <v>125.1552221</v>
      </c>
      <c r="AG1050" s="180">
        <v>1079602.5362</v>
      </c>
      <c r="AH1050" s="180">
        <v>-52768.948880000004</v>
      </c>
      <c r="AI1050" s="128" t="s">
        <v>46</v>
      </c>
      <c r="AJ1050" s="128" t="s">
        <v>46</v>
      </c>
      <c r="AK1050" s="128" t="s">
        <v>46</v>
      </c>
    </row>
    <row r="1051" spans="1:37" ht="14.75" customHeight="1" x14ac:dyDescent="0.35">
      <c r="A1051" s="8"/>
      <c r="B1051" s="129">
        <v>17330191000152</v>
      </c>
      <c r="C1051" s="125" t="s">
        <v>8632</v>
      </c>
      <c r="D1051" s="122"/>
      <c r="E1051" s="126" t="s">
        <v>8633</v>
      </c>
      <c r="F1051" s="126" t="s">
        <v>114</v>
      </c>
      <c r="G1051" s="126" t="s">
        <v>115</v>
      </c>
      <c r="H1051" s="127">
        <v>10000</v>
      </c>
      <c r="I1051" s="127">
        <v>10000</v>
      </c>
      <c r="J1051" s="127">
        <v>10000</v>
      </c>
      <c r="K1051" s="126" t="s">
        <v>8634</v>
      </c>
      <c r="L1051" s="126" t="s">
        <v>8635</v>
      </c>
      <c r="M1051" s="153">
        <v>2E-3</v>
      </c>
      <c r="N1051" s="128" t="s">
        <v>46</v>
      </c>
      <c r="O1051" s="155">
        <v>41359</v>
      </c>
      <c r="P1051" s="153">
        <v>2.8532956254E-2</v>
      </c>
      <c r="Q1051" s="153">
        <v>0.34581591818000001</v>
      </c>
      <c r="R1051" s="153">
        <v>9.8367669155999996E-2</v>
      </c>
      <c r="S1051" s="153">
        <v>0.20978885702</v>
      </c>
      <c r="T1051" s="153">
        <v>0.16630209566000001</v>
      </c>
      <c r="U1051" s="153">
        <v>2.3389005823</v>
      </c>
      <c r="V1051" s="153">
        <v>3.3373892724000003</v>
      </c>
      <c r="W1051" s="153">
        <v>0.73877499359999999</v>
      </c>
      <c r="X1051" s="153">
        <v>0.81209321431999992</v>
      </c>
      <c r="Y1051" s="153">
        <v>0.38906394147000001</v>
      </c>
      <c r="Z1051" s="153">
        <v>0.18144091648999999</v>
      </c>
      <c r="AA1051" s="153">
        <v>0.20228855978999999</v>
      </c>
      <c r="AB1051" s="178">
        <v>-8.1237121400000001E-2</v>
      </c>
      <c r="AC1051" s="177">
        <v>0.13328643819</v>
      </c>
      <c r="AD1051" s="153">
        <v>-0.20587284259999999</v>
      </c>
      <c r="AE1051" s="153">
        <v>-0.49409832612000004</v>
      </c>
      <c r="AF1051" s="181">
        <v>3.4034832399999999</v>
      </c>
      <c r="AG1051" s="180">
        <v>44306.468119999998</v>
      </c>
      <c r="AH1051" s="180">
        <v>-1838.9691499999999</v>
      </c>
      <c r="AI1051" s="128" t="s">
        <v>46</v>
      </c>
      <c r="AJ1051" s="128" t="s">
        <v>46</v>
      </c>
      <c r="AK1051" s="128" t="s">
        <v>46</v>
      </c>
    </row>
    <row r="1052" spans="1:37" ht="14.75" customHeight="1" x14ac:dyDescent="0.35">
      <c r="A1052" s="8"/>
      <c r="B1052" s="129">
        <v>26745153000151</v>
      </c>
      <c r="C1052" s="125" t="s">
        <v>8636</v>
      </c>
      <c r="D1052" s="122"/>
      <c r="E1052" s="126" t="s">
        <v>8633</v>
      </c>
      <c r="F1052" s="126" t="s">
        <v>114</v>
      </c>
      <c r="G1052" s="126" t="s">
        <v>115</v>
      </c>
      <c r="H1052" s="127">
        <v>10000</v>
      </c>
      <c r="I1052" s="127">
        <v>10000</v>
      </c>
      <c r="J1052" s="127">
        <v>10000</v>
      </c>
      <c r="K1052" s="126" t="s">
        <v>8344</v>
      </c>
      <c r="L1052" s="126" t="s">
        <v>3396</v>
      </c>
      <c r="M1052" s="153">
        <v>1.0500000000000001E-2</v>
      </c>
      <c r="N1052" s="128" t="s">
        <v>8637</v>
      </c>
      <c r="O1052" s="155">
        <v>42958</v>
      </c>
      <c r="P1052" s="153">
        <v>2.7560647583999998E-2</v>
      </c>
      <c r="Q1052" s="153">
        <v>0.33524255650000001</v>
      </c>
      <c r="R1052" s="153">
        <v>8.6833872342999996E-2</v>
      </c>
      <c r="S1052" s="153">
        <v>0.18375237553000001</v>
      </c>
      <c r="T1052" s="153">
        <v>0.12929072245000001</v>
      </c>
      <c r="U1052" s="153">
        <v>2.2591985951</v>
      </c>
      <c r="V1052" s="153">
        <v>3.2353482095999997</v>
      </c>
      <c r="W1052" s="153">
        <v>0.65215221662999989</v>
      </c>
      <c r="X1052" s="153">
        <v>0.71130592636000001</v>
      </c>
      <c r="Y1052" s="153">
        <v>0.30247579186000001</v>
      </c>
      <c r="Z1052" s="153">
        <v>0.18146301163</v>
      </c>
      <c r="AA1052" s="153">
        <v>0.22806357676</v>
      </c>
      <c r="AB1052" s="178">
        <v>-0.13848181976999999</v>
      </c>
      <c r="AC1052" s="177">
        <v>7.4750238103999996E-3</v>
      </c>
      <c r="AD1052" s="153">
        <v>-0.20798550850000003</v>
      </c>
      <c r="AE1052" s="153">
        <v>-0.50147169633999999</v>
      </c>
      <c r="AF1052" s="181">
        <v>1.5920492500000001</v>
      </c>
      <c r="AG1052" s="180">
        <v>17610.05485</v>
      </c>
      <c r="AH1052" s="180">
        <v>-558.17787999999996</v>
      </c>
      <c r="AI1052" s="128" t="s">
        <v>46</v>
      </c>
      <c r="AJ1052" s="128" t="s">
        <v>46</v>
      </c>
      <c r="AK1052" s="128" t="s">
        <v>46</v>
      </c>
    </row>
    <row r="1053" spans="1:37" ht="14.75" customHeight="1" x14ac:dyDescent="0.35">
      <c r="A1053" s="8"/>
      <c r="B1053" s="129">
        <v>11186674000149</v>
      </c>
      <c r="C1053" s="125" t="s">
        <v>8638</v>
      </c>
      <c r="D1053" s="122" t="s">
        <v>3552</v>
      </c>
      <c r="E1053" s="126" t="s">
        <v>8639</v>
      </c>
      <c r="F1053" s="126" t="s">
        <v>114</v>
      </c>
      <c r="G1053" s="126" t="s">
        <v>115</v>
      </c>
      <c r="H1053" s="127">
        <v>1000</v>
      </c>
      <c r="I1053" s="127">
        <v>1000</v>
      </c>
      <c r="J1053" s="127">
        <v>1000</v>
      </c>
      <c r="K1053" s="126" t="s">
        <v>216</v>
      </c>
      <c r="L1053" s="126" t="s">
        <v>223</v>
      </c>
      <c r="M1053" s="153">
        <v>1.8700000000000001E-2</v>
      </c>
      <c r="N1053" s="128" t="s">
        <v>7488</v>
      </c>
      <c r="O1053" s="155">
        <v>40113</v>
      </c>
      <c r="P1053" s="153">
        <v>5.6657625210999998E-2</v>
      </c>
      <c r="Q1053" s="153">
        <v>0.36199412232999995</v>
      </c>
      <c r="R1053" s="153">
        <v>0.19976406315999998</v>
      </c>
      <c r="S1053" s="153">
        <v>0.21754310698000001</v>
      </c>
      <c r="T1053" s="153">
        <v>0.16330175302</v>
      </c>
      <c r="U1053" s="153">
        <v>4.64433308</v>
      </c>
      <c r="V1053" s="153">
        <v>3.4935213708999999</v>
      </c>
      <c r="W1053" s="153">
        <v>1.5002967515000001</v>
      </c>
      <c r="X1053" s="153">
        <v>0.84210993620999997</v>
      </c>
      <c r="Y1053" s="153">
        <v>0.38204463644000003</v>
      </c>
      <c r="Z1053" s="153">
        <v>0.16120842511</v>
      </c>
      <c r="AA1053" s="153">
        <v>0.21244616845</v>
      </c>
      <c r="AB1053" s="178">
        <v>0.45281691726000001</v>
      </c>
      <c r="AC1053" s="177">
        <v>1.3777695471000001E-2</v>
      </c>
      <c r="AD1053" s="153">
        <v>-0.13771315956999999</v>
      </c>
      <c r="AE1053" s="153">
        <v>-0.48651477628000001</v>
      </c>
      <c r="AF1053" s="181">
        <v>3171.7270355999999</v>
      </c>
      <c r="AG1053" s="180">
        <v>45505.312129999998</v>
      </c>
      <c r="AH1053" s="180">
        <v>3659.1984900000002</v>
      </c>
      <c r="AI1053" s="128" t="s">
        <v>46</v>
      </c>
      <c r="AJ1053" s="128" t="s">
        <v>46</v>
      </c>
      <c r="AK1053" s="128" t="s">
        <v>46</v>
      </c>
    </row>
    <row r="1054" spans="1:37" ht="14.75" customHeight="1" x14ac:dyDescent="0.35">
      <c r="A1054" s="8"/>
      <c r="B1054" s="129">
        <v>48908570000100</v>
      </c>
      <c r="C1054" s="125" t="s">
        <v>8640</v>
      </c>
      <c r="D1054" s="122"/>
      <c r="E1054" s="126" t="s">
        <v>8639</v>
      </c>
      <c r="F1054" s="126" t="s">
        <v>163</v>
      </c>
      <c r="G1054" s="126" t="s">
        <v>6822</v>
      </c>
      <c r="H1054" s="127" t="s">
        <v>46</v>
      </c>
      <c r="I1054" s="127" t="s">
        <v>46</v>
      </c>
      <c r="J1054" s="127" t="s">
        <v>46</v>
      </c>
      <c r="K1054" s="126" t="s">
        <v>215</v>
      </c>
      <c r="L1054" s="126" t="s">
        <v>215</v>
      </c>
      <c r="M1054" s="153">
        <v>2E-3</v>
      </c>
      <c r="N1054" s="128" t="s">
        <v>46</v>
      </c>
      <c r="O1054" s="155">
        <v>44921</v>
      </c>
      <c r="P1054" s="153">
        <v>1.2233077339E-2</v>
      </c>
      <c r="Q1054" s="153">
        <v>0.1034480173</v>
      </c>
      <c r="R1054" s="153">
        <v>0.13277897813</v>
      </c>
      <c r="S1054" s="153">
        <v>0.26419704881</v>
      </c>
      <c r="T1054" s="153" t="s">
        <v>46</v>
      </c>
      <c r="U1054" s="153">
        <v>1.0027685689999999</v>
      </c>
      <c r="V1054" s="153">
        <v>0.99835283763000005</v>
      </c>
      <c r="W1054" s="153">
        <v>0.99721574745999997</v>
      </c>
      <c r="X1054" s="153">
        <v>1.0227074671</v>
      </c>
      <c r="Y1054" s="153" t="s">
        <v>46</v>
      </c>
      <c r="Z1054" s="153">
        <v>9.6886362025999997E-4</v>
      </c>
      <c r="AA1054" s="153">
        <v>1.4125300448999999E-3</v>
      </c>
      <c r="AB1054" s="178">
        <v>-0.63730715295999996</v>
      </c>
      <c r="AC1054" s="177">
        <v>1.7197541528</v>
      </c>
      <c r="AD1054" s="153">
        <v>0</v>
      </c>
      <c r="AE1054" s="153">
        <v>-4.2997350765E-4</v>
      </c>
      <c r="AF1054" s="181">
        <v>139.38944298000001</v>
      </c>
      <c r="AG1054" s="180">
        <v>266538.44780999998</v>
      </c>
      <c r="AH1054" s="180">
        <v>66585.064060000004</v>
      </c>
      <c r="AI1054" s="128" t="s">
        <v>46</v>
      </c>
      <c r="AJ1054" s="128" t="s">
        <v>46</v>
      </c>
      <c r="AK1054" s="128" t="s">
        <v>46</v>
      </c>
    </row>
    <row r="1055" spans="1:37" ht="14.75" customHeight="1" x14ac:dyDescent="0.35">
      <c r="A1055" s="8"/>
      <c r="B1055" s="129">
        <v>17301236000160</v>
      </c>
      <c r="C1055" s="125" t="s">
        <v>8641</v>
      </c>
      <c r="D1055" s="122"/>
      <c r="E1055" s="126" t="s">
        <v>8642</v>
      </c>
      <c r="F1055" s="126" t="s">
        <v>114</v>
      </c>
      <c r="G1055" s="126" t="s">
        <v>4426</v>
      </c>
      <c r="H1055" s="127" t="s">
        <v>46</v>
      </c>
      <c r="I1055" s="127" t="s">
        <v>46</v>
      </c>
      <c r="J1055" s="127" t="s">
        <v>46</v>
      </c>
      <c r="K1055" s="126" t="s">
        <v>222</v>
      </c>
      <c r="L1055" s="126" t="s">
        <v>221</v>
      </c>
      <c r="M1055" s="153">
        <v>2.5000000000000001E-2</v>
      </c>
      <c r="N1055" s="128" t="s">
        <v>46</v>
      </c>
      <c r="O1055" s="155">
        <v>41367</v>
      </c>
      <c r="P1055" s="153">
        <v>3.7786626324000004E-2</v>
      </c>
      <c r="Q1055" s="153">
        <v>0.31882903161000004</v>
      </c>
      <c r="R1055" s="153">
        <v>0.15521301007999999</v>
      </c>
      <c r="S1055" s="153">
        <v>0.26345610863000002</v>
      </c>
      <c r="T1055" s="153">
        <v>0.39001243868000002</v>
      </c>
      <c r="U1055" s="153">
        <v>3.0974414823000003</v>
      </c>
      <c r="V1055" s="153">
        <v>3.0769450853000002</v>
      </c>
      <c r="W1055" s="153">
        <v>1.1657030354</v>
      </c>
      <c r="X1055" s="153">
        <v>1.0198392856</v>
      </c>
      <c r="Y1055" s="153">
        <v>0.91243454275999991</v>
      </c>
      <c r="Z1055" s="153">
        <v>0.15827461457</v>
      </c>
      <c r="AA1055" s="153">
        <v>0.18722750305999999</v>
      </c>
      <c r="AB1055" s="178">
        <v>0.20480960620999999</v>
      </c>
      <c r="AC1055" s="177">
        <v>0.11143262344</v>
      </c>
      <c r="AD1055" s="153">
        <v>-0.13887818673999999</v>
      </c>
      <c r="AE1055" s="153">
        <v>-0.44890244832999998</v>
      </c>
      <c r="AF1055" s="181">
        <v>327.27878049999998</v>
      </c>
      <c r="AG1055" s="180">
        <v>115468.21302</v>
      </c>
      <c r="AH1055" s="180">
        <v>41281.030079999997</v>
      </c>
      <c r="AI1055" s="128" t="s">
        <v>46</v>
      </c>
      <c r="AJ1055" s="128" t="s">
        <v>46</v>
      </c>
      <c r="AK1055" s="128" t="s">
        <v>46</v>
      </c>
    </row>
    <row r="1056" spans="1:37" ht="14.75" customHeight="1" x14ac:dyDescent="0.35">
      <c r="A1056" s="8"/>
      <c r="B1056" s="129">
        <v>58213594000107</v>
      </c>
      <c r="C1056" s="125" t="s">
        <v>8643</v>
      </c>
      <c r="D1056" s="122"/>
      <c r="E1056" s="126" t="s">
        <v>8644</v>
      </c>
      <c r="F1056" s="126" t="s">
        <v>163</v>
      </c>
      <c r="G1056" s="126" t="s">
        <v>3547</v>
      </c>
      <c r="H1056" s="127" t="s">
        <v>46</v>
      </c>
      <c r="I1056" s="127" t="s">
        <v>46</v>
      </c>
      <c r="J1056" s="127" t="s">
        <v>46</v>
      </c>
      <c r="K1056" s="126" t="s">
        <v>216</v>
      </c>
      <c r="L1056" s="126" t="s">
        <v>223</v>
      </c>
      <c r="M1056" s="153">
        <v>6.9999999999999993E-3</v>
      </c>
      <c r="N1056" s="128" t="s">
        <v>46</v>
      </c>
      <c r="O1056" s="155">
        <v>45636</v>
      </c>
      <c r="P1056" s="153">
        <v>1.4512730498999999E-2</v>
      </c>
      <c r="Q1056" s="153">
        <v>0.10985991664</v>
      </c>
      <c r="R1056" s="153" t="s">
        <v>46</v>
      </c>
      <c r="S1056" s="153" t="s">
        <v>46</v>
      </c>
      <c r="T1056" s="153" t="s">
        <v>46</v>
      </c>
      <c r="U1056" s="153">
        <v>1.1896360654</v>
      </c>
      <c r="V1056" s="153">
        <v>1.0602325919</v>
      </c>
      <c r="W1056" s="153" t="s">
        <v>46</v>
      </c>
      <c r="X1056" s="153" t="s">
        <v>46</v>
      </c>
      <c r="Y1056" s="153" t="s">
        <v>46</v>
      </c>
      <c r="Z1056" s="153" t="s">
        <v>46</v>
      </c>
      <c r="AA1056" s="153">
        <v>6.1395530156000003E-3</v>
      </c>
      <c r="AB1056" s="178" t="s">
        <v>46</v>
      </c>
      <c r="AC1056" s="177">
        <v>1.7058792453</v>
      </c>
      <c r="AD1056" s="153">
        <v>-2.5062957319000002E-3</v>
      </c>
      <c r="AE1056" s="153">
        <v>-2.5062957319000002E-3</v>
      </c>
      <c r="AF1056" s="181">
        <v>1.1199135245</v>
      </c>
      <c r="AG1056" s="180">
        <v>225993.97287999999</v>
      </c>
      <c r="AH1056" s="180">
        <v>108068.08848000001</v>
      </c>
      <c r="AI1056" s="128" t="s">
        <v>46</v>
      </c>
      <c r="AJ1056" s="128" t="s">
        <v>46</v>
      </c>
      <c r="AK1056" s="128" t="s">
        <v>46</v>
      </c>
    </row>
    <row r="1057" spans="1:37" ht="14.75" customHeight="1" x14ac:dyDescent="0.35">
      <c r="A1057" s="8"/>
      <c r="B1057" s="129">
        <v>21613158000107</v>
      </c>
      <c r="C1057" s="125" t="s">
        <v>8645</v>
      </c>
      <c r="D1057" s="122"/>
      <c r="E1057" s="126" t="s">
        <v>8323</v>
      </c>
      <c r="F1057" s="126" t="s">
        <v>163</v>
      </c>
      <c r="G1057" s="126" t="s">
        <v>3543</v>
      </c>
      <c r="H1057" s="127" t="s">
        <v>46</v>
      </c>
      <c r="I1057" s="127" t="s">
        <v>46</v>
      </c>
      <c r="J1057" s="127" t="s">
        <v>46</v>
      </c>
      <c r="K1057" s="126" t="s">
        <v>215</v>
      </c>
      <c r="L1057" s="126" t="s">
        <v>216</v>
      </c>
      <c r="M1057" s="153">
        <v>1.5E-3</v>
      </c>
      <c r="N1057" s="128" t="s">
        <v>46</v>
      </c>
      <c r="O1057" s="155">
        <v>42172</v>
      </c>
      <c r="P1057" s="153">
        <v>1.5003162745E-2</v>
      </c>
      <c r="Q1057" s="153">
        <v>0.11457611695</v>
      </c>
      <c r="R1057" s="153">
        <v>0.13378627010999999</v>
      </c>
      <c r="S1057" s="153">
        <v>0.2771230227</v>
      </c>
      <c r="T1057" s="153">
        <v>0.44567278127999999</v>
      </c>
      <c r="U1057" s="153">
        <v>1.2298377275999999</v>
      </c>
      <c r="V1057" s="153">
        <v>1.1057475479999999</v>
      </c>
      <c r="W1057" s="153">
        <v>1.0047808563</v>
      </c>
      <c r="X1057" s="153">
        <v>1.0727439458000001</v>
      </c>
      <c r="Y1057" s="153">
        <v>1.0426519774</v>
      </c>
      <c r="Z1057" s="153">
        <v>8.8494967311000001E-3</v>
      </c>
      <c r="AA1057" s="153">
        <v>7.1758245136000001E-3</v>
      </c>
      <c r="AB1057" s="178">
        <v>6.8668713544000004E-2</v>
      </c>
      <c r="AC1057" s="177">
        <v>0.34941066367000001</v>
      </c>
      <c r="AD1057" s="153">
        <v>-4.0563886007000003E-3</v>
      </c>
      <c r="AE1057" s="153">
        <v>-2.4830886674000002E-2</v>
      </c>
      <c r="AF1057" s="181">
        <v>2593.6913478000001</v>
      </c>
      <c r="AG1057" s="180">
        <v>161518.52009000001</v>
      </c>
      <c r="AH1057" s="180">
        <v>531.05578000000003</v>
      </c>
      <c r="AI1057" s="128" t="s">
        <v>46</v>
      </c>
      <c r="AJ1057" s="128" t="s">
        <v>46</v>
      </c>
      <c r="AK1057" s="128" t="s">
        <v>46</v>
      </c>
    </row>
    <row r="1058" spans="1:37" ht="14.75" customHeight="1" x14ac:dyDescent="0.35">
      <c r="A1058" s="8"/>
      <c r="B1058" s="129">
        <v>18516679000131</v>
      </c>
      <c r="C1058" s="125" t="s">
        <v>8646</v>
      </c>
      <c r="D1058" s="122"/>
      <c r="E1058" s="126" t="s">
        <v>8647</v>
      </c>
      <c r="F1058" s="126" t="s">
        <v>114</v>
      </c>
      <c r="G1058" s="126" t="s">
        <v>4426</v>
      </c>
      <c r="H1058" s="127">
        <v>50000</v>
      </c>
      <c r="I1058" s="127">
        <v>10000</v>
      </c>
      <c r="J1058" s="127">
        <v>10000</v>
      </c>
      <c r="K1058" s="126" t="s">
        <v>7629</v>
      </c>
      <c r="L1058" s="126" t="s">
        <v>7601</v>
      </c>
      <c r="M1058" s="153">
        <v>0.02</v>
      </c>
      <c r="N1058" s="128" t="s">
        <v>8648</v>
      </c>
      <c r="O1058" s="155">
        <v>41597</v>
      </c>
      <c r="P1058" s="153">
        <v>4.2244007695000002E-2</v>
      </c>
      <c r="Q1058" s="153">
        <v>5.1868103550000003E-2</v>
      </c>
      <c r="R1058" s="153">
        <v>0.17860891688</v>
      </c>
      <c r="S1058" s="153">
        <v>0.55947696948999992</v>
      </c>
      <c r="T1058" s="153">
        <v>0.81788136566000003</v>
      </c>
      <c r="U1058" s="153">
        <v>3.4628214936999999</v>
      </c>
      <c r="V1058" s="153">
        <v>0.50056704526999996</v>
      </c>
      <c r="W1058" s="153">
        <v>1.3414143341</v>
      </c>
      <c r="X1058" s="153">
        <v>2.1657368125000001</v>
      </c>
      <c r="Y1058" s="153">
        <v>1.9134343827999998</v>
      </c>
      <c r="Z1058" s="153">
        <v>0.14770593393000001</v>
      </c>
      <c r="AA1058" s="153">
        <v>0.15938476678000002</v>
      </c>
      <c r="AB1058" s="178">
        <v>0.35046109118000002</v>
      </c>
      <c r="AC1058" s="177">
        <v>0.24624631289000001</v>
      </c>
      <c r="AD1058" s="153">
        <v>-0.15192438599000002</v>
      </c>
      <c r="AE1058" s="153">
        <v>-0.24549364313000002</v>
      </c>
      <c r="AF1058" s="181">
        <v>4.0589357000000001</v>
      </c>
      <c r="AG1058" s="180">
        <v>815214.56732000003</v>
      </c>
      <c r="AH1058" s="180">
        <v>-20</v>
      </c>
      <c r="AI1058" s="128" t="s">
        <v>46</v>
      </c>
      <c r="AJ1058" s="128" t="s">
        <v>46</v>
      </c>
      <c r="AK1058" s="128" t="s">
        <v>46</v>
      </c>
    </row>
    <row r="1059" spans="1:37" ht="14.75" customHeight="1" x14ac:dyDescent="0.35">
      <c r="A1059" s="8"/>
      <c r="B1059" s="129">
        <v>41373588000106</v>
      </c>
      <c r="C1059" s="125" t="s">
        <v>8649</v>
      </c>
      <c r="D1059" s="122"/>
      <c r="E1059" s="126" t="s">
        <v>8323</v>
      </c>
      <c r="F1059" s="126" t="s">
        <v>114</v>
      </c>
      <c r="G1059" s="126" t="s">
        <v>4426</v>
      </c>
      <c r="H1059" s="127">
        <v>1000</v>
      </c>
      <c r="I1059" s="127">
        <v>1000</v>
      </c>
      <c r="J1059" s="127">
        <v>1000</v>
      </c>
      <c r="K1059" s="126" t="s">
        <v>216</v>
      </c>
      <c r="L1059" s="126" t="s">
        <v>3378</v>
      </c>
      <c r="M1059" s="153">
        <v>0.01</v>
      </c>
      <c r="N1059" s="128" t="s">
        <v>46</v>
      </c>
      <c r="O1059" s="155">
        <v>44314</v>
      </c>
      <c r="P1059" s="153">
        <v>-1.10132528E-2</v>
      </c>
      <c r="Q1059" s="153">
        <v>0.10496496540000001</v>
      </c>
      <c r="R1059" s="153">
        <v>5.4321969685999998E-2</v>
      </c>
      <c r="S1059" s="153">
        <v>0.32562959216000004</v>
      </c>
      <c r="T1059" s="153">
        <v>0.66564801165999998</v>
      </c>
      <c r="U1059" s="153">
        <v>-0.90277723617000005</v>
      </c>
      <c r="V1059" s="153">
        <v>1.012992552</v>
      </c>
      <c r="W1059" s="153">
        <v>0.40797665688000001</v>
      </c>
      <c r="X1059" s="153">
        <v>1.2605130031</v>
      </c>
      <c r="Y1059" s="153">
        <v>1.5572842784000001</v>
      </c>
      <c r="Z1059" s="153">
        <v>0.15141902268000001</v>
      </c>
      <c r="AA1059" s="153">
        <v>0.15885753159999999</v>
      </c>
      <c r="AB1059" s="178">
        <v>-0.39035695125999997</v>
      </c>
      <c r="AC1059" s="177">
        <v>-0.15310433962</v>
      </c>
      <c r="AD1059" s="153">
        <v>-0.14478511322999998</v>
      </c>
      <c r="AE1059" s="153">
        <v>-0.27680376535000001</v>
      </c>
      <c r="AF1059" s="181">
        <v>1.3681253</v>
      </c>
      <c r="AG1059" s="180">
        <v>12074.7111</v>
      </c>
      <c r="AH1059" s="180">
        <v>-8522.7050099999997</v>
      </c>
      <c r="AI1059" s="128" t="s">
        <v>46</v>
      </c>
      <c r="AJ1059" s="128" t="s">
        <v>46</v>
      </c>
      <c r="AK1059" s="128" t="s">
        <v>46</v>
      </c>
    </row>
    <row r="1060" spans="1:37" ht="14.75" customHeight="1" x14ac:dyDescent="0.35">
      <c r="A1060" s="8"/>
      <c r="B1060" s="129">
        <v>51204349000186</v>
      </c>
      <c r="C1060" s="125" t="s">
        <v>8650</v>
      </c>
      <c r="D1060" s="122"/>
      <c r="E1060" s="126" t="s">
        <v>8651</v>
      </c>
      <c r="F1060" s="126" t="s">
        <v>114</v>
      </c>
      <c r="G1060" s="126" t="s">
        <v>115</v>
      </c>
      <c r="H1060" s="127">
        <v>100000</v>
      </c>
      <c r="I1060" s="127">
        <v>50000</v>
      </c>
      <c r="J1060" s="127">
        <v>100000</v>
      </c>
      <c r="K1060" s="126" t="s">
        <v>8652</v>
      </c>
      <c r="L1060" s="126" t="s">
        <v>8653</v>
      </c>
      <c r="M1060" s="153">
        <v>1.8500000000000003E-2</v>
      </c>
      <c r="N1060" s="128" t="s">
        <v>8364</v>
      </c>
      <c r="O1060" s="155">
        <v>45119</v>
      </c>
      <c r="P1060" s="153">
        <v>1.0364414778E-2</v>
      </c>
      <c r="Q1060" s="153">
        <v>0.17122954451999997</v>
      </c>
      <c r="R1060" s="153">
        <v>0.10381684949</v>
      </c>
      <c r="S1060" s="153">
        <v>-3.1742513543999998E-2</v>
      </c>
      <c r="T1060" s="153" t="s">
        <v>46</v>
      </c>
      <c r="U1060" s="153">
        <v>0.849590752</v>
      </c>
      <c r="V1060" s="153">
        <v>1.6524966463000001</v>
      </c>
      <c r="W1060" s="153">
        <v>0.77970021024000002</v>
      </c>
      <c r="X1060" s="153">
        <v>-0.12287535296</v>
      </c>
      <c r="Y1060" s="153" t="s">
        <v>46</v>
      </c>
      <c r="Z1060" s="153">
        <v>0.14826684609000002</v>
      </c>
      <c r="AA1060" s="153">
        <v>0.16621833251999998</v>
      </c>
      <c r="AB1060" s="178">
        <v>-0.10282631228</v>
      </c>
      <c r="AC1060" s="177">
        <v>-0.76020689770000005</v>
      </c>
      <c r="AD1060" s="153">
        <v>-9.3348882184999996E-2</v>
      </c>
      <c r="AE1060" s="153">
        <v>-0.25137849126</v>
      </c>
      <c r="AF1060" s="181">
        <v>0.9304846</v>
      </c>
      <c r="AG1060" s="180">
        <v>20123.53847</v>
      </c>
      <c r="AH1060" s="180">
        <v>-1447.0223599999999</v>
      </c>
      <c r="AI1060" s="128" t="s">
        <v>46</v>
      </c>
      <c r="AJ1060" s="128" t="s">
        <v>46</v>
      </c>
      <c r="AK1060" s="128" t="s">
        <v>46</v>
      </c>
    </row>
    <row r="1061" spans="1:37" ht="14.75" customHeight="1" x14ac:dyDescent="0.35">
      <c r="A1061" s="8"/>
      <c r="B1061" s="129">
        <v>49981716000106</v>
      </c>
      <c r="C1061" s="125" t="s">
        <v>8654</v>
      </c>
      <c r="D1061" s="122"/>
      <c r="E1061" s="126" t="s">
        <v>8655</v>
      </c>
      <c r="F1061" s="126" t="s">
        <v>163</v>
      </c>
      <c r="G1061" s="126" t="s">
        <v>3547</v>
      </c>
      <c r="H1061" s="127">
        <v>100</v>
      </c>
      <c r="I1061" s="127">
        <v>100</v>
      </c>
      <c r="J1061" s="127">
        <v>100</v>
      </c>
      <c r="K1061" s="126" t="s">
        <v>7615</v>
      </c>
      <c r="L1061" s="126" t="s">
        <v>220</v>
      </c>
      <c r="M1061" s="153">
        <v>4.0000000000000001E-3</v>
      </c>
      <c r="N1061" s="128" t="s">
        <v>46</v>
      </c>
      <c r="O1061" s="155">
        <v>45016</v>
      </c>
      <c r="P1061" s="153">
        <v>1.2126380603E-2</v>
      </c>
      <c r="Q1061" s="153">
        <v>0.10813283057999999</v>
      </c>
      <c r="R1061" s="153">
        <v>0.13519413483999998</v>
      </c>
      <c r="S1061" s="153">
        <v>0.30306654125999999</v>
      </c>
      <c r="T1061" s="153" t="s">
        <v>46</v>
      </c>
      <c r="U1061" s="153">
        <v>0.99402243502999998</v>
      </c>
      <c r="V1061" s="153">
        <v>1.0435648845999999</v>
      </c>
      <c r="W1061" s="153">
        <v>1.0153544041</v>
      </c>
      <c r="X1061" s="153">
        <v>1.1731713739999998</v>
      </c>
      <c r="Y1061" s="153" t="s">
        <v>46</v>
      </c>
      <c r="Z1061" s="153">
        <v>2.3220256690999999E-3</v>
      </c>
      <c r="AA1061" s="153">
        <v>4.4802282815999996E-3</v>
      </c>
      <c r="AB1061" s="178">
        <v>0.90632454991</v>
      </c>
      <c r="AC1061" s="177">
        <v>4.1607655802999997</v>
      </c>
      <c r="AD1061" s="153">
        <v>-5.7983867766E-4</v>
      </c>
      <c r="AE1061" s="153">
        <v>-5.7983867766E-4</v>
      </c>
      <c r="AF1061" s="181">
        <v>1.4025932000000001</v>
      </c>
      <c r="AG1061" s="180">
        <v>66051.13106</v>
      </c>
      <c r="AH1061" s="180">
        <v>-6328.2525500000002</v>
      </c>
      <c r="AI1061" s="128" t="s">
        <v>46</v>
      </c>
      <c r="AJ1061" s="128" t="s">
        <v>46</v>
      </c>
      <c r="AK1061" s="128" t="s">
        <v>46</v>
      </c>
    </row>
    <row r="1062" spans="1:37" ht="14.75" customHeight="1" x14ac:dyDescent="0.35">
      <c r="A1062" s="8"/>
      <c r="B1062" s="129">
        <v>38971922000119</v>
      </c>
      <c r="C1062" s="125" t="s">
        <v>8656</v>
      </c>
      <c r="D1062" s="122"/>
      <c r="E1062" s="126" t="s">
        <v>8346</v>
      </c>
      <c r="F1062" s="126" t="s">
        <v>114</v>
      </c>
      <c r="G1062" s="126" t="s">
        <v>115</v>
      </c>
      <c r="H1062" s="127" t="s">
        <v>46</v>
      </c>
      <c r="I1062" s="127" t="s">
        <v>46</v>
      </c>
      <c r="J1062" s="127" t="s">
        <v>46</v>
      </c>
      <c r="K1062" s="126" t="s">
        <v>222</v>
      </c>
      <c r="L1062" s="126" t="s">
        <v>221</v>
      </c>
      <c r="M1062" s="153">
        <v>5.5000000000000005E-3</v>
      </c>
      <c r="N1062" s="128" t="s">
        <v>46</v>
      </c>
      <c r="O1062" s="155">
        <v>44412</v>
      </c>
      <c r="P1062" s="153">
        <v>3.1377003648000001E-2</v>
      </c>
      <c r="Q1062" s="153">
        <v>0.2989130297</v>
      </c>
      <c r="R1062" s="153">
        <v>0.10866443688000001</v>
      </c>
      <c r="S1062" s="153">
        <v>0.17869668733000002</v>
      </c>
      <c r="T1062" s="153">
        <v>0.24064359626000001</v>
      </c>
      <c r="U1062" s="153">
        <v>2.5720325454999999</v>
      </c>
      <c r="V1062" s="153">
        <v>2.8847403669</v>
      </c>
      <c r="W1062" s="153">
        <v>0.81610725712999999</v>
      </c>
      <c r="X1062" s="153">
        <v>0.69173534411999993</v>
      </c>
      <c r="Y1062" s="153">
        <v>0.56298596644999999</v>
      </c>
      <c r="Z1062" s="153">
        <v>0.17750800655999999</v>
      </c>
      <c r="AA1062" s="153">
        <v>0.18700069089999999</v>
      </c>
      <c r="AB1062" s="178">
        <v>-3.4691473277E-2</v>
      </c>
      <c r="AC1062" s="177">
        <v>-0.58183272632000005</v>
      </c>
      <c r="AD1062" s="153">
        <v>-0.16127498014</v>
      </c>
      <c r="AE1062" s="153">
        <v>-0.37926541093999999</v>
      </c>
      <c r="AF1062" s="181">
        <v>0.922122</v>
      </c>
      <c r="AG1062" s="180">
        <v>32818.810259999998</v>
      </c>
      <c r="AH1062" s="180">
        <v>-1946.6384399999999</v>
      </c>
      <c r="AI1062" s="128" t="s">
        <v>46</v>
      </c>
      <c r="AJ1062" s="128" t="s">
        <v>46</v>
      </c>
      <c r="AK1062" s="128" t="s">
        <v>46</v>
      </c>
    </row>
    <row r="1063" spans="1:37" ht="14.75" customHeight="1" x14ac:dyDescent="0.35">
      <c r="A1063" s="8"/>
      <c r="B1063" s="129">
        <v>42887856000170</v>
      </c>
      <c r="C1063" s="125" t="s">
        <v>8657</v>
      </c>
      <c r="D1063" s="122"/>
      <c r="E1063" s="126" t="s">
        <v>8658</v>
      </c>
      <c r="F1063" s="126" t="s">
        <v>163</v>
      </c>
      <c r="G1063" s="126" t="s">
        <v>3547</v>
      </c>
      <c r="H1063" s="127">
        <v>100</v>
      </c>
      <c r="I1063" s="127">
        <v>100</v>
      </c>
      <c r="J1063" s="127">
        <v>100</v>
      </c>
      <c r="K1063" s="126" t="s">
        <v>215</v>
      </c>
      <c r="L1063" s="126" t="s">
        <v>216</v>
      </c>
      <c r="M1063" s="153">
        <v>3.0000000000000001E-3</v>
      </c>
      <c r="N1063" s="128" t="s">
        <v>46</v>
      </c>
      <c r="O1063" s="155">
        <v>44432</v>
      </c>
      <c r="P1063" s="153">
        <v>1.2646702865999998E-2</v>
      </c>
      <c r="Q1063" s="153">
        <v>0.10433282926000001</v>
      </c>
      <c r="R1063" s="153">
        <v>0.13372347477999999</v>
      </c>
      <c r="S1063" s="153">
        <v>0.27928437891000002</v>
      </c>
      <c r="T1063" s="153">
        <v>0.42612873039999999</v>
      </c>
      <c r="U1063" s="153">
        <v>1.0366742385000001</v>
      </c>
      <c r="V1063" s="153">
        <v>1.0068919527</v>
      </c>
      <c r="W1063" s="153">
        <v>1.0043092416999999</v>
      </c>
      <c r="X1063" s="153">
        <v>1.0811105613000001</v>
      </c>
      <c r="Y1063" s="153">
        <v>0.99692864819999993</v>
      </c>
      <c r="Z1063" s="153">
        <v>1.7143827194E-3</v>
      </c>
      <c r="AA1063" s="153">
        <v>6.7643575234999998E-3</v>
      </c>
      <c r="AB1063" s="178">
        <v>0.33645888341000002</v>
      </c>
      <c r="AC1063" s="177">
        <v>0.67440051826000003</v>
      </c>
      <c r="AD1063" s="153">
        <v>-4.3780036417999998E-4</v>
      </c>
      <c r="AE1063" s="153">
        <v>-1.5961887374999997E-2</v>
      </c>
      <c r="AF1063" s="181">
        <v>1.6215163100000001</v>
      </c>
      <c r="AG1063" s="180">
        <v>287412.46869000001</v>
      </c>
      <c r="AH1063" s="180">
        <v>-40114.81669</v>
      </c>
      <c r="AI1063" s="128" t="s">
        <v>46</v>
      </c>
      <c r="AJ1063" s="128" t="s">
        <v>46</v>
      </c>
      <c r="AK1063" s="128" t="s">
        <v>46</v>
      </c>
    </row>
    <row r="1064" spans="1:37" ht="14.75" customHeight="1" x14ac:dyDescent="0.35">
      <c r="A1064" s="8"/>
      <c r="B1064" s="129">
        <v>18832871000137</v>
      </c>
      <c r="C1064" s="125" t="s">
        <v>8659</v>
      </c>
      <c r="D1064" s="122" t="s">
        <v>3393</v>
      </c>
      <c r="E1064" s="126" t="s">
        <v>8658</v>
      </c>
      <c r="F1064" s="126" t="s">
        <v>114</v>
      </c>
      <c r="G1064" s="126" t="s">
        <v>115</v>
      </c>
      <c r="H1064" s="127">
        <v>500</v>
      </c>
      <c r="I1064" s="127">
        <v>100</v>
      </c>
      <c r="J1064" s="127">
        <v>100</v>
      </c>
      <c r="K1064" s="126" t="s">
        <v>214</v>
      </c>
      <c r="L1064" s="126" t="s">
        <v>3556</v>
      </c>
      <c r="M1064" s="153">
        <v>0.02</v>
      </c>
      <c r="N1064" s="128" t="s">
        <v>7488</v>
      </c>
      <c r="O1064" s="155">
        <v>41551</v>
      </c>
      <c r="P1064" s="153">
        <v>2.0579401306999999E-2</v>
      </c>
      <c r="Q1064" s="153">
        <v>0.26992131745999998</v>
      </c>
      <c r="R1064" s="153">
        <v>0.11571601378</v>
      </c>
      <c r="S1064" s="153">
        <v>0.20106907337999999</v>
      </c>
      <c r="T1064" s="153">
        <v>0.24989128126000001</v>
      </c>
      <c r="U1064" s="153">
        <v>1.6869325868000002</v>
      </c>
      <c r="V1064" s="153">
        <v>2.6049480719</v>
      </c>
      <c r="W1064" s="153">
        <v>0.86906702252000001</v>
      </c>
      <c r="X1064" s="153">
        <v>0.77833890904000003</v>
      </c>
      <c r="Y1064" s="153">
        <v>0.58462093600999998</v>
      </c>
      <c r="Z1064" s="153">
        <v>0.16558694676999999</v>
      </c>
      <c r="AA1064" s="153">
        <v>0.19145124359000001</v>
      </c>
      <c r="AB1064" s="178">
        <v>-1.1263485037999999E-2</v>
      </c>
      <c r="AC1064" s="177">
        <v>0.11497975237999999</v>
      </c>
      <c r="AD1064" s="153">
        <v>-0.14855498173999998</v>
      </c>
      <c r="AE1064" s="153">
        <v>-0.45900058808999999</v>
      </c>
      <c r="AF1064" s="181">
        <v>3.1520113300000001</v>
      </c>
      <c r="AG1064" s="180">
        <v>62890.27792</v>
      </c>
      <c r="AH1064" s="180">
        <v>4687.2103399999996</v>
      </c>
      <c r="AI1064" s="128" t="s">
        <v>46</v>
      </c>
      <c r="AJ1064" s="128" t="s">
        <v>46</v>
      </c>
      <c r="AK1064" s="128" t="s">
        <v>46</v>
      </c>
    </row>
    <row r="1065" spans="1:37" ht="14.75" customHeight="1" x14ac:dyDescent="0.35">
      <c r="A1065" s="8"/>
      <c r="B1065" s="129">
        <v>41762791000174</v>
      </c>
      <c r="C1065" s="125" t="s">
        <v>8660</v>
      </c>
      <c r="D1065" s="122"/>
      <c r="E1065" s="126" t="s">
        <v>8661</v>
      </c>
      <c r="F1065" s="126" t="s">
        <v>114</v>
      </c>
      <c r="G1065" s="126" t="s">
        <v>115</v>
      </c>
      <c r="H1065" s="127">
        <v>1000</v>
      </c>
      <c r="I1065" s="127">
        <v>0</v>
      </c>
      <c r="J1065" s="127">
        <v>0</v>
      </c>
      <c r="K1065" s="126" t="s">
        <v>223</v>
      </c>
      <c r="L1065" s="126" t="s">
        <v>7459</v>
      </c>
      <c r="M1065" s="153">
        <v>0.02</v>
      </c>
      <c r="N1065" s="128" t="s">
        <v>46</v>
      </c>
      <c r="O1065" s="155">
        <v>44385</v>
      </c>
      <c r="P1065" s="153">
        <v>2.6836909066E-2</v>
      </c>
      <c r="Q1065" s="153">
        <v>6.3873552779000003E-2</v>
      </c>
      <c r="R1065" s="153">
        <v>0.14912349028999999</v>
      </c>
      <c r="S1065" s="153">
        <v>0.23948889866999998</v>
      </c>
      <c r="T1065" s="153">
        <v>0.33997988970000004</v>
      </c>
      <c r="U1065" s="153">
        <v>2.1998723751</v>
      </c>
      <c r="V1065" s="153">
        <v>0.61642885312999995</v>
      </c>
      <c r="W1065" s="153">
        <v>1.1199686495999999</v>
      </c>
      <c r="X1065" s="153">
        <v>0.92706215326999997</v>
      </c>
      <c r="Y1065" s="153">
        <v>0.79538333765000002</v>
      </c>
      <c r="Z1065" s="153">
        <v>0.10920789946999999</v>
      </c>
      <c r="AA1065" s="153">
        <v>6.6535173820000001E-2</v>
      </c>
      <c r="AB1065" s="178">
        <v>0.18498992249000001</v>
      </c>
      <c r="AC1065" s="177">
        <v>-0.41691483189</v>
      </c>
      <c r="AD1065" s="153">
        <v>-0.12364268470000001</v>
      </c>
      <c r="AE1065" s="153">
        <v>-0.12364268470000001</v>
      </c>
      <c r="AF1065" s="181">
        <v>1.408857</v>
      </c>
      <c r="AG1065" s="180">
        <v>15171.84773</v>
      </c>
      <c r="AH1065" s="180">
        <v>-4696.0277599999999</v>
      </c>
      <c r="AI1065" s="128" t="s">
        <v>46</v>
      </c>
      <c r="AJ1065" s="128" t="s">
        <v>46</v>
      </c>
      <c r="AK1065" s="128" t="s">
        <v>46</v>
      </c>
    </row>
    <row r="1066" spans="1:37" ht="14.75" customHeight="1" x14ac:dyDescent="0.35">
      <c r="A1066" s="8"/>
      <c r="B1066" s="129">
        <v>54410516000133</v>
      </c>
      <c r="C1066" s="125" t="s">
        <v>8662</v>
      </c>
      <c r="D1066" s="122"/>
      <c r="E1066" s="126" t="s">
        <v>8663</v>
      </c>
      <c r="F1066" s="126" t="s">
        <v>163</v>
      </c>
      <c r="G1066" s="126" t="s">
        <v>3547</v>
      </c>
      <c r="H1066" s="127" t="s">
        <v>46</v>
      </c>
      <c r="I1066" s="127" t="s">
        <v>46</v>
      </c>
      <c r="J1066" s="127" t="s">
        <v>46</v>
      </c>
      <c r="K1066" s="126" t="s">
        <v>215</v>
      </c>
      <c r="L1066" s="126" t="s">
        <v>215</v>
      </c>
      <c r="M1066" s="153">
        <v>2.5000000000000001E-3</v>
      </c>
      <c r="N1066" s="128" t="s">
        <v>46</v>
      </c>
      <c r="O1066" s="155">
        <v>45379</v>
      </c>
      <c r="P1066" s="153">
        <v>1.2213537311E-2</v>
      </c>
      <c r="Q1066" s="153">
        <v>0.10543194481000001</v>
      </c>
      <c r="R1066" s="153">
        <v>0.13387312377000002</v>
      </c>
      <c r="S1066" s="153" t="s">
        <v>46</v>
      </c>
      <c r="T1066" s="153" t="s">
        <v>46</v>
      </c>
      <c r="U1066" s="153">
        <v>1.0011668358000001</v>
      </c>
      <c r="V1066" s="153">
        <v>1.0174992621000001</v>
      </c>
      <c r="W1066" s="153">
        <v>1.0054331570999999</v>
      </c>
      <c r="X1066" s="153" t="s">
        <v>46</v>
      </c>
      <c r="Y1066" s="153" t="s">
        <v>46</v>
      </c>
      <c r="Z1066" s="153">
        <v>1.4532266595000001E-3</v>
      </c>
      <c r="AA1066" s="153">
        <v>1.5906075192999999E-3</v>
      </c>
      <c r="AB1066" s="178">
        <v>0.55583147232999996</v>
      </c>
      <c r="AC1066" s="177">
        <v>-0.19036900196000001</v>
      </c>
      <c r="AD1066" s="153">
        <v>0</v>
      </c>
      <c r="AE1066" s="153">
        <v>0</v>
      </c>
      <c r="AF1066" s="181">
        <v>1.1920040367</v>
      </c>
      <c r="AG1066" s="180">
        <v>71849.540500000003</v>
      </c>
      <c r="AH1066" s="180">
        <v>-25180.107049999999</v>
      </c>
      <c r="AI1066" s="128" t="s">
        <v>46</v>
      </c>
      <c r="AJ1066" s="128" t="s">
        <v>46</v>
      </c>
      <c r="AK1066" s="128" t="s">
        <v>46</v>
      </c>
    </row>
    <row r="1067" spans="1:37" ht="14.75" customHeight="1" x14ac:dyDescent="0.35">
      <c r="A1067" s="8"/>
      <c r="B1067" s="129">
        <v>39345935000145</v>
      </c>
      <c r="C1067" s="125" t="s">
        <v>8664</v>
      </c>
      <c r="D1067" s="122"/>
      <c r="E1067" s="126" t="s">
        <v>7887</v>
      </c>
      <c r="F1067" s="126" t="s">
        <v>114</v>
      </c>
      <c r="G1067" s="126" t="s">
        <v>4426</v>
      </c>
      <c r="H1067" s="127">
        <v>5000</v>
      </c>
      <c r="I1067" s="127">
        <v>5000</v>
      </c>
      <c r="J1067" s="127">
        <v>5000</v>
      </c>
      <c r="K1067" s="126" t="s">
        <v>216</v>
      </c>
      <c r="L1067" s="126" t="s">
        <v>7643</v>
      </c>
      <c r="M1067" s="153">
        <v>0.01</v>
      </c>
      <c r="N1067" s="128" t="s">
        <v>46</v>
      </c>
      <c r="O1067" s="155">
        <v>44194</v>
      </c>
      <c r="P1067" s="153">
        <v>3.1018907621E-2</v>
      </c>
      <c r="Q1067" s="153">
        <v>8.7892380211999993E-2</v>
      </c>
      <c r="R1067" s="153">
        <v>0.51660457467999998</v>
      </c>
      <c r="S1067" s="153">
        <v>1.2070616318</v>
      </c>
      <c r="T1067" s="153">
        <v>1.3071432983</v>
      </c>
      <c r="U1067" s="153">
        <v>2.5426787343999999</v>
      </c>
      <c r="V1067" s="153">
        <v>0.84822898955000003</v>
      </c>
      <c r="W1067" s="153">
        <v>3.8798778564999998</v>
      </c>
      <c r="X1067" s="153">
        <v>4.6725387344999998</v>
      </c>
      <c r="Y1067" s="153">
        <v>3.0580632293000001</v>
      </c>
      <c r="Z1067" s="153">
        <v>0.33500629795999998</v>
      </c>
      <c r="AA1067" s="153">
        <v>0.37314785313000004</v>
      </c>
      <c r="AB1067" s="178">
        <v>1.2446630419</v>
      </c>
      <c r="AC1067" s="177">
        <v>-9.0375977797999996E-2</v>
      </c>
      <c r="AD1067" s="153">
        <v>-0.30545662771999998</v>
      </c>
      <c r="AE1067" s="153">
        <v>-0.68782945223000003</v>
      </c>
      <c r="AF1067" s="181">
        <v>0.99161734175000005</v>
      </c>
      <c r="AG1067" s="180">
        <v>16196.0265</v>
      </c>
      <c r="AH1067" s="180">
        <v>1689.5170800000001</v>
      </c>
      <c r="AI1067" s="128" t="s">
        <v>46</v>
      </c>
      <c r="AJ1067" s="128" t="s">
        <v>46</v>
      </c>
      <c r="AK1067" s="128" t="s">
        <v>46</v>
      </c>
    </row>
    <row r="1068" spans="1:37" ht="14.75" customHeight="1" x14ac:dyDescent="0.35">
      <c r="A1068" s="8"/>
      <c r="B1068" s="129">
        <v>41954782000185</v>
      </c>
      <c r="C1068" s="125" t="s">
        <v>8665</v>
      </c>
      <c r="D1068" s="122"/>
      <c r="E1068" s="126" t="s">
        <v>8663</v>
      </c>
      <c r="F1068" s="126" t="s">
        <v>114</v>
      </c>
      <c r="G1068" s="126" t="s">
        <v>4426</v>
      </c>
      <c r="H1068" s="127" t="s">
        <v>46</v>
      </c>
      <c r="I1068" s="127" t="s">
        <v>46</v>
      </c>
      <c r="J1068" s="127" t="s">
        <v>46</v>
      </c>
      <c r="K1068" s="126" t="s">
        <v>214</v>
      </c>
      <c r="L1068" s="126" t="s">
        <v>3556</v>
      </c>
      <c r="M1068" s="153">
        <v>0.02</v>
      </c>
      <c r="N1068" s="128" t="s">
        <v>8666</v>
      </c>
      <c r="O1068" s="155">
        <v>44364</v>
      </c>
      <c r="P1068" s="153">
        <v>7.3270313312999991E-2</v>
      </c>
      <c r="Q1068" s="153">
        <v>0.25599683193</v>
      </c>
      <c r="R1068" s="153">
        <v>0.24891246249999999</v>
      </c>
      <c r="S1068" s="153">
        <v>0.65553635342000005</v>
      </c>
      <c r="T1068" s="153">
        <v>1.1249185518</v>
      </c>
      <c r="U1068" s="153">
        <v>6.0061066559999992</v>
      </c>
      <c r="V1068" s="153">
        <v>2.4705660895000001</v>
      </c>
      <c r="W1068" s="153">
        <v>1.8694181174</v>
      </c>
      <c r="X1068" s="153">
        <v>2.5375829389</v>
      </c>
      <c r="Y1068" s="153">
        <v>2.6317482281000002</v>
      </c>
      <c r="Z1068" s="153">
        <v>0.18866874168</v>
      </c>
      <c r="AA1068" s="153">
        <v>0.17561759774999999</v>
      </c>
      <c r="AB1068" s="178">
        <v>0.64939029546000004</v>
      </c>
      <c r="AC1068" s="177">
        <v>0.17477813182999999</v>
      </c>
      <c r="AD1068" s="153">
        <v>-0.22406359590000002</v>
      </c>
      <c r="AE1068" s="153">
        <v>-0.31065308450000001</v>
      </c>
      <c r="AF1068" s="181">
        <v>1.7101472</v>
      </c>
      <c r="AG1068" s="180">
        <v>35817.240890000001</v>
      </c>
      <c r="AH1068" s="180">
        <v>-5697.0216700000001</v>
      </c>
      <c r="AI1068" s="128" t="s">
        <v>46</v>
      </c>
      <c r="AJ1068" s="128" t="s">
        <v>46</v>
      </c>
      <c r="AK1068" s="128" t="s">
        <v>46</v>
      </c>
    </row>
    <row r="1069" spans="1:37" ht="14.75" customHeight="1" x14ac:dyDescent="0.35">
      <c r="A1069" s="8"/>
      <c r="B1069" s="129">
        <v>55916218000182</v>
      </c>
      <c r="C1069" s="125" t="s">
        <v>8667</v>
      </c>
      <c r="D1069" s="122"/>
      <c r="E1069" s="126" t="s">
        <v>7558</v>
      </c>
      <c r="F1069" s="126" t="s">
        <v>163</v>
      </c>
      <c r="G1069" s="126" t="s">
        <v>3547</v>
      </c>
      <c r="H1069" s="127">
        <v>100</v>
      </c>
      <c r="I1069" s="127">
        <v>1</v>
      </c>
      <c r="J1069" s="127">
        <v>10</v>
      </c>
      <c r="K1069" s="126" t="s">
        <v>222</v>
      </c>
      <c r="L1069" s="126" t="s">
        <v>7448</v>
      </c>
      <c r="M1069" s="153">
        <v>5.6000000000000008E-3</v>
      </c>
      <c r="N1069" s="128" t="s">
        <v>46</v>
      </c>
      <c r="O1069" s="155">
        <v>45530</v>
      </c>
      <c r="P1069" s="153">
        <v>2.0213818067999999E-2</v>
      </c>
      <c r="Q1069" s="153">
        <v>0.12059525678999999</v>
      </c>
      <c r="R1069" s="153">
        <v>0.14190979515000002</v>
      </c>
      <c r="S1069" s="153" t="s">
        <v>46</v>
      </c>
      <c r="T1069" s="153" t="s">
        <v>46</v>
      </c>
      <c r="U1069" s="153">
        <v>1.6569650347999998</v>
      </c>
      <c r="V1069" s="153">
        <v>1.1638368715</v>
      </c>
      <c r="W1069" s="153">
        <v>1.0657913205</v>
      </c>
      <c r="X1069" s="153" t="s">
        <v>46</v>
      </c>
      <c r="Y1069" s="153" t="s">
        <v>46</v>
      </c>
      <c r="Z1069" s="153">
        <v>7.8915515876999999E-3</v>
      </c>
      <c r="AA1069" s="153">
        <v>7.6787574742E-3</v>
      </c>
      <c r="AB1069" s="178">
        <v>1.0110101421</v>
      </c>
      <c r="AC1069" s="177">
        <v>1.2288838466000001</v>
      </c>
      <c r="AD1069" s="153">
        <v>-3.1440455621000001E-3</v>
      </c>
      <c r="AE1069" s="153">
        <v>-3.1440455621000001E-3</v>
      </c>
      <c r="AF1069" s="181">
        <v>1.15594486</v>
      </c>
      <c r="AG1069" s="180">
        <v>34634.300380000001</v>
      </c>
      <c r="AH1069" s="180">
        <v>12293.167810000001</v>
      </c>
      <c r="AI1069" s="128" t="s">
        <v>46</v>
      </c>
      <c r="AJ1069" s="128" t="s">
        <v>46</v>
      </c>
      <c r="AK1069" s="128" t="s">
        <v>46</v>
      </c>
    </row>
    <row r="1070" spans="1:37" ht="14.75" customHeight="1" x14ac:dyDescent="0.35">
      <c r="A1070" s="8"/>
      <c r="B1070" s="129">
        <v>18079255000157</v>
      </c>
      <c r="C1070" s="125" t="s">
        <v>8668</v>
      </c>
      <c r="D1070" s="122" t="s">
        <v>3393</v>
      </c>
      <c r="E1070" s="126" t="s">
        <v>8669</v>
      </c>
      <c r="F1070" s="126" t="s">
        <v>114</v>
      </c>
      <c r="G1070" s="126" t="s">
        <v>115</v>
      </c>
      <c r="H1070" s="127">
        <v>1000</v>
      </c>
      <c r="I1070" s="127">
        <v>500</v>
      </c>
      <c r="J1070" s="127">
        <v>1000</v>
      </c>
      <c r="K1070" s="126" t="s">
        <v>214</v>
      </c>
      <c r="L1070" s="126" t="s">
        <v>7608</v>
      </c>
      <c r="M1070" s="153">
        <v>0.02</v>
      </c>
      <c r="N1070" s="128" t="s">
        <v>3414</v>
      </c>
      <c r="O1070" s="155">
        <v>41431</v>
      </c>
      <c r="P1070" s="153">
        <v>3.1685702183E-2</v>
      </c>
      <c r="Q1070" s="153">
        <v>0.20238798003</v>
      </c>
      <c r="R1070" s="153">
        <v>9.0844917279999993E-2</v>
      </c>
      <c r="S1070" s="153">
        <v>0.13457506768999999</v>
      </c>
      <c r="T1070" s="153">
        <v>0.18712821127000001</v>
      </c>
      <c r="U1070" s="153">
        <v>2.5973371503</v>
      </c>
      <c r="V1070" s="153">
        <v>1.9531994854000001</v>
      </c>
      <c r="W1070" s="153">
        <v>0.68227654227000001</v>
      </c>
      <c r="X1070" s="153">
        <v>0.52094043908999998</v>
      </c>
      <c r="Y1070" s="153">
        <v>0.43778666255999998</v>
      </c>
      <c r="Z1070" s="153">
        <v>0.1515898718</v>
      </c>
      <c r="AA1070" s="153">
        <v>0.18462884887</v>
      </c>
      <c r="AB1070" s="178">
        <v>-0.17415728375</v>
      </c>
      <c r="AC1070" s="177">
        <v>-5.2238818335999997E-4</v>
      </c>
      <c r="AD1070" s="153">
        <v>-0.11515379073</v>
      </c>
      <c r="AE1070" s="153">
        <v>-0.45201414685000002</v>
      </c>
      <c r="AF1070" s="181">
        <v>2.47542134</v>
      </c>
      <c r="AG1070" s="180">
        <v>24299.489809999999</v>
      </c>
      <c r="AH1070" s="180">
        <v>-1292.6113499999999</v>
      </c>
      <c r="AI1070" s="128" t="s">
        <v>46</v>
      </c>
      <c r="AJ1070" s="128" t="s">
        <v>46</v>
      </c>
      <c r="AK1070" s="128" t="s">
        <v>46</v>
      </c>
    </row>
    <row r="1071" spans="1:37" ht="14.75" customHeight="1" x14ac:dyDescent="0.35">
      <c r="A1071" s="8"/>
      <c r="B1071" s="129">
        <v>28408121000196</v>
      </c>
      <c r="C1071" s="125" t="s">
        <v>8670</v>
      </c>
      <c r="D1071" s="122"/>
      <c r="E1071" s="126" t="s">
        <v>8671</v>
      </c>
      <c r="F1071" s="126" t="s">
        <v>114</v>
      </c>
      <c r="G1071" s="126" t="s">
        <v>115</v>
      </c>
      <c r="H1071" s="127">
        <v>5000</v>
      </c>
      <c r="I1071" s="127">
        <v>1000</v>
      </c>
      <c r="J1071" s="127">
        <v>5000</v>
      </c>
      <c r="K1071" s="126" t="s">
        <v>220</v>
      </c>
      <c r="L1071" s="126" t="s">
        <v>268</v>
      </c>
      <c r="M1071" s="153">
        <v>0.02</v>
      </c>
      <c r="N1071" s="128" t="s">
        <v>7674</v>
      </c>
      <c r="O1071" s="155">
        <v>43273</v>
      </c>
      <c r="P1071" s="153">
        <v>-1.1235430674000001E-3</v>
      </c>
      <c r="Q1071" s="153">
        <v>0.10288789918999999</v>
      </c>
      <c r="R1071" s="153">
        <v>2.7662066359000002E-2</v>
      </c>
      <c r="S1071" s="153">
        <v>0.14166030398000001</v>
      </c>
      <c r="T1071" s="153">
        <v>0.14588168017</v>
      </c>
      <c r="U1071" s="153">
        <v>-9.2098957830000008E-2</v>
      </c>
      <c r="V1071" s="153">
        <v>0.99294726756000007</v>
      </c>
      <c r="W1071" s="153">
        <v>0.20775162279000001</v>
      </c>
      <c r="X1071" s="153">
        <v>0.54836740729</v>
      </c>
      <c r="Y1071" s="153">
        <v>0.34129035625999998</v>
      </c>
      <c r="Z1071" s="153">
        <v>0.17335420677999999</v>
      </c>
      <c r="AA1071" s="153">
        <v>0.25203359307000001</v>
      </c>
      <c r="AB1071" s="178">
        <v>-0.46006957331999998</v>
      </c>
      <c r="AC1071" s="177">
        <v>0.34875946452000001</v>
      </c>
      <c r="AD1071" s="153">
        <v>-0.14051374860999999</v>
      </c>
      <c r="AE1071" s="153">
        <v>-0.52349971640000004</v>
      </c>
      <c r="AF1071" s="181">
        <v>2.6568689596000001</v>
      </c>
      <c r="AG1071" s="180">
        <v>155053.81544999999</v>
      </c>
      <c r="AH1071" s="180">
        <v>-18356.443899999998</v>
      </c>
      <c r="AI1071" s="128" t="s">
        <v>46</v>
      </c>
      <c r="AJ1071" s="128" t="s">
        <v>46</v>
      </c>
      <c r="AK1071" s="128" t="s">
        <v>46</v>
      </c>
    </row>
    <row r="1072" spans="1:37" ht="14.75" customHeight="1" x14ac:dyDescent="0.35">
      <c r="A1072" s="8"/>
      <c r="B1072" s="129">
        <v>18160503000190</v>
      </c>
      <c r="C1072" s="125" t="s">
        <v>8672</v>
      </c>
      <c r="D1072" s="122"/>
      <c r="E1072" s="126" t="s">
        <v>8673</v>
      </c>
      <c r="F1072" s="126" t="s">
        <v>114</v>
      </c>
      <c r="G1072" s="126" t="s">
        <v>115</v>
      </c>
      <c r="H1072" s="127">
        <v>50000</v>
      </c>
      <c r="I1072" s="127">
        <v>500</v>
      </c>
      <c r="J1072" s="127">
        <v>50000</v>
      </c>
      <c r="K1072" s="126" t="s">
        <v>216</v>
      </c>
      <c r="L1072" s="126" t="s">
        <v>223</v>
      </c>
      <c r="M1072" s="153">
        <v>8.0000000000000002E-3</v>
      </c>
      <c r="N1072" s="128" t="s">
        <v>8631</v>
      </c>
      <c r="O1072" s="155">
        <v>41557</v>
      </c>
      <c r="P1072" s="153">
        <v>2.1320698072000002E-2</v>
      </c>
      <c r="Q1072" s="153">
        <v>0.21651401606000001</v>
      </c>
      <c r="R1072" s="153">
        <v>9.8305741461999996E-2</v>
      </c>
      <c r="S1072" s="153">
        <v>0.1968694597</v>
      </c>
      <c r="T1072" s="153">
        <v>0.29065126311</v>
      </c>
      <c r="U1072" s="153">
        <v>1.7476980896000001</v>
      </c>
      <c r="V1072" s="153">
        <v>2.0895265849000002</v>
      </c>
      <c r="W1072" s="153">
        <v>0.73830989534000002</v>
      </c>
      <c r="X1072" s="153">
        <v>0.76208219351999995</v>
      </c>
      <c r="Y1072" s="153">
        <v>0.67997895979000011</v>
      </c>
      <c r="Z1072" s="153">
        <v>0.16527809873999999</v>
      </c>
      <c r="AA1072" s="153">
        <v>0.19212665308999999</v>
      </c>
      <c r="AB1072" s="178">
        <v>-0.10612304573</v>
      </c>
      <c r="AC1072" s="177">
        <v>-6.1359803497000001E-2</v>
      </c>
      <c r="AD1072" s="153">
        <v>-0.12053209279</v>
      </c>
      <c r="AE1072" s="153">
        <v>-0.43427072687000001</v>
      </c>
      <c r="AF1072" s="181">
        <v>2.1112191999999999</v>
      </c>
      <c r="AG1072" s="180">
        <v>556775.79963999998</v>
      </c>
      <c r="AH1072" s="180">
        <v>-13666.67785</v>
      </c>
      <c r="AI1072" s="128" t="s">
        <v>46</v>
      </c>
      <c r="AJ1072" s="128" t="s">
        <v>46</v>
      </c>
      <c r="AK1072" s="128" t="s">
        <v>46</v>
      </c>
    </row>
    <row r="1073" spans="1:37" ht="14.75" customHeight="1" x14ac:dyDescent="0.35">
      <c r="A1073" s="8"/>
      <c r="B1073" s="129">
        <v>4437399000123</v>
      </c>
      <c r="C1073" s="125" t="s">
        <v>8674</v>
      </c>
      <c r="D1073" s="122" t="s">
        <v>3401</v>
      </c>
      <c r="E1073" s="126" t="s">
        <v>461</v>
      </c>
      <c r="F1073" s="126" t="s">
        <v>114</v>
      </c>
      <c r="G1073" s="126" t="s">
        <v>115</v>
      </c>
      <c r="H1073" s="127">
        <v>10000</v>
      </c>
      <c r="I1073" s="127">
        <v>1000</v>
      </c>
      <c r="J1073" s="127">
        <v>1000</v>
      </c>
      <c r="K1073" s="126" t="s">
        <v>216</v>
      </c>
      <c r="L1073" s="126" t="s">
        <v>223</v>
      </c>
      <c r="M1073" s="153">
        <v>1.9E-2</v>
      </c>
      <c r="N1073" s="128" t="s">
        <v>3414</v>
      </c>
      <c r="O1073" s="155">
        <v>41547</v>
      </c>
      <c r="P1073" s="153">
        <v>4.8176794751E-2</v>
      </c>
      <c r="Q1073" s="153">
        <v>0.21570920784999997</v>
      </c>
      <c r="R1073" s="153">
        <v>9.1747385332999989E-2</v>
      </c>
      <c r="S1073" s="153">
        <v>0.22230644837999999</v>
      </c>
      <c r="T1073" s="153">
        <v>0.46425561983000002</v>
      </c>
      <c r="U1073" s="153">
        <v>3.9491433097999997</v>
      </c>
      <c r="V1073" s="153">
        <v>2.0817595674000002</v>
      </c>
      <c r="W1073" s="153">
        <v>0.68905438742000003</v>
      </c>
      <c r="X1073" s="153">
        <v>0.86054884324000003</v>
      </c>
      <c r="Y1073" s="153">
        <v>1.0861265492000001</v>
      </c>
      <c r="Z1073" s="153">
        <v>0.19358101057999999</v>
      </c>
      <c r="AA1073" s="153">
        <v>0.23928075461999998</v>
      </c>
      <c r="AB1073" s="178">
        <v>-9.5274083021999995E-2</v>
      </c>
      <c r="AC1073" s="177">
        <v>0.14637371715</v>
      </c>
      <c r="AD1073" s="153">
        <v>-0.14089052389000001</v>
      </c>
      <c r="AE1073" s="153">
        <v>-0.53961869403000007</v>
      </c>
      <c r="AF1073" s="181">
        <v>102.17841172999999</v>
      </c>
      <c r="AG1073" s="180">
        <v>48148.944239999997</v>
      </c>
      <c r="AH1073" s="180">
        <v>-237.02753999999999</v>
      </c>
      <c r="AI1073" s="128" t="s">
        <v>46</v>
      </c>
      <c r="AJ1073" s="128" t="s">
        <v>46</v>
      </c>
      <c r="AK1073" s="128" t="s">
        <v>46</v>
      </c>
    </row>
    <row r="1074" spans="1:37" ht="14.75" customHeight="1" x14ac:dyDescent="0.35">
      <c r="A1074" s="8"/>
      <c r="B1074" s="129">
        <v>54753511000103</v>
      </c>
      <c r="C1074" s="125" t="s">
        <v>8675</v>
      </c>
      <c r="D1074" s="122"/>
      <c r="E1074" s="126" t="s">
        <v>461</v>
      </c>
      <c r="F1074" s="126" t="s">
        <v>114</v>
      </c>
      <c r="G1074" s="126" t="s">
        <v>167</v>
      </c>
      <c r="H1074" s="127">
        <v>5000</v>
      </c>
      <c r="I1074" s="127">
        <v>1000</v>
      </c>
      <c r="J1074" s="127">
        <v>5000</v>
      </c>
      <c r="K1074" s="126" t="s">
        <v>214</v>
      </c>
      <c r="L1074" s="126" t="s">
        <v>3556</v>
      </c>
      <c r="M1074" s="153">
        <v>1.9E-2</v>
      </c>
      <c r="N1074" s="128" t="s">
        <v>8044</v>
      </c>
      <c r="O1074" s="155">
        <v>45406</v>
      </c>
      <c r="P1074" s="153">
        <v>5.7347358678999996E-2</v>
      </c>
      <c r="Q1074" s="153">
        <v>0.28731804046999998</v>
      </c>
      <c r="R1074" s="153">
        <v>9.3600051118999994E-2</v>
      </c>
      <c r="S1074" s="153" t="s">
        <v>46</v>
      </c>
      <c r="T1074" s="153" t="s">
        <v>46</v>
      </c>
      <c r="U1074" s="153">
        <v>4.7008718414999997</v>
      </c>
      <c r="V1074" s="153">
        <v>2.7728398134000001</v>
      </c>
      <c r="W1074" s="153">
        <v>0.70296854402999998</v>
      </c>
      <c r="X1074" s="153" t="s">
        <v>46</v>
      </c>
      <c r="Y1074" s="153" t="s">
        <v>46</v>
      </c>
      <c r="Z1074" s="153">
        <v>0.19834367668</v>
      </c>
      <c r="AA1074" s="153">
        <v>0.18095361859</v>
      </c>
      <c r="AB1074" s="178">
        <v>-7.9952170951999996E-2</v>
      </c>
      <c r="AC1074" s="177">
        <v>-1.5471427600999999E-2</v>
      </c>
      <c r="AD1074" s="153">
        <v>-0.1867167035</v>
      </c>
      <c r="AE1074" s="153">
        <v>-0.22197989512999999</v>
      </c>
      <c r="AF1074" s="181">
        <v>1.1516320799999999</v>
      </c>
      <c r="AG1074" s="180">
        <v>12767.62105</v>
      </c>
      <c r="AH1074" s="180">
        <v>2375.8684199999998</v>
      </c>
      <c r="AI1074" s="128" t="s">
        <v>46</v>
      </c>
      <c r="AJ1074" s="128" t="s">
        <v>46</v>
      </c>
      <c r="AK1074" s="128" t="s">
        <v>46</v>
      </c>
    </row>
    <row r="1075" spans="1:37" ht="14.75" customHeight="1" x14ac:dyDescent="0.35">
      <c r="A1075" s="8"/>
      <c r="B1075" s="129">
        <v>6035405000141</v>
      </c>
      <c r="C1075" s="125" t="s">
        <v>8676</v>
      </c>
      <c r="D1075" s="122" t="s">
        <v>3394</v>
      </c>
      <c r="E1075" s="126" t="s">
        <v>461</v>
      </c>
      <c r="F1075" s="126" t="s">
        <v>114</v>
      </c>
      <c r="G1075" s="126" t="s">
        <v>115</v>
      </c>
      <c r="H1075" s="127">
        <v>5000</v>
      </c>
      <c r="I1075" s="127">
        <v>1000</v>
      </c>
      <c r="J1075" s="127">
        <v>1000</v>
      </c>
      <c r="K1075" s="126" t="s">
        <v>214</v>
      </c>
      <c r="L1075" s="126" t="s">
        <v>3556</v>
      </c>
      <c r="M1075" s="153">
        <v>1.9E-2</v>
      </c>
      <c r="N1075" s="128" t="s">
        <v>7457</v>
      </c>
      <c r="O1075" s="155">
        <v>38000</v>
      </c>
      <c r="P1075" s="153">
        <v>4.8185180764000003E-2</v>
      </c>
      <c r="Q1075" s="153">
        <v>0.21561312678</v>
      </c>
      <c r="R1075" s="153">
        <v>9.1717297399000003E-2</v>
      </c>
      <c r="S1075" s="153">
        <v>0.20931467921999999</v>
      </c>
      <c r="T1075" s="153">
        <v>0.49147929425999998</v>
      </c>
      <c r="U1075" s="153">
        <v>3.9498307270999997</v>
      </c>
      <c r="V1075" s="153">
        <v>2.0808323113</v>
      </c>
      <c r="W1075" s="153">
        <v>0.68882841670000006</v>
      </c>
      <c r="X1075" s="153">
        <v>0.81025767082</v>
      </c>
      <c r="Y1075" s="153">
        <v>1.1498163664000001</v>
      </c>
      <c r="Z1075" s="153">
        <v>0.19490019016000001</v>
      </c>
      <c r="AA1075" s="153">
        <v>0.22502668077999999</v>
      </c>
      <c r="AB1075" s="178">
        <v>-9.3494894585999994E-2</v>
      </c>
      <c r="AC1075" s="177">
        <v>0.52006959485000004</v>
      </c>
      <c r="AD1075" s="153">
        <v>-0.14748354558000001</v>
      </c>
      <c r="AE1075" s="153">
        <v>-0.53646831410999996</v>
      </c>
      <c r="AF1075" s="181">
        <v>50.339610899999997</v>
      </c>
      <c r="AG1075" s="180">
        <v>154419.29133000001</v>
      </c>
      <c r="AH1075" s="180">
        <v>-6876.67983</v>
      </c>
      <c r="AI1075" s="128" t="s">
        <v>46</v>
      </c>
      <c r="AJ1075" s="128" t="s">
        <v>46</v>
      </c>
      <c r="AK1075" s="128" t="s">
        <v>46</v>
      </c>
    </row>
    <row r="1076" spans="1:37" ht="14.75" customHeight="1" x14ac:dyDescent="0.35">
      <c r="A1076" s="8"/>
      <c r="B1076" s="129">
        <v>8830947000131</v>
      </c>
      <c r="C1076" s="125" t="s">
        <v>8677</v>
      </c>
      <c r="D1076" s="122" t="s">
        <v>3394</v>
      </c>
      <c r="E1076" s="126" t="s">
        <v>461</v>
      </c>
      <c r="F1076" s="126" t="s">
        <v>114</v>
      </c>
      <c r="G1076" s="126" t="s">
        <v>115</v>
      </c>
      <c r="H1076" s="127">
        <v>5000</v>
      </c>
      <c r="I1076" s="127">
        <v>1000</v>
      </c>
      <c r="J1076" s="127">
        <v>1000</v>
      </c>
      <c r="K1076" s="126" t="s">
        <v>214</v>
      </c>
      <c r="L1076" s="126" t="s">
        <v>3556</v>
      </c>
      <c r="M1076" s="153">
        <v>1.9E-2</v>
      </c>
      <c r="N1076" s="128" t="s">
        <v>3414</v>
      </c>
      <c r="O1076" s="155">
        <v>39232</v>
      </c>
      <c r="P1076" s="153">
        <v>4.786881757E-2</v>
      </c>
      <c r="Q1076" s="153">
        <v>0.21479241391999998</v>
      </c>
      <c r="R1076" s="153">
        <v>9.093358974299999E-2</v>
      </c>
      <c r="S1076" s="153">
        <v>0.21881771252000001</v>
      </c>
      <c r="T1076" s="153">
        <v>0.46575961493999996</v>
      </c>
      <c r="U1076" s="153">
        <v>3.9238978356000001</v>
      </c>
      <c r="V1076" s="153">
        <v>2.0729118018000001</v>
      </c>
      <c r="W1076" s="153">
        <v>0.68294250293000003</v>
      </c>
      <c r="X1076" s="153">
        <v>0.84704393757999996</v>
      </c>
      <c r="Y1076" s="153">
        <v>1.0896451475</v>
      </c>
      <c r="Z1076" s="153">
        <v>0.19387289589000001</v>
      </c>
      <c r="AA1076" s="153">
        <v>0.22272375097000002</v>
      </c>
      <c r="AB1076" s="178">
        <v>-9.8641223816999996E-2</v>
      </c>
      <c r="AC1076" s="177">
        <v>0.15515335481</v>
      </c>
      <c r="AD1076" s="153">
        <v>-0.14337993752</v>
      </c>
      <c r="AE1076" s="153">
        <v>-0.53811627489000002</v>
      </c>
      <c r="AF1076" s="181">
        <v>7.2855162599999996</v>
      </c>
      <c r="AG1076" s="180">
        <v>2153838.1293000001</v>
      </c>
      <c r="AH1076" s="180">
        <v>-105675.39796</v>
      </c>
      <c r="AI1076" s="128" t="s">
        <v>46</v>
      </c>
      <c r="AJ1076" s="128" t="s">
        <v>46</v>
      </c>
      <c r="AK1076" s="128" t="s">
        <v>46</v>
      </c>
    </row>
    <row r="1077" spans="1:37" ht="14.75" customHeight="1" x14ac:dyDescent="0.35">
      <c r="A1077" s="8"/>
      <c r="B1077" s="129">
        <v>36318363000117</v>
      </c>
      <c r="C1077" s="125" t="s">
        <v>8678</v>
      </c>
      <c r="D1077" s="122"/>
      <c r="E1077" s="126" t="s">
        <v>8679</v>
      </c>
      <c r="F1077" s="126" t="s">
        <v>114</v>
      </c>
      <c r="G1077" s="126" t="s">
        <v>5078</v>
      </c>
      <c r="H1077" s="127">
        <v>5000</v>
      </c>
      <c r="I1077" s="127">
        <v>100</v>
      </c>
      <c r="J1077" s="127">
        <v>100</v>
      </c>
      <c r="K1077" s="126" t="s">
        <v>220</v>
      </c>
      <c r="L1077" s="126" t="s">
        <v>268</v>
      </c>
      <c r="M1077" s="153">
        <v>0.02</v>
      </c>
      <c r="N1077" s="128" t="s">
        <v>8680</v>
      </c>
      <c r="O1077" s="155">
        <v>44494</v>
      </c>
      <c r="P1077" s="153">
        <v>6.1009721495999994E-2</v>
      </c>
      <c r="Q1077" s="153">
        <v>0.65324791057999998</v>
      </c>
      <c r="R1077" s="153">
        <v>0.35813678256999998</v>
      </c>
      <c r="S1077" s="153">
        <v>0.50463067232000003</v>
      </c>
      <c r="T1077" s="153">
        <v>0.69076907797000009</v>
      </c>
      <c r="U1077" s="153">
        <v>5.0010826731</v>
      </c>
      <c r="V1077" s="153">
        <v>6.3043441739000006</v>
      </c>
      <c r="W1077" s="153">
        <v>2.6897302896000004</v>
      </c>
      <c r="X1077" s="153">
        <v>1.9534266526999999</v>
      </c>
      <c r="Y1077" s="153">
        <v>1.6160550416000001</v>
      </c>
      <c r="Z1077" s="153">
        <v>0.27139778449000002</v>
      </c>
      <c r="AA1077" s="153">
        <v>0.27972977487</v>
      </c>
      <c r="AB1077" s="178">
        <v>0.90290536040000002</v>
      </c>
      <c r="AC1077" s="177">
        <v>0.23078324832</v>
      </c>
      <c r="AD1077" s="153">
        <v>-0.24561164522999998</v>
      </c>
      <c r="AE1077" s="153">
        <v>-0.29867370659999998</v>
      </c>
      <c r="AF1077" s="181">
        <v>1.73704536</v>
      </c>
      <c r="AG1077" s="180">
        <v>14480.17158</v>
      </c>
      <c r="AH1077" s="180">
        <v>711.82316000000003</v>
      </c>
      <c r="AI1077" s="128" t="s">
        <v>46</v>
      </c>
      <c r="AJ1077" s="128" t="s">
        <v>46</v>
      </c>
      <c r="AK1077" s="128" t="s">
        <v>46</v>
      </c>
    </row>
    <row r="1078" spans="1:37" ht="14.75" customHeight="1" x14ac:dyDescent="0.35">
      <c r="A1078" s="8"/>
      <c r="B1078" s="129">
        <v>57378533000129</v>
      </c>
      <c r="C1078" s="125" t="s">
        <v>8681</v>
      </c>
      <c r="D1078" s="122"/>
      <c r="E1078" s="126" t="s">
        <v>8682</v>
      </c>
      <c r="F1078" s="126" t="s">
        <v>114</v>
      </c>
      <c r="G1078" s="126" t="s">
        <v>115</v>
      </c>
      <c r="H1078" s="127" t="s">
        <v>46</v>
      </c>
      <c r="I1078" s="127" t="s">
        <v>46</v>
      </c>
      <c r="J1078" s="127" t="s">
        <v>46</v>
      </c>
      <c r="K1078" s="126" t="s">
        <v>217</v>
      </c>
      <c r="L1078" s="126" t="s">
        <v>218</v>
      </c>
      <c r="M1078" s="153">
        <v>0.01</v>
      </c>
      <c r="N1078" s="128" t="s">
        <v>46</v>
      </c>
      <c r="O1078" s="155">
        <v>45566</v>
      </c>
      <c r="P1078" s="153">
        <v>8.1118715134E-2</v>
      </c>
      <c r="Q1078" s="153">
        <v>0.51882771364000002</v>
      </c>
      <c r="R1078" s="153" t="s">
        <v>46</v>
      </c>
      <c r="S1078" s="153" t="s">
        <v>46</v>
      </c>
      <c r="T1078" s="153" t="s">
        <v>46</v>
      </c>
      <c r="U1078" s="153">
        <v>6.6494550503000003</v>
      </c>
      <c r="V1078" s="153">
        <v>5.0070860094</v>
      </c>
      <c r="W1078" s="153" t="s">
        <v>46</v>
      </c>
      <c r="X1078" s="153" t="s">
        <v>46</v>
      </c>
      <c r="Y1078" s="153" t="s">
        <v>46</v>
      </c>
      <c r="Z1078" s="153">
        <v>0.27374406716999999</v>
      </c>
      <c r="AA1078" s="153">
        <v>0.27374406716999999</v>
      </c>
      <c r="AB1078" s="178">
        <v>0.11678955162</v>
      </c>
      <c r="AC1078" s="177">
        <v>0.11678955162</v>
      </c>
      <c r="AD1078" s="153">
        <v>-0.33608491821000003</v>
      </c>
      <c r="AE1078" s="153">
        <v>-0.33608491821000003</v>
      </c>
      <c r="AF1078" s="181">
        <v>1.1259486000000001</v>
      </c>
      <c r="AG1078" s="180">
        <v>24146.141390000001</v>
      </c>
      <c r="AH1078" s="180">
        <v>2023.6737900000001</v>
      </c>
      <c r="AI1078" s="128" t="s">
        <v>46</v>
      </c>
      <c r="AJ1078" s="128" t="s">
        <v>46</v>
      </c>
      <c r="AK1078" s="128" t="s">
        <v>46</v>
      </c>
    </row>
    <row r="1079" spans="1:37" ht="14.75" customHeight="1" x14ac:dyDescent="0.35">
      <c r="A1079" s="8"/>
      <c r="B1079" s="129">
        <v>52925207000170</v>
      </c>
      <c r="C1079" s="125" t="s">
        <v>8683</v>
      </c>
      <c r="D1079" s="122"/>
      <c r="E1079" s="126" t="s">
        <v>8682</v>
      </c>
      <c r="F1079" s="126" t="s">
        <v>114</v>
      </c>
      <c r="G1079" s="126" t="s">
        <v>7640</v>
      </c>
      <c r="H1079" s="127">
        <v>10000</v>
      </c>
      <c r="I1079" s="127">
        <v>10000</v>
      </c>
      <c r="J1079" s="127">
        <v>10000</v>
      </c>
      <c r="K1079" s="126" t="s">
        <v>217</v>
      </c>
      <c r="L1079" s="126" t="s">
        <v>218</v>
      </c>
      <c r="M1079" s="153">
        <v>0.01</v>
      </c>
      <c r="N1079" s="128" t="s">
        <v>8684</v>
      </c>
      <c r="O1079" s="155">
        <v>45252</v>
      </c>
      <c r="P1079" s="153">
        <v>1.2106812001E-2</v>
      </c>
      <c r="Q1079" s="153">
        <v>0.44612570867000001</v>
      </c>
      <c r="R1079" s="153">
        <v>0.18045229104000002</v>
      </c>
      <c r="S1079" s="153" t="s">
        <v>46</v>
      </c>
      <c r="T1079" s="153" t="s">
        <v>46</v>
      </c>
      <c r="U1079" s="153">
        <v>0.99241835953999991</v>
      </c>
      <c r="V1079" s="153">
        <v>4.3054558103999998</v>
      </c>
      <c r="W1079" s="153">
        <v>1.3552587075</v>
      </c>
      <c r="X1079" s="153" t="s">
        <v>46</v>
      </c>
      <c r="Y1079" s="153" t="s">
        <v>46</v>
      </c>
      <c r="Z1079" s="153">
        <v>0.21769141507000001</v>
      </c>
      <c r="AA1079" s="153">
        <v>0.22619258172999998</v>
      </c>
      <c r="AB1079" s="178">
        <v>0.30686989092</v>
      </c>
      <c r="AC1079" s="177">
        <v>0.43668013674</v>
      </c>
      <c r="AD1079" s="153">
        <v>-0.22391626829</v>
      </c>
      <c r="AE1079" s="153">
        <v>-0.24151436957000003</v>
      </c>
      <c r="AF1079" s="181">
        <v>1.4062459</v>
      </c>
      <c r="AG1079" s="180">
        <v>132846.11481</v>
      </c>
      <c r="AH1079" s="180">
        <v>13646.394120000001</v>
      </c>
      <c r="AI1079" s="128" t="s">
        <v>46</v>
      </c>
      <c r="AJ1079" s="128" t="s">
        <v>46</v>
      </c>
      <c r="AK1079" s="128" t="s">
        <v>46</v>
      </c>
    </row>
    <row r="1080" spans="1:37" ht="14.75" customHeight="1" x14ac:dyDescent="0.35">
      <c r="A1080" s="8"/>
      <c r="B1080" s="129">
        <v>60629020000158</v>
      </c>
      <c r="C1080" s="125" t="s">
        <v>8685</v>
      </c>
      <c r="D1080" s="122"/>
      <c r="E1080" s="126" t="s">
        <v>8682</v>
      </c>
      <c r="F1080" s="126" t="s">
        <v>114</v>
      </c>
      <c r="G1080" s="126" t="s">
        <v>7640</v>
      </c>
      <c r="H1080" s="127" t="s">
        <v>46</v>
      </c>
      <c r="I1080" s="127" t="s">
        <v>46</v>
      </c>
      <c r="J1080" s="127" t="s">
        <v>46</v>
      </c>
      <c r="K1080" s="126" t="s">
        <v>217</v>
      </c>
      <c r="L1080" s="126" t="s">
        <v>218</v>
      </c>
      <c r="M1080" s="153">
        <v>0.01</v>
      </c>
      <c r="N1080" s="128" t="s">
        <v>46</v>
      </c>
      <c r="O1080" s="155">
        <v>45779</v>
      </c>
      <c r="P1080" s="153" t="s">
        <v>46</v>
      </c>
      <c r="Q1080" s="153" t="s">
        <v>46</v>
      </c>
      <c r="R1080" s="153" t="s">
        <v>46</v>
      </c>
      <c r="S1080" s="153" t="s">
        <v>46</v>
      </c>
      <c r="T1080" s="153" t="s">
        <v>46</v>
      </c>
      <c r="U1080" s="153" t="s">
        <v>46</v>
      </c>
      <c r="V1080" s="153" t="s">
        <v>46</v>
      </c>
      <c r="W1080" s="153" t="s">
        <v>46</v>
      </c>
      <c r="X1080" s="153" t="s">
        <v>46</v>
      </c>
      <c r="Y1080" s="153" t="s">
        <v>46</v>
      </c>
      <c r="Z1080" s="153" t="s">
        <v>46</v>
      </c>
      <c r="AA1080" s="153">
        <v>0.45873187921999997</v>
      </c>
      <c r="AB1080" s="178" t="s">
        <v>46</v>
      </c>
      <c r="AC1080" s="177">
        <v>2.1245116584999999</v>
      </c>
      <c r="AD1080" s="153">
        <v>-0.13327684637000001</v>
      </c>
      <c r="AE1080" s="153">
        <v>-0.13327684637000001</v>
      </c>
      <c r="AF1080" s="181">
        <v>1.3765755652</v>
      </c>
      <c r="AG1080" s="180">
        <v>27829.309639999999</v>
      </c>
      <c r="AH1080" s="180">
        <v>20260.03</v>
      </c>
      <c r="AI1080" s="128" t="s">
        <v>46</v>
      </c>
      <c r="AJ1080" s="128" t="s">
        <v>46</v>
      </c>
      <c r="AK1080" s="128" t="s">
        <v>46</v>
      </c>
    </row>
    <row r="1081" spans="1:37" ht="14.75" customHeight="1" x14ac:dyDescent="0.35">
      <c r="A1081" s="8"/>
      <c r="B1081" s="129">
        <v>41075514000193</v>
      </c>
      <c r="C1081" s="125" t="s">
        <v>8686</v>
      </c>
      <c r="D1081" s="122"/>
      <c r="E1081" s="126" t="s">
        <v>8682</v>
      </c>
      <c r="F1081" s="126" t="s">
        <v>114</v>
      </c>
      <c r="G1081" s="126" t="s">
        <v>8361</v>
      </c>
      <c r="H1081" s="127" t="s">
        <v>46</v>
      </c>
      <c r="I1081" s="127" t="s">
        <v>46</v>
      </c>
      <c r="J1081" s="127" t="s">
        <v>46</v>
      </c>
      <c r="K1081" s="126" t="s">
        <v>215</v>
      </c>
      <c r="L1081" s="126" t="s">
        <v>3378</v>
      </c>
      <c r="M1081" s="153">
        <v>0.02</v>
      </c>
      <c r="N1081" s="128" t="s">
        <v>8687</v>
      </c>
      <c r="O1081" s="155">
        <v>44313</v>
      </c>
      <c r="P1081" s="153">
        <v>2.7049894873999999E-2</v>
      </c>
      <c r="Q1081" s="153">
        <v>2.4997915544999999E-2</v>
      </c>
      <c r="R1081" s="153">
        <v>-8.8025170560999996E-2</v>
      </c>
      <c r="S1081" s="153">
        <v>-0.16555156682</v>
      </c>
      <c r="T1081" s="153">
        <v>-0.10051920776999999</v>
      </c>
      <c r="U1081" s="153">
        <v>2.2173312260000002</v>
      </c>
      <c r="V1081" s="153">
        <v>0.24124908885999999</v>
      </c>
      <c r="W1081" s="153">
        <v>-0.66109927556000003</v>
      </c>
      <c r="X1081" s="153">
        <v>-0.64085054823999998</v>
      </c>
      <c r="Y1081" s="153">
        <v>-0.23516480062</v>
      </c>
      <c r="Z1081" s="153">
        <v>0.32893063040000003</v>
      </c>
      <c r="AA1081" s="153">
        <v>0.35039193889999998</v>
      </c>
      <c r="AB1081" s="178">
        <v>-0.45923820127999998</v>
      </c>
      <c r="AC1081" s="177">
        <v>-7.4018098637000001E-3</v>
      </c>
      <c r="AD1081" s="153">
        <v>-0.27649012025000003</v>
      </c>
      <c r="AE1081" s="153">
        <v>-0.45504260314</v>
      </c>
      <c r="AF1081" s="181">
        <v>1.2084587766999999</v>
      </c>
      <c r="AG1081" s="180">
        <v>45438.072769999999</v>
      </c>
      <c r="AH1081" s="180">
        <v>0</v>
      </c>
      <c r="AI1081" s="128" t="s">
        <v>46</v>
      </c>
      <c r="AJ1081" s="128" t="s">
        <v>46</v>
      </c>
      <c r="AK1081" s="128" t="s">
        <v>46</v>
      </c>
    </row>
    <row r="1082" spans="1:37" ht="14.75" customHeight="1" x14ac:dyDescent="0.35">
      <c r="A1082" s="8"/>
      <c r="B1082" s="129">
        <v>27928267000108</v>
      </c>
      <c r="C1082" s="125" t="s">
        <v>8688</v>
      </c>
      <c r="D1082" s="122"/>
      <c r="E1082" s="126" t="s">
        <v>8323</v>
      </c>
      <c r="F1082" s="126" t="s">
        <v>163</v>
      </c>
      <c r="G1082" s="126" t="s">
        <v>3547</v>
      </c>
      <c r="H1082" s="127">
        <v>0.01</v>
      </c>
      <c r="I1082" s="127">
        <v>0.01</v>
      </c>
      <c r="J1082" s="127">
        <v>0.01</v>
      </c>
      <c r="K1082" s="126" t="s">
        <v>214</v>
      </c>
      <c r="L1082" s="126" t="s">
        <v>3554</v>
      </c>
      <c r="M1082" s="153">
        <v>4.0000000000000001E-3</v>
      </c>
      <c r="N1082" s="128" t="s">
        <v>46</v>
      </c>
      <c r="O1082" s="155">
        <v>42936</v>
      </c>
      <c r="P1082" s="153">
        <v>2.7355612216999999E-2</v>
      </c>
      <c r="Q1082" s="153">
        <v>0.14873832402000001</v>
      </c>
      <c r="R1082" s="153">
        <v>0.11180574495000001</v>
      </c>
      <c r="S1082" s="153">
        <v>0.22455802555999999</v>
      </c>
      <c r="T1082" s="153">
        <v>0.34317641633999996</v>
      </c>
      <c r="U1082" s="153">
        <v>2.2423914569000001</v>
      </c>
      <c r="V1082" s="153">
        <v>1.4354390903000001</v>
      </c>
      <c r="W1082" s="153">
        <v>0.83969956004000001</v>
      </c>
      <c r="X1082" s="153">
        <v>0.86926470439000003</v>
      </c>
      <c r="Y1082" s="153">
        <v>0.80286161535999989</v>
      </c>
      <c r="Z1082" s="153">
        <v>5.2140398418999999E-2</v>
      </c>
      <c r="AA1082" s="153">
        <v>5.1329307154999997E-2</v>
      </c>
      <c r="AB1082" s="178">
        <v>-0.33762409412</v>
      </c>
      <c r="AC1082" s="177">
        <v>0.31035918904999998</v>
      </c>
      <c r="AD1082" s="153">
        <v>-4.2076615695999998E-2</v>
      </c>
      <c r="AE1082" s="153">
        <v>-9.4181209663999996E-2</v>
      </c>
      <c r="AF1082" s="181">
        <v>219.11797749999999</v>
      </c>
      <c r="AG1082" s="180">
        <v>142524.54003999999</v>
      </c>
      <c r="AH1082" s="180">
        <v>-39736.340859999997</v>
      </c>
      <c r="AI1082" s="128" t="s">
        <v>46</v>
      </c>
      <c r="AJ1082" s="128" t="s">
        <v>46</v>
      </c>
      <c r="AK1082" s="128" t="s">
        <v>46</v>
      </c>
    </row>
    <row r="1083" spans="1:37" ht="14.75" customHeight="1" x14ac:dyDescent="0.35">
      <c r="A1083" s="8"/>
      <c r="B1083" s="129">
        <v>17335646000122</v>
      </c>
      <c r="C1083" s="125" t="s">
        <v>8689</v>
      </c>
      <c r="D1083" s="122" t="s">
        <v>3393</v>
      </c>
      <c r="E1083" s="126" t="s">
        <v>8690</v>
      </c>
      <c r="F1083" s="126" t="s">
        <v>114</v>
      </c>
      <c r="G1083" s="126" t="s">
        <v>115</v>
      </c>
      <c r="H1083" s="127">
        <v>5000</v>
      </c>
      <c r="I1083" s="127">
        <v>1000</v>
      </c>
      <c r="J1083" s="127">
        <v>1000</v>
      </c>
      <c r="K1083" s="126" t="s">
        <v>214</v>
      </c>
      <c r="L1083" s="126" t="s">
        <v>3556</v>
      </c>
      <c r="M1083" s="153">
        <v>1.34E-2</v>
      </c>
      <c r="N1083" s="128" t="s">
        <v>7504</v>
      </c>
      <c r="O1083" s="155">
        <v>41271</v>
      </c>
      <c r="P1083" s="153">
        <v>3.6054781538E-2</v>
      </c>
      <c r="Q1083" s="153">
        <v>0.29836930014000002</v>
      </c>
      <c r="R1083" s="153">
        <v>0.11147960445000001</v>
      </c>
      <c r="S1083" s="153">
        <v>0.15829575275999999</v>
      </c>
      <c r="T1083" s="153">
        <v>0.26724275076000004</v>
      </c>
      <c r="U1083" s="153">
        <v>2.9554788780000001</v>
      </c>
      <c r="V1083" s="153">
        <v>2.8794929589999998</v>
      </c>
      <c r="W1083" s="153">
        <v>0.83725013281000005</v>
      </c>
      <c r="X1083" s="153">
        <v>0.61276327304</v>
      </c>
      <c r="Y1083" s="153">
        <v>0.62521471858</v>
      </c>
      <c r="Z1083" s="153">
        <v>0.20763178938999999</v>
      </c>
      <c r="AA1083" s="153">
        <v>0.23092308735</v>
      </c>
      <c r="AB1083" s="178">
        <v>1.0416078505999999E-2</v>
      </c>
      <c r="AC1083" s="177">
        <v>0.15088267235</v>
      </c>
      <c r="AD1083" s="153">
        <v>-0.18065104036000001</v>
      </c>
      <c r="AE1083" s="153">
        <v>-0.50666260009999997</v>
      </c>
      <c r="AF1083" s="181">
        <v>3.5534810999999999</v>
      </c>
      <c r="AG1083" s="180">
        <v>208387.29298</v>
      </c>
      <c r="AH1083" s="180">
        <v>-26499.204580000001</v>
      </c>
      <c r="AI1083" s="128" t="s">
        <v>46</v>
      </c>
      <c r="AJ1083" s="128" t="s">
        <v>46</v>
      </c>
      <c r="AK1083" s="128" t="s">
        <v>46</v>
      </c>
    </row>
    <row r="1084" spans="1:37" ht="14.75" customHeight="1" x14ac:dyDescent="0.35">
      <c r="A1084" s="8"/>
      <c r="B1084" s="129">
        <v>47612416000124</v>
      </c>
      <c r="C1084" s="125" t="s">
        <v>8691</v>
      </c>
      <c r="D1084" s="122"/>
      <c r="E1084" s="126" t="s">
        <v>8690</v>
      </c>
      <c r="F1084" s="126" t="s">
        <v>114</v>
      </c>
      <c r="G1084" s="126" t="s">
        <v>115</v>
      </c>
      <c r="H1084" s="127" t="s">
        <v>46</v>
      </c>
      <c r="I1084" s="127" t="s">
        <v>46</v>
      </c>
      <c r="J1084" s="127" t="s">
        <v>46</v>
      </c>
      <c r="K1084" s="126" t="s">
        <v>7644</v>
      </c>
      <c r="L1084" s="126" t="s">
        <v>8008</v>
      </c>
      <c r="M1084" s="153">
        <v>0.02</v>
      </c>
      <c r="N1084" s="128" t="s">
        <v>7421</v>
      </c>
      <c r="O1084" s="155">
        <v>44936</v>
      </c>
      <c r="P1084" s="153">
        <v>8.7542562868999987E-3</v>
      </c>
      <c r="Q1084" s="153">
        <v>9.1370976955999994E-2</v>
      </c>
      <c r="R1084" s="153">
        <v>-3.5483330339000001E-4</v>
      </c>
      <c r="S1084" s="153">
        <v>-0.13743630744000002</v>
      </c>
      <c r="T1084" s="153" t="s">
        <v>46</v>
      </c>
      <c r="U1084" s="153">
        <v>0.71760300422000001</v>
      </c>
      <c r="V1084" s="153">
        <v>0.88180012045</v>
      </c>
      <c r="W1084" s="153">
        <v>-2.6649200260000002E-3</v>
      </c>
      <c r="X1084" s="153">
        <v>-0.53201630564000002</v>
      </c>
      <c r="Y1084" s="153" t="s">
        <v>46</v>
      </c>
      <c r="Z1084" s="153">
        <v>0.20042119451000001</v>
      </c>
      <c r="AA1084" s="153">
        <v>0.19770419924999999</v>
      </c>
      <c r="AB1084" s="178">
        <v>-0.50182619702999998</v>
      </c>
      <c r="AC1084" s="177">
        <v>-0.63020262447999997</v>
      </c>
      <c r="AD1084" s="153">
        <v>-0.12996431816999998</v>
      </c>
      <c r="AE1084" s="153">
        <v>-0.33557984154000003</v>
      </c>
      <c r="AF1084" s="181">
        <v>0.91176661999999997</v>
      </c>
      <c r="AG1084" s="180">
        <v>129576.35988</v>
      </c>
      <c r="AH1084" s="180">
        <v>-9560.2567500000005</v>
      </c>
      <c r="AI1084" s="128" t="s">
        <v>46</v>
      </c>
      <c r="AJ1084" s="128" t="s">
        <v>46</v>
      </c>
      <c r="AK1084" s="128" t="s">
        <v>46</v>
      </c>
    </row>
    <row r="1085" spans="1:37" ht="14.75" customHeight="1" x14ac:dyDescent="0.35">
      <c r="A1085" s="8"/>
      <c r="B1085" s="129">
        <v>51681077000105</v>
      </c>
      <c r="C1085" s="125" t="s">
        <v>8692</v>
      </c>
      <c r="D1085" s="122"/>
      <c r="E1085" s="126" t="s">
        <v>8693</v>
      </c>
      <c r="F1085" s="126" t="s">
        <v>114</v>
      </c>
      <c r="G1085" s="126" t="s">
        <v>115</v>
      </c>
      <c r="H1085" s="127" t="s">
        <v>46</v>
      </c>
      <c r="I1085" s="127" t="s">
        <v>46</v>
      </c>
      <c r="J1085" s="127" t="s">
        <v>46</v>
      </c>
      <c r="K1085" s="126" t="s">
        <v>217</v>
      </c>
      <c r="L1085" s="126" t="s">
        <v>218</v>
      </c>
      <c r="M1085" s="153">
        <v>5.5000000000000005E-3</v>
      </c>
      <c r="N1085" s="128" t="s">
        <v>8694</v>
      </c>
      <c r="O1085" s="155">
        <v>45170</v>
      </c>
      <c r="P1085" s="153">
        <v>0.10393616193999999</v>
      </c>
      <c r="Q1085" s="153">
        <v>0.49854497315000001</v>
      </c>
      <c r="R1085" s="153">
        <v>0.3681331129</v>
      </c>
      <c r="S1085" s="153">
        <v>0.58270552885999993</v>
      </c>
      <c r="T1085" s="153" t="s">
        <v>46</v>
      </c>
      <c r="U1085" s="153">
        <v>8.5198444752999993</v>
      </c>
      <c r="V1085" s="153">
        <v>4.8113419821000001</v>
      </c>
      <c r="W1085" s="153">
        <v>2.7648061651</v>
      </c>
      <c r="X1085" s="153">
        <v>2.2556546266000002</v>
      </c>
      <c r="Y1085" s="153" t="s">
        <v>46</v>
      </c>
      <c r="Z1085" s="153">
        <v>0.19092197606</v>
      </c>
      <c r="AA1085" s="153">
        <v>0.18360104374</v>
      </c>
      <c r="AB1085" s="178">
        <v>1.2043798331</v>
      </c>
      <c r="AC1085" s="177">
        <v>0.78646042745</v>
      </c>
      <c r="AD1085" s="153">
        <v>-0.11214495600999999</v>
      </c>
      <c r="AE1085" s="153">
        <v>-0.16568145731</v>
      </c>
      <c r="AF1085" s="181">
        <v>1.4875384899999999</v>
      </c>
      <c r="AG1085" s="180">
        <v>193475.60776000001</v>
      </c>
      <c r="AH1085" s="180">
        <v>-8334.6099200000008</v>
      </c>
      <c r="AI1085" s="128" t="s">
        <v>46</v>
      </c>
      <c r="AJ1085" s="128" t="s">
        <v>46</v>
      </c>
      <c r="AK1085" s="128" t="s">
        <v>46</v>
      </c>
    </row>
    <row r="1086" spans="1:37" ht="14.75" customHeight="1" x14ac:dyDescent="0.35">
      <c r="A1086" s="8"/>
      <c r="B1086" s="129">
        <v>44967444000176</v>
      </c>
      <c r="C1086" s="125" t="s">
        <v>8695</v>
      </c>
      <c r="D1086" s="122"/>
      <c r="E1086" s="126" t="s">
        <v>5390</v>
      </c>
      <c r="F1086" s="126" t="s">
        <v>163</v>
      </c>
      <c r="G1086" s="126" t="s">
        <v>3547</v>
      </c>
      <c r="H1086" s="127">
        <v>100</v>
      </c>
      <c r="I1086" s="127">
        <v>100</v>
      </c>
      <c r="J1086" s="127">
        <v>100</v>
      </c>
      <c r="K1086" s="126" t="s">
        <v>215</v>
      </c>
      <c r="L1086" s="126" t="s">
        <v>216</v>
      </c>
      <c r="M1086" s="153">
        <v>4.0000000000000001E-3</v>
      </c>
      <c r="N1086" s="128" t="s">
        <v>46</v>
      </c>
      <c r="O1086" s="155">
        <v>44638</v>
      </c>
      <c r="P1086" s="153">
        <v>1.3343045031000001E-2</v>
      </c>
      <c r="Q1086" s="153">
        <v>0.10937042696</v>
      </c>
      <c r="R1086" s="153">
        <v>0.13558481537</v>
      </c>
      <c r="S1086" s="153">
        <v>0.28016934011</v>
      </c>
      <c r="T1086" s="153">
        <v>0.44426035925000001</v>
      </c>
      <c r="U1086" s="153">
        <v>1.0937547274999999</v>
      </c>
      <c r="V1086" s="153">
        <v>1.0555086405</v>
      </c>
      <c r="W1086" s="153">
        <v>1.0182885491</v>
      </c>
      <c r="X1086" s="153">
        <v>1.0845362484000001</v>
      </c>
      <c r="Y1086" s="153">
        <v>1.0393476144</v>
      </c>
      <c r="Z1086" s="153">
        <v>3.7307923335999998E-3</v>
      </c>
      <c r="AA1086" s="153">
        <v>3.9594861663999996E-3</v>
      </c>
      <c r="AB1086" s="178">
        <v>0.60137746379000001</v>
      </c>
      <c r="AC1086" s="177">
        <v>1.1484535614</v>
      </c>
      <c r="AD1086" s="153">
        <v>-1.5761384795E-3</v>
      </c>
      <c r="AE1086" s="153">
        <v>-4.5894992976999996E-3</v>
      </c>
      <c r="AF1086" s="181">
        <v>1.5480256999999999</v>
      </c>
      <c r="AG1086" s="180">
        <v>22657.003799999999</v>
      </c>
      <c r="AH1086" s="180">
        <v>5127.8310199999996</v>
      </c>
      <c r="AI1086" s="128" t="s">
        <v>46</v>
      </c>
      <c r="AJ1086" s="128" t="s">
        <v>46</v>
      </c>
      <c r="AK1086" s="128" t="s">
        <v>46</v>
      </c>
    </row>
    <row r="1087" spans="1:37" ht="14.75" customHeight="1" x14ac:dyDescent="0.35">
      <c r="A1087" s="8"/>
      <c r="B1087" s="129">
        <v>15174629000125</v>
      </c>
      <c r="C1087" s="125" t="s">
        <v>8696</v>
      </c>
      <c r="D1087" s="122" t="s">
        <v>3401</v>
      </c>
      <c r="E1087" s="126" t="s">
        <v>5390</v>
      </c>
      <c r="F1087" s="126" t="s">
        <v>163</v>
      </c>
      <c r="G1087" s="126" t="s">
        <v>3566</v>
      </c>
      <c r="H1087" s="127" t="s">
        <v>46</v>
      </c>
      <c r="I1087" s="127" t="s">
        <v>46</v>
      </c>
      <c r="J1087" s="127" t="s">
        <v>46</v>
      </c>
      <c r="K1087" s="126" t="s">
        <v>7601</v>
      </c>
      <c r="L1087" s="126" t="s">
        <v>214</v>
      </c>
      <c r="M1087" s="153">
        <v>7.4999999999999997E-3</v>
      </c>
      <c r="N1087" s="128" t="s">
        <v>46</v>
      </c>
      <c r="O1087" s="155">
        <v>41023</v>
      </c>
      <c r="P1087" s="153">
        <v>1.4112809124000002E-2</v>
      </c>
      <c r="Q1087" s="153">
        <v>0.11050107976</v>
      </c>
      <c r="R1087" s="153">
        <v>0.13480575794999999</v>
      </c>
      <c r="S1087" s="153">
        <v>0.28280859842</v>
      </c>
      <c r="T1087" s="153">
        <v>0.45378780294000004</v>
      </c>
      <c r="U1087" s="153">
        <v>1.1568537512000001</v>
      </c>
      <c r="V1087" s="153">
        <v>1.0664203086000001</v>
      </c>
      <c r="W1087" s="153">
        <v>1.0124375602</v>
      </c>
      <c r="X1087" s="153">
        <v>1.0947528243</v>
      </c>
      <c r="Y1087" s="153">
        <v>1.0616370797000001</v>
      </c>
      <c r="Z1087" s="153">
        <v>4.2022996969E-3</v>
      </c>
      <c r="AA1087" s="153">
        <v>1.0140298168E-2</v>
      </c>
      <c r="AB1087" s="178">
        <v>0.36438807412000002</v>
      </c>
      <c r="AC1087" s="177">
        <v>1.3963894912999999</v>
      </c>
      <c r="AD1087" s="153">
        <v>-2.6384057146000002E-3</v>
      </c>
      <c r="AE1087" s="153">
        <v>-5.2293050780000003E-2</v>
      </c>
      <c r="AF1087" s="181">
        <v>4128.0323299000001</v>
      </c>
      <c r="AG1087" s="180">
        <v>157732.83739</v>
      </c>
      <c r="AH1087" s="180">
        <v>2723.22525</v>
      </c>
      <c r="AI1087" s="128" t="s">
        <v>46</v>
      </c>
      <c r="AJ1087" s="128" t="s">
        <v>46</v>
      </c>
      <c r="AK1087" s="128" t="s">
        <v>46</v>
      </c>
    </row>
    <row r="1088" spans="1:37" ht="14.75" customHeight="1" x14ac:dyDescent="0.35">
      <c r="A1088" s="8"/>
      <c r="B1088" s="129">
        <v>38318178000158</v>
      </c>
      <c r="C1088" s="125" t="s">
        <v>8697</v>
      </c>
      <c r="D1088" s="122"/>
      <c r="E1088" s="126" t="s">
        <v>7887</v>
      </c>
      <c r="F1088" s="126" t="s">
        <v>114</v>
      </c>
      <c r="G1088" s="126" t="s">
        <v>4426</v>
      </c>
      <c r="H1088" s="127">
        <v>5000</v>
      </c>
      <c r="I1088" s="127">
        <v>5000</v>
      </c>
      <c r="J1088" s="127">
        <v>5000</v>
      </c>
      <c r="K1088" s="126" t="s">
        <v>7441</v>
      </c>
      <c r="L1088" s="126" t="s">
        <v>3378</v>
      </c>
      <c r="M1088" s="153">
        <v>0.01</v>
      </c>
      <c r="N1088" s="128" t="s">
        <v>46</v>
      </c>
      <c r="O1088" s="155">
        <v>44293</v>
      </c>
      <c r="P1088" s="153">
        <v>3.6421273220000001E-2</v>
      </c>
      <c r="Q1088" s="153">
        <v>3.4696964427000002E-2</v>
      </c>
      <c r="R1088" s="153">
        <v>0.23263867413</v>
      </c>
      <c r="S1088" s="153">
        <v>0.89869376865999995</v>
      </c>
      <c r="T1088" s="153">
        <v>1.3691820819</v>
      </c>
      <c r="U1088" s="153">
        <v>2.9855208967999998</v>
      </c>
      <c r="V1088" s="153">
        <v>0.33485236155000003</v>
      </c>
      <c r="W1088" s="153">
        <v>1.7471963751999999</v>
      </c>
      <c r="X1088" s="153">
        <v>3.4788459294000003</v>
      </c>
      <c r="Y1088" s="153">
        <v>3.2032030338999999</v>
      </c>
      <c r="Z1088" s="153">
        <v>0.25275985999</v>
      </c>
      <c r="AA1088" s="153">
        <v>0.24564967964000001</v>
      </c>
      <c r="AB1088" s="178">
        <v>0.48791879233000002</v>
      </c>
      <c r="AC1088" s="177">
        <v>8.0493173077000005E-2</v>
      </c>
      <c r="AD1088" s="153">
        <v>-0.26758004824999998</v>
      </c>
      <c r="AE1088" s="153">
        <v>-0.45459382009999999</v>
      </c>
      <c r="AF1088" s="181">
        <v>1.5401676014000001</v>
      </c>
      <c r="AG1088" s="180">
        <v>28692.9058</v>
      </c>
      <c r="AH1088" s="180">
        <v>-1284.33124</v>
      </c>
      <c r="AI1088" s="128" t="s">
        <v>46</v>
      </c>
      <c r="AJ1088" s="128" t="s">
        <v>46</v>
      </c>
      <c r="AK1088" s="128" t="s">
        <v>46</v>
      </c>
    </row>
    <row r="1089" spans="1:37" ht="14.75" customHeight="1" x14ac:dyDescent="0.35">
      <c r="A1089" s="8"/>
      <c r="B1089" s="129">
        <v>57594567000150</v>
      </c>
      <c r="C1089" s="125" t="s">
        <v>8698</v>
      </c>
      <c r="D1089" s="122"/>
      <c r="E1089" s="126" t="s">
        <v>8372</v>
      </c>
      <c r="F1089" s="126" t="s">
        <v>163</v>
      </c>
      <c r="G1089" s="126" t="s">
        <v>3547</v>
      </c>
      <c r="H1089" s="127" t="s">
        <v>46</v>
      </c>
      <c r="I1089" s="127" t="s">
        <v>46</v>
      </c>
      <c r="J1089" s="127" t="s">
        <v>46</v>
      </c>
      <c r="K1089" s="126" t="s">
        <v>224</v>
      </c>
      <c r="L1089" s="126" t="s">
        <v>3378</v>
      </c>
      <c r="M1089" s="153">
        <v>2E-3</v>
      </c>
      <c r="N1089" s="128" t="s">
        <v>46</v>
      </c>
      <c r="O1089" s="155">
        <v>45609</v>
      </c>
      <c r="P1089" s="153">
        <v>1.1894709605E-2</v>
      </c>
      <c r="Q1089" s="153">
        <v>0.10141303877000001</v>
      </c>
      <c r="R1089" s="153" t="s">
        <v>46</v>
      </c>
      <c r="S1089" s="153" t="s">
        <v>46</v>
      </c>
      <c r="T1089" s="153" t="s">
        <v>46</v>
      </c>
      <c r="U1089" s="153">
        <v>0.97503192360000002</v>
      </c>
      <c r="V1089" s="153">
        <v>0.97871373152000007</v>
      </c>
      <c r="W1089" s="153" t="s">
        <v>46</v>
      </c>
      <c r="X1089" s="153" t="s">
        <v>46</v>
      </c>
      <c r="Y1089" s="153" t="s">
        <v>46</v>
      </c>
      <c r="Z1089" s="153" t="s">
        <v>46</v>
      </c>
      <c r="AA1089" s="153">
        <v>9.9298420574000005E-4</v>
      </c>
      <c r="AB1089" s="178" t="s">
        <v>46</v>
      </c>
      <c r="AC1089" s="177">
        <v>-4.9811070546999998</v>
      </c>
      <c r="AD1089" s="153">
        <v>0</v>
      </c>
      <c r="AE1089" s="153">
        <v>0</v>
      </c>
      <c r="AF1089" s="181">
        <v>1.1151408885</v>
      </c>
      <c r="AG1089" s="180">
        <v>240510.03760000001</v>
      </c>
      <c r="AH1089" s="180">
        <v>68580.284629999995</v>
      </c>
      <c r="AI1089" s="128" t="s">
        <v>46</v>
      </c>
      <c r="AJ1089" s="128" t="s">
        <v>46</v>
      </c>
      <c r="AK1089" s="128" t="s">
        <v>46</v>
      </c>
    </row>
    <row r="1090" spans="1:37" ht="14.75" customHeight="1" x14ac:dyDescent="0.35">
      <c r="A1090" s="8"/>
      <c r="B1090" s="129">
        <v>53870582000123</v>
      </c>
      <c r="C1090" s="125" t="s">
        <v>8699</v>
      </c>
      <c r="D1090" s="122"/>
      <c r="E1090" s="126" t="s">
        <v>8372</v>
      </c>
      <c r="F1090" s="126" t="s">
        <v>163</v>
      </c>
      <c r="G1090" s="126" t="s">
        <v>3547</v>
      </c>
      <c r="H1090" s="127">
        <v>1000</v>
      </c>
      <c r="I1090" s="127">
        <v>100</v>
      </c>
      <c r="J1090" s="127">
        <v>500</v>
      </c>
      <c r="K1090" s="126" t="s">
        <v>224</v>
      </c>
      <c r="L1090" s="126" t="s">
        <v>3378</v>
      </c>
      <c r="M1090" s="153">
        <v>5.0000000000000001E-3</v>
      </c>
      <c r="N1090" s="128" t="s">
        <v>8373</v>
      </c>
      <c r="O1090" s="155">
        <v>45474</v>
      </c>
      <c r="P1090" s="153">
        <v>8.1973081559999997E-3</v>
      </c>
      <c r="Q1090" s="153">
        <v>8.8379812077999997E-2</v>
      </c>
      <c r="R1090" s="153">
        <v>8.0080998757999997E-2</v>
      </c>
      <c r="S1090" s="153" t="s">
        <v>46</v>
      </c>
      <c r="T1090" s="153" t="s">
        <v>46</v>
      </c>
      <c r="U1090" s="153">
        <v>0.67194890879000002</v>
      </c>
      <c r="V1090" s="153">
        <v>0.85293308151000002</v>
      </c>
      <c r="W1090" s="153">
        <v>0.60143581578000005</v>
      </c>
      <c r="X1090" s="153" t="s">
        <v>46</v>
      </c>
      <c r="Y1090" s="153" t="s">
        <v>46</v>
      </c>
      <c r="Z1090" s="153">
        <v>2.8262019725999999E-2</v>
      </c>
      <c r="AA1090" s="153">
        <v>2.7834518339000001E-2</v>
      </c>
      <c r="AB1090" s="178">
        <v>-1.6523677948</v>
      </c>
      <c r="AC1090" s="177">
        <v>-1.4014746</v>
      </c>
      <c r="AD1090" s="153">
        <v>-3.0011471291E-2</v>
      </c>
      <c r="AE1090" s="153">
        <v>-3.0011471291E-2</v>
      </c>
      <c r="AF1090" s="181">
        <v>1.1054332</v>
      </c>
      <c r="AG1090" s="180">
        <v>155302.52755</v>
      </c>
      <c r="AH1090" s="180">
        <v>276.35413997000001</v>
      </c>
      <c r="AI1090" s="128" t="s">
        <v>46</v>
      </c>
      <c r="AJ1090" s="128" t="s">
        <v>46</v>
      </c>
      <c r="AK1090" s="128" t="s">
        <v>46</v>
      </c>
    </row>
    <row r="1091" spans="1:37" ht="14.75" customHeight="1" x14ac:dyDescent="0.35">
      <c r="A1091" s="8"/>
      <c r="B1091" s="129">
        <v>53873687000136</v>
      </c>
      <c r="C1091" s="125" t="s">
        <v>8700</v>
      </c>
      <c r="D1091" s="122"/>
      <c r="E1091" s="126" t="s">
        <v>8372</v>
      </c>
      <c r="F1091" s="126" t="s">
        <v>163</v>
      </c>
      <c r="G1091" s="126" t="s">
        <v>3547</v>
      </c>
      <c r="H1091" s="127">
        <v>1000</v>
      </c>
      <c r="I1091" s="127">
        <v>100</v>
      </c>
      <c r="J1091" s="127">
        <v>500</v>
      </c>
      <c r="K1091" s="126" t="s">
        <v>224</v>
      </c>
      <c r="L1091" s="126" t="s">
        <v>3378</v>
      </c>
      <c r="M1091" s="153">
        <v>5.0000000000000001E-3</v>
      </c>
      <c r="N1091" s="128" t="s">
        <v>8373</v>
      </c>
      <c r="O1091" s="155">
        <v>45474</v>
      </c>
      <c r="P1091" s="153">
        <v>4.7661905774000002E-3</v>
      </c>
      <c r="Q1091" s="153">
        <v>9.4507301049999992E-2</v>
      </c>
      <c r="R1091" s="153">
        <v>5.6761218908000004E-2</v>
      </c>
      <c r="S1091" s="153" t="s">
        <v>46</v>
      </c>
      <c r="T1091" s="153" t="s">
        <v>46</v>
      </c>
      <c r="U1091" s="153">
        <v>0.39069368829000001</v>
      </c>
      <c r="V1091" s="153">
        <v>0.91206805733999996</v>
      </c>
      <c r="W1091" s="153">
        <v>0.42629625664000004</v>
      </c>
      <c r="X1091" s="153" t="s">
        <v>46</v>
      </c>
      <c r="Y1091" s="153" t="s">
        <v>46</v>
      </c>
      <c r="Z1091" s="153">
        <v>5.4372481565999997E-2</v>
      </c>
      <c r="AA1091" s="153">
        <v>5.2343181273999999E-2</v>
      </c>
      <c r="AB1091" s="178">
        <v>-1.2205293350999999</v>
      </c>
      <c r="AC1091" s="177">
        <v>-0.98517528623999995</v>
      </c>
      <c r="AD1091" s="153">
        <v>-5.0273367790999994E-2</v>
      </c>
      <c r="AE1091" s="153">
        <v>-6.4705915505999995E-2</v>
      </c>
      <c r="AF1091" s="181">
        <v>1.0860148000000001</v>
      </c>
      <c r="AG1091" s="180">
        <v>69893.70435</v>
      </c>
      <c r="AH1091" s="180">
        <v>1929.6992700000001</v>
      </c>
      <c r="AI1091" s="128" t="s">
        <v>46</v>
      </c>
      <c r="AJ1091" s="128" t="s">
        <v>46</v>
      </c>
      <c r="AK1091" s="128" t="s">
        <v>46</v>
      </c>
    </row>
    <row r="1092" spans="1:37" ht="14.75" customHeight="1" x14ac:dyDescent="0.35">
      <c r="A1092" s="8"/>
      <c r="B1092" s="129">
        <v>31120420000135</v>
      </c>
      <c r="C1092" s="125" t="s">
        <v>8701</v>
      </c>
      <c r="D1092" s="122"/>
      <c r="E1092" s="126" t="s">
        <v>8372</v>
      </c>
      <c r="F1092" s="126" t="s">
        <v>163</v>
      </c>
      <c r="G1092" s="126" t="s">
        <v>3549</v>
      </c>
      <c r="H1092" s="127">
        <v>500</v>
      </c>
      <c r="I1092" s="127">
        <v>100</v>
      </c>
      <c r="J1092" s="127">
        <v>100</v>
      </c>
      <c r="K1092" s="126" t="s">
        <v>7601</v>
      </c>
      <c r="L1092" s="126" t="s">
        <v>214</v>
      </c>
      <c r="M1092" s="153">
        <v>0.01</v>
      </c>
      <c r="N1092" s="128" t="s">
        <v>46</v>
      </c>
      <c r="O1092" s="155">
        <v>43433</v>
      </c>
      <c r="P1092" s="153">
        <v>1.6457081083000001E-2</v>
      </c>
      <c r="Q1092" s="153">
        <v>0.10486841987000001</v>
      </c>
      <c r="R1092" s="153">
        <v>0.12926904279000001</v>
      </c>
      <c r="S1092" s="153">
        <v>0.27655762486000002</v>
      </c>
      <c r="T1092" s="153">
        <v>0.41443298578999999</v>
      </c>
      <c r="U1092" s="153">
        <v>1.3490181734000002</v>
      </c>
      <c r="V1092" s="153">
        <v>1.0120608136</v>
      </c>
      <c r="W1092" s="153">
        <v>0.97085492703999998</v>
      </c>
      <c r="X1092" s="153">
        <v>1.0705552892000001</v>
      </c>
      <c r="Y1092" s="153">
        <v>0.96956644042999995</v>
      </c>
      <c r="Z1092" s="153">
        <v>8.5248040082000001E-3</v>
      </c>
      <c r="AA1092" s="153">
        <v>1.7953586760000001E-2</v>
      </c>
      <c r="AB1092" s="178">
        <v>-0.40495871436999997</v>
      </c>
      <c r="AC1092" s="177">
        <v>-0.25453354561000002</v>
      </c>
      <c r="AD1092" s="153">
        <v>-2.2392189918000001E-3</v>
      </c>
      <c r="AE1092" s="153">
        <v>-6.1231943067E-2</v>
      </c>
      <c r="AF1092" s="181">
        <v>1.7206433000000001</v>
      </c>
      <c r="AG1092" s="180">
        <v>51014.37096</v>
      </c>
      <c r="AH1092" s="180">
        <v>-6252.8863600000004</v>
      </c>
      <c r="AI1092" s="128" t="s">
        <v>46</v>
      </c>
      <c r="AJ1092" s="128" t="s">
        <v>46</v>
      </c>
      <c r="AK1092" s="128" t="s">
        <v>46</v>
      </c>
    </row>
    <row r="1093" spans="1:37" ht="14.75" customHeight="1" x14ac:dyDescent="0.35">
      <c r="A1093" s="8"/>
      <c r="B1093" s="129">
        <v>34580935000106</v>
      </c>
      <c r="C1093" s="125" t="s">
        <v>8701</v>
      </c>
      <c r="D1093" s="122" t="s">
        <v>3393</v>
      </c>
      <c r="E1093" s="126" t="s">
        <v>8372</v>
      </c>
      <c r="F1093" s="126" t="s">
        <v>163</v>
      </c>
      <c r="G1093" s="126" t="s">
        <v>3547</v>
      </c>
      <c r="H1093" s="127">
        <v>500</v>
      </c>
      <c r="I1093" s="127">
        <v>100</v>
      </c>
      <c r="J1093" s="127">
        <v>100</v>
      </c>
      <c r="K1093" s="126" t="s">
        <v>7601</v>
      </c>
      <c r="L1093" s="126" t="s">
        <v>214</v>
      </c>
      <c r="M1093" s="153">
        <v>8.0000000000000002E-3</v>
      </c>
      <c r="N1093" s="128" t="s">
        <v>8702</v>
      </c>
      <c r="O1093" s="155">
        <v>43726</v>
      </c>
      <c r="P1093" s="153">
        <v>1.0421792218000001E-2</v>
      </c>
      <c r="Q1093" s="153">
        <v>8.3366177579999992E-2</v>
      </c>
      <c r="R1093" s="153">
        <v>8.8344967187000009E-2</v>
      </c>
      <c r="S1093" s="153">
        <v>0.20686023698</v>
      </c>
      <c r="T1093" s="153">
        <v>0.31831412278999999</v>
      </c>
      <c r="U1093" s="153">
        <v>0.85429408962999998</v>
      </c>
      <c r="V1093" s="153">
        <v>0.80454765703999997</v>
      </c>
      <c r="W1093" s="153">
        <v>0.66350105811000004</v>
      </c>
      <c r="X1093" s="153">
        <v>0.80075651851000007</v>
      </c>
      <c r="Y1093" s="153">
        <v>0.74469625137999995</v>
      </c>
      <c r="Z1093" s="153">
        <v>2.2100770756000001E-2</v>
      </c>
      <c r="AA1093" s="153">
        <v>5.9452961417000003E-2</v>
      </c>
      <c r="AB1093" s="178">
        <v>-1.7883536104</v>
      </c>
      <c r="AC1093" s="177">
        <v>3.4190722441E-2</v>
      </c>
      <c r="AD1093" s="153">
        <v>-1.7960645872000001E-2</v>
      </c>
      <c r="AE1093" s="153">
        <v>-0.10423010467999999</v>
      </c>
      <c r="AF1093" s="181">
        <v>1.6943275</v>
      </c>
      <c r="AG1093" s="180">
        <v>26250.07087</v>
      </c>
      <c r="AH1093" s="180">
        <v>-5669.9957199999999</v>
      </c>
      <c r="AI1093" s="128" t="s">
        <v>46</v>
      </c>
      <c r="AJ1093" s="128" t="s">
        <v>46</v>
      </c>
      <c r="AK1093" s="128" t="s">
        <v>46</v>
      </c>
    </row>
    <row r="1094" spans="1:37" ht="14.75" customHeight="1" x14ac:dyDescent="0.35">
      <c r="A1094" s="8"/>
      <c r="B1094" s="129">
        <v>29733802000192</v>
      </c>
      <c r="C1094" s="125" t="s">
        <v>8703</v>
      </c>
      <c r="D1094" s="122"/>
      <c r="E1094" s="126" t="s">
        <v>8704</v>
      </c>
      <c r="F1094" s="126" t="s">
        <v>114</v>
      </c>
      <c r="G1094" s="126" t="s">
        <v>115</v>
      </c>
      <c r="H1094" s="127">
        <v>1000</v>
      </c>
      <c r="I1094" s="127">
        <v>1000</v>
      </c>
      <c r="J1094" s="127">
        <v>1000</v>
      </c>
      <c r="K1094" s="126" t="s">
        <v>222</v>
      </c>
      <c r="L1094" s="126" t="s">
        <v>221</v>
      </c>
      <c r="M1094" s="153">
        <v>6.0000000000000001E-3</v>
      </c>
      <c r="N1094" s="128" t="s">
        <v>46</v>
      </c>
      <c r="O1094" s="155">
        <v>43620</v>
      </c>
      <c r="P1094" s="153">
        <v>3.5976139944999999E-2</v>
      </c>
      <c r="Q1094" s="153">
        <v>0.30781023099999999</v>
      </c>
      <c r="R1094" s="153">
        <v>0.1593646359</v>
      </c>
      <c r="S1094" s="153">
        <v>0.25277401834000002</v>
      </c>
      <c r="T1094" s="153">
        <v>0.28603761889000001</v>
      </c>
      <c r="U1094" s="153">
        <v>2.9490324772999998</v>
      </c>
      <c r="V1094" s="153">
        <v>2.9706051945</v>
      </c>
      <c r="W1094" s="153">
        <v>1.1968831719000002</v>
      </c>
      <c r="X1094" s="153">
        <v>0.97848888626000008</v>
      </c>
      <c r="Y1094" s="153">
        <v>0.66918533391000001</v>
      </c>
      <c r="Z1094" s="153">
        <v>0.16316806020000002</v>
      </c>
      <c r="AA1094" s="153">
        <v>0.22419316450000001</v>
      </c>
      <c r="AB1094" s="178">
        <v>0.22640217326000001</v>
      </c>
      <c r="AC1094" s="177">
        <v>1.9494128412E-2</v>
      </c>
      <c r="AD1094" s="153">
        <v>-0.13658210135999999</v>
      </c>
      <c r="AE1094" s="153">
        <v>-0.43756370089999996</v>
      </c>
      <c r="AF1094" s="181">
        <v>151.19178719999999</v>
      </c>
      <c r="AG1094" s="180">
        <v>90039.986739999993</v>
      </c>
      <c r="AH1094" s="180">
        <v>-8517.0756899999997</v>
      </c>
      <c r="AI1094" s="128" t="s">
        <v>46</v>
      </c>
      <c r="AJ1094" s="128" t="s">
        <v>46</v>
      </c>
      <c r="AK1094" s="128" t="s">
        <v>46</v>
      </c>
    </row>
    <row r="1095" spans="1:37" ht="14.75" customHeight="1" x14ac:dyDescent="0.35">
      <c r="A1095" s="8"/>
      <c r="B1095" s="129">
        <v>12845796000162</v>
      </c>
      <c r="C1095" s="125" t="s">
        <v>8705</v>
      </c>
      <c r="D1095" s="122" t="s">
        <v>3394</v>
      </c>
      <c r="E1095" s="126" t="s">
        <v>8706</v>
      </c>
      <c r="F1095" s="126" t="s">
        <v>114</v>
      </c>
      <c r="G1095" s="126" t="s">
        <v>115</v>
      </c>
      <c r="H1095" s="127">
        <v>500</v>
      </c>
      <c r="I1095" s="127">
        <v>500</v>
      </c>
      <c r="J1095" s="127">
        <v>500</v>
      </c>
      <c r="K1095" s="126" t="s">
        <v>3378</v>
      </c>
      <c r="L1095" s="126" t="s">
        <v>7460</v>
      </c>
      <c r="M1095" s="153">
        <v>1.3500000000000002E-2</v>
      </c>
      <c r="N1095" s="128" t="s">
        <v>3414</v>
      </c>
      <c r="O1095" s="155">
        <v>40529</v>
      </c>
      <c r="P1095" s="153">
        <v>3.2740683853000004E-2</v>
      </c>
      <c r="Q1095" s="153">
        <v>0.18468815315000001</v>
      </c>
      <c r="R1095" s="153">
        <v>0.11801933642</v>
      </c>
      <c r="S1095" s="153">
        <v>0.25031431368000001</v>
      </c>
      <c r="T1095" s="153">
        <v>0.26890770729000002</v>
      </c>
      <c r="U1095" s="153">
        <v>2.6838160003000002</v>
      </c>
      <c r="V1095" s="153">
        <v>1.7823825586000002</v>
      </c>
      <c r="W1095" s="153">
        <v>0.88636576691000002</v>
      </c>
      <c r="X1095" s="153">
        <v>0.96896736306999998</v>
      </c>
      <c r="Y1095" s="153">
        <v>0.62910988626999997</v>
      </c>
      <c r="Z1095" s="153">
        <v>0.15336628036</v>
      </c>
      <c r="AA1095" s="153">
        <v>0.20217560636000001</v>
      </c>
      <c r="AB1095" s="178">
        <v>-1.1357042427000001E-2</v>
      </c>
      <c r="AC1095" s="177">
        <v>-1.8818188303E-2</v>
      </c>
      <c r="AD1095" s="153">
        <v>-0.10650246888999999</v>
      </c>
      <c r="AE1095" s="153">
        <v>-0.48165403937000001</v>
      </c>
      <c r="AF1095" s="181">
        <v>2.77250006</v>
      </c>
      <c r="AG1095" s="180">
        <v>20533.26109</v>
      </c>
      <c r="AH1095" s="180">
        <v>19.069610001000001</v>
      </c>
      <c r="AI1095" s="128" t="s">
        <v>46</v>
      </c>
      <c r="AJ1095" s="128" t="s">
        <v>46</v>
      </c>
      <c r="AK1095" s="128" t="s">
        <v>46</v>
      </c>
    </row>
    <row r="1096" spans="1:37" ht="14.75" customHeight="1" x14ac:dyDescent="0.35">
      <c r="A1096" s="8"/>
      <c r="B1096" s="129">
        <v>26396708000105</v>
      </c>
      <c r="C1096" s="125" t="s">
        <v>8707</v>
      </c>
      <c r="D1096" s="122" t="s">
        <v>3394</v>
      </c>
      <c r="E1096" s="126" t="s">
        <v>8708</v>
      </c>
      <c r="F1096" s="126" t="s">
        <v>114</v>
      </c>
      <c r="G1096" s="126" t="s">
        <v>115</v>
      </c>
      <c r="H1096" s="127">
        <v>10000</v>
      </c>
      <c r="I1096" s="127">
        <v>10000</v>
      </c>
      <c r="J1096" s="127">
        <v>10000</v>
      </c>
      <c r="K1096" s="126" t="s">
        <v>214</v>
      </c>
      <c r="L1096" s="126" t="s">
        <v>3556</v>
      </c>
      <c r="M1096" s="153">
        <v>0.02</v>
      </c>
      <c r="N1096" s="128" t="s">
        <v>7526</v>
      </c>
      <c r="O1096" s="155">
        <v>42718</v>
      </c>
      <c r="P1096" s="153">
        <v>2.1213193137E-2</v>
      </c>
      <c r="Q1096" s="153">
        <v>0.19798350281000002</v>
      </c>
      <c r="R1096" s="153">
        <v>0.22895550461</v>
      </c>
      <c r="S1096" s="153">
        <v>0.30309387911000002</v>
      </c>
      <c r="T1096" s="153">
        <v>0.41308710531999998</v>
      </c>
      <c r="U1096" s="153">
        <v>1.738885706</v>
      </c>
      <c r="V1096" s="153">
        <v>1.9106928966000001</v>
      </c>
      <c r="W1096" s="153">
        <v>1.7195345065999998</v>
      </c>
      <c r="X1096" s="153">
        <v>1.1732771988999999</v>
      </c>
      <c r="Y1096" s="153">
        <v>0.96641775152999998</v>
      </c>
      <c r="Z1096" s="153">
        <v>3.6737443235999999E-2</v>
      </c>
      <c r="AA1096" s="153">
        <v>9.4620568133000002E-2</v>
      </c>
      <c r="AB1096" s="178">
        <v>2.3329008836999998</v>
      </c>
      <c r="AC1096" s="177">
        <v>0.20957658836000001</v>
      </c>
      <c r="AD1096" s="153">
        <v>-1.6216692016000001E-2</v>
      </c>
      <c r="AE1096" s="153">
        <v>-0.2348709246</v>
      </c>
      <c r="AF1096" s="181">
        <v>2.3699170700000001</v>
      </c>
      <c r="AG1096" s="180">
        <v>28641.382509999999</v>
      </c>
      <c r="AH1096" s="180">
        <v>-936.76585999999998</v>
      </c>
      <c r="AI1096" s="128" t="s">
        <v>46</v>
      </c>
      <c r="AJ1096" s="128" t="s">
        <v>46</v>
      </c>
      <c r="AK1096" s="128" t="s">
        <v>46</v>
      </c>
    </row>
    <row r="1097" spans="1:37" ht="14.75" customHeight="1" x14ac:dyDescent="0.35">
      <c r="A1097" s="8"/>
      <c r="B1097" s="129">
        <v>39573883000164</v>
      </c>
      <c r="C1097" s="125" t="s">
        <v>8709</v>
      </c>
      <c r="D1097" s="122"/>
      <c r="E1097" s="126" t="s">
        <v>8708</v>
      </c>
      <c r="F1097" s="126" t="s">
        <v>114</v>
      </c>
      <c r="G1097" s="126" t="s">
        <v>115</v>
      </c>
      <c r="H1097" s="127">
        <v>50000</v>
      </c>
      <c r="I1097" s="127">
        <v>10000</v>
      </c>
      <c r="J1097" s="127">
        <v>20000</v>
      </c>
      <c r="K1097" s="126" t="s">
        <v>214</v>
      </c>
      <c r="L1097" s="126" t="s">
        <v>3556</v>
      </c>
      <c r="M1097" s="153">
        <v>0.02</v>
      </c>
      <c r="N1097" s="128" t="s">
        <v>8710</v>
      </c>
      <c r="O1097" s="155">
        <v>44217</v>
      </c>
      <c r="P1097" s="153">
        <v>5.2433507466E-2</v>
      </c>
      <c r="Q1097" s="153">
        <v>0.20510653319</v>
      </c>
      <c r="R1097" s="153">
        <v>0.14884851604999999</v>
      </c>
      <c r="S1097" s="153">
        <v>0.54859167851000001</v>
      </c>
      <c r="T1097" s="153">
        <v>0.69529437134999994</v>
      </c>
      <c r="U1097" s="153">
        <v>4.2980741305999999</v>
      </c>
      <c r="V1097" s="153">
        <v>1.9794356117999998</v>
      </c>
      <c r="W1097" s="153">
        <v>1.1179034985</v>
      </c>
      <c r="X1097" s="153">
        <v>2.1235998226000001</v>
      </c>
      <c r="Y1097" s="153">
        <v>1.6266419705999999</v>
      </c>
      <c r="Z1097" s="153">
        <v>0.17250910528999999</v>
      </c>
      <c r="AA1097" s="153">
        <v>0.20090333092000001</v>
      </c>
      <c r="AB1097" s="178">
        <v>0.1690447199</v>
      </c>
      <c r="AC1097" s="177">
        <v>-5.5982810461000003E-2</v>
      </c>
      <c r="AD1097" s="153">
        <v>-0.15872432621999999</v>
      </c>
      <c r="AE1097" s="153">
        <v>-0.35821377372999996</v>
      </c>
      <c r="AF1097" s="181">
        <v>2.8670281000000002</v>
      </c>
      <c r="AG1097" s="180">
        <v>72343.216530000005</v>
      </c>
      <c r="AH1097" s="180">
        <v>-11516.763639999999</v>
      </c>
      <c r="AI1097" s="128" t="s">
        <v>46</v>
      </c>
      <c r="AJ1097" s="128" t="s">
        <v>46</v>
      </c>
      <c r="AK1097" s="128" t="s">
        <v>46</v>
      </c>
    </row>
    <row r="1098" spans="1:37" ht="14.75" customHeight="1" x14ac:dyDescent="0.35">
      <c r="A1098" s="8"/>
      <c r="B1098" s="129">
        <v>27599290000198</v>
      </c>
      <c r="C1098" s="125" t="s">
        <v>8711</v>
      </c>
      <c r="D1098" s="122"/>
      <c r="E1098" s="126" t="s">
        <v>515</v>
      </c>
      <c r="F1098" s="126" t="s">
        <v>163</v>
      </c>
      <c r="G1098" s="126" t="s">
        <v>5588</v>
      </c>
      <c r="H1098" s="127">
        <v>1</v>
      </c>
      <c r="I1098" s="127">
        <v>1</v>
      </c>
      <c r="J1098" s="127">
        <v>1</v>
      </c>
      <c r="K1098" s="126" t="s">
        <v>215</v>
      </c>
      <c r="L1098" s="126" t="s">
        <v>216</v>
      </c>
      <c r="M1098" s="153">
        <v>0.01</v>
      </c>
      <c r="N1098" s="128" t="s">
        <v>46</v>
      </c>
      <c r="O1098" s="155">
        <v>42898</v>
      </c>
      <c r="P1098" s="153">
        <v>8.8703372803000009E-3</v>
      </c>
      <c r="Q1098" s="153">
        <v>8.5715872532000012E-2</v>
      </c>
      <c r="R1098" s="153">
        <v>0.11276525029000001</v>
      </c>
      <c r="S1098" s="153">
        <v>0.20185583570999999</v>
      </c>
      <c r="T1098" s="153">
        <v>0.35784026179</v>
      </c>
      <c r="U1098" s="153">
        <v>0.72711838357999992</v>
      </c>
      <c r="V1098" s="153">
        <v>0.82722401841000004</v>
      </c>
      <c r="W1098" s="153">
        <v>0.84690577480000007</v>
      </c>
      <c r="X1098" s="153">
        <v>0.78138446807999995</v>
      </c>
      <c r="Y1098" s="153">
        <v>0.83716769842000005</v>
      </c>
      <c r="Z1098" s="153">
        <v>1.9737697085000002E-2</v>
      </c>
      <c r="AA1098" s="153">
        <v>2.4721373538999999E-2</v>
      </c>
      <c r="AB1098" s="178">
        <v>-0.90438855115000005</v>
      </c>
      <c r="AC1098" s="177">
        <v>0.34592462167999999</v>
      </c>
      <c r="AD1098" s="153">
        <v>-7.8535437435000004E-3</v>
      </c>
      <c r="AE1098" s="153">
        <v>-3.7886666621000001E-2</v>
      </c>
      <c r="AF1098" s="181">
        <v>2.105413</v>
      </c>
      <c r="AG1098" s="180">
        <v>710335.67876000004</v>
      </c>
      <c r="AH1098" s="180">
        <v>-165003.46883</v>
      </c>
      <c r="AI1098" s="128" t="s">
        <v>46</v>
      </c>
      <c r="AJ1098" s="128" t="s">
        <v>46</v>
      </c>
      <c r="AK1098" s="128" t="s">
        <v>46</v>
      </c>
    </row>
    <row r="1099" spans="1:37" ht="14.75" customHeight="1" x14ac:dyDescent="0.35">
      <c r="A1099" s="8"/>
      <c r="B1099" s="129">
        <v>38351476000140</v>
      </c>
      <c r="C1099" s="125" t="s">
        <v>8712</v>
      </c>
      <c r="D1099" s="122"/>
      <c r="E1099" s="126" t="s">
        <v>8713</v>
      </c>
      <c r="F1099" s="126" t="s">
        <v>114</v>
      </c>
      <c r="G1099" s="126" t="s">
        <v>115</v>
      </c>
      <c r="H1099" s="127">
        <v>5000</v>
      </c>
      <c r="I1099" s="127">
        <v>100</v>
      </c>
      <c r="J1099" s="127">
        <v>0</v>
      </c>
      <c r="K1099" s="126" t="s">
        <v>224</v>
      </c>
      <c r="L1099" s="126" t="s">
        <v>3378</v>
      </c>
      <c r="M1099" s="153">
        <v>0.02</v>
      </c>
      <c r="N1099" s="128" t="s">
        <v>8714</v>
      </c>
      <c r="O1099" s="155">
        <v>44195</v>
      </c>
      <c r="P1099" s="153">
        <v>1.686575203E-2</v>
      </c>
      <c r="Q1099" s="153">
        <v>1.0186306882</v>
      </c>
      <c r="R1099" s="153">
        <v>0.95058533133000001</v>
      </c>
      <c r="S1099" s="153">
        <v>1.6297792895000001</v>
      </c>
      <c r="T1099" s="153">
        <v>4.4796350674000003</v>
      </c>
      <c r="U1099" s="153">
        <v>1.3825177066000001</v>
      </c>
      <c r="V1099" s="153">
        <v>9.8305686719000001</v>
      </c>
      <c r="W1099" s="153">
        <v>7.1392224508000002</v>
      </c>
      <c r="X1099" s="153">
        <v>6.3088798932999994</v>
      </c>
      <c r="Y1099" s="153">
        <v>10.480111322000001</v>
      </c>
      <c r="Z1099" s="153">
        <v>0.26341928803999998</v>
      </c>
      <c r="AA1099" s="153">
        <v>0.43136658401</v>
      </c>
      <c r="AB1099" s="178">
        <v>2.9648920492999999</v>
      </c>
      <c r="AC1099" s="177">
        <v>1.6443559330999999</v>
      </c>
      <c r="AD1099" s="153">
        <v>-0.23859487476999999</v>
      </c>
      <c r="AE1099" s="153">
        <v>-0.61456655034999996</v>
      </c>
      <c r="AF1099" s="181">
        <v>12.769551774</v>
      </c>
      <c r="AG1099" s="180">
        <v>68988.942519999997</v>
      </c>
      <c r="AH1099" s="180">
        <v>28188.078710000002</v>
      </c>
      <c r="AI1099" s="128" t="s">
        <v>46</v>
      </c>
      <c r="AJ1099" s="128" t="s">
        <v>46</v>
      </c>
      <c r="AK1099" s="128" t="s">
        <v>46</v>
      </c>
    </row>
    <row r="1100" spans="1:37" ht="14.75" customHeight="1" x14ac:dyDescent="0.35">
      <c r="A1100" s="8"/>
      <c r="B1100" s="129">
        <v>27749572000124</v>
      </c>
      <c r="C1100" s="125" t="s">
        <v>8715</v>
      </c>
      <c r="D1100" s="122" t="s">
        <v>3393</v>
      </c>
      <c r="E1100" s="126" t="s">
        <v>8716</v>
      </c>
      <c r="F1100" s="126" t="s">
        <v>114</v>
      </c>
      <c r="G1100" s="126" t="s">
        <v>115</v>
      </c>
      <c r="H1100" s="127">
        <v>1000</v>
      </c>
      <c r="I1100" s="127">
        <v>1000</v>
      </c>
      <c r="J1100" s="127">
        <v>1000</v>
      </c>
      <c r="K1100" s="126" t="s">
        <v>8130</v>
      </c>
      <c r="L1100" s="126" t="s">
        <v>7644</v>
      </c>
      <c r="M1100" s="153">
        <v>0.02</v>
      </c>
      <c r="N1100" s="128" t="s">
        <v>46</v>
      </c>
      <c r="O1100" s="155">
        <v>43580</v>
      </c>
      <c r="P1100" s="153">
        <v>4.9899960728000001E-2</v>
      </c>
      <c r="Q1100" s="153">
        <v>0.30915015269000001</v>
      </c>
      <c r="R1100" s="153">
        <v>0.21785640147999999</v>
      </c>
      <c r="S1100" s="153">
        <v>0.42712391548</v>
      </c>
      <c r="T1100" s="153">
        <v>0.59525168635000003</v>
      </c>
      <c r="U1100" s="153">
        <v>4.0903944956</v>
      </c>
      <c r="V1100" s="153">
        <v>2.9835364681000001</v>
      </c>
      <c r="W1100" s="153">
        <v>1.6361764285999998</v>
      </c>
      <c r="X1100" s="153">
        <v>1.6533977942000002</v>
      </c>
      <c r="Y1100" s="153">
        <v>1.3925919955000001</v>
      </c>
      <c r="Z1100" s="153">
        <v>0.17016380856000002</v>
      </c>
      <c r="AA1100" s="153">
        <v>0.26855574030000001</v>
      </c>
      <c r="AB1100" s="178">
        <v>0.53307680811000002</v>
      </c>
      <c r="AC1100" s="177">
        <v>0.18849683179999999</v>
      </c>
      <c r="AD1100" s="153">
        <v>-9.5911641054000005E-2</v>
      </c>
      <c r="AE1100" s="153">
        <v>-0.48737377176999996</v>
      </c>
      <c r="AF1100" s="181">
        <v>1.8848696300000001</v>
      </c>
      <c r="AG1100" s="180">
        <v>227063.16076</v>
      </c>
      <c r="AH1100" s="180">
        <v>26836.629659999999</v>
      </c>
      <c r="AI1100" s="128" t="s">
        <v>46</v>
      </c>
      <c r="AJ1100" s="128" t="s">
        <v>46</v>
      </c>
      <c r="AK1100" s="128" t="s">
        <v>46</v>
      </c>
    </row>
    <row r="1101" spans="1:37" ht="14.75" customHeight="1" x14ac:dyDescent="0.35">
      <c r="A1101" s="8"/>
      <c r="B1101" s="129">
        <v>37429375000181</v>
      </c>
      <c r="C1101" s="125" t="s">
        <v>8717</v>
      </c>
      <c r="D1101" s="122"/>
      <c r="E1101" s="126" t="s">
        <v>8718</v>
      </c>
      <c r="F1101" s="126" t="s">
        <v>114</v>
      </c>
      <c r="G1101" s="126" t="s">
        <v>4426</v>
      </c>
      <c r="H1101" s="127">
        <v>50000</v>
      </c>
      <c r="I1101" s="127">
        <v>1000</v>
      </c>
      <c r="J1101" s="127">
        <v>1000</v>
      </c>
      <c r="K1101" s="126" t="s">
        <v>214</v>
      </c>
      <c r="L1101" s="126" t="s">
        <v>3556</v>
      </c>
      <c r="M1101" s="153">
        <v>5.0000000000000001E-3</v>
      </c>
      <c r="N1101" s="128" t="s">
        <v>7488</v>
      </c>
      <c r="O1101" s="155">
        <v>44028</v>
      </c>
      <c r="P1101" s="153">
        <v>-9.2898384855000012E-3</v>
      </c>
      <c r="Q1101" s="153">
        <v>-1.2340457032000001E-2</v>
      </c>
      <c r="R1101" s="153">
        <v>0.14470558675</v>
      </c>
      <c r="S1101" s="153">
        <v>0.64585681957999996</v>
      </c>
      <c r="T1101" s="153">
        <v>0.84416620937999998</v>
      </c>
      <c r="U1101" s="153">
        <v>-0.76150569362999998</v>
      </c>
      <c r="V1101" s="153">
        <v>-0.11909489052</v>
      </c>
      <c r="W1101" s="153">
        <v>1.0867886760000001</v>
      </c>
      <c r="X1101" s="153">
        <v>2.5001134382000001</v>
      </c>
      <c r="Y1101" s="153">
        <v>1.9749278045000001</v>
      </c>
      <c r="Z1101" s="153">
        <v>0.23739913959</v>
      </c>
      <c r="AA1101" s="153">
        <v>0.30601598550999998</v>
      </c>
      <c r="AB1101" s="178">
        <v>0.16475758129000001</v>
      </c>
      <c r="AC1101" s="177">
        <v>6.2479958436000002E-2</v>
      </c>
      <c r="AD1101" s="153">
        <v>-0.22480856717999997</v>
      </c>
      <c r="AE1101" s="153">
        <v>-0.58916476628000003</v>
      </c>
      <c r="AF1101" s="181">
        <v>1.4168788000000001</v>
      </c>
      <c r="AG1101" s="180">
        <v>31159.956839999999</v>
      </c>
      <c r="AH1101" s="180">
        <v>55.480220000000003</v>
      </c>
      <c r="AI1101" s="128" t="s">
        <v>46</v>
      </c>
      <c r="AJ1101" s="128" t="s">
        <v>46</v>
      </c>
      <c r="AK1101" s="128" t="s">
        <v>46</v>
      </c>
    </row>
    <row r="1102" spans="1:37" ht="14.75" customHeight="1" x14ac:dyDescent="0.35">
      <c r="A1102" s="8"/>
      <c r="B1102" s="129">
        <v>60762920000179</v>
      </c>
      <c r="C1102" s="125" t="s">
        <v>8719</v>
      </c>
      <c r="D1102" s="122"/>
      <c r="E1102" s="126" t="s">
        <v>524</v>
      </c>
      <c r="F1102" s="126" t="s">
        <v>163</v>
      </c>
      <c r="G1102" s="126" t="s">
        <v>3547</v>
      </c>
      <c r="H1102" s="127" t="s">
        <v>46</v>
      </c>
      <c r="I1102" s="127" t="s">
        <v>46</v>
      </c>
      <c r="J1102" s="127" t="s">
        <v>46</v>
      </c>
      <c r="K1102" s="126" t="s">
        <v>214</v>
      </c>
      <c r="L1102" s="126" t="s">
        <v>3556</v>
      </c>
      <c r="M1102" s="153">
        <v>2E-3</v>
      </c>
      <c r="N1102" s="128" t="s">
        <v>46</v>
      </c>
      <c r="O1102" s="155">
        <v>45798</v>
      </c>
      <c r="P1102" s="153" t="s">
        <v>46</v>
      </c>
      <c r="Q1102" s="153" t="s">
        <v>46</v>
      </c>
      <c r="R1102" s="153" t="s">
        <v>46</v>
      </c>
      <c r="S1102" s="153" t="s">
        <v>46</v>
      </c>
      <c r="T1102" s="153" t="s">
        <v>46</v>
      </c>
      <c r="U1102" s="153" t="s">
        <v>46</v>
      </c>
      <c r="V1102" s="153" t="s">
        <v>46</v>
      </c>
      <c r="W1102" s="153" t="s">
        <v>46</v>
      </c>
      <c r="X1102" s="153" t="s">
        <v>46</v>
      </c>
      <c r="Y1102" s="153" t="s">
        <v>46</v>
      </c>
      <c r="Z1102" s="153" t="s">
        <v>46</v>
      </c>
      <c r="AA1102" s="153">
        <v>7.8252824578999999E-2</v>
      </c>
      <c r="AB1102" s="178" t="s">
        <v>46</v>
      </c>
      <c r="AC1102" s="177">
        <v>5.4064431115999998</v>
      </c>
      <c r="AD1102" s="153">
        <v>-2.1285443649000001E-2</v>
      </c>
      <c r="AE1102" s="153">
        <v>-2.1285443649000001E-2</v>
      </c>
      <c r="AF1102" s="181">
        <v>1.1971982924</v>
      </c>
      <c r="AG1102" s="180">
        <v>32948.813139999998</v>
      </c>
      <c r="AH1102" s="180">
        <v>27538.375349999998</v>
      </c>
      <c r="AI1102" s="128" t="s">
        <v>46</v>
      </c>
      <c r="AJ1102" s="128" t="s">
        <v>46</v>
      </c>
      <c r="AK1102" s="128" t="s">
        <v>46</v>
      </c>
    </row>
    <row r="1103" spans="1:37" ht="14.75" customHeight="1" x14ac:dyDescent="0.35">
      <c r="A1103" s="8"/>
      <c r="B1103" s="129">
        <v>60762973000190</v>
      </c>
      <c r="C1103" s="125" t="s">
        <v>8719</v>
      </c>
      <c r="D1103" s="122"/>
      <c r="E1103" s="126" t="s">
        <v>524</v>
      </c>
      <c r="F1103" s="126" t="s">
        <v>163</v>
      </c>
      <c r="G1103" s="126" t="s">
        <v>3547</v>
      </c>
      <c r="H1103" s="127" t="s">
        <v>46</v>
      </c>
      <c r="I1103" s="127" t="s">
        <v>46</v>
      </c>
      <c r="J1103" s="127" t="s">
        <v>46</v>
      </c>
      <c r="K1103" s="126" t="s">
        <v>214</v>
      </c>
      <c r="L1103" s="126" t="s">
        <v>3554</v>
      </c>
      <c r="M1103" s="153">
        <v>5.6499999999999996E-3</v>
      </c>
      <c r="N1103" s="128" t="s">
        <v>46</v>
      </c>
      <c r="O1103" s="155">
        <v>45793</v>
      </c>
      <c r="P1103" s="153" t="s">
        <v>46</v>
      </c>
      <c r="Q1103" s="153" t="s">
        <v>46</v>
      </c>
      <c r="R1103" s="153" t="s">
        <v>46</v>
      </c>
      <c r="S1103" s="153" t="s">
        <v>46</v>
      </c>
      <c r="T1103" s="153" t="s">
        <v>46</v>
      </c>
      <c r="U1103" s="153" t="s">
        <v>46</v>
      </c>
      <c r="V1103" s="153" t="s">
        <v>46</v>
      </c>
      <c r="W1103" s="153" t="s">
        <v>46</v>
      </c>
      <c r="X1103" s="153" t="s">
        <v>46</v>
      </c>
      <c r="Y1103" s="153" t="s">
        <v>46</v>
      </c>
      <c r="Z1103" s="153" t="s">
        <v>46</v>
      </c>
      <c r="AA1103" s="153">
        <v>5.9049049833000001E-5</v>
      </c>
      <c r="AB1103" s="178" t="s">
        <v>46</v>
      </c>
      <c r="AC1103" s="177">
        <v>-291.31184294000002</v>
      </c>
      <c r="AD1103" s="153">
        <v>0</v>
      </c>
      <c r="AE1103" s="153">
        <v>0</v>
      </c>
      <c r="AF1103" s="181">
        <v>1.0524808119</v>
      </c>
      <c r="AG1103" s="180">
        <v>439939.07536000002</v>
      </c>
      <c r="AH1103" s="180">
        <v>417436.32777999999</v>
      </c>
      <c r="AI1103" s="128" t="s">
        <v>46</v>
      </c>
      <c r="AJ1103" s="128" t="s">
        <v>46</v>
      </c>
      <c r="AK1103" s="128" t="s">
        <v>46</v>
      </c>
    </row>
    <row r="1104" spans="1:37" ht="14.75" customHeight="1" x14ac:dyDescent="0.35">
      <c r="A1104" s="8"/>
      <c r="B1104" s="129">
        <v>42583875000103</v>
      </c>
      <c r="C1104" s="125" t="s">
        <v>8720</v>
      </c>
      <c r="D1104" s="122"/>
      <c r="E1104" s="126" t="s">
        <v>8721</v>
      </c>
      <c r="F1104" s="126" t="s">
        <v>114</v>
      </c>
      <c r="G1104" s="126" t="s">
        <v>115</v>
      </c>
      <c r="H1104" s="127">
        <v>1</v>
      </c>
      <c r="I1104" s="127">
        <v>1</v>
      </c>
      <c r="J1104" s="127">
        <v>0</v>
      </c>
      <c r="K1104" s="126" t="s">
        <v>215</v>
      </c>
      <c r="L1104" s="126" t="s">
        <v>216</v>
      </c>
      <c r="M1104" s="153">
        <v>1.0800000000000001E-2</v>
      </c>
      <c r="N1104" s="128" t="s">
        <v>8722</v>
      </c>
      <c r="O1104" s="155">
        <v>44571</v>
      </c>
      <c r="P1104" s="153">
        <v>-0.12287901080999999</v>
      </c>
      <c r="Q1104" s="153">
        <v>-4.8337425850000004E-2</v>
      </c>
      <c r="R1104" s="153">
        <v>-0.16950544734</v>
      </c>
      <c r="S1104" s="153">
        <v>-0.27911884646000001</v>
      </c>
      <c r="T1104" s="153">
        <v>-0.52252958002000005</v>
      </c>
      <c r="U1104" s="153">
        <v>-10.072625752</v>
      </c>
      <c r="V1104" s="153">
        <v>-0.46649329313000004</v>
      </c>
      <c r="W1104" s="153">
        <v>-1.27304415</v>
      </c>
      <c r="X1104" s="153">
        <v>-1.0804697848</v>
      </c>
      <c r="Y1104" s="153">
        <v>-1.2224585451999999</v>
      </c>
      <c r="Z1104" s="153">
        <v>0.43548240937000005</v>
      </c>
      <c r="AA1104" s="153">
        <v>0.47838165447999997</v>
      </c>
      <c r="AB1104" s="178">
        <v>-0.44555908942</v>
      </c>
      <c r="AC1104" s="177">
        <v>-0.39545812034</v>
      </c>
      <c r="AD1104" s="153">
        <v>-0.36011814098</v>
      </c>
      <c r="AE1104" s="153">
        <v>-0.74738241833999997</v>
      </c>
      <c r="AF1104" s="181">
        <v>0.46441953000000002</v>
      </c>
      <c r="AG1104" s="180">
        <v>48021.0095</v>
      </c>
      <c r="AH1104" s="180">
        <v>0</v>
      </c>
      <c r="AI1104" s="128" t="s">
        <v>46</v>
      </c>
      <c r="AJ1104" s="128" t="s">
        <v>46</v>
      </c>
      <c r="AK1104" s="128" t="s">
        <v>46</v>
      </c>
    </row>
    <row r="1105" spans="1:37" ht="14.75" customHeight="1" x14ac:dyDescent="0.35">
      <c r="A1105" s="8"/>
      <c r="B1105" s="129">
        <v>35726822000139</v>
      </c>
      <c r="C1105" s="125" t="s">
        <v>8723</v>
      </c>
      <c r="D1105" s="122"/>
      <c r="E1105" s="126" t="s">
        <v>8724</v>
      </c>
      <c r="F1105" s="126" t="s">
        <v>114</v>
      </c>
      <c r="G1105" s="126" t="s">
        <v>5078</v>
      </c>
      <c r="H1105" s="127">
        <v>500</v>
      </c>
      <c r="I1105" s="127">
        <v>100</v>
      </c>
      <c r="J1105" s="127">
        <v>100</v>
      </c>
      <c r="K1105" s="126" t="s">
        <v>215</v>
      </c>
      <c r="L1105" s="126" t="s">
        <v>7441</v>
      </c>
      <c r="M1105" s="153">
        <v>1.4999999999999999E-2</v>
      </c>
      <c r="N1105" s="128" t="s">
        <v>46</v>
      </c>
      <c r="O1105" s="155">
        <v>43892</v>
      </c>
      <c r="P1105" s="153">
        <v>6.7102018528999996E-3</v>
      </c>
      <c r="Q1105" s="153">
        <v>0.14962701847000001</v>
      </c>
      <c r="R1105" s="153">
        <v>5.0465049574999997E-2</v>
      </c>
      <c r="S1105" s="153">
        <v>0.17576092875000002</v>
      </c>
      <c r="T1105" s="153">
        <v>0.27029492393999999</v>
      </c>
      <c r="U1105" s="153">
        <v>0.55004798245999997</v>
      </c>
      <c r="V1105" s="153">
        <v>1.4440156744000001</v>
      </c>
      <c r="W1105" s="153">
        <v>0.37900986164</v>
      </c>
      <c r="X1105" s="153">
        <v>0.68037101497999997</v>
      </c>
      <c r="Y1105" s="153">
        <v>0.63235528119999995</v>
      </c>
      <c r="Z1105" s="153">
        <v>0.14941933451</v>
      </c>
      <c r="AA1105" s="153">
        <v>0.24297991296999999</v>
      </c>
      <c r="AB1105" s="178">
        <v>-0.42068298343999999</v>
      </c>
      <c r="AC1105" s="177">
        <v>-9.3906354258000008E-3</v>
      </c>
      <c r="AD1105" s="153">
        <v>-0.10982562722000001</v>
      </c>
      <c r="AE1105" s="153">
        <v>-0.37621486845000002</v>
      </c>
      <c r="AF1105" s="181">
        <v>161.50863559999999</v>
      </c>
      <c r="AG1105" s="180">
        <v>11248.46902</v>
      </c>
      <c r="AH1105" s="180">
        <v>1785.62538</v>
      </c>
      <c r="AI1105" s="128" t="s">
        <v>46</v>
      </c>
      <c r="AJ1105" s="128" t="s">
        <v>46</v>
      </c>
      <c r="AK1105" s="128" t="s">
        <v>46</v>
      </c>
    </row>
    <row r="1106" spans="1:37" ht="14.75" customHeight="1" x14ac:dyDescent="0.35">
      <c r="A1106" s="8"/>
      <c r="B1106" s="129">
        <v>11952816000131</v>
      </c>
      <c r="C1106" s="125" t="s">
        <v>8725</v>
      </c>
      <c r="D1106" s="122"/>
      <c r="E1106" s="126" t="s">
        <v>8726</v>
      </c>
      <c r="F1106" s="126" t="s">
        <v>114</v>
      </c>
      <c r="G1106" s="126" t="s">
        <v>4426</v>
      </c>
      <c r="H1106" s="127">
        <v>0</v>
      </c>
      <c r="I1106" s="127">
        <v>0</v>
      </c>
      <c r="J1106" s="127">
        <v>0</v>
      </c>
      <c r="K1106" s="126" t="s">
        <v>221</v>
      </c>
      <c r="L1106" s="126" t="s">
        <v>8727</v>
      </c>
      <c r="M1106" s="153">
        <v>6.0000000000000001E-3</v>
      </c>
      <c r="N1106" s="128" t="s">
        <v>46</v>
      </c>
      <c r="O1106" s="155">
        <v>40366</v>
      </c>
      <c r="P1106" s="153">
        <v>-3.5537051244000002E-3</v>
      </c>
      <c r="Q1106" s="153">
        <v>4.2204305209000001E-3</v>
      </c>
      <c r="R1106" s="153">
        <v>7.7433986226000007E-2</v>
      </c>
      <c r="S1106" s="153">
        <v>0.31425253907</v>
      </c>
      <c r="T1106" s="153">
        <v>0.32696415313999999</v>
      </c>
      <c r="U1106" s="153">
        <v>-0.29130395431</v>
      </c>
      <c r="V1106" s="153">
        <v>4.0730396738000003E-2</v>
      </c>
      <c r="W1106" s="153">
        <v>0.58155584217</v>
      </c>
      <c r="X1106" s="153">
        <v>1.2164724008000001</v>
      </c>
      <c r="Y1106" s="153">
        <v>0.7649330071999999</v>
      </c>
      <c r="Z1106" s="153">
        <v>0.14149119330999999</v>
      </c>
      <c r="AA1106" s="153">
        <v>0.13075882118999999</v>
      </c>
      <c r="AB1106" s="178">
        <v>-0.27901943227999998</v>
      </c>
      <c r="AC1106" s="177">
        <v>-3.3603432629E-3</v>
      </c>
      <c r="AD1106" s="153">
        <v>-9.7128297203000008E-2</v>
      </c>
      <c r="AE1106" s="153">
        <v>-0.26276260423999998</v>
      </c>
      <c r="AF1106" s="181">
        <v>2.5641414</v>
      </c>
      <c r="AG1106" s="180">
        <v>71337.798420000006</v>
      </c>
      <c r="AH1106" s="180">
        <v>-1853.73694</v>
      </c>
      <c r="AI1106" s="128" t="s">
        <v>46</v>
      </c>
      <c r="AJ1106" s="128" t="s">
        <v>46</v>
      </c>
      <c r="AK1106" s="128" t="s">
        <v>46</v>
      </c>
    </row>
    <row r="1107" spans="1:37" ht="14.75" customHeight="1" x14ac:dyDescent="0.35">
      <c r="A1107" s="8"/>
      <c r="B1107" s="129">
        <v>15559416000111</v>
      </c>
      <c r="C1107" s="125" t="s">
        <v>8728</v>
      </c>
      <c r="D1107" s="122" t="s">
        <v>3552</v>
      </c>
      <c r="E1107" s="126" t="s">
        <v>8729</v>
      </c>
      <c r="F1107" s="126" t="s">
        <v>114</v>
      </c>
      <c r="G1107" s="126" t="s">
        <v>115</v>
      </c>
      <c r="H1107" s="127">
        <v>5000</v>
      </c>
      <c r="I1107" s="127">
        <v>0</v>
      </c>
      <c r="J1107" s="127">
        <v>0</v>
      </c>
      <c r="K1107" s="126" t="s">
        <v>214</v>
      </c>
      <c r="L1107" s="126" t="s">
        <v>7608</v>
      </c>
      <c r="M1107" s="153">
        <v>1.15E-2</v>
      </c>
      <c r="N1107" s="128" t="s">
        <v>8730</v>
      </c>
      <c r="O1107" s="155">
        <v>41065</v>
      </c>
      <c r="P1107" s="153">
        <v>1.7993998010000001E-2</v>
      </c>
      <c r="Q1107" s="153">
        <v>0.16815735155</v>
      </c>
      <c r="R1107" s="153">
        <v>6.9672565901999994E-2</v>
      </c>
      <c r="S1107" s="153">
        <v>0.15893273948</v>
      </c>
      <c r="T1107" s="153">
        <v>0.19539606074000002</v>
      </c>
      <c r="U1107" s="153">
        <v>1.4750021710999999</v>
      </c>
      <c r="V1107" s="153">
        <v>1.622847624</v>
      </c>
      <c r="W1107" s="153">
        <v>0.52326490877999998</v>
      </c>
      <c r="X1107" s="153">
        <v>0.61522905031999997</v>
      </c>
      <c r="Y1107" s="153">
        <v>0.45712930575999999</v>
      </c>
      <c r="Z1107" s="153">
        <v>0.14661851958</v>
      </c>
      <c r="AA1107" s="153">
        <v>0.20147901961999998</v>
      </c>
      <c r="AB1107" s="178">
        <v>-0.31402510608</v>
      </c>
      <c r="AC1107" s="177">
        <v>-0.14082911233000001</v>
      </c>
      <c r="AD1107" s="153">
        <v>-0.10808101895</v>
      </c>
      <c r="AE1107" s="153">
        <v>-0.48411300648</v>
      </c>
      <c r="AF1107" s="181">
        <v>1.7515224</v>
      </c>
      <c r="AG1107" s="180">
        <v>10516.410089999999</v>
      </c>
      <c r="AH1107" s="180">
        <v>-1848.8625099999999</v>
      </c>
      <c r="AI1107" s="128" t="s">
        <v>46</v>
      </c>
      <c r="AJ1107" s="128" t="s">
        <v>46</v>
      </c>
      <c r="AK1107" s="128" t="s">
        <v>46</v>
      </c>
    </row>
    <row r="1108" spans="1:37" ht="14.75" customHeight="1" x14ac:dyDescent="0.35">
      <c r="A1108" s="8"/>
      <c r="B1108" s="129">
        <v>39958460000162</v>
      </c>
      <c r="C1108" s="125" t="s">
        <v>8731</v>
      </c>
      <c r="D1108" s="122"/>
      <c r="E1108" s="126" t="s">
        <v>8732</v>
      </c>
      <c r="F1108" s="126" t="s">
        <v>163</v>
      </c>
      <c r="G1108" s="126" t="s">
        <v>3547</v>
      </c>
      <c r="H1108" s="127">
        <v>1000</v>
      </c>
      <c r="I1108" s="127">
        <v>1000</v>
      </c>
      <c r="J1108" s="127">
        <v>1000</v>
      </c>
      <c r="K1108" s="126" t="s">
        <v>3554</v>
      </c>
      <c r="L1108" s="126" t="s">
        <v>3556</v>
      </c>
      <c r="M1108" s="153">
        <v>0.01</v>
      </c>
      <c r="N1108" s="128" t="s">
        <v>8733</v>
      </c>
      <c r="O1108" s="155">
        <v>44179</v>
      </c>
      <c r="P1108" s="153">
        <v>1.4373645685E-2</v>
      </c>
      <c r="Q1108" s="153">
        <v>0.11174454253</v>
      </c>
      <c r="R1108" s="153">
        <v>0.14298864553999999</v>
      </c>
      <c r="S1108" s="153">
        <v>0.29339417164999998</v>
      </c>
      <c r="T1108" s="153">
        <v>0.46668352255000001</v>
      </c>
      <c r="U1108" s="153">
        <v>1.1782350192</v>
      </c>
      <c r="V1108" s="153">
        <v>1.0784206795</v>
      </c>
      <c r="W1108" s="153">
        <v>1.0738938575999999</v>
      </c>
      <c r="X1108" s="153">
        <v>1.1357296058999999</v>
      </c>
      <c r="Y1108" s="153">
        <v>1.0918066304</v>
      </c>
      <c r="Z1108" s="153">
        <v>3.8779160914999998E-3</v>
      </c>
      <c r="AA1108" s="153">
        <v>5.8427617489999993E-3</v>
      </c>
      <c r="AB1108" s="178">
        <v>2.3296288203</v>
      </c>
      <c r="AC1108" s="177">
        <v>2.4371320407999999</v>
      </c>
      <c r="AD1108" s="153">
        <v>-7.5965969137999989E-4</v>
      </c>
      <c r="AE1108" s="153">
        <v>-7.8273231569000006E-3</v>
      </c>
      <c r="AF1108" s="181">
        <v>1.7321418</v>
      </c>
      <c r="AG1108" s="180">
        <v>348832.39425000001</v>
      </c>
      <c r="AH1108" s="180">
        <v>47098.403559999999</v>
      </c>
      <c r="AI1108" s="128" t="s">
        <v>46</v>
      </c>
      <c r="AJ1108" s="128" t="s">
        <v>46</v>
      </c>
      <c r="AK1108" s="128" t="s">
        <v>46</v>
      </c>
    </row>
    <row r="1109" spans="1:37" ht="14.75" customHeight="1" x14ac:dyDescent="0.35">
      <c r="A1109" s="8"/>
      <c r="B1109" s="129">
        <v>54541970000123</v>
      </c>
      <c r="C1109" s="125" t="s">
        <v>8734</v>
      </c>
      <c r="D1109" s="122"/>
      <c r="E1109" s="126" t="s">
        <v>8732</v>
      </c>
      <c r="F1109" s="126" t="s">
        <v>163</v>
      </c>
      <c r="G1109" s="126" t="s">
        <v>8093</v>
      </c>
      <c r="H1109" s="127">
        <v>100</v>
      </c>
      <c r="I1109" s="127">
        <v>100</v>
      </c>
      <c r="J1109" s="127">
        <v>100</v>
      </c>
      <c r="K1109" s="126" t="s">
        <v>7460</v>
      </c>
      <c r="L1109" s="126" t="s">
        <v>7643</v>
      </c>
      <c r="M1109" s="153">
        <v>5.0000000000000001E-3</v>
      </c>
      <c r="N1109" s="128" t="s">
        <v>8735</v>
      </c>
      <c r="O1109" s="155">
        <v>45541</v>
      </c>
      <c r="P1109" s="153">
        <v>1.4661762288999999E-2</v>
      </c>
      <c r="Q1109" s="153">
        <v>0.11246375943</v>
      </c>
      <c r="R1109" s="153">
        <v>0.14122635949999998</v>
      </c>
      <c r="S1109" s="153" t="s">
        <v>46</v>
      </c>
      <c r="T1109" s="153" t="s">
        <v>46</v>
      </c>
      <c r="U1109" s="153">
        <v>1.2018524841</v>
      </c>
      <c r="V1109" s="153">
        <v>1.0853616752000002</v>
      </c>
      <c r="W1109" s="153">
        <v>1.0606584838999999</v>
      </c>
      <c r="X1109" s="153" t="s">
        <v>46</v>
      </c>
      <c r="Y1109" s="153" t="s">
        <v>46</v>
      </c>
      <c r="Z1109" s="153">
        <v>2.8287445152000001E-3</v>
      </c>
      <c r="AA1109" s="153">
        <v>2.7962870720999997E-3</v>
      </c>
      <c r="AB1109" s="178">
        <v>2.7042342337999998</v>
      </c>
      <c r="AC1109" s="177">
        <v>2.9379725700999999</v>
      </c>
      <c r="AD1109" s="153">
        <v>-5.2280361058999996E-4</v>
      </c>
      <c r="AE1109" s="153">
        <v>-5.2280361058999996E-4</v>
      </c>
      <c r="AF1109" s="181">
        <v>1.41719515</v>
      </c>
      <c r="AG1109" s="180">
        <v>586668.49733000004</v>
      </c>
      <c r="AH1109" s="180">
        <v>180438.88404</v>
      </c>
      <c r="AI1109" s="128" t="s">
        <v>46</v>
      </c>
      <c r="AJ1109" s="128" t="s">
        <v>46</v>
      </c>
      <c r="AK1109" s="128" t="s">
        <v>46</v>
      </c>
    </row>
    <row r="1110" spans="1:37" ht="14.75" customHeight="1" x14ac:dyDescent="0.35">
      <c r="A1110" s="8"/>
      <c r="B1110" s="129">
        <v>26374829000148</v>
      </c>
      <c r="C1110" s="125" t="s">
        <v>8736</v>
      </c>
      <c r="D1110" s="122" t="s">
        <v>3393</v>
      </c>
      <c r="E1110" s="126" t="s">
        <v>8732</v>
      </c>
      <c r="F1110" s="126" t="s">
        <v>163</v>
      </c>
      <c r="G1110" s="126" t="s">
        <v>5358</v>
      </c>
      <c r="H1110" s="127" t="s">
        <v>46</v>
      </c>
      <c r="I1110" s="127" t="s">
        <v>46</v>
      </c>
      <c r="J1110" s="127" t="s">
        <v>46</v>
      </c>
      <c r="K1110" s="126" t="s">
        <v>215</v>
      </c>
      <c r="L1110" s="126" t="s">
        <v>215</v>
      </c>
      <c r="M1110" s="153">
        <v>3.0000000000000001E-3</v>
      </c>
      <c r="N1110" s="128" t="s">
        <v>46</v>
      </c>
      <c r="O1110" s="155">
        <v>42832</v>
      </c>
      <c r="P1110" s="153">
        <v>1.2004560402E-2</v>
      </c>
      <c r="Q1110" s="153">
        <v>0.10174336469</v>
      </c>
      <c r="R1110" s="153">
        <v>0.13061438883999998</v>
      </c>
      <c r="S1110" s="153">
        <v>0.25270486542999998</v>
      </c>
      <c r="T1110" s="153">
        <v>0.41789827497999998</v>
      </c>
      <c r="U1110" s="153">
        <v>0.98403660188999997</v>
      </c>
      <c r="V1110" s="153">
        <v>0.98190163039</v>
      </c>
      <c r="W1110" s="153">
        <v>0.98095893813000001</v>
      </c>
      <c r="X1110" s="153">
        <v>0.97822119516000006</v>
      </c>
      <c r="Y1110" s="153">
        <v>0.97767348842000001</v>
      </c>
      <c r="Z1110" s="153">
        <v>9.9248600491000003E-4</v>
      </c>
      <c r="AA1110" s="153">
        <v>4.0184861688999998E-3</v>
      </c>
      <c r="AB1110" s="178">
        <v>-3.9966769839</v>
      </c>
      <c r="AC1110" s="177">
        <v>-1.0445472246</v>
      </c>
      <c r="AD1110" s="153">
        <v>0</v>
      </c>
      <c r="AE1110" s="153">
        <v>-9.3701859354000001E-3</v>
      </c>
      <c r="AF1110" s="181">
        <v>1.9391493</v>
      </c>
      <c r="AG1110" s="180">
        <v>648838.97314000002</v>
      </c>
      <c r="AH1110" s="180">
        <v>62303.085897999998</v>
      </c>
      <c r="AI1110" s="128" t="s">
        <v>46</v>
      </c>
      <c r="AJ1110" s="128" t="s">
        <v>46</v>
      </c>
      <c r="AK1110" s="128" t="s">
        <v>46</v>
      </c>
    </row>
    <row r="1111" spans="1:37" ht="14.75" customHeight="1" x14ac:dyDescent="0.35">
      <c r="A1111" s="8"/>
      <c r="B1111" s="129">
        <v>58481477000116</v>
      </c>
      <c r="C1111" s="125" t="s">
        <v>8737</v>
      </c>
      <c r="D1111" s="122"/>
      <c r="E1111" s="126" t="s">
        <v>8732</v>
      </c>
      <c r="F1111" s="126" t="s">
        <v>163</v>
      </c>
      <c r="G1111" s="126" t="s">
        <v>4507</v>
      </c>
      <c r="H1111" s="127" t="s">
        <v>46</v>
      </c>
      <c r="I1111" s="127" t="s">
        <v>46</v>
      </c>
      <c r="J1111" s="127" t="s">
        <v>46</v>
      </c>
      <c r="K1111" s="126" t="s">
        <v>7460</v>
      </c>
      <c r="L1111" s="126" t="s">
        <v>7643</v>
      </c>
      <c r="M1111" s="153">
        <v>6.9999999999999993E-3</v>
      </c>
      <c r="N1111" s="128" t="s">
        <v>46</v>
      </c>
      <c r="O1111" s="155">
        <v>45686</v>
      </c>
      <c r="P1111" s="153">
        <v>1.4157617052000001E-2</v>
      </c>
      <c r="Q1111" s="153" t="s">
        <v>46</v>
      </c>
      <c r="R1111" s="153" t="s">
        <v>46</v>
      </c>
      <c r="S1111" s="153" t="s">
        <v>46</v>
      </c>
      <c r="T1111" s="153" t="s">
        <v>46</v>
      </c>
      <c r="U1111" s="153">
        <v>1.1605267421000001</v>
      </c>
      <c r="V1111" s="153" t="s">
        <v>46</v>
      </c>
      <c r="W1111" s="153" t="s">
        <v>46</v>
      </c>
      <c r="X1111" s="153" t="s">
        <v>46</v>
      </c>
      <c r="Y1111" s="153" t="s">
        <v>46</v>
      </c>
      <c r="Z1111" s="153" t="s">
        <v>46</v>
      </c>
      <c r="AA1111" s="153">
        <v>1.5855112841999999E-3</v>
      </c>
      <c r="AB1111" s="178" t="s">
        <v>46</v>
      </c>
      <c r="AC1111" s="177">
        <v>4.4220527141000003</v>
      </c>
      <c r="AD1111" s="153">
        <v>0</v>
      </c>
      <c r="AE1111" s="153">
        <v>0</v>
      </c>
      <c r="AF1111" s="181">
        <v>109.74968096000001</v>
      </c>
      <c r="AG1111" s="180">
        <v>293129.15205999999</v>
      </c>
      <c r="AH1111" s="180">
        <v>149272.81328999999</v>
      </c>
      <c r="AI1111" s="128" t="s">
        <v>46</v>
      </c>
      <c r="AJ1111" s="128" t="s">
        <v>46</v>
      </c>
      <c r="AK1111" s="128" t="s">
        <v>46</v>
      </c>
    </row>
    <row r="1112" spans="1:37" ht="14.75" customHeight="1" x14ac:dyDescent="0.35">
      <c r="A1112" s="8"/>
      <c r="B1112" s="129">
        <v>15350702000172</v>
      </c>
      <c r="C1112" s="125" t="s">
        <v>8738</v>
      </c>
      <c r="D1112" s="122" t="s">
        <v>3401</v>
      </c>
      <c r="E1112" s="126" t="s">
        <v>8739</v>
      </c>
      <c r="F1112" s="126" t="s">
        <v>114</v>
      </c>
      <c r="G1112" s="126" t="s">
        <v>115</v>
      </c>
      <c r="H1112" s="127">
        <v>3000</v>
      </c>
      <c r="I1112" s="127">
        <v>100</v>
      </c>
      <c r="J1112" s="127">
        <v>3000</v>
      </c>
      <c r="K1112" s="126" t="s">
        <v>214</v>
      </c>
      <c r="L1112" s="126" t="s">
        <v>3556</v>
      </c>
      <c r="M1112" s="153">
        <v>0.02</v>
      </c>
      <c r="N1112" s="128" t="s">
        <v>3414</v>
      </c>
      <c r="O1112" s="155">
        <v>41186</v>
      </c>
      <c r="P1112" s="153">
        <v>7.015735763E-2</v>
      </c>
      <c r="Q1112" s="153">
        <v>0.23014388913</v>
      </c>
      <c r="R1112" s="153">
        <v>0.27630943086999998</v>
      </c>
      <c r="S1112" s="153">
        <v>0.49915549329999997</v>
      </c>
      <c r="T1112" s="153">
        <v>0.74553925156</v>
      </c>
      <c r="U1112" s="153">
        <v>5.7509317699999993</v>
      </c>
      <c r="V1112" s="153">
        <v>2.2210653308000001</v>
      </c>
      <c r="W1112" s="153">
        <v>2.0751787633000003</v>
      </c>
      <c r="X1112" s="153">
        <v>1.9322322203</v>
      </c>
      <c r="Y1112" s="153">
        <v>1.7441899247999999</v>
      </c>
      <c r="Z1112" s="153">
        <v>0.13468325023</v>
      </c>
      <c r="AA1112" s="153">
        <v>0.14237267185999999</v>
      </c>
      <c r="AB1112" s="178">
        <v>1.0164833815000001</v>
      </c>
      <c r="AC1112" s="177">
        <v>0.27554672038</v>
      </c>
      <c r="AD1112" s="153">
        <v>-0.13719548082999999</v>
      </c>
      <c r="AE1112" s="153">
        <v>-0.34660399752999999</v>
      </c>
      <c r="AF1112" s="181">
        <v>4.6923727199999998</v>
      </c>
      <c r="AG1112" s="180">
        <v>126474.70496</v>
      </c>
      <c r="AH1112" s="180">
        <v>-78.323660000000004</v>
      </c>
      <c r="AI1112" s="128" t="s">
        <v>46</v>
      </c>
      <c r="AJ1112" s="128" t="s">
        <v>46</v>
      </c>
      <c r="AK1112" s="128" t="s">
        <v>46</v>
      </c>
    </row>
    <row r="1113" spans="1:37" ht="14.75" customHeight="1" x14ac:dyDescent="0.35">
      <c r="A1113" s="8"/>
      <c r="B1113" s="129">
        <v>47046855000117</v>
      </c>
      <c r="C1113" s="125" t="s">
        <v>8740</v>
      </c>
      <c r="D1113" s="122"/>
      <c r="E1113" s="126" t="s">
        <v>8741</v>
      </c>
      <c r="F1113" s="126" t="s">
        <v>163</v>
      </c>
      <c r="G1113" s="126" t="s">
        <v>3547</v>
      </c>
      <c r="H1113" s="127">
        <v>100</v>
      </c>
      <c r="I1113" s="127">
        <v>100</v>
      </c>
      <c r="J1113" s="127">
        <v>100</v>
      </c>
      <c r="K1113" s="126" t="s">
        <v>7643</v>
      </c>
      <c r="L1113" s="126" t="s">
        <v>7644</v>
      </c>
      <c r="M1113" s="153">
        <v>8.0000000000000002E-3</v>
      </c>
      <c r="N1113" s="128" t="s">
        <v>7506</v>
      </c>
      <c r="O1113" s="155">
        <v>44805</v>
      </c>
      <c r="P1113" s="153">
        <v>1.2323141181999999E-2</v>
      </c>
      <c r="Q1113" s="153">
        <v>0.10785309823</v>
      </c>
      <c r="R1113" s="153">
        <v>0.13655943565000001</v>
      </c>
      <c r="S1113" s="153">
        <v>0.27620612787999999</v>
      </c>
      <c r="T1113" s="153">
        <v>0.45225239090999997</v>
      </c>
      <c r="U1113" s="153">
        <v>1.0101512731</v>
      </c>
      <c r="V1113" s="153">
        <v>1.0408652526</v>
      </c>
      <c r="W1113" s="153">
        <v>1.0256082822999999</v>
      </c>
      <c r="X1113" s="153">
        <v>1.0691946434999999</v>
      </c>
      <c r="Y1113" s="153">
        <v>1.0580449815999999</v>
      </c>
      <c r="Z1113" s="153">
        <v>2.9684280471000001E-3</v>
      </c>
      <c r="AA1113" s="153">
        <v>2.8207258445999998E-3</v>
      </c>
      <c r="AB1113" s="178">
        <v>1.0958329808</v>
      </c>
      <c r="AC1113" s="177">
        <v>2.0895870950000002</v>
      </c>
      <c r="AD1113" s="153">
        <v>-1.5169315729999999E-3</v>
      </c>
      <c r="AE1113" s="153">
        <v>-1.5169315729999999E-3</v>
      </c>
      <c r="AF1113" s="181">
        <v>146.73909689999999</v>
      </c>
      <c r="AG1113" s="180">
        <v>938194.17900999996</v>
      </c>
      <c r="AH1113" s="180">
        <v>491937.12037999998</v>
      </c>
      <c r="AI1113" s="128" t="s">
        <v>46</v>
      </c>
      <c r="AJ1113" s="128" t="s">
        <v>46</v>
      </c>
      <c r="AK1113" s="128" t="s">
        <v>46</v>
      </c>
    </row>
    <row r="1114" spans="1:37" ht="14.75" customHeight="1" x14ac:dyDescent="0.35">
      <c r="A1114" s="8"/>
      <c r="B1114" s="129">
        <v>17899612000160</v>
      </c>
      <c r="C1114" s="125" t="s">
        <v>8742</v>
      </c>
      <c r="D1114" s="122" t="s">
        <v>3394</v>
      </c>
      <c r="E1114" s="126" t="s">
        <v>8741</v>
      </c>
      <c r="F1114" s="126" t="s">
        <v>163</v>
      </c>
      <c r="G1114" s="126" t="s">
        <v>3547</v>
      </c>
      <c r="H1114" s="127">
        <v>100</v>
      </c>
      <c r="I1114" s="127">
        <v>100</v>
      </c>
      <c r="J1114" s="127">
        <v>100</v>
      </c>
      <c r="K1114" s="126" t="s">
        <v>215</v>
      </c>
      <c r="L1114" s="126" t="s">
        <v>216</v>
      </c>
      <c r="M1114" s="153">
        <v>8.0000000000000002E-3</v>
      </c>
      <c r="N1114" s="128" t="s">
        <v>7595</v>
      </c>
      <c r="O1114" s="155">
        <v>41913</v>
      </c>
      <c r="P1114" s="153">
        <v>1.1849105715999999E-2</v>
      </c>
      <c r="Q1114" s="153">
        <v>0.10418849057999999</v>
      </c>
      <c r="R1114" s="153">
        <v>0.13336900388</v>
      </c>
      <c r="S1114" s="153">
        <v>0.26653051552000001</v>
      </c>
      <c r="T1114" s="153">
        <v>0.43952112184000003</v>
      </c>
      <c r="U1114" s="153">
        <v>0.97129368627000001</v>
      </c>
      <c r="V1114" s="153">
        <v>1.0054989736</v>
      </c>
      <c r="W1114" s="153">
        <v>1.0016470435</v>
      </c>
      <c r="X1114" s="153">
        <v>1.0317403228000002</v>
      </c>
      <c r="Y1114" s="153">
        <v>1.0282601630999999</v>
      </c>
      <c r="Z1114" s="153">
        <v>2.1513063049000002E-3</v>
      </c>
      <c r="AA1114" s="153">
        <v>2.7208452507999996E-3</v>
      </c>
      <c r="AB1114" s="178">
        <v>0.10094422266</v>
      </c>
      <c r="AC1114" s="177">
        <v>3.4282460936999999</v>
      </c>
      <c r="AD1114" s="153">
        <v>-8.8680277109999994E-4</v>
      </c>
      <c r="AE1114" s="153">
        <v>-8.8680277109999994E-4</v>
      </c>
      <c r="AF1114" s="181">
        <v>2.8871070599999999</v>
      </c>
      <c r="AG1114" s="180">
        <v>1872554.845</v>
      </c>
      <c r="AH1114" s="180">
        <v>-582139.66396000003</v>
      </c>
      <c r="AI1114" s="128" t="s">
        <v>46</v>
      </c>
      <c r="AJ1114" s="128" t="s">
        <v>46</v>
      </c>
      <c r="AK1114" s="128" t="s">
        <v>46</v>
      </c>
    </row>
    <row r="1115" spans="1:37" ht="14.75" customHeight="1" x14ac:dyDescent="0.35">
      <c r="A1115" s="8"/>
      <c r="B1115" s="129">
        <v>52817512000149</v>
      </c>
      <c r="C1115" s="125" t="s">
        <v>8743</v>
      </c>
      <c r="D1115" s="122"/>
      <c r="E1115" s="126" t="s">
        <v>8744</v>
      </c>
      <c r="F1115" s="126" t="s">
        <v>114</v>
      </c>
      <c r="G1115" s="126" t="s">
        <v>115</v>
      </c>
      <c r="H1115" s="127">
        <v>5000</v>
      </c>
      <c r="I1115" s="127">
        <v>5000</v>
      </c>
      <c r="J1115" s="127">
        <v>5000</v>
      </c>
      <c r="K1115" s="126" t="s">
        <v>214</v>
      </c>
      <c r="L1115" s="126" t="s">
        <v>3556</v>
      </c>
      <c r="M1115" s="153">
        <v>1.9E-2</v>
      </c>
      <c r="N1115" s="128" t="s">
        <v>8364</v>
      </c>
      <c r="O1115" s="155">
        <v>45260</v>
      </c>
      <c r="P1115" s="153">
        <v>3.2943395745E-2</v>
      </c>
      <c r="Q1115" s="153">
        <v>0.37902813985</v>
      </c>
      <c r="R1115" s="153">
        <v>0.21017077881999999</v>
      </c>
      <c r="S1115" s="153" t="s">
        <v>46</v>
      </c>
      <c r="T1115" s="153" t="s">
        <v>46</v>
      </c>
      <c r="U1115" s="153">
        <v>2.7004326787999999</v>
      </c>
      <c r="V1115" s="153">
        <v>3.6579127258000002</v>
      </c>
      <c r="W1115" s="153">
        <v>1.5784547617000002</v>
      </c>
      <c r="X1115" s="153" t="s">
        <v>46</v>
      </c>
      <c r="Y1115" s="153" t="s">
        <v>46</v>
      </c>
      <c r="Z1115" s="153">
        <v>0.20335345661000001</v>
      </c>
      <c r="AA1115" s="153">
        <v>0.17678097975000001</v>
      </c>
      <c r="AB1115" s="178">
        <v>0.44560173943999998</v>
      </c>
      <c r="AC1115" s="177">
        <v>8.6549655145000001E-2</v>
      </c>
      <c r="AD1115" s="153">
        <v>-0.14421806255</v>
      </c>
      <c r="AE1115" s="153">
        <v>-0.20045079079</v>
      </c>
      <c r="AF1115" s="181">
        <v>1.2335848</v>
      </c>
      <c r="AG1115" s="180">
        <v>327300.70205999998</v>
      </c>
      <c r="AH1115" s="180">
        <v>41097.582190000001</v>
      </c>
      <c r="AI1115" s="128" t="s">
        <v>46</v>
      </c>
      <c r="AJ1115" s="128" t="s">
        <v>46</v>
      </c>
      <c r="AK1115" s="128" t="s">
        <v>46</v>
      </c>
    </row>
    <row r="1116" spans="1:37" ht="14.75" customHeight="1" x14ac:dyDescent="0.35">
      <c r="A1116" s="8"/>
      <c r="B1116" s="129">
        <v>20077311000166</v>
      </c>
      <c r="C1116" s="125" t="s">
        <v>8745</v>
      </c>
      <c r="D1116" s="122" t="s">
        <v>3552</v>
      </c>
      <c r="E1116" s="126" t="s">
        <v>8746</v>
      </c>
      <c r="F1116" s="126" t="s">
        <v>114</v>
      </c>
      <c r="G1116" s="126" t="s">
        <v>5078</v>
      </c>
      <c r="H1116" s="127" t="s">
        <v>46</v>
      </c>
      <c r="I1116" s="127" t="s">
        <v>46</v>
      </c>
      <c r="J1116" s="127" t="s">
        <v>46</v>
      </c>
      <c r="K1116" s="126" t="s">
        <v>7615</v>
      </c>
      <c r="L1116" s="126" t="s">
        <v>7525</v>
      </c>
      <c r="M1116" s="153">
        <v>1.3999999999999999E-2</v>
      </c>
      <c r="N1116" s="128" t="s">
        <v>8577</v>
      </c>
      <c r="O1116" s="155">
        <v>41789</v>
      </c>
      <c r="P1116" s="153">
        <v>3.6936369990000002E-2</v>
      </c>
      <c r="Q1116" s="153">
        <v>0.2210225093</v>
      </c>
      <c r="R1116" s="153">
        <v>0.11798744938</v>
      </c>
      <c r="S1116" s="153">
        <v>0.26135598544999999</v>
      </c>
      <c r="T1116" s="153">
        <v>0.32273686234000004</v>
      </c>
      <c r="U1116" s="153">
        <v>3.0277443567</v>
      </c>
      <c r="V1116" s="153">
        <v>2.1330370082000001</v>
      </c>
      <c r="W1116" s="153">
        <v>0.88612628427999995</v>
      </c>
      <c r="X1116" s="153">
        <v>1.0117097033</v>
      </c>
      <c r="Y1116" s="153">
        <v>0.75504325556999996</v>
      </c>
      <c r="Z1116" s="153">
        <v>0.16014313594000001</v>
      </c>
      <c r="AA1116" s="153">
        <v>0.23344311085000002</v>
      </c>
      <c r="AB1116" s="178">
        <v>-4.4123044582000002E-3</v>
      </c>
      <c r="AC1116" s="177">
        <v>-0.13255340972999999</v>
      </c>
      <c r="AD1116" s="153">
        <v>-0.10971753362999999</v>
      </c>
      <c r="AE1116" s="153">
        <v>-0.50520014782</v>
      </c>
      <c r="AF1116" s="181">
        <v>147.42802850000001</v>
      </c>
      <c r="AG1116" s="180">
        <v>87391.503450000004</v>
      </c>
      <c r="AH1116" s="180">
        <v>-218.28353999999999</v>
      </c>
      <c r="AI1116" s="128" t="s">
        <v>46</v>
      </c>
      <c r="AJ1116" s="128" t="s">
        <v>46</v>
      </c>
      <c r="AK1116" s="128" t="s">
        <v>46</v>
      </c>
    </row>
    <row r="1117" spans="1:37" ht="14.75" customHeight="1" x14ac:dyDescent="0.35">
      <c r="A1117" s="8"/>
      <c r="B1117" s="129">
        <v>14083797000142</v>
      </c>
      <c r="C1117" s="125" t="s">
        <v>8747</v>
      </c>
      <c r="D1117" s="122" t="s">
        <v>3394</v>
      </c>
      <c r="E1117" s="126" t="s">
        <v>5844</v>
      </c>
      <c r="F1117" s="126" t="s">
        <v>114</v>
      </c>
      <c r="G1117" s="126" t="s">
        <v>115</v>
      </c>
      <c r="H1117" s="127">
        <v>1000</v>
      </c>
      <c r="I1117" s="127">
        <v>1000</v>
      </c>
      <c r="J1117" s="127">
        <v>1000</v>
      </c>
      <c r="K1117" s="126" t="s">
        <v>220</v>
      </c>
      <c r="L1117" s="126" t="s">
        <v>268</v>
      </c>
      <c r="M1117" s="153">
        <v>2.9300000000000003E-2</v>
      </c>
      <c r="N1117" s="128" t="s">
        <v>46</v>
      </c>
      <c r="O1117" s="155">
        <v>40816</v>
      </c>
      <c r="P1117" s="153">
        <v>2.7322325399000001E-2</v>
      </c>
      <c r="Q1117" s="153">
        <v>0.32343973073999999</v>
      </c>
      <c r="R1117" s="153">
        <v>0.10858100507</v>
      </c>
      <c r="S1117" s="153">
        <v>0.12972343254999999</v>
      </c>
      <c r="T1117" s="153">
        <v>0.2076769718</v>
      </c>
      <c r="U1117" s="153">
        <v>2.2396628731999999</v>
      </c>
      <c r="V1117" s="153">
        <v>3.1214418738000003</v>
      </c>
      <c r="W1117" s="153">
        <v>0.81548065558000005</v>
      </c>
      <c r="X1117" s="153">
        <v>0.50215974676999997</v>
      </c>
      <c r="Y1117" s="153">
        <v>0.48586051113000006</v>
      </c>
      <c r="Z1117" s="153">
        <v>0.20209495457999999</v>
      </c>
      <c r="AA1117" s="153">
        <v>0.21230983936</v>
      </c>
      <c r="AB1117" s="178">
        <v>-7.9013706911999996E-3</v>
      </c>
      <c r="AC1117" s="177">
        <v>0.12110080496</v>
      </c>
      <c r="AD1117" s="153">
        <v>-0.19337460902</v>
      </c>
      <c r="AE1117" s="153">
        <v>-0.43988209126</v>
      </c>
      <c r="AF1117" s="181">
        <v>3.7127694299999998</v>
      </c>
      <c r="AG1117" s="180">
        <v>34866.203780000003</v>
      </c>
      <c r="AH1117" s="180">
        <v>-20424.152750000001</v>
      </c>
      <c r="AI1117" s="128" t="s">
        <v>46</v>
      </c>
      <c r="AJ1117" s="128" t="s">
        <v>46</v>
      </c>
      <c r="AK1117" s="128" t="s">
        <v>46</v>
      </c>
    </row>
    <row r="1118" spans="1:37" ht="14.75" customHeight="1" x14ac:dyDescent="0.35">
      <c r="A1118" s="8"/>
      <c r="B1118" s="129">
        <v>59067509000102</v>
      </c>
      <c r="C1118" s="125" t="s">
        <v>8748</v>
      </c>
      <c r="D1118" s="122"/>
      <c r="E1118" s="126" t="s">
        <v>8749</v>
      </c>
      <c r="F1118" s="126" t="s">
        <v>163</v>
      </c>
      <c r="G1118" s="126" t="s">
        <v>3547</v>
      </c>
      <c r="H1118" s="127" t="s">
        <v>46</v>
      </c>
      <c r="I1118" s="127" t="s">
        <v>46</v>
      </c>
      <c r="J1118" s="127" t="s">
        <v>46</v>
      </c>
      <c r="K1118" s="126" t="s">
        <v>8021</v>
      </c>
      <c r="L1118" s="126" t="s">
        <v>7433</v>
      </c>
      <c r="M1118" s="153">
        <v>1.4000000000000002E-3</v>
      </c>
      <c r="N1118" s="128" t="s">
        <v>46</v>
      </c>
      <c r="O1118" s="155">
        <v>45722</v>
      </c>
      <c r="P1118" s="153">
        <v>1.2734643944E-2</v>
      </c>
      <c r="Q1118" s="153" t="s">
        <v>46</v>
      </c>
      <c r="R1118" s="153" t="s">
        <v>46</v>
      </c>
      <c r="S1118" s="153" t="s">
        <v>46</v>
      </c>
      <c r="T1118" s="153" t="s">
        <v>46</v>
      </c>
      <c r="U1118" s="153">
        <v>1.0438829355999999</v>
      </c>
      <c r="V1118" s="153" t="s">
        <v>46</v>
      </c>
      <c r="W1118" s="153" t="s">
        <v>46</v>
      </c>
      <c r="X1118" s="153" t="s">
        <v>46</v>
      </c>
      <c r="Y1118" s="153" t="s">
        <v>46</v>
      </c>
      <c r="Z1118" s="153" t="s">
        <v>46</v>
      </c>
      <c r="AA1118" s="153">
        <v>8.6506836332000004E-3</v>
      </c>
      <c r="AB1118" s="178" t="s">
        <v>46</v>
      </c>
      <c r="AC1118" s="177">
        <v>-1.1221006683999999</v>
      </c>
      <c r="AD1118" s="153">
        <v>-2.3172185598999999E-3</v>
      </c>
      <c r="AE1118" s="153">
        <v>-2.3172185598999999E-3</v>
      </c>
      <c r="AF1118" s="181">
        <v>107.48007804</v>
      </c>
      <c r="AG1118" s="180">
        <v>49738.844680000002</v>
      </c>
      <c r="AH1118" s="180">
        <v>32364.174319999998</v>
      </c>
      <c r="AI1118" s="128" t="s">
        <v>46</v>
      </c>
      <c r="AJ1118" s="128" t="s">
        <v>46</v>
      </c>
      <c r="AK1118" s="128" t="s">
        <v>46</v>
      </c>
    </row>
    <row r="1119" spans="1:37" ht="14.75" customHeight="1" x14ac:dyDescent="0.35">
      <c r="A1119" s="8"/>
      <c r="B1119" s="129">
        <v>46040998000159</v>
      </c>
      <c r="C1119" s="125" t="s">
        <v>8750</v>
      </c>
      <c r="D1119" s="122"/>
      <c r="E1119" s="126" t="s">
        <v>8751</v>
      </c>
      <c r="F1119" s="126" t="s">
        <v>163</v>
      </c>
      <c r="G1119" s="126" t="s">
        <v>3547</v>
      </c>
      <c r="H1119" s="127">
        <v>100</v>
      </c>
      <c r="I1119" s="127">
        <v>0</v>
      </c>
      <c r="J1119" s="127">
        <v>0</v>
      </c>
      <c r="K1119" s="126" t="s">
        <v>215</v>
      </c>
      <c r="L1119" s="126" t="s">
        <v>216</v>
      </c>
      <c r="M1119" s="153">
        <v>5.0000000000000001E-3</v>
      </c>
      <c r="N1119" s="128" t="s">
        <v>46</v>
      </c>
      <c r="O1119" s="155">
        <v>44747</v>
      </c>
      <c r="P1119" s="153">
        <v>1.1623903957999998E-2</v>
      </c>
      <c r="Q1119" s="153">
        <v>0.10052595064</v>
      </c>
      <c r="R1119" s="153">
        <v>0.12809338368000001</v>
      </c>
      <c r="S1119" s="153">
        <v>0.25602674670999997</v>
      </c>
      <c r="T1119" s="153">
        <v>0.41794373839000004</v>
      </c>
      <c r="U1119" s="153">
        <v>0.95283347068000002</v>
      </c>
      <c r="V1119" s="153">
        <v>0.97015264955000002</v>
      </c>
      <c r="W1119" s="153">
        <v>0.96202532318</v>
      </c>
      <c r="X1119" s="153">
        <v>0.99108020628000004</v>
      </c>
      <c r="Y1119" s="153">
        <v>0.9777798500999999</v>
      </c>
      <c r="Z1119" s="153">
        <v>1.2065370534000001E-3</v>
      </c>
      <c r="AA1119" s="153">
        <v>2.4423741014000001E-3</v>
      </c>
      <c r="AB1119" s="178">
        <v>-5.2929289968999997</v>
      </c>
      <c r="AC1119" s="177">
        <v>-0.71525235103999996</v>
      </c>
      <c r="AD1119" s="153">
        <v>0</v>
      </c>
      <c r="AE1119" s="153">
        <v>-3.2522818548E-3</v>
      </c>
      <c r="AF1119" s="181">
        <v>146.45612790000001</v>
      </c>
      <c r="AG1119" s="180">
        <v>19007.939679999999</v>
      </c>
      <c r="AH1119" s="180">
        <v>-9366.2038900999996</v>
      </c>
      <c r="AI1119" s="128" t="s">
        <v>46</v>
      </c>
      <c r="AJ1119" s="128" t="s">
        <v>46</v>
      </c>
      <c r="AK1119" s="128" t="s">
        <v>46</v>
      </c>
    </row>
    <row r="1120" spans="1:37" ht="14.75" customHeight="1" x14ac:dyDescent="0.35">
      <c r="A1120" s="8"/>
      <c r="B1120" s="129">
        <v>37240673000129</v>
      </c>
      <c r="C1120" s="125" t="s">
        <v>8752</v>
      </c>
      <c r="D1120" s="122"/>
      <c r="E1120" s="126" t="s">
        <v>8753</v>
      </c>
      <c r="F1120" s="126" t="s">
        <v>114</v>
      </c>
      <c r="G1120" s="126" t="s">
        <v>4426</v>
      </c>
      <c r="H1120" s="127" t="s">
        <v>46</v>
      </c>
      <c r="I1120" s="127" t="s">
        <v>46</v>
      </c>
      <c r="J1120" s="127" t="s">
        <v>46</v>
      </c>
      <c r="K1120" s="126" t="s">
        <v>214</v>
      </c>
      <c r="L1120" s="126" t="s">
        <v>3556</v>
      </c>
      <c r="M1120" s="153">
        <v>0.01</v>
      </c>
      <c r="N1120" s="128" t="s">
        <v>8754</v>
      </c>
      <c r="O1120" s="155">
        <v>44008</v>
      </c>
      <c r="P1120" s="153">
        <v>-4.6009365825000002E-2</v>
      </c>
      <c r="Q1120" s="153">
        <v>-0.17722772674000001</v>
      </c>
      <c r="R1120" s="153">
        <v>-0.20740446557999997</v>
      </c>
      <c r="S1120" s="153">
        <v>-0.19514689438000002</v>
      </c>
      <c r="T1120" s="153">
        <v>-2.4033525365999998E-2</v>
      </c>
      <c r="U1120" s="153">
        <v>-3.7714750467</v>
      </c>
      <c r="V1120" s="153">
        <v>-1.7103837125999999</v>
      </c>
      <c r="W1120" s="153">
        <v>-1.5576787988</v>
      </c>
      <c r="X1120" s="153">
        <v>-0.75541413864999996</v>
      </c>
      <c r="Y1120" s="153">
        <v>-5.6226459858000004E-2</v>
      </c>
      <c r="Z1120" s="153">
        <v>0.30377740411000004</v>
      </c>
      <c r="AA1120" s="153">
        <v>0.29027706488999999</v>
      </c>
      <c r="AB1120" s="178">
        <v>-0.87114249780999997</v>
      </c>
      <c r="AC1120" s="177">
        <v>0.10549212677</v>
      </c>
      <c r="AD1120" s="153">
        <v>-0.31459652362000001</v>
      </c>
      <c r="AE1120" s="153">
        <v>-0.39593690594999997</v>
      </c>
      <c r="AF1120" s="181">
        <v>1.5401034</v>
      </c>
      <c r="AG1120" s="180">
        <v>54030.037259999997</v>
      </c>
      <c r="AH1120" s="180">
        <v>-207.24843000000001</v>
      </c>
      <c r="AI1120" s="128" t="s">
        <v>46</v>
      </c>
      <c r="AJ1120" s="128" t="s">
        <v>46</v>
      </c>
      <c r="AK1120" s="128" t="s">
        <v>46</v>
      </c>
    </row>
    <row r="1121" spans="1:37" ht="14.75" customHeight="1" x14ac:dyDescent="0.35">
      <c r="A1121" s="8"/>
      <c r="B1121" s="129">
        <v>46300572000197</v>
      </c>
      <c r="C1121" s="125" t="s">
        <v>8755</v>
      </c>
      <c r="D1121" s="122"/>
      <c r="E1121" s="126" t="s">
        <v>4349</v>
      </c>
      <c r="F1121" s="126" t="s">
        <v>114</v>
      </c>
      <c r="G1121" s="126" t="s">
        <v>115</v>
      </c>
      <c r="H1121" s="127">
        <v>1000</v>
      </c>
      <c r="I1121" s="127">
        <v>1000</v>
      </c>
      <c r="J1121" s="127">
        <v>1000</v>
      </c>
      <c r="K1121" s="126" t="s">
        <v>214</v>
      </c>
      <c r="L1121" s="126" t="s">
        <v>3556</v>
      </c>
      <c r="M1121" s="153">
        <v>0.02</v>
      </c>
      <c r="N1121" s="128" t="s">
        <v>7895</v>
      </c>
      <c r="O1121" s="155">
        <v>44706</v>
      </c>
      <c r="P1121" s="153">
        <v>3.4883929587999997E-2</v>
      </c>
      <c r="Q1121" s="153">
        <v>0.23672447300000002</v>
      </c>
      <c r="R1121" s="153">
        <v>6.6609867936000003E-2</v>
      </c>
      <c r="S1121" s="153">
        <v>0.23252144045000001</v>
      </c>
      <c r="T1121" s="153">
        <v>0.24268674023</v>
      </c>
      <c r="U1121" s="153">
        <v>2.8595019212000001</v>
      </c>
      <c r="V1121" s="153">
        <v>2.2845730204999999</v>
      </c>
      <c r="W1121" s="153">
        <v>0.50026299474000002</v>
      </c>
      <c r="X1121" s="153">
        <v>0.90009110426000005</v>
      </c>
      <c r="Y1121" s="153">
        <v>0.56776590409000005</v>
      </c>
      <c r="Z1121" s="153">
        <v>0.15423336130999998</v>
      </c>
      <c r="AA1121" s="153">
        <v>0.20330441862000001</v>
      </c>
      <c r="AB1121" s="178">
        <v>-0.30958174405</v>
      </c>
      <c r="AC1121" s="177">
        <v>-0.10311783257</v>
      </c>
      <c r="AD1121" s="153">
        <v>-0.15469622727000001</v>
      </c>
      <c r="AE1121" s="153">
        <v>-0.24386215849999998</v>
      </c>
      <c r="AF1121" s="181">
        <v>1.2976125000000001</v>
      </c>
      <c r="AG1121" s="180">
        <v>389884.55631999997</v>
      </c>
      <c r="AH1121" s="180">
        <v>11710.1494</v>
      </c>
      <c r="AI1121" s="128" t="s">
        <v>46</v>
      </c>
      <c r="AJ1121" s="128" t="s">
        <v>46</v>
      </c>
      <c r="AK1121" s="128" t="s">
        <v>46</v>
      </c>
    </row>
    <row r="1122" spans="1:37" ht="14.75" customHeight="1" x14ac:dyDescent="0.35">
      <c r="A1122" s="8"/>
      <c r="B1122" s="129">
        <v>46442473000140</v>
      </c>
      <c r="C1122" s="125" t="s">
        <v>8756</v>
      </c>
      <c r="D1122" s="122"/>
      <c r="E1122" s="126" t="s">
        <v>4349</v>
      </c>
      <c r="F1122" s="126" t="s">
        <v>163</v>
      </c>
      <c r="G1122" s="126" t="s">
        <v>3566</v>
      </c>
      <c r="H1122" s="127">
        <v>1</v>
      </c>
      <c r="I1122" s="127">
        <v>1</v>
      </c>
      <c r="J1122" s="127">
        <v>1</v>
      </c>
      <c r="K1122" s="126" t="s">
        <v>215</v>
      </c>
      <c r="L1122" s="126" t="s">
        <v>215</v>
      </c>
      <c r="M1122" s="153">
        <v>2E-3</v>
      </c>
      <c r="N1122" s="128" t="s">
        <v>7595</v>
      </c>
      <c r="O1122" s="155">
        <v>44736</v>
      </c>
      <c r="P1122" s="153">
        <v>9.9567959733000005E-3</v>
      </c>
      <c r="Q1122" s="153">
        <v>0.10265554526000001</v>
      </c>
      <c r="R1122" s="153">
        <v>8.2169118536999985E-2</v>
      </c>
      <c r="S1122" s="153">
        <v>0.16872523560000002</v>
      </c>
      <c r="T1122" s="153">
        <v>0.32495790564000004</v>
      </c>
      <c r="U1122" s="153">
        <v>0.81617746483999998</v>
      </c>
      <c r="V1122" s="153">
        <v>0.99070487366999993</v>
      </c>
      <c r="W1122" s="153">
        <v>0.61711831277999996</v>
      </c>
      <c r="X1122" s="153">
        <v>0.65313582838000006</v>
      </c>
      <c r="Y1122" s="153">
        <v>0.76023938888999998</v>
      </c>
      <c r="Z1122" s="153">
        <v>1.9544502381000001E-2</v>
      </c>
      <c r="AA1122" s="153">
        <v>2.2221256966E-2</v>
      </c>
      <c r="AB1122" s="178">
        <v>-2.3194531763000001</v>
      </c>
      <c r="AC1122" s="177">
        <v>-1.0924957546</v>
      </c>
      <c r="AD1122" s="153">
        <v>-2.6332953587E-2</v>
      </c>
      <c r="AE1122" s="153">
        <v>-2.8041152172000001E-2</v>
      </c>
      <c r="AF1122" s="181">
        <v>1.3632211000000001</v>
      </c>
      <c r="AG1122" s="180">
        <v>122277.11049000001</v>
      </c>
      <c r="AH1122" s="180">
        <v>-44238.654470000001</v>
      </c>
      <c r="AI1122" s="128" t="s">
        <v>46</v>
      </c>
      <c r="AJ1122" s="128" t="s">
        <v>46</v>
      </c>
      <c r="AK1122" s="128" t="s">
        <v>46</v>
      </c>
    </row>
    <row r="1123" spans="1:37" ht="14.75" customHeight="1" x14ac:dyDescent="0.35">
      <c r="A1123" s="8"/>
      <c r="B1123" s="129">
        <v>54252360000100</v>
      </c>
      <c r="C1123" s="125" t="s">
        <v>8757</v>
      </c>
      <c r="D1123" s="122"/>
      <c r="E1123" s="126" t="s">
        <v>8758</v>
      </c>
      <c r="F1123" s="126" t="s">
        <v>163</v>
      </c>
      <c r="G1123" s="126" t="s">
        <v>4397</v>
      </c>
      <c r="H1123" s="127" t="s">
        <v>46</v>
      </c>
      <c r="I1123" s="127" t="s">
        <v>46</v>
      </c>
      <c r="J1123" s="127" t="s">
        <v>46</v>
      </c>
      <c r="K1123" s="126" t="s">
        <v>3378</v>
      </c>
      <c r="L1123" s="126" t="s">
        <v>7459</v>
      </c>
      <c r="M1123" s="153">
        <v>8.0000000000000002E-3</v>
      </c>
      <c r="N1123" s="128" t="s">
        <v>46</v>
      </c>
      <c r="O1123" s="155">
        <v>45379</v>
      </c>
      <c r="P1123" s="153">
        <v>2.6794311730999998E-2</v>
      </c>
      <c r="Q1123" s="153">
        <v>0.14035981926999999</v>
      </c>
      <c r="R1123" s="153">
        <v>0.17157904416</v>
      </c>
      <c r="S1123" s="153" t="s">
        <v>46</v>
      </c>
      <c r="T1123" s="153" t="s">
        <v>46</v>
      </c>
      <c r="U1123" s="153">
        <v>2.1963805906</v>
      </c>
      <c r="V1123" s="153">
        <v>1.3545800829000001</v>
      </c>
      <c r="W1123" s="153">
        <v>1.2886175746000001</v>
      </c>
      <c r="X1123" s="153" t="s">
        <v>46</v>
      </c>
      <c r="Y1123" s="153" t="s">
        <v>46</v>
      </c>
      <c r="Z1123" s="153">
        <v>2.0029142206000002E-2</v>
      </c>
      <c r="AA1123" s="153">
        <v>1.6441833980000001E-2</v>
      </c>
      <c r="AB1123" s="178">
        <v>1.7189828868000001</v>
      </c>
      <c r="AC1123" s="177">
        <v>1.7824968987000001</v>
      </c>
      <c r="AD1123" s="153">
        <v>-1.0027517685000001E-2</v>
      </c>
      <c r="AE1123" s="153">
        <v>-1.0027517685000001E-2</v>
      </c>
      <c r="AF1123" s="181">
        <v>1.2448462</v>
      </c>
      <c r="AG1123" s="180">
        <v>324627.67518000002</v>
      </c>
      <c r="AH1123" s="180">
        <v>226938.61343999999</v>
      </c>
      <c r="AI1123" s="128" t="s">
        <v>46</v>
      </c>
      <c r="AJ1123" s="128" t="s">
        <v>46</v>
      </c>
      <c r="AK1123" s="128" t="s">
        <v>46</v>
      </c>
    </row>
    <row r="1124" spans="1:37" ht="14.75" customHeight="1" x14ac:dyDescent="0.35">
      <c r="A1124" s="8"/>
      <c r="B1124" s="129">
        <v>46610180000124</v>
      </c>
      <c r="C1124" s="125" t="s">
        <v>8759</v>
      </c>
      <c r="D1124" s="122"/>
      <c r="E1124" s="126" t="s">
        <v>8758</v>
      </c>
      <c r="F1124" s="126" t="s">
        <v>163</v>
      </c>
      <c r="G1124" s="126" t="s">
        <v>4598</v>
      </c>
      <c r="H1124" s="127">
        <v>0</v>
      </c>
      <c r="I1124" s="127">
        <v>0</v>
      </c>
      <c r="J1124" s="127">
        <v>0</v>
      </c>
      <c r="K1124" s="126" t="s">
        <v>215</v>
      </c>
      <c r="L1124" s="126" t="s">
        <v>215</v>
      </c>
      <c r="M1124" s="153">
        <v>5.0000000000000001E-3</v>
      </c>
      <c r="N1124" s="128" t="s">
        <v>46</v>
      </c>
      <c r="O1124" s="155">
        <v>44742</v>
      </c>
      <c r="P1124" s="153">
        <v>1.2498369591000001E-2</v>
      </c>
      <c r="Q1124" s="153">
        <v>0.10592490295</v>
      </c>
      <c r="R1124" s="153">
        <v>0.13490670808999999</v>
      </c>
      <c r="S1124" s="153">
        <v>0.27122954490000001</v>
      </c>
      <c r="T1124" s="153">
        <v>0.45613032855000002</v>
      </c>
      <c r="U1124" s="153">
        <v>1.0245150784000001</v>
      </c>
      <c r="V1124" s="153">
        <v>1.0222566869</v>
      </c>
      <c r="W1124" s="153">
        <v>1.0131957305000001</v>
      </c>
      <c r="X1124" s="153">
        <v>1.0499302778000001</v>
      </c>
      <c r="Y1124" s="153">
        <v>1.0671174211000001</v>
      </c>
      <c r="Z1124" s="153">
        <v>1.4061271157E-3</v>
      </c>
      <c r="AA1124" s="153">
        <v>2.9428861067999999E-3</v>
      </c>
      <c r="AB1124" s="178">
        <v>1.5337669374</v>
      </c>
      <c r="AC1124" s="177">
        <v>2.9680321675000001</v>
      </c>
      <c r="AD1124" s="153">
        <v>0</v>
      </c>
      <c r="AE1124" s="153">
        <v>-7.5168995491000008E-4</v>
      </c>
      <c r="AF1124" s="181">
        <v>1.5150288199999999</v>
      </c>
      <c r="AG1124" s="180">
        <v>408250.20374000003</v>
      </c>
      <c r="AH1124" s="180">
        <v>-162168.19503999999</v>
      </c>
      <c r="AI1124" s="128" t="s">
        <v>46</v>
      </c>
      <c r="AJ1124" s="128" t="s">
        <v>46</v>
      </c>
      <c r="AK1124" s="128" t="s">
        <v>46</v>
      </c>
    </row>
    <row r="1125" spans="1:37" ht="14.75" customHeight="1" x14ac:dyDescent="0.35">
      <c r="A1125" s="8"/>
      <c r="B1125" s="129">
        <v>58288187000150</v>
      </c>
      <c r="C1125" s="125" t="s">
        <v>8760</v>
      </c>
      <c r="D1125" s="122"/>
      <c r="E1125" s="126" t="s">
        <v>8323</v>
      </c>
      <c r="F1125" s="126" t="s">
        <v>163</v>
      </c>
      <c r="G1125" s="126" t="s">
        <v>3547</v>
      </c>
      <c r="H1125" s="127" t="s">
        <v>46</v>
      </c>
      <c r="I1125" s="127" t="s">
        <v>46</v>
      </c>
      <c r="J1125" s="127" t="s">
        <v>46</v>
      </c>
      <c r="K1125" s="126" t="s">
        <v>214</v>
      </c>
      <c r="L1125" s="126" t="s">
        <v>3554</v>
      </c>
      <c r="M1125" s="153">
        <v>1.2500000000000001E-2</v>
      </c>
      <c r="N1125" s="128" t="s">
        <v>46</v>
      </c>
      <c r="O1125" s="155">
        <v>45629</v>
      </c>
      <c r="P1125" s="153">
        <v>1.9227437614999999E-2</v>
      </c>
      <c r="Q1125" s="153">
        <v>0.12738377673000001</v>
      </c>
      <c r="R1125" s="153" t="s">
        <v>46</v>
      </c>
      <c r="S1125" s="153" t="s">
        <v>46</v>
      </c>
      <c r="T1125" s="153" t="s">
        <v>46</v>
      </c>
      <c r="U1125" s="153">
        <v>1.5761095567000001</v>
      </c>
      <c r="V1125" s="153">
        <v>1.2293513038999999</v>
      </c>
      <c r="W1125" s="153" t="s">
        <v>46</v>
      </c>
      <c r="X1125" s="153" t="s">
        <v>46</v>
      </c>
      <c r="Y1125" s="153" t="s">
        <v>46</v>
      </c>
      <c r="Z1125" s="153" t="s">
        <v>46</v>
      </c>
      <c r="AA1125" s="153">
        <v>4.2514830569999995E-2</v>
      </c>
      <c r="AB1125" s="178" t="s">
        <v>46</v>
      </c>
      <c r="AC1125" s="177">
        <v>-0.20169759098000001</v>
      </c>
      <c r="AD1125" s="153">
        <v>-3.0126469597000001E-2</v>
      </c>
      <c r="AE1125" s="153">
        <v>-3.0126469597000001E-2</v>
      </c>
      <c r="AF1125" s="181">
        <v>1.1043049653000001</v>
      </c>
      <c r="AG1125" s="180">
        <v>22327.133819999999</v>
      </c>
      <c r="AH1125" s="180">
        <v>9603.9944500000001</v>
      </c>
      <c r="AI1125" s="128" t="s">
        <v>46</v>
      </c>
      <c r="AJ1125" s="128" t="s">
        <v>46</v>
      </c>
      <c r="AK1125" s="128" t="s">
        <v>46</v>
      </c>
    </row>
    <row r="1126" spans="1:37" ht="14.75" customHeight="1" x14ac:dyDescent="0.35">
      <c r="A1126" s="8"/>
      <c r="B1126" s="129">
        <v>43740839000179</v>
      </c>
      <c r="C1126" s="125" t="s">
        <v>8761</v>
      </c>
      <c r="D1126" s="122"/>
      <c r="E1126" s="126" t="s">
        <v>8391</v>
      </c>
      <c r="F1126" s="126" t="s">
        <v>163</v>
      </c>
      <c r="G1126" s="126" t="s">
        <v>3547</v>
      </c>
      <c r="H1126" s="127">
        <v>1</v>
      </c>
      <c r="I1126" s="127">
        <v>0</v>
      </c>
      <c r="J1126" s="127">
        <v>0</v>
      </c>
      <c r="K1126" s="126" t="s">
        <v>215</v>
      </c>
      <c r="L1126" s="126" t="s">
        <v>215</v>
      </c>
      <c r="M1126" s="153">
        <v>3.8E-3</v>
      </c>
      <c r="N1126" s="128" t="s">
        <v>46</v>
      </c>
      <c r="O1126" s="155">
        <v>44524</v>
      </c>
      <c r="P1126" s="153">
        <v>1.1403810647999999E-2</v>
      </c>
      <c r="Q1126" s="153">
        <v>0.10608098307000001</v>
      </c>
      <c r="R1126" s="153">
        <v>0.13723755779999999</v>
      </c>
      <c r="S1126" s="153">
        <v>0.26813669330000001</v>
      </c>
      <c r="T1126" s="153">
        <v>0.44214514979000002</v>
      </c>
      <c r="U1126" s="153">
        <v>0.93479200426999998</v>
      </c>
      <c r="V1126" s="153">
        <v>1.0237629800000001</v>
      </c>
      <c r="W1126" s="153">
        <v>1.0307012125999999</v>
      </c>
      <c r="X1126" s="153">
        <v>1.0379578411999999</v>
      </c>
      <c r="Y1126" s="153">
        <v>1.0343990795</v>
      </c>
      <c r="Z1126" s="153">
        <v>5.5705513711999995E-3</v>
      </c>
      <c r="AA1126" s="153">
        <v>3.7235103682999996E-3</v>
      </c>
      <c r="AB1126" s="178">
        <v>0.65922599828999995</v>
      </c>
      <c r="AC1126" s="177">
        <v>0.78888945028000002</v>
      </c>
      <c r="AD1126" s="153">
        <v>-1.0505856566E-3</v>
      </c>
      <c r="AE1126" s="153">
        <v>-1.7667333118E-3</v>
      </c>
      <c r="AF1126" s="181">
        <v>1.5859703000000001</v>
      </c>
      <c r="AG1126" s="180">
        <v>75910.988589999994</v>
      </c>
      <c r="AH1126" s="180">
        <v>-14506.13277</v>
      </c>
      <c r="AI1126" s="128" t="s">
        <v>46</v>
      </c>
      <c r="AJ1126" s="128" t="s">
        <v>46</v>
      </c>
      <c r="AK1126" s="128" t="s">
        <v>46</v>
      </c>
    </row>
    <row r="1127" spans="1:37" ht="14.75" customHeight="1" x14ac:dyDescent="0.35">
      <c r="A1127" s="8"/>
      <c r="B1127" s="129">
        <v>19620324000150</v>
      </c>
      <c r="C1127" s="125" t="s">
        <v>8762</v>
      </c>
      <c r="D1127" s="122" t="s">
        <v>3401</v>
      </c>
      <c r="E1127" s="126" t="s">
        <v>8763</v>
      </c>
      <c r="F1127" s="126" t="s">
        <v>163</v>
      </c>
      <c r="G1127" s="126" t="s">
        <v>4598</v>
      </c>
      <c r="H1127" s="127">
        <v>5000</v>
      </c>
      <c r="I1127" s="127">
        <v>0</v>
      </c>
      <c r="J1127" s="127">
        <v>0</v>
      </c>
      <c r="K1127" s="126" t="s">
        <v>223</v>
      </c>
      <c r="L1127" s="126" t="s">
        <v>224</v>
      </c>
      <c r="M1127" s="153">
        <v>6.9999999999999993E-3</v>
      </c>
      <c r="N1127" s="128" t="s">
        <v>219</v>
      </c>
      <c r="O1127" s="155">
        <v>41716</v>
      </c>
      <c r="P1127" s="153">
        <v>2.9320721023E-3</v>
      </c>
      <c r="Q1127" s="153">
        <v>0.11286326795000001</v>
      </c>
      <c r="R1127" s="153">
        <v>6.7294983225999999E-2</v>
      </c>
      <c r="S1127" s="153">
        <v>0.14106016525999998</v>
      </c>
      <c r="T1127" s="153">
        <v>0.28754611299999999</v>
      </c>
      <c r="U1127" s="153">
        <v>0.24034751557</v>
      </c>
      <c r="V1127" s="153">
        <v>1.0892172392999999</v>
      </c>
      <c r="W1127" s="153">
        <v>0.50540844597000001</v>
      </c>
      <c r="X1127" s="153">
        <v>0.54604426874000001</v>
      </c>
      <c r="Y1127" s="153">
        <v>0.67271445756999992</v>
      </c>
      <c r="Z1127" s="153">
        <v>5.6101302681999997E-2</v>
      </c>
      <c r="AA1127" s="153">
        <v>4.4568965299E-2</v>
      </c>
      <c r="AB1127" s="178">
        <v>-1.0144458534</v>
      </c>
      <c r="AC1127" s="177">
        <v>0.12156996238999999</v>
      </c>
      <c r="AD1127" s="153">
        <v>-4.9774344172999994E-2</v>
      </c>
      <c r="AE1127" s="153">
        <v>-7.2643555051000008E-2</v>
      </c>
      <c r="AF1127" s="181">
        <v>3.0533605000000001</v>
      </c>
      <c r="AG1127" s="180">
        <v>20514.142059999998</v>
      </c>
      <c r="AH1127" s="180">
        <v>-1548.85718</v>
      </c>
      <c r="AI1127" s="128" t="s">
        <v>46</v>
      </c>
      <c r="AJ1127" s="128" t="s">
        <v>46</v>
      </c>
      <c r="AK1127" s="128" t="s">
        <v>46</v>
      </c>
    </row>
    <row r="1128" spans="1:37" ht="14.75" customHeight="1" x14ac:dyDescent="0.35">
      <c r="A1128" s="8"/>
      <c r="B1128" s="129">
        <v>23600995000127</v>
      </c>
      <c r="C1128" s="125" t="s">
        <v>8764</v>
      </c>
      <c r="D1128" s="122" t="s">
        <v>3552</v>
      </c>
      <c r="E1128" s="126" t="s">
        <v>8763</v>
      </c>
      <c r="F1128" s="126" t="s">
        <v>163</v>
      </c>
      <c r="G1128" s="126" t="s">
        <v>3547</v>
      </c>
      <c r="H1128" s="127">
        <v>25000</v>
      </c>
      <c r="I1128" s="127">
        <v>0</v>
      </c>
      <c r="J1128" s="127">
        <v>0</v>
      </c>
      <c r="K1128" s="126" t="s">
        <v>224</v>
      </c>
      <c r="L1128" s="126" t="s">
        <v>3378</v>
      </c>
      <c r="M1128" s="153">
        <v>8.0000000000000002E-3</v>
      </c>
      <c r="N1128" s="128" t="s">
        <v>7526</v>
      </c>
      <c r="O1128" s="155">
        <v>42458</v>
      </c>
      <c r="P1128" s="153">
        <v>1.2888747793E-2</v>
      </c>
      <c r="Q1128" s="153">
        <v>0.11695461792</v>
      </c>
      <c r="R1128" s="153">
        <v>0.14801582074</v>
      </c>
      <c r="S1128" s="153">
        <v>0.28556710610000002</v>
      </c>
      <c r="T1128" s="153">
        <v>0.45764606657999995</v>
      </c>
      <c r="U1128" s="153">
        <v>1.0565151206000001</v>
      </c>
      <c r="V1128" s="153">
        <v>1.1287019094999999</v>
      </c>
      <c r="W1128" s="153">
        <v>1.1116496705999999</v>
      </c>
      <c r="X1128" s="153">
        <v>1.1054310146999999</v>
      </c>
      <c r="Y1128" s="153">
        <v>1.0706634919</v>
      </c>
      <c r="Z1128" s="153">
        <v>1.0434241360000001E-2</v>
      </c>
      <c r="AA1128" s="153">
        <v>9.8119868268E-3</v>
      </c>
      <c r="AB1128" s="178">
        <v>1.2730841525000001</v>
      </c>
      <c r="AC1128" s="177">
        <v>0.35568995912000001</v>
      </c>
      <c r="AD1128" s="153">
        <v>-1.730478302E-3</v>
      </c>
      <c r="AE1128" s="153">
        <v>-2.6467176624999998E-2</v>
      </c>
      <c r="AF1128" s="181">
        <v>2.3591126999999998</v>
      </c>
      <c r="AG1128" s="180">
        <v>140141.61157000001</v>
      </c>
      <c r="AH1128" s="180">
        <v>59057.939100000003</v>
      </c>
      <c r="AI1128" s="128" t="s">
        <v>46</v>
      </c>
      <c r="AJ1128" s="128" t="s">
        <v>46</v>
      </c>
      <c r="AK1128" s="128" t="s">
        <v>46</v>
      </c>
    </row>
    <row r="1129" spans="1:37" ht="14.75" customHeight="1" x14ac:dyDescent="0.35">
      <c r="A1129" s="8"/>
      <c r="B1129" s="129">
        <v>13409618000151</v>
      </c>
      <c r="C1129" s="125" t="s">
        <v>8765</v>
      </c>
      <c r="D1129" s="122"/>
      <c r="E1129" s="126" t="s">
        <v>7558</v>
      </c>
      <c r="F1129" s="126" t="s">
        <v>114</v>
      </c>
      <c r="G1129" s="126" t="s">
        <v>115</v>
      </c>
      <c r="H1129" s="127" t="s">
        <v>46</v>
      </c>
      <c r="I1129" s="127" t="s">
        <v>46</v>
      </c>
      <c r="J1129" s="127" t="s">
        <v>46</v>
      </c>
      <c r="K1129" s="126" t="s">
        <v>220</v>
      </c>
      <c r="L1129" s="126" t="s">
        <v>268</v>
      </c>
      <c r="M1129" s="153">
        <v>1.7500000000000002E-2</v>
      </c>
      <c r="N1129" s="128" t="s">
        <v>8766</v>
      </c>
      <c r="O1129" s="155">
        <v>45114</v>
      </c>
      <c r="P1129" s="153">
        <v>2.1312635224999998E-2</v>
      </c>
      <c r="Q1129" s="153">
        <v>0.29454796842000003</v>
      </c>
      <c r="R1129" s="153">
        <v>0.20110303855</v>
      </c>
      <c r="S1129" s="153">
        <v>0.33609473483999996</v>
      </c>
      <c r="T1129" s="153" t="s">
        <v>46</v>
      </c>
      <c r="U1129" s="153">
        <v>1.7470371627000001</v>
      </c>
      <c r="V1129" s="153">
        <v>2.8426141723000002</v>
      </c>
      <c r="W1129" s="153">
        <v>1.5103529166999998</v>
      </c>
      <c r="X1129" s="153">
        <v>1.3010235978</v>
      </c>
      <c r="Y1129" s="153" t="s">
        <v>46</v>
      </c>
      <c r="Z1129" s="153">
        <v>0.15360487622999999</v>
      </c>
      <c r="AA1129" s="153">
        <v>0.14176018873000001</v>
      </c>
      <c r="AB1129" s="178">
        <v>0.47422050816</v>
      </c>
      <c r="AC1129" s="177">
        <v>0.10686949609</v>
      </c>
      <c r="AD1129" s="153">
        <v>-0.11555565332000001</v>
      </c>
      <c r="AE1129" s="153">
        <v>-0.13194915999999998</v>
      </c>
      <c r="AF1129" s="181">
        <v>9.31951295</v>
      </c>
      <c r="AG1129" s="180">
        <v>42209.489159999997</v>
      </c>
      <c r="AH1129" s="180">
        <v>-398.91667999999999</v>
      </c>
      <c r="AI1129" s="128" t="s">
        <v>46</v>
      </c>
      <c r="AJ1129" s="128" t="s">
        <v>46</v>
      </c>
      <c r="AK1129" s="128" t="s">
        <v>46</v>
      </c>
    </row>
    <row r="1130" spans="1:37" ht="14.75" customHeight="1" x14ac:dyDescent="0.35">
      <c r="A1130" s="8"/>
      <c r="B1130" s="129">
        <v>39573804000115</v>
      </c>
      <c r="C1130" s="125" t="s">
        <v>8767</v>
      </c>
      <c r="D1130" s="122"/>
      <c r="E1130" s="126" t="s">
        <v>8768</v>
      </c>
      <c r="F1130" s="126" t="s">
        <v>114</v>
      </c>
      <c r="G1130" s="126" t="s">
        <v>115</v>
      </c>
      <c r="H1130" s="127">
        <v>5000</v>
      </c>
      <c r="I1130" s="127">
        <v>5000</v>
      </c>
      <c r="J1130" s="127">
        <v>5000</v>
      </c>
      <c r="K1130" s="126" t="s">
        <v>222</v>
      </c>
      <c r="L1130" s="126" t="s">
        <v>221</v>
      </c>
      <c r="M1130" s="153">
        <v>1.3500000000000002E-2</v>
      </c>
      <c r="N1130" s="128" t="s">
        <v>46</v>
      </c>
      <c r="O1130" s="155">
        <v>44167</v>
      </c>
      <c r="P1130" s="153">
        <v>2.6274492544000001E-2</v>
      </c>
      <c r="Q1130" s="153">
        <v>0.14307143446000001</v>
      </c>
      <c r="R1130" s="153">
        <v>4.7204406211999998E-2</v>
      </c>
      <c r="S1130" s="153">
        <v>0.101227532</v>
      </c>
      <c r="T1130" s="153">
        <v>0.13814600972999999</v>
      </c>
      <c r="U1130" s="153">
        <v>2.1537700252</v>
      </c>
      <c r="V1130" s="153">
        <v>1.3807492525999998</v>
      </c>
      <c r="W1130" s="153">
        <v>0.35452130966000001</v>
      </c>
      <c r="X1130" s="153">
        <v>0.39185204121</v>
      </c>
      <c r="Y1130" s="153">
        <v>0.32319274649999996</v>
      </c>
      <c r="Z1130" s="153">
        <v>0.12285852267</v>
      </c>
      <c r="AA1130" s="153">
        <v>0.12058405808</v>
      </c>
      <c r="AB1130" s="178">
        <v>-0.56275366813000005</v>
      </c>
      <c r="AC1130" s="177">
        <v>-0.16861354782999999</v>
      </c>
      <c r="AD1130" s="153">
        <v>-0.14397937427000002</v>
      </c>
      <c r="AE1130" s="153">
        <v>-0.17917207564000001</v>
      </c>
      <c r="AF1130" s="181">
        <v>1.422399</v>
      </c>
      <c r="AG1130" s="180">
        <v>49217.137730000002</v>
      </c>
      <c r="AH1130" s="180">
        <v>-121980.68927</v>
      </c>
      <c r="AI1130" s="128" t="s">
        <v>46</v>
      </c>
      <c r="AJ1130" s="128" t="s">
        <v>46</v>
      </c>
      <c r="AK1130" s="128" t="s">
        <v>46</v>
      </c>
    </row>
    <row r="1131" spans="1:37" ht="14.75" customHeight="1" x14ac:dyDescent="0.35">
      <c r="A1131" s="8"/>
      <c r="B1131" s="129">
        <v>34633411000136</v>
      </c>
      <c r="C1131" s="125" t="s">
        <v>8769</v>
      </c>
      <c r="D1131" s="122" t="s">
        <v>3401</v>
      </c>
      <c r="E1131" s="126" t="s">
        <v>8768</v>
      </c>
      <c r="F1131" s="126" t="s">
        <v>114</v>
      </c>
      <c r="G1131" s="126" t="s">
        <v>115</v>
      </c>
      <c r="H1131" s="127">
        <v>50000</v>
      </c>
      <c r="I1131" s="127">
        <v>10000</v>
      </c>
      <c r="J1131" s="127">
        <v>10000</v>
      </c>
      <c r="K1131" s="126" t="s">
        <v>222</v>
      </c>
      <c r="L1131" s="126" t="s">
        <v>221</v>
      </c>
      <c r="M1131" s="153">
        <v>1.95E-2</v>
      </c>
      <c r="N1131" s="128" t="s">
        <v>8770</v>
      </c>
      <c r="O1131" s="155">
        <v>43768</v>
      </c>
      <c r="P1131" s="153">
        <v>2.5458514413999999E-2</v>
      </c>
      <c r="Q1131" s="153">
        <v>0.13916095294</v>
      </c>
      <c r="R1131" s="153">
        <v>4.3621170748999995E-2</v>
      </c>
      <c r="S1131" s="153">
        <v>0.10035871079</v>
      </c>
      <c r="T1131" s="153">
        <v>0.13728409383000001</v>
      </c>
      <c r="U1131" s="153">
        <v>2.0868827490999999</v>
      </c>
      <c r="V1131" s="153">
        <v>1.3430101019</v>
      </c>
      <c r="W1131" s="153">
        <v>0.32760998016999998</v>
      </c>
      <c r="X1131" s="153">
        <v>0.38848883204000001</v>
      </c>
      <c r="Y1131" s="153">
        <v>0.32117629327999997</v>
      </c>
      <c r="Z1131" s="153">
        <v>0.12292504592</v>
      </c>
      <c r="AA1131" s="153">
        <v>0.16293540848999999</v>
      </c>
      <c r="AB1131" s="178">
        <v>-0.58840575426999997</v>
      </c>
      <c r="AC1131" s="177">
        <v>-6.2108874209999998E-2</v>
      </c>
      <c r="AD1131" s="153">
        <v>-0.14401921993</v>
      </c>
      <c r="AE1131" s="153">
        <v>-0.30628639899999999</v>
      </c>
      <c r="AF1131" s="181">
        <v>1.4646262999999999</v>
      </c>
      <c r="AG1131" s="180">
        <v>27614.623589999999</v>
      </c>
      <c r="AH1131" s="180">
        <v>-113261.88787000001</v>
      </c>
      <c r="AI1131" s="128" t="s">
        <v>46</v>
      </c>
      <c r="AJ1131" s="128" t="s">
        <v>46</v>
      </c>
      <c r="AK1131" s="128" t="s">
        <v>46</v>
      </c>
    </row>
    <row r="1132" spans="1:37" ht="14.75" customHeight="1" x14ac:dyDescent="0.35">
      <c r="A1132" s="8"/>
      <c r="B1132" s="129">
        <v>25285196000139</v>
      </c>
      <c r="C1132" s="125" t="s">
        <v>8771</v>
      </c>
      <c r="D1132" s="122"/>
      <c r="E1132" s="126" t="s">
        <v>8772</v>
      </c>
      <c r="F1132" s="126" t="s">
        <v>114</v>
      </c>
      <c r="G1132" s="126" t="s">
        <v>115</v>
      </c>
      <c r="H1132" s="127">
        <v>500000</v>
      </c>
      <c r="I1132" s="127">
        <v>10000</v>
      </c>
      <c r="J1132" s="127">
        <v>500000</v>
      </c>
      <c r="K1132" s="126" t="s">
        <v>3396</v>
      </c>
      <c r="L1132" s="126" t="s">
        <v>7515</v>
      </c>
      <c r="M1132" s="153">
        <v>1.6500000000000001E-2</v>
      </c>
      <c r="N1132" s="128" t="s">
        <v>8773</v>
      </c>
      <c r="O1132" s="155">
        <v>42692</v>
      </c>
      <c r="P1132" s="153">
        <v>3.4907861695999999E-2</v>
      </c>
      <c r="Q1132" s="153">
        <v>0.27049625105000003</v>
      </c>
      <c r="R1132" s="153">
        <v>6.3360658442000006E-2</v>
      </c>
      <c r="S1132" s="153">
        <v>-3.6000416283999997E-2</v>
      </c>
      <c r="T1132" s="153">
        <v>-8.5636770254000003E-3</v>
      </c>
      <c r="U1132" s="153">
        <v>2.8614636816000001</v>
      </c>
      <c r="V1132" s="153">
        <v>2.6104966226999999</v>
      </c>
      <c r="W1132" s="153">
        <v>0.47586031503999998</v>
      </c>
      <c r="X1132" s="153">
        <v>-0.13935770560999999</v>
      </c>
      <c r="Y1132" s="153">
        <v>-2.0034732115999997E-2</v>
      </c>
      <c r="Z1132" s="153">
        <v>0.19727388506000001</v>
      </c>
      <c r="AA1132" s="153">
        <v>0.24880625874000001</v>
      </c>
      <c r="AB1132" s="178">
        <v>-0.21985743051000001</v>
      </c>
      <c r="AC1132" s="177">
        <v>7.8900640556999996E-2</v>
      </c>
      <c r="AD1132" s="153">
        <v>-0.18972879292999997</v>
      </c>
      <c r="AE1132" s="153">
        <v>-0.49284687308999997</v>
      </c>
      <c r="AF1132" s="181">
        <v>1.89796711</v>
      </c>
      <c r="AG1132" s="180">
        <v>55914.6463</v>
      </c>
      <c r="AH1132" s="180">
        <v>-23236.505539999998</v>
      </c>
      <c r="AI1132" s="128" t="s">
        <v>46</v>
      </c>
      <c r="AJ1132" s="128" t="s">
        <v>46</v>
      </c>
      <c r="AK1132" s="128" t="s">
        <v>46</v>
      </c>
    </row>
    <row r="1133" spans="1:37" ht="14.75" customHeight="1" x14ac:dyDescent="0.35">
      <c r="A1133" s="8"/>
      <c r="B1133" s="129">
        <v>47756039000105</v>
      </c>
      <c r="C1133" s="125" t="s">
        <v>8774</v>
      </c>
      <c r="D1133" s="122"/>
      <c r="E1133" s="126" t="s">
        <v>8775</v>
      </c>
      <c r="F1133" s="126" t="s">
        <v>114</v>
      </c>
      <c r="G1133" s="126" t="s">
        <v>115</v>
      </c>
      <c r="H1133" s="127">
        <v>100000</v>
      </c>
      <c r="I1133" s="127">
        <v>25000</v>
      </c>
      <c r="J1133" s="127">
        <v>50000</v>
      </c>
      <c r="K1133" s="126" t="s">
        <v>222</v>
      </c>
      <c r="L1133" s="126" t="s">
        <v>221</v>
      </c>
      <c r="M1133" s="153">
        <v>1.8500000000000003E-2</v>
      </c>
      <c r="N1133" s="128" t="s">
        <v>8776</v>
      </c>
      <c r="O1133" s="155">
        <v>44833</v>
      </c>
      <c r="P1133" s="153">
        <v>3.6353369236000001E-2</v>
      </c>
      <c r="Q1133" s="153">
        <v>0.39424189906000001</v>
      </c>
      <c r="R1133" s="153">
        <v>0.21910665336000001</v>
      </c>
      <c r="S1133" s="153">
        <v>0.16177191165999999</v>
      </c>
      <c r="T1133" s="153">
        <v>0.21153092640000001</v>
      </c>
      <c r="U1133" s="153">
        <v>2.9799546782999999</v>
      </c>
      <c r="V1133" s="153">
        <v>3.8047371896</v>
      </c>
      <c r="W1133" s="153">
        <v>1.6455662498000001</v>
      </c>
      <c r="X1133" s="153">
        <v>0.62621949324000004</v>
      </c>
      <c r="Y1133" s="153">
        <v>0.49487684229000001</v>
      </c>
      <c r="Z1133" s="153">
        <v>0.20168176718000003</v>
      </c>
      <c r="AA1133" s="153">
        <v>0.19965616782000001</v>
      </c>
      <c r="AB1133" s="178">
        <v>0.48759879071000001</v>
      </c>
      <c r="AC1133" s="177">
        <v>-0.15725269394999999</v>
      </c>
      <c r="AD1133" s="153">
        <v>-0.14562821826</v>
      </c>
      <c r="AE1133" s="153">
        <v>-0.27448156794</v>
      </c>
      <c r="AF1133" s="181">
        <v>1.2231970000000001</v>
      </c>
      <c r="AG1133" s="180">
        <v>19114.772690000002</v>
      </c>
      <c r="AH1133" s="180">
        <v>-912.05507</v>
      </c>
      <c r="AI1133" s="128" t="s">
        <v>46</v>
      </c>
      <c r="AJ1133" s="128" t="s">
        <v>46</v>
      </c>
      <c r="AK1133" s="128" t="s">
        <v>46</v>
      </c>
    </row>
    <row r="1134" spans="1:37" ht="14.75" customHeight="1" x14ac:dyDescent="0.35">
      <c r="A1134" s="8"/>
      <c r="B1134" s="129">
        <v>45963889000140</v>
      </c>
      <c r="C1134" s="125" t="s">
        <v>8777</v>
      </c>
      <c r="D1134" s="122"/>
      <c r="E1134" s="126" t="s">
        <v>8758</v>
      </c>
      <c r="F1134" s="126" t="s">
        <v>163</v>
      </c>
      <c r="G1134" s="126" t="s">
        <v>6822</v>
      </c>
      <c r="H1134" s="127" t="s">
        <v>46</v>
      </c>
      <c r="I1134" s="127" t="s">
        <v>46</v>
      </c>
      <c r="J1134" s="127" t="s">
        <v>46</v>
      </c>
      <c r="K1134" s="126" t="s">
        <v>215</v>
      </c>
      <c r="L1134" s="126" t="s">
        <v>215</v>
      </c>
      <c r="M1134" s="153">
        <v>5.0000000000000001E-3</v>
      </c>
      <c r="N1134" s="128" t="s">
        <v>46</v>
      </c>
      <c r="O1134" s="155">
        <v>44771</v>
      </c>
      <c r="P1134" s="153">
        <v>1.1696382093E-2</v>
      </c>
      <c r="Q1134" s="153">
        <v>0.1002768661</v>
      </c>
      <c r="R1134" s="153">
        <v>0.12771242835000002</v>
      </c>
      <c r="S1134" s="153">
        <v>0.24641825796</v>
      </c>
      <c r="T1134" s="153">
        <v>0.40664141186999997</v>
      </c>
      <c r="U1134" s="153">
        <v>0.95877464095999998</v>
      </c>
      <c r="V1134" s="153">
        <v>0.96774879244000001</v>
      </c>
      <c r="W1134" s="153">
        <v>0.95916421774000005</v>
      </c>
      <c r="X1134" s="153">
        <v>0.95388572120000004</v>
      </c>
      <c r="Y1134" s="153">
        <v>0.95133804439000003</v>
      </c>
      <c r="Z1134" s="153">
        <v>1.0859748304999999E-3</v>
      </c>
      <c r="AA1134" s="153">
        <v>9.5713721722999999E-4</v>
      </c>
      <c r="AB1134" s="178">
        <v>-6.8617201545000004</v>
      </c>
      <c r="AC1134" s="177">
        <v>-9.3452079718000007</v>
      </c>
      <c r="AD1134" s="153">
        <v>0</v>
      </c>
      <c r="AE1134" s="153">
        <v>0</v>
      </c>
      <c r="AF1134" s="181">
        <v>1.4371120500000001</v>
      </c>
      <c r="AG1134" s="180">
        <v>25840.64733</v>
      </c>
      <c r="AH1134" s="180">
        <v>-3186.8916100000001</v>
      </c>
      <c r="AI1134" s="128" t="s">
        <v>46</v>
      </c>
      <c r="AJ1134" s="128" t="s">
        <v>46</v>
      </c>
      <c r="AK1134" s="128" t="s">
        <v>46</v>
      </c>
    </row>
    <row r="1135" spans="1:37" ht="14.75" customHeight="1" x14ac:dyDescent="0.35">
      <c r="A1135" s="8"/>
      <c r="B1135" s="129">
        <v>51197110000126</v>
      </c>
      <c r="C1135" s="125" t="s">
        <v>8778</v>
      </c>
      <c r="D1135" s="122"/>
      <c r="E1135" s="126" t="s">
        <v>8758</v>
      </c>
      <c r="F1135" s="126" t="s">
        <v>163</v>
      </c>
      <c r="G1135" s="126" t="s">
        <v>3570</v>
      </c>
      <c r="H1135" s="127">
        <v>0</v>
      </c>
      <c r="I1135" s="127">
        <v>0</v>
      </c>
      <c r="J1135" s="127">
        <v>0</v>
      </c>
      <c r="K1135" s="126" t="s">
        <v>215</v>
      </c>
      <c r="L1135" s="126" t="s">
        <v>215</v>
      </c>
      <c r="M1135" s="153">
        <v>5.0000000000000001E-3</v>
      </c>
      <c r="N1135" s="128" t="s">
        <v>8779</v>
      </c>
      <c r="O1135" s="155">
        <v>45107</v>
      </c>
      <c r="P1135" s="153">
        <v>1.2146182431000001E-2</v>
      </c>
      <c r="Q1135" s="153">
        <v>0.10500433986</v>
      </c>
      <c r="R1135" s="153">
        <v>0.13469438183999999</v>
      </c>
      <c r="S1135" s="153">
        <v>0.27205841140999998</v>
      </c>
      <c r="T1135" s="153" t="s">
        <v>46</v>
      </c>
      <c r="U1135" s="153">
        <v>0.99564562843999993</v>
      </c>
      <c r="V1135" s="153">
        <v>1.0133725459</v>
      </c>
      <c r="W1135" s="153">
        <v>1.0116010873999999</v>
      </c>
      <c r="X1135" s="153">
        <v>1.0531388222</v>
      </c>
      <c r="Y1135" s="153" t="s">
        <v>46</v>
      </c>
      <c r="Z1135" s="153">
        <v>1.2530454659000002E-3</v>
      </c>
      <c r="AA1135" s="153">
        <v>2.0124855868000001E-3</v>
      </c>
      <c r="AB1135" s="178">
        <v>1.5713339307</v>
      </c>
      <c r="AC1135" s="177">
        <v>3.6989776103000001</v>
      </c>
      <c r="AD1135" s="153">
        <v>0</v>
      </c>
      <c r="AE1135" s="153">
        <v>-8.8679698137000002E-5</v>
      </c>
      <c r="AF1135" s="181">
        <v>1.3186368399999999</v>
      </c>
      <c r="AG1135" s="180">
        <v>197484.54947999999</v>
      </c>
      <c r="AH1135" s="180">
        <v>-16679.540779999999</v>
      </c>
      <c r="AI1135" s="128" t="s">
        <v>46</v>
      </c>
      <c r="AJ1135" s="128" t="s">
        <v>46</v>
      </c>
      <c r="AK1135" s="128" t="s">
        <v>46</v>
      </c>
    </row>
    <row r="1136" spans="1:37" ht="14.75" customHeight="1" x14ac:dyDescent="0.35">
      <c r="A1136" s="8"/>
      <c r="B1136" s="129">
        <v>24552346000160</v>
      </c>
      <c r="C1136" s="125" t="s">
        <v>8780</v>
      </c>
      <c r="D1136" s="122" t="s">
        <v>3393</v>
      </c>
      <c r="E1136" s="126" t="s">
        <v>8758</v>
      </c>
      <c r="F1136" s="126" t="s">
        <v>163</v>
      </c>
      <c r="G1136" s="126" t="s">
        <v>3547</v>
      </c>
      <c r="H1136" s="127" t="s">
        <v>46</v>
      </c>
      <c r="I1136" s="127" t="s">
        <v>46</v>
      </c>
      <c r="J1136" s="127" t="s">
        <v>46</v>
      </c>
      <c r="K1136" s="126" t="s">
        <v>214</v>
      </c>
      <c r="L1136" s="126" t="s">
        <v>3554</v>
      </c>
      <c r="M1136" s="153">
        <v>9.0000000000000011E-3</v>
      </c>
      <c r="N1136" s="128" t="s">
        <v>8781</v>
      </c>
      <c r="O1136" s="155">
        <v>42646</v>
      </c>
      <c r="P1136" s="153">
        <v>2.2155224112999999E-2</v>
      </c>
      <c r="Q1136" s="153">
        <v>0.10638128296999999</v>
      </c>
      <c r="R1136" s="153">
        <v>8.0521604908000005E-2</v>
      </c>
      <c r="S1136" s="153">
        <v>0.19146404050000002</v>
      </c>
      <c r="T1136" s="153">
        <v>0.30459056211000002</v>
      </c>
      <c r="U1136" s="153">
        <v>1.8161057732000001</v>
      </c>
      <c r="V1136" s="153">
        <v>1.0266611046</v>
      </c>
      <c r="W1136" s="153">
        <v>0.60474491935999997</v>
      </c>
      <c r="X1136" s="153">
        <v>0.74115780165999989</v>
      </c>
      <c r="Y1136" s="153">
        <v>0.71258996560999999</v>
      </c>
      <c r="Z1136" s="153">
        <v>5.7560322145000002E-2</v>
      </c>
      <c r="AA1136" s="153">
        <v>4.6221313702E-2</v>
      </c>
      <c r="AB1136" s="178">
        <v>-0.78885463605999995</v>
      </c>
      <c r="AC1136" s="177">
        <v>7.1030041813000003E-2</v>
      </c>
      <c r="AD1136" s="153">
        <v>-4.9727719323999997E-2</v>
      </c>
      <c r="AE1136" s="153">
        <v>-8.2754048306999992E-2</v>
      </c>
      <c r="AF1136" s="181">
        <v>2.1766587999999998</v>
      </c>
      <c r="AG1136" s="180">
        <v>10527.79891</v>
      </c>
      <c r="AH1136" s="180">
        <v>-4077.8280800000002</v>
      </c>
      <c r="AI1136" s="128" t="s">
        <v>46</v>
      </c>
      <c r="AJ1136" s="128" t="s">
        <v>46</v>
      </c>
      <c r="AK1136" s="128" t="s">
        <v>46</v>
      </c>
    </row>
    <row r="1137" spans="1:37" ht="14.75" customHeight="1" x14ac:dyDescent="0.35">
      <c r="A1137" s="8"/>
      <c r="B1137" s="129">
        <v>51681170000110</v>
      </c>
      <c r="C1137" s="125" t="s">
        <v>8782</v>
      </c>
      <c r="D1137" s="122"/>
      <c r="E1137" s="126" t="s">
        <v>8783</v>
      </c>
      <c r="F1137" s="126" t="s">
        <v>114</v>
      </c>
      <c r="G1137" s="126" t="s">
        <v>5078</v>
      </c>
      <c r="H1137" s="127" t="s">
        <v>46</v>
      </c>
      <c r="I1137" s="127" t="s">
        <v>46</v>
      </c>
      <c r="J1137" s="127" t="s">
        <v>46</v>
      </c>
      <c r="K1137" s="126" t="s">
        <v>214</v>
      </c>
      <c r="L1137" s="126" t="s">
        <v>3556</v>
      </c>
      <c r="M1137" s="153">
        <v>0.02</v>
      </c>
      <c r="N1137" s="128" t="s">
        <v>8452</v>
      </c>
      <c r="O1137" s="155">
        <v>45173</v>
      </c>
      <c r="P1137" s="153">
        <v>4.4791497789000004E-2</v>
      </c>
      <c r="Q1137" s="153">
        <v>0.55601471691000004</v>
      </c>
      <c r="R1137" s="153">
        <v>0.21070830357999998</v>
      </c>
      <c r="S1137" s="153">
        <v>0.33108485078</v>
      </c>
      <c r="T1137" s="153" t="s">
        <v>46</v>
      </c>
      <c r="U1137" s="153">
        <v>3.6716440920999998</v>
      </c>
      <c r="V1137" s="153">
        <v>5.3659691586999996</v>
      </c>
      <c r="W1137" s="153">
        <v>1.5824917573999999</v>
      </c>
      <c r="X1137" s="153">
        <v>1.2816303235000002</v>
      </c>
      <c r="Y1137" s="153" t="s">
        <v>46</v>
      </c>
      <c r="Z1137" s="153">
        <v>0.29154131416000001</v>
      </c>
      <c r="AA1137" s="153">
        <v>0.27141338649000002</v>
      </c>
      <c r="AB1137" s="178">
        <v>0.39544344101000001</v>
      </c>
      <c r="AC1137" s="177">
        <v>0.13012581634000001</v>
      </c>
      <c r="AD1137" s="153">
        <v>-0.26458817496000003</v>
      </c>
      <c r="AE1137" s="153">
        <v>-0.32195905242</v>
      </c>
      <c r="AF1137" s="181">
        <v>1.2637659000000001</v>
      </c>
      <c r="AG1137" s="180">
        <v>11704.817059999999</v>
      </c>
      <c r="AH1137" s="180">
        <v>1657.6074599999999</v>
      </c>
      <c r="AI1137" s="128" t="s">
        <v>46</v>
      </c>
      <c r="AJ1137" s="128" t="s">
        <v>46</v>
      </c>
      <c r="AK1137" s="128" t="s">
        <v>46</v>
      </c>
    </row>
    <row r="1138" spans="1:37" ht="14.75" customHeight="1" x14ac:dyDescent="0.35">
      <c r="A1138" s="8"/>
      <c r="B1138" s="129">
        <v>43917521000110</v>
      </c>
      <c r="C1138" s="125" t="s">
        <v>8784</v>
      </c>
      <c r="D1138" s="122"/>
      <c r="E1138" s="126" t="s">
        <v>8783</v>
      </c>
      <c r="F1138" s="126" t="s">
        <v>114</v>
      </c>
      <c r="G1138" s="126" t="s">
        <v>115</v>
      </c>
      <c r="H1138" s="127" t="s">
        <v>46</v>
      </c>
      <c r="I1138" s="127" t="s">
        <v>46</v>
      </c>
      <c r="J1138" s="127" t="s">
        <v>46</v>
      </c>
      <c r="K1138" s="126" t="s">
        <v>214</v>
      </c>
      <c r="L1138" s="126" t="s">
        <v>3556</v>
      </c>
      <c r="M1138" s="153">
        <v>0.01</v>
      </c>
      <c r="N1138" s="128" t="s">
        <v>8785</v>
      </c>
      <c r="O1138" s="155">
        <v>44501</v>
      </c>
      <c r="P1138" s="153">
        <v>3.6994799995000001E-2</v>
      </c>
      <c r="Q1138" s="153">
        <v>0.24749359814999999</v>
      </c>
      <c r="R1138" s="153">
        <v>4.0340211164000002E-2</v>
      </c>
      <c r="S1138" s="153">
        <v>-0.11326101978</v>
      </c>
      <c r="T1138" s="153">
        <v>1.2345451064999999E-2</v>
      </c>
      <c r="U1138" s="153">
        <v>3.0325339751000002</v>
      </c>
      <c r="V1138" s="153">
        <v>2.3885033511000002</v>
      </c>
      <c r="W1138" s="153">
        <v>0.30296884636999999</v>
      </c>
      <c r="X1138" s="153">
        <v>-0.43843370387000002</v>
      </c>
      <c r="Y1138" s="153">
        <v>2.8882196772000001E-2</v>
      </c>
      <c r="Z1138" s="153">
        <v>0.28687026495000001</v>
      </c>
      <c r="AA1138" s="153">
        <v>0.30034094752000001</v>
      </c>
      <c r="AB1138" s="178">
        <v>-0.15244587829</v>
      </c>
      <c r="AC1138" s="177">
        <v>-0.24484809960000001</v>
      </c>
      <c r="AD1138" s="153">
        <v>-0.19445495733000001</v>
      </c>
      <c r="AE1138" s="153">
        <v>-0.37073498792999998</v>
      </c>
      <c r="AF1138" s="181">
        <v>0.9814349</v>
      </c>
      <c r="AG1138" s="180">
        <v>63711.715429999997</v>
      </c>
      <c r="AH1138" s="180">
        <v>-9939.1823399999994</v>
      </c>
      <c r="AI1138" s="128" t="s">
        <v>46</v>
      </c>
      <c r="AJ1138" s="128" t="s">
        <v>46</v>
      </c>
      <c r="AK1138" s="128" t="s">
        <v>46</v>
      </c>
    </row>
    <row r="1139" spans="1:37" ht="14.75" customHeight="1" x14ac:dyDescent="0.35">
      <c r="A1139" s="8"/>
      <c r="B1139" s="129">
        <v>21329170000194</v>
      </c>
      <c r="C1139" s="125" t="s">
        <v>8786</v>
      </c>
      <c r="D1139" s="122"/>
      <c r="E1139" s="126" t="s">
        <v>8693</v>
      </c>
      <c r="F1139" s="126" t="s">
        <v>114</v>
      </c>
      <c r="G1139" s="126" t="s">
        <v>115</v>
      </c>
      <c r="H1139" s="127">
        <v>100000</v>
      </c>
      <c r="I1139" s="127">
        <v>10000</v>
      </c>
      <c r="J1139" s="127">
        <v>100000</v>
      </c>
      <c r="K1139" s="126" t="s">
        <v>222</v>
      </c>
      <c r="L1139" s="126" t="s">
        <v>221</v>
      </c>
      <c r="M1139" s="153">
        <v>0.02</v>
      </c>
      <c r="N1139" s="128" t="s">
        <v>8787</v>
      </c>
      <c r="O1139" s="155">
        <v>42109</v>
      </c>
      <c r="P1139" s="153">
        <v>7.1401193102999999E-2</v>
      </c>
      <c r="Q1139" s="153">
        <v>0.46332886891000002</v>
      </c>
      <c r="R1139" s="153">
        <v>0.28773411372000002</v>
      </c>
      <c r="S1139" s="153">
        <v>0.43231067867999995</v>
      </c>
      <c r="T1139" s="153">
        <v>0.60190190414</v>
      </c>
      <c r="U1139" s="153">
        <v>5.8528913246999998</v>
      </c>
      <c r="V1139" s="153">
        <v>4.4714795226000001</v>
      </c>
      <c r="W1139" s="153">
        <v>2.1609820569</v>
      </c>
      <c r="X1139" s="153">
        <v>1.6734757680999999</v>
      </c>
      <c r="Y1139" s="153">
        <v>1.4081501875999998</v>
      </c>
      <c r="Z1139" s="153">
        <v>0.19590115967999999</v>
      </c>
      <c r="AA1139" s="153">
        <v>0.22924081719</v>
      </c>
      <c r="AB1139" s="178">
        <v>0.81080596961999996</v>
      </c>
      <c r="AC1139" s="177">
        <v>0.31842719661000002</v>
      </c>
      <c r="AD1139" s="153">
        <v>-0.13123885018000001</v>
      </c>
      <c r="AE1139" s="153">
        <v>-0.44155442202000006</v>
      </c>
      <c r="AF1139" s="181">
        <v>4.0880204999999998</v>
      </c>
      <c r="AG1139" s="180">
        <v>145368.92572</v>
      </c>
      <c r="AH1139" s="180">
        <v>-11300</v>
      </c>
      <c r="AI1139" s="128" t="s">
        <v>46</v>
      </c>
      <c r="AJ1139" s="128" t="s">
        <v>46</v>
      </c>
      <c r="AK1139" s="128" t="s">
        <v>46</v>
      </c>
    </row>
    <row r="1140" spans="1:37" ht="14.75" customHeight="1" x14ac:dyDescent="0.35">
      <c r="A1140" s="8"/>
      <c r="B1140" s="129">
        <v>58754975000195</v>
      </c>
      <c r="C1140" s="125" t="s">
        <v>8788</v>
      </c>
      <c r="D1140" s="122"/>
      <c r="E1140" s="126" t="s">
        <v>8789</v>
      </c>
      <c r="F1140" s="126" t="s">
        <v>163</v>
      </c>
      <c r="G1140" s="126" t="s">
        <v>4507</v>
      </c>
      <c r="H1140" s="127" t="s">
        <v>46</v>
      </c>
      <c r="I1140" s="127" t="s">
        <v>46</v>
      </c>
      <c r="J1140" s="127" t="s">
        <v>46</v>
      </c>
      <c r="K1140" s="126" t="s">
        <v>216</v>
      </c>
      <c r="L1140" s="126" t="s">
        <v>7441</v>
      </c>
      <c r="M1140" s="153">
        <v>5.0000000000000001E-3</v>
      </c>
      <c r="N1140" s="128" t="s">
        <v>46</v>
      </c>
      <c r="O1140" s="155">
        <v>45672</v>
      </c>
      <c r="P1140" s="153">
        <v>1.1122973716E-2</v>
      </c>
      <c r="Q1140" s="153" t="s">
        <v>46</v>
      </c>
      <c r="R1140" s="153" t="s">
        <v>46</v>
      </c>
      <c r="S1140" s="153" t="s">
        <v>46</v>
      </c>
      <c r="T1140" s="153" t="s">
        <v>46</v>
      </c>
      <c r="U1140" s="153">
        <v>0.91177126791999996</v>
      </c>
      <c r="V1140" s="153" t="s">
        <v>46</v>
      </c>
      <c r="W1140" s="153" t="s">
        <v>46</v>
      </c>
      <c r="X1140" s="153" t="s">
        <v>46</v>
      </c>
      <c r="Y1140" s="153" t="s">
        <v>46</v>
      </c>
      <c r="Z1140" s="153" t="s">
        <v>46</v>
      </c>
      <c r="AA1140" s="153">
        <v>1.1633131001000002E-2</v>
      </c>
      <c r="AB1140" s="178" t="s">
        <v>46</v>
      </c>
      <c r="AC1140" s="177">
        <v>-4.4212736900999999E-2</v>
      </c>
      <c r="AD1140" s="153">
        <v>-2.4778485024E-3</v>
      </c>
      <c r="AE1140" s="153">
        <v>-2.4778485024E-3</v>
      </c>
      <c r="AF1140" s="181">
        <v>109.8156798</v>
      </c>
      <c r="AG1140" s="180">
        <v>14697.85987</v>
      </c>
      <c r="AH1140" s="180">
        <v>409.68853000000001</v>
      </c>
      <c r="AI1140" s="128" t="s">
        <v>46</v>
      </c>
      <c r="AJ1140" s="128" t="s">
        <v>46</v>
      </c>
      <c r="AK1140" s="128" t="s">
        <v>46</v>
      </c>
    </row>
    <row r="1141" spans="1:37" ht="14.75" customHeight="1" x14ac:dyDescent="0.35">
      <c r="A1141" s="8"/>
      <c r="B1141" s="129">
        <v>58237182000107</v>
      </c>
      <c r="C1141" s="125" t="s">
        <v>8790</v>
      </c>
      <c r="D1141" s="122"/>
      <c r="E1141" s="126" t="s">
        <v>8789</v>
      </c>
      <c r="F1141" s="126" t="s">
        <v>163</v>
      </c>
      <c r="G1141" s="126" t="s">
        <v>5358</v>
      </c>
      <c r="H1141" s="127" t="s">
        <v>46</v>
      </c>
      <c r="I1141" s="127" t="s">
        <v>46</v>
      </c>
      <c r="J1141" s="127" t="s">
        <v>46</v>
      </c>
      <c r="K1141" s="126" t="s">
        <v>216</v>
      </c>
      <c r="L1141" s="126" t="s">
        <v>7441</v>
      </c>
      <c r="M1141" s="153">
        <v>6.5000000000000006E-3</v>
      </c>
      <c r="N1141" s="128" t="s">
        <v>46</v>
      </c>
      <c r="O1141" s="155">
        <v>45628</v>
      </c>
      <c r="P1141" s="153">
        <v>7.5245940406999997E-3</v>
      </c>
      <c r="Q1141" s="153">
        <v>0.11106494851000001</v>
      </c>
      <c r="R1141" s="153" t="s">
        <v>46</v>
      </c>
      <c r="S1141" s="153" t="s">
        <v>46</v>
      </c>
      <c r="T1141" s="153" t="s">
        <v>46</v>
      </c>
      <c r="U1141" s="153">
        <v>0.61680525589000001</v>
      </c>
      <c r="V1141" s="153">
        <v>1.0718620751999999</v>
      </c>
      <c r="W1141" s="153" t="s">
        <v>46</v>
      </c>
      <c r="X1141" s="153" t="s">
        <v>46</v>
      </c>
      <c r="Y1141" s="153" t="s">
        <v>46</v>
      </c>
      <c r="Z1141" s="153" t="s">
        <v>46</v>
      </c>
      <c r="AA1141" s="153">
        <v>5.9501716267000002E-2</v>
      </c>
      <c r="AB1141" s="178" t="s">
        <v>46</v>
      </c>
      <c r="AC1141" s="177">
        <v>-0.50194118772999996</v>
      </c>
      <c r="AD1141" s="153">
        <v>-4.0883828972999997E-2</v>
      </c>
      <c r="AE1141" s="153">
        <v>-4.0883828972999997E-2</v>
      </c>
      <c r="AF1141" s="181">
        <v>108.43282352</v>
      </c>
      <c r="AG1141" s="180">
        <v>10577.84936</v>
      </c>
      <c r="AH1141" s="180">
        <v>-629.74194</v>
      </c>
      <c r="AI1141" s="128" t="s">
        <v>46</v>
      </c>
      <c r="AJ1141" s="128" t="s">
        <v>46</v>
      </c>
      <c r="AK1141" s="128" t="s">
        <v>46</v>
      </c>
    </row>
    <row r="1142" spans="1:37" ht="14.75" customHeight="1" x14ac:dyDescent="0.35">
      <c r="A1142" s="8"/>
      <c r="B1142" s="129">
        <v>40963403000150</v>
      </c>
      <c r="C1142" s="125" t="s">
        <v>8791</v>
      </c>
      <c r="D1142" s="122"/>
      <c r="E1142" s="126" t="s">
        <v>8789</v>
      </c>
      <c r="F1142" s="126" t="s">
        <v>163</v>
      </c>
      <c r="G1142" s="126" t="s">
        <v>3547</v>
      </c>
      <c r="H1142" s="127">
        <v>0</v>
      </c>
      <c r="I1142" s="127">
        <v>0</v>
      </c>
      <c r="J1142" s="127">
        <v>0</v>
      </c>
      <c r="K1142" s="126" t="s">
        <v>215</v>
      </c>
      <c r="L1142" s="126" t="s">
        <v>3378</v>
      </c>
      <c r="M1142" s="153">
        <v>9.0000000000000011E-3</v>
      </c>
      <c r="N1142" s="128" t="s">
        <v>46</v>
      </c>
      <c r="O1142" s="155">
        <v>44740</v>
      </c>
      <c r="P1142" s="153">
        <v>1.2310925803999999E-2</v>
      </c>
      <c r="Q1142" s="153">
        <v>4.1395582463999998E-2</v>
      </c>
      <c r="R1142" s="153">
        <v>-2.8873148506E-2</v>
      </c>
      <c r="S1142" s="153">
        <v>-0.10122038441999999</v>
      </c>
      <c r="T1142" s="153">
        <v>1.1563003076E-2</v>
      </c>
      <c r="U1142" s="153">
        <v>1.0091499554000001</v>
      </c>
      <c r="V1142" s="153">
        <v>0.39949917161000004</v>
      </c>
      <c r="W1142" s="153">
        <v>-0.21684726583</v>
      </c>
      <c r="X1142" s="153">
        <v>-0.39182437291</v>
      </c>
      <c r="Y1142" s="153">
        <v>2.7051658814000002E-2</v>
      </c>
      <c r="Z1142" s="153">
        <v>6.1884519743000001E-2</v>
      </c>
      <c r="AA1142" s="153">
        <v>6.9828098906000002E-2</v>
      </c>
      <c r="AB1142" s="178">
        <v>-2.2997373862999999</v>
      </c>
      <c r="AC1142" s="177">
        <v>-1.4808393195</v>
      </c>
      <c r="AD1142" s="153">
        <v>-8.2358733488999997E-2</v>
      </c>
      <c r="AE1142" s="153">
        <v>-0.17943384076000002</v>
      </c>
      <c r="AF1142" s="181">
        <v>103.33790181000001</v>
      </c>
      <c r="AG1142" s="180">
        <v>114890.34653</v>
      </c>
      <c r="AH1142" s="180">
        <v>0</v>
      </c>
      <c r="AI1142" s="128" t="s">
        <v>46</v>
      </c>
      <c r="AJ1142" s="128" t="s">
        <v>46</v>
      </c>
      <c r="AK1142" s="128" t="s">
        <v>46</v>
      </c>
    </row>
    <row r="1143" spans="1:37" ht="14.75" customHeight="1" x14ac:dyDescent="0.35">
      <c r="A1143" s="8"/>
      <c r="B1143" s="129">
        <v>37367932000187</v>
      </c>
      <c r="C1143" s="125" t="s">
        <v>8792</v>
      </c>
      <c r="D1143" s="122"/>
      <c r="E1143" s="126" t="s">
        <v>8772</v>
      </c>
      <c r="F1143" s="126" t="s">
        <v>114</v>
      </c>
      <c r="G1143" s="126" t="s">
        <v>115</v>
      </c>
      <c r="H1143" s="127">
        <v>1500000</v>
      </c>
      <c r="I1143" s="127">
        <v>10000</v>
      </c>
      <c r="J1143" s="127">
        <v>1500000</v>
      </c>
      <c r="K1143" s="126" t="s">
        <v>3396</v>
      </c>
      <c r="L1143" s="126" t="s">
        <v>7515</v>
      </c>
      <c r="M1143" s="153">
        <v>1.6500000000000001E-2</v>
      </c>
      <c r="N1143" s="128" t="s">
        <v>8773</v>
      </c>
      <c r="O1143" s="155">
        <v>44173</v>
      </c>
      <c r="P1143" s="153">
        <v>3.4923559703999997E-2</v>
      </c>
      <c r="Q1143" s="153">
        <v>0.27067955177999997</v>
      </c>
      <c r="R1143" s="153">
        <v>6.3494331744000002E-2</v>
      </c>
      <c r="S1143" s="153">
        <v>-3.6728829892999998E-2</v>
      </c>
      <c r="T1143" s="153">
        <v>-1.1610044411E-2</v>
      </c>
      <c r="U1143" s="153">
        <v>2.8627504771000001</v>
      </c>
      <c r="V1143" s="153">
        <v>2.6122656156000001</v>
      </c>
      <c r="W1143" s="153">
        <v>0.47686424746999995</v>
      </c>
      <c r="X1143" s="153">
        <v>-0.14217739659</v>
      </c>
      <c r="Y1143" s="153">
        <v>-2.7161712070999999E-2</v>
      </c>
      <c r="Z1143" s="153">
        <v>0.19725920875</v>
      </c>
      <c r="AA1143" s="153">
        <v>0.21405731096</v>
      </c>
      <c r="AB1143" s="178">
        <v>-0.21927549363000001</v>
      </c>
      <c r="AC1143" s="177">
        <v>-0.48185910927999998</v>
      </c>
      <c r="AD1143" s="153">
        <v>-0.18972372067999999</v>
      </c>
      <c r="AE1143" s="153">
        <v>-0.39973907352999999</v>
      </c>
      <c r="AF1143" s="181">
        <v>4.0583238499999998</v>
      </c>
      <c r="AG1143" s="180">
        <v>67738.973970000006</v>
      </c>
      <c r="AH1143" s="180">
        <v>-25007.682860000001</v>
      </c>
      <c r="AI1143" s="128" t="s">
        <v>46</v>
      </c>
      <c r="AJ1143" s="128" t="s">
        <v>46</v>
      </c>
      <c r="AK1143" s="128" t="s">
        <v>46</v>
      </c>
    </row>
    <row r="1144" spans="1:37" ht="14.75" customHeight="1" x14ac:dyDescent="0.35">
      <c r="A1144" s="8"/>
      <c r="B1144" s="129">
        <v>14068366000107</v>
      </c>
      <c r="C1144" s="125" t="s">
        <v>8793</v>
      </c>
      <c r="D1144" s="122" t="s">
        <v>3394</v>
      </c>
      <c r="E1144" s="126" t="s">
        <v>8772</v>
      </c>
      <c r="F1144" s="126" t="s">
        <v>114</v>
      </c>
      <c r="G1144" s="126" t="s">
        <v>115</v>
      </c>
      <c r="H1144" s="127">
        <v>500000</v>
      </c>
      <c r="I1144" s="127">
        <v>10000</v>
      </c>
      <c r="J1144" s="127">
        <v>500000</v>
      </c>
      <c r="K1144" s="126" t="s">
        <v>3396</v>
      </c>
      <c r="L1144" s="126" t="s">
        <v>7515</v>
      </c>
      <c r="M1144" s="153">
        <v>1.6500000000000001E-2</v>
      </c>
      <c r="N1144" s="128" t="s">
        <v>8317</v>
      </c>
      <c r="O1144" s="155">
        <v>40939</v>
      </c>
      <c r="P1144" s="153">
        <v>3.4901496466999998E-2</v>
      </c>
      <c r="Q1144" s="153">
        <v>0.27034148604999997</v>
      </c>
      <c r="R1144" s="153">
        <v>6.3192757727000004E-2</v>
      </c>
      <c r="S1144" s="153">
        <v>-3.5845607430000002E-2</v>
      </c>
      <c r="T1144" s="153">
        <v>-8.3871256593000005E-3</v>
      </c>
      <c r="U1144" s="153">
        <v>2.8609419115999999</v>
      </c>
      <c r="V1144" s="153">
        <v>2.6090030216000004</v>
      </c>
      <c r="W1144" s="153">
        <v>0.47459932299000002</v>
      </c>
      <c r="X1144" s="153">
        <v>-0.13875844012999999</v>
      </c>
      <c r="Y1144" s="153">
        <v>-1.9621689995E-2</v>
      </c>
      <c r="Z1144" s="153">
        <v>0.19731503865</v>
      </c>
      <c r="AA1144" s="153">
        <v>0.21297196437999999</v>
      </c>
      <c r="AB1144" s="178">
        <v>-0.22053985440000001</v>
      </c>
      <c r="AC1144" s="177">
        <v>0.16904399957999999</v>
      </c>
      <c r="AD1144" s="153">
        <v>-0.18975758501000001</v>
      </c>
      <c r="AE1144" s="153">
        <v>-0.4923022554</v>
      </c>
      <c r="AF1144" s="181">
        <v>4.08606011</v>
      </c>
      <c r="AG1144" s="180">
        <v>132426.45152999999</v>
      </c>
      <c r="AH1144" s="180">
        <v>-39791.609199999999</v>
      </c>
      <c r="AI1144" s="128" t="s">
        <v>46</v>
      </c>
      <c r="AJ1144" s="128" t="s">
        <v>46</v>
      </c>
      <c r="AK1144" s="128" t="s">
        <v>46</v>
      </c>
    </row>
    <row r="1145" spans="1:37" ht="14.75" customHeight="1" x14ac:dyDescent="0.35">
      <c r="A1145" s="8"/>
      <c r="B1145" s="129">
        <v>36014054000153</v>
      </c>
      <c r="C1145" s="125" t="s">
        <v>8794</v>
      </c>
      <c r="D1145" s="122"/>
      <c r="E1145" s="126" t="s">
        <v>8323</v>
      </c>
      <c r="F1145" s="126" t="s">
        <v>114</v>
      </c>
      <c r="G1145" s="126" t="s">
        <v>115</v>
      </c>
      <c r="H1145" s="127">
        <v>1000</v>
      </c>
      <c r="I1145" s="127">
        <v>1000</v>
      </c>
      <c r="J1145" s="127">
        <v>0</v>
      </c>
      <c r="K1145" s="126" t="s">
        <v>214</v>
      </c>
      <c r="L1145" s="126" t="s">
        <v>3556</v>
      </c>
      <c r="M1145" s="153">
        <v>5.0000000000000001E-3</v>
      </c>
      <c r="N1145" s="128" t="s">
        <v>46</v>
      </c>
      <c r="O1145" s="155">
        <v>43899</v>
      </c>
      <c r="P1145" s="153">
        <v>4.0803371323000007E-2</v>
      </c>
      <c r="Q1145" s="153">
        <v>0.32370625332999997</v>
      </c>
      <c r="R1145" s="153">
        <v>0.15500993638000002</v>
      </c>
      <c r="S1145" s="153">
        <v>0.23749576538</v>
      </c>
      <c r="T1145" s="153">
        <v>0.35535802926999999</v>
      </c>
      <c r="U1145" s="153">
        <v>3.3447297959000002</v>
      </c>
      <c r="V1145" s="153">
        <v>3.1240140215999999</v>
      </c>
      <c r="W1145" s="153">
        <v>1.1641778822</v>
      </c>
      <c r="X1145" s="153">
        <v>0.91934672905000003</v>
      </c>
      <c r="Y1145" s="153">
        <v>0.8313605126100001</v>
      </c>
      <c r="Z1145" s="153">
        <v>0.18688703924</v>
      </c>
      <c r="AA1145" s="153">
        <v>0.24850257086999999</v>
      </c>
      <c r="AB1145" s="178">
        <v>0.19978174134000001</v>
      </c>
      <c r="AC1145" s="177">
        <v>5.7304076543000002E-2</v>
      </c>
      <c r="AD1145" s="153">
        <v>-0.15251593341</v>
      </c>
      <c r="AE1145" s="153">
        <v>-0.32770150000000003</v>
      </c>
      <c r="AF1145" s="181">
        <v>1.509382</v>
      </c>
      <c r="AG1145" s="180">
        <v>26343.738860000001</v>
      </c>
      <c r="AH1145" s="180">
        <v>-1151.05844</v>
      </c>
      <c r="AI1145" s="128" t="s">
        <v>46</v>
      </c>
      <c r="AJ1145" s="128" t="s">
        <v>46</v>
      </c>
      <c r="AK1145" s="128" t="s">
        <v>46</v>
      </c>
    </row>
    <row r="1146" spans="1:37" ht="14.75" customHeight="1" x14ac:dyDescent="0.35">
      <c r="A1146" s="8"/>
      <c r="B1146" s="129">
        <v>26956042000194</v>
      </c>
      <c r="C1146" s="125" t="s">
        <v>8795</v>
      </c>
      <c r="D1146" s="122" t="s">
        <v>3394</v>
      </c>
      <c r="E1146" s="126" t="s">
        <v>5992</v>
      </c>
      <c r="F1146" s="126" t="s">
        <v>114</v>
      </c>
      <c r="G1146" s="126" t="s">
        <v>5078</v>
      </c>
      <c r="H1146" s="127">
        <v>50000</v>
      </c>
      <c r="I1146" s="127">
        <v>5000</v>
      </c>
      <c r="J1146" s="127">
        <v>50000</v>
      </c>
      <c r="K1146" s="126" t="s">
        <v>214</v>
      </c>
      <c r="L1146" s="126" t="s">
        <v>3556</v>
      </c>
      <c r="M1146" s="153">
        <v>0.02</v>
      </c>
      <c r="N1146" s="128" t="s">
        <v>8575</v>
      </c>
      <c r="O1146" s="155">
        <v>42916</v>
      </c>
      <c r="P1146" s="153">
        <v>3.5397178181000001E-2</v>
      </c>
      <c r="Q1146" s="153">
        <v>0.24892549120999999</v>
      </c>
      <c r="R1146" s="153">
        <v>0.11424845764000001</v>
      </c>
      <c r="S1146" s="153">
        <v>0.23272261598999999</v>
      </c>
      <c r="T1146" s="153">
        <v>0.34570629964999999</v>
      </c>
      <c r="U1146" s="153">
        <v>2.9015738826000002</v>
      </c>
      <c r="V1146" s="153">
        <v>2.4023222192000002</v>
      </c>
      <c r="W1146" s="153">
        <v>0.85804517165999994</v>
      </c>
      <c r="X1146" s="153">
        <v>0.90086985530000008</v>
      </c>
      <c r="Y1146" s="153">
        <v>0.80878028023000004</v>
      </c>
      <c r="Z1146" s="153">
        <v>0.16155083420999999</v>
      </c>
      <c r="AA1146" s="153">
        <v>0.22668453235000002</v>
      </c>
      <c r="AB1146" s="178">
        <v>-2.3715590068999998E-2</v>
      </c>
      <c r="AC1146" s="177">
        <v>0.28821505096</v>
      </c>
      <c r="AD1146" s="153">
        <v>-0.13044152117999999</v>
      </c>
      <c r="AE1146" s="153">
        <v>-0.45782004514999997</v>
      </c>
      <c r="AF1146" s="181">
        <v>7.1394889399999997</v>
      </c>
      <c r="AG1146" s="180">
        <v>526447.26335999998</v>
      </c>
      <c r="AH1146" s="180">
        <v>-74435.994130000006</v>
      </c>
      <c r="AI1146" s="128" t="s">
        <v>46</v>
      </c>
      <c r="AJ1146" s="128" t="s">
        <v>46</v>
      </c>
      <c r="AK1146" s="128" t="s">
        <v>46</v>
      </c>
    </row>
    <row r="1147" spans="1:37" ht="14.75" customHeight="1" x14ac:dyDescent="0.35">
      <c r="A1147" s="8"/>
      <c r="B1147" s="129">
        <v>39846732000132</v>
      </c>
      <c r="C1147" s="125" t="s">
        <v>8796</v>
      </c>
      <c r="D1147" s="122"/>
      <c r="E1147" s="126" t="s">
        <v>8797</v>
      </c>
      <c r="F1147" s="126" t="s">
        <v>114</v>
      </c>
      <c r="G1147" s="126" t="s">
        <v>115</v>
      </c>
      <c r="H1147" s="127">
        <v>1000</v>
      </c>
      <c r="I1147" s="127">
        <v>1000</v>
      </c>
      <c r="J1147" s="127">
        <v>1000</v>
      </c>
      <c r="K1147" s="126" t="s">
        <v>214</v>
      </c>
      <c r="L1147" s="126" t="s">
        <v>3556</v>
      </c>
      <c r="M1147" s="153">
        <v>0.01</v>
      </c>
      <c r="N1147" s="128" t="s">
        <v>8733</v>
      </c>
      <c r="O1147" s="155">
        <v>44193</v>
      </c>
      <c r="P1147" s="153">
        <v>4.1916733186000005E-2</v>
      </c>
      <c r="Q1147" s="153">
        <v>0.33692307864999999</v>
      </c>
      <c r="R1147" s="153">
        <v>0.14909082808000002</v>
      </c>
      <c r="S1147" s="153">
        <v>0.21203705185999999</v>
      </c>
      <c r="T1147" s="153">
        <v>0.20693614671999999</v>
      </c>
      <c r="U1147" s="153">
        <v>3.4359941809999999</v>
      </c>
      <c r="V1147" s="153">
        <v>3.2515665393000002</v>
      </c>
      <c r="W1147" s="153">
        <v>1.1197233450999999</v>
      </c>
      <c r="X1147" s="153">
        <v>0.82079598240999996</v>
      </c>
      <c r="Y1147" s="153">
        <v>0.48412735001000001</v>
      </c>
      <c r="Z1147" s="153">
        <v>0.17668869678999999</v>
      </c>
      <c r="AA1147" s="153">
        <v>0.1855497606</v>
      </c>
      <c r="AB1147" s="178">
        <v>0.17032121394999999</v>
      </c>
      <c r="AC1147" s="177">
        <v>-0.48877018447999998</v>
      </c>
      <c r="AD1147" s="153">
        <v>-0.15372399768</v>
      </c>
      <c r="AE1147" s="153">
        <v>-0.38430171058000001</v>
      </c>
      <c r="AF1147" s="181">
        <v>0.95429810000000004</v>
      </c>
      <c r="AG1147" s="180">
        <v>15819.583339999999</v>
      </c>
      <c r="AH1147" s="180">
        <v>-623.17132000000004</v>
      </c>
      <c r="AI1147" s="128" t="s">
        <v>46</v>
      </c>
      <c r="AJ1147" s="128" t="s">
        <v>46</v>
      </c>
      <c r="AK1147" s="128" t="s">
        <v>46</v>
      </c>
    </row>
    <row r="1148" spans="1:37" ht="14.75" customHeight="1" x14ac:dyDescent="0.35">
      <c r="A1148" s="8"/>
      <c r="B1148" s="129">
        <v>30181837000145</v>
      </c>
      <c r="C1148" s="125" t="s">
        <v>8798</v>
      </c>
      <c r="D1148" s="122"/>
      <c r="E1148" s="126" t="s">
        <v>8799</v>
      </c>
      <c r="F1148" s="126" t="s">
        <v>114</v>
      </c>
      <c r="G1148" s="126" t="s">
        <v>4426</v>
      </c>
      <c r="H1148" s="127">
        <v>25000</v>
      </c>
      <c r="I1148" s="127">
        <v>10000</v>
      </c>
      <c r="J1148" s="127">
        <v>25000</v>
      </c>
      <c r="K1148" s="126" t="s">
        <v>8800</v>
      </c>
      <c r="L1148" s="126" t="s">
        <v>8801</v>
      </c>
      <c r="M1148" s="153">
        <v>2E-3</v>
      </c>
      <c r="N1148" s="128" t="s">
        <v>46</v>
      </c>
      <c r="O1148" s="155">
        <v>43252</v>
      </c>
      <c r="P1148" s="153">
        <v>2.3129095091999997E-2</v>
      </c>
      <c r="Q1148" s="153">
        <v>0.29369307143000001</v>
      </c>
      <c r="R1148" s="153">
        <v>0.23750502962999998</v>
      </c>
      <c r="S1148" s="153">
        <v>0.34283530483000002</v>
      </c>
      <c r="T1148" s="153">
        <v>0.71402115323999993</v>
      </c>
      <c r="U1148" s="153">
        <v>1.8959358259000001</v>
      </c>
      <c r="V1148" s="153">
        <v>2.8343637596000004</v>
      </c>
      <c r="W1148" s="153">
        <v>1.7837443770999999</v>
      </c>
      <c r="X1148" s="153">
        <v>1.3271163617999999</v>
      </c>
      <c r="Y1148" s="153">
        <v>1.670453298</v>
      </c>
      <c r="Z1148" s="153">
        <v>0.15470242255</v>
      </c>
      <c r="AA1148" s="153">
        <v>0.31261474620000002</v>
      </c>
      <c r="AB1148" s="178">
        <v>0.68295191577000003</v>
      </c>
      <c r="AC1148" s="177">
        <v>0.34210330575999998</v>
      </c>
      <c r="AD1148" s="153">
        <v>-0.10965428161</v>
      </c>
      <c r="AE1148" s="153">
        <v>-0.39423857151999997</v>
      </c>
      <c r="AF1148" s="181">
        <v>2.6343835800000002</v>
      </c>
      <c r="AG1148" s="180">
        <v>113034.78486</v>
      </c>
      <c r="AH1148" s="180">
        <v>1833.20588</v>
      </c>
      <c r="AI1148" s="128" t="s">
        <v>46</v>
      </c>
      <c r="AJ1148" s="128" t="s">
        <v>46</v>
      </c>
      <c r="AK1148" s="128" t="s">
        <v>46</v>
      </c>
    </row>
    <row r="1149" spans="1:37" ht="14.75" customHeight="1" x14ac:dyDescent="0.35">
      <c r="A1149" s="8"/>
      <c r="B1149" s="129">
        <v>17400251000166</v>
      </c>
      <c r="C1149" s="125" t="s">
        <v>8802</v>
      </c>
      <c r="D1149" s="122"/>
      <c r="E1149" s="126" t="s">
        <v>6094</v>
      </c>
      <c r="F1149" s="126" t="s">
        <v>114</v>
      </c>
      <c r="G1149" s="126" t="s">
        <v>115</v>
      </c>
      <c r="H1149" s="127">
        <v>10000</v>
      </c>
      <c r="I1149" s="127">
        <v>1000</v>
      </c>
      <c r="J1149" s="127">
        <v>5000</v>
      </c>
      <c r="K1149" s="126" t="s">
        <v>214</v>
      </c>
      <c r="L1149" s="126" t="s">
        <v>3556</v>
      </c>
      <c r="M1149" s="153">
        <v>1.8000000000000002E-2</v>
      </c>
      <c r="N1149" s="128" t="s">
        <v>8803</v>
      </c>
      <c r="O1149" s="155">
        <v>41327</v>
      </c>
      <c r="P1149" s="153">
        <v>1.0739781628E-2</v>
      </c>
      <c r="Q1149" s="153">
        <v>0.20534707948</v>
      </c>
      <c r="R1149" s="153">
        <v>7.7701576418000004E-2</v>
      </c>
      <c r="S1149" s="153">
        <v>0.21004672675</v>
      </c>
      <c r="T1149" s="153">
        <v>0.69823684736000002</v>
      </c>
      <c r="U1149" s="153">
        <v>0.88036028515999998</v>
      </c>
      <c r="V1149" s="153">
        <v>1.9817570682999999</v>
      </c>
      <c r="W1149" s="153">
        <v>0.58356553645999998</v>
      </c>
      <c r="X1149" s="153">
        <v>0.81309142872999995</v>
      </c>
      <c r="Y1149" s="153">
        <v>1.6335258964999999</v>
      </c>
      <c r="Z1149" s="153">
        <v>0.22530027122999999</v>
      </c>
      <c r="AA1149" s="153">
        <v>0.32774506401999998</v>
      </c>
      <c r="AB1149" s="178">
        <v>-0.10961725695000001</v>
      </c>
      <c r="AC1149" s="177">
        <v>0.65524795354999998</v>
      </c>
      <c r="AD1149" s="153">
        <v>-0.15090927762</v>
      </c>
      <c r="AE1149" s="153">
        <v>-0.59318166638000003</v>
      </c>
      <c r="AF1149" s="181">
        <v>18.791728599999999</v>
      </c>
      <c r="AG1149" s="180">
        <v>368536.74338</v>
      </c>
      <c r="AH1149" s="180">
        <v>-21204.412779999999</v>
      </c>
      <c r="AI1149" s="128" t="s">
        <v>46</v>
      </c>
      <c r="AJ1149" s="128" t="s">
        <v>46</v>
      </c>
      <c r="AK1149" s="128" t="s">
        <v>46</v>
      </c>
    </row>
    <row r="1150" spans="1:37" ht="14.75" customHeight="1" x14ac:dyDescent="0.35">
      <c r="A1150" s="8"/>
      <c r="B1150" s="129">
        <v>49984812000108</v>
      </c>
      <c r="C1150" s="125" t="s">
        <v>8804</v>
      </c>
      <c r="D1150" s="122"/>
      <c r="E1150" s="126" t="s">
        <v>6094</v>
      </c>
      <c r="F1150" s="126" t="s">
        <v>114</v>
      </c>
      <c r="G1150" s="126" t="s">
        <v>115</v>
      </c>
      <c r="H1150" s="127">
        <v>10000</v>
      </c>
      <c r="I1150" s="127">
        <v>1000</v>
      </c>
      <c r="J1150" s="127">
        <v>5000</v>
      </c>
      <c r="K1150" s="126" t="s">
        <v>222</v>
      </c>
      <c r="L1150" s="126" t="s">
        <v>221</v>
      </c>
      <c r="M1150" s="153">
        <v>1.8000000000000002E-2</v>
      </c>
      <c r="N1150" s="128" t="s">
        <v>8766</v>
      </c>
      <c r="O1150" s="155">
        <v>45036</v>
      </c>
      <c r="P1150" s="153">
        <v>1.1230183218000001E-2</v>
      </c>
      <c r="Q1150" s="153">
        <v>0.20584415738</v>
      </c>
      <c r="R1150" s="153">
        <v>7.7542658797000008E-2</v>
      </c>
      <c r="S1150" s="153">
        <v>0.22614967603</v>
      </c>
      <c r="T1150" s="153" t="s">
        <v>46</v>
      </c>
      <c r="U1150" s="153">
        <v>0.92055943428000009</v>
      </c>
      <c r="V1150" s="153">
        <v>1.9865542518999999</v>
      </c>
      <c r="W1150" s="153">
        <v>0.58237201051999998</v>
      </c>
      <c r="X1150" s="153">
        <v>0.87542598752999989</v>
      </c>
      <c r="Y1150" s="153" t="s">
        <v>46</v>
      </c>
      <c r="Z1150" s="153">
        <v>0.22057818564000001</v>
      </c>
      <c r="AA1150" s="153">
        <v>0.19263228445</v>
      </c>
      <c r="AB1150" s="178">
        <v>-0.11725647214</v>
      </c>
      <c r="AC1150" s="177">
        <v>0.70814757946999995</v>
      </c>
      <c r="AD1150" s="153">
        <v>-0.14695852886000002</v>
      </c>
      <c r="AE1150" s="153">
        <v>-0.18350768451999999</v>
      </c>
      <c r="AF1150" s="181">
        <v>19.211250100000001</v>
      </c>
      <c r="AG1150" s="180">
        <v>201660.09482</v>
      </c>
      <c r="AH1150" s="180">
        <v>-5698.9319400000004</v>
      </c>
      <c r="AI1150" s="128" t="s">
        <v>46</v>
      </c>
      <c r="AJ1150" s="128" t="s">
        <v>46</v>
      </c>
      <c r="AK1150" s="128" t="s">
        <v>46</v>
      </c>
    </row>
    <row r="1151" spans="1:37" ht="14.75" customHeight="1" x14ac:dyDescent="0.35">
      <c r="A1151" s="8"/>
      <c r="B1151" s="129">
        <v>50622383000108</v>
      </c>
      <c r="C1151" s="125" t="s">
        <v>8805</v>
      </c>
      <c r="D1151" s="122"/>
      <c r="E1151" s="126" t="s">
        <v>1391</v>
      </c>
      <c r="F1151" s="126" t="s">
        <v>163</v>
      </c>
      <c r="G1151" s="126" t="s">
        <v>3547</v>
      </c>
      <c r="H1151" s="127">
        <v>1000</v>
      </c>
      <c r="I1151" s="127">
        <v>1000</v>
      </c>
      <c r="J1151" s="127">
        <v>1000</v>
      </c>
      <c r="K1151" s="126" t="s">
        <v>224</v>
      </c>
      <c r="L1151" s="126" t="s">
        <v>3378</v>
      </c>
      <c r="M1151" s="153">
        <v>4.0000000000000001E-3</v>
      </c>
      <c r="N1151" s="128" t="s">
        <v>7431</v>
      </c>
      <c r="O1151" s="155">
        <v>45099</v>
      </c>
      <c r="P1151" s="153">
        <v>-1.9915732575000001E-2</v>
      </c>
      <c r="Q1151" s="153">
        <v>7.9158734657999996E-2</v>
      </c>
      <c r="R1151" s="153">
        <v>0.10074228686</v>
      </c>
      <c r="S1151" s="153">
        <v>0.26470786386</v>
      </c>
      <c r="T1151" s="153" t="s">
        <v>46</v>
      </c>
      <c r="U1151" s="153">
        <v>-1.6325304010999999</v>
      </c>
      <c r="V1151" s="153">
        <v>0.76394260060999997</v>
      </c>
      <c r="W1151" s="153">
        <v>0.75660918849000003</v>
      </c>
      <c r="X1151" s="153">
        <v>1.0246848334000001</v>
      </c>
      <c r="Y1151" s="153" t="s">
        <v>46</v>
      </c>
      <c r="Z1151" s="153">
        <v>2.4261147287E-2</v>
      </c>
      <c r="AA1151" s="153">
        <v>1.6695207327E-2</v>
      </c>
      <c r="AB1151" s="178">
        <v>-1.1788239248000001</v>
      </c>
      <c r="AC1151" s="177">
        <v>0.38867721794999999</v>
      </c>
      <c r="AD1151" s="153">
        <v>-3.4315901077999998E-2</v>
      </c>
      <c r="AE1151" s="153">
        <v>-3.4315901077999998E-2</v>
      </c>
      <c r="AF1151" s="181">
        <v>1.3215665999999999</v>
      </c>
      <c r="AG1151" s="180">
        <v>289456.87669</v>
      </c>
      <c r="AH1151" s="180">
        <v>35499.935129999998</v>
      </c>
      <c r="AI1151" s="128" t="s">
        <v>46</v>
      </c>
      <c r="AJ1151" s="128" t="s">
        <v>46</v>
      </c>
      <c r="AK1151" s="128" t="s">
        <v>46</v>
      </c>
    </row>
    <row r="1152" spans="1:37" ht="14.75" customHeight="1" x14ac:dyDescent="0.35">
      <c r="A1152" s="8"/>
      <c r="B1152" s="129">
        <v>58804815000103</v>
      </c>
      <c r="C1152" s="125" t="s">
        <v>8806</v>
      </c>
      <c r="D1152" s="122"/>
      <c r="E1152" s="126" t="s">
        <v>1391</v>
      </c>
      <c r="F1152" s="126" t="s">
        <v>163</v>
      </c>
      <c r="G1152" s="126" t="s">
        <v>3566</v>
      </c>
      <c r="H1152" s="127" t="s">
        <v>46</v>
      </c>
      <c r="I1152" s="127" t="s">
        <v>46</v>
      </c>
      <c r="J1152" s="127" t="s">
        <v>46</v>
      </c>
      <c r="K1152" s="126" t="s">
        <v>214</v>
      </c>
      <c r="L1152" s="126" t="s">
        <v>3554</v>
      </c>
      <c r="M1152" s="153">
        <v>9.0000000000000011E-3</v>
      </c>
      <c r="N1152" s="128" t="s">
        <v>46</v>
      </c>
      <c r="O1152" s="155">
        <v>45691</v>
      </c>
      <c r="P1152" s="153">
        <v>-1.437933309E-2</v>
      </c>
      <c r="Q1152" s="153" t="s">
        <v>46</v>
      </c>
      <c r="R1152" s="153" t="s">
        <v>46</v>
      </c>
      <c r="S1152" s="153" t="s">
        <v>46</v>
      </c>
      <c r="T1152" s="153" t="s">
        <v>46</v>
      </c>
      <c r="U1152" s="153">
        <v>-1.1787012266000001</v>
      </c>
      <c r="V1152" s="153" t="s">
        <v>46</v>
      </c>
      <c r="W1152" s="153" t="s">
        <v>46</v>
      </c>
      <c r="X1152" s="153" t="s">
        <v>46</v>
      </c>
      <c r="Y1152" s="153" t="s">
        <v>46</v>
      </c>
      <c r="Z1152" s="153" t="s">
        <v>46</v>
      </c>
      <c r="AA1152" s="153">
        <v>2.6232777280000001E-2</v>
      </c>
      <c r="AB1152" s="178" t="s">
        <v>46</v>
      </c>
      <c r="AC1152" s="177">
        <v>-0.95909636569000001</v>
      </c>
      <c r="AD1152" s="153">
        <v>-2.8675508371E-2</v>
      </c>
      <c r="AE1152" s="153">
        <v>-2.8675508371E-2</v>
      </c>
      <c r="AF1152" s="181">
        <v>1.0738272813</v>
      </c>
      <c r="AG1152" s="180">
        <v>59695.089840000001</v>
      </c>
      <c r="AH1152" s="180">
        <v>52461.04189</v>
      </c>
      <c r="AI1152" s="128" t="s">
        <v>46</v>
      </c>
      <c r="AJ1152" s="128" t="s">
        <v>46</v>
      </c>
      <c r="AK1152" s="128" t="s">
        <v>46</v>
      </c>
    </row>
    <row r="1153" spans="1:37" ht="14.75" customHeight="1" x14ac:dyDescent="0.35">
      <c r="A1153" s="8"/>
      <c r="B1153" s="129">
        <v>20056368000189</v>
      </c>
      <c r="C1153" s="125" t="s">
        <v>8807</v>
      </c>
      <c r="D1153" s="122" t="s">
        <v>3395</v>
      </c>
      <c r="E1153" s="126" t="s">
        <v>8808</v>
      </c>
      <c r="F1153" s="126" t="s">
        <v>114</v>
      </c>
      <c r="G1153" s="126" t="s">
        <v>115</v>
      </c>
      <c r="H1153" s="127">
        <v>1000000</v>
      </c>
      <c r="I1153" s="127">
        <v>100</v>
      </c>
      <c r="J1153" s="127">
        <v>0</v>
      </c>
      <c r="K1153" s="126" t="s">
        <v>8809</v>
      </c>
      <c r="L1153" s="126" t="s">
        <v>8810</v>
      </c>
      <c r="M1153" s="153">
        <v>1.5800000000000002E-2</v>
      </c>
      <c r="N1153" s="128" t="s">
        <v>3414</v>
      </c>
      <c r="O1153" s="155">
        <v>41921</v>
      </c>
      <c r="P1153" s="153">
        <v>2.3705483919999999E-2</v>
      </c>
      <c r="Q1153" s="153">
        <v>0.35587112016</v>
      </c>
      <c r="R1153" s="153">
        <v>0.18124399494999999</v>
      </c>
      <c r="S1153" s="153">
        <v>8.7582384237999994E-2</v>
      </c>
      <c r="T1153" s="153">
        <v>0.14723720470000001</v>
      </c>
      <c r="U1153" s="153">
        <v>1.9431835121000001</v>
      </c>
      <c r="V1153" s="153">
        <v>3.4344296960999996</v>
      </c>
      <c r="W1153" s="153">
        <v>1.3612046758</v>
      </c>
      <c r="X1153" s="153">
        <v>0.33903163850000001</v>
      </c>
      <c r="Y1153" s="153">
        <v>0.34446160742999998</v>
      </c>
      <c r="Z1153" s="153">
        <v>0.19908860390000002</v>
      </c>
      <c r="AA1153" s="153">
        <v>0.28896809363999998</v>
      </c>
      <c r="AB1153" s="178">
        <v>0.31957668681000001</v>
      </c>
      <c r="AC1153" s="177">
        <v>0.26636744226999998</v>
      </c>
      <c r="AD1153" s="153">
        <v>-0.18524384973999999</v>
      </c>
      <c r="AE1153" s="153">
        <v>-0.60232528397000007</v>
      </c>
      <c r="AF1153" s="181">
        <v>3890.8463609999999</v>
      </c>
      <c r="AG1153" s="180">
        <v>34178.912510000002</v>
      </c>
      <c r="AH1153" s="180">
        <v>-1568.89915</v>
      </c>
      <c r="AI1153" s="128" t="s">
        <v>46</v>
      </c>
      <c r="AJ1153" s="128" t="s">
        <v>46</v>
      </c>
      <c r="AK1153" s="128" t="s">
        <v>46</v>
      </c>
    </row>
    <row r="1154" spans="1:37" ht="14.75" customHeight="1" x14ac:dyDescent="0.35">
      <c r="A1154" s="8"/>
      <c r="B1154" s="129">
        <v>20055468000190</v>
      </c>
      <c r="C1154" s="125" t="s">
        <v>8807</v>
      </c>
      <c r="D1154" s="122"/>
      <c r="E1154" s="126" t="s">
        <v>8808</v>
      </c>
      <c r="F1154" s="126" t="s">
        <v>114</v>
      </c>
      <c r="G1154" s="126" t="s">
        <v>115</v>
      </c>
      <c r="H1154" s="127">
        <v>100000</v>
      </c>
      <c r="I1154" s="127">
        <v>100000</v>
      </c>
      <c r="J1154" s="127">
        <v>0</v>
      </c>
      <c r="K1154" s="126" t="s">
        <v>8809</v>
      </c>
      <c r="L1154" s="126" t="s">
        <v>8810</v>
      </c>
      <c r="M1154" s="153">
        <v>2.5000000000000001E-3</v>
      </c>
      <c r="N1154" s="128" t="s">
        <v>46</v>
      </c>
      <c r="O1154" s="155">
        <v>41921</v>
      </c>
      <c r="P1154" s="153">
        <v>2.4911181819000001E-2</v>
      </c>
      <c r="Q1154" s="153">
        <v>0.36905499524000002</v>
      </c>
      <c r="R1154" s="153">
        <v>0.19669553156</v>
      </c>
      <c r="S1154" s="153">
        <v>0.11673771134000001</v>
      </c>
      <c r="T1154" s="153">
        <v>0.19339349558999999</v>
      </c>
      <c r="U1154" s="153">
        <v>2.0420168575000002</v>
      </c>
      <c r="V1154" s="153">
        <v>3.5616642187999998</v>
      </c>
      <c r="W1154" s="153">
        <v>1.4772510248000001</v>
      </c>
      <c r="X1154" s="153">
        <v>0.45189198599000002</v>
      </c>
      <c r="Y1154" s="153">
        <v>0.45244430231999999</v>
      </c>
      <c r="Z1154" s="153">
        <v>0.19898016660000001</v>
      </c>
      <c r="AA1154" s="153">
        <v>0.29984148191999999</v>
      </c>
      <c r="AB1154" s="178">
        <v>0.39000354138999999</v>
      </c>
      <c r="AC1154" s="177">
        <v>0.38806817537999999</v>
      </c>
      <c r="AD1154" s="153">
        <v>-0.18348460637</v>
      </c>
      <c r="AE1154" s="153">
        <v>-0.59091026022000004</v>
      </c>
      <c r="AF1154" s="181">
        <v>5556.4016902000003</v>
      </c>
      <c r="AG1154" s="180">
        <v>38257.07344</v>
      </c>
      <c r="AH1154" s="180">
        <v>-976.57694000000004</v>
      </c>
      <c r="AI1154" s="128" t="s">
        <v>46</v>
      </c>
      <c r="AJ1154" s="128" t="s">
        <v>46</v>
      </c>
      <c r="AK1154" s="128" t="s">
        <v>46</v>
      </c>
    </row>
    <row r="1155" spans="1:37" ht="14.75" customHeight="1" x14ac:dyDescent="0.35">
      <c r="A1155" s="8"/>
      <c r="B1155" s="129">
        <v>32320734000144</v>
      </c>
      <c r="C1155" s="125" t="s">
        <v>8807</v>
      </c>
      <c r="D1155" s="122" t="s">
        <v>3395</v>
      </c>
      <c r="E1155" s="126" t="s">
        <v>8808</v>
      </c>
      <c r="F1155" s="126" t="s">
        <v>114</v>
      </c>
      <c r="G1155" s="126" t="s">
        <v>115</v>
      </c>
      <c r="H1155" s="127">
        <v>100000</v>
      </c>
      <c r="I1155" s="127">
        <v>10000</v>
      </c>
      <c r="J1155" s="127">
        <v>0</v>
      </c>
      <c r="K1155" s="126" t="s">
        <v>8809</v>
      </c>
      <c r="L1155" s="126" t="s">
        <v>8810</v>
      </c>
      <c r="M1155" s="153">
        <v>0.02</v>
      </c>
      <c r="N1155" s="128" t="s">
        <v>8811</v>
      </c>
      <c r="O1155" s="155">
        <v>43689</v>
      </c>
      <c r="P1155" s="153">
        <v>2.3187577841000003E-2</v>
      </c>
      <c r="Q1155" s="153">
        <v>0.34945752288999998</v>
      </c>
      <c r="R1155" s="153">
        <v>0.17431428842999999</v>
      </c>
      <c r="S1155" s="153">
        <v>7.4761702725000004E-2</v>
      </c>
      <c r="T1155" s="153">
        <v>0.12706746346</v>
      </c>
      <c r="U1155" s="153">
        <v>1.9007297678000001</v>
      </c>
      <c r="V1155" s="153">
        <v>3.3725335553999995</v>
      </c>
      <c r="W1155" s="153">
        <v>1.3091601988999999</v>
      </c>
      <c r="X1155" s="153">
        <v>0.28940274682</v>
      </c>
      <c r="Y1155" s="153">
        <v>0.29727447492999998</v>
      </c>
      <c r="Z1155" s="153">
        <v>0.19848231145</v>
      </c>
      <c r="AA1155" s="153">
        <v>0.32696488281999997</v>
      </c>
      <c r="AB1155" s="178">
        <v>0.28827699585</v>
      </c>
      <c r="AC1155" s="177">
        <v>-0.24359100912000001</v>
      </c>
      <c r="AD1155" s="153">
        <v>-0.18561295263000002</v>
      </c>
      <c r="AE1155" s="153">
        <v>-0.60627923065</v>
      </c>
      <c r="AF1155" s="181">
        <v>0.7439867</v>
      </c>
      <c r="AG1155" s="180">
        <v>12173.3562</v>
      </c>
      <c r="AH1155" s="180">
        <v>-1954.84755</v>
      </c>
      <c r="AI1155" s="128" t="s">
        <v>46</v>
      </c>
      <c r="AJ1155" s="128" t="s">
        <v>46</v>
      </c>
      <c r="AK1155" s="128" t="s">
        <v>46</v>
      </c>
    </row>
    <row r="1156" spans="1:37" ht="14.75" customHeight="1" x14ac:dyDescent="0.35">
      <c r="A1156" s="8"/>
      <c r="B1156" s="129">
        <v>37567365000102</v>
      </c>
      <c r="C1156" s="125" t="s">
        <v>8807</v>
      </c>
      <c r="D1156" s="122"/>
      <c r="E1156" s="126" t="s">
        <v>8808</v>
      </c>
      <c r="F1156" s="126" t="s">
        <v>114</v>
      </c>
      <c r="G1156" s="126" t="s">
        <v>115</v>
      </c>
      <c r="H1156" s="127">
        <v>25000</v>
      </c>
      <c r="I1156" s="127">
        <v>100</v>
      </c>
      <c r="J1156" s="127">
        <v>0</v>
      </c>
      <c r="K1156" s="126" t="s">
        <v>8809</v>
      </c>
      <c r="L1156" s="126" t="s">
        <v>8810</v>
      </c>
      <c r="M1156" s="153">
        <v>0.02</v>
      </c>
      <c r="N1156" s="128" t="s">
        <v>46</v>
      </c>
      <c r="O1156" s="155">
        <v>44074</v>
      </c>
      <c r="P1156" s="153">
        <v>2.3321017194000003E-2</v>
      </c>
      <c r="Q1156" s="153">
        <v>0.35152614982000002</v>
      </c>
      <c r="R1156" s="153">
        <v>0.17629013743000002</v>
      </c>
      <c r="S1156" s="153">
        <v>7.7165881658999999E-2</v>
      </c>
      <c r="T1156" s="153">
        <v>0.13102710493</v>
      </c>
      <c r="U1156" s="153">
        <v>1.9116680447999999</v>
      </c>
      <c r="V1156" s="153">
        <v>3.3924973943999999</v>
      </c>
      <c r="W1156" s="153">
        <v>1.3239995038000001</v>
      </c>
      <c r="X1156" s="153">
        <v>0.29870932976999998</v>
      </c>
      <c r="Y1156" s="153">
        <v>0.30653806063</v>
      </c>
      <c r="Z1156" s="153">
        <v>0.19895249144000002</v>
      </c>
      <c r="AA1156" s="153">
        <v>0.28217026093000003</v>
      </c>
      <c r="AB1156" s="178">
        <v>0.29708739443999999</v>
      </c>
      <c r="AC1156" s="177">
        <v>-0.47093315559999999</v>
      </c>
      <c r="AD1156" s="153">
        <v>-0.18557366673</v>
      </c>
      <c r="AE1156" s="153">
        <v>-0.60599324405999999</v>
      </c>
      <c r="AF1156" s="181">
        <v>0.64883270000000004</v>
      </c>
      <c r="AG1156" s="180">
        <v>27114.430049999999</v>
      </c>
      <c r="AH1156" s="180">
        <v>-4862.9978499999997</v>
      </c>
      <c r="AI1156" s="128" t="s">
        <v>46</v>
      </c>
      <c r="AJ1156" s="128" t="s">
        <v>46</v>
      </c>
      <c r="AK1156" s="128" t="s">
        <v>46</v>
      </c>
    </row>
    <row r="1157" spans="1:37" ht="14.75" customHeight="1" x14ac:dyDescent="0.35">
      <c r="A1157" s="8"/>
      <c r="B1157" s="129">
        <v>1745808000160</v>
      </c>
      <c r="C1157" s="125" t="s">
        <v>8812</v>
      </c>
      <c r="D1157" s="122" t="s">
        <v>3394</v>
      </c>
      <c r="E1157" s="126" t="s">
        <v>8813</v>
      </c>
      <c r="F1157" s="126" t="s">
        <v>114</v>
      </c>
      <c r="G1157" s="126" t="s">
        <v>115</v>
      </c>
      <c r="H1157" s="127">
        <v>20000</v>
      </c>
      <c r="I1157" s="127">
        <v>5000</v>
      </c>
      <c r="J1157" s="127">
        <v>5000</v>
      </c>
      <c r="K1157" s="126" t="s">
        <v>216</v>
      </c>
      <c r="L1157" s="126" t="s">
        <v>223</v>
      </c>
      <c r="M1157" s="153">
        <v>0.02</v>
      </c>
      <c r="N1157" s="128" t="s">
        <v>8814</v>
      </c>
      <c r="O1157" s="155">
        <v>35528</v>
      </c>
      <c r="P1157" s="153">
        <v>6.9148818237999999E-3</v>
      </c>
      <c r="Q1157" s="153">
        <v>4.3390138795000005E-2</v>
      </c>
      <c r="R1157" s="153">
        <v>-3.6476946752E-2</v>
      </c>
      <c r="S1157" s="153">
        <v>-0.17110560330999999</v>
      </c>
      <c r="T1157" s="153">
        <v>-0.15645352803000001</v>
      </c>
      <c r="U1157" s="153">
        <v>0.56682598818000007</v>
      </c>
      <c r="V1157" s="153">
        <v>0.41874817246000001</v>
      </c>
      <c r="W1157" s="153">
        <v>-0.27395440325999998</v>
      </c>
      <c r="X1157" s="153">
        <v>-0.66235023803999993</v>
      </c>
      <c r="Y1157" s="153">
        <v>-0.36602320632000002</v>
      </c>
      <c r="Z1157" s="153">
        <v>0.1871588092</v>
      </c>
      <c r="AA1157" s="153">
        <v>0.23335626243999999</v>
      </c>
      <c r="AB1157" s="178">
        <v>-0.72406862437999997</v>
      </c>
      <c r="AC1157" s="177">
        <v>0.17058956944000001</v>
      </c>
      <c r="AD1157" s="153">
        <v>-0.12884499851</v>
      </c>
      <c r="AE1157" s="153">
        <v>-0.53851116454000003</v>
      </c>
      <c r="AF1157" s="181">
        <v>54057.012742999999</v>
      </c>
      <c r="AG1157" s="180">
        <v>73699.944340000002</v>
      </c>
      <c r="AH1157" s="180">
        <v>-829.65601000000004</v>
      </c>
      <c r="AI1157" s="128" t="s">
        <v>46</v>
      </c>
      <c r="AJ1157" s="128" t="s">
        <v>46</v>
      </c>
      <c r="AK1157" s="128" t="s">
        <v>46</v>
      </c>
    </row>
    <row r="1158" spans="1:37" ht="14.75" customHeight="1" x14ac:dyDescent="0.35">
      <c r="A1158" s="8"/>
      <c r="B1158" s="129">
        <v>46962199000130</v>
      </c>
      <c r="C1158" s="125" t="s">
        <v>8815</v>
      </c>
      <c r="D1158" s="122"/>
      <c r="E1158" s="126" t="s">
        <v>8816</v>
      </c>
      <c r="F1158" s="126" t="s">
        <v>163</v>
      </c>
      <c r="G1158" s="126" t="s">
        <v>3566</v>
      </c>
      <c r="H1158" s="127">
        <v>100</v>
      </c>
      <c r="I1158" s="127">
        <v>50</v>
      </c>
      <c r="J1158" s="127">
        <v>100</v>
      </c>
      <c r="K1158" s="126" t="s">
        <v>3378</v>
      </c>
      <c r="L1158" s="126" t="s">
        <v>7459</v>
      </c>
      <c r="M1158" s="153">
        <v>1.3000000000000001E-2</v>
      </c>
      <c r="N1158" s="128" t="s">
        <v>7506</v>
      </c>
      <c r="O1158" s="155">
        <v>44789</v>
      </c>
      <c r="P1158" s="153">
        <v>1.4377739812999999E-2</v>
      </c>
      <c r="Q1158" s="153">
        <v>0.1192270354</v>
      </c>
      <c r="R1158" s="153">
        <v>7.5593496122000003E-2</v>
      </c>
      <c r="S1158" s="153">
        <v>0.12874473774</v>
      </c>
      <c r="T1158" s="153">
        <v>0.25246674082999998</v>
      </c>
      <c r="U1158" s="153">
        <v>1.1785706226999999</v>
      </c>
      <c r="V1158" s="153">
        <v>1.150632484</v>
      </c>
      <c r="W1158" s="153">
        <v>0.56773312910999996</v>
      </c>
      <c r="X1158" s="153">
        <v>0.49837121659</v>
      </c>
      <c r="Y1158" s="153">
        <v>0.59064622658999999</v>
      </c>
      <c r="Z1158" s="153">
        <v>4.2496428172E-2</v>
      </c>
      <c r="AA1158" s="153">
        <v>3.3440251756000003E-2</v>
      </c>
      <c r="AB1158" s="178">
        <v>-1.1838021475</v>
      </c>
      <c r="AC1158" s="177">
        <v>-1.2250729231999999</v>
      </c>
      <c r="AD1158" s="153">
        <v>-4.5133123721E-2</v>
      </c>
      <c r="AE1158" s="153">
        <v>-5.7378919907999995E-2</v>
      </c>
      <c r="AF1158" s="181">
        <v>1.2721083</v>
      </c>
      <c r="AG1158" s="180">
        <v>10511.83174</v>
      </c>
      <c r="AH1158" s="180">
        <v>-2412.2042700000002</v>
      </c>
      <c r="AI1158" s="128" t="s">
        <v>46</v>
      </c>
      <c r="AJ1158" s="128" t="s">
        <v>46</v>
      </c>
      <c r="AK1158" s="128" t="s">
        <v>46</v>
      </c>
    </row>
    <row r="1159" spans="1:37" ht="14.75" customHeight="1" x14ac:dyDescent="0.35">
      <c r="A1159" s="8"/>
      <c r="B1159" s="129">
        <v>47562149000128</v>
      </c>
      <c r="C1159" s="125" t="s">
        <v>8817</v>
      </c>
      <c r="D1159" s="122"/>
      <c r="E1159" s="126" t="s">
        <v>8816</v>
      </c>
      <c r="F1159" s="126" t="s">
        <v>163</v>
      </c>
      <c r="G1159" s="126" t="s">
        <v>3570</v>
      </c>
      <c r="H1159" s="127">
        <v>100</v>
      </c>
      <c r="I1159" s="127">
        <v>50</v>
      </c>
      <c r="J1159" s="127">
        <v>100</v>
      </c>
      <c r="K1159" s="126" t="s">
        <v>215</v>
      </c>
      <c r="L1159" s="126" t="s">
        <v>215</v>
      </c>
      <c r="M1159" s="153">
        <v>4.0000000000000001E-3</v>
      </c>
      <c r="N1159" s="128" t="s">
        <v>46</v>
      </c>
      <c r="O1159" s="155">
        <v>44875</v>
      </c>
      <c r="P1159" s="153">
        <v>1.2127796292999999E-2</v>
      </c>
      <c r="Q1159" s="153">
        <v>0.10487934393999999</v>
      </c>
      <c r="R1159" s="153">
        <v>0.13367351225000002</v>
      </c>
      <c r="S1159" s="153">
        <v>0.26412158231999999</v>
      </c>
      <c r="T1159" s="153" t="s">
        <v>46</v>
      </c>
      <c r="U1159" s="153">
        <v>0.99413848185000009</v>
      </c>
      <c r="V1159" s="153">
        <v>1.0121662391999999</v>
      </c>
      <c r="W1159" s="153">
        <v>1.0039340060000002</v>
      </c>
      <c r="X1159" s="153">
        <v>1.0224153359999999</v>
      </c>
      <c r="Y1159" s="153" t="s">
        <v>46</v>
      </c>
      <c r="Z1159" s="153">
        <v>1.4026096623E-3</v>
      </c>
      <c r="AA1159" s="153">
        <v>1.2694853114999999E-3</v>
      </c>
      <c r="AB1159" s="178">
        <v>0.42856103654</v>
      </c>
      <c r="AC1159" s="177">
        <v>0.87702314559000005</v>
      </c>
      <c r="AD1159" s="153">
        <v>0</v>
      </c>
      <c r="AE1159" s="153">
        <v>0</v>
      </c>
      <c r="AF1159" s="181">
        <v>1.4117675700000001</v>
      </c>
      <c r="AG1159" s="180">
        <v>1844824.9129000001</v>
      </c>
      <c r="AH1159" s="180">
        <v>318412.72739999997</v>
      </c>
      <c r="AI1159" s="128" t="s">
        <v>46</v>
      </c>
      <c r="AJ1159" s="128" t="s">
        <v>46</v>
      </c>
      <c r="AK1159" s="128" t="s">
        <v>46</v>
      </c>
    </row>
    <row r="1160" spans="1:37" ht="14.75" customHeight="1" x14ac:dyDescent="0.35">
      <c r="A1160" s="8"/>
      <c r="B1160" s="129">
        <v>51693641000100</v>
      </c>
      <c r="C1160" s="125" t="s">
        <v>8818</v>
      </c>
      <c r="D1160" s="122"/>
      <c r="E1160" s="126" t="s">
        <v>8816</v>
      </c>
      <c r="F1160" s="126" t="s">
        <v>163</v>
      </c>
      <c r="G1160" s="126" t="s">
        <v>3566</v>
      </c>
      <c r="H1160" s="127">
        <v>100</v>
      </c>
      <c r="I1160" s="127">
        <v>50</v>
      </c>
      <c r="J1160" s="127">
        <v>100</v>
      </c>
      <c r="K1160" s="126" t="s">
        <v>7615</v>
      </c>
      <c r="L1160" s="126" t="s">
        <v>220</v>
      </c>
      <c r="M1160" s="153">
        <v>6.9999999999999993E-3</v>
      </c>
      <c r="N1160" s="128" t="s">
        <v>7431</v>
      </c>
      <c r="O1160" s="155">
        <v>45198</v>
      </c>
      <c r="P1160" s="153">
        <v>1.3296135547000001E-2</v>
      </c>
      <c r="Q1160" s="153">
        <v>0.10962929212</v>
      </c>
      <c r="R1160" s="153">
        <v>0.1383100159</v>
      </c>
      <c r="S1160" s="153">
        <v>0.2756305</v>
      </c>
      <c r="T1160" s="153" t="s">
        <v>46</v>
      </c>
      <c r="U1160" s="153">
        <v>1.0899094680000001</v>
      </c>
      <c r="V1160" s="153">
        <v>1.0580068881</v>
      </c>
      <c r="W1160" s="153">
        <v>1.0387557415000002</v>
      </c>
      <c r="X1160" s="153">
        <v>1.0669663864999999</v>
      </c>
      <c r="Y1160" s="153" t="s">
        <v>46</v>
      </c>
      <c r="Z1160" s="153">
        <v>1.9970998594999998E-3</v>
      </c>
      <c r="AA1160" s="153">
        <v>2.0362355543E-3</v>
      </c>
      <c r="AB1160" s="178">
        <v>2.7681477326000001</v>
      </c>
      <c r="AC1160" s="177">
        <v>3.8244596584999999</v>
      </c>
      <c r="AD1160" s="153">
        <v>-1.3615968416999999E-4</v>
      </c>
      <c r="AE1160" s="153">
        <v>-1.3615968416999999E-4</v>
      </c>
      <c r="AF1160" s="181">
        <v>1.2756304999999999</v>
      </c>
      <c r="AG1160" s="180">
        <v>257257.28202000001</v>
      </c>
      <c r="AH1160" s="180">
        <v>-44427.618309999998</v>
      </c>
      <c r="AI1160" s="128" t="s">
        <v>46</v>
      </c>
      <c r="AJ1160" s="128" t="s">
        <v>46</v>
      </c>
      <c r="AK1160" s="128" t="s">
        <v>46</v>
      </c>
    </row>
    <row r="1161" spans="1:37" ht="14.75" customHeight="1" x14ac:dyDescent="0.35">
      <c r="A1161" s="8"/>
      <c r="B1161" s="129">
        <v>38048878000170</v>
      </c>
      <c r="C1161" s="125" t="s">
        <v>8819</v>
      </c>
      <c r="D1161" s="122"/>
      <c r="E1161" s="126" t="s">
        <v>8323</v>
      </c>
      <c r="F1161" s="126" t="s">
        <v>114</v>
      </c>
      <c r="G1161" s="126" t="s">
        <v>4426</v>
      </c>
      <c r="H1161" s="127">
        <v>10000</v>
      </c>
      <c r="I1161" s="127">
        <v>10000</v>
      </c>
      <c r="J1161" s="127">
        <v>10000</v>
      </c>
      <c r="K1161" s="126" t="s">
        <v>216</v>
      </c>
      <c r="L1161" s="126" t="s">
        <v>223</v>
      </c>
      <c r="M1161" s="153">
        <v>6.5000000000000006E-3</v>
      </c>
      <c r="N1161" s="128" t="s">
        <v>46</v>
      </c>
      <c r="O1161" s="155">
        <v>44062</v>
      </c>
      <c r="P1161" s="153">
        <v>4.3130852743999998E-2</v>
      </c>
      <c r="Q1161" s="153">
        <v>0.12392588219</v>
      </c>
      <c r="R1161" s="153">
        <v>0.27909628067999998</v>
      </c>
      <c r="S1161" s="153">
        <v>0.79793836971000009</v>
      </c>
      <c r="T1161" s="153">
        <v>1.0190878639000001</v>
      </c>
      <c r="U1161" s="153">
        <v>3.5355178658000002</v>
      </c>
      <c r="V1161" s="153">
        <v>1.1959799652000001</v>
      </c>
      <c r="W1161" s="153">
        <v>2.0961089627999998</v>
      </c>
      <c r="X1161" s="153">
        <v>3.0888215165000004</v>
      </c>
      <c r="Y1161" s="153">
        <v>2.3841572139</v>
      </c>
      <c r="Z1161" s="153">
        <v>0.26551552028999997</v>
      </c>
      <c r="AA1161" s="153">
        <v>0.26250443240999999</v>
      </c>
      <c r="AB1161" s="178">
        <v>0.64138229374</v>
      </c>
      <c r="AC1161" s="177">
        <v>0.40381304150000003</v>
      </c>
      <c r="AD1161" s="153">
        <v>-0.23233117868</v>
      </c>
      <c r="AE1161" s="153">
        <v>-0.37663869386000004</v>
      </c>
      <c r="AF1161" s="181">
        <v>2.2912389000000002</v>
      </c>
      <c r="AG1161" s="180">
        <v>21738.852989999999</v>
      </c>
      <c r="AH1161" s="180">
        <v>-2317.20831</v>
      </c>
      <c r="AI1161" s="128" t="s">
        <v>46</v>
      </c>
      <c r="AJ1161" s="128" t="s">
        <v>46</v>
      </c>
      <c r="AK1161" s="128" t="s">
        <v>46</v>
      </c>
    </row>
    <row r="1162" spans="1:37" ht="14.75" customHeight="1" x14ac:dyDescent="0.35">
      <c r="A1162" s="8"/>
      <c r="B1162" s="129">
        <v>12332239000148</v>
      </c>
      <c r="C1162" s="125" t="s">
        <v>8820</v>
      </c>
      <c r="D1162" s="122" t="s">
        <v>3401</v>
      </c>
      <c r="E1162" s="126" t="s">
        <v>7558</v>
      </c>
      <c r="F1162" s="126" t="s">
        <v>114</v>
      </c>
      <c r="G1162" s="126" t="s">
        <v>115</v>
      </c>
      <c r="H1162" s="127">
        <v>10000</v>
      </c>
      <c r="I1162" s="127">
        <v>5000</v>
      </c>
      <c r="J1162" s="127">
        <v>10000</v>
      </c>
      <c r="K1162" s="126" t="s">
        <v>269</v>
      </c>
      <c r="L1162" s="126" t="s">
        <v>7433</v>
      </c>
      <c r="M1162" s="153">
        <v>1.7500000000000002E-2</v>
      </c>
      <c r="N1162" s="128" t="s">
        <v>8439</v>
      </c>
      <c r="O1162" s="155">
        <v>42472</v>
      </c>
      <c r="P1162" s="153">
        <v>2.4153839336999997E-2</v>
      </c>
      <c r="Q1162" s="153">
        <v>0.14499308768999999</v>
      </c>
      <c r="R1162" s="153">
        <v>0.11995143840000001</v>
      </c>
      <c r="S1162" s="153">
        <v>0.18002658305999999</v>
      </c>
      <c r="T1162" s="153">
        <v>0.17672618207999999</v>
      </c>
      <c r="U1162" s="153">
        <v>1.9799360565999999</v>
      </c>
      <c r="V1162" s="153">
        <v>1.3992946825999999</v>
      </c>
      <c r="W1162" s="153">
        <v>0.90087651662000001</v>
      </c>
      <c r="X1162" s="153">
        <v>0.69688337399</v>
      </c>
      <c r="Y1162" s="153">
        <v>0.41345110347000003</v>
      </c>
      <c r="Z1162" s="153">
        <v>0.14116520928000001</v>
      </c>
      <c r="AA1162" s="153">
        <v>0.13790123294000001</v>
      </c>
      <c r="AB1162" s="178">
        <v>-1.2533651244999999E-2</v>
      </c>
      <c r="AC1162" s="177">
        <v>0.86947891903999996</v>
      </c>
      <c r="AD1162" s="153">
        <v>-0.13029860234999999</v>
      </c>
      <c r="AE1162" s="153">
        <v>-0.21799246409999998</v>
      </c>
      <c r="AF1162" s="181">
        <v>9.4887391356999995</v>
      </c>
      <c r="AG1162" s="180">
        <v>39405.168660000003</v>
      </c>
      <c r="AH1162" s="180">
        <v>-6108.3240500000002</v>
      </c>
      <c r="AI1162" s="128" t="s">
        <v>46</v>
      </c>
      <c r="AJ1162" s="128" t="s">
        <v>46</v>
      </c>
      <c r="AK1162" s="128" t="s">
        <v>46</v>
      </c>
    </row>
    <row r="1163" spans="1:37" ht="14.75" customHeight="1" x14ac:dyDescent="0.35">
      <c r="A1163" s="8"/>
      <c r="B1163" s="129">
        <v>57661754000100</v>
      </c>
      <c r="C1163" s="125" t="s">
        <v>8821</v>
      </c>
      <c r="D1163" s="122"/>
      <c r="E1163" s="126" t="s">
        <v>8822</v>
      </c>
      <c r="F1163" s="126" t="s">
        <v>163</v>
      </c>
      <c r="G1163" s="126" t="s">
        <v>3547</v>
      </c>
      <c r="H1163" s="127" t="s">
        <v>46</v>
      </c>
      <c r="I1163" s="127" t="s">
        <v>46</v>
      </c>
      <c r="J1163" s="127" t="s">
        <v>46</v>
      </c>
      <c r="K1163" s="126" t="s">
        <v>214</v>
      </c>
      <c r="L1163" s="126" t="s">
        <v>3554</v>
      </c>
      <c r="M1163" s="153">
        <v>5.0000000000000001E-3</v>
      </c>
      <c r="N1163" s="128" t="s">
        <v>46</v>
      </c>
      <c r="O1163" s="155">
        <v>45593</v>
      </c>
      <c r="P1163" s="153">
        <v>1.4746798623999999E-2</v>
      </c>
      <c r="Q1163" s="153">
        <v>0.11698191133999999</v>
      </c>
      <c r="R1163" s="153" t="s">
        <v>46</v>
      </c>
      <c r="S1163" s="153" t="s">
        <v>46</v>
      </c>
      <c r="T1163" s="153" t="s">
        <v>46</v>
      </c>
      <c r="U1163" s="153">
        <v>1.2088230740000001</v>
      </c>
      <c r="V1163" s="153">
        <v>1.1289653121000001</v>
      </c>
      <c r="W1163" s="153" t="s">
        <v>46</v>
      </c>
      <c r="X1163" s="153" t="s">
        <v>46</v>
      </c>
      <c r="Y1163" s="153" t="s">
        <v>46</v>
      </c>
      <c r="Z1163" s="153">
        <v>5.5623727619E-3</v>
      </c>
      <c r="AA1163" s="153">
        <v>5.5623727619E-3</v>
      </c>
      <c r="AB1163" s="178">
        <v>0.71685221763999996</v>
      </c>
      <c r="AC1163" s="177">
        <v>0.71685221763999996</v>
      </c>
      <c r="AD1163" s="153">
        <v>-3.3552286032E-3</v>
      </c>
      <c r="AE1163" s="153">
        <v>-3.3552286032E-3</v>
      </c>
      <c r="AF1163" s="181">
        <v>1.1280419828999999</v>
      </c>
      <c r="AG1163" s="180">
        <v>18504.531289999999</v>
      </c>
      <c r="AH1163" s="180">
        <v>8181.9487499999996</v>
      </c>
      <c r="AI1163" s="128" t="s">
        <v>46</v>
      </c>
      <c r="AJ1163" s="128" t="s">
        <v>46</v>
      </c>
      <c r="AK1163" s="128" t="s">
        <v>46</v>
      </c>
    </row>
    <row r="1164" spans="1:37" ht="14.75" customHeight="1" x14ac:dyDescent="0.35">
      <c r="A1164" s="8"/>
      <c r="B1164" s="129">
        <v>10335832000112</v>
      </c>
      <c r="C1164" s="125" t="s">
        <v>8823</v>
      </c>
      <c r="D1164" s="122" t="s">
        <v>3394</v>
      </c>
      <c r="E1164" s="126" t="s">
        <v>8824</v>
      </c>
      <c r="F1164" s="126" t="s">
        <v>114</v>
      </c>
      <c r="G1164" s="126" t="s">
        <v>115</v>
      </c>
      <c r="H1164" s="127">
        <v>1000</v>
      </c>
      <c r="I1164" s="127">
        <v>1000</v>
      </c>
      <c r="J1164" s="127">
        <v>1000</v>
      </c>
      <c r="K1164" s="126" t="s">
        <v>8825</v>
      </c>
      <c r="L1164" s="126" t="s">
        <v>7497</v>
      </c>
      <c r="M1164" s="153">
        <v>0.01</v>
      </c>
      <c r="N1164" s="128" t="s">
        <v>46</v>
      </c>
      <c r="O1164" s="155">
        <v>40324</v>
      </c>
      <c r="P1164" s="153">
        <v>4.5282972506999995E-2</v>
      </c>
      <c r="Q1164" s="153">
        <v>0.31656588804999997</v>
      </c>
      <c r="R1164" s="153">
        <v>0.21346033393</v>
      </c>
      <c r="S1164" s="153">
        <v>0.29893651726000003</v>
      </c>
      <c r="T1164" s="153">
        <v>0.35554604699000003</v>
      </c>
      <c r="U1164" s="153">
        <v>3.7119312077000002</v>
      </c>
      <c r="V1164" s="153">
        <v>3.0551040113000001</v>
      </c>
      <c r="W1164" s="153">
        <v>1.6031604508000001</v>
      </c>
      <c r="X1164" s="153">
        <v>1.1571840403</v>
      </c>
      <c r="Y1164" s="153">
        <v>0.83180038028000003</v>
      </c>
      <c r="Z1164" s="153">
        <v>0.13096762779000001</v>
      </c>
      <c r="AA1164" s="153">
        <v>0.19307782424</v>
      </c>
      <c r="AB1164" s="178">
        <v>0.61401964609000004</v>
      </c>
      <c r="AC1164" s="177">
        <v>0.12612217042000001</v>
      </c>
      <c r="AD1164" s="153">
        <v>-9.422575244100001E-2</v>
      </c>
      <c r="AE1164" s="153">
        <v>-0.45175332325000001</v>
      </c>
      <c r="AF1164" s="181">
        <v>5.1381327399999996</v>
      </c>
      <c r="AG1164" s="180">
        <v>94808.102069999994</v>
      </c>
      <c r="AH1164" s="180">
        <v>20166.09648</v>
      </c>
      <c r="AI1164" s="128" t="s">
        <v>46</v>
      </c>
      <c r="AJ1164" s="128" t="s">
        <v>46</v>
      </c>
      <c r="AK1164" s="128" t="s">
        <v>46</v>
      </c>
    </row>
    <row r="1165" spans="1:37" ht="14.75" customHeight="1" x14ac:dyDescent="0.35">
      <c r="A1165" s="8"/>
      <c r="B1165" s="129">
        <v>50037999000111</v>
      </c>
      <c r="C1165" s="125" t="s">
        <v>8826</v>
      </c>
      <c r="D1165" s="122"/>
      <c r="E1165" s="126" t="s">
        <v>602</v>
      </c>
      <c r="F1165" s="126" t="s">
        <v>163</v>
      </c>
      <c r="G1165" s="126" t="s">
        <v>3547</v>
      </c>
      <c r="H1165" s="127" t="s">
        <v>46</v>
      </c>
      <c r="I1165" s="127" t="s">
        <v>46</v>
      </c>
      <c r="J1165" s="127" t="s">
        <v>46</v>
      </c>
      <c r="K1165" s="126" t="s">
        <v>214</v>
      </c>
      <c r="L1165" s="126" t="s">
        <v>3554</v>
      </c>
      <c r="M1165" s="153">
        <v>6.0000000000000001E-3</v>
      </c>
      <c r="N1165" s="128" t="s">
        <v>8070</v>
      </c>
      <c r="O1165" s="155">
        <v>45016</v>
      </c>
      <c r="P1165" s="153">
        <v>1.5594146026999999E-2</v>
      </c>
      <c r="Q1165" s="153">
        <v>0.11394785268</v>
      </c>
      <c r="R1165" s="153">
        <v>0.10827847014</v>
      </c>
      <c r="S1165" s="153">
        <v>0.22696030808000001</v>
      </c>
      <c r="T1165" s="153" t="s">
        <v>46</v>
      </c>
      <c r="U1165" s="153">
        <v>1.2782817489</v>
      </c>
      <c r="V1165" s="153">
        <v>1.0996843151</v>
      </c>
      <c r="W1165" s="153">
        <v>0.81320851426999996</v>
      </c>
      <c r="X1165" s="153">
        <v>0.87856394632000001</v>
      </c>
      <c r="Y1165" s="153" t="s">
        <v>46</v>
      </c>
      <c r="Z1165" s="153">
        <v>2.8583781911E-2</v>
      </c>
      <c r="AA1165" s="153">
        <v>2.5993515751E-2</v>
      </c>
      <c r="AB1165" s="178">
        <v>-0.75888842519999999</v>
      </c>
      <c r="AC1165" s="177">
        <v>-0.47765255246999999</v>
      </c>
      <c r="AD1165" s="153">
        <v>-2.3067824880999999E-2</v>
      </c>
      <c r="AE1165" s="153">
        <v>-2.3067824880999999E-2</v>
      </c>
      <c r="AF1165" s="181">
        <v>1.2976315040999999</v>
      </c>
      <c r="AG1165" s="180">
        <v>40281.793570000002</v>
      </c>
      <c r="AH1165" s="180">
        <v>1553.82699</v>
      </c>
      <c r="AI1165" s="128" t="s">
        <v>46</v>
      </c>
      <c r="AJ1165" s="128" t="s">
        <v>46</v>
      </c>
      <c r="AK1165" s="128" t="s">
        <v>46</v>
      </c>
    </row>
    <row r="1166" spans="1:37" ht="14.75" customHeight="1" x14ac:dyDescent="0.35">
      <c r="A1166" s="8"/>
      <c r="B1166" s="129">
        <v>45494371000105</v>
      </c>
      <c r="C1166" s="125" t="s">
        <v>8827</v>
      </c>
      <c r="D1166" s="122"/>
      <c r="E1166" s="126" t="s">
        <v>602</v>
      </c>
      <c r="F1166" s="126" t="s">
        <v>114</v>
      </c>
      <c r="G1166" s="126" t="s">
        <v>115</v>
      </c>
      <c r="H1166" s="127">
        <v>1000</v>
      </c>
      <c r="I1166" s="127">
        <v>100</v>
      </c>
      <c r="J1166" s="127">
        <v>1000</v>
      </c>
      <c r="K1166" s="126" t="s">
        <v>214</v>
      </c>
      <c r="L1166" s="126" t="s">
        <v>3556</v>
      </c>
      <c r="M1166" s="153">
        <v>5.0000000000000001E-3</v>
      </c>
      <c r="N1166" s="128" t="s">
        <v>8710</v>
      </c>
      <c r="O1166" s="155">
        <v>44957</v>
      </c>
      <c r="P1166" s="153">
        <v>2.7295382683999999E-2</v>
      </c>
      <c r="Q1166" s="153">
        <v>0.22733437216999999</v>
      </c>
      <c r="R1166" s="153">
        <v>0.10118924201</v>
      </c>
      <c r="S1166" s="153">
        <v>0.18812898652000001</v>
      </c>
      <c r="T1166" s="153" t="s">
        <v>46</v>
      </c>
      <c r="U1166" s="153">
        <v>2.2374543278000001</v>
      </c>
      <c r="V1166" s="153">
        <v>2.1939513337999998</v>
      </c>
      <c r="W1166" s="153">
        <v>0.75996597519999998</v>
      </c>
      <c r="X1166" s="153">
        <v>0.72824779897000003</v>
      </c>
      <c r="Y1166" s="153" t="s">
        <v>46</v>
      </c>
      <c r="Z1166" s="153">
        <v>0.15766984349999999</v>
      </c>
      <c r="AA1166" s="153">
        <v>0.15389648753999999</v>
      </c>
      <c r="AB1166" s="178">
        <v>-0.10255782418000001</v>
      </c>
      <c r="AC1166" s="177">
        <v>-0.23175036594000001</v>
      </c>
      <c r="AD1166" s="153">
        <v>-0.12933455618</v>
      </c>
      <c r="AE1166" s="153">
        <v>-0.15794140000000001</v>
      </c>
      <c r="AF1166" s="181">
        <v>1.2038684876000001</v>
      </c>
      <c r="AG1166" s="180">
        <v>68976.550589999999</v>
      </c>
      <c r="AH1166" s="180">
        <v>-88.549139999999994</v>
      </c>
      <c r="AI1166" s="128" t="s">
        <v>46</v>
      </c>
      <c r="AJ1166" s="128" t="s">
        <v>46</v>
      </c>
      <c r="AK1166" s="128" t="s">
        <v>46</v>
      </c>
    </row>
    <row r="1167" spans="1:37" ht="14.75" customHeight="1" x14ac:dyDescent="0.35">
      <c r="A1167" s="8"/>
      <c r="B1167" s="129">
        <v>7187517000180</v>
      </c>
      <c r="C1167" s="125" t="s">
        <v>8828</v>
      </c>
      <c r="D1167" s="122" t="s">
        <v>3394</v>
      </c>
      <c r="E1167" s="126" t="s">
        <v>8829</v>
      </c>
      <c r="F1167" s="126" t="s">
        <v>114</v>
      </c>
      <c r="G1167" s="126" t="s">
        <v>115</v>
      </c>
      <c r="H1167" s="127">
        <v>1000</v>
      </c>
      <c r="I1167" s="127">
        <v>1000</v>
      </c>
      <c r="J1167" s="127">
        <v>1000</v>
      </c>
      <c r="K1167" s="126" t="s">
        <v>8830</v>
      </c>
      <c r="L1167" s="126" t="s">
        <v>214</v>
      </c>
      <c r="M1167" s="153">
        <v>1.8500000000000003E-2</v>
      </c>
      <c r="N1167" s="128" t="s">
        <v>3414</v>
      </c>
      <c r="O1167" s="155">
        <v>38523</v>
      </c>
      <c r="P1167" s="153">
        <v>2.7512522386999999E-2</v>
      </c>
      <c r="Q1167" s="153">
        <v>0.15238718742999999</v>
      </c>
      <c r="R1167" s="153">
        <v>5.5408188604E-2</v>
      </c>
      <c r="S1167" s="153">
        <v>0.13187774504999999</v>
      </c>
      <c r="T1167" s="153">
        <v>0.22338776515</v>
      </c>
      <c r="U1167" s="153">
        <v>2.2552536814000002</v>
      </c>
      <c r="V1167" s="153">
        <v>1.4706534253000001</v>
      </c>
      <c r="W1167" s="153">
        <v>0.41613453417000001</v>
      </c>
      <c r="X1167" s="153">
        <v>0.51049909608999999</v>
      </c>
      <c r="Y1167" s="153">
        <v>0.52261592999000006</v>
      </c>
      <c r="Z1167" s="153">
        <v>0.18423260504000002</v>
      </c>
      <c r="AA1167" s="153">
        <v>0.21072435653999999</v>
      </c>
      <c r="AB1167" s="178">
        <v>-0.28745977733</v>
      </c>
      <c r="AC1167" s="177">
        <v>0.23086496805000001</v>
      </c>
      <c r="AD1167" s="153">
        <v>-0.11960673200000001</v>
      </c>
      <c r="AE1167" s="153">
        <v>-0.46288197353999999</v>
      </c>
      <c r="AF1167" s="181">
        <v>7.9653004699999999</v>
      </c>
      <c r="AG1167" s="180">
        <v>365492.01390000002</v>
      </c>
      <c r="AH1167" s="180">
        <v>21450.586230000001</v>
      </c>
      <c r="AI1167" s="128" t="s">
        <v>46</v>
      </c>
      <c r="AJ1167" s="128" t="s">
        <v>46</v>
      </c>
      <c r="AK1167" s="128" t="s">
        <v>46</v>
      </c>
    </row>
    <row r="1168" spans="1:37" ht="14.75" customHeight="1" x14ac:dyDescent="0.35">
      <c r="A1168" s="8"/>
      <c r="B1168" s="129">
        <v>11447136000160</v>
      </c>
      <c r="C1168" s="125" t="s">
        <v>8831</v>
      </c>
      <c r="D1168" s="122" t="s">
        <v>3401</v>
      </c>
      <c r="E1168" s="126" t="s">
        <v>8832</v>
      </c>
      <c r="F1168" s="126" t="s">
        <v>163</v>
      </c>
      <c r="G1168" s="126" t="s">
        <v>3547</v>
      </c>
      <c r="H1168" s="127">
        <v>1000</v>
      </c>
      <c r="I1168" s="127">
        <v>1</v>
      </c>
      <c r="J1168" s="127">
        <v>1</v>
      </c>
      <c r="K1168" s="126" t="s">
        <v>214</v>
      </c>
      <c r="L1168" s="126" t="s">
        <v>3554</v>
      </c>
      <c r="M1168" s="153">
        <v>5.0000000000000001E-3</v>
      </c>
      <c r="N1168" s="128" t="s">
        <v>8833</v>
      </c>
      <c r="O1168" s="155">
        <v>40302</v>
      </c>
      <c r="P1168" s="153">
        <v>1.2665163784E-2</v>
      </c>
      <c r="Q1168" s="153">
        <v>0.11297103819</v>
      </c>
      <c r="R1168" s="153">
        <v>0.13436708406</v>
      </c>
      <c r="S1168" s="153">
        <v>0.27965015086</v>
      </c>
      <c r="T1168" s="153">
        <v>0.45853931904</v>
      </c>
      <c r="U1168" s="153">
        <v>1.0381875149999999</v>
      </c>
      <c r="V1168" s="153">
        <v>1.0902573048999999</v>
      </c>
      <c r="W1168" s="153">
        <v>1.0091429686</v>
      </c>
      <c r="X1168" s="153">
        <v>1.0825264655</v>
      </c>
      <c r="Y1168" s="153">
        <v>1.072753257</v>
      </c>
      <c r="Z1168" s="153">
        <v>4.7632965617000001E-3</v>
      </c>
      <c r="AA1168" s="153">
        <v>4.7271461601999997E-3</v>
      </c>
      <c r="AB1168" s="178">
        <v>0.23794357331999999</v>
      </c>
      <c r="AC1168" s="177">
        <v>2.2205675485</v>
      </c>
      <c r="AD1168" s="153">
        <v>-2.1239903433000001E-3</v>
      </c>
      <c r="AE1168" s="153">
        <v>-3.9789492539999999E-2</v>
      </c>
      <c r="AF1168" s="181">
        <v>47.908673290000003</v>
      </c>
      <c r="AG1168" s="180">
        <v>221492.03672</v>
      </c>
      <c r="AH1168" s="180">
        <v>-18644.381010000001</v>
      </c>
      <c r="AI1168" s="128" t="s">
        <v>46</v>
      </c>
      <c r="AJ1168" s="128" t="s">
        <v>46</v>
      </c>
      <c r="AK1168" s="128" t="s">
        <v>46</v>
      </c>
    </row>
    <row r="1169" spans="1:37" ht="14.75" customHeight="1" x14ac:dyDescent="0.35">
      <c r="A1169" s="8"/>
      <c r="B1169" s="129">
        <v>57833811000190</v>
      </c>
      <c r="C1169" s="125" t="s">
        <v>8834</v>
      </c>
      <c r="D1169" s="122"/>
      <c r="E1169" s="126" t="s">
        <v>8323</v>
      </c>
      <c r="F1169" s="126" t="s">
        <v>163</v>
      </c>
      <c r="G1169" s="126" t="s">
        <v>3547</v>
      </c>
      <c r="H1169" s="127" t="s">
        <v>46</v>
      </c>
      <c r="I1169" s="127" t="s">
        <v>46</v>
      </c>
      <c r="J1169" s="127" t="s">
        <v>46</v>
      </c>
      <c r="K1169" s="126" t="s">
        <v>215</v>
      </c>
      <c r="L1169" s="126" t="s">
        <v>216</v>
      </c>
      <c r="M1169" s="153">
        <v>2.5000000000000001E-3</v>
      </c>
      <c r="N1169" s="128" t="s">
        <v>46</v>
      </c>
      <c r="O1169" s="155">
        <v>45603</v>
      </c>
      <c r="P1169" s="153">
        <v>1.2321345324E-2</v>
      </c>
      <c r="Q1169" s="153">
        <v>0.10552142029</v>
      </c>
      <c r="R1169" s="153" t="s">
        <v>46</v>
      </c>
      <c r="S1169" s="153" t="s">
        <v>46</v>
      </c>
      <c r="T1169" s="153" t="s">
        <v>46</v>
      </c>
      <c r="U1169" s="153">
        <v>1.0100040632</v>
      </c>
      <c r="V1169" s="153">
        <v>1.0183627692000001</v>
      </c>
      <c r="W1169" s="153" t="s">
        <v>46</v>
      </c>
      <c r="X1169" s="153" t="s">
        <v>46</v>
      </c>
      <c r="Y1169" s="153" t="s">
        <v>46</v>
      </c>
      <c r="Z1169" s="153" t="s">
        <v>46</v>
      </c>
      <c r="AA1169" s="153" t="s">
        <v>46</v>
      </c>
      <c r="AB1169" s="178" t="s">
        <v>46</v>
      </c>
      <c r="AC1169" s="177" t="s">
        <v>46</v>
      </c>
      <c r="AD1169" s="153">
        <v>0</v>
      </c>
      <c r="AE1169" s="153">
        <v>0</v>
      </c>
      <c r="AF1169" s="181">
        <v>1.1209316757000001</v>
      </c>
      <c r="AG1169" s="180">
        <v>28020.26757</v>
      </c>
      <c r="AH1169" s="180">
        <v>-3838.2385300000001</v>
      </c>
      <c r="AI1169" s="128" t="s">
        <v>46</v>
      </c>
      <c r="AJ1169" s="128" t="s">
        <v>46</v>
      </c>
      <c r="AK1169" s="128" t="s">
        <v>46</v>
      </c>
    </row>
    <row r="1170" spans="1:37" ht="14.75" customHeight="1" x14ac:dyDescent="0.35">
      <c r="A1170" s="8"/>
      <c r="B1170" s="129">
        <v>16987508000165</v>
      </c>
      <c r="C1170" s="125" t="s">
        <v>8835</v>
      </c>
      <c r="D1170" s="122" t="s">
        <v>3395</v>
      </c>
      <c r="E1170" s="126" t="s">
        <v>8836</v>
      </c>
      <c r="F1170" s="126" t="s">
        <v>114</v>
      </c>
      <c r="G1170" s="126" t="s">
        <v>115</v>
      </c>
      <c r="H1170" s="127">
        <v>1000</v>
      </c>
      <c r="I1170" s="127">
        <v>100</v>
      </c>
      <c r="J1170" s="127">
        <v>1000</v>
      </c>
      <c r="K1170" s="126" t="s">
        <v>214</v>
      </c>
      <c r="L1170" s="126" t="s">
        <v>3556</v>
      </c>
      <c r="M1170" s="153">
        <v>0.02</v>
      </c>
      <c r="N1170" s="128" t="s">
        <v>7488</v>
      </c>
      <c r="O1170" s="155">
        <v>41519</v>
      </c>
      <c r="P1170" s="153">
        <v>1.6447213527000001E-2</v>
      </c>
      <c r="Q1170" s="153">
        <v>0.24605766646999999</v>
      </c>
      <c r="R1170" s="153">
        <v>0.19318478949999998</v>
      </c>
      <c r="S1170" s="153">
        <v>0.31006459383000001</v>
      </c>
      <c r="T1170" s="153">
        <v>0.28758710331999998</v>
      </c>
      <c r="U1170" s="153">
        <v>1.3482093112000002</v>
      </c>
      <c r="V1170" s="153">
        <v>2.3746455073000003</v>
      </c>
      <c r="W1170" s="153">
        <v>1.4508841456999999</v>
      </c>
      <c r="X1170" s="153">
        <v>1.2002608537999999</v>
      </c>
      <c r="Y1170" s="153">
        <v>0.67281035446999993</v>
      </c>
      <c r="Z1170" s="153">
        <v>0.18367247941999998</v>
      </c>
      <c r="AA1170" s="153">
        <v>0.22751277151999999</v>
      </c>
      <c r="AB1170" s="178">
        <v>0.38660186640999999</v>
      </c>
      <c r="AC1170" s="177">
        <v>-4.7089029805000002E-2</v>
      </c>
      <c r="AD1170" s="153">
        <v>-0.13650101147999999</v>
      </c>
      <c r="AE1170" s="153">
        <v>-0.49804697215999999</v>
      </c>
      <c r="AF1170" s="181">
        <v>196.87678009999999</v>
      </c>
      <c r="AG1170" s="180">
        <v>153000.78677999999</v>
      </c>
      <c r="AH1170" s="180">
        <v>-11530.30589</v>
      </c>
      <c r="AI1170" s="128" t="s">
        <v>46</v>
      </c>
      <c r="AJ1170" s="128" t="s">
        <v>46</v>
      </c>
      <c r="AK1170" s="128" t="s">
        <v>46</v>
      </c>
    </row>
    <row r="1171" spans="1:37" ht="14.75" customHeight="1" x14ac:dyDescent="0.35">
      <c r="A1171" s="8"/>
      <c r="B1171" s="129">
        <v>42870843000199</v>
      </c>
      <c r="C1171" s="125" t="s">
        <v>8837</v>
      </c>
      <c r="D1171" s="122"/>
      <c r="E1171" s="126" t="s">
        <v>8836</v>
      </c>
      <c r="F1171" s="126" t="s">
        <v>114</v>
      </c>
      <c r="G1171" s="126" t="s">
        <v>115</v>
      </c>
      <c r="H1171" s="127">
        <v>1000</v>
      </c>
      <c r="I1171" s="127">
        <v>100</v>
      </c>
      <c r="J1171" s="127">
        <v>1000</v>
      </c>
      <c r="K1171" s="126" t="s">
        <v>214</v>
      </c>
      <c r="L1171" s="126" t="s">
        <v>3556</v>
      </c>
      <c r="M1171" s="153">
        <v>0.02</v>
      </c>
      <c r="N1171" s="128" t="s">
        <v>3414</v>
      </c>
      <c r="O1171" s="155">
        <v>44497</v>
      </c>
      <c r="P1171" s="153">
        <v>1.7840615186000001E-2</v>
      </c>
      <c r="Q1171" s="153">
        <v>0.27102792451000002</v>
      </c>
      <c r="R1171" s="153">
        <v>0.15293813931</v>
      </c>
      <c r="S1171" s="153">
        <v>0.23460858968000001</v>
      </c>
      <c r="T1171" s="153">
        <v>0.28307343058000001</v>
      </c>
      <c r="U1171" s="153">
        <v>1.4624290899999999</v>
      </c>
      <c r="V1171" s="153">
        <v>2.6156276800000002</v>
      </c>
      <c r="W1171" s="153">
        <v>1.1486179744</v>
      </c>
      <c r="X1171" s="153">
        <v>0.90817046438999993</v>
      </c>
      <c r="Y1171" s="153">
        <v>0.6622506119899999</v>
      </c>
      <c r="Z1171" s="153">
        <v>0.16369457389</v>
      </c>
      <c r="AA1171" s="153">
        <v>0.20092026846</v>
      </c>
      <c r="AB1171" s="178">
        <v>0.19095827349</v>
      </c>
      <c r="AC1171" s="177">
        <v>-0.16107412281</v>
      </c>
      <c r="AD1171" s="153">
        <v>-0.12888330612000001</v>
      </c>
      <c r="AE1171" s="153">
        <v>-0.27342366335000001</v>
      </c>
      <c r="AF1171" s="181">
        <v>128.08762949999999</v>
      </c>
      <c r="AG1171" s="180">
        <v>20376.763889999998</v>
      </c>
      <c r="AH1171" s="180">
        <v>-4623.8896800000002</v>
      </c>
      <c r="AI1171" s="128" t="s">
        <v>46</v>
      </c>
      <c r="AJ1171" s="128" t="s">
        <v>46</v>
      </c>
      <c r="AK1171" s="128" t="s">
        <v>46</v>
      </c>
    </row>
    <row r="1172" spans="1:37" ht="14.75" customHeight="1" x14ac:dyDescent="0.35">
      <c r="A1172" s="8"/>
      <c r="B1172" s="129">
        <v>50425078000126</v>
      </c>
      <c r="C1172" s="125" t="s">
        <v>8838</v>
      </c>
      <c r="D1172" s="122"/>
      <c r="E1172" s="126" t="s">
        <v>8323</v>
      </c>
      <c r="F1172" s="126" t="s">
        <v>114</v>
      </c>
      <c r="G1172" s="126" t="s">
        <v>115</v>
      </c>
      <c r="H1172" s="127">
        <v>5000</v>
      </c>
      <c r="I1172" s="127">
        <v>5000</v>
      </c>
      <c r="J1172" s="127">
        <v>5000</v>
      </c>
      <c r="K1172" s="126" t="s">
        <v>216</v>
      </c>
      <c r="L1172" s="126" t="s">
        <v>223</v>
      </c>
      <c r="M1172" s="153">
        <v>7.4999999999999997E-3</v>
      </c>
      <c r="N1172" s="128" t="s">
        <v>8839</v>
      </c>
      <c r="O1172" s="155">
        <v>45042</v>
      </c>
      <c r="P1172" s="153">
        <v>4.1642079435E-2</v>
      </c>
      <c r="Q1172" s="153">
        <v>0.34092593166999996</v>
      </c>
      <c r="R1172" s="153">
        <v>0.19825220106999999</v>
      </c>
      <c r="S1172" s="153">
        <v>0.32485897106000006</v>
      </c>
      <c r="T1172" s="153" t="s">
        <v>46</v>
      </c>
      <c r="U1172" s="153">
        <v>3.4134802918000005</v>
      </c>
      <c r="V1172" s="153">
        <v>3.2901971459999997</v>
      </c>
      <c r="W1172" s="153">
        <v>1.4889421477</v>
      </c>
      <c r="X1172" s="153">
        <v>1.2575299267</v>
      </c>
      <c r="Y1172" s="153" t="s">
        <v>46</v>
      </c>
      <c r="Z1172" s="153">
        <v>0.14248299819999999</v>
      </c>
      <c r="AA1172" s="153">
        <v>0.13397714265999999</v>
      </c>
      <c r="AB1172" s="178">
        <v>0.48086106110999999</v>
      </c>
      <c r="AC1172" s="177">
        <v>0.39713629742000001</v>
      </c>
      <c r="AD1172" s="153">
        <v>-0.12252861198999999</v>
      </c>
      <c r="AE1172" s="153">
        <v>-0.16544184953999999</v>
      </c>
      <c r="AF1172" s="181">
        <v>1.4743077</v>
      </c>
      <c r="AG1172" s="180">
        <v>254735.39885999999</v>
      </c>
      <c r="AH1172" s="180">
        <v>23968.157039999998</v>
      </c>
      <c r="AI1172" s="128" t="s">
        <v>46</v>
      </c>
      <c r="AJ1172" s="128" t="s">
        <v>46</v>
      </c>
      <c r="AK1172" s="128" t="s">
        <v>46</v>
      </c>
    </row>
    <row r="1173" spans="1:37" ht="14.75" customHeight="1" x14ac:dyDescent="0.35">
      <c r="A1173" s="8"/>
      <c r="B1173" s="129">
        <v>52266110000101</v>
      </c>
      <c r="C1173" s="125" t="s">
        <v>8840</v>
      </c>
      <c r="D1173" s="122"/>
      <c r="E1173" s="126" t="s">
        <v>7554</v>
      </c>
      <c r="F1173" s="126" t="s">
        <v>114</v>
      </c>
      <c r="G1173" s="126" t="s">
        <v>4426</v>
      </c>
      <c r="H1173" s="127">
        <v>5000</v>
      </c>
      <c r="I1173" s="127">
        <v>5000</v>
      </c>
      <c r="J1173" s="127">
        <v>1000</v>
      </c>
      <c r="K1173" s="126" t="s">
        <v>3396</v>
      </c>
      <c r="L1173" s="126" t="s">
        <v>7515</v>
      </c>
      <c r="M1173" s="153">
        <v>0.01</v>
      </c>
      <c r="N1173" s="128" t="s">
        <v>8841</v>
      </c>
      <c r="O1173" s="155">
        <v>45197</v>
      </c>
      <c r="P1173" s="153">
        <v>8.1944459173E-2</v>
      </c>
      <c r="Q1173" s="153">
        <v>0.24719753656999999</v>
      </c>
      <c r="R1173" s="153">
        <v>0.29793263986000001</v>
      </c>
      <c r="S1173" s="153">
        <v>0.45622149340000001</v>
      </c>
      <c r="T1173" s="153" t="s">
        <v>46</v>
      </c>
      <c r="U1173" s="153">
        <v>6.7171428564999998</v>
      </c>
      <c r="V1173" s="153">
        <v>2.3856461295</v>
      </c>
      <c r="W1173" s="153">
        <v>2.2375764923000001</v>
      </c>
      <c r="X1173" s="153">
        <v>1.7660345944</v>
      </c>
      <c r="Y1173" s="153" t="s">
        <v>46</v>
      </c>
      <c r="Z1173" s="153">
        <v>0.2359476891</v>
      </c>
      <c r="AA1173" s="153">
        <v>0.28033398301000001</v>
      </c>
      <c r="AB1173" s="178">
        <v>0.75334173337999999</v>
      </c>
      <c r="AC1173" s="177">
        <v>0.46447062037999998</v>
      </c>
      <c r="AD1173" s="153">
        <v>-0.13416684382999999</v>
      </c>
      <c r="AE1173" s="153">
        <v>-0.24384474173000001</v>
      </c>
      <c r="AF1173" s="181">
        <v>1.48854913</v>
      </c>
      <c r="AG1173" s="180">
        <v>21399.673750000002</v>
      </c>
      <c r="AH1173" s="180">
        <v>2560</v>
      </c>
      <c r="AI1173" s="128" t="s">
        <v>46</v>
      </c>
      <c r="AJ1173" s="128" t="s">
        <v>46</v>
      </c>
      <c r="AK1173" s="128" t="s">
        <v>46</v>
      </c>
    </row>
    <row r="1174" spans="1:37" ht="14.75" customHeight="1" x14ac:dyDescent="0.35">
      <c r="A1174" s="8"/>
      <c r="B1174" s="129">
        <v>32817365000108</v>
      </c>
      <c r="C1174" s="125" t="s">
        <v>8842</v>
      </c>
      <c r="D1174" s="122"/>
      <c r="E1174" s="126" t="s">
        <v>8538</v>
      </c>
      <c r="F1174" s="126" t="s">
        <v>114</v>
      </c>
      <c r="G1174" s="126" t="s">
        <v>115</v>
      </c>
      <c r="H1174" s="127">
        <v>1000</v>
      </c>
      <c r="I1174" s="127">
        <v>1000</v>
      </c>
      <c r="J1174" s="127">
        <v>1000</v>
      </c>
      <c r="K1174" s="126" t="s">
        <v>7433</v>
      </c>
      <c r="L1174" s="126" t="s">
        <v>8106</v>
      </c>
      <c r="M1174" s="153">
        <v>1.4999999999999999E-2</v>
      </c>
      <c r="N1174" s="128" t="s">
        <v>7647</v>
      </c>
      <c r="O1174" s="155">
        <v>44348</v>
      </c>
      <c r="P1174" s="153">
        <v>2.2839329729000001E-2</v>
      </c>
      <c r="Q1174" s="153">
        <v>0.18747101438000002</v>
      </c>
      <c r="R1174" s="153">
        <v>6.933873476199999E-2</v>
      </c>
      <c r="S1174" s="153">
        <v>0.13822566050000001</v>
      </c>
      <c r="T1174" s="153">
        <v>0.16142133839</v>
      </c>
      <c r="U1174" s="153">
        <v>1.8721832090999999</v>
      </c>
      <c r="V1174" s="153">
        <v>1.8092393072999999</v>
      </c>
      <c r="W1174" s="153">
        <v>0.52075772221999994</v>
      </c>
      <c r="X1174" s="153">
        <v>0.53507189339999994</v>
      </c>
      <c r="Y1174" s="153">
        <v>0.37764540428999999</v>
      </c>
      <c r="Z1174" s="153">
        <v>0.14956668318999999</v>
      </c>
      <c r="AA1174" s="153">
        <v>0.16381440109000001</v>
      </c>
      <c r="AB1174" s="178">
        <v>-0.30697842556999999</v>
      </c>
      <c r="AC1174" s="177">
        <v>-0.44644364778000001</v>
      </c>
      <c r="AD1174" s="153">
        <v>-0.12407812332000001</v>
      </c>
      <c r="AE1174" s="153">
        <v>-0.22870136173</v>
      </c>
      <c r="AF1174" s="181">
        <v>1.5410982200000001</v>
      </c>
      <c r="AG1174" s="180">
        <v>15730.791579999999</v>
      </c>
      <c r="AH1174" s="180">
        <v>1669.8916400000001</v>
      </c>
      <c r="AI1174" s="128" t="s">
        <v>46</v>
      </c>
      <c r="AJ1174" s="128" t="s">
        <v>46</v>
      </c>
      <c r="AK1174" s="128" t="s">
        <v>46</v>
      </c>
    </row>
    <row r="1175" spans="1:37" ht="14.75" customHeight="1" x14ac:dyDescent="0.35">
      <c r="A1175" s="8"/>
      <c r="B1175" s="129">
        <v>55121322000180</v>
      </c>
      <c r="C1175" s="125" t="s">
        <v>8843</v>
      </c>
      <c r="D1175" s="122"/>
      <c r="E1175" s="126" t="s">
        <v>8844</v>
      </c>
      <c r="F1175" s="126" t="s">
        <v>163</v>
      </c>
      <c r="G1175" s="126" t="s">
        <v>3547</v>
      </c>
      <c r="H1175" s="127" t="s">
        <v>46</v>
      </c>
      <c r="I1175" s="127" t="s">
        <v>46</v>
      </c>
      <c r="J1175" s="127" t="s">
        <v>46</v>
      </c>
      <c r="K1175" s="126" t="s">
        <v>7459</v>
      </c>
      <c r="L1175" s="126" t="s">
        <v>7460</v>
      </c>
      <c r="M1175" s="153">
        <v>6.0000000000000001E-3</v>
      </c>
      <c r="N1175" s="128" t="s">
        <v>46</v>
      </c>
      <c r="O1175" s="155">
        <v>45505</v>
      </c>
      <c r="P1175" s="153">
        <v>4.9755419258999999E-3</v>
      </c>
      <c r="Q1175" s="153">
        <v>9.4812520277999995E-2</v>
      </c>
      <c r="R1175" s="153">
        <v>0.11931652921999999</v>
      </c>
      <c r="S1175" s="153" t="s">
        <v>46</v>
      </c>
      <c r="T1175" s="153" t="s">
        <v>46</v>
      </c>
      <c r="U1175" s="153">
        <v>0.40785461570000003</v>
      </c>
      <c r="V1175" s="153">
        <v>0.91501365735999995</v>
      </c>
      <c r="W1175" s="153">
        <v>0.89610813053000005</v>
      </c>
      <c r="X1175" s="153" t="s">
        <v>46</v>
      </c>
      <c r="Y1175" s="153" t="s">
        <v>46</v>
      </c>
      <c r="Z1175" s="153">
        <v>5.7184232132000004E-3</v>
      </c>
      <c r="AA1175" s="153">
        <v>5.3118969821999993E-3</v>
      </c>
      <c r="AB1175" s="178">
        <v>-2.1481051786999998</v>
      </c>
      <c r="AC1175" s="177">
        <v>-2.0477108576999998</v>
      </c>
      <c r="AD1175" s="153">
        <v>-6.1042944062000004E-3</v>
      </c>
      <c r="AE1175" s="153">
        <v>-6.1042944062000004E-3</v>
      </c>
      <c r="AF1175" s="181">
        <v>1.1375690000000001</v>
      </c>
      <c r="AG1175" s="180">
        <v>14186.3722</v>
      </c>
      <c r="AH1175" s="180">
        <v>2487.9576099999999</v>
      </c>
      <c r="AI1175" s="128" t="s">
        <v>46</v>
      </c>
      <c r="AJ1175" s="128" t="s">
        <v>46</v>
      </c>
      <c r="AK1175" s="128" t="s">
        <v>46</v>
      </c>
    </row>
    <row r="1176" spans="1:37" ht="14.75" customHeight="1" x14ac:dyDescent="0.35">
      <c r="A1176" s="8"/>
      <c r="B1176" s="129">
        <v>58005595000158</v>
      </c>
      <c r="C1176" s="125" t="s">
        <v>8845</v>
      </c>
      <c r="D1176" s="122"/>
      <c r="E1176" s="126" t="s">
        <v>8808</v>
      </c>
      <c r="F1176" s="126" t="s">
        <v>163</v>
      </c>
      <c r="G1176" s="126" t="s">
        <v>3547</v>
      </c>
      <c r="H1176" s="127" t="s">
        <v>46</v>
      </c>
      <c r="I1176" s="127" t="s">
        <v>46</v>
      </c>
      <c r="J1176" s="127" t="s">
        <v>46</v>
      </c>
      <c r="K1176" s="126" t="s">
        <v>46</v>
      </c>
      <c r="L1176" s="126" t="s">
        <v>46</v>
      </c>
      <c r="M1176" s="153">
        <v>1.03E-2</v>
      </c>
      <c r="N1176" s="128" t="s">
        <v>46</v>
      </c>
      <c r="O1176" s="155">
        <v>45664</v>
      </c>
      <c r="P1176" s="153">
        <v>1.7198228790000002E-2</v>
      </c>
      <c r="Q1176" s="153" t="s">
        <v>46</v>
      </c>
      <c r="R1176" s="153" t="s">
        <v>46</v>
      </c>
      <c r="S1176" s="153" t="s">
        <v>46</v>
      </c>
      <c r="T1176" s="153" t="s">
        <v>46</v>
      </c>
      <c r="U1176" s="153">
        <v>1.4097714578</v>
      </c>
      <c r="V1176" s="153" t="s">
        <v>46</v>
      </c>
      <c r="W1176" s="153" t="s">
        <v>46</v>
      </c>
      <c r="X1176" s="153" t="s">
        <v>46</v>
      </c>
      <c r="Y1176" s="153" t="s">
        <v>46</v>
      </c>
      <c r="Z1176" s="153" t="s">
        <v>46</v>
      </c>
      <c r="AA1176" s="153">
        <v>5.0050549314999998E-2</v>
      </c>
      <c r="AB1176" s="178" t="s">
        <v>46</v>
      </c>
      <c r="AC1176" s="177">
        <v>-0.82064816201000002</v>
      </c>
      <c r="AD1176" s="153">
        <v>-2.0145596023999998E-2</v>
      </c>
      <c r="AE1176" s="153">
        <v>-2.0145596023999998E-2</v>
      </c>
      <c r="AF1176" s="181">
        <v>106.7420446</v>
      </c>
      <c r="AG1176" s="180">
        <v>35713.219570000001</v>
      </c>
      <c r="AH1176" s="180">
        <v>0</v>
      </c>
      <c r="AI1176" s="128" t="s">
        <v>46</v>
      </c>
      <c r="AJ1176" s="128" t="s">
        <v>46</v>
      </c>
      <c r="AK1176" s="128" t="s">
        <v>46</v>
      </c>
    </row>
    <row r="1177" spans="1:37" ht="14.75" customHeight="1" x14ac:dyDescent="0.35">
      <c r="A1177" s="8"/>
      <c r="B1177" s="129">
        <v>18341171000140</v>
      </c>
      <c r="C1177" s="125" t="s">
        <v>8846</v>
      </c>
      <c r="D1177" s="122" t="s">
        <v>3401</v>
      </c>
      <c r="E1177" s="126" t="s">
        <v>8693</v>
      </c>
      <c r="F1177" s="126" t="s">
        <v>114</v>
      </c>
      <c r="G1177" s="126" t="s">
        <v>115</v>
      </c>
      <c r="H1177" s="127">
        <v>100000</v>
      </c>
      <c r="I1177" s="127">
        <v>10000</v>
      </c>
      <c r="J1177" s="127">
        <v>100000</v>
      </c>
      <c r="K1177" s="126" t="s">
        <v>217</v>
      </c>
      <c r="L1177" s="126" t="s">
        <v>218</v>
      </c>
      <c r="M1177" s="153">
        <v>0.01</v>
      </c>
      <c r="N1177" s="128" t="s">
        <v>46</v>
      </c>
      <c r="O1177" s="155">
        <v>41487</v>
      </c>
      <c r="P1177" s="153">
        <v>7.6362086102999993E-2</v>
      </c>
      <c r="Q1177" s="153">
        <v>0.48019822949000002</v>
      </c>
      <c r="R1177" s="153">
        <v>0.30578875372999997</v>
      </c>
      <c r="S1177" s="153">
        <v>0.47161511250999999</v>
      </c>
      <c r="T1177" s="153">
        <v>0.66331919106000004</v>
      </c>
      <c r="U1177" s="153">
        <v>6.2595451402000002</v>
      </c>
      <c r="V1177" s="153">
        <v>4.6342818114000002</v>
      </c>
      <c r="W1177" s="153">
        <v>2.2965786066999998</v>
      </c>
      <c r="X1177" s="153">
        <v>1.8256233342999999</v>
      </c>
      <c r="Y1177" s="153">
        <v>1.5518360000000002</v>
      </c>
      <c r="Z1177" s="153">
        <v>0.19686033125000002</v>
      </c>
      <c r="AA1177" s="153">
        <v>0.21473571658000001</v>
      </c>
      <c r="AB1177" s="178">
        <v>0.89069067748999997</v>
      </c>
      <c r="AC1177" s="177">
        <v>0.44278673360999998</v>
      </c>
      <c r="AD1177" s="153">
        <v>-0.12889850558999999</v>
      </c>
      <c r="AE1177" s="153">
        <v>-0.44150913972</v>
      </c>
      <c r="AF1177" s="181">
        <v>6.9683520000000003</v>
      </c>
      <c r="AG1177" s="180">
        <v>52798.159729999999</v>
      </c>
      <c r="AH1177" s="180">
        <v>-604.54687999999999</v>
      </c>
      <c r="AI1177" s="128" t="s">
        <v>46</v>
      </c>
      <c r="AJ1177" s="128" t="s">
        <v>46</v>
      </c>
      <c r="AK1177" s="128" t="s">
        <v>46</v>
      </c>
    </row>
    <row r="1178" spans="1:37" ht="14.75" customHeight="1" x14ac:dyDescent="0.35">
      <c r="A1178" s="8"/>
      <c r="B1178" s="129">
        <v>18295384000182</v>
      </c>
      <c r="C1178" s="125" t="s">
        <v>8847</v>
      </c>
      <c r="D1178" s="122" t="s">
        <v>3401</v>
      </c>
      <c r="E1178" s="126" t="s">
        <v>8693</v>
      </c>
      <c r="F1178" s="126" t="s">
        <v>114</v>
      </c>
      <c r="G1178" s="126" t="s">
        <v>115</v>
      </c>
      <c r="H1178" s="127">
        <v>100000</v>
      </c>
      <c r="I1178" s="127">
        <v>10000</v>
      </c>
      <c r="J1178" s="127">
        <v>100000</v>
      </c>
      <c r="K1178" s="126" t="s">
        <v>222</v>
      </c>
      <c r="L1178" s="126" t="s">
        <v>8652</v>
      </c>
      <c r="M1178" s="153">
        <v>0.02</v>
      </c>
      <c r="N1178" s="128" t="s">
        <v>8609</v>
      </c>
      <c r="O1178" s="155">
        <v>41487</v>
      </c>
      <c r="P1178" s="153">
        <v>7.5145683879000003E-2</v>
      </c>
      <c r="Q1178" s="153">
        <v>0.46936813852999998</v>
      </c>
      <c r="R1178" s="153">
        <v>0.29301865630000001</v>
      </c>
      <c r="S1178" s="153">
        <v>0.44253936477000005</v>
      </c>
      <c r="T1178" s="153">
        <v>0.61482850152000001</v>
      </c>
      <c r="U1178" s="153">
        <v>6.1598343409999998</v>
      </c>
      <c r="V1178" s="153">
        <v>4.5297631138000005</v>
      </c>
      <c r="W1178" s="153">
        <v>2.2006707874</v>
      </c>
      <c r="X1178" s="153">
        <v>1.7130710386999999</v>
      </c>
      <c r="Y1178" s="153">
        <v>1.4383919768000002</v>
      </c>
      <c r="Z1178" s="153">
        <v>0.19688167753999999</v>
      </c>
      <c r="AA1178" s="153">
        <v>0.21288753042</v>
      </c>
      <c r="AB1178" s="178">
        <v>0.83210750893999996</v>
      </c>
      <c r="AC1178" s="177">
        <v>0.37664961119000001</v>
      </c>
      <c r="AD1178" s="153">
        <v>-0.13125880616999999</v>
      </c>
      <c r="AE1178" s="153">
        <v>-0.44138978782000005</v>
      </c>
      <c r="AF1178" s="181">
        <v>5.9333466000000001</v>
      </c>
      <c r="AG1178" s="180">
        <v>70402.559760000004</v>
      </c>
      <c r="AH1178" s="180">
        <v>-1894.9315899999999</v>
      </c>
      <c r="AI1178" s="128" t="s">
        <v>46</v>
      </c>
      <c r="AJ1178" s="128" t="s">
        <v>46</v>
      </c>
      <c r="AK1178" s="128" t="s">
        <v>46</v>
      </c>
    </row>
    <row r="1179" spans="1:37" ht="14.75" customHeight="1" x14ac:dyDescent="0.35">
      <c r="A1179" s="8"/>
      <c r="B1179" s="129">
        <v>59678350000154</v>
      </c>
      <c r="C1179" s="125" t="s">
        <v>8848</v>
      </c>
      <c r="D1179" s="122"/>
      <c r="E1179" s="126" t="s">
        <v>8338</v>
      </c>
      <c r="F1179" s="126" t="s">
        <v>114</v>
      </c>
      <c r="G1179" s="126" t="s">
        <v>4426</v>
      </c>
      <c r="H1179" s="127" t="s">
        <v>46</v>
      </c>
      <c r="I1179" s="127" t="s">
        <v>46</v>
      </c>
      <c r="J1179" s="127" t="s">
        <v>46</v>
      </c>
      <c r="K1179" s="126" t="s">
        <v>214</v>
      </c>
      <c r="L1179" s="126" t="s">
        <v>3556</v>
      </c>
      <c r="M1179" s="153">
        <v>0.02</v>
      </c>
      <c r="N1179" s="128" t="s">
        <v>46</v>
      </c>
      <c r="O1179" s="155">
        <v>45741</v>
      </c>
      <c r="P1179" s="153">
        <v>3.3317090647000003E-2</v>
      </c>
      <c r="Q1179" s="153" t="s">
        <v>46</v>
      </c>
      <c r="R1179" s="153" t="s">
        <v>46</v>
      </c>
      <c r="S1179" s="153" t="s">
        <v>46</v>
      </c>
      <c r="T1179" s="153" t="s">
        <v>46</v>
      </c>
      <c r="U1179" s="153">
        <v>2.7310651591999999</v>
      </c>
      <c r="V1179" s="153" t="s">
        <v>46</v>
      </c>
      <c r="W1179" s="153" t="s">
        <v>46</v>
      </c>
      <c r="X1179" s="153" t="s">
        <v>46</v>
      </c>
      <c r="Y1179" s="153" t="s">
        <v>46</v>
      </c>
      <c r="Z1179" s="153" t="s">
        <v>46</v>
      </c>
      <c r="AA1179" s="153">
        <v>0.15828653392</v>
      </c>
      <c r="AB1179" s="178" t="s">
        <v>46</v>
      </c>
      <c r="AC1179" s="177">
        <v>1.1143372134</v>
      </c>
      <c r="AD1179" s="153">
        <v>-6.9249532286000004E-2</v>
      </c>
      <c r="AE1179" s="153">
        <v>-6.9249532286000004E-2</v>
      </c>
      <c r="AF1179" s="181">
        <v>1.1609158114</v>
      </c>
      <c r="AG1179" s="180">
        <v>34893.353750000002</v>
      </c>
      <c r="AH1179" s="180">
        <v>11242.695</v>
      </c>
      <c r="AI1179" s="128" t="s">
        <v>46</v>
      </c>
      <c r="AJ1179" s="128" t="s">
        <v>46</v>
      </c>
      <c r="AK1179" s="128" t="s">
        <v>46</v>
      </c>
    </row>
    <row r="1180" spans="1:37" ht="14.75" customHeight="1" x14ac:dyDescent="0.35">
      <c r="A1180" s="8"/>
      <c r="B1180" s="129">
        <v>54494130000157</v>
      </c>
      <c r="C1180" s="125" t="s">
        <v>8849</v>
      </c>
      <c r="D1180" s="122"/>
      <c r="E1180" s="126" t="s">
        <v>8338</v>
      </c>
      <c r="F1180" s="126" t="s">
        <v>114</v>
      </c>
      <c r="G1180" s="126" t="s">
        <v>4426</v>
      </c>
      <c r="H1180" s="127">
        <v>1000</v>
      </c>
      <c r="I1180" s="127">
        <v>1000</v>
      </c>
      <c r="J1180" s="127">
        <v>1000</v>
      </c>
      <c r="K1180" s="126" t="s">
        <v>214</v>
      </c>
      <c r="L1180" s="126" t="s">
        <v>3556</v>
      </c>
      <c r="M1180" s="153">
        <v>0.02</v>
      </c>
      <c r="N1180" s="128" t="s">
        <v>8452</v>
      </c>
      <c r="O1180" s="155">
        <v>45391</v>
      </c>
      <c r="P1180" s="153">
        <v>-5.2714986868999999E-3</v>
      </c>
      <c r="Q1180" s="153">
        <v>0.28338136418000004</v>
      </c>
      <c r="R1180" s="153">
        <v>0.15272831015999999</v>
      </c>
      <c r="S1180" s="153" t="s">
        <v>46</v>
      </c>
      <c r="T1180" s="153" t="s">
        <v>46</v>
      </c>
      <c r="U1180" s="153">
        <v>-0.43211475315000003</v>
      </c>
      <c r="V1180" s="153">
        <v>2.7348478630000002</v>
      </c>
      <c r="W1180" s="153">
        <v>1.1470420853000001</v>
      </c>
      <c r="X1180" s="153" t="s">
        <v>46</v>
      </c>
      <c r="Y1180" s="153" t="s">
        <v>46</v>
      </c>
      <c r="Z1180" s="153">
        <v>0.20816320737000002</v>
      </c>
      <c r="AA1180" s="153">
        <v>0.19698575271999999</v>
      </c>
      <c r="AB1180" s="178">
        <v>0.19036912228</v>
      </c>
      <c r="AC1180" s="177">
        <v>-9.3320849994000005E-2</v>
      </c>
      <c r="AD1180" s="153">
        <v>-0.13005953633</v>
      </c>
      <c r="AE1180" s="153">
        <v>-0.15119630000000001</v>
      </c>
      <c r="AF1180" s="181">
        <v>1.1240633</v>
      </c>
      <c r="AG1180" s="180">
        <v>13712.08748</v>
      </c>
      <c r="AH1180" s="180">
        <v>303.51044000000002</v>
      </c>
      <c r="AI1180" s="128" t="s">
        <v>46</v>
      </c>
      <c r="AJ1180" s="128" t="s">
        <v>46</v>
      </c>
      <c r="AK1180" s="128" t="s">
        <v>46</v>
      </c>
    </row>
    <row r="1181" spans="1:37" ht="14.75" customHeight="1" x14ac:dyDescent="0.35">
      <c r="A1181" s="8"/>
      <c r="B1181" s="129">
        <v>30366098000166</v>
      </c>
      <c r="C1181" s="125" t="s">
        <v>8850</v>
      </c>
      <c r="D1181" s="122"/>
      <c r="E1181" s="126" t="s">
        <v>7944</v>
      </c>
      <c r="F1181" s="126" t="s">
        <v>114</v>
      </c>
      <c r="G1181" s="126" t="s">
        <v>8361</v>
      </c>
      <c r="H1181" s="127">
        <v>0</v>
      </c>
      <c r="I1181" s="127">
        <v>0</v>
      </c>
      <c r="J1181" s="127">
        <v>0</v>
      </c>
      <c r="K1181" s="126" t="s">
        <v>215</v>
      </c>
      <c r="L1181" s="126" t="s">
        <v>216</v>
      </c>
      <c r="M1181" s="153">
        <v>0.02</v>
      </c>
      <c r="N1181" s="128" t="s">
        <v>8851</v>
      </c>
      <c r="O1181" s="155">
        <v>43437</v>
      </c>
      <c r="P1181" s="153">
        <v>-1.929071067E-3</v>
      </c>
      <c r="Q1181" s="153">
        <v>0.107723653</v>
      </c>
      <c r="R1181" s="153">
        <v>8.7990040124999988E-2</v>
      </c>
      <c r="S1181" s="153">
        <v>0.20409946440999999</v>
      </c>
      <c r="T1181" s="153">
        <v>5.6783413755999997E-2</v>
      </c>
      <c r="U1181" s="153">
        <v>-0.15812961690999999</v>
      </c>
      <c r="V1181" s="153">
        <v>1.0396160067</v>
      </c>
      <c r="W1181" s="153">
        <v>0.66083543391999999</v>
      </c>
      <c r="X1181" s="153">
        <v>0.79006956066</v>
      </c>
      <c r="Y1181" s="153">
        <v>0.1328448609</v>
      </c>
      <c r="Z1181" s="153">
        <v>7.1487501049999999E-2</v>
      </c>
      <c r="AA1181" s="153">
        <v>0.24044024082000001</v>
      </c>
      <c r="AB1181" s="178">
        <v>-0.52118304781000002</v>
      </c>
      <c r="AC1181" s="177">
        <v>0.64789855905000004</v>
      </c>
      <c r="AD1181" s="153">
        <v>-2.6658129962E-2</v>
      </c>
      <c r="AE1181" s="153">
        <v>-0.34981434190999999</v>
      </c>
      <c r="AF1181" s="181">
        <v>3.9950184700000002</v>
      </c>
      <c r="AG1181" s="180">
        <v>95356.190329999998</v>
      </c>
      <c r="AH1181" s="180">
        <v>1.0000228881E-5</v>
      </c>
      <c r="AI1181" s="128" t="s">
        <v>46</v>
      </c>
      <c r="AJ1181" s="128" t="s">
        <v>46</v>
      </c>
      <c r="AK1181" s="128" t="s">
        <v>46</v>
      </c>
    </row>
    <row r="1182" spans="1:37" ht="14.75" customHeight="1" x14ac:dyDescent="0.35">
      <c r="A1182" s="8"/>
      <c r="B1182" s="129">
        <v>27250923000158</v>
      </c>
      <c r="C1182" s="125" t="s">
        <v>8852</v>
      </c>
      <c r="D1182" s="122" t="s">
        <v>3393</v>
      </c>
      <c r="E1182" s="126" t="s">
        <v>8853</v>
      </c>
      <c r="F1182" s="126" t="s">
        <v>114</v>
      </c>
      <c r="G1182" s="126" t="s">
        <v>115</v>
      </c>
      <c r="H1182" s="127">
        <v>5000</v>
      </c>
      <c r="I1182" s="127">
        <v>1000</v>
      </c>
      <c r="J1182" s="127">
        <v>5000</v>
      </c>
      <c r="K1182" s="126" t="s">
        <v>216</v>
      </c>
      <c r="L1182" s="126" t="s">
        <v>223</v>
      </c>
      <c r="M1182" s="153">
        <v>0.02</v>
      </c>
      <c r="N1182" s="128" t="s">
        <v>3414</v>
      </c>
      <c r="O1182" s="155">
        <v>42878</v>
      </c>
      <c r="P1182" s="153">
        <v>3.1007556288000001E-2</v>
      </c>
      <c r="Q1182" s="153">
        <v>0.34841641965000003</v>
      </c>
      <c r="R1182" s="153">
        <v>0.17824613134</v>
      </c>
      <c r="S1182" s="153">
        <v>0.35188058065</v>
      </c>
      <c r="T1182" s="153">
        <v>0.31748545035999998</v>
      </c>
      <c r="U1182" s="153">
        <v>2.5417482441999999</v>
      </c>
      <c r="V1182" s="153">
        <v>3.3624861092999998</v>
      </c>
      <c r="W1182" s="153">
        <v>1.3386896901000001</v>
      </c>
      <c r="X1182" s="153">
        <v>1.3621306482</v>
      </c>
      <c r="Y1182" s="153">
        <v>0.74275757128999997</v>
      </c>
      <c r="Z1182" s="153">
        <v>0.19256835683999998</v>
      </c>
      <c r="AA1182" s="153">
        <v>0.20507431569000001</v>
      </c>
      <c r="AB1182" s="178">
        <v>0.30881638022000002</v>
      </c>
      <c r="AC1182" s="177">
        <v>0.10631646081</v>
      </c>
      <c r="AD1182" s="153">
        <v>-0.15871839402000001</v>
      </c>
      <c r="AE1182" s="153">
        <v>-0.47436852861000001</v>
      </c>
      <c r="AF1182" s="181">
        <v>1124.5286983000001</v>
      </c>
      <c r="AG1182" s="180">
        <v>26946.05026</v>
      </c>
      <c r="AH1182" s="180">
        <v>-2127.0619099999999</v>
      </c>
      <c r="AI1182" s="128" t="s">
        <v>46</v>
      </c>
      <c r="AJ1182" s="128" t="s">
        <v>46</v>
      </c>
      <c r="AK1182" s="128" t="s">
        <v>46</v>
      </c>
    </row>
    <row r="1183" spans="1:37" ht="14.75" customHeight="1" x14ac:dyDescent="0.35">
      <c r="A1183" s="8"/>
      <c r="B1183" s="129">
        <v>36498670000127</v>
      </c>
      <c r="C1183" s="125" t="s">
        <v>8854</v>
      </c>
      <c r="D1183" s="122" t="s">
        <v>3393</v>
      </c>
      <c r="E1183" s="126" t="s">
        <v>8855</v>
      </c>
      <c r="F1183" s="126" t="s">
        <v>163</v>
      </c>
      <c r="G1183" s="126" t="s">
        <v>3566</v>
      </c>
      <c r="H1183" s="127">
        <v>500</v>
      </c>
      <c r="I1183" s="127">
        <v>100</v>
      </c>
      <c r="J1183" s="127">
        <v>100</v>
      </c>
      <c r="K1183" s="126" t="s">
        <v>215</v>
      </c>
      <c r="L1183" s="126" t="s">
        <v>216</v>
      </c>
      <c r="M1183" s="153">
        <v>2.5000000000000001E-3</v>
      </c>
      <c r="N1183" s="128" t="s">
        <v>46</v>
      </c>
      <c r="O1183" s="155">
        <v>43907</v>
      </c>
      <c r="P1183" s="153">
        <v>9.6003312792000001E-3</v>
      </c>
      <c r="Q1183" s="153">
        <v>0.10671628067</v>
      </c>
      <c r="R1183" s="153">
        <v>0.13428346541</v>
      </c>
      <c r="S1183" s="153">
        <v>0.28444728599000002</v>
      </c>
      <c r="T1183" s="153">
        <v>0.44875673008</v>
      </c>
      <c r="U1183" s="153">
        <v>0.78695737726999992</v>
      </c>
      <c r="V1183" s="153">
        <v>1.0298940898</v>
      </c>
      <c r="W1183" s="153">
        <v>1.0085149637999999</v>
      </c>
      <c r="X1183" s="153">
        <v>1.1010961881000001</v>
      </c>
      <c r="Y1183" s="153">
        <v>1.0498668791000001</v>
      </c>
      <c r="Z1183" s="153">
        <v>2.8360736022000001E-3</v>
      </c>
      <c r="AA1183" s="153">
        <v>3.3873650253999996E-3</v>
      </c>
      <c r="AB1183" s="178">
        <v>0.37183497049000003</v>
      </c>
      <c r="AC1183" s="177">
        <v>4.2246715454999997</v>
      </c>
      <c r="AD1183" s="153">
        <v>-1.6788645042999999E-3</v>
      </c>
      <c r="AE1183" s="153">
        <v>-2.2248355183999997E-3</v>
      </c>
      <c r="AF1183" s="181">
        <v>1.7602826</v>
      </c>
      <c r="AG1183" s="180">
        <v>4661215.3400999997</v>
      </c>
      <c r="AH1183" s="180">
        <v>-776417.59530000004</v>
      </c>
      <c r="AI1183" s="128" t="s">
        <v>46</v>
      </c>
      <c r="AJ1183" s="128" t="s">
        <v>46</v>
      </c>
      <c r="AK1183" s="128" t="s">
        <v>46</v>
      </c>
    </row>
    <row r="1184" spans="1:37" ht="14.75" customHeight="1" x14ac:dyDescent="0.35">
      <c r="A1184" s="8"/>
      <c r="B1184" s="129">
        <v>43917493000131</v>
      </c>
      <c r="C1184" s="125" t="s">
        <v>8856</v>
      </c>
      <c r="D1184" s="122"/>
      <c r="E1184" s="126" t="s">
        <v>8855</v>
      </c>
      <c r="F1184" s="126" t="s">
        <v>163</v>
      </c>
      <c r="G1184" s="126" t="s">
        <v>3566</v>
      </c>
      <c r="H1184" s="127">
        <v>500</v>
      </c>
      <c r="I1184" s="127">
        <v>100</v>
      </c>
      <c r="J1184" s="127">
        <v>100</v>
      </c>
      <c r="K1184" s="126" t="s">
        <v>7644</v>
      </c>
      <c r="L1184" s="126" t="s">
        <v>7669</v>
      </c>
      <c r="M1184" s="153">
        <v>5.0000000000000001E-3</v>
      </c>
      <c r="N1184" s="128" t="s">
        <v>46</v>
      </c>
      <c r="O1184" s="155">
        <v>44498</v>
      </c>
      <c r="P1184" s="153">
        <v>4.7000902541000002E-3</v>
      </c>
      <c r="Q1184" s="153">
        <v>0.10248100613</v>
      </c>
      <c r="R1184" s="153">
        <v>0.12745677398999999</v>
      </c>
      <c r="S1184" s="153">
        <v>0.28683447922999999</v>
      </c>
      <c r="T1184" s="153">
        <v>0.42506409437999998</v>
      </c>
      <c r="U1184" s="153">
        <v>0.38527531932999998</v>
      </c>
      <c r="V1184" s="153">
        <v>0.98902043689999997</v>
      </c>
      <c r="W1184" s="153">
        <v>0.95724416567999993</v>
      </c>
      <c r="X1184" s="153">
        <v>1.1103370194</v>
      </c>
      <c r="Y1184" s="153">
        <v>0.99443793102</v>
      </c>
      <c r="Z1184" s="153">
        <v>6.6101440734000006E-3</v>
      </c>
      <c r="AA1184" s="153">
        <v>9.4790200732999992E-3</v>
      </c>
      <c r="AB1184" s="178">
        <v>-0.76530751471000003</v>
      </c>
      <c r="AC1184" s="177">
        <v>0.51311048143000004</v>
      </c>
      <c r="AD1184" s="153">
        <v>-6.3271516671000007E-3</v>
      </c>
      <c r="AE1184" s="153">
        <v>-1.6529429474999999E-2</v>
      </c>
      <c r="AF1184" s="181">
        <v>1.6056722999999999</v>
      </c>
      <c r="AG1184" s="180">
        <v>694519.92015000002</v>
      </c>
      <c r="AH1184" s="180">
        <v>99474.893530000001</v>
      </c>
      <c r="AI1184" s="128" t="s">
        <v>46</v>
      </c>
      <c r="AJ1184" s="128" t="s">
        <v>46</v>
      </c>
      <c r="AK1184" s="128" t="s">
        <v>46</v>
      </c>
    </row>
    <row r="1185" spans="1:37" ht="14.75" customHeight="1" x14ac:dyDescent="0.35">
      <c r="A1185" s="8"/>
      <c r="B1185" s="129">
        <v>48969198000142</v>
      </c>
      <c r="C1185" s="125" t="s">
        <v>8857</v>
      </c>
      <c r="D1185" s="122"/>
      <c r="E1185" s="126" t="s">
        <v>8855</v>
      </c>
      <c r="F1185" s="126" t="s">
        <v>163</v>
      </c>
      <c r="G1185" s="126" t="s">
        <v>3547</v>
      </c>
      <c r="H1185" s="127">
        <v>500</v>
      </c>
      <c r="I1185" s="127">
        <v>100</v>
      </c>
      <c r="J1185" s="127">
        <v>500</v>
      </c>
      <c r="K1185" s="126" t="s">
        <v>214</v>
      </c>
      <c r="L1185" s="126" t="s">
        <v>3554</v>
      </c>
      <c r="M1185" s="153">
        <v>6.9999999999999993E-3</v>
      </c>
      <c r="N1185" s="128" t="s">
        <v>3415</v>
      </c>
      <c r="O1185" s="155">
        <v>44925</v>
      </c>
      <c r="P1185" s="153">
        <v>1.0568361837000001E-2</v>
      </c>
      <c r="Q1185" s="153">
        <v>0.12224063339000001</v>
      </c>
      <c r="R1185" s="153">
        <v>8.9465612203999997E-2</v>
      </c>
      <c r="S1185" s="153">
        <v>0.23815498617</v>
      </c>
      <c r="T1185" s="153" t="s">
        <v>46</v>
      </c>
      <c r="U1185" s="153">
        <v>0.86630867948000001</v>
      </c>
      <c r="V1185" s="153">
        <v>1.1797160196999998</v>
      </c>
      <c r="W1185" s="153">
        <v>0.67191748722</v>
      </c>
      <c r="X1185" s="153">
        <v>0.9218985744699999</v>
      </c>
      <c r="Y1185" s="153" t="s">
        <v>46</v>
      </c>
      <c r="Z1185" s="153">
        <v>4.7337877686999999E-2</v>
      </c>
      <c r="AA1185" s="153">
        <v>3.7473797092000001E-2</v>
      </c>
      <c r="AB1185" s="178">
        <v>-0.79619198211999997</v>
      </c>
      <c r="AC1185" s="177">
        <v>-2.5875066225E-2</v>
      </c>
      <c r="AD1185" s="153">
        <v>-4.3033440595999999E-2</v>
      </c>
      <c r="AE1185" s="153">
        <v>-4.6344152733999999E-2</v>
      </c>
      <c r="AF1185" s="181">
        <v>1.3768905</v>
      </c>
      <c r="AG1185" s="180">
        <v>122913.07404000001</v>
      </c>
      <c r="AH1185" s="180">
        <v>-29742.759399999999</v>
      </c>
      <c r="AI1185" s="128" t="s">
        <v>46</v>
      </c>
      <c r="AJ1185" s="128" t="s">
        <v>46</v>
      </c>
      <c r="AK1185" s="128" t="s">
        <v>46</v>
      </c>
    </row>
    <row r="1186" spans="1:37" ht="14.75" customHeight="1" x14ac:dyDescent="0.35">
      <c r="A1186" s="8"/>
      <c r="B1186" s="129">
        <v>55685435000109</v>
      </c>
      <c r="C1186" s="125" t="s">
        <v>8858</v>
      </c>
      <c r="D1186" s="122"/>
      <c r="E1186" s="126" t="s">
        <v>2332</v>
      </c>
      <c r="F1186" s="126" t="s">
        <v>163</v>
      </c>
      <c r="G1186" s="126" t="s">
        <v>3547</v>
      </c>
      <c r="H1186" s="127">
        <v>50000</v>
      </c>
      <c r="I1186" s="127">
        <v>50000</v>
      </c>
      <c r="J1186" s="127">
        <v>25000</v>
      </c>
      <c r="K1186" s="126" t="s">
        <v>8859</v>
      </c>
      <c r="L1186" s="126" t="s">
        <v>7562</v>
      </c>
      <c r="M1186" s="153">
        <v>9.5999999999999992E-3</v>
      </c>
      <c r="N1186" s="128" t="s">
        <v>8839</v>
      </c>
      <c r="O1186" s="155">
        <v>45504</v>
      </c>
      <c r="P1186" s="153">
        <v>1.9125456136000002E-2</v>
      </c>
      <c r="Q1186" s="153">
        <v>0.12769681398999999</v>
      </c>
      <c r="R1186" s="153">
        <v>0.10989752877</v>
      </c>
      <c r="S1186" s="153" t="s">
        <v>46</v>
      </c>
      <c r="T1186" s="153" t="s">
        <v>46</v>
      </c>
      <c r="U1186" s="153">
        <v>1.5677499413</v>
      </c>
      <c r="V1186" s="153">
        <v>1.232372354</v>
      </c>
      <c r="W1186" s="153">
        <v>0.82536820091999996</v>
      </c>
      <c r="X1186" s="153" t="s">
        <v>46</v>
      </c>
      <c r="Y1186" s="153" t="s">
        <v>46</v>
      </c>
      <c r="Z1186" s="153">
        <v>3.8496132231999998E-2</v>
      </c>
      <c r="AA1186" s="153">
        <v>3.6358879078999998E-2</v>
      </c>
      <c r="AB1186" s="178">
        <v>-0.51755079380000002</v>
      </c>
      <c r="AC1186" s="177">
        <v>-0.61889207407000002</v>
      </c>
      <c r="AD1186" s="153">
        <v>-2.7153170097000003E-2</v>
      </c>
      <c r="AE1186" s="153">
        <v>-2.7153170097000003E-2</v>
      </c>
      <c r="AF1186" s="181">
        <v>1.1215387999999999</v>
      </c>
      <c r="AG1186" s="180">
        <v>174879.00649999999</v>
      </c>
      <c r="AH1186" s="180">
        <v>5100</v>
      </c>
      <c r="AI1186" s="128" t="s">
        <v>46</v>
      </c>
      <c r="AJ1186" s="128" t="s">
        <v>46</v>
      </c>
      <c r="AK1186" s="128" t="s">
        <v>46</v>
      </c>
    </row>
    <row r="1187" spans="1:37" ht="14.75" customHeight="1" x14ac:dyDescent="0.35">
      <c r="A1187" s="8"/>
      <c r="B1187" s="129">
        <v>27783868000161</v>
      </c>
      <c r="C1187" s="125" t="s">
        <v>8860</v>
      </c>
      <c r="D1187" s="122" t="s">
        <v>3394</v>
      </c>
      <c r="E1187" s="126" t="s">
        <v>8861</v>
      </c>
      <c r="F1187" s="126" t="s">
        <v>114</v>
      </c>
      <c r="G1187" s="126" t="s">
        <v>5078</v>
      </c>
      <c r="H1187" s="127">
        <v>500</v>
      </c>
      <c r="I1187" s="127">
        <v>500</v>
      </c>
      <c r="J1187" s="127">
        <v>500</v>
      </c>
      <c r="K1187" s="126" t="s">
        <v>214</v>
      </c>
      <c r="L1187" s="126" t="s">
        <v>3556</v>
      </c>
      <c r="M1187" s="153">
        <v>1.7000000000000001E-2</v>
      </c>
      <c r="N1187" s="128" t="s">
        <v>8862</v>
      </c>
      <c r="O1187" s="155">
        <v>43007</v>
      </c>
      <c r="P1187" s="153">
        <v>4.2657643746E-2</v>
      </c>
      <c r="Q1187" s="153">
        <v>0.30723841925000001</v>
      </c>
      <c r="R1187" s="153">
        <v>0.16216152320999999</v>
      </c>
      <c r="S1187" s="153">
        <v>0.26000615042999997</v>
      </c>
      <c r="T1187" s="153">
        <v>0.37907103147999999</v>
      </c>
      <c r="U1187" s="153">
        <v>3.496728026</v>
      </c>
      <c r="V1187" s="153">
        <v>2.9650867718000002</v>
      </c>
      <c r="W1187" s="153">
        <v>1.2178887564999998</v>
      </c>
      <c r="X1187" s="153">
        <v>1.0064844883999999</v>
      </c>
      <c r="Y1187" s="153">
        <v>0.88683710817999994</v>
      </c>
      <c r="Z1187" s="153">
        <v>0.17242623663000001</v>
      </c>
      <c r="AA1187" s="153">
        <v>0.24281681081999998</v>
      </c>
      <c r="AB1187" s="178">
        <v>0.23838387222999999</v>
      </c>
      <c r="AC1187" s="177">
        <v>0.21869533588000001</v>
      </c>
      <c r="AD1187" s="153">
        <v>-0.13636631178</v>
      </c>
      <c r="AE1187" s="153">
        <v>-0.49804499534999996</v>
      </c>
      <c r="AF1187" s="181">
        <v>2.2809628000000002</v>
      </c>
      <c r="AG1187" s="180">
        <v>18502.667819999999</v>
      </c>
      <c r="AH1187" s="180">
        <v>-4624.1623399999999</v>
      </c>
      <c r="AI1187" s="128" t="s">
        <v>46</v>
      </c>
      <c r="AJ1187" s="128" t="s">
        <v>46</v>
      </c>
      <c r="AK1187" s="128" t="s">
        <v>46</v>
      </c>
    </row>
    <row r="1188" spans="1:37" ht="14.75" customHeight="1" x14ac:dyDescent="0.35">
      <c r="A1188" s="8"/>
      <c r="B1188" s="129">
        <v>59225536000158</v>
      </c>
      <c r="C1188" s="125" t="s">
        <v>8863</v>
      </c>
      <c r="D1188" s="122"/>
      <c r="E1188" s="126" t="s">
        <v>8861</v>
      </c>
      <c r="F1188" s="126" t="s">
        <v>114</v>
      </c>
      <c r="G1188" s="126" t="s">
        <v>4426</v>
      </c>
      <c r="H1188" s="127" t="s">
        <v>46</v>
      </c>
      <c r="I1188" s="127" t="s">
        <v>46</v>
      </c>
      <c r="J1188" s="127" t="s">
        <v>46</v>
      </c>
      <c r="K1188" s="126" t="s">
        <v>3396</v>
      </c>
      <c r="L1188" s="126" t="s">
        <v>7515</v>
      </c>
      <c r="M1188" s="153">
        <v>1.8500000000000003E-2</v>
      </c>
      <c r="N1188" s="128" t="s">
        <v>46</v>
      </c>
      <c r="O1188" s="155">
        <v>45699</v>
      </c>
      <c r="P1188" s="153">
        <v>-0.1475184558</v>
      </c>
      <c r="Q1188" s="153" t="s">
        <v>46</v>
      </c>
      <c r="R1188" s="153" t="s">
        <v>46</v>
      </c>
      <c r="S1188" s="153" t="s">
        <v>46</v>
      </c>
      <c r="T1188" s="153" t="s">
        <v>46</v>
      </c>
      <c r="U1188" s="153">
        <v>-12.092367826</v>
      </c>
      <c r="V1188" s="153" t="s">
        <v>46</v>
      </c>
      <c r="W1188" s="153" t="s">
        <v>46</v>
      </c>
      <c r="X1188" s="153" t="s">
        <v>46</v>
      </c>
      <c r="Y1188" s="153" t="s">
        <v>46</v>
      </c>
      <c r="Z1188" s="153" t="s">
        <v>46</v>
      </c>
      <c r="AA1188" s="153">
        <v>0.33122092094000005</v>
      </c>
      <c r="AB1188" s="178" t="s">
        <v>46</v>
      </c>
      <c r="AC1188" s="177">
        <v>-1.1502585730999999</v>
      </c>
      <c r="AD1188" s="153">
        <v>-0.28348709687000001</v>
      </c>
      <c r="AE1188" s="153">
        <v>-0.28348709687000001</v>
      </c>
      <c r="AF1188" s="181">
        <v>0.77827962762000003</v>
      </c>
      <c r="AG1188" s="180">
        <v>25162.03528</v>
      </c>
      <c r="AH1188" s="180">
        <v>22127.719229999999</v>
      </c>
      <c r="AI1188" s="128" t="s">
        <v>46</v>
      </c>
      <c r="AJ1188" s="128" t="s">
        <v>46</v>
      </c>
      <c r="AK1188" s="128" t="s">
        <v>46</v>
      </c>
    </row>
    <row r="1189" spans="1:37" ht="14.75" customHeight="1" x14ac:dyDescent="0.35">
      <c r="A1189" s="8"/>
      <c r="B1189" s="129">
        <v>32041623000107</v>
      </c>
      <c r="C1189" s="125" t="s">
        <v>8864</v>
      </c>
      <c r="D1189" s="122" t="s">
        <v>3401</v>
      </c>
      <c r="E1189" s="126" t="s">
        <v>8861</v>
      </c>
      <c r="F1189" s="126" t="s">
        <v>114</v>
      </c>
      <c r="G1189" s="126" t="s">
        <v>115</v>
      </c>
      <c r="H1189" s="127">
        <v>500</v>
      </c>
      <c r="I1189" s="127">
        <v>100</v>
      </c>
      <c r="J1189" s="127">
        <v>100</v>
      </c>
      <c r="K1189" s="126" t="s">
        <v>214</v>
      </c>
      <c r="L1189" s="126" t="s">
        <v>3556</v>
      </c>
      <c r="M1189" s="153">
        <v>1.7000000000000001E-2</v>
      </c>
      <c r="N1189" s="128" t="s">
        <v>8865</v>
      </c>
      <c r="O1189" s="155">
        <v>43462</v>
      </c>
      <c r="P1189" s="153">
        <v>-4.9837736521000001E-2</v>
      </c>
      <c r="Q1189" s="153">
        <v>0.14222618214000002</v>
      </c>
      <c r="R1189" s="153">
        <v>3.6624651412999996E-2</v>
      </c>
      <c r="S1189" s="153">
        <v>-1.1796158394E-2</v>
      </c>
      <c r="T1189" s="153">
        <v>0.14591161194999999</v>
      </c>
      <c r="U1189" s="153">
        <v>-4.0852938593000001</v>
      </c>
      <c r="V1189" s="153">
        <v>1.3725919183999999</v>
      </c>
      <c r="W1189" s="153">
        <v>0.27506371601000001</v>
      </c>
      <c r="X1189" s="153">
        <v>-4.5662960001000001E-2</v>
      </c>
      <c r="Y1189" s="153">
        <v>0.34136038171000005</v>
      </c>
      <c r="Z1189" s="153">
        <v>0.21277488629999999</v>
      </c>
      <c r="AA1189" s="153">
        <v>0.18751408350999998</v>
      </c>
      <c r="AB1189" s="178">
        <v>-0.30391678620000001</v>
      </c>
      <c r="AC1189" s="177">
        <v>6.1171227076E-2</v>
      </c>
      <c r="AD1189" s="153">
        <v>-0.19038473814000001</v>
      </c>
      <c r="AE1189" s="153">
        <v>-0.33395335447999996</v>
      </c>
      <c r="AF1189" s="181">
        <v>1.6960671</v>
      </c>
      <c r="AG1189" s="180">
        <v>29519.963350000002</v>
      </c>
      <c r="AH1189" s="180">
        <v>-4313.7203399999999</v>
      </c>
      <c r="AI1189" s="128" t="s">
        <v>46</v>
      </c>
      <c r="AJ1189" s="128" t="s">
        <v>46</v>
      </c>
      <c r="AK1189" s="128" t="s">
        <v>46</v>
      </c>
    </row>
    <row r="1190" spans="1:37" ht="14.75" customHeight="1" x14ac:dyDescent="0.35">
      <c r="A1190" s="8"/>
      <c r="B1190" s="129">
        <v>42888531000102</v>
      </c>
      <c r="C1190" s="125" t="s">
        <v>8866</v>
      </c>
      <c r="D1190" s="122"/>
      <c r="E1190" s="126" t="s">
        <v>8867</v>
      </c>
      <c r="F1190" s="126" t="s">
        <v>114</v>
      </c>
      <c r="G1190" s="126" t="s">
        <v>115</v>
      </c>
      <c r="H1190" s="127">
        <v>5000</v>
      </c>
      <c r="I1190" s="127">
        <v>1000</v>
      </c>
      <c r="J1190" s="127">
        <v>3000</v>
      </c>
      <c r="K1190" s="126" t="s">
        <v>214</v>
      </c>
      <c r="L1190" s="126" t="s">
        <v>3556</v>
      </c>
      <c r="M1190" s="153">
        <v>0.02</v>
      </c>
      <c r="N1190" s="128" t="s">
        <v>8868</v>
      </c>
      <c r="O1190" s="155">
        <v>44512</v>
      </c>
      <c r="P1190" s="153">
        <v>4.1902942866999995E-3</v>
      </c>
      <c r="Q1190" s="153">
        <v>0.28131552393999998</v>
      </c>
      <c r="R1190" s="153">
        <v>0.17111058230000001</v>
      </c>
      <c r="S1190" s="153">
        <v>0.47198588186000001</v>
      </c>
      <c r="T1190" s="153">
        <v>0.76890137418999993</v>
      </c>
      <c r="U1190" s="153">
        <v>0.34348637624</v>
      </c>
      <c r="V1190" s="153">
        <v>2.7149109177000001</v>
      </c>
      <c r="W1190" s="153">
        <v>1.2850992651000002</v>
      </c>
      <c r="X1190" s="153">
        <v>1.8270585833999999</v>
      </c>
      <c r="Y1190" s="153">
        <v>1.7988456371999999</v>
      </c>
      <c r="Z1190" s="153">
        <v>0.15311698291</v>
      </c>
      <c r="AA1190" s="153">
        <v>0.16251056671</v>
      </c>
      <c r="AB1190" s="178">
        <v>0.29924041016000003</v>
      </c>
      <c r="AC1190" s="177">
        <v>6.2532018438000006E-2</v>
      </c>
      <c r="AD1190" s="153">
        <v>-0.11702072783</v>
      </c>
      <c r="AE1190" s="153">
        <v>-0.23323421609</v>
      </c>
      <c r="AF1190" s="181">
        <v>1.5528868</v>
      </c>
      <c r="AG1190" s="180">
        <v>50729.500220000002</v>
      </c>
      <c r="AH1190" s="180">
        <v>5274.4484700000003</v>
      </c>
      <c r="AI1190" s="128" t="s">
        <v>46</v>
      </c>
      <c r="AJ1190" s="128" t="s">
        <v>46</v>
      </c>
      <c r="AK1190" s="128" t="s">
        <v>46</v>
      </c>
    </row>
    <row r="1191" spans="1:37" ht="14.75" customHeight="1" x14ac:dyDescent="0.35">
      <c r="A1191" s="8"/>
      <c r="B1191" s="129">
        <v>41574597000165</v>
      </c>
      <c r="C1191" s="125" t="s">
        <v>8869</v>
      </c>
      <c r="D1191" s="122"/>
      <c r="E1191" s="126" t="s">
        <v>8870</v>
      </c>
      <c r="F1191" s="126" t="s">
        <v>114</v>
      </c>
      <c r="G1191" s="126" t="s">
        <v>115</v>
      </c>
      <c r="H1191" s="127">
        <v>5000</v>
      </c>
      <c r="I1191" s="127">
        <v>1000</v>
      </c>
      <c r="J1191" s="127">
        <v>5000</v>
      </c>
      <c r="K1191" s="126" t="s">
        <v>214</v>
      </c>
      <c r="L1191" s="126" t="s">
        <v>3556</v>
      </c>
      <c r="M1191" s="153">
        <v>1.8700000000000001E-2</v>
      </c>
      <c r="N1191" s="128" t="s">
        <v>7674</v>
      </c>
      <c r="O1191" s="155">
        <v>44327</v>
      </c>
      <c r="P1191" s="153">
        <v>5.1103085611999999E-2</v>
      </c>
      <c r="Q1191" s="153">
        <v>0.39083292282999998</v>
      </c>
      <c r="R1191" s="153">
        <v>0.1724919945</v>
      </c>
      <c r="S1191" s="153">
        <v>0.19106770089000003</v>
      </c>
      <c r="T1191" s="153">
        <v>0.18647973450999999</v>
      </c>
      <c r="U1191" s="153">
        <v>4.1890169259999999</v>
      </c>
      <c r="V1191" s="153">
        <v>3.7718379502000001</v>
      </c>
      <c r="W1191" s="153">
        <v>1.2954741454000001</v>
      </c>
      <c r="X1191" s="153">
        <v>0.73962356998000001</v>
      </c>
      <c r="Y1191" s="153">
        <v>0.43626955045000004</v>
      </c>
      <c r="Z1191" s="153">
        <v>0.19754540103000001</v>
      </c>
      <c r="AA1191" s="153">
        <v>0.19850730383999998</v>
      </c>
      <c r="AB1191" s="178">
        <v>0.27977587912000002</v>
      </c>
      <c r="AC1191" s="177">
        <v>-0.45100483259000002</v>
      </c>
      <c r="AD1191" s="153">
        <v>-0.17633211698000001</v>
      </c>
      <c r="AE1191" s="153">
        <v>-0.37184270116000001</v>
      </c>
      <c r="AF1191" s="181">
        <v>0.98029909999999998</v>
      </c>
      <c r="AG1191" s="180">
        <v>108431.29743000001</v>
      </c>
      <c r="AH1191" s="180">
        <v>-1735.97974</v>
      </c>
      <c r="AI1191" s="128" t="s">
        <v>46</v>
      </c>
      <c r="AJ1191" s="128" t="s">
        <v>46</v>
      </c>
      <c r="AK1191" s="128" t="s">
        <v>46</v>
      </c>
    </row>
    <row r="1192" spans="1:37" ht="14.75" customHeight="1" x14ac:dyDescent="0.35">
      <c r="A1192" s="8"/>
      <c r="B1192" s="129">
        <v>53167347000190</v>
      </c>
      <c r="C1192" s="125" t="s">
        <v>8871</v>
      </c>
      <c r="D1192" s="122"/>
      <c r="E1192" s="126" t="s">
        <v>8323</v>
      </c>
      <c r="F1192" s="126" t="s">
        <v>163</v>
      </c>
      <c r="G1192" s="126" t="s">
        <v>3547</v>
      </c>
      <c r="H1192" s="127">
        <v>5000</v>
      </c>
      <c r="I1192" s="127">
        <v>5000</v>
      </c>
      <c r="J1192" s="127">
        <v>5000</v>
      </c>
      <c r="K1192" s="126" t="s">
        <v>214</v>
      </c>
      <c r="L1192" s="126" t="s">
        <v>3554</v>
      </c>
      <c r="M1192" s="153">
        <v>0.01</v>
      </c>
      <c r="N1192" s="128" t="s">
        <v>46</v>
      </c>
      <c r="O1192" s="155">
        <v>45281</v>
      </c>
      <c r="P1192" s="153">
        <v>1.9638057585E-2</v>
      </c>
      <c r="Q1192" s="153">
        <v>0.12912080191</v>
      </c>
      <c r="R1192" s="153">
        <v>9.6996726644999989E-2</v>
      </c>
      <c r="S1192" s="153" t="s">
        <v>46</v>
      </c>
      <c r="T1192" s="153" t="s">
        <v>46</v>
      </c>
      <c r="U1192" s="153">
        <v>1.6097688550999998</v>
      </c>
      <c r="V1192" s="153">
        <v>1.2461149313</v>
      </c>
      <c r="W1192" s="153">
        <v>0.72847874430000004</v>
      </c>
      <c r="X1192" s="153" t="s">
        <v>46</v>
      </c>
      <c r="Y1192" s="153" t="s">
        <v>46</v>
      </c>
      <c r="Z1192" s="153">
        <v>4.2262874322000002E-2</v>
      </c>
      <c r="AA1192" s="153">
        <v>3.9696047186999997E-2</v>
      </c>
      <c r="AB1192" s="178">
        <v>-0.73898502382999998</v>
      </c>
      <c r="AC1192" s="177">
        <v>-0.84397069672000002</v>
      </c>
      <c r="AD1192" s="153">
        <v>-3.7382825352999999E-2</v>
      </c>
      <c r="AE1192" s="153">
        <v>-4.1017390443000006E-2</v>
      </c>
      <c r="AF1192" s="181">
        <v>1.1530786</v>
      </c>
      <c r="AG1192" s="180">
        <v>11102.485979999999</v>
      </c>
      <c r="AH1192" s="180">
        <v>783.95186999999999</v>
      </c>
      <c r="AI1192" s="128" t="s">
        <v>46</v>
      </c>
      <c r="AJ1192" s="128" t="s">
        <v>46</v>
      </c>
      <c r="AK1192" s="128" t="s">
        <v>46</v>
      </c>
    </row>
    <row r="1193" spans="1:37" ht="14.75" customHeight="1" x14ac:dyDescent="0.35">
      <c r="A1193" s="8"/>
      <c r="B1193" s="129">
        <v>35645137000188</v>
      </c>
      <c r="C1193" s="125" t="s">
        <v>8872</v>
      </c>
      <c r="D1193" s="122" t="s">
        <v>3393</v>
      </c>
      <c r="E1193" s="126" t="s">
        <v>633</v>
      </c>
      <c r="F1193" s="126" t="s">
        <v>114</v>
      </c>
      <c r="G1193" s="126" t="s">
        <v>115</v>
      </c>
      <c r="H1193" s="127">
        <v>20000</v>
      </c>
      <c r="I1193" s="127">
        <v>5000</v>
      </c>
      <c r="J1193" s="127">
        <v>5000</v>
      </c>
      <c r="K1193" s="126" t="s">
        <v>214</v>
      </c>
      <c r="L1193" s="126" t="s">
        <v>3556</v>
      </c>
      <c r="M1193" s="153">
        <v>1.3650000000000001E-2</v>
      </c>
      <c r="N1193" s="128" t="s">
        <v>8590</v>
      </c>
      <c r="O1193" s="155">
        <v>43889</v>
      </c>
      <c r="P1193" s="153">
        <v>5.1019763063000004E-2</v>
      </c>
      <c r="Q1193" s="153">
        <v>0.43891709069000001</v>
      </c>
      <c r="R1193" s="153">
        <v>0.18531440949</v>
      </c>
      <c r="S1193" s="153">
        <v>0.25740444902999998</v>
      </c>
      <c r="T1193" s="153">
        <v>0.34813193909000001</v>
      </c>
      <c r="U1193" s="153">
        <v>4.1821868185</v>
      </c>
      <c r="V1193" s="153">
        <v>4.2358871092000001</v>
      </c>
      <c r="W1193" s="153">
        <v>1.3917748875999998</v>
      </c>
      <c r="X1193" s="153">
        <v>0.99641329555000002</v>
      </c>
      <c r="Y1193" s="153">
        <v>0.81445506644999999</v>
      </c>
      <c r="Z1193" s="153">
        <v>0.20397481867</v>
      </c>
      <c r="AA1193" s="153">
        <v>0.25274830138999999</v>
      </c>
      <c r="AB1193" s="178">
        <v>0.33471073444999999</v>
      </c>
      <c r="AC1193" s="177">
        <v>-9.3515483696000004E-2</v>
      </c>
      <c r="AD1193" s="153">
        <v>-0.19487822827999998</v>
      </c>
      <c r="AE1193" s="153">
        <v>-0.39811755849000002</v>
      </c>
      <c r="AF1193" s="181">
        <v>1.2184319400000001</v>
      </c>
      <c r="AG1193" s="180">
        <v>67613.863280000005</v>
      </c>
      <c r="AH1193" s="180">
        <v>-43030.962570000003</v>
      </c>
      <c r="AI1193" s="128" t="s">
        <v>46</v>
      </c>
      <c r="AJ1193" s="128" t="s">
        <v>46</v>
      </c>
      <c r="AK1193" s="128" t="s">
        <v>46</v>
      </c>
    </row>
    <row r="1194" spans="1:37" ht="14.75" customHeight="1" x14ac:dyDescent="0.35">
      <c r="A1194" s="8"/>
      <c r="B1194" s="129">
        <v>37887412000103</v>
      </c>
      <c r="C1194" s="125" t="s">
        <v>8873</v>
      </c>
      <c r="D1194" s="122"/>
      <c r="E1194" s="126" t="s">
        <v>633</v>
      </c>
      <c r="F1194" s="126" t="s">
        <v>114</v>
      </c>
      <c r="G1194" s="126" t="s">
        <v>115</v>
      </c>
      <c r="H1194" s="127">
        <v>5000</v>
      </c>
      <c r="I1194" s="127">
        <v>5000</v>
      </c>
      <c r="J1194" s="127">
        <v>5000</v>
      </c>
      <c r="K1194" s="126" t="s">
        <v>214</v>
      </c>
      <c r="L1194" s="126" t="s">
        <v>3556</v>
      </c>
      <c r="M1194" s="153">
        <v>1.95E-2</v>
      </c>
      <c r="N1194" s="128" t="s">
        <v>8874</v>
      </c>
      <c r="O1194" s="155">
        <v>44314</v>
      </c>
      <c r="P1194" s="153">
        <v>4.7628993245000001E-2</v>
      </c>
      <c r="Q1194" s="153">
        <v>0.42723217318000001</v>
      </c>
      <c r="R1194" s="153">
        <v>0.17564366676999998</v>
      </c>
      <c r="S1194" s="153">
        <v>0.24215104381999999</v>
      </c>
      <c r="T1194" s="153">
        <v>0.32596461002999999</v>
      </c>
      <c r="U1194" s="153">
        <v>3.9042389804999997</v>
      </c>
      <c r="V1194" s="153">
        <v>4.1231186787</v>
      </c>
      <c r="W1194" s="153">
        <v>1.3191442871000001</v>
      </c>
      <c r="X1194" s="153">
        <v>0.9373673240799999</v>
      </c>
      <c r="Y1194" s="153">
        <v>0.76259457495999994</v>
      </c>
      <c r="Z1194" s="153">
        <v>0.20277277198999999</v>
      </c>
      <c r="AA1194" s="153">
        <v>0.18379382491000001</v>
      </c>
      <c r="AB1194" s="178">
        <v>0.29223756910999998</v>
      </c>
      <c r="AC1194" s="177">
        <v>-0.38247546276</v>
      </c>
      <c r="AD1194" s="153">
        <v>-0.19509822131999999</v>
      </c>
      <c r="AE1194" s="153">
        <v>-0.30567702751999998</v>
      </c>
      <c r="AF1194" s="181">
        <v>5.0767775200000003</v>
      </c>
      <c r="AG1194" s="180">
        <v>20651.144820000001</v>
      </c>
      <c r="AH1194" s="180">
        <v>-22392.515340000002</v>
      </c>
      <c r="AI1194" s="128" t="s">
        <v>46</v>
      </c>
      <c r="AJ1194" s="128" t="s">
        <v>46</v>
      </c>
      <c r="AK1194" s="128" t="s">
        <v>46</v>
      </c>
    </row>
    <row r="1195" spans="1:37" ht="14.75" customHeight="1" x14ac:dyDescent="0.35">
      <c r="A1195" s="8"/>
      <c r="B1195" s="129">
        <v>12565159000132</v>
      </c>
      <c r="C1195" s="125" t="s">
        <v>8875</v>
      </c>
      <c r="D1195" s="122" t="s">
        <v>3401</v>
      </c>
      <c r="E1195" s="126" t="s">
        <v>633</v>
      </c>
      <c r="F1195" s="126" t="s">
        <v>114</v>
      </c>
      <c r="G1195" s="126" t="s">
        <v>115</v>
      </c>
      <c r="H1195" s="127">
        <v>20000</v>
      </c>
      <c r="I1195" s="127">
        <v>5000</v>
      </c>
      <c r="J1195" s="127">
        <v>5000</v>
      </c>
      <c r="K1195" s="126" t="s">
        <v>214</v>
      </c>
      <c r="L1195" s="126" t="s">
        <v>3556</v>
      </c>
      <c r="M1195" s="153">
        <v>1.95E-2</v>
      </c>
      <c r="N1195" s="128" t="s">
        <v>7457</v>
      </c>
      <c r="O1195" s="155">
        <v>40515</v>
      </c>
      <c r="P1195" s="153">
        <v>5.0110291012999998E-2</v>
      </c>
      <c r="Q1195" s="153">
        <v>0.43340071549000003</v>
      </c>
      <c r="R1195" s="153">
        <v>0.18082943404000001</v>
      </c>
      <c r="S1195" s="153">
        <v>0.25180151552000002</v>
      </c>
      <c r="T1195" s="153">
        <v>0.34161660068999999</v>
      </c>
      <c r="U1195" s="153">
        <v>4.1076356683000004</v>
      </c>
      <c r="V1195" s="153">
        <v>4.1826498506999998</v>
      </c>
      <c r="W1195" s="153">
        <v>1.358091181</v>
      </c>
      <c r="X1195" s="153">
        <v>0.97472432530000008</v>
      </c>
      <c r="Y1195" s="153">
        <v>0.79921242485999999</v>
      </c>
      <c r="Z1195" s="153">
        <v>0.20362032069000002</v>
      </c>
      <c r="AA1195" s="153">
        <v>0.1906188586</v>
      </c>
      <c r="AB1195" s="178">
        <v>0.31497278769999998</v>
      </c>
      <c r="AC1195" s="177">
        <v>0.19699282070999999</v>
      </c>
      <c r="AD1195" s="153">
        <v>-0.19513300255000002</v>
      </c>
      <c r="AE1195" s="153">
        <v>-0.40834356673</v>
      </c>
      <c r="AF1195" s="181">
        <v>5.1425130000000001</v>
      </c>
      <c r="AG1195" s="180">
        <v>318547.40289000003</v>
      </c>
      <c r="AH1195" s="180">
        <v>-52657.2572</v>
      </c>
      <c r="AI1195" s="128" t="s">
        <v>46</v>
      </c>
      <c r="AJ1195" s="128" t="s">
        <v>46</v>
      </c>
      <c r="AK1195" s="128" t="s">
        <v>46</v>
      </c>
    </row>
    <row r="1196" spans="1:37" ht="14.75" customHeight="1" x14ac:dyDescent="0.35">
      <c r="A1196" s="8"/>
      <c r="B1196" s="129">
        <v>37887733000108</v>
      </c>
      <c r="C1196" s="125" t="s">
        <v>8876</v>
      </c>
      <c r="D1196" s="122"/>
      <c r="E1196" s="126" t="s">
        <v>633</v>
      </c>
      <c r="F1196" s="126" t="s">
        <v>114</v>
      </c>
      <c r="G1196" s="126" t="s">
        <v>115</v>
      </c>
      <c r="H1196" s="127">
        <v>50000</v>
      </c>
      <c r="I1196" s="127">
        <v>5000</v>
      </c>
      <c r="J1196" s="127">
        <v>5000</v>
      </c>
      <c r="K1196" s="126" t="s">
        <v>3396</v>
      </c>
      <c r="L1196" s="126" t="s">
        <v>7515</v>
      </c>
      <c r="M1196" s="153">
        <v>1.3614999999999999E-2</v>
      </c>
      <c r="N1196" s="128" t="s">
        <v>46</v>
      </c>
      <c r="O1196" s="155">
        <v>44222</v>
      </c>
      <c r="P1196" s="153">
        <v>5.1885189529000002E-2</v>
      </c>
      <c r="Q1196" s="153">
        <v>0.38899984586999997</v>
      </c>
      <c r="R1196" s="153">
        <v>0.18244337904999999</v>
      </c>
      <c r="S1196" s="153">
        <v>0.23143573797999997</v>
      </c>
      <c r="T1196" s="153">
        <v>0.36726077311999999</v>
      </c>
      <c r="U1196" s="153">
        <v>4.2531274684999998</v>
      </c>
      <c r="V1196" s="153">
        <v>3.7541473493000002</v>
      </c>
      <c r="W1196" s="153">
        <v>1.3702124626000001</v>
      </c>
      <c r="X1196" s="153">
        <v>0.89588834715999999</v>
      </c>
      <c r="Y1196" s="153">
        <v>0.85920699536</v>
      </c>
      <c r="Z1196" s="153">
        <v>0.17023017694000001</v>
      </c>
      <c r="AA1196" s="153">
        <v>0.14357917847999999</v>
      </c>
      <c r="AB1196" s="178">
        <v>0.34633260703000002</v>
      </c>
      <c r="AC1196" s="177">
        <v>-0.20836434903000001</v>
      </c>
      <c r="AD1196" s="153">
        <v>-0.17063239882</v>
      </c>
      <c r="AE1196" s="153">
        <v>-0.22450403050999998</v>
      </c>
      <c r="AF1196" s="181">
        <v>1.3415234700000001</v>
      </c>
      <c r="AG1196" s="180">
        <v>237923.72979000001</v>
      </c>
      <c r="AH1196" s="180">
        <v>-319522.89123000001</v>
      </c>
      <c r="AI1196" s="128" t="s">
        <v>46</v>
      </c>
      <c r="AJ1196" s="128" t="s">
        <v>46</v>
      </c>
      <c r="AK1196" s="128" t="s">
        <v>46</v>
      </c>
    </row>
    <row r="1197" spans="1:37" ht="14.75" customHeight="1" x14ac:dyDescent="0.35">
      <c r="A1197" s="8"/>
      <c r="B1197" s="129">
        <v>33497084000170</v>
      </c>
      <c r="C1197" s="125" t="s">
        <v>8877</v>
      </c>
      <c r="D1197" s="122" t="s">
        <v>3401</v>
      </c>
      <c r="E1197" s="126" t="s">
        <v>633</v>
      </c>
      <c r="F1197" s="126" t="s">
        <v>114</v>
      </c>
      <c r="G1197" s="126" t="s">
        <v>115</v>
      </c>
      <c r="H1197" s="127">
        <v>5000</v>
      </c>
      <c r="I1197" s="127">
        <v>5000</v>
      </c>
      <c r="J1197" s="127">
        <v>5000</v>
      </c>
      <c r="K1197" s="126" t="s">
        <v>3396</v>
      </c>
      <c r="L1197" s="126" t="s">
        <v>7515</v>
      </c>
      <c r="M1197" s="153">
        <v>1.9450000000000002E-2</v>
      </c>
      <c r="N1197" s="128" t="s">
        <v>3373</v>
      </c>
      <c r="O1197" s="155">
        <v>43644</v>
      </c>
      <c r="P1197" s="153">
        <v>5.1175569989999996E-2</v>
      </c>
      <c r="Q1197" s="153">
        <v>0.38401344305000001</v>
      </c>
      <c r="R1197" s="153">
        <v>0.17863551018999999</v>
      </c>
      <c r="S1197" s="153">
        <v>0.23010901878999998</v>
      </c>
      <c r="T1197" s="153">
        <v>0.36724755612000004</v>
      </c>
      <c r="U1197" s="153">
        <v>4.1949586080000003</v>
      </c>
      <c r="V1197" s="153">
        <v>3.7060247314999999</v>
      </c>
      <c r="W1197" s="153">
        <v>1.3416140591000001</v>
      </c>
      <c r="X1197" s="153">
        <v>0.89075261370000003</v>
      </c>
      <c r="Y1197" s="153">
        <v>0.85917607416999997</v>
      </c>
      <c r="Z1197" s="153">
        <v>0.16964260951999999</v>
      </c>
      <c r="AA1197" s="153">
        <v>0.17971955709999998</v>
      </c>
      <c r="AB1197" s="178">
        <v>0.32671577882000002</v>
      </c>
      <c r="AC1197" s="177">
        <v>0.33123011470000002</v>
      </c>
      <c r="AD1197" s="153">
        <v>-0.17026500512999998</v>
      </c>
      <c r="AE1197" s="153">
        <v>-0.25045650178000001</v>
      </c>
      <c r="AF1197" s="181">
        <v>2.22141396</v>
      </c>
      <c r="AG1197" s="180">
        <v>165059.45154000001</v>
      </c>
      <c r="AH1197" s="180">
        <v>-3152.7073799999998</v>
      </c>
      <c r="AI1197" s="128" t="s">
        <v>46</v>
      </c>
      <c r="AJ1197" s="128" t="s">
        <v>46</v>
      </c>
      <c r="AK1197" s="128" t="s">
        <v>46</v>
      </c>
    </row>
    <row r="1198" spans="1:37" ht="14.75" customHeight="1" x14ac:dyDescent="0.35">
      <c r="A1198" s="8"/>
      <c r="B1198" s="129">
        <v>44346871000137</v>
      </c>
      <c r="C1198" s="125" t="s">
        <v>8878</v>
      </c>
      <c r="D1198" s="122"/>
      <c r="E1198" s="126" t="s">
        <v>633</v>
      </c>
      <c r="F1198" s="126" t="s">
        <v>114</v>
      </c>
      <c r="G1198" s="126" t="s">
        <v>115</v>
      </c>
      <c r="H1198" s="127">
        <v>5000</v>
      </c>
      <c r="I1198" s="127">
        <v>5000</v>
      </c>
      <c r="J1198" s="127">
        <v>5000</v>
      </c>
      <c r="K1198" s="126" t="s">
        <v>3396</v>
      </c>
      <c r="L1198" s="126" t="s">
        <v>7515</v>
      </c>
      <c r="M1198" s="153">
        <v>1.3614999999999999E-2</v>
      </c>
      <c r="N1198" s="128" t="s">
        <v>7506</v>
      </c>
      <c r="O1198" s="155">
        <v>44720</v>
      </c>
      <c r="P1198" s="153">
        <v>5.3123404182999996E-2</v>
      </c>
      <c r="Q1198" s="153">
        <v>0.38775032944000004</v>
      </c>
      <c r="R1198" s="153">
        <v>0.18134606844000001</v>
      </c>
      <c r="S1198" s="153">
        <v>0.22944014677999999</v>
      </c>
      <c r="T1198" s="153">
        <v>0.36126016892000001</v>
      </c>
      <c r="U1198" s="153">
        <v>4.3546262740000001</v>
      </c>
      <c r="V1198" s="153">
        <v>3.7420885558999997</v>
      </c>
      <c r="W1198" s="153">
        <v>1.3619712828999999</v>
      </c>
      <c r="X1198" s="153">
        <v>0.88816340838000007</v>
      </c>
      <c r="Y1198" s="153">
        <v>0.84516857503999998</v>
      </c>
      <c r="Z1198" s="153">
        <v>0.16955049202000003</v>
      </c>
      <c r="AA1198" s="153">
        <v>0.13558971111000001</v>
      </c>
      <c r="AB1198" s="178">
        <v>0.34119618585</v>
      </c>
      <c r="AC1198" s="177">
        <v>-2.2364738916000001E-3</v>
      </c>
      <c r="AD1198" s="153">
        <v>-0.17065667798</v>
      </c>
      <c r="AE1198" s="153">
        <v>-0.22323870758000003</v>
      </c>
      <c r="AF1198" s="181">
        <v>1.4396313199999999</v>
      </c>
      <c r="AG1198" s="180">
        <v>100092.21265</v>
      </c>
      <c r="AH1198" s="180">
        <v>-3287.5502099999999</v>
      </c>
      <c r="AI1198" s="128" t="s">
        <v>46</v>
      </c>
      <c r="AJ1198" s="128" t="s">
        <v>46</v>
      </c>
      <c r="AK1198" s="128" t="s">
        <v>46</v>
      </c>
    </row>
    <row r="1199" spans="1:37" ht="14.75" customHeight="1" x14ac:dyDescent="0.35">
      <c r="A1199" s="8"/>
      <c r="B1199" s="129">
        <v>32068007000131</v>
      </c>
      <c r="C1199" s="125" t="s">
        <v>8879</v>
      </c>
      <c r="D1199" s="122" t="s">
        <v>3401</v>
      </c>
      <c r="E1199" s="126" t="s">
        <v>633</v>
      </c>
      <c r="F1199" s="126" t="s">
        <v>114</v>
      </c>
      <c r="G1199" s="126" t="s">
        <v>115</v>
      </c>
      <c r="H1199" s="127">
        <v>50000</v>
      </c>
      <c r="I1199" s="127">
        <v>5000</v>
      </c>
      <c r="J1199" s="127">
        <v>5000</v>
      </c>
      <c r="K1199" s="126" t="s">
        <v>3396</v>
      </c>
      <c r="L1199" s="126" t="s">
        <v>7515</v>
      </c>
      <c r="M1199" s="153">
        <v>1.9450000000000002E-2</v>
      </c>
      <c r="N1199" s="128" t="s">
        <v>8004</v>
      </c>
      <c r="O1199" s="155">
        <v>43454</v>
      </c>
      <c r="P1199" s="153">
        <v>5.3208847692000003E-2</v>
      </c>
      <c r="Q1199" s="153">
        <v>0.38915478745000004</v>
      </c>
      <c r="R1199" s="153">
        <v>0.18256647477000001</v>
      </c>
      <c r="S1199" s="153">
        <v>0.23541192979000003</v>
      </c>
      <c r="T1199" s="153">
        <v>0.37528637129999998</v>
      </c>
      <c r="U1199" s="153">
        <v>4.3616302406000003</v>
      </c>
      <c r="V1199" s="153">
        <v>3.7556426545999999</v>
      </c>
      <c r="W1199" s="153">
        <v>1.3711369536999998</v>
      </c>
      <c r="X1199" s="153">
        <v>0.91128019606999999</v>
      </c>
      <c r="Y1199" s="153">
        <v>0.87798289140999997</v>
      </c>
      <c r="Z1199" s="153">
        <v>0.17057353157000002</v>
      </c>
      <c r="AA1199" s="153">
        <v>0.17324450244</v>
      </c>
      <c r="AB1199" s="178">
        <v>0.34664245885</v>
      </c>
      <c r="AC1199" s="177">
        <v>0.46886704916999999</v>
      </c>
      <c r="AD1199" s="153">
        <v>-0.1706156536</v>
      </c>
      <c r="AE1199" s="153">
        <v>-0.24710956383999999</v>
      </c>
      <c r="AF1199" s="181">
        <v>2.7058073500000002</v>
      </c>
      <c r="AG1199" s="180">
        <v>187656.11966</v>
      </c>
      <c r="AH1199" s="180">
        <v>-83098.286940000005</v>
      </c>
      <c r="AI1199" s="128" t="s">
        <v>46</v>
      </c>
      <c r="AJ1199" s="128" t="s">
        <v>46</v>
      </c>
      <c r="AK1199" s="128" t="s">
        <v>46</v>
      </c>
    </row>
    <row r="1200" spans="1:37" ht="14.75" customHeight="1" x14ac:dyDescent="0.35">
      <c r="A1200" s="8"/>
      <c r="B1200" s="129">
        <v>40265128000100</v>
      </c>
      <c r="C1200" s="125" t="s">
        <v>8880</v>
      </c>
      <c r="D1200" s="122"/>
      <c r="E1200" s="126" t="s">
        <v>8323</v>
      </c>
      <c r="F1200" s="126" t="s">
        <v>114</v>
      </c>
      <c r="G1200" s="126" t="s">
        <v>115</v>
      </c>
      <c r="H1200" s="127">
        <v>5000</v>
      </c>
      <c r="I1200" s="127">
        <v>5000</v>
      </c>
      <c r="J1200" s="127">
        <v>5000</v>
      </c>
      <c r="K1200" s="126" t="s">
        <v>3396</v>
      </c>
      <c r="L1200" s="126" t="s">
        <v>7515</v>
      </c>
      <c r="M1200" s="153">
        <v>5.8349999999999999E-3</v>
      </c>
      <c r="N1200" s="128" t="s">
        <v>46</v>
      </c>
      <c r="O1200" s="155">
        <v>44252</v>
      </c>
      <c r="P1200" s="153">
        <v>5.0457866302000005E-2</v>
      </c>
      <c r="Q1200" s="153">
        <v>0.37097850484</v>
      </c>
      <c r="R1200" s="153">
        <v>0.17152477776000002</v>
      </c>
      <c r="S1200" s="153">
        <v>0.22053860920999999</v>
      </c>
      <c r="T1200" s="153">
        <v>0.35250697956999999</v>
      </c>
      <c r="U1200" s="153">
        <v>4.1361270745000001</v>
      </c>
      <c r="V1200" s="153">
        <v>3.5802275640999999</v>
      </c>
      <c r="W1200" s="153">
        <v>1.2882100154</v>
      </c>
      <c r="X1200" s="153">
        <v>0.85370553318000009</v>
      </c>
      <c r="Y1200" s="153">
        <v>0.8246904786</v>
      </c>
      <c r="Z1200" s="153">
        <v>0.16460039686999997</v>
      </c>
      <c r="AA1200" s="153">
        <v>0.13933994335</v>
      </c>
      <c r="AB1200" s="178">
        <v>0.29251722459000001</v>
      </c>
      <c r="AC1200" s="177">
        <v>-0.21284468948999999</v>
      </c>
      <c r="AD1200" s="153">
        <v>-0.16706106223</v>
      </c>
      <c r="AE1200" s="153">
        <v>-0.21979380476999999</v>
      </c>
      <c r="AF1200" s="181">
        <v>1.3492001</v>
      </c>
      <c r="AG1200" s="180">
        <v>117478.18126</v>
      </c>
      <c r="AH1200" s="180">
        <v>295.46277000999999</v>
      </c>
      <c r="AI1200" s="128" t="s">
        <v>46</v>
      </c>
      <c r="AJ1200" s="128" t="s">
        <v>46</v>
      </c>
      <c r="AK1200" s="128" t="s">
        <v>46</v>
      </c>
    </row>
    <row r="1201" spans="1:37" ht="14.75" customHeight="1" x14ac:dyDescent="0.35">
      <c r="A1201" s="8"/>
      <c r="B1201" s="129">
        <v>44479964000130</v>
      </c>
      <c r="C1201" s="125" t="s">
        <v>8881</v>
      </c>
      <c r="D1201" s="122"/>
      <c r="E1201" s="126" t="s">
        <v>633</v>
      </c>
      <c r="F1201" s="126" t="s">
        <v>114</v>
      </c>
      <c r="G1201" s="126" t="s">
        <v>115</v>
      </c>
      <c r="H1201" s="127">
        <v>50000</v>
      </c>
      <c r="I1201" s="127">
        <v>5000</v>
      </c>
      <c r="J1201" s="127">
        <v>5000</v>
      </c>
      <c r="K1201" s="126" t="s">
        <v>3396</v>
      </c>
      <c r="L1201" s="126" t="s">
        <v>7515</v>
      </c>
      <c r="M1201" s="153">
        <v>1.6532000000000002E-2</v>
      </c>
      <c r="N1201" s="128" t="s">
        <v>7506</v>
      </c>
      <c r="O1201" s="155">
        <v>44742</v>
      </c>
      <c r="P1201" s="153">
        <v>5.3270222530000001E-2</v>
      </c>
      <c r="Q1201" s="153">
        <v>0.38998585982</v>
      </c>
      <c r="R1201" s="153">
        <v>0.18335535666</v>
      </c>
      <c r="S1201" s="153">
        <v>0.23246630872000001</v>
      </c>
      <c r="T1201" s="153">
        <v>0.36639256156</v>
      </c>
      <c r="U1201" s="153">
        <v>4.3666612526000002</v>
      </c>
      <c r="V1201" s="153">
        <v>3.7636631413999999</v>
      </c>
      <c r="W1201" s="153">
        <v>1.3770617278000001</v>
      </c>
      <c r="X1201" s="153">
        <v>0.89987768919999989</v>
      </c>
      <c r="Y1201" s="153">
        <v>0.85717581343999993</v>
      </c>
      <c r="Z1201" s="153">
        <v>0.17045864109</v>
      </c>
      <c r="AA1201" s="153">
        <v>0.13771043589999998</v>
      </c>
      <c r="AB1201" s="178">
        <v>0.35092122875999998</v>
      </c>
      <c r="AC1201" s="177">
        <v>0.17056354552</v>
      </c>
      <c r="AD1201" s="153">
        <v>-0.17059346820999999</v>
      </c>
      <c r="AE1201" s="153">
        <v>-0.22386008351</v>
      </c>
      <c r="AF1201" s="181">
        <v>2.6877502999999998</v>
      </c>
      <c r="AG1201" s="180">
        <v>117224.69235</v>
      </c>
      <c r="AH1201" s="180">
        <v>-15972.447169999999</v>
      </c>
      <c r="AI1201" s="128" t="s">
        <v>46</v>
      </c>
      <c r="AJ1201" s="128" t="s">
        <v>46</v>
      </c>
      <c r="AK1201" s="128" t="s">
        <v>46</v>
      </c>
    </row>
    <row r="1202" spans="1:37" ht="14.75" customHeight="1" x14ac:dyDescent="0.35">
      <c r="A1202" s="8"/>
      <c r="B1202" s="129">
        <v>35939822000117</v>
      </c>
      <c r="C1202" s="125" t="s">
        <v>8882</v>
      </c>
      <c r="D1202" s="122"/>
      <c r="E1202" s="126" t="s">
        <v>633</v>
      </c>
      <c r="F1202" s="126" t="s">
        <v>114</v>
      </c>
      <c r="G1202" s="126" t="s">
        <v>115</v>
      </c>
      <c r="H1202" s="127">
        <v>50000</v>
      </c>
      <c r="I1202" s="127">
        <v>5000</v>
      </c>
      <c r="J1202" s="127">
        <v>5000</v>
      </c>
      <c r="K1202" s="126" t="s">
        <v>3396</v>
      </c>
      <c r="L1202" s="126" t="s">
        <v>7515</v>
      </c>
      <c r="M1202" s="153">
        <v>1.9450000000000002E-2</v>
      </c>
      <c r="N1202" s="128" t="s">
        <v>3373</v>
      </c>
      <c r="O1202" s="155">
        <v>44007</v>
      </c>
      <c r="P1202" s="153">
        <v>5.2750565934000002E-2</v>
      </c>
      <c r="Q1202" s="153">
        <v>0.38767805472</v>
      </c>
      <c r="R1202" s="153">
        <v>0.18126234876000002</v>
      </c>
      <c r="S1202" s="153">
        <v>0.23062545671999998</v>
      </c>
      <c r="T1202" s="153">
        <v>0.36852073492999998</v>
      </c>
      <c r="U1202" s="153">
        <v>4.3240640150000003</v>
      </c>
      <c r="V1202" s="153">
        <v>3.7413910492999998</v>
      </c>
      <c r="W1202" s="153">
        <v>1.3613425192999999</v>
      </c>
      <c r="X1202" s="153">
        <v>0.89275174629000009</v>
      </c>
      <c r="Y1202" s="153">
        <v>0.86215467744999996</v>
      </c>
      <c r="Z1202" s="153">
        <v>0.17041755009999998</v>
      </c>
      <c r="AA1202" s="153">
        <v>0.14411770334999999</v>
      </c>
      <c r="AB1202" s="178">
        <v>0.3399119263</v>
      </c>
      <c r="AC1202" s="177">
        <v>9.1455148360000002E-2</v>
      </c>
      <c r="AD1202" s="153">
        <v>-0.17066289607000001</v>
      </c>
      <c r="AE1202" s="153">
        <v>-0.22436919028999999</v>
      </c>
      <c r="AF1202" s="181">
        <v>1.6632903299999999</v>
      </c>
      <c r="AG1202" s="180">
        <v>58383.827440000001</v>
      </c>
      <c r="AH1202" s="180">
        <v>-1834.6760200000001</v>
      </c>
      <c r="AI1202" s="128" t="s">
        <v>46</v>
      </c>
      <c r="AJ1202" s="128" t="s">
        <v>46</v>
      </c>
      <c r="AK1202" s="128" t="s">
        <v>46</v>
      </c>
    </row>
    <row r="1203" spans="1:37" ht="14.75" customHeight="1" x14ac:dyDescent="0.35">
      <c r="A1203" s="8"/>
      <c r="B1203" s="129">
        <v>50150092000164</v>
      </c>
      <c r="C1203" s="125" t="s">
        <v>8883</v>
      </c>
      <c r="D1203" s="122"/>
      <c r="E1203" s="126" t="s">
        <v>633</v>
      </c>
      <c r="F1203" s="126" t="s">
        <v>114</v>
      </c>
      <c r="G1203" s="126" t="s">
        <v>115</v>
      </c>
      <c r="H1203" s="127">
        <v>50000</v>
      </c>
      <c r="I1203" s="127">
        <v>5000</v>
      </c>
      <c r="J1203" s="127">
        <v>5000</v>
      </c>
      <c r="K1203" s="126" t="s">
        <v>3396</v>
      </c>
      <c r="L1203" s="126" t="s">
        <v>7515</v>
      </c>
      <c r="M1203" s="153">
        <v>1.9450000000000002E-2</v>
      </c>
      <c r="N1203" s="128" t="s">
        <v>7431</v>
      </c>
      <c r="O1203" s="155">
        <v>45048</v>
      </c>
      <c r="P1203" s="153">
        <v>5.0479416965999994E-2</v>
      </c>
      <c r="Q1203" s="153">
        <v>0.38186269389999999</v>
      </c>
      <c r="R1203" s="153">
        <v>0.17623203824</v>
      </c>
      <c r="S1203" s="153">
        <v>0.21991314631000003</v>
      </c>
      <c r="T1203" s="153" t="s">
        <v>46</v>
      </c>
      <c r="U1203" s="153">
        <v>4.1378936233000001</v>
      </c>
      <c r="V1203" s="153">
        <v>3.6852683499999999</v>
      </c>
      <c r="W1203" s="153">
        <v>1.3235631588999999</v>
      </c>
      <c r="X1203" s="153">
        <v>0.8512843646499999</v>
      </c>
      <c r="Y1203" s="153" t="s">
        <v>46</v>
      </c>
      <c r="Z1203" s="153">
        <v>0.16960850154999998</v>
      </c>
      <c r="AA1203" s="153">
        <v>0.13453896221</v>
      </c>
      <c r="AB1203" s="178">
        <v>0.31400093913999999</v>
      </c>
      <c r="AC1203" s="177">
        <v>0.1328387828</v>
      </c>
      <c r="AD1203" s="153">
        <v>-0.17071324279</v>
      </c>
      <c r="AE1203" s="153">
        <v>-0.21899555676999999</v>
      </c>
      <c r="AF1203" s="181">
        <v>1.35478345</v>
      </c>
      <c r="AG1203" s="180">
        <v>23853.443869999999</v>
      </c>
      <c r="AH1203" s="180">
        <v>-369.0582</v>
      </c>
      <c r="AI1203" s="128" t="s">
        <v>46</v>
      </c>
      <c r="AJ1203" s="128" t="s">
        <v>46</v>
      </c>
      <c r="AK1203" s="128" t="s">
        <v>46</v>
      </c>
    </row>
    <row r="1204" spans="1:37" ht="14.75" customHeight="1" x14ac:dyDescent="0.35">
      <c r="A1204" s="8"/>
      <c r="B1204" s="129">
        <v>39959914000110</v>
      </c>
      <c r="C1204" s="125" t="s">
        <v>8884</v>
      </c>
      <c r="D1204" s="122"/>
      <c r="E1204" s="126" t="s">
        <v>633</v>
      </c>
      <c r="F1204" s="126" t="s">
        <v>114</v>
      </c>
      <c r="G1204" s="126" t="s">
        <v>115</v>
      </c>
      <c r="H1204" s="127">
        <v>5000</v>
      </c>
      <c r="I1204" s="127">
        <v>5000</v>
      </c>
      <c r="J1204" s="127">
        <v>5000</v>
      </c>
      <c r="K1204" s="126" t="s">
        <v>3396</v>
      </c>
      <c r="L1204" s="126" t="s">
        <v>7515</v>
      </c>
      <c r="M1204" s="153">
        <v>1.3614999999999999E-2</v>
      </c>
      <c r="N1204" s="128" t="s">
        <v>7526</v>
      </c>
      <c r="O1204" s="155">
        <v>44252</v>
      </c>
      <c r="P1204" s="153">
        <v>5.2386803162999998E-2</v>
      </c>
      <c r="Q1204" s="153">
        <v>0.38616418559000004</v>
      </c>
      <c r="R1204" s="153">
        <v>0.18019879887999998</v>
      </c>
      <c r="S1204" s="153">
        <v>0.22963212584000001</v>
      </c>
      <c r="T1204" s="153">
        <v>0.36336521986999998</v>
      </c>
      <c r="U1204" s="153">
        <v>4.2942456902999995</v>
      </c>
      <c r="V1204" s="153">
        <v>3.7267810492</v>
      </c>
      <c r="W1204" s="153">
        <v>1.3533548943</v>
      </c>
      <c r="X1204" s="153">
        <v>0.88890655985</v>
      </c>
      <c r="Y1204" s="153">
        <v>0.85009334412000004</v>
      </c>
      <c r="Z1204" s="153">
        <v>0.16911663227999998</v>
      </c>
      <c r="AA1204" s="153">
        <v>0.14154082059</v>
      </c>
      <c r="AB1204" s="178">
        <v>0.33550728688999998</v>
      </c>
      <c r="AC1204" s="177">
        <v>-0.19430322517000001</v>
      </c>
      <c r="AD1204" s="153">
        <v>-0.17049533854999999</v>
      </c>
      <c r="AE1204" s="153">
        <v>-0.22324105788000001</v>
      </c>
      <c r="AF1204" s="181">
        <v>1.36103332</v>
      </c>
      <c r="AG1204" s="180">
        <v>187871.21351</v>
      </c>
      <c r="AH1204" s="180">
        <v>-8047.3040799999999</v>
      </c>
      <c r="AI1204" s="128" t="s">
        <v>46</v>
      </c>
      <c r="AJ1204" s="128" t="s">
        <v>46</v>
      </c>
      <c r="AK1204" s="128" t="s">
        <v>46</v>
      </c>
    </row>
    <row r="1205" spans="1:37" ht="14.75" customHeight="1" x14ac:dyDescent="0.35">
      <c r="A1205" s="8"/>
      <c r="B1205" s="129">
        <v>52270281000104</v>
      </c>
      <c r="C1205" s="125" t="s">
        <v>8885</v>
      </c>
      <c r="D1205" s="122"/>
      <c r="E1205" s="126" t="s">
        <v>633</v>
      </c>
      <c r="F1205" s="126" t="s">
        <v>114</v>
      </c>
      <c r="G1205" s="126" t="s">
        <v>115</v>
      </c>
      <c r="H1205" s="127" t="s">
        <v>46</v>
      </c>
      <c r="I1205" s="127" t="s">
        <v>46</v>
      </c>
      <c r="J1205" s="127" t="s">
        <v>46</v>
      </c>
      <c r="K1205" s="126" t="s">
        <v>3396</v>
      </c>
      <c r="L1205" s="126" t="s">
        <v>7515</v>
      </c>
      <c r="M1205" s="153">
        <v>1.6449999999999999E-2</v>
      </c>
      <c r="N1205" s="128" t="s">
        <v>8886</v>
      </c>
      <c r="O1205" s="155">
        <v>45198</v>
      </c>
      <c r="P1205" s="153">
        <v>5.2894154166999996E-2</v>
      </c>
      <c r="Q1205" s="153">
        <v>0.39020533415999997</v>
      </c>
      <c r="R1205" s="153">
        <v>0.18430713863000001</v>
      </c>
      <c r="S1205" s="153">
        <v>0.22761519</v>
      </c>
      <c r="T1205" s="153" t="s">
        <v>46</v>
      </c>
      <c r="U1205" s="153">
        <v>4.3358342150000002</v>
      </c>
      <c r="V1205" s="153">
        <v>3.7657812374000001</v>
      </c>
      <c r="W1205" s="153">
        <v>1.3842099374000001</v>
      </c>
      <c r="X1205" s="153">
        <v>0.88109899592999996</v>
      </c>
      <c r="Y1205" s="153" t="s">
        <v>46</v>
      </c>
      <c r="Z1205" s="153">
        <v>0.17030079673999998</v>
      </c>
      <c r="AA1205" s="153">
        <v>0.14205711449</v>
      </c>
      <c r="AB1205" s="178">
        <v>0.35610701774999998</v>
      </c>
      <c r="AC1205" s="177">
        <v>-1.6307895722000001E-2</v>
      </c>
      <c r="AD1205" s="153">
        <v>-0.17014193551000001</v>
      </c>
      <c r="AE1205" s="153">
        <v>-0.22314543035000001</v>
      </c>
      <c r="AF1205" s="181">
        <v>1.2276151900000001</v>
      </c>
      <c r="AG1205" s="180">
        <v>91725.936310000005</v>
      </c>
      <c r="AH1205" s="180">
        <v>-592.17502000000002</v>
      </c>
      <c r="AI1205" s="128" t="s">
        <v>46</v>
      </c>
      <c r="AJ1205" s="128" t="s">
        <v>46</v>
      </c>
      <c r="AK1205" s="128" t="s">
        <v>46</v>
      </c>
    </row>
    <row r="1206" spans="1:37" ht="14.75" customHeight="1" x14ac:dyDescent="0.35">
      <c r="A1206" s="8"/>
      <c r="B1206" s="129">
        <v>39959272000159</v>
      </c>
      <c r="C1206" s="125" t="s">
        <v>8887</v>
      </c>
      <c r="D1206" s="122"/>
      <c r="E1206" s="126" t="s">
        <v>633</v>
      </c>
      <c r="F1206" s="126" t="s">
        <v>114</v>
      </c>
      <c r="G1206" s="126" t="s">
        <v>115</v>
      </c>
      <c r="H1206" s="127">
        <v>5000</v>
      </c>
      <c r="I1206" s="127">
        <v>5000</v>
      </c>
      <c r="J1206" s="127">
        <v>5000</v>
      </c>
      <c r="K1206" s="126" t="s">
        <v>3396</v>
      </c>
      <c r="L1206" s="126" t="s">
        <v>7515</v>
      </c>
      <c r="M1206" s="153">
        <v>1.3614999999999999E-2</v>
      </c>
      <c r="N1206" s="128" t="s">
        <v>46</v>
      </c>
      <c r="O1206" s="155">
        <v>44228</v>
      </c>
      <c r="P1206" s="153">
        <v>5.1239494068999997E-2</v>
      </c>
      <c r="Q1206" s="153">
        <v>0.38556331151000001</v>
      </c>
      <c r="R1206" s="153">
        <v>0.179800455</v>
      </c>
      <c r="S1206" s="153">
        <v>0.23026395306000003</v>
      </c>
      <c r="T1206" s="153">
        <v>0.36633167380999998</v>
      </c>
      <c r="U1206" s="153">
        <v>4.2001985861</v>
      </c>
      <c r="V1206" s="153">
        <v>3.7209821527000004</v>
      </c>
      <c r="W1206" s="153">
        <v>1.3503631949000001</v>
      </c>
      <c r="X1206" s="153">
        <v>0.89135236468000001</v>
      </c>
      <c r="Y1206" s="153">
        <v>0.85703336645999995</v>
      </c>
      <c r="Z1206" s="153">
        <v>0.16959786747</v>
      </c>
      <c r="AA1206" s="153">
        <v>0.14349378207000002</v>
      </c>
      <c r="AB1206" s="178">
        <v>0.33292546090000003</v>
      </c>
      <c r="AC1206" s="177">
        <v>-0.21180381884999999</v>
      </c>
      <c r="AD1206" s="153">
        <v>-0.17035430877999999</v>
      </c>
      <c r="AE1206" s="153">
        <v>-0.22408366921</v>
      </c>
      <c r="AF1206" s="181">
        <v>1.3390145499999999</v>
      </c>
      <c r="AG1206" s="180">
        <v>74999.601620000001</v>
      </c>
      <c r="AH1206" s="180">
        <v>-4937.1409700000004</v>
      </c>
      <c r="AI1206" s="128" t="s">
        <v>46</v>
      </c>
      <c r="AJ1206" s="128" t="s">
        <v>46</v>
      </c>
      <c r="AK1206" s="128" t="s">
        <v>46</v>
      </c>
    </row>
    <row r="1207" spans="1:37" ht="14.75" customHeight="1" x14ac:dyDescent="0.35">
      <c r="A1207" s="8"/>
      <c r="B1207" s="129">
        <v>39959871000172</v>
      </c>
      <c r="C1207" s="125" t="s">
        <v>8888</v>
      </c>
      <c r="D1207" s="122"/>
      <c r="E1207" s="126" t="s">
        <v>633</v>
      </c>
      <c r="F1207" s="126" t="s">
        <v>114</v>
      </c>
      <c r="G1207" s="126" t="s">
        <v>115</v>
      </c>
      <c r="H1207" s="127">
        <v>5000</v>
      </c>
      <c r="I1207" s="127">
        <v>5000</v>
      </c>
      <c r="J1207" s="127">
        <v>5000</v>
      </c>
      <c r="K1207" s="126" t="s">
        <v>3396</v>
      </c>
      <c r="L1207" s="126" t="s">
        <v>7515</v>
      </c>
      <c r="M1207" s="153">
        <v>1.9450000000000002E-2</v>
      </c>
      <c r="N1207" s="128" t="s">
        <v>7526</v>
      </c>
      <c r="O1207" s="155">
        <v>44235</v>
      </c>
      <c r="P1207" s="153">
        <v>5.1538799515999996E-2</v>
      </c>
      <c r="Q1207" s="153">
        <v>0.38263739487999998</v>
      </c>
      <c r="R1207" s="153">
        <v>0.17703072673</v>
      </c>
      <c r="S1207" s="153">
        <v>0.22805415100000001</v>
      </c>
      <c r="T1207" s="153">
        <v>0.36637453710000001</v>
      </c>
      <c r="U1207" s="153">
        <v>4.2247332218000002</v>
      </c>
      <c r="V1207" s="153">
        <v>3.6927448095000002</v>
      </c>
      <c r="W1207" s="153">
        <v>1.3295615839000001</v>
      </c>
      <c r="X1207" s="153">
        <v>0.88279821510000001</v>
      </c>
      <c r="Y1207" s="153">
        <v>0.85713364518000001</v>
      </c>
      <c r="Z1207" s="153">
        <v>0.16978688598000002</v>
      </c>
      <c r="AA1207" s="153">
        <v>0.14328002281999999</v>
      </c>
      <c r="AB1207" s="178">
        <v>0.31808933644999998</v>
      </c>
      <c r="AC1207" s="177">
        <v>-0.26619511246999999</v>
      </c>
      <c r="AD1207" s="153">
        <v>-0.17062159050000003</v>
      </c>
      <c r="AE1207" s="153">
        <v>-0.22452453476999998</v>
      </c>
      <c r="AF1207" s="181">
        <v>1.2910799900000001</v>
      </c>
      <c r="AG1207" s="180">
        <v>54192.577210000003</v>
      </c>
      <c r="AH1207" s="180">
        <v>6010.3222699999997</v>
      </c>
      <c r="AI1207" s="128" t="s">
        <v>46</v>
      </c>
      <c r="AJ1207" s="128" t="s">
        <v>46</v>
      </c>
      <c r="AK1207" s="128" t="s">
        <v>46</v>
      </c>
    </row>
    <row r="1208" spans="1:37" ht="14.75" customHeight="1" x14ac:dyDescent="0.35">
      <c r="A1208" s="8"/>
      <c r="B1208" s="129">
        <v>37532821000189</v>
      </c>
      <c r="C1208" s="125" t="s">
        <v>8889</v>
      </c>
      <c r="D1208" s="122"/>
      <c r="E1208" s="126" t="s">
        <v>633</v>
      </c>
      <c r="F1208" s="126" t="s">
        <v>114</v>
      </c>
      <c r="G1208" s="126" t="s">
        <v>115</v>
      </c>
      <c r="H1208" s="127">
        <v>20000</v>
      </c>
      <c r="I1208" s="127">
        <v>5000</v>
      </c>
      <c r="J1208" s="127">
        <v>5000</v>
      </c>
      <c r="K1208" s="126" t="s">
        <v>3396</v>
      </c>
      <c r="L1208" s="126" t="s">
        <v>7515</v>
      </c>
      <c r="M1208" s="153">
        <v>1.9450000000000002E-2</v>
      </c>
      <c r="N1208" s="128" t="s">
        <v>46</v>
      </c>
      <c r="O1208" s="155">
        <v>44060</v>
      </c>
      <c r="P1208" s="153">
        <v>5.3000122931000003E-2</v>
      </c>
      <c r="Q1208" s="153">
        <v>0.38874007605000005</v>
      </c>
      <c r="R1208" s="153">
        <v>0.18216316874999999</v>
      </c>
      <c r="S1208" s="153">
        <v>0.23438401271000001</v>
      </c>
      <c r="T1208" s="153">
        <v>0.37406897741</v>
      </c>
      <c r="U1208" s="153">
        <v>4.3445206758000001</v>
      </c>
      <c r="V1208" s="153">
        <v>3.7516403709999997</v>
      </c>
      <c r="W1208" s="153">
        <v>1.3681079869000001</v>
      </c>
      <c r="X1208" s="153">
        <v>0.90730112634999993</v>
      </c>
      <c r="Y1208" s="153">
        <v>0.87513479701999997</v>
      </c>
      <c r="Z1208" s="153">
        <v>0.17057202571000002</v>
      </c>
      <c r="AA1208" s="153">
        <v>0.14413027729</v>
      </c>
      <c r="AB1208" s="178">
        <v>0.34451611038000002</v>
      </c>
      <c r="AC1208" s="177">
        <v>2.1026577891000001E-2</v>
      </c>
      <c r="AD1208" s="153">
        <v>-0.17067156721999999</v>
      </c>
      <c r="AE1208" s="153">
        <v>-0.22399625558</v>
      </c>
      <c r="AF1208" s="181">
        <v>1.57457326</v>
      </c>
      <c r="AG1208" s="180">
        <v>89291.506519999995</v>
      </c>
      <c r="AH1208" s="180">
        <v>-19577.495370000001</v>
      </c>
      <c r="AI1208" s="128" t="s">
        <v>46</v>
      </c>
      <c r="AJ1208" s="128" t="s">
        <v>46</v>
      </c>
      <c r="AK1208" s="128" t="s">
        <v>46</v>
      </c>
    </row>
    <row r="1209" spans="1:37" ht="14.75" customHeight="1" x14ac:dyDescent="0.35">
      <c r="A1209" s="8"/>
      <c r="B1209" s="129">
        <v>41036158000107</v>
      </c>
      <c r="C1209" s="125" t="s">
        <v>8890</v>
      </c>
      <c r="D1209" s="122"/>
      <c r="E1209" s="126" t="s">
        <v>633</v>
      </c>
      <c r="F1209" s="126" t="s">
        <v>114</v>
      </c>
      <c r="G1209" s="126" t="s">
        <v>115</v>
      </c>
      <c r="H1209" s="127">
        <v>50000</v>
      </c>
      <c r="I1209" s="127">
        <v>5000</v>
      </c>
      <c r="J1209" s="127">
        <v>5000</v>
      </c>
      <c r="K1209" s="126" t="s">
        <v>3396</v>
      </c>
      <c r="L1209" s="126" t="s">
        <v>7515</v>
      </c>
      <c r="M1209" s="153">
        <v>1.9450000000000002E-2</v>
      </c>
      <c r="N1209" s="128" t="s">
        <v>46</v>
      </c>
      <c r="O1209" s="155">
        <v>44330</v>
      </c>
      <c r="P1209" s="153">
        <v>5.1998457875000001E-2</v>
      </c>
      <c r="Q1209" s="153">
        <v>0.38171363384000001</v>
      </c>
      <c r="R1209" s="153">
        <v>0.17618231650999999</v>
      </c>
      <c r="S1209" s="153">
        <v>0.22475708551000001</v>
      </c>
      <c r="T1209" s="153">
        <v>0.35670231934999996</v>
      </c>
      <c r="U1209" s="153">
        <v>4.2624122899000003</v>
      </c>
      <c r="V1209" s="153">
        <v>3.6838298057999999</v>
      </c>
      <c r="W1209" s="153">
        <v>1.3231897316999999</v>
      </c>
      <c r="X1209" s="153">
        <v>0.87003526596000003</v>
      </c>
      <c r="Y1209" s="153">
        <v>0.83450548078999998</v>
      </c>
      <c r="Z1209" s="153">
        <v>0.16873821616000001</v>
      </c>
      <c r="AA1209" s="153">
        <v>0.13805188700000001</v>
      </c>
      <c r="AB1209" s="178">
        <v>0.31445695867000001</v>
      </c>
      <c r="AC1209" s="177">
        <v>-0.18166188805</v>
      </c>
      <c r="AD1209" s="153">
        <v>-0.17065894879999999</v>
      </c>
      <c r="AE1209" s="153">
        <v>-0.22454444731999998</v>
      </c>
      <c r="AF1209" s="181">
        <v>1.3824396000000001</v>
      </c>
      <c r="AG1209" s="180">
        <v>196385.51835</v>
      </c>
      <c r="AH1209" s="180">
        <v>9585.8157900000006</v>
      </c>
      <c r="AI1209" s="128" t="s">
        <v>46</v>
      </c>
      <c r="AJ1209" s="128" t="s">
        <v>46</v>
      </c>
      <c r="AK1209" s="128" t="s">
        <v>46</v>
      </c>
    </row>
    <row r="1210" spans="1:37" ht="14.75" customHeight="1" x14ac:dyDescent="0.35">
      <c r="A1210" s="8"/>
      <c r="B1210" s="129">
        <v>42464614000174</v>
      </c>
      <c r="C1210" s="125" t="s">
        <v>8891</v>
      </c>
      <c r="D1210" s="122"/>
      <c r="E1210" s="126" t="s">
        <v>8892</v>
      </c>
      <c r="F1210" s="126" t="s">
        <v>114</v>
      </c>
      <c r="G1210" s="126" t="s">
        <v>115</v>
      </c>
      <c r="H1210" s="127">
        <v>10000</v>
      </c>
      <c r="I1210" s="127">
        <v>1000</v>
      </c>
      <c r="J1210" s="127">
        <v>1000</v>
      </c>
      <c r="K1210" s="126" t="s">
        <v>214</v>
      </c>
      <c r="L1210" s="126" t="s">
        <v>3607</v>
      </c>
      <c r="M1210" s="153">
        <v>0.02</v>
      </c>
      <c r="N1210" s="128" t="s">
        <v>8893</v>
      </c>
      <c r="O1210" s="155">
        <v>44392</v>
      </c>
      <c r="P1210" s="153">
        <v>6.7067226190999996E-3</v>
      </c>
      <c r="Q1210" s="153">
        <v>0.10818799577</v>
      </c>
      <c r="R1210" s="153">
        <v>-2.3163390722E-2</v>
      </c>
      <c r="S1210" s="153">
        <v>3.1154106311000001E-2</v>
      </c>
      <c r="T1210" s="153">
        <v>9.2188136146000008E-2</v>
      </c>
      <c r="U1210" s="153">
        <v>0.54976278307000004</v>
      </c>
      <c r="V1210" s="153">
        <v>1.0440972712000001</v>
      </c>
      <c r="W1210" s="153">
        <v>-0.17396502305999997</v>
      </c>
      <c r="X1210" s="153">
        <v>0.12059762702</v>
      </c>
      <c r="Y1210" s="153">
        <v>0.21567424909999999</v>
      </c>
      <c r="Z1210" s="153">
        <v>0.24334058561999999</v>
      </c>
      <c r="AA1210" s="153">
        <v>0.24212864696</v>
      </c>
      <c r="AB1210" s="178">
        <v>-0.46211294311000001</v>
      </c>
      <c r="AC1210" s="177">
        <v>-0.46030595642</v>
      </c>
      <c r="AD1210" s="153">
        <v>-0.19961855152999999</v>
      </c>
      <c r="AE1210" s="153">
        <v>-0.38988618457000002</v>
      </c>
      <c r="AF1210" s="181">
        <v>0.86192789999999997</v>
      </c>
      <c r="AG1210" s="180">
        <v>23882.99453</v>
      </c>
      <c r="AH1210" s="180">
        <v>37.233040000000003</v>
      </c>
      <c r="AI1210" s="128" t="s">
        <v>46</v>
      </c>
      <c r="AJ1210" s="128" t="s">
        <v>46</v>
      </c>
      <c r="AK1210" s="128" t="s">
        <v>46</v>
      </c>
    </row>
    <row r="1211" spans="1:37" ht="14.75" customHeight="1" x14ac:dyDescent="0.35">
      <c r="A1211" s="8"/>
      <c r="B1211" s="129">
        <v>55299896000143</v>
      </c>
      <c r="C1211" s="125" t="s">
        <v>8894</v>
      </c>
      <c r="D1211" s="122"/>
      <c r="E1211" s="126" t="s">
        <v>639</v>
      </c>
      <c r="F1211" s="126" t="s">
        <v>114</v>
      </c>
      <c r="G1211" s="126" t="s">
        <v>115</v>
      </c>
      <c r="H1211" s="127">
        <v>10000</v>
      </c>
      <c r="I1211" s="127">
        <v>0</v>
      </c>
      <c r="J1211" s="127">
        <v>10000</v>
      </c>
      <c r="K1211" s="126" t="s">
        <v>7615</v>
      </c>
      <c r="L1211" s="126" t="s">
        <v>7525</v>
      </c>
      <c r="M1211" s="153">
        <v>1.8500000000000003E-2</v>
      </c>
      <c r="N1211" s="128" t="s">
        <v>7431</v>
      </c>
      <c r="O1211" s="155">
        <v>45470</v>
      </c>
      <c r="P1211" s="153">
        <v>3.8861028599000001E-2</v>
      </c>
      <c r="Q1211" s="153">
        <v>0.12844433684000001</v>
      </c>
      <c r="R1211" s="153">
        <v>0.14107602695000002</v>
      </c>
      <c r="S1211" s="153" t="s">
        <v>46</v>
      </c>
      <c r="T1211" s="153" t="s">
        <v>46</v>
      </c>
      <c r="U1211" s="153">
        <v>3.1855122761000003</v>
      </c>
      <c r="V1211" s="153">
        <v>1.2395865236999999</v>
      </c>
      <c r="W1211" s="153">
        <v>1.0595294347999999</v>
      </c>
      <c r="X1211" s="153" t="s">
        <v>46</v>
      </c>
      <c r="Y1211" s="153" t="s">
        <v>46</v>
      </c>
      <c r="Z1211" s="153">
        <v>3.2028554171E-2</v>
      </c>
      <c r="AA1211" s="153">
        <v>3.4304073082000001E-2</v>
      </c>
      <c r="AB1211" s="178">
        <v>0.23640049804999999</v>
      </c>
      <c r="AC1211" s="177">
        <v>-0.48653106944000002</v>
      </c>
      <c r="AD1211" s="153">
        <v>-1.5564048274999999E-2</v>
      </c>
      <c r="AE1211" s="153">
        <v>-1.633836315E-2</v>
      </c>
      <c r="AF1211" s="181">
        <v>113.8258134</v>
      </c>
      <c r="AG1211" s="180">
        <v>27677.14731</v>
      </c>
      <c r="AH1211" s="180">
        <v>-24730.743009999998</v>
      </c>
      <c r="AI1211" s="128" t="s">
        <v>46</v>
      </c>
      <c r="AJ1211" s="128" t="s">
        <v>46</v>
      </c>
      <c r="AK1211" s="128" t="s">
        <v>46</v>
      </c>
    </row>
    <row r="1212" spans="1:37" ht="14.75" customHeight="1" x14ac:dyDescent="0.35">
      <c r="A1212" s="8"/>
      <c r="B1212" s="129">
        <v>42246480000115</v>
      </c>
      <c r="C1212" s="125" t="s">
        <v>8895</v>
      </c>
      <c r="D1212" s="122"/>
      <c r="E1212" s="126" t="s">
        <v>2413</v>
      </c>
      <c r="F1212" s="126" t="s">
        <v>163</v>
      </c>
      <c r="G1212" s="126" t="s">
        <v>8093</v>
      </c>
      <c r="H1212" s="127" t="s">
        <v>46</v>
      </c>
      <c r="I1212" s="127" t="s">
        <v>46</v>
      </c>
      <c r="J1212" s="127" t="s">
        <v>46</v>
      </c>
      <c r="K1212" s="126" t="s">
        <v>8021</v>
      </c>
      <c r="L1212" s="126" t="s">
        <v>7433</v>
      </c>
      <c r="M1212" s="153">
        <v>4.5000000000000005E-3</v>
      </c>
      <c r="N1212" s="128" t="s">
        <v>8896</v>
      </c>
      <c r="O1212" s="155">
        <v>44531</v>
      </c>
      <c r="P1212" s="153">
        <v>6.8600050290000001E-3</v>
      </c>
      <c r="Q1212" s="153">
        <v>0.10587049744</v>
      </c>
      <c r="R1212" s="153">
        <v>0.13646735084</v>
      </c>
      <c r="S1212" s="153">
        <v>0.28465235952000001</v>
      </c>
      <c r="T1212" s="153">
        <v>0.45136582181999996</v>
      </c>
      <c r="U1212" s="153">
        <v>0.56232763315000001</v>
      </c>
      <c r="V1212" s="153">
        <v>1.0217316319</v>
      </c>
      <c r="W1212" s="153">
        <v>1.0249166937</v>
      </c>
      <c r="X1212" s="153">
        <v>1.1018900283000002</v>
      </c>
      <c r="Y1212" s="153">
        <v>1.0559708522</v>
      </c>
      <c r="Z1212" s="153">
        <v>6.2799604225000005E-3</v>
      </c>
      <c r="AA1212" s="153">
        <v>5.6256302793000002E-3</v>
      </c>
      <c r="AB1212" s="178">
        <v>0.47363002399999998</v>
      </c>
      <c r="AC1212" s="177">
        <v>1.5730841817000001</v>
      </c>
      <c r="AD1212" s="153">
        <v>-4.8560531728999998E-3</v>
      </c>
      <c r="AE1212" s="153">
        <v>-6.2829532007999999E-3</v>
      </c>
      <c r="AF1212" s="181">
        <v>1.61961092</v>
      </c>
      <c r="AG1212" s="180">
        <v>841009.40662000002</v>
      </c>
      <c r="AH1212" s="180">
        <v>99997.852410000007</v>
      </c>
      <c r="AI1212" s="128" t="s">
        <v>46</v>
      </c>
      <c r="AJ1212" s="128" t="s">
        <v>46</v>
      </c>
      <c r="AK1212" s="128" t="s">
        <v>46</v>
      </c>
    </row>
    <row r="1213" spans="1:37" ht="14.75" customHeight="1" x14ac:dyDescent="0.35">
      <c r="A1213" s="8"/>
      <c r="B1213" s="129">
        <v>13549299000180</v>
      </c>
      <c r="C1213" s="125" t="s">
        <v>8897</v>
      </c>
      <c r="D1213" s="122"/>
      <c r="E1213" s="126" t="s">
        <v>8898</v>
      </c>
      <c r="F1213" s="126" t="s">
        <v>114</v>
      </c>
      <c r="G1213" s="126" t="s">
        <v>4426</v>
      </c>
      <c r="H1213" s="127" t="s">
        <v>46</v>
      </c>
      <c r="I1213" s="127" t="s">
        <v>46</v>
      </c>
      <c r="J1213" s="127" t="s">
        <v>46</v>
      </c>
      <c r="K1213" s="126" t="s">
        <v>3556</v>
      </c>
      <c r="L1213" s="126" t="s">
        <v>7608</v>
      </c>
      <c r="M1213" s="153">
        <v>6.0000000000000001E-3</v>
      </c>
      <c r="N1213" s="128" t="s">
        <v>7488</v>
      </c>
      <c r="O1213" s="155">
        <v>40718</v>
      </c>
      <c r="P1213" s="153">
        <v>2.0898451889999999E-2</v>
      </c>
      <c r="Q1213" s="153">
        <v>0.23120756818999999</v>
      </c>
      <c r="R1213" s="153">
        <v>0.1096442312</v>
      </c>
      <c r="S1213" s="153">
        <v>0.19218591006999999</v>
      </c>
      <c r="T1213" s="153">
        <v>0.21642065721000001</v>
      </c>
      <c r="U1213" s="153">
        <v>1.7130857685999998</v>
      </c>
      <c r="V1213" s="153">
        <v>2.2313306507999999</v>
      </c>
      <c r="W1213" s="153">
        <v>0.82346584910999998</v>
      </c>
      <c r="X1213" s="153">
        <v>0.74395216063999992</v>
      </c>
      <c r="Y1213" s="153">
        <v>0.50631637306999999</v>
      </c>
      <c r="Z1213" s="153">
        <v>0.13257632279999998</v>
      </c>
      <c r="AA1213" s="153">
        <v>0.17811693143999999</v>
      </c>
      <c r="AB1213" s="178">
        <v>-9.1918759350999996E-2</v>
      </c>
      <c r="AC1213" s="177">
        <v>3.1848449074000001E-2</v>
      </c>
      <c r="AD1213" s="153">
        <v>-0.11721724747999999</v>
      </c>
      <c r="AE1213" s="153">
        <v>-0.43439903014999998</v>
      </c>
      <c r="AF1213" s="181">
        <v>3.1148649000000002</v>
      </c>
      <c r="AG1213" s="180">
        <v>61285.74022</v>
      </c>
      <c r="AH1213" s="180">
        <v>0</v>
      </c>
      <c r="AI1213" s="128" t="s">
        <v>46</v>
      </c>
      <c r="AJ1213" s="128" t="s">
        <v>46</v>
      </c>
      <c r="AK1213" s="128" t="s">
        <v>46</v>
      </c>
    </row>
    <row r="1214" spans="1:37" ht="14.75" customHeight="1" x14ac:dyDescent="0.35">
      <c r="A1214" s="8"/>
      <c r="B1214" s="129">
        <v>11508507000177</v>
      </c>
      <c r="C1214" s="125" t="s">
        <v>8899</v>
      </c>
      <c r="D1214" s="122" t="s">
        <v>3394</v>
      </c>
      <c r="E1214" s="126" t="s">
        <v>2413</v>
      </c>
      <c r="F1214" s="126" t="s">
        <v>163</v>
      </c>
      <c r="G1214" s="126" t="s">
        <v>3547</v>
      </c>
      <c r="H1214" s="127">
        <v>5000</v>
      </c>
      <c r="I1214" s="127">
        <v>1000</v>
      </c>
      <c r="J1214" s="127">
        <v>1000</v>
      </c>
      <c r="K1214" s="126" t="s">
        <v>215</v>
      </c>
      <c r="L1214" s="126" t="s">
        <v>216</v>
      </c>
      <c r="M1214" s="153">
        <v>6.9999999999999993E-3</v>
      </c>
      <c r="N1214" s="128" t="s">
        <v>7526</v>
      </c>
      <c r="O1214" s="155">
        <v>40256</v>
      </c>
      <c r="P1214" s="153">
        <v>9.9442918163000008E-3</v>
      </c>
      <c r="Q1214" s="153">
        <v>9.9333614606000001E-2</v>
      </c>
      <c r="R1214" s="153">
        <v>0.12694189397</v>
      </c>
      <c r="S1214" s="153">
        <v>0.25412432985</v>
      </c>
      <c r="T1214" s="153">
        <v>0.42935806422</v>
      </c>
      <c r="U1214" s="153">
        <v>0.81515247536000002</v>
      </c>
      <c r="V1214" s="153">
        <v>0.95864569080999995</v>
      </c>
      <c r="W1214" s="153">
        <v>0.95337723987</v>
      </c>
      <c r="X1214" s="153">
        <v>0.98371594564999998</v>
      </c>
      <c r="Y1214" s="153">
        <v>1.0044836783</v>
      </c>
      <c r="Z1214" s="153">
        <v>9.0075608495000011E-3</v>
      </c>
      <c r="AA1214" s="153">
        <v>1.0817480648E-2</v>
      </c>
      <c r="AB1214" s="178">
        <v>-0.61001635003999999</v>
      </c>
      <c r="AC1214" s="177">
        <v>0.18034683325</v>
      </c>
      <c r="AD1214" s="153">
        <v>-5.2868950437999999E-3</v>
      </c>
      <c r="AE1214" s="153">
        <v>-1.9228025637999999E-2</v>
      </c>
      <c r="AF1214" s="181">
        <v>4.3107227999999997</v>
      </c>
      <c r="AG1214" s="180">
        <v>34608.097470000001</v>
      </c>
      <c r="AH1214" s="180">
        <v>-3255.34726</v>
      </c>
      <c r="AI1214" s="128" t="s">
        <v>46</v>
      </c>
      <c r="AJ1214" s="128" t="s">
        <v>46</v>
      </c>
      <c r="AK1214" s="128" t="s">
        <v>46</v>
      </c>
    </row>
    <row r="1215" spans="1:37" ht="14.75" customHeight="1" x14ac:dyDescent="0.35">
      <c r="A1215" s="8"/>
      <c r="B1215" s="129">
        <v>30630384000197</v>
      </c>
      <c r="C1215" s="125" t="s">
        <v>8900</v>
      </c>
      <c r="D1215" s="122" t="s">
        <v>3394</v>
      </c>
      <c r="E1215" s="126" t="s">
        <v>2413</v>
      </c>
      <c r="F1215" s="126" t="s">
        <v>163</v>
      </c>
      <c r="G1215" s="126" t="s">
        <v>3547</v>
      </c>
      <c r="H1215" s="127">
        <v>1000</v>
      </c>
      <c r="I1215" s="127">
        <v>1000</v>
      </c>
      <c r="J1215" s="127">
        <v>1000</v>
      </c>
      <c r="K1215" s="126" t="s">
        <v>215</v>
      </c>
      <c r="L1215" s="126" t="s">
        <v>215</v>
      </c>
      <c r="M1215" s="153">
        <v>2.5000000000000001E-3</v>
      </c>
      <c r="N1215" s="128" t="s">
        <v>46</v>
      </c>
      <c r="O1215" s="155">
        <v>43438</v>
      </c>
      <c r="P1215" s="153">
        <v>1.2011065663E-2</v>
      </c>
      <c r="Q1215" s="153">
        <v>0.10220119805</v>
      </c>
      <c r="R1215" s="153">
        <v>0.13074753375000001</v>
      </c>
      <c r="S1215" s="153">
        <v>0.25461888690000001</v>
      </c>
      <c r="T1215" s="153">
        <v>0.42212356217000002</v>
      </c>
      <c r="U1215" s="153">
        <v>0.98456985047000001</v>
      </c>
      <c r="V1215" s="153">
        <v>0.98632007402999999</v>
      </c>
      <c r="W1215" s="153">
        <v>0.98195890219000004</v>
      </c>
      <c r="X1215" s="153">
        <v>0.98563037726999991</v>
      </c>
      <c r="Y1215" s="153">
        <v>0.98755855257999992</v>
      </c>
      <c r="Z1215" s="153">
        <v>9.4089073874000005E-4</v>
      </c>
      <c r="AA1215" s="153">
        <v>3.0228367730999999E-3</v>
      </c>
      <c r="AB1215" s="178">
        <v>-5.7215500764999998</v>
      </c>
      <c r="AC1215" s="177">
        <v>-1.4205354665000001</v>
      </c>
      <c r="AD1215" s="153">
        <v>0</v>
      </c>
      <c r="AE1215" s="153">
        <v>-3.5590179760000003E-3</v>
      </c>
      <c r="AF1215" s="181">
        <v>1.7501941000000001</v>
      </c>
      <c r="AG1215" s="180">
        <v>1613957.9389</v>
      </c>
      <c r="AH1215" s="180">
        <v>171403.98538999999</v>
      </c>
      <c r="AI1215" s="128" t="s">
        <v>46</v>
      </c>
      <c r="AJ1215" s="128" t="s">
        <v>46</v>
      </c>
      <c r="AK1215" s="128" t="s">
        <v>46</v>
      </c>
    </row>
    <row r="1216" spans="1:37" ht="14.75" customHeight="1" x14ac:dyDescent="0.35">
      <c r="A1216" s="8"/>
      <c r="B1216" s="129">
        <v>55597133000189</v>
      </c>
      <c r="C1216" s="125" t="s">
        <v>8901</v>
      </c>
      <c r="D1216" s="122"/>
      <c r="E1216" s="126" t="s">
        <v>8902</v>
      </c>
      <c r="F1216" s="126" t="s">
        <v>163</v>
      </c>
      <c r="G1216" s="126" t="s">
        <v>3547</v>
      </c>
      <c r="H1216" s="127">
        <v>5000</v>
      </c>
      <c r="I1216" s="127">
        <v>1000</v>
      </c>
      <c r="J1216" s="127">
        <v>1000</v>
      </c>
      <c r="K1216" s="126" t="s">
        <v>7601</v>
      </c>
      <c r="L1216" s="126" t="s">
        <v>214</v>
      </c>
      <c r="M1216" s="153">
        <v>9.4999999999999998E-3</v>
      </c>
      <c r="N1216" s="128" t="s">
        <v>8903</v>
      </c>
      <c r="O1216" s="155">
        <v>45481</v>
      </c>
      <c r="P1216" s="153">
        <v>1.9789798684E-2</v>
      </c>
      <c r="Q1216" s="153">
        <v>0.12490535091</v>
      </c>
      <c r="R1216" s="153">
        <v>0.12085729005</v>
      </c>
      <c r="S1216" s="153" t="s">
        <v>46</v>
      </c>
      <c r="T1216" s="153" t="s">
        <v>46</v>
      </c>
      <c r="U1216" s="153">
        <v>1.6222073610000001</v>
      </c>
      <c r="V1216" s="153">
        <v>1.2054325908000001</v>
      </c>
      <c r="W1216" s="153">
        <v>0.90767977378999998</v>
      </c>
      <c r="X1216" s="153" t="s">
        <v>46</v>
      </c>
      <c r="Y1216" s="153" t="s">
        <v>46</v>
      </c>
      <c r="Z1216" s="153">
        <v>3.0821223683999997E-2</v>
      </c>
      <c r="AA1216" s="153">
        <v>2.8903680443000002E-2</v>
      </c>
      <c r="AB1216" s="178">
        <v>-0.33886093942000001</v>
      </c>
      <c r="AC1216" s="177">
        <v>-0.44991093780000002</v>
      </c>
      <c r="AD1216" s="153">
        <v>-2.1926275410999996E-2</v>
      </c>
      <c r="AE1216" s="153">
        <v>-2.1926275410999996E-2</v>
      </c>
      <c r="AF1216" s="181">
        <v>1.1411095</v>
      </c>
      <c r="AG1216" s="180">
        <v>43836.656999999999</v>
      </c>
      <c r="AH1216" s="180">
        <v>7615.3757999999998</v>
      </c>
      <c r="AI1216" s="128" t="s">
        <v>46</v>
      </c>
      <c r="AJ1216" s="128" t="s">
        <v>46</v>
      </c>
      <c r="AK1216" s="128" t="s">
        <v>46</v>
      </c>
    </row>
    <row r="1217" spans="1:37" ht="14.75" customHeight="1" x14ac:dyDescent="0.35">
      <c r="A1217" s="8"/>
      <c r="B1217" s="129">
        <v>27293743000153</v>
      </c>
      <c r="C1217" s="125" t="s">
        <v>8904</v>
      </c>
      <c r="D1217" s="122"/>
      <c r="E1217" s="126" t="s">
        <v>8905</v>
      </c>
      <c r="F1217" s="126" t="s">
        <v>163</v>
      </c>
      <c r="G1217" s="126" t="s">
        <v>3547</v>
      </c>
      <c r="H1217" s="127">
        <v>50000</v>
      </c>
      <c r="I1217" s="127">
        <v>5000</v>
      </c>
      <c r="J1217" s="127">
        <v>5000</v>
      </c>
      <c r="K1217" s="126" t="s">
        <v>7615</v>
      </c>
      <c r="L1217" s="126" t="s">
        <v>220</v>
      </c>
      <c r="M1217" s="153">
        <v>3.4999999999999996E-3</v>
      </c>
      <c r="N1217" s="128" t="s">
        <v>46</v>
      </c>
      <c r="O1217" s="155">
        <v>44033</v>
      </c>
      <c r="P1217" s="153">
        <v>1.4976587091999999E-2</v>
      </c>
      <c r="Q1217" s="153">
        <v>0.11148235614</v>
      </c>
      <c r="R1217" s="153">
        <v>0.13603295156</v>
      </c>
      <c r="S1217" s="153">
        <v>0.28721634706999999</v>
      </c>
      <c r="T1217" s="153">
        <v>0.43944326397</v>
      </c>
      <c r="U1217" s="153">
        <v>1.2276592708</v>
      </c>
      <c r="V1217" s="153">
        <v>1.0758903795000001</v>
      </c>
      <c r="W1217" s="153">
        <v>1.0216542059</v>
      </c>
      <c r="X1217" s="153">
        <v>1.1118152308</v>
      </c>
      <c r="Y1217" s="153">
        <v>1.0280780144999999</v>
      </c>
      <c r="Z1217" s="153">
        <v>6.0474007306000003E-3</v>
      </c>
      <c r="AA1217" s="153">
        <v>0.13132163193000002</v>
      </c>
      <c r="AB1217" s="178">
        <v>0.43808275324000001</v>
      </c>
      <c r="AC1217" s="177">
        <v>0.13401917383</v>
      </c>
      <c r="AD1217" s="153">
        <v>-2.7250698155000001E-3</v>
      </c>
      <c r="AE1217" s="153">
        <v>-0.19318011830000001</v>
      </c>
      <c r="AF1217" s="181">
        <v>1.7155895000000001</v>
      </c>
      <c r="AG1217" s="180">
        <v>198145.72343000001</v>
      </c>
      <c r="AH1217" s="180">
        <v>-23637.83596</v>
      </c>
      <c r="AI1217" s="128" t="s">
        <v>46</v>
      </c>
      <c r="AJ1217" s="128" t="s">
        <v>46</v>
      </c>
      <c r="AK1217" s="128" t="s">
        <v>46</v>
      </c>
    </row>
    <row r="1218" spans="1:37" ht="14.75" customHeight="1" x14ac:dyDescent="0.35">
      <c r="A1218" s="8"/>
      <c r="B1218" s="129">
        <v>54542996000196</v>
      </c>
      <c r="C1218" s="125" t="s">
        <v>8906</v>
      </c>
      <c r="D1218" s="122"/>
      <c r="E1218" s="126" t="s">
        <v>8905</v>
      </c>
      <c r="F1218" s="126" t="s">
        <v>163</v>
      </c>
      <c r="G1218" s="126" t="s">
        <v>3547</v>
      </c>
      <c r="H1218" s="127">
        <v>1</v>
      </c>
      <c r="I1218" s="127">
        <v>1</v>
      </c>
      <c r="J1218" s="127">
        <v>1</v>
      </c>
      <c r="K1218" s="126" t="s">
        <v>7601</v>
      </c>
      <c r="L1218" s="126" t="s">
        <v>214</v>
      </c>
      <c r="M1218" s="153">
        <v>6.9999999999999993E-3</v>
      </c>
      <c r="N1218" s="128" t="s">
        <v>7431</v>
      </c>
      <c r="O1218" s="155">
        <v>45412</v>
      </c>
      <c r="P1218" s="153">
        <v>2.3596747237999999E-2</v>
      </c>
      <c r="Q1218" s="153">
        <v>0.12850036843000001</v>
      </c>
      <c r="R1218" s="153">
        <v>0.15538297009000002</v>
      </c>
      <c r="S1218" s="153" t="s">
        <v>46</v>
      </c>
      <c r="T1218" s="153" t="s">
        <v>46</v>
      </c>
      <c r="U1218" s="153">
        <v>1.9342701599000001</v>
      </c>
      <c r="V1218" s="153">
        <v>1.2401272716</v>
      </c>
      <c r="W1218" s="153">
        <v>1.1669794936</v>
      </c>
      <c r="X1218" s="153" t="s">
        <v>46</v>
      </c>
      <c r="Y1218" s="153" t="s">
        <v>46</v>
      </c>
      <c r="Z1218" s="153">
        <v>1.2344686135E-2</v>
      </c>
      <c r="AA1218" s="153">
        <v>1.0576935000000001E-2</v>
      </c>
      <c r="AB1218" s="178">
        <v>1.6202607792999999</v>
      </c>
      <c r="AC1218" s="177">
        <v>1.8307868901</v>
      </c>
      <c r="AD1218" s="153">
        <v>-4.5772198217000001E-3</v>
      </c>
      <c r="AE1218" s="153">
        <v>-4.5772198217000001E-3</v>
      </c>
      <c r="AF1218" s="181">
        <v>1.2140055999999999</v>
      </c>
      <c r="AG1218" s="180">
        <v>16943.490760000001</v>
      </c>
      <c r="AH1218" s="180">
        <v>4258.67</v>
      </c>
      <c r="AI1218" s="128" t="s">
        <v>46</v>
      </c>
      <c r="AJ1218" s="128" t="s">
        <v>46</v>
      </c>
      <c r="AK1218" s="128" t="s">
        <v>46</v>
      </c>
    </row>
    <row r="1219" spans="1:37" ht="14.75" customHeight="1" x14ac:dyDescent="0.35">
      <c r="A1219" s="8"/>
      <c r="B1219" s="129">
        <v>58399190000141</v>
      </c>
      <c r="C1219" s="125" t="s">
        <v>8907</v>
      </c>
      <c r="D1219" s="122"/>
      <c r="E1219" s="126" t="s">
        <v>8908</v>
      </c>
      <c r="F1219" s="126" t="s">
        <v>163</v>
      </c>
      <c r="G1219" s="126" t="s">
        <v>3547</v>
      </c>
      <c r="H1219" s="127" t="s">
        <v>46</v>
      </c>
      <c r="I1219" s="127" t="s">
        <v>46</v>
      </c>
      <c r="J1219" s="127" t="s">
        <v>46</v>
      </c>
      <c r="K1219" s="126" t="s">
        <v>3554</v>
      </c>
      <c r="L1219" s="126" t="s">
        <v>3556</v>
      </c>
      <c r="M1219" s="153">
        <v>2E-3</v>
      </c>
      <c r="N1219" s="128" t="s">
        <v>46</v>
      </c>
      <c r="O1219" s="155">
        <v>45678</v>
      </c>
      <c r="P1219" s="153">
        <v>1.9171236160999999E-2</v>
      </c>
      <c r="Q1219" s="153" t="s">
        <v>46</v>
      </c>
      <c r="R1219" s="153" t="s">
        <v>46</v>
      </c>
      <c r="S1219" s="153" t="s">
        <v>46</v>
      </c>
      <c r="T1219" s="153" t="s">
        <v>46</v>
      </c>
      <c r="U1219" s="153">
        <v>1.5715026169000001</v>
      </c>
      <c r="V1219" s="153" t="s">
        <v>46</v>
      </c>
      <c r="W1219" s="153" t="s">
        <v>46</v>
      </c>
      <c r="X1219" s="153" t="s">
        <v>46</v>
      </c>
      <c r="Y1219" s="153" t="s">
        <v>46</v>
      </c>
      <c r="Z1219" s="153" t="s">
        <v>46</v>
      </c>
      <c r="AA1219" s="153">
        <v>2.5837723643E-2</v>
      </c>
      <c r="AB1219" s="178" t="s">
        <v>46</v>
      </c>
      <c r="AC1219" s="177">
        <v>0.15684253116999999</v>
      </c>
      <c r="AD1219" s="153">
        <v>-7.4677704199999995E-3</v>
      </c>
      <c r="AE1219" s="153">
        <v>-7.4677704199999995E-3</v>
      </c>
      <c r="AF1219" s="181">
        <v>1.0994270996</v>
      </c>
      <c r="AG1219" s="180">
        <v>35669.166810000002</v>
      </c>
      <c r="AH1219" s="180">
        <v>3573.7744400000001</v>
      </c>
      <c r="AI1219" s="128" t="s">
        <v>46</v>
      </c>
      <c r="AJ1219" s="128" t="s">
        <v>46</v>
      </c>
      <c r="AK1219" s="128" t="s">
        <v>46</v>
      </c>
    </row>
    <row r="1220" spans="1:37" ht="14.75" customHeight="1" x14ac:dyDescent="0.35">
      <c r="A1220" s="8"/>
      <c r="B1220" s="129">
        <v>48973783000116</v>
      </c>
      <c r="C1220" s="125" t="s">
        <v>8909</v>
      </c>
      <c r="D1220" s="122"/>
      <c r="E1220" s="126" t="s">
        <v>643</v>
      </c>
      <c r="F1220" s="126" t="s">
        <v>163</v>
      </c>
      <c r="G1220" s="126" t="s">
        <v>3547</v>
      </c>
      <c r="H1220" s="127" t="s">
        <v>46</v>
      </c>
      <c r="I1220" s="127" t="s">
        <v>46</v>
      </c>
      <c r="J1220" s="127" t="s">
        <v>46</v>
      </c>
      <c r="K1220" s="126" t="s">
        <v>215</v>
      </c>
      <c r="L1220" s="126" t="s">
        <v>3378</v>
      </c>
      <c r="M1220" s="153">
        <v>0.01</v>
      </c>
      <c r="N1220" s="128" t="s">
        <v>46</v>
      </c>
      <c r="O1220" s="155">
        <v>44974</v>
      </c>
      <c r="P1220" s="153">
        <v>2.9848110062000001E-3</v>
      </c>
      <c r="Q1220" s="153">
        <v>1.0348736815999999E-2</v>
      </c>
      <c r="R1220" s="153">
        <v>-3.2949306869000002E-3</v>
      </c>
      <c r="S1220" s="153">
        <v>3.0005549978999999E-3</v>
      </c>
      <c r="T1220" s="153" t="s">
        <v>46</v>
      </c>
      <c r="U1220" s="153">
        <v>0.24467062362</v>
      </c>
      <c r="V1220" s="153">
        <v>9.9873260360000007E-2</v>
      </c>
      <c r="W1220" s="153">
        <v>-2.4746061567000002E-2</v>
      </c>
      <c r="X1220" s="153">
        <v>1.1615156246E-2</v>
      </c>
      <c r="Y1220" s="153" t="s">
        <v>46</v>
      </c>
      <c r="Z1220" s="153">
        <v>4.5650071382000001E-2</v>
      </c>
      <c r="AA1220" s="153">
        <v>4.5453009344000005E-2</v>
      </c>
      <c r="AB1220" s="178">
        <v>-2.6438092609999999</v>
      </c>
      <c r="AC1220" s="177">
        <v>-2.0444337685999998</v>
      </c>
      <c r="AD1220" s="153">
        <v>-2.0110631186E-2</v>
      </c>
      <c r="AE1220" s="153">
        <v>-3.3419633274E-2</v>
      </c>
      <c r="AF1220" s="181">
        <v>105.3406385</v>
      </c>
      <c r="AG1220" s="180">
        <v>1410191.2302999999</v>
      </c>
      <c r="AH1220" s="180">
        <v>0</v>
      </c>
      <c r="AI1220" s="128" t="s">
        <v>46</v>
      </c>
      <c r="AJ1220" s="128" t="s">
        <v>46</v>
      </c>
      <c r="AK1220" s="128" t="s">
        <v>46</v>
      </c>
    </row>
    <row r="1221" spans="1:37" ht="14.75" customHeight="1" x14ac:dyDescent="0.35">
      <c r="A1221" s="8"/>
      <c r="B1221" s="129">
        <v>42730834000100</v>
      </c>
      <c r="C1221" s="125" t="s">
        <v>8910</v>
      </c>
      <c r="D1221" s="122"/>
      <c r="E1221" s="126" t="s">
        <v>643</v>
      </c>
      <c r="F1221" s="126" t="s">
        <v>163</v>
      </c>
      <c r="G1221" s="126" t="s">
        <v>3547</v>
      </c>
      <c r="H1221" s="127">
        <v>0</v>
      </c>
      <c r="I1221" s="127">
        <v>0</v>
      </c>
      <c r="J1221" s="127">
        <v>0</v>
      </c>
      <c r="K1221" s="126" t="s">
        <v>215</v>
      </c>
      <c r="L1221" s="126" t="s">
        <v>214</v>
      </c>
      <c r="M1221" s="153">
        <v>0.01</v>
      </c>
      <c r="N1221" s="128" t="s">
        <v>46</v>
      </c>
      <c r="O1221" s="155">
        <v>44538</v>
      </c>
      <c r="P1221" s="153">
        <v>6.2705920881999996E-3</v>
      </c>
      <c r="Q1221" s="153">
        <v>2.5092285063E-2</v>
      </c>
      <c r="R1221" s="153">
        <v>2.2586536870000001E-3</v>
      </c>
      <c r="S1221" s="153">
        <v>1.5489468497000001E-3</v>
      </c>
      <c r="T1221" s="153">
        <v>1.9368310015000001E-2</v>
      </c>
      <c r="U1221" s="153">
        <v>0.51401233562999993</v>
      </c>
      <c r="V1221" s="153">
        <v>0.24215982719999998</v>
      </c>
      <c r="W1221" s="153">
        <v>1.6963265242000002E-2</v>
      </c>
      <c r="X1221" s="153">
        <v>5.9959773069999996E-3</v>
      </c>
      <c r="Y1221" s="153">
        <v>4.5312183253000002E-2</v>
      </c>
      <c r="Z1221" s="153">
        <v>4.4078004340000004E-2</v>
      </c>
      <c r="AA1221" s="153">
        <v>4.7057894931000002E-2</v>
      </c>
      <c r="AB1221" s="178">
        <v>-2.6191421312999998</v>
      </c>
      <c r="AC1221" s="177">
        <v>-2.2332211781</v>
      </c>
      <c r="AD1221" s="153">
        <v>-3.2993918757000001E-2</v>
      </c>
      <c r="AE1221" s="153">
        <v>-5.2148417473000003E-2</v>
      </c>
      <c r="AF1221" s="181">
        <v>102.3228247</v>
      </c>
      <c r="AG1221" s="180">
        <v>2104952.0998999998</v>
      </c>
      <c r="AH1221" s="180">
        <v>0</v>
      </c>
      <c r="AI1221" s="128" t="s">
        <v>46</v>
      </c>
      <c r="AJ1221" s="128" t="s">
        <v>46</v>
      </c>
      <c r="AK1221" s="128" t="s">
        <v>46</v>
      </c>
    </row>
    <row r="1222" spans="1:37" ht="14.75" customHeight="1" x14ac:dyDescent="0.35">
      <c r="A1222" s="8"/>
      <c r="B1222" s="129">
        <v>37227781000161</v>
      </c>
      <c r="C1222" s="125" t="s">
        <v>8911</v>
      </c>
      <c r="D1222" s="122"/>
      <c r="E1222" s="126" t="s">
        <v>8912</v>
      </c>
      <c r="F1222" s="126" t="s">
        <v>114</v>
      </c>
      <c r="G1222" s="126" t="s">
        <v>4426</v>
      </c>
      <c r="H1222" s="127">
        <v>5000</v>
      </c>
      <c r="I1222" s="127">
        <v>1000</v>
      </c>
      <c r="J1222" s="127">
        <v>1000</v>
      </c>
      <c r="K1222" s="126" t="s">
        <v>7497</v>
      </c>
      <c r="L1222" s="126" t="s">
        <v>7484</v>
      </c>
      <c r="M1222" s="153">
        <v>1.5E-3</v>
      </c>
      <c r="N1222" s="128" t="s">
        <v>46</v>
      </c>
      <c r="O1222" s="155">
        <v>44028</v>
      </c>
      <c r="P1222" s="153">
        <v>3.3564019081999998E-2</v>
      </c>
      <c r="Q1222" s="153">
        <v>0.29018725737000001</v>
      </c>
      <c r="R1222" s="153">
        <v>0.17965729156999999</v>
      </c>
      <c r="S1222" s="153">
        <v>0.30121160723000001</v>
      </c>
      <c r="T1222" s="153">
        <v>0.40581864784999999</v>
      </c>
      <c r="U1222" s="153">
        <v>2.7513063518000003</v>
      </c>
      <c r="V1222" s="153">
        <v>2.8005299607</v>
      </c>
      <c r="W1222" s="153">
        <v>1.3492879883</v>
      </c>
      <c r="X1222" s="153">
        <v>1.1659909195</v>
      </c>
      <c r="Y1222" s="153">
        <v>0.94941318704</v>
      </c>
      <c r="Z1222" s="153">
        <v>0.13903939171999999</v>
      </c>
      <c r="AA1222" s="153">
        <v>0.15371172364999999</v>
      </c>
      <c r="AB1222" s="178">
        <v>0.36921393447</v>
      </c>
      <c r="AC1222" s="177">
        <v>-6.1112853510000002E-2</v>
      </c>
      <c r="AD1222" s="153">
        <v>-0.10120156431999999</v>
      </c>
      <c r="AE1222" s="153">
        <v>-0.22367997272000001</v>
      </c>
      <c r="AF1222" s="181">
        <v>1.4668076999999999</v>
      </c>
      <c r="AG1222" s="180">
        <v>64764.54565</v>
      </c>
      <c r="AH1222" s="180">
        <v>-18058.38595</v>
      </c>
      <c r="AI1222" s="128" t="s">
        <v>46</v>
      </c>
      <c r="AJ1222" s="128" t="s">
        <v>46</v>
      </c>
      <c r="AK1222" s="128" t="s">
        <v>46</v>
      </c>
    </row>
    <row r="1223" spans="1:37" ht="14.75" customHeight="1" x14ac:dyDescent="0.35">
      <c r="A1223" s="8"/>
      <c r="B1223" s="129">
        <v>53644172000164</v>
      </c>
      <c r="C1223" s="125" t="s">
        <v>8913</v>
      </c>
      <c r="D1223" s="122"/>
      <c r="E1223" s="126" t="s">
        <v>8912</v>
      </c>
      <c r="F1223" s="126" t="s">
        <v>163</v>
      </c>
      <c r="G1223" s="126" t="s">
        <v>4598</v>
      </c>
      <c r="H1223" s="127" t="s">
        <v>46</v>
      </c>
      <c r="I1223" s="127" t="s">
        <v>46</v>
      </c>
      <c r="J1223" s="127" t="s">
        <v>46</v>
      </c>
      <c r="K1223" s="126" t="s">
        <v>215</v>
      </c>
      <c r="L1223" s="126" t="s">
        <v>215</v>
      </c>
      <c r="M1223" s="153">
        <v>1.8E-3</v>
      </c>
      <c r="N1223" s="128" t="s">
        <v>46</v>
      </c>
      <c r="O1223" s="155">
        <v>45324</v>
      </c>
      <c r="P1223" s="153">
        <v>1.2146121063999999E-2</v>
      </c>
      <c r="Q1223" s="153">
        <v>0.10377350582</v>
      </c>
      <c r="R1223" s="153">
        <v>0.13280036595</v>
      </c>
      <c r="S1223" s="153" t="s">
        <v>46</v>
      </c>
      <c r="T1223" s="153" t="s">
        <v>46</v>
      </c>
      <c r="U1223" s="153">
        <v>0.99564059805000005</v>
      </c>
      <c r="V1223" s="153">
        <v>1.0014940519</v>
      </c>
      <c r="W1223" s="153">
        <v>0.99737637728999995</v>
      </c>
      <c r="X1223" s="153" t="s">
        <v>46</v>
      </c>
      <c r="Y1223" s="153" t="s">
        <v>46</v>
      </c>
      <c r="Z1223" s="153">
        <v>1.2591909659999999E-3</v>
      </c>
      <c r="AA1223" s="153">
        <v>1.2334585747999999E-3</v>
      </c>
      <c r="AB1223" s="178">
        <v>-0.31276083650999997</v>
      </c>
      <c r="AC1223" s="177">
        <v>0.34015318188999999</v>
      </c>
      <c r="AD1223" s="153">
        <v>0</v>
      </c>
      <c r="AE1223" s="153">
        <v>0</v>
      </c>
      <c r="AF1223" s="181">
        <v>1.2114549999999999</v>
      </c>
      <c r="AG1223" s="180">
        <v>1288786.9145</v>
      </c>
      <c r="AH1223" s="180">
        <v>126569.91146</v>
      </c>
      <c r="AI1223" s="128" t="s">
        <v>46</v>
      </c>
      <c r="AJ1223" s="128" t="s">
        <v>46</v>
      </c>
      <c r="AK1223" s="128" t="s">
        <v>46</v>
      </c>
    </row>
    <row r="1224" spans="1:37" ht="14.75" customHeight="1" x14ac:dyDescent="0.35">
      <c r="A1224" s="8"/>
      <c r="B1224" s="129">
        <v>36729882000178</v>
      </c>
      <c r="C1224" s="125" t="s">
        <v>8914</v>
      </c>
      <c r="D1224" s="122"/>
      <c r="E1224" s="126" t="s">
        <v>8912</v>
      </c>
      <c r="F1224" s="126" t="s">
        <v>163</v>
      </c>
      <c r="G1224" s="126" t="s">
        <v>3547</v>
      </c>
      <c r="H1224" s="127">
        <v>1000</v>
      </c>
      <c r="I1224" s="127">
        <v>1000</v>
      </c>
      <c r="J1224" s="127">
        <v>1000</v>
      </c>
      <c r="K1224" s="126" t="s">
        <v>215</v>
      </c>
      <c r="L1224" s="126" t="s">
        <v>216</v>
      </c>
      <c r="M1224" s="153">
        <v>1.5E-3</v>
      </c>
      <c r="N1224" s="128" t="s">
        <v>46</v>
      </c>
      <c r="O1224" s="155">
        <v>43949</v>
      </c>
      <c r="P1224" s="153">
        <v>5.1013888150999998E-3</v>
      </c>
      <c r="Q1224" s="153">
        <v>9.1677891587000002E-2</v>
      </c>
      <c r="R1224" s="153">
        <v>5.4198285907000002E-2</v>
      </c>
      <c r="S1224" s="153">
        <v>0.11112672264000001</v>
      </c>
      <c r="T1224" s="153">
        <v>0.23555890748</v>
      </c>
      <c r="U1224" s="153">
        <v>0.41817052407999999</v>
      </c>
      <c r="V1224" s="153">
        <v>0.88476208241999998</v>
      </c>
      <c r="W1224" s="153">
        <v>0.40704774919999998</v>
      </c>
      <c r="X1224" s="153">
        <v>0.43017183404999998</v>
      </c>
      <c r="Y1224" s="153">
        <v>0.55109033128999996</v>
      </c>
      <c r="Z1224" s="153">
        <v>5.1175127828999994E-2</v>
      </c>
      <c r="AA1224" s="153">
        <v>5.5775158406000003E-2</v>
      </c>
      <c r="AB1224" s="178">
        <v>-1.3449490673</v>
      </c>
      <c r="AC1224" s="177">
        <v>-0.40010600103999999</v>
      </c>
      <c r="AD1224" s="153">
        <v>-4.6902785053000003E-2</v>
      </c>
      <c r="AE1224" s="153">
        <v>-7.7971087271000009E-2</v>
      </c>
      <c r="AF1224" s="181">
        <v>1.4456122</v>
      </c>
      <c r="AG1224" s="180">
        <v>61643.798349999997</v>
      </c>
      <c r="AH1224" s="180">
        <v>-38610.51384</v>
      </c>
      <c r="AI1224" s="128" t="s">
        <v>46</v>
      </c>
      <c r="AJ1224" s="128" t="s">
        <v>46</v>
      </c>
      <c r="AK1224" s="128" t="s">
        <v>46</v>
      </c>
    </row>
    <row r="1225" spans="1:37" ht="14.75" customHeight="1" x14ac:dyDescent="0.35">
      <c r="A1225" s="8"/>
      <c r="B1225" s="129">
        <v>53741950000133</v>
      </c>
      <c r="C1225" s="125" t="s">
        <v>8915</v>
      </c>
      <c r="D1225" s="122"/>
      <c r="E1225" s="126" t="s">
        <v>8328</v>
      </c>
      <c r="F1225" s="126" t="s">
        <v>163</v>
      </c>
      <c r="G1225" s="126" t="s">
        <v>6822</v>
      </c>
      <c r="H1225" s="127" t="s">
        <v>46</v>
      </c>
      <c r="I1225" s="127" t="s">
        <v>46</v>
      </c>
      <c r="J1225" s="127" t="s">
        <v>46</v>
      </c>
      <c r="K1225" s="126" t="s">
        <v>215</v>
      </c>
      <c r="L1225" s="126" t="s">
        <v>215</v>
      </c>
      <c r="M1225" s="153">
        <v>1.8E-3</v>
      </c>
      <c r="N1225" s="128" t="s">
        <v>46</v>
      </c>
      <c r="O1225" s="155">
        <v>45330</v>
      </c>
      <c r="P1225" s="153">
        <v>1.2099378673E-2</v>
      </c>
      <c r="Q1225" s="153">
        <v>0.10282832734</v>
      </c>
      <c r="R1225" s="153">
        <v>0.13148380573000001</v>
      </c>
      <c r="S1225" s="153" t="s">
        <v>46</v>
      </c>
      <c r="T1225" s="153" t="s">
        <v>46</v>
      </c>
      <c r="U1225" s="153">
        <v>0.99180903556999989</v>
      </c>
      <c r="V1225" s="153">
        <v>0.99237235342999996</v>
      </c>
      <c r="W1225" s="153">
        <v>0.98748855766999999</v>
      </c>
      <c r="X1225" s="153" t="s">
        <v>46</v>
      </c>
      <c r="Y1225" s="153" t="s">
        <v>46</v>
      </c>
      <c r="Z1225" s="153">
        <v>1.1581022456999999E-3</v>
      </c>
      <c r="AA1225" s="153">
        <v>1.2017864918999999E-3</v>
      </c>
      <c r="AB1225" s="178">
        <v>-1.8055028634000001</v>
      </c>
      <c r="AC1225" s="177">
        <v>-1.9704931521</v>
      </c>
      <c r="AD1225" s="153">
        <v>0</v>
      </c>
      <c r="AE1225" s="153">
        <v>0</v>
      </c>
      <c r="AF1225" s="181">
        <v>1.2062250999999999</v>
      </c>
      <c r="AG1225" s="180">
        <v>10543.391310000001</v>
      </c>
      <c r="AH1225" s="180">
        <v>-9966.3296399999999</v>
      </c>
      <c r="AI1225" s="128" t="s">
        <v>46</v>
      </c>
      <c r="AJ1225" s="128" t="s">
        <v>46</v>
      </c>
      <c r="AK1225" s="128" t="s">
        <v>46</v>
      </c>
    </row>
    <row r="1226" spans="1:37" ht="14.75" customHeight="1" x14ac:dyDescent="0.35">
      <c r="A1226" s="8"/>
      <c r="B1226" s="129">
        <v>35343590000130</v>
      </c>
      <c r="C1226" s="125" t="s">
        <v>8916</v>
      </c>
      <c r="D1226" s="122"/>
      <c r="E1226" s="126" t="s">
        <v>8323</v>
      </c>
      <c r="F1226" s="126" t="s">
        <v>163</v>
      </c>
      <c r="G1226" s="126" t="s">
        <v>3547</v>
      </c>
      <c r="H1226" s="127">
        <v>1000</v>
      </c>
      <c r="I1226" s="127">
        <v>500</v>
      </c>
      <c r="J1226" s="127">
        <v>1000</v>
      </c>
      <c r="K1226" s="126" t="s">
        <v>7484</v>
      </c>
      <c r="L1226" s="126" t="s">
        <v>7498</v>
      </c>
      <c r="M1226" s="153">
        <v>2.0999999999999999E-3</v>
      </c>
      <c r="N1226" s="128" t="s">
        <v>46</v>
      </c>
      <c r="O1226" s="155">
        <v>43819</v>
      </c>
      <c r="P1226" s="153">
        <v>8.7183342456999997E-3</v>
      </c>
      <c r="Q1226" s="153">
        <v>0.10949758426</v>
      </c>
      <c r="R1226" s="153">
        <v>0.13439766507000001</v>
      </c>
      <c r="S1226" s="153">
        <v>0.29817867497</v>
      </c>
      <c r="T1226" s="153">
        <v>0.45967533494000001</v>
      </c>
      <c r="U1226" s="153">
        <v>0.71465840631999999</v>
      </c>
      <c r="V1226" s="153">
        <v>1.0567358061999998</v>
      </c>
      <c r="W1226" s="153">
        <v>1.0093726425</v>
      </c>
      <c r="X1226" s="153">
        <v>1.1542504307999999</v>
      </c>
      <c r="Y1226" s="153">
        <v>1.0754109674999999</v>
      </c>
      <c r="Z1226" s="153">
        <v>5.0311161126E-3</v>
      </c>
      <c r="AA1226" s="153">
        <v>1.0140891019E-2</v>
      </c>
      <c r="AB1226" s="178">
        <v>0.22636319199999999</v>
      </c>
      <c r="AC1226" s="177">
        <v>1.1450647422</v>
      </c>
      <c r="AD1226" s="153">
        <v>-4.3026430105000003E-3</v>
      </c>
      <c r="AE1226" s="153">
        <v>-6.1533705093000005E-2</v>
      </c>
      <c r="AF1226" s="181">
        <v>1.7812024</v>
      </c>
      <c r="AG1226" s="180">
        <v>600562.23896999995</v>
      </c>
      <c r="AH1226" s="180">
        <v>153515.68887000001</v>
      </c>
      <c r="AI1226" s="128" t="s">
        <v>46</v>
      </c>
      <c r="AJ1226" s="128" t="s">
        <v>46</v>
      </c>
      <c r="AK1226" s="128" t="s">
        <v>46</v>
      </c>
    </row>
    <row r="1227" spans="1:37" ht="14.75" customHeight="1" x14ac:dyDescent="0.35">
      <c r="A1227" s="8"/>
      <c r="B1227" s="129">
        <v>9586825000104</v>
      </c>
      <c r="C1227" s="125" t="s">
        <v>8917</v>
      </c>
      <c r="D1227" s="122"/>
      <c r="E1227" s="126" t="s">
        <v>8918</v>
      </c>
      <c r="F1227" s="126" t="s">
        <v>114</v>
      </c>
      <c r="G1227" s="126" t="s">
        <v>115</v>
      </c>
      <c r="H1227" s="127">
        <v>100000</v>
      </c>
      <c r="I1227" s="127">
        <v>10000</v>
      </c>
      <c r="J1227" s="127">
        <v>100000</v>
      </c>
      <c r="K1227" s="126" t="s">
        <v>222</v>
      </c>
      <c r="L1227" s="126" t="s">
        <v>221</v>
      </c>
      <c r="M1227" s="153">
        <v>2.7999999999999997E-2</v>
      </c>
      <c r="N1227" s="128" t="s">
        <v>46</v>
      </c>
      <c r="O1227" s="155">
        <v>39639</v>
      </c>
      <c r="P1227" s="153">
        <v>2.2821891660000003E-2</v>
      </c>
      <c r="Q1227" s="153">
        <v>0.34636229006999997</v>
      </c>
      <c r="R1227" s="153">
        <v>0.1085778521</v>
      </c>
      <c r="S1227" s="153">
        <v>0.18638561308000001</v>
      </c>
      <c r="T1227" s="153">
        <v>0.41029858778</v>
      </c>
      <c r="U1227" s="153">
        <v>1.8707537774</v>
      </c>
      <c r="V1227" s="153">
        <v>3.3426621809000001</v>
      </c>
      <c r="W1227" s="153">
        <v>0.81545697563999997</v>
      </c>
      <c r="X1227" s="153">
        <v>0.72149919581999999</v>
      </c>
      <c r="Y1227" s="153">
        <v>0.95989401158000009</v>
      </c>
      <c r="Z1227" s="153">
        <v>0.20417042855999998</v>
      </c>
      <c r="AA1227" s="153">
        <v>0.20694530921999998</v>
      </c>
      <c r="AB1227" s="178">
        <v>-5.6523322694999999E-3</v>
      </c>
      <c r="AC1227" s="177">
        <v>0.29954144794999998</v>
      </c>
      <c r="AD1227" s="153">
        <v>-0.19546338572999999</v>
      </c>
      <c r="AE1227" s="153">
        <v>-0.48705768122000004</v>
      </c>
      <c r="AF1227" s="181">
        <v>1091.3994043</v>
      </c>
      <c r="AG1227" s="180">
        <v>66270.647490000003</v>
      </c>
      <c r="AH1227" s="180">
        <v>-9748.5100600000005</v>
      </c>
      <c r="AI1227" s="128" t="s">
        <v>46</v>
      </c>
      <c r="AJ1227" s="128" t="s">
        <v>46</v>
      </c>
      <c r="AK1227" s="128" t="s">
        <v>46</v>
      </c>
    </row>
    <row r="1228" spans="1:37" ht="14.75" customHeight="1" x14ac:dyDescent="0.35">
      <c r="A1228" s="8"/>
      <c r="B1228" s="129">
        <v>47512666000192</v>
      </c>
      <c r="C1228" s="125" t="s">
        <v>8919</v>
      </c>
      <c r="D1228" s="122"/>
      <c r="E1228" s="126" t="s">
        <v>8918</v>
      </c>
      <c r="F1228" s="126" t="s">
        <v>114</v>
      </c>
      <c r="G1228" s="126" t="s">
        <v>115</v>
      </c>
      <c r="H1228" s="127">
        <v>100000</v>
      </c>
      <c r="I1228" s="127">
        <v>10000</v>
      </c>
      <c r="J1228" s="127">
        <v>100000</v>
      </c>
      <c r="K1228" s="126" t="s">
        <v>222</v>
      </c>
      <c r="L1228" s="126" t="s">
        <v>221</v>
      </c>
      <c r="M1228" s="153">
        <v>0.02</v>
      </c>
      <c r="N1228" s="128" t="s">
        <v>8868</v>
      </c>
      <c r="O1228" s="155">
        <v>44817</v>
      </c>
      <c r="P1228" s="153">
        <v>2.5434929023E-2</v>
      </c>
      <c r="Q1228" s="153">
        <v>0.35480972121999999</v>
      </c>
      <c r="R1228" s="153">
        <v>0.11649085978000001</v>
      </c>
      <c r="S1228" s="153">
        <v>0.22117949801999998</v>
      </c>
      <c r="T1228" s="153">
        <v>0.41091973158</v>
      </c>
      <c r="U1228" s="153">
        <v>2.0849494098000001</v>
      </c>
      <c r="V1228" s="153">
        <v>3.4241863810000002</v>
      </c>
      <c r="W1228" s="153">
        <v>0.87488638217000003</v>
      </c>
      <c r="X1228" s="153">
        <v>0.85618641542999996</v>
      </c>
      <c r="Y1228" s="153">
        <v>0.96134717820000004</v>
      </c>
      <c r="Z1228" s="153">
        <v>0.20477655169999998</v>
      </c>
      <c r="AA1228" s="153">
        <v>0.18722192739000001</v>
      </c>
      <c r="AB1228" s="178">
        <v>2.9891554300000001E-2</v>
      </c>
      <c r="AC1228" s="177">
        <v>5.4743660488000001E-3</v>
      </c>
      <c r="AD1228" s="153">
        <v>-0.19523756212999999</v>
      </c>
      <c r="AE1228" s="153">
        <v>-0.25929422392000001</v>
      </c>
      <c r="AF1228" s="181">
        <v>136.66940532999999</v>
      </c>
      <c r="AG1228" s="180">
        <v>251154.74127</v>
      </c>
      <c r="AH1228" s="180">
        <v>-25151.328249999999</v>
      </c>
      <c r="AI1228" s="128" t="s">
        <v>46</v>
      </c>
      <c r="AJ1228" s="128" t="s">
        <v>46</v>
      </c>
      <c r="AK1228" s="128" t="s">
        <v>46</v>
      </c>
    </row>
    <row r="1229" spans="1:37" ht="14.75" customHeight="1" x14ac:dyDescent="0.35">
      <c r="A1229" s="8"/>
      <c r="B1229" s="129">
        <v>38377471000196</v>
      </c>
      <c r="C1229" s="125" t="s">
        <v>8920</v>
      </c>
      <c r="D1229" s="122"/>
      <c r="E1229" s="126" t="s">
        <v>8918</v>
      </c>
      <c r="F1229" s="126" t="s">
        <v>114</v>
      </c>
      <c r="G1229" s="126" t="s">
        <v>115</v>
      </c>
      <c r="H1229" s="127">
        <v>50000</v>
      </c>
      <c r="I1229" s="127">
        <v>5000</v>
      </c>
      <c r="J1229" s="127">
        <v>50000</v>
      </c>
      <c r="K1229" s="126" t="s">
        <v>222</v>
      </c>
      <c r="L1229" s="126" t="s">
        <v>221</v>
      </c>
      <c r="M1229" s="153">
        <v>1.8000000000000002E-2</v>
      </c>
      <c r="N1229" s="128" t="s">
        <v>46</v>
      </c>
      <c r="O1229" s="155">
        <v>44180</v>
      </c>
      <c r="P1229" s="153">
        <v>2.3303393569000002E-2</v>
      </c>
      <c r="Q1229" s="153">
        <v>0.36928017851</v>
      </c>
      <c r="R1229" s="153">
        <v>0.12352310013000001</v>
      </c>
      <c r="S1229" s="153">
        <v>0.20753702992</v>
      </c>
      <c r="T1229" s="153">
        <v>0.49753606060000005</v>
      </c>
      <c r="U1229" s="153">
        <v>1.9102234028999998</v>
      </c>
      <c r="V1229" s="153">
        <v>3.5638374103000001</v>
      </c>
      <c r="W1229" s="153">
        <v>0.92770092345999999</v>
      </c>
      <c r="X1229" s="153">
        <v>0.80337638571000003</v>
      </c>
      <c r="Y1229" s="153">
        <v>1.1639861782000001</v>
      </c>
      <c r="Z1229" s="153">
        <v>0.19475522250000002</v>
      </c>
      <c r="AA1229" s="153">
        <v>0.17770957951999999</v>
      </c>
      <c r="AB1229" s="178">
        <v>5.3701423688000002E-2</v>
      </c>
      <c r="AC1229" s="177">
        <v>1.4647926811E-2</v>
      </c>
      <c r="AD1229" s="153">
        <v>-0.19899275082999998</v>
      </c>
      <c r="AE1229" s="153">
        <v>-0.25909374424999998</v>
      </c>
      <c r="AF1229" s="181">
        <v>152.55847987000001</v>
      </c>
      <c r="AG1229" s="180">
        <v>131463.33184999999</v>
      </c>
      <c r="AH1229" s="180">
        <v>-13897.207780000001</v>
      </c>
      <c r="AI1229" s="128" t="s">
        <v>46</v>
      </c>
      <c r="AJ1229" s="128" t="s">
        <v>46</v>
      </c>
      <c r="AK1229" s="128" t="s">
        <v>46</v>
      </c>
    </row>
    <row r="1230" spans="1:37" ht="14.75" customHeight="1" x14ac:dyDescent="0.35">
      <c r="A1230" s="8"/>
      <c r="B1230" s="129">
        <v>36352554000103</v>
      </c>
      <c r="C1230" s="125" t="s">
        <v>8921</v>
      </c>
      <c r="D1230" s="122"/>
      <c r="E1230" s="126" t="s">
        <v>8918</v>
      </c>
      <c r="F1230" s="126" t="s">
        <v>114</v>
      </c>
      <c r="G1230" s="126" t="s">
        <v>115</v>
      </c>
      <c r="H1230" s="127">
        <v>100000</v>
      </c>
      <c r="I1230" s="127">
        <v>10000</v>
      </c>
      <c r="J1230" s="127">
        <v>100000</v>
      </c>
      <c r="K1230" s="126" t="s">
        <v>222</v>
      </c>
      <c r="L1230" s="126" t="s">
        <v>221</v>
      </c>
      <c r="M1230" s="153">
        <v>1.8000000000000002E-2</v>
      </c>
      <c r="N1230" s="128" t="s">
        <v>46</v>
      </c>
      <c r="O1230" s="155">
        <v>44249</v>
      </c>
      <c r="P1230" s="153">
        <v>2.3305823711999997E-2</v>
      </c>
      <c r="Q1230" s="153">
        <v>0.36876316078000004</v>
      </c>
      <c r="R1230" s="153">
        <v>0.12317325679999999</v>
      </c>
      <c r="S1230" s="153">
        <v>0.19656363889</v>
      </c>
      <c r="T1230" s="153">
        <v>0.46077827738000005</v>
      </c>
      <c r="U1230" s="153">
        <v>1.9104226062999998</v>
      </c>
      <c r="V1230" s="153">
        <v>3.5588477920999999</v>
      </c>
      <c r="W1230" s="153">
        <v>0.92507347982999999</v>
      </c>
      <c r="X1230" s="153">
        <v>0.76089836035999991</v>
      </c>
      <c r="Y1230" s="153">
        <v>1.0779913026000001</v>
      </c>
      <c r="Z1230" s="153">
        <v>0.19464949279999999</v>
      </c>
      <c r="AA1230" s="153">
        <v>0.17242761172000001</v>
      </c>
      <c r="AB1230" s="178">
        <v>5.2001566647000001E-2</v>
      </c>
      <c r="AC1230" s="177">
        <v>-5.3867482066999997E-2</v>
      </c>
      <c r="AD1230" s="153">
        <v>-0.19893620245000002</v>
      </c>
      <c r="AE1230" s="153">
        <v>-0.2585761238</v>
      </c>
      <c r="AF1230" s="181">
        <v>144.89497324999999</v>
      </c>
      <c r="AG1230" s="180">
        <v>249551.20665000001</v>
      </c>
      <c r="AH1230" s="180">
        <v>-48643.680050000003</v>
      </c>
      <c r="AI1230" s="128" t="s">
        <v>46</v>
      </c>
      <c r="AJ1230" s="128" t="s">
        <v>46</v>
      </c>
      <c r="AK1230" s="128" t="s">
        <v>46</v>
      </c>
    </row>
    <row r="1231" spans="1:37" ht="14.75" customHeight="1" x14ac:dyDescent="0.35">
      <c r="A1231" s="8"/>
      <c r="B1231" s="129">
        <v>35939983000100</v>
      </c>
      <c r="C1231" s="125" t="s">
        <v>8922</v>
      </c>
      <c r="D1231" s="122"/>
      <c r="E1231" s="126" t="s">
        <v>8918</v>
      </c>
      <c r="F1231" s="126" t="s">
        <v>114</v>
      </c>
      <c r="G1231" s="126" t="s">
        <v>115</v>
      </c>
      <c r="H1231" s="127">
        <v>100000</v>
      </c>
      <c r="I1231" s="127">
        <v>10000</v>
      </c>
      <c r="J1231" s="127">
        <v>100000</v>
      </c>
      <c r="K1231" s="126" t="s">
        <v>222</v>
      </c>
      <c r="L1231" s="126" t="s">
        <v>221</v>
      </c>
      <c r="M1231" s="153">
        <v>1.8000000000000002E-2</v>
      </c>
      <c r="N1231" s="128" t="s">
        <v>46</v>
      </c>
      <c r="O1231" s="155">
        <v>43896</v>
      </c>
      <c r="P1231" s="153">
        <v>2.3217252356999996E-2</v>
      </c>
      <c r="Q1231" s="153">
        <v>0.36936081237000001</v>
      </c>
      <c r="R1231" s="153">
        <v>0.12380947969999999</v>
      </c>
      <c r="S1231" s="153">
        <v>0.20282246543999999</v>
      </c>
      <c r="T1231" s="153">
        <v>0.48223047141000003</v>
      </c>
      <c r="U1231" s="153">
        <v>1.9031622442</v>
      </c>
      <c r="V1231" s="153">
        <v>3.5646155890000002</v>
      </c>
      <c r="W1231" s="153">
        <v>0.92985173240999996</v>
      </c>
      <c r="X1231" s="153">
        <v>0.78512629429000003</v>
      </c>
      <c r="Y1231" s="153">
        <v>1.1281787348999999</v>
      </c>
      <c r="Z1231" s="153">
        <v>0.19470117704000001</v>
      </c>
      <c r="AA1231" s="153">
        <v>0.22212405502999999</v>
      </c>
      <c r="AB1231" s="178">
        <v>5.4989152143E-2</v>
      </c>
      <c r="AC1231" s="177">
        <v>0.18865868614</v>
      </c>
      <c r="AD1231" s="153">
        <v>-0.19882494370000001</v>
      </c>
      <c r="AE1231" s="153">
        <v>-0.32590926545000004</v>
      </c>
      <c r="AF1231" s="181">
        <v>181.07500976</v>
      </c>
      <c r="AG1231" s="180">
        <v>687823.45469000004</v>
      </c>
      <c r="AH1231" s="180">
        <v>-32508.797330000001</v>
      </c>
      <c r="AI1231" s="128" t="s">
        <v>46</v>
      </c>
      <c r="AJ1231" s="128" t="s">
        <v>46</v>
      </c>
      <c r="AK1231" s="128" t="s">
        <v>46</v>
      </c>
    </row>
    <row r="1232" spans="1:37" ht="14.75" customHeight="1" x14ac:dyDescent="0.35">
      <c r="A1232" s="8"/>
      <c r="B1232" s="129">
        <v>38377512000144</v>
      </c>
      <c r="C1232" s="125" t="s">
        <v>8923</v>
      </c>
      <c r="D1232" s="122"/>
      <c r="E1232" s="126" t="s">
        <v>8918</v>
      </c>
      <c r="F1232" s="126" t="s">
        <v>114</v>
      </c>
      <c r="G1232" s="126" t="s">
        <v>115</v>
      </c>
      <c r="H1232" s="127">
        <v>50000</v>
      </c>
      <c r="I1232" s="127">
        <v>5000</v>
      </c>
      <c r="J1232" s="127">
        <v>50000</v>
      </c>
      <c r="K1232" s="126" t="s">
        <v>222</v>
      </c>
      <c r="L1232" s="126" t="s">
        <v>221</v>
      </c>
      <c r="M1232" s="153">
        <v>2.7999999999999997E-2</v>
      </c>
      <c r="N1232" s="128" t="s">
        <v>46</v>
      </c>
      <c r="O1232" s="155">
        <v>44180</v>
      </c>
      <c r="P1232" s="153">
        <v>2.2796833080000002E-2</v>
      </c>
      <c r="Q1232" s="153">
        <v>0.34557863761999996</v>
      </c>
      <c r="R1232" s="153">
        <v>0.10788168913</v>
      </c>
      <c r="S1232" s="153">
        <v>0.18546347313999997</v>
      </c>
      <c r="T1232" s="153">
        <v>0.40818480927</v>
      </c>
      <c r="U1232" s="153">
        <v>1.8686996780999998</v>
      </c>
      <c r="V1232" s="153">
        <v>3.3350993326999996</v>
      </c>
      <c r="W1232" s="153">
        <v>0.81022855256000004</v>
      </c>
      <c r="X1232" s="153">
        <v>0.71792958968999998</v>
      </c>
      <c r="Y1232" s="153">
        <v>0.95494882435999995</v>
      </c>
      <c r="Z1232" s="153">
        <v>0.20411918084</v>
      </c>
      <c r="AA1232" s="153">
        <v>0.20446543637</v>
      </c>
      <c r="AB1232" s="178">
        <v>-8.7886000787000002E-3</v>
      </c>
      <c r="AC1232" s="177">
        <v>-0.20999611436000001</v>
      </c>
      <c r="AD1232" s="153">
        <v>-0.19548927308</v>
      </c>
      <c r="AE1232" s="153">
        <v>-0.34088424482999996</v>
      </c>
      <c r="AF1232" s="181">
        <v>119.29616867999999</v>
      </c>
      <c r="AG1232" s="180">
        <v>39874.462809999997</v>
      </c>
      <c r="AH1232" s="180">
        <v>2128.9686400000001</v>
      </c>
      <c r="AI1232" s="128" t="s">
        <v>46</v>
      </c>
      <c r="AJ1232" s="128" t="s">
        <v>46</v>
      </c>
      <c r="AK1232" s="128" t="s">
        <v>46</v>
      </c>
    </row>
    <row r="1233" spans="1:37" ht="14.75" customHeight="1" x14ac:dyDescent="0.35">
      <c r="A1233" s="8"/>
      <c r="B1233" s="129">
        <v>52892404000130</v>
      </c>
      <c r="C1233" s="125" t="s">
        <v>8924</v>
      </c>
      <c r="D1233" s="122"/>
      <c r="E1233" s="126" t="s">
        <v>8918</v>
      </c>
      <c r="F1233" s="126" t="s">
        <v>114</v>
      </c>
      <c r="G1233" s="126" t="s">
        <v>115</v>
      </c>
      <c r="H1233" s="127">
        <v>100000</v>
      </c>
      <c r="I1233" s="127">
        <v>10000</v>
      </c>
      <c r="J1233" s="127">
        <v>100000</v>
      </c>
      <c r="K1233" s="126" t="s">
        <v>222</v>
      </c>
      <c r="L1233" s="126" t="s">
        <v>221</v>
      </c>
      <c r="M1233" s="153">
        <v>1.8000000000000002E-2</v>
      </c>
      <c r="N1233" s="128" t="s">
        <v>8364</v>
      </c>
      <c r="O1233" s="155">
        <v>45251</v>
      </c>
      <c r="P1233" s="153">
        <v>2.3275433526999997E-2</v>
      </c>
      <c r="Q1233" s="153">
        <v>0.36942240337999999</v>
      </c>
      <c r="R1233" s="153">
        <v>0.12378674448</v>
      </c>
      <c r="S1233" s="153" t="s">
        <v>46</v>
      </c>
      <c r="T1233" s="153" t="s">
        <v>46</v>
      </c>
      <c r="U1233" s="153">
        <v>1.9079314651000001</v>
      </c>
      <c r="V1233" s="153">
        <v>3.5652099896</v>
      </c>
      <c r="W1233" s="153">
        <v>0.92968098311000003</v>
      </c>
      <c r="X1233" s="153" t="s">
        <v>46</v>
      </c>
      <c r="Y1233" s="153" t="s">
        <v>46</v>
      </c>
      <c r="Z1233" s="153">
        <v>0.19475126302000001</v>
      </c>
      <c r="AA1233" s="153">
        <v>0.16264445746</v>
      </c>
      <c r="AB1233" s="178">
        <v>5.4920314487000001E-2</v>
      </c>
      <c r="AC1233" s="177">
        <v>-0.23799234176</v>
      </c>
      <c r="AD1233" s="153">
        <v>-0.19887825703000001</v>
      </c>
      <c r="AE1233" s="153">
        <v>-0.25594788974999999</v>
      </c>
      <c r="AF1233" s="181">
        <v>112.30358639000001</v>
      </c>
      <c r="AG1233" s="180">
        <v>211671.34451</v>
      </c>
      <c r="AH1233" s="180">
        <v>-2774.9036799999999</v>
      </c>
      <c r="AI1233" s="128" t="s">
        <v>46</v>
      </c>
      <c r="AJ1233" s="128" t="s">
        <v>46</v>
      </c>
      <c r="AK1233" s="128" t="s">
        <v>46</v>
      </c>
    </row>
    <row r="1234" spans="1:37" ht="14.75" customHeight="1" x14ac:dyDescent="0.35">
      <c r="A1234" s="8"/>
      <c r="B1234" s="129">
        <v>9285146000103</v>
      </c>
      <c r="C1234" s="125" t="s">
        <v>8925</v>
      </c>
      <c r="D1234" s="122" t="s">
        <v>3401</v>
      </c>
      <c r="E1234" s="126" t="s">
        <v>8918</v>
      </c>
      <c r="F1234" s="126" t="s">
        <v>114</v>
      </c>
      <c r="G1234" s="126" t="s">
        <v>115</v>
      </c>
      <c r="H1234" s="127">
        <v>100000</v>
      </c>
      <c r="I1234" s="127">
        <v>10000</v>
      </c>
      <c r="J1234" s="127">
        <v>100000</v>
      </c>
      <c r="K1234" s="126" t="s">
        <v>222</v>
      </c>
      <c r="L1234" s="126" t="s">
        <v>221</v>
      </c>
      <c r="M1234" s="153">
        <v>1.8000000000000002E-2</v>
      </c>
      <c r="N1234" s="128" t="s">
        <v>7488</v>
      </c>
      <c r="O1234" s="155">
        <v>39538</v>
      </c>
      <c r="P1234" s="153">
        <v>2.3242631842999999E-2</v>
      </c>
      <c r="Q1234" s="153">
        <v>0.36874089402999999</v>
      </c>
      <c r="R1234" s="153">
        <v>0.12318316724</v>
      </c>
      <c r="S1234" s="153">
        <v>0.20994305535999999</v>
      </c>
      <c r="T1234" s="153">
        <v>0.50422909120000003</v>
      </c>
      <c r="U1234" s="153">
        <v>1.9052426489000001</v>
      </c>
      <c r="V1234" s="153">
        <v>3.5586329008000002</v>
      </c>
      <c r="W1234" s="153">
        <v>0.92514791063000001</v>
      </c>
      <c r="X1234" s="153">
        <v>0.81269011649000011</v>
      </c>
      <c r="Y1234" s="153">
        <v>1.1796445309000001</v>
      </c>
      <c r="Z1234" s="153">
        <v>0.19445099617</v>
      </c>
      <c r="AA1234" s="153">
        <v>0.17604124079000003</v>
      </c>
      <c r="AB1234" s="178">
        <v>5.1900114954000001E-2</v>
      </c>
      <c r="AC1234" s="177">
        <v>0.40197432710999997</v>
      </c>
      <c r="AD1234" s="153">
        <v>-0.19892111667999998</v>
      </c>
      <c r="AE1234" s="153">
        <v>-0.40574657834</v>
      </c>
      <c r="AF1234" s="181">
        <v>1284.2966554</v>
      </c>
      <c r="AG1234" s="180">
        <v>862715.96985999995</v>
      </c>
      <c r="AH1234" s="180">
        <v>-77795.121859999999</v>
      </c>
      <c r="AI1234" s="128" t="s">
        <v>46</v>
      </c>
      <c r="AJ1234" s="128" t="s">
        <v>46</v>
      </c>
      <c r="AK1234" s="128" t="s">
        <v>46</v>
      </c>
    </row>
    <row r="1235" spans="1:37" ht="14.75" customHeight="1" x14ac:dyDescent="0.35">
      <c r="A1235" s="8"/>
      <c r="B1235" s="129">
        <v>15821229000164</v>
      </c>
      <c r="C1235" s="125" t="s">
        <v>8926</v>
      </c>
      <c r="D1235" s="122"/>
      <c r="E1235" s="126" t="s">
        <v>8918</v>
      </c>
      <c r="F1235" s="126" t="s">
        <v>114</v>
      </c>
      <c r="G1235" s="126" t="s">
        <v>115</v>
      </c>
      <c r="H1235" s="127">
        <v>100000</v>
      </c>
      <c r="I1235" s="127">
        <v>10000</v>
      </c>
      <c r="J1235" s="127">
        <v>100000</v>
      </c>
      <c r="K1235" s="126" t="s">
        <v>222</v>
      </c>
      <c r="L1235" s="126" t="s">
        <v>221</v>
      </c>
      <c r="M1235" s="153">
        <v>1.3000000000000001E-2</v>
      </c>
      <c r="N1235" s="128" t="s">
        <v>7488</v>
      </c>
      <c r="O1235" s="155">
        <v>41142</v>
      </c>
      <c r="P1235" s="153">
        <v>2.3094305582999998E-2</v>
      </c>
      <c r="Q1235" s="153">
        <v>0.36938508126000003</v>
      </c>
      <c r="R1235" s="153">
        <v>0.12375105836</v>
      </c>
      <c r="S1235" s="153">
        <v>0.20220172033</v>
      </c>
      <c r="T1235" s="153">
        <v>0.4762674476</v>
      </c>
      <c r="U1235" s="153">
        <v>1.8930840638000002</v>
      </c>
      <c r="V1235" s="153">
        <v>3.5648498024000004</v>
      </c>
      <c r="W1235" s="153">
        <v>0.92941296805999996</v>
      </c>
      <c r="X1235" s="153">
        <v>0.78272338833999999</v>
      </c>
      <c r="Y1235" s="153">
        <v>1.1142282339</v>
      </c>
      <c r="Z1235" s="153">
        <v>0.19436520622</v>
      </c>
      <c r="AA1235" s="153">
        <v>0.17816406013000002</v>
      </c>
      <c r="AB1235" s="178">
        <v>5.4473182996999998E-2</v>
      </c>
      <c r="AC1235" s="177">
        <v>0.31547139030999999</v>
      </c>
      <c r="AD1235" s="153">
        <v>-0.19887651986000002</v>
      </c>
      <c r="AE1235" s="153">
        <v>-0.39906808193000004</v>
      </c>
      <c r="AF1235" s="181">
        <v>535.7183139</v>
      </c>
      <c r="AG1235" s="180">
        <v>218833.98878000001</v>
      </c>
      <c r="AH1235" s="180">
        <v>47922.405330000001</v>
      </c>
      <c r="AI1235" s="128" t="s">
        <v>46</v>
      </c>
      <c r="AJ1235" s="128" t="s">
        <v>46</v>
      </c>
      <c r="AK1235" s="128" t="s">
        <v>46</v>
      </c>
    </row>
    <row r="1236" spans="1:37" ht="14.75" customHeight="1" x14ac:dyDescent="0.35">
      <c r="A1236" s="8"/>
      <c r="B1236" s="129">
        <v>9412822000154</v>
      </c>
      <c r="C1236" s="125" t="s">
        <v>8927</v>
      </c>
      <c r="D1236" s="122" t="s">
        <v>3394</v>
      </c>
      <c r="E1236" s="126" t="s">
        <v>8918</v>
      </c>
      <c r="F1236" s="126" t="s">
        <v>114</v>
      </c>
      <c r="G1236" s="126" t="s">
        <v>115</v>
      </c>
      <c r="H1236" s="127">
        <v>100000</v>
      </c>
      <c r="I1236" s="127">
        <v>5000</v>
      </c>
      <c r="J1236" s="127">
        <v>100000</v>
      </c>
      <c r="K1236" s="126" t="s">
        <v>222</v>
      </c>
      <c r="L1236" s="126" t="s">
        <v>221</v>
      </c>
      <c r="M1236" s="153">
        <v>2.7999999999999997E-2</v>
      </c>
      <c r="N1236" s="128" t="s">
        <v>46</v>
      </c>
      <c r="O1236" s="155">
        <v>39538</v>
      </c>
      <c r="P1236" s="153">
        <v>2.2837344499E-2</v>
      </c>
      <c r="Q1236" s="153">
        <v>0.34617572533000002</v>
      </c>
      <c r="R1236" s="153">
        <v>0.10851921096</v>
      </c>
      <c r="S1236" s="153">
        <v>0.18660725653999999</v>
      </c>
      <c r="T1236" s="153">
        <v>0.41050093433999996</v>
      </c>
      <c r="U1236" s="153">
        <v>1.8720204759999999</v>
      </c>
      <c r="V1236" s="153">
        <v>3.3408616877999999</v>
      </c>
      <c r="W1236" s="153">
        <v>0.81501656057999994</v>
      </c>
      <c r="X1236" s="153">
        <v>0.72235717822000001</v>
      </c>
      <c r="Y1236" s="153">
        <v>0.96036740158</v>
      </c>
      <c r="Z1236" s="153">
        <v>0.20415017649</v>
      </c>
      <c r="AA1236" s="153">
        <v>0.22529433623</v>
      </c>
      <c r="AB1236" s="178">
        <v>-5.9329502226000003E-3</v>
      </c>
      <c r="AC1236" s="177">
        <v>0.30722668714000001</v>
      </c>
      <c r="AD1236" s="153">
        <v>-0.19538705500999998</v>
      </c>
      <c r="AE1236" s="153">
        <v>-0.53030289078000004</v>
      </c>
      <c r="AF1236" s="181">
        <v>1055.7417078000001</v>
      </c>
      <c r="AG1236" s="180">
        <v>389735.94062000001</v>
      </c>
      <c r="AH1236" s="180">
        <v>-10792.62456</v>
      </c>
      <c r="AI1236" s="128" t="s">
        <v>46</v>
      </c>
      <c r="AJ1236" s="128" t="s">
        <v>46</v>
      </c>
      <c r="AK1236" s="128" t="s">
        <v>46</v>
      </c>
    </row>
    <row r="1237" spans="1:37" ht="14.75" customHeight="1" x14ac:dyDescent="0.35">
      <c r="A1237" s="8"/>
      <c r="B1237" s="129">
        <v>16478741000112</v>
      </c>
      <c r="C1237" s="125" t="s">
        <v>8928</v>
      </c>
      <c r="D1237" s="122"/>
      <c r="E1237" s="126" t="s">
        <v>8918</v>
      </c>
      <c r="F1237" s="126" t="s">
        <v>114</v>
      </c>
      <c r="G1237" s="126" t="s">
        <v>115</v>
      </c>
      <c r="H1237" s="127">
        <v>100000</v>
      </c>
      <c r="I1237" s="127">
        <v>10000</v>
      </c>
      <c r="J1237" s="127">
        <v>100000</v>
      </c>
      <c r="K1237" s="126" t="s">
        <v>222</v>
      </c>
      <c r="L1237" s="126" t="s">
        <v>221</v>
      </c>
      <c r="M1237" s="153">
        <v>2.2000000000000002E-2</v>
      </c>
      <c r="N1237" s="128" t="s">
        <v>46</v>
      </c>
      <c r="O1237" s="155">
        <v>41163</v>
      </c>
      <c r="P1237" s="153">
        <v>2.3400057932999999E-2</v>
      </c>
      <c r="Q1237" s="153">
        <v>0.35243374800999999</v>
      </c>
      <c r="R1237" s="153">
        <v>0.11371909636999999</v>
      </c>
      <c r="S1237" s="153">
        <v>0.19245387139000003</v>
      </c>
      <c r="T1237" s="153">
        <v>0.41820910142000001</v>
      </c>
      <c r="U1237" s="153">
        <v>1.9181471641999999</v>
      </c>
      <c r="V1237" s="153">
        <v>3.4012564142999997</v>
      </c>
      <c r="W1237" s="153">
        <v>0.85406948663999993</v>
      </c>
      <c r="X1237" s="153">
        <v>0.74498943961999997</v>
      </c>
      <c r="Y1237" s="153">
        <v>0.97840066720999996</v>
      </c>
      <c r="Z1237" s="153">
        <v>0.20415271137000002</v>
      </c>
      <c r="AA1237" s="153">
        <v>0.21831843333999998</v>
      </c>
      <c r="AB1237" s="178">
        <v>1.7097174339000001E-2</v>
      </c>
      <c r="AC1237" s="177">
        <v>0.18110664685</v>
      </c>
      <c r="AD1237" s="153">
        <v>-0.19532374547</v>
      </c>
      <c r="AE1237" s="153">
        <v>-0.48736446653000004</v>
      </c>
      <c r="AF1237" s="181">
        <v>396.56614965</v>
      </c>
      <c r="AG1237" s="180">
        <v>1167430.9434</v>
      </c>
      <c r="AH1237" s="180">
        <v>-167117.89885999999</v>
      </c>
      <c r="AI1237" s="128" t="s">
        <v>46</v>
      </c>
      <c r="AJ1237" s="128" t="s">
        <v>46</v>
      </c>
      <c r="AK1237" s="128" t="s">
        <v>46</v>
      </c>
    </row>
    <row r="1238" spans="1:37" ht="14.75" customHeight="1" x14ac:dyDescent="0.35">
      <c r="A1238" s="8"/>
      <c r="B1238" s="129">
        <v>9412648000140</v>
      </c>
      <c r="C1238" s="125" t="s">
        <v>8929</v>
      </c>
      <c r="D1238" s="122"/>
      <c r="E1238" s="126" t="s">
        <v>8918</v>
      </c>
      <c r="F1238" s="126" t="s">
        <v>114</v>
      </c>
      <c r="G1238" s="126" t="s">
        <v>115</v>
      </c>
      <c r="H1238" s="127" t="s">
        <v>46</v>
      </c>
      <c r="I1238" s="127" t="s">
        <v>46</v>
      </c>
      <c r="J1238" s="127" t="s">
        <v>46</v>
      </c>
      <c r="K1238" s="126" t="s">
        <v>215</v>
      </c>
      <c r="L1238" s="126" t="s">
        <v>7441</v>
      </c>
      <c r="M1238" s="153">
        <v>2E-3</v>
      </c>
      <c r="N1238" s="128" t="s">
        <v>46</v>
      </c>
      <c r="O1238" s="155">
        <v>39538</v>
      </c>
      <c r="P1238" s="153">
        <v>2.5070044185000001E-2</v>
      </c>
      <c r="Q1238" s="153">
        <v>0.39094732170000002</v>
      </c>
      <c r="R1238" s="153">
        <v>0.14426832638000001</v>
      </c>
      <c r="S1238" s="153">
        <v>0.26135789435000001</v>
      </c>
      <c r="T1238" s="153">
        <v>0.60337833492000004</v>
      </c>
      <c r="U1238" s="153">
        <v>2.0550391071000003</v>
      </c>
      <c r="V1238" s="153">
        <v>3.7729419871999998</v>
      </c>
      <c r="W1238" s="153">
        <v>1.0835047004</v>
      </c>
      <c r="X1238" s="153">
        <v>1.0117170926999999</v>
      </c>
      <c r="Y1238" s="153">
        <v>1.4116042991</v>
      </c>
      <c r="Z1238" s="153">
        <v>0.19653205891</v>
      </c>
      <c r="AA1238" s="153">
        <v>0.18524717720999997</v>
      </c>
      <c r="AB1238" s="178">
        <v>0.15029777671</v>
      </c>
      <c r="AC1238" s="177">
        <v>0.58732024541000005</v>
      </c>
      <c r="AD1238" s="153">
        <v>-0.19707830936000001</v>
      </c>
      <c r="AE1238" s="153">
        <v>-0.41659555875000004</v>
      </c>
      <c r="AF1238" s="181">
        <v>2299.5339634000002</v>
      </c>
      <c r="AG1238" s="180">
        <v>4018275.7056999998</v>
      </c>
      <c r="AH1238" s="180">
        <v>-143444.99995999999</v>
      </c>
      <c r="AI1238" s="128" t="s">
        <v>46</v>
      </c>
      <c r="AJ1238" s="128" t="s">
        <v>46</v>
      </c>
      <c r="AK1238" s="128" t="s">
        <v>46</v>
      </c>
    </row>
    <row r="1239" spans="1:37" ht="14.75" customHeight="1" x14ac:dyDescent="0.35">
      <c r="A1239" s="8"/>
      <c r="B1239" s="129">
        <v>9412843000170</v>
      </c>
      <c r="C1239" s="125" t="s">
        <v>8930</v>
      </c>
      <c r="D1239" s="122"/>
      <c r="E1239" s="126" t="s">
        <v>8918</v>
      </c>
      <c r="F1239" s="126" t="s">
        <v>114</v>
      </c>
      <c r="G1239" s="126" t="s">
        <v>4919</v>
      </c>
      <c r="H1239" s="127">
        <v>20000</v>
      </c>
      <c r="I1239" s="127">
        <v>10000</v>
      </c>
      <c r="J1239" s="127">
        <v>20000</v>
      </c>
      <c r="K1239" s="126" t="s">
        <v>222</v>
      </c>
      <c r="L1239" s="126" t="s">
        <v>221</v>
      </c>
      <c r="M1239" s="153">
        <v>5.0000000000000001E-3</v>
      </c>
      <c r="N1239" s="128" t="s">
        <v>46</v>
      </c>
      <c r="O1239" s="155">
        <v>39538</v>
      </c>
      <c r="P1239" s="153">
        <v>2.4929064202000001E-2</v>
      </c>
      <c r="Q1239" s="153">
        <v>0.38789267455999998</v>
      </c>
      <c r="R1239" s="153">
        <v>0.14430322640000001</v>
      </c>
      <c r="S1239" s="153">
        <v>0.26149376340000002</v>
      </c>
      <c r="T1239" s="153">
        <v>0.60193468918000004</v>
      </c>
      <c r="U1239" s="153">
        <v>2.0434827103000002</v>
      </c>
      <c r="V1239" s="153">
        <v>3.7434622957000001</v>
      </c>
      <c r="W1239" s="153">
        <v>1.0837668114999999</v>
      </c>
      <c r="X1239" s="153">
        <v>1.0122430420999999</v>
      </c>
      <c r="Y1239" s="153">
        <v>1.4082268882</v>
      </c>
      <c r="Z1239" s="153">
        <v>0.19459021453999997</v>
      </c>
      <c r="AA1239" s="153">
        <v>0.18212212386000001</v>
      </c>
      <c r="AB1239" s="178">
        <v>0.14995195180000001</v>
      </c>
      <c r="AC1239" s="177">
        <v>0.56685879729999999</v>
      </c>
      <c r="AD1239" s="153">
        <v>-0.19508602478000001</v>
      </c>
      <c r="AE1239" s="153">
        <v>-0.40972871091000002</v>
      </c>
      <c r="AF1239" s="181">
        <v>2118.3535532999999</v>
      </c>
      <c r="AG1239" s="180">
        <v>1520652.8300999999</v>
      </c>
      <c r="AH1239" s="180">
        <v>3117.2520500000001</v>
      </c>
      <c r="AI1239" s="128" t="s">
        <v>46</v>
      </c>
      <c r="AJ1239" s="128" t="s">
        <v>46</v>
      </c>
      <c r="AK1239" s="128" t="s">
        <v>46</v>
      </c>
    </row>
    <row r="1240" spans="1:37" ht="14.75" customHeight="1" x14ac:dyDescent="0.35">
      <c r="A1240" s="8"/>
      <c r="B1240" s="129">
        <v>53076781000164</v>
      </c>
      <c r="C1240" s="125" t="s">
        <v>8931</v>
      </c>
      <c r="D1240" s="122"/>
      <c r="E1240" s="126" t="s">
        <v>8932</v>
      </c>
      <c r="F1240" s="126" t="s">
        <v>163</v>
      </c>
      <c r="G1240" s="126" t="s">
        <v>3547</v>
      </c>
      <c r="H1240" s="127">
        <v>1000</v>
      </c>
      <c r="I1240" s="127">
        <v>100</v>
      </c>
      <c r="J1240" s="127">
        <v>1000</v>
      </c>
      <c r="K1240" s="126" t="s">
        <v>215</v>
      </c>
      <c r="L1240" s="126" t="s">
        <v>216</v>
      </c>
      <c r="M1240" s="153">
        <v>6.0000000000000001E-3</v>
      </c>
      <c r="N1240" s="128" t="s">
        <v>46</v>
      </c>
      <c r="O1240" s="155">
        <v>45273</v>
      </c>
      <c r="P1240" s="153">
        <v>1.258955726E-2</v>
      </c>
      <c r="Q1240" s="153">
        <v>0.10600276775999999</v>
      </c>
      <c r="R1240" s="153">
        <v>0.13532933766999999</v>
      </c>
      <c r="S1240" s="153" t="s">
        <v>46</v>
      </c>
      <c r="T1240" s="153" t="s">
        <v>46</v>
      </c>
      <c r="U1240" s="153">
        <v>1.0319899047000001</v>
      </c>
      <c r="V1240" s="153">
        <v>1.0230081420999999</v>
      </c>
      <c r="W1240" s="153">
        <v>1.0163698238000001</v>
      </c>
      <c r="X1240" s="153" t="s">
        <v>46</v>
      </c>
      <c r="Y1240" s="153" t="s">
        <v>46</v>
      </c>
      <c r="Z1240" s="153">
        <v>1.0639100943E-3</v>
      </c>
      <c r="AA1240" s="153">
        <v>1.1660332397E-3</v>
      </c>
      <c r="AB1240" s="178">
        <v>3.8036044649999998</v>
      </c>
      <c r="AC1240" s="177">
        <v>1.7276650563</v>
      </c>
      <c r="AD1240" s="153">
        <v>0</v>
      </c>
      <c r="AE1240" s="153">
        <v>0</v>
      </c>
      <c r="AF1240" s="181">
        <v>1.2313329</v>
      </c>
      <c r="AG1240" s="180">
        <v>54242.639020000002</v>
      </c>
      <c r="AH1240" s="180">
        <v>25096.050940000001</v>
      </c>
      <c r="AI1240" s="128" t="s">
        <v>46</v>
      </c>
      <c r="AJ1240" s="128" t="s">
        <v>46</v>
      </c>
      <c r="AK1240" s="128" t="s">
        <v>46</v>
      </c>
    </row>
    <row r="1241" spans="1:37" ht="14.75" customHeight="1" x14ac:dyDescent="0.35">
      <c r="A1241" s="8"/>
      <c r="B1241" s="129">
        <v>19727078000130</v>
      </c>
      <c r="C1241" s="125" t="s">
        <v>8933</v>
      </c>
      <c r="D1241" s="122"/>
      <c r="E1241" s="126" t="s">
        <v>7558</v>
      </c>
      <c r="F1241" s="126" t="s">
        <v>114</v>
      </c>
      <c r="G1241" s="126" t="s">
        <v>115</v>
      </c>
      <c r="H1241" s="127">
        <v>5000</v>
      </c>
      <c r="I1241" s="127">
        <v>100</v>
      </c>
      <c r="J1241" s="127">
        <v>5000</v>
      </c>
      <c r="K1241" s="126" t="s">
        <v>7591</v>
      </c>
      <c r="L1241" s="126" t="s">
        <v>7592</v>
      </c>
      <c r="M1241" s="153">
        <v>0.02</v>
      </c>
      <c r="N1241" s="128" t="s">
        <v>7674</v>
      </c>
      <c r="O1241" s="155">
        <v>44214</v>
      </c>
      <c r="P1241" s="153">
        <v>2.8762866474E-2</v>
      </c>
      <c r="Q1241" s="153">
        <v>0.51053091829000008</v>
      </c>
      <c r="R1241" s="153">
        <v>0.32855833674000001</v>
      </c>
      <c r="S1241" s="153">
        <v>0.37124449470999998</v>
      </c>
      <c r="T1241" s="153">
        <v>0.34664477767000001</v>
      </c>
      <c r="U1241" s="153">
        <v>2.3577467593999999</v>
      </c>
      <c r="V1241" s="153">
        <v>4.9270155606000001</v>
      </c>
      <c r="W1241" s="153">
        <v>2.4675859986000002</v>
      </c>
      <c r="X1241" s="153">
        <v>1.4370884101999999</v>
      </c>
      <c r="Y1241" s="153">
        <v>0.81097585061999988</v>
      </c>
      <c r="Z1241" s="153">
        <v>0.30810430077000001</v>
      </c>
      <c r="AA1241" s="153">
        <v>0.31923232046</v>
      </c>
      <c r="AB1241" s="178">
        <v>0.74841855788</v>
      </c>
      <c r="AC1241" s="177">
        <v>7.4292985238000001E-2</v>
      </c>
      <c r="AD1241" s="153">
        <v>-0.24935190367000001</v>
      </c>
      <c r="AE1241" s="153">
        <v>-0.51031934827000003</v>
      </c>
      <c r="AF1241" s="181">
        <v>15260.594853000001</v>
      </c>
      <c r="AG1241" s="180">
        <v>96432.205549999999</v>
      </c>
      <c r="AH1241" s="180">
        <v>-4532.6493200000004</v>
      </c>
      <c r="AI1241" s="128" t="s">
        <v>46</v>
      </c>
      <c r="AJ1241" s="128" t="s">
        <v>46</v>
      </c>
      <c r="AK1241" s="128" t="s">
        <v>46</v>
      </c>
    </row>
    <row r="1242" spans="1:37" ht="14.75" customHeight="1" x14ac:dyDescent="0.35">
      <c r="A1242" s="8"/>
      <c r="B1242" s="129">
        <v>52797894000196</v>
      </c>
      <c r="C1242" s="125" t="s">
        <v>8934</v>
      </c>
      <c r="D1242" s="122"/>
      <c r="E1242" s="126" t="s">
        <v>8935</v>
      </c>
      <c r="F1242" s="126" t="s">
        <v>163</v>
      </c>
      <c r="G1242" s="126" t="s">
        <v>3547</v>
      </c>
      <c r="H1242" s="127">
        <v>1000</v>
      </c>
      <c r="I1242" s="127">
        <v>1000</v>
      </c>
      <c r="J1242" s="127">
        <v>1000</v>
      </c>
      <c r="K1242" s="126" t="s">
        <v>215</v>
      </c>
      <c r="L1242" s="126" t="s">
        <v>216</v>
      </c>
      <c r="M1242" s="153">
        <v>5.0000000000000001E-3</v>
      </c>
      <c r="N1242" s="128" t="s">
        <v>7851</v>
      </c>
      <c r="O1242" s="155">
        <v>45239</v>
      </c>
      <c r="P1242" s="153">
        <v>1.3338108568999999E-2</v>
      </c>
      <c r="Q1242" s="153">
        <v>0.10842509781000001</v>
      </c>
      <c r="R1242" s="153">
        <v>0.13710223726000001</v>
      </c>
      <c r="S1242" s="153" t="s">
        <v>46</v>
      </c>
      <c r="T1242" s="153" t="s">
        <v>46</v>
      </c>
      <c r="U1242" s="153">
        <v>1.0933500763000001</v>
      </c>
      <c r="V1242" s="153">
        <v>1.0463854879999999</v>
      </c>
      <c r="W1242" s="153">
        <v>1.0296849089</v>
      </c>
      <c r="X1242" s="153" t="s">
        <v>46</v>
      </c>
      <c r="Y1242" s="153" t="s">
        <v>46</v>
      </c>
      <c r="Z1242" s="153">
        <v>1.4576956671E-3</v>
      </c>
      <c r="AA1242" s="153">
        <v>1.3869710753E-3</v>
      </c>
      <c r="AB1242" s="178">
        <v>3.2920917822</v>
      </c>
      <c r="AC1242" s="177">
        <v>4.8714111460999998</v>
      </c>
      <c r="AD1242" s="153">
        <v>-1.2112273281E-4</v>
      </c>
      <c r="AE1242" s="153">
        <v>-1.2112273281E-4</v>
      </c>
      <c r="AF1242" s="181">
        <v>1.2545674</v>
      </c>
      <c r="AG1242" s="180">
        <v>96007.679409999997</v>
      </c>
      <c r="AH1242" s="180">
        <v>-18481.39705</v>
      </c>
      <c r="AI1242" s="128" t="s">
        <v>46</v>
      </c>
      <c r="AJ1242" s="128" t="s">
        <v>46</v>
      </c>
      <c r="AK1242" s="128" t="s">
        <v>46</v>
      </c>
    </row>
    <row r="1243" spans="1:37" ht="14.75" customHeight="1" x14ac:dyDescent="0.35">
      <c r="A1243" s="8"/>
      <c r="B1243" s="129">
        <v>52792894000101</v>
      </c>
      <c r="C1243" s="125" t="s">
        <v>8936</v>
      </c>
      <c r="D1243" s="122"/>
      <c r="E1243" s="126" t="s">
        <v>8935</v>
      </c>
      <c r="F1243" s="126" t="s">
        <v>163</v>
      </c>
      <c r="G1243" s="126" t="s">
        <v>3547</v>
      </c>
      <c r="H1243" s="127" t="s">
        <v>46</v>
      </c>
      <c r="I1243" s="127" t="s">
        <v>46</v>
      </c>
      <c r="J1243" s="127" t="s">
        <v>46</v>
      </c>
      <c r="K1243" s="126" t="s">
        <v>7601</v>
      </c>
      <c r="L1243" s="126" t="s">
        <v>214</v>
      </c>
      <c r="M1243" s="153">
        <v>5.0000000000000001E-3</v>
      </c>
      <c r="N1243" s="128" t="s">
        <v>7851</v>
      </c>
      <c r="O1243" s="155">
        <v>45238</v>
      </c>
      <c r="P1243" s="153">
        <v>1.3359692179E-2</v>
      </c>
      <c r="Q1243" s="153">
        <v>0.10863018001000001</v>
      </c>
      <c r="R1243" s="153">
        <v>0.13734747062</v>
      </c>
      <c r="S1243" s="153" t="s">
        <v>46</v>
      </c>
      <c r="T1243" s="153" t="s">
        <v>46</v>
      </c>
      <c r="U1243" s="153">
        <v>1.0951193258</v>
      </c>
      <c r="V1243" s="153">
        <v>1.0483646888</v>
      </c>
      <c r="W1243" s="153">
        <v>1.0315266957</v>
      </c>
      <c r="X1243" s="153" t="s">
        <v>46</v>
      </c>
      <c r="Y1243" s="153" t="s">
        <v>46</v>
      </c>
      <c r="Z1243" s="153">
        <v>1.4747248965000001E-3</v>
      </c>
      <c r="AA1243" s="153">
        <v>1.4037605348000001E-3</v>
      </c>
      <c r="AB1243" s="178">
        <v>3.4456265711</v>
      </c>
      <c r="AC1243" s="177">
        <v>5.3908751356</v>
      </c>
      <c r="AD1243" s="153">
        <v>-1.2833809043E-4</v>
      </c>
      <c r="AE1243" s="153">
        <v>-1.2833809043E-4</v>
      </c>
      <c r="AF1243" s="181">
        <v>1.88657713</v>
      </c>
      <c r="AG1243" s="180">
        <v>263975.17937999999</v>
      </c>
      <c r="AH1243" s="180">
        <v>-27240.406180000002</v>
      </c>
      <c r="AI1243" s="128" t="s">
        <v>46</v>
      </c>
      <c r="AJ1243" s="128" t="s">
        <v>46</v>
      </c>
      <c r="AK1243" s="128" t="s">
        <v>46</v>
      </c>
    </row>
    <row r="1244" spans="1:37" ht="14.75" customHeight="1" x14ac:dyDescent="0.35">
      <c r="A1244" s="8"/>
      <c r="B1244" s="129">
        <v>2724993000170</v>
      </c>
      <c r="C1244" s="125" t="s">
        <v>8937</v>
      </c>
      <c r="D1244" s="122"/>
      <c r="E1244" s="126" t="s">
        <v>8938</v>
      </c>
      <c r="F1244" s="126" t="s">
        <v>114</v>
      </c>
      <c r="G1244" s="126" t="s">
        <v>7530</v>
      </c>
      <c r="H1244" s="127">
        <v>0</v>
      </c>
      <c r="I1244" s="127">
        <v>0</v>
      </c>
      <c r="J1244" s="127">
        <v>0</v>
      </c>
      <c r="K1244" s="126" t="s">
        <v>216</v>
      </c>
      <c r="L1244" s="126" t="s">
        <v>224</v>
      </c>
      <c r="M1244" s="153">
        <v>0.01</v>
      </c>
      <c r="N1244" s="128" t="s">
        <v>46</v>
      </c>
      <c r="O1244" s="155">
        <v>36755</v>
      </c>
      <c r="P1244" s="153">
        <v>-1.6062115718999998E-5</v>
      </c>
      <c r="Q1244" s="153">
        <v>-9.0927415934E-2</v>
      </c>
      <c r="R1244" s="153">
        <v>-2.4308775286999998E-2</v>
      </c>
      <c r="S1244" s="153">
        <v>0.16318100159000001</v>
      </c>
      <c r="T1244" s="153">
        <v>0.74035515278000008</v>
      </c>
      <c r="U1244" s="153">
        <v>-1.3166421128999999E-3</v>
      </c>
      <c r="V1244" s="153">
        <v>-0.87751941583999993</v>
      </c>
      <c r="W1244" s="153">
        <v>-0.18256725467999999</v>
      </c>
      <c r="X1244" s="153">
        <v>0.63167408402000003</v>
      </c>
      <c r="Y1244" s="153">
        <v>1.7320617197999999</v>
      </c>
      <c r="Z1244" s="153">
        <v>0.25757458550000001</v>
      </c>
      <c r="AA1244" s="153">
        <v>0.41030286246999997</v>
      </c>
      <c r="AB1244" s="178">
        <v>-0.43247818867999999</v>
      </c>
      <c r="AC1244" s="177">
        <v>0.26927084675000001</v>
      </c>
      <c r="AD1244" s="153">
        <v>-0.23482518635000002</v>
      </c>
      <c r="AE1244" s="153">
        <v>-0.88680267244000011</v>
      </c>
      <c r="AF1244" s="181">
        <v>290.18125600000002</v>
      </c>
      <c r="AG1244" s="180">
        <v>18158.849549999999</v>
      </c>
      <c r="AH1244" s="180">
        <v>-562.77596000000005</v>
      </c>
      <c r="AI1244" s="128" t="s">
        <v>46</v>
      </c>
      <c r="AJ1244" s="128" t="s">
        <v>46</v>
      </c>
      <c r="AK1244" s="128" t="s">
        <v>46</v>
      </c>
    </row>
    <row r="1245" spans="1:37" ht="14.75" customHeight="1" x14ac:dyDescent="0.35">
      <c r="A1245" s="8"/>
      <c r="B1245" s="129">
        <v>46331231000189</v>
      </c>
      <c r="C1245" s="125" t="s">
        <v>8939</v>
      </c>
      <c r="D1245" s="122"/>
      <c r="E1245" s="126" t="s">
        <v>8940</v>
      </c>
      <c r="F1245" s="126" t="s">
        <v>114</v>
      </c>
      <c r="G1245" s="126" t="s">
        <v>115</v>
      </c>
      <c r="H1245" s="127">
        <v>100</v>
      </c>
      <c r="I1245" s="127">
        <v>100</v>
      </c>
      <c r="J1245" s="127">
        <v>100</v>
      </c>
      <c r="K1245" s="126" t="s">
        <v>214</v>
      </c>
      <c r="L1245" s="126" t="s">
        <v>3556</v>
      </c>
      <c r="M1245" s="153">
        <v>1.9E-2</v>
      </c>
      <c r="N1245" s="128" t="s">
        <v>7895</v>
      </c>
      <c r="O1245" s="155">
        <v>44733</v>
      </c>
      <c r="P1245" s="153">
        <v>-1.8632351751999999E-2</v>
      </c>
      <c r="Q1245" s="153">
        <v>0.10771166240999999</v>
      </c>
      <c r="R1245" s="153">
        <v>1.7511287149E-2</v>
      </c>
      <c r="S1245" s="153">
        <v>0.12915937023999999</v>
      </c>
      <c r="T1245" s="153">
        <v>0.32126968722999999</v>
      </c>
      <c r="U1245" s="153">
        <v>-1.5273292389999999</v>
      </c>
      <c r="V1245" s="153">
        <v>1.0395002883</v>
      </c>
      <c r="W1245" s="153">
        <v>0.13151578321000001</v>
      </c>
      <c r="X1245" s="153">
        <v>0.49997626009000001</v>
      </c>
      <c r="Y1245" s="153">
        <v>0.75161079775000006</v>
      </c>
      <c r="Z1245" s="153">
        <v>0.16963007690000001</v>
      </c>
      <c r="AA1245" s="153">
        <v>0.1671557833</v>
      </c>
      <c r="AB1245" s="178">
        <v>-0.52750200678000003</v>
      </c>
      <c r="AC1245" s="177">
        <v>4.6212950837E-2</v>
      </c>
      <c r="AD1245" s="153">
        <v>-0.11097825189</v>
      </c>
      <c r="AE1245" s="153">
        <v>-0.20100133498999997</v>
      </c>
      <c r="AF1245" s="181">
        <v>1.4497336999999999</v>
      </c>
      <c r="AG1245" s="180">
        <v>29255.244070000001</v>
      </c>
      <c r="AH1245" s="180">
        <v>-8733.6927099999994</v>
      </c>
      <c r="AI1245" s="128" t="s">
        <v>46</v>
      </c>
      <c r="AJ1245" s="128" t="s">
        <v>46</v>
      </c>
      <c r="AK1245" s="128" t="s">
        <v>46</v>
      </c>
    </row>
    <row r="1246" spans="1:37" ht="14.75" customHeight="1" x14ac:dyDescent="0.35">
      <c r="A1246" s="8"/>
      <c r="B1246" s="129">
        <v>48969881000180</v>
      </c>
      <c r="C1246" s="125" t="s">
        <v>8941</v>
      </c>
      <c r="D1246" s="122"/>
      <c r="E1246" s="126" t="s">
        <v>8940</v>
      </c>
      <c r="F1246" s="126" t="s">
        <v>163</v>
      </c>
      <c r="G1246" s="126" t="s">
        <v>3547</v>
      </c>
      <c r="H1246" s="127" t="s">
        <v>46</v>
      </c>
      <c r="I1246" s="127" t="s">
        <v>46</v>
      </c>
      <c r="J1246" s="127" t="s">
        <v>46</v>
      </c>
      <c r="K1246" s="126" t="s">
        <v>215</v>
      </c>
      <c r="L1246" s="126" t="s">
        <v>3378</v>
      </c>
      <c r="M1246" s="153">
        <v>8.5000000000000006E-3</v>
      </c>
      <c r="N1246" s="128" t="s">
        <v>46</v>
      </c>
      <c r="O1246" s="155">
        <v>44922</v>
      </c>
      <c r="P1246" s="153">
        <v>1.3235117386999999E-2</v>
      </c>
      <c r="Q1246" s="153">
        <v>2.8528986427999999E-2</v>
      </c>
      <c r="R1246" s="153">
        <v>1.9951245185000001E-2</v>
      </c>
      <c r="S1246" s="153">
        <v>-0.89630334962999991</v>
      </c>
      <c r="T1246" s="153" t="s">
        <v>46</v>
      </c>
      <c r="U1246" s="153">
        <v>1.0849076935999999</v>
      </c>
      <c r="V1246" s="153">
        <v>0.27532663550999997</v>
      </c>
      <c r="W1246" s="153">
        <v>0.14984070641</v>
      </c>
      <c r="X1246" s="153">
        <v>-3.4695926110999999</v>
      </c>
      <c r="Y1246" s="153" t="s">
        <v>46</v>
      </c>
      <c r="Z1246" s="153">
        <v>4.1465969360999999E-2</v>
      </c>
      <c r="AA1246" s="153">
        <v>1.3880436599999999</v>
      </c>
      <c r="AB1246" s="178">
        <v>-2.4131044679000002</v>
      </c>
      <c r="AC1246" s="177">
        <v>-0.64244425715999998</v>
      </c>
      <c r="AD1246" s="153">
        <v>-2.3814990567E-2</v>
      </c>
      <c r="AE1246" s="153">
        <v>-0.90186833622999996</v>
      </c>
      <c r="AF1246" s="181">
        <v>10.4319726</v>
      </c>
      <c r="AG1246" s="180">
        <v>75150.261310000002</v>
      </c>
      <c r="AH1246" s="180">
        <v>0</v>
      </c>
      <c r="AI1246" s="128" t="s">
        <v>46</v>
      </c>
      <c r="AJ1246" s="128" t="s">
        <v>46</v>
      </c>
      <c r="AK1246" s="128" t="s">
        <v>46</v>
      </c>
    </row>
    <row r="1247" spans="1:37" ht="14.75" customHeight="1" x14ac:dyDescent="0.35">
      <c r="A1247" s="8"/>
      <c r="B1247" s="129">
        <v>41744690000170</v>
      </c>
      <c r="C1247" s="125" t="s">
        <v>8942</v>
      </c>
      <c r="D1247" s="122"/>
      <c r="E1247" s="126" t="s">
        <v>8940</v>
      </c>
      <c r="F1247" s="126" t="s">
        <v>114</v>
      </c>
      <c r="G1247" s="126" t="s">
        <v>115</v>
      </c>
      <c r="H1247" s="127">
        <v>1000</v>
      </c>
      <c r="I1247" s="127">
        <v>500</v>
      </c>
      <c r="J1247" s="127">
        <v>300</v>
      </c>
      <c r="K1247" s="126" t="s">
        <v>3378</v>
      </c>
      <c r="L1247" s="126" t="s">
        <v>7460</v>
      </c>
      <c r="M1247" s="153">
        <v>4.0000000000000001E-3</v>
      </c>
      <c r="N1247" s="128" t="s">
        <v>8943</v>
      </c>
      <c r="O1247" s="155">
        <v>44385</v>
      </c>
      <c r="P1247" s="153">
        <v>-1.7205485879999999E-2</v>
      </c>
      <c r="Q1247" s="153">
        <v>0.11922134559</v>
      </c>
      <c r="R1247" s="153">
        <v>3.3021072013000002E-2</v>
      </c>
      <c r="S1247" s="153">
        <v>0.16054054279999999</v>
      </c>
      <c r="T1247" s="153">
        <v>0.38216198431000004</v>
      </c>
      <c r="U1247" s="153">
        <v>-1.4103663352</v>
      </c>
      <c r="V1247" s="153">
        <v>1.1505775729000001</v>
      </c>
      <c r="W1247" s="153">
        <v>0.24799959655999998</v>
      </c>
      <c r="X1247" s="153">
        <v>0.62145286115999998</v>
      </c>
      <c r="Y1247" s="153">
        <v>0.89406839583999997</v>
      </c>
      <c r="Z1247" s="153">
        <v>0.16820045949000001</v>
      </c>
      <c r="AA1247" s="153">
        <v>0.1736445304</v>
      </c>
      <c r="AB1247" s="178">
        <v>-0.45039633801000001</v>
      </c>
      <c r="AC1247" s="177">
        <v>-0.19099381795000001</v>
      </c>
      <c r="AD1247" s="153">
        <v>-0.10815393983</v>
      </c>
      <c r="AE1247" s="153">
        <v>-0.19675703724000002</v>
      </c>
      <c r="AF1247" s="181">
        <v>1.3034726000000001</v>
      </c>
      <c r="AG1247" s="180">
        <v>12949.967850000001</v>
      </c>
      <c r="AH1247" s="180">
        <v>-1808.56575</v>
      </c>
      <c r="AI1247" s="128" t="s">
        <v>46</v>
      </c>
      <c r="AJ1247" s="128" t="s">
        <v>46</v>
      </c>
      <c r="AK1247" s="128" t="s">
        <v>46</v>
      </c>
    </row>
    <row r="1248" spans="1:37" ht="14.75" customHeight="1" x14ac:dyDescent="0.35">
      <c r="A1248" s="8"/>
      <c r="B1248" s="129">
        <v>38348815000139</v>
      </c>
      <c r="C1248" s="125" t="s">
        <v>8944</v>
      </c>
      <c r="D1248" s="122"/>
      <c r="E1248" s="126" t="s">
        <v>8753</v>
      </c>
      <c r="F1248" s="126" t="s">
        <v>114</v>
      </c>
      <c r="G1248" s="126" t="s">
        <v>8361</v>
      </c>
      <c r="H1248" s="127">
        <v>0</v>
      </c>
      <c r="I1248" s="127">
        <v>0</v>
      </c>
      <c r="J1248" s="127">
        <v>0</v>
      </c>
      <c r="K1248" s="126" t="s">
        <v>215</v>
      </c>
      <c r="L1248" s="126" t="s">
        <v>3378</v>
      </c>
      <c r="M1248" s="153">
        <v>2.5000000000000001E-3</v>
      </c>
      <c r="N1248" s="128" t="s">
        <v>46</v>
      </c>
      <c r="O1248" s="155">
        <v>44326</v>
      </c>
      <c r="P1248" s="153">
        <v>1.4568926521000001E-2</v>
      </c>
      <c r="Q1248" s="153">
        <v>1.2141682011000001</v>
      </c>
      <c r="R1248" s="153">
        <v>0.50322152340000004</v>
      </c>
      <c r="S1248" s="153">
        <v>0.25128784588999997</v>
      </c>
      <c r="T1248" s="153">
        <v>0.18042128592000001</v>
      </c>
      <c r="U1248" s="153">
        <v>1.19424256</v>
      </c>
      <c r="V1248" s="153">
        <v>11.717655887000001</v>
      </c>
      <c r="W1248" s="153">
        <v>3.7793665431000001</v>
      </c>
      <c r="X1248" s="153">
        <v>0.97273590878999994</v>
      </c>
      <c r="Y1248" s="153">
        <v>0.4220958031</v>
      </c>
      <c r="Z1248" s="153">
        <v>0.34154192037999997</v>
      </c>
      <c r="AA1248" s="153" t="s">
        <v>46</v>
      </c>
      <c r="AB1248" s="178">
        <v>1.1913679648</v>
      </c>
      <c r="AC1248" s="177" t="s">
        <v>46</v>
      </c>
      <c r="AD1248" s="153">
        <v>-0.37685047944</v>
      </c>
      <c r="AE1248" s="153">
        <v>-0.58538165685999999</v>
      </c>
      <c r="AF1248" s="181">
        <v>5296.5544178</v>
      </c>
      <c r="AG1248" s="180">
        <v>500670.67722000001</v>
      </c>
      <c r="AH1248" s="180">
        <v>-45793.032209999998</v>
      </c>
      <c r="AI1248" s="128" t="s">
        <v>46</v>
      </c>
      <c r="AJ1248" s="128" t="s">
        <v>46</v>
      </c>
      <c r="AK1248" s="128" t="s">
        <v>46</v>
      </c>
    </row>
    <row r="1249" spans="1:37" ht="14.75" customHeight="1" x14ac:dyDescent="0.35">
      <c r="A1249" s="8"/>
      <c r="B1249" s="129">
        <v>16599959000125</v>
      </c>
      <c r="C1249" s="125" t="s">
        <v>8945</v>
      </c>
      <c r="D1249" s="122" t="s">
        <v>3393</v>
      </c>
      <c r="E1249" s="126" t="s">
        <v>8946</v>
      </c>
      <c r="F1249" s="126" t="s">
        <v>163</v>
      </c>
      <c r="G1249" s="126" t="s">
        <v>3547</v>
      </c>
      <c r="H1249" s="127">
        <v>500</v>
      </c>
      <c r="I1249" s="127">
        <v>500</v>
      </c>
      <c r="J1249" s="127">
        <v>500</v>
      </c>
      <c r="K1249" s="126" t="s">
        <v>7615</v>
      </c>
      <c r="L1249" s="126" t="s">
        <v>220</v>
      </c>
      <c r="M1249" s="153">
        <v>7.4999999999999997E-3</v>
      </c>
      <c r="N1249" s="128" t="s">
        <v>46</v>
      </c>
      <c r="O1249" s="155">
        <v>41180</v>
      </c>
      <c r="P1249" s="153">
        <v>-1.8967331430000001E-2</v>
      </c>
      <c r="Q1249" s="153">
        <v>6.5621544889000002E-2</v>
      </c>
      <c r="R1249" s="153">
        <v>8.6808917776999991E-2</v>
      </c>
      <c r="S1249" s="153">
        <v>0.24924763892000001</v>
      </c>
      <c r="T1249" s="153">
        <v>0.39886653406</v>
      </c>
      <c r="U1249" s="153">
        <v>-1.5547881590000001</v>
      </c>
      <c r="V1249" s="153">
        <v>0.63329831982999996</v>
      </c>
      <c r="W1249" s="153">
        <v>0.65196479925999995</v>
      </c>
      <c r="X1249" s="153">
        <v>0.96483826226999991</v>
      </c>
      <c r="Y1249" s="153">
        <v>0.9331487089399999</v>
      </c>
      <c r="Z1249" s="153">
        <v>2.4777550691000003E-2</v>
      </c>
      <c r="AA1249" s="153">
        <v>1.3210940365999999E-2</v>
      </c>
      <c r="AB1249" s="178">
        <v>-1.6497590344999999</v>
      </c>
      <c r="AC1249" s="177">
        <v>0.13458355885000001</v>
      </c>
      <c r="AD1249" s="153">
        <v>-3.0115093060000001E-2</v>
      </c>
      <c r="AE1249" s="153">
        <v>-8.8916392228000005E-2</v>
      </c>
      <c r="AF1249" s="181">
        <v>3.3320805</v>
      </c>
      <c r="AG1249" s="180">
        <v>138727.06938999999</v>
      </c>
      <c r="AH1249" s="180">
        <v>-44486.521339999999</v>
      </c>
      <c r="AI1249" s="128" t="s">
        <v>46</v>
      </c>
      <c r="AJ1249" s="128" t="s">
        <v>46</v>
      </c>
      <c r="AK1249" s="128" t="s">
        <v>46</v>
      </c>
    </row>
    <row r="1250" spans="1:37" ht="14.75" customHeight="1" x14ac:dyDescent="0.35">
      <c r="A1250" s="8"/>
      <c r="B1250" s="129">
        <v>22232927000190</v>
      </c>
      <c r="C1250" s="125" t="s">
        <v>8947</v>
      </c>
      <c r="D1250" s="122"/>
      <c r="E1250" s="126" t="s">
        <v>6718</v>
      </c>
      <c r="F1250" s="126" t="s">
        <v>114</v>
      </c>
      <c r="G1250" s="126" t="s">
        <v>115</v>
      </c>
      <c r="H1250" s="127">
        <v>1000</v>
      </c>
      <c r="I1250" s="127">
        <v>1000</v>
      </c>
      <c r="J1250" s="127">
        <v>1000</v>
      </c>
      <c r="K1250" s="126" t="s">
        <v>214</v>
      </c>
      <c r="L1250" s="126" t="s">
        <v>3556</v>
      </c>
      <c r="M1250" s="153">
        <v>0.02</v>
      </c>
      <c r="N1250" s="128" t="s">
        <v>3414</v>
      </c>
      <c r="O1250" s="155">
        <v>42220</v>
      </c>
      <c r="P1250" s="153">
        <v>5.9127880559000003E-3</v>
      </c>
      <c r="Q1250" s="153">
        <v>0.22192130357000001</v>
      </c>
      <c r="R1250" s="153">
        <v>0.18271295927</v>
      </c>
      <c r="S1250" s="153">
        <v>0.35304427644999997</v>
      </c>
      <c r="T1250" s="153">
        <v>0.79160018387999997</v>
      </c>
      <c r="U1250" s="153">
        <v>0.48468245995999998</v>
      </c>
      <c r="V1250" s="153">
        <v>2.1417110632999998</v>
      </c>
      <c r="W1250" s="153">
        <v>1.3722371026</v>
      </c>
      <c r="X1250" s="153">
        <v>1.3666353176999999</v>
      </c>
      <c r="Y1250" s="153">
        <v>1.8519495282</v>
      </c>
      <c r="Z1250" s="153">
        <v>0.15536222056999999</v>
      </c>
      <c r="AA1250" s="153">
        <v>0.20515722995000002</v>
      </c>
      <c r="AB1250" s="178">
        <v>0.36425862786000002</v>
      </c>
      <c r="AC1250" s="177">
        <v>0.89925036107</v>
      </c>
      <c r="AD1250" s="153">
        <v>-0.1090365883</v>
      </c>
      <c r="AE1250" s="153">
        <v>-0.41694862800000004</v>
      </c>
      <c r="AF1250" s="181">
        <v>24.926759100000002</v>
      </c>
      <c r="AG1250" s="180">
        <v>406702.56053999998</v>
      </c>
      <c r="AH1250" s="180">
        <v>-20468.95895</v>
      </c>
      <c r="AI1250" s="128" t="s">
        <v>46</v>
      </c>
      <c r="AJ1250" s="128" t="s">
        <v>46</v>
      </c>
      <c r="AK1250" s="128" t="s">
        <v>46</v>
      </c>
    </row>
    <row r="1251" spans="1:37" ht="14.75" customHeight="1" x14ac:dyDescent="0.35">
      <c r="A1251" s="8"/>
      <c r="B1251" s="129">
        <v>34096113000154</v>
      </c>
      <c r="C1251" s="125" t="s">
        <v>8948</v>
      </c>
      <c r="D1251" s="122"/>
      <c r="E1251" s="126" t="s">
        <v>674</v>
      </c>
      <c r="F1251" s="126" t="s">
        <v>114</v>
      </c>
      <c r="G1251" s="126" t="s">
        <v>115</v>
      </c>
      <c r="H1251" s="127">
        <v>30000</v>
      </c>
      <c r="I1251" s="127">
        <v>10000</v>
      </c>
      <c r="J1251" s="127">
        <v>30000</v>
      </c>
      <c r="K1251" s="126" t="s">
        <v>214</v>
      </c>
      <c r="L1251" s="126" t="s">
        <v>3556</v>
      </c>
      <c r="M1251" s="153">
        <v>1.9199999999999998E-2</v>
      </c>
      <c r="N1251" s="128" t="s">
        <v>7526</v>
      </c>
      <c r="O1251" s="155">
        <v>43693</v>
      </c>
      <c r="P1251" s="153">
        <v>2.3982253569999997E-2</v>
      </c>
      <c r="Q1251" s="153">
        <v>0.32986188020000001</v>
      </c>
      <c r="R1251" s="153">
        <v>0.20395243008000002</v>
      </c>
      <c r="S1251" s="153">
        <v>0.17875956982999999</v>
      </c>
      <c r="T1251" s="153">
        <v>0.19037813226</v>
      </c>
      <c r="U1251" s="153">
        <v>1.9658708456</v>
      </c>
      <c r="V1251" s="153">
        <v>3.1834205497000001</v>
      </c>
      <c r="W1251" s="153">
        <v>1.5317528261000002</v>
      </c>
      <c r="X1251" s="153">
        <v>0.69197876244000001</v>
      </c>
      <c r="Y1251" s="153">
        <v>0.44538985640000001</v>
      </c>
      <c r="Z1251" s="153">
        <v>0.13541490015000002</v>
      </c>
      <c r="AA1251" s="153">
        <v>0.23529134309999999</v>
      </c>
      <c r="AB1251" s="178">
        <v>0.53566604266999995</v>
      </c>
      <c r="AC1251" s="177">
        <v>-0.14585786598</v>
      </c>
      <c r="AD1251" s="153">
        <v>-0.11145240819999999</v>
      </c>
      <c r="AE1251" s="153">
        <v>-0.46288007029</v>
      </c>
      <c r="AF1251" s="181">
        <v>1.1659705</v>
      </c>
      <c r="AG1251" s="180">
        <v>29253.19068</v>
      </c>
      <c r="AH1251" s="180">
        <v>-5050.5655500000003</v>
      </c>
      <c r="AI1251" s="128" t="s">
        <v>46</v>
      </c>
      <c r="AJ1251" s="128" t="s">
        <v>46</v>
      </c>
      <c r="AK1251" s="128" t="s">
        <v>46</v>
      </c>
    </row>
    <row r="1252" spans="1:37" ht="14.75" customHeight="1" x14ac:dyDescent="0.35">
      <c r="A1252" s="8"/>
      <c r="B1252" s="129">
        <v>47512303000157</v>
      </c>
      <c r="C1252" s="125" t="s">
        <v>8949</v>
      </c>
      <c r="D1252" s="122"/>
      <c r="E1252" s="126" t="s">
        <v>8950</v>
      </c>
      <c r="F1252" s="126" t="s">
        <v>114</v>
      </c>
      <c r="G1252" s="126" t="s">
        <v>115</v>
      </c>
      <c r="H1252" s="127">
        <v>50000</v>
      </c>
      <c r="I1252" s="127">
        <v>10000</v>
      </c>
      <c r="J1252" s="127">
        <v>20000</v>
      </c>
      <c r="K1252" s="126" t="s">
        <v>214</v>
      </c>
      <c r="L1252" s="126" t="s">
        <v>3556</v>
      </c>
      <c r="M1252" s="153">
        <v>1.3000000000000001E-2</v>
      </c>
      <c r="N1252" s="128" t="s">
        <v>3553</v>
      </c>
      <c r="O1252" s="155">
        <v>44804</v>
      </c>
      <c r="P1252" s="153">
        <v>3.8141177167000002E-2</v>
      </c>
      <c r="Q1252" s="153">
        <v>0.28988578579999996</v>
      </c>
      <c r="R1252" s="153">
        <v>0.30671140762999999</v>
      </c>
      <c r="S1252" s="153">
        <v>0.62491418369000007</v>
      </c>
      <c r="T1252" s="153">
        <v>1.0963753087999999</v>
      </c>
      <c r="U1252" s="153">
        <v>3.1265046877999998</v>
      </c>
      <c r="V1252" s="153">
        <v>2.7976205284000004</v>
      </c>
      <c r="W1252" s="153">
        <v>2.3035080546</v>
      </c>
      <c r="X1252" s="153">
        <v>2.4190444397999999</v>
      </c>
      <c r="Y1252" s="153">
        <v>2.5649712788999999</v>
      </c>
      <c r="Z1252" s="153">
        <v>0.16033189732</v>
      </c>
      <c r="AA1252" s="153">
        <v>0.14897344893</v>
      </c>
      <c r="AB1252" s="178">
        <v>1.0487840922</v>
      </c>
      <c r="AC1252" s="177">
        <v>0.83295398169000001</v>
      </c>
      <c r="AD1252" s="153">
        <v>-0.12230288617</v>
      </c>
      <c r="AE1252" s="153">
        <v>-0.12230288617</v>
      </c>
      <c r="AF1252" s="181">
        <v>199.71522450000001</v>
      </c>
      <c r="AG1252" s="180">
        <v>355699.60755000002</v>
      </c>
      <c r="AH1252" s="180">
        <v>77707.472110000002</v>
      </c>
      <c r="AI1252" s="128" t="s">
        <v>46</v>
      </c>
      <c r="AJ1252" s="128" t="s">
        <v>46</v>
      </c>
      <c r="AK1252" s="128" t="s">
        <v>46</v>
      </c>
    </row>
    <row r="1253" spans="1:37" ht="14.75" customHeight="1" x14ac:dyDescent="0.35">
      <c r="A1253" s="8"/>
      <c r="B1253" s="129">
        <v>47511300000107</v>
      </c>
      <c r="C1253" s="125" t="s">
        <v>8951</v>
      </c>
      <c r="D1253" s="122"/>
      <c r="E1253" s="126" t="s">
        <v>8950</v>
      </c>
      <c r="F1253" s="126" t="s">
        <v>114</v>
      </c>
      <c r="G1253" s="126" t="s">
        <v>115</v>
      </c>
      <c r="H1253" s="127">
        <v>10000</v>
      </c>
      <c r="I1253" s="127">
        <v>5000</v>
      </c>
      <c r="J1253" s="127">
        <v>5000</v>
      </c>
      <c r="K1253" s="126" t="s">
        <v>214</v>
      </c>
      <c r="L1253" s="126" t="s">
        <v>3556</v>
      </c>
      <c r="M1253" s="153">
        <v>1.3000000000000001E-2</v>
      </c>
      <c r="N1253" s="128" t="s">
        <v>3553</v>
      </c>
      <c r="O1253" s="155">
        <v>44804</v>
      </c>
      <c r="P1253" s="153">
        <v>3.8193331338E-2</v>
      </c>
      <c r="Q1253" s="153">
        <v>0.29032985051999999</v>
      </c>
      <c r="R1253" s="153">
        <v>0.30587703148000001</v>
      </c>
      <c r="S1253" s="153">
        <v>0.62137580804000003</v>
      </c>
      <c r="T1253" s="153">
        <v>1.1155678487</v>
      </c>
      <c r="U1253" s="153">
        <v>3.1307798643</v>
      </c>
      <c r="V1253" s="153">
        <v>2.8019060940999996</v>
      </c>
      <c r="W1253" s="153">
        <v>2.2972416029999998</v>
      </c>
      <c r="X1253" s="153">
        <v>2.4053473784000001</v>
      </c>
      <c r="Y1253" s="153">
        <v>2.6098722477000003</v>
      </c>
      <c r="Z1253" s="153">
        <v>0.15880426711000001</v>
      </c>
      <c r="AA1253" s="153">
        <v>0.14987917402000001</v>
      </c>
      <c r="AB1253" s="178">
        <v>1.0525448457</v>
      </c>
      <c r="AC1253" s="177">
        <v>0.85119326120000005</v>
      </c>
      <c r="AD1253" s="153">
        <v>-0.12114056507000001</v>
      </c>
      <c r="AE1253" s="153">
        <v>-0.12114056507000001</v>
      </c>
      <c r="AF1253" s="181">
        <v>201.53597379999999</v>
      </c>
      <c r="AG1253" s="180">
        <v>117449.23731</v>
      </c>
      <c r="AH1253" s="180">
        <v>-6092.96065</v>
      </c>
      <c r="AI1253" s="128" t="s">
        <v>46</v>
      </c>
      <c r="AJ1253" s="128" t="s">
        <v>46</v>
      </c>
      <c r="AK1253" s="128" t="s">
        <v>46</v>
      </c>
    </row>
    <row r="1254" spans="1:37" ht="14.75" customHeight="1" x14ac:dyDescent="0.35">
      <c r="A1254" s="8"/>
      <c r="B1254" s="129">
        <v>52314487000180</v>
      </c>
      <c r="C1254" s="125" t="s">
        <v>8952</v>
      </c>
      <c r="D1254" s="122"/>
      <c r="E1254" s="126" t="s">
        <v>8950</v>
      </c>
      <c r="F1254" s="126" t="s">
        <v>114</v>
      </c>
      <c r="G1254" s="126" t="s">
        <v>115</v>
      </c>
      <c r="H1254" s="127">
        <v>10000</v>
      </c>
      <c r="I1254" s="127">
        <v>5000</v>
      </c>
      <c r="J1254" s="127">
        <v>5000</v>
      </c>
      <c r="K1254" s="126" t="s">
        <v>214</v>
      </c>
      <c r="L1254" s="126" t="s">
        <v>3556</v>
      </c>
      <c r="M1254" s="153">
        <v>1.3000000000000001E-2</v>
      </c>
      <c r="N1254" s="128" t="s">
        <v>8364</v>
      </c>
      <c r="O1254" s="155">
        <v>45198</v>
      </c>
      <c r="P1254" s="153">
        <v>3.7602481644999998E-2</v>
      </c>
      <c r="Q1254" s="153">
        <v>0.28739082857999998</v>
      </c>
      <c r="R1254" s="153">
        <v>0.30037340541000002</v>
      </c>
      <c r="S1254" s="153">
        <v>0.60314668599999999</v>
      </c>
      <c r="T1254" s="153" t="s">
        <v>46</v>
      </c>
      <c r="U1254" s="153">
        <v>3.0823467934000002</v>
      </c>
      <c r="V1254" s="153">
        <v>2.7735422746</v>
      </c>
      <c r="W1254" s="153">
        <v>2.2559074801999999</v>
      </c>
      <c r="X1254" s="153">
        <v>2.3347823992999999</v>
      </c>
      <c r="Y1254" s="153" t="s">
        <v>46</v>
      </c>
      <c r="Z1254" s="153">
        <v>0.16667981633000001</v>
      </c>
      <c r="AA1254" s="153">
        <v>0.15354511474000002</v>
      </c>
      <c r="AB1254" s="178">
        <v>0.98157656504000002</v>
      </c>
      <c r="AC1254" s="177">
        <v>0.92695106881</v>
      </c>
      <c r="AD1254" s="153">
        <v>-0.13045892385999999</v>
      </c>
      <c r="AE1254" s="153">
        <v>-0.13045892385999999</v>
      </c>
      <c r="AF1254" s="181">
        <v>160.3146686</v>
      </c>
      <c r="AG1254" s="180">
        <v>63267.107969999997</v>
      </c>
      <c r="AH1254" s="180">
        <v>7053.6638300000004</v>
      </c>
      <c r="AI1254" s="128" t="s">
        <v>46</v>
      </c>
      <c r="AJ1254" s="128" t="s">
        <v>46</v>
      </c>
      <c r="AK1254" s="128" t="s">
        <v>46</v>
      </c>
    </row>
    <row r="1255" spans="1:37" ht="14.75" customHeight="1" x14ac:dyDescent="0.35">
      <c r="A1255" s="8"/>
      <c r="B1255" s="129">
        <v>47511351000120</v>
      </c>
      <c r="C1255" s="125" t="s">
        <v>8953</v>
      </c>
      <c r="D1255" s="122"/>
      <c r="E1255" s="126" t="s">
        <v>8950</v>
      </c>
      <c r="F1255" s="126" t="s">
        <v>114</v>
      </c>
      <c r="G1255" s="126" t="s">
        <v>115</v>
      </c>
      <c r="H1255" s="127">
        <v>50000</v>
      </c>
      <c r="I1255" s="127">
        <v>10000</v>
      </c>
      <c r="J1255" s="127">
        <v>20000</v>
      </c>
      <c r="K1255" s="126" t="s">
        <v>214</v>
      </c>
      <c r="L1255" s="126" t="s">
        <v>3556</v>
      </c>
      <c r="M1255" s="153">
        <v>1.3000000000000001E-2</v>
      </c>
      <c r="N1255" s="128" t="s">
        <v>3553</v>
      </c>
      <c r="O1255" s="155">
        <v>44804</v>
      </c>
      <c r="P1255" s="153">
        <v>3.8708477539000002E-2</v>
      </c>
      <c r="Q1255" s="153">
        <v>0.29198358674000002</v>
      </c>
      <c r="R1255" s="153">
        <v>0.30828880981000001</v>
      </c>
      <c r="S1255" s="153">
        <v>0.62767746665000002</v>
      </c>
      <c r="T1255" s="153">
        <v>1.1269394131999999</v>
      </c>
      <c r="U1255" s="153">
        <v>3.1730073762000002</v>
      </c>
      <c r="V1255" s="153">
        <v>2.8178659191000004</v>
      </c>
      <c r="W1255" s="153">
        <v>2.3153548868999998</v>
      </c>
      <c r="X1255" s="153">
        <v>2.4297411154000002</v>
      </c>
      <c r="Y1255" s="153">
        <v>2.6364760356999999</v>
      </c>
      <c r="Z1255" s="153">
        <v>0.15470054177000001</v>
      </c>
      <c r="AA1255" s="153">
        <v>0.14790546429999998</v>
      </c>
      <c r="AB1255" s="178">
        <v>1.0900744390999999</v>
      </c>
      <c r="AC1255" s="177">
        <v>0.87538019346999996</v>
      </c>
      <c r="AD1255" s="153">
        <v>-0.11589365001000002</v>
      </c>
      <c r="AE1255" s="153">
        <v>-0.11589365001000002</v>
      </c>
      <c r="AF1255" s="181">
        <v>202.7477556</v>
      </c>
      <c r="AG1255" s="180">
        <v>98522.769669999994</v>
      </c>
      <c r="AH1255" s="180">
        <v>-3449.86393</v>
      </c>
      <c r="AI1255" s="128" t="s">
        <v>46</v>
      </c>
      <c r="AJ1255" s="128" t="s">
        <v>46</v>
      </c>
      <c r="AK1255" s="128" t="s">
        <v>46</v>
      </c>
    </row>
    <row r="1256" spans="1:37" ht="14.75" customHeight="1" x14ac:dyDescent="0.35">
      <c r="A1256" s="8"/>
      <c r="B1256" s="129">
        <v>47512697000143</v>
      </c>
      <c r="C1256" s="125" t="s">
        <v>8954</v>
      </c>
      <c r="D1256" s="122"/>
      <c r="E1256" s="126" t="s">
        <v>8950</v>
      </c>
      <c r="F1256" s="126" t="s">
        <v>114</v>
      </c>
      <c r="G1256" s="126" t="s">
        <v>115</v>
      </c>
      <c r="H1256" s="127">
        <v>0</v>
      </c>
      <c r="I1256" s="127">
        <v>0</v>
      </c>
      <c r="J1256" s="127">
        <v>0</v>
      </c>
      <c r="K1256" s="126" t="s">
        <v>215</v>
      </c>
      <c r="L1256" s="126" t="s">
        <v>7441</v>
      </c>
      <c r="M1256" s="153">
        <v>2E-3</v>
      </c>
      <c r="N1256" s="128" t="s">
        <v>46</v>
      </c>
      <c r="O1256" s="155">
        <v>44804</v>
      </c>
      <c r="P1256" s="153">
        <v>4.5184314677000001E-2</v>
      </c>
      <c r="Q1256" s="153">
        <v>0.34634352131000001</v>
      </c>
      <c r="R1256" s="153">
        <v>0.36384264569000002</v>
      </c>
      <c r="S1256" s="153">
        <v>0.76133405479000005</v>
      </c>
      <c r="T1256" s="153">
        <v>1.4058849204000001</v>
      </c>
      <c r="U1256" s="153">
        <v>3.7038440379999997</v>
      </c>
      <c r="V1256" s="153">
        <v>3.3424810480000002</v>
      </c>
      <c r="W1256" s="153">
        <v>2.7325832821000002</v>
      </c>
      <c r="X1256" s="153">
        <v>2.9471261177000003</v>
      </c>
      <c r="Y1256" s="153">
        <v>3.2890693662000001</v>
      </c>
      <c r="Z1256" s="153">
        <v>0.18517727280999999</v>
      </c>
      <c r="AA1256" s="153">
        <v>0.17111087302000003</v>
      </c>
      <c r="AB1256" s="178">
        <v>1.2124149505999999</v>
      </c>
      <c r="AC1256" s="177">
        <v>1.0559256041</v>
      </c>
      <c r="AD1256" s="153">
        <v>-0.13991278031000001</v>
      </c>
      <c r="AE1256" s="153">
        <v>-0.13991278031000001</v>
      </c>
      <c r="AF1256" s="181">
        <v>229.73465210000001</v>
      </c>
      <c r="AG1256" s="180">
        <v>1561189.5347</v>
      </c>
      <c r="AH1256" s="180">
        <v>84036.992440000002</v>
      </c>
      <c r="AI1256" s="128" t="s">
        <v>46</v>
      </c>
      <c r="AJ1256" s="128" t="s">
        <v>46</v>
      </c>
      <c r="AK1256" s="128" t="s">
        <v>46</v>
      </c>
    </row>
    <row r="1257" spans="1:37" ht="14.75" customHeight="1" x14ac:dyDescent="0.35">
      <c r="A1257" s="8"/>
      <c r="B1257" s="129">
        <v>55583687000127</v>
      </c>
      <c r="C1257" s="125" t="s">
        <v>8955</v>
      </c>
      <c r="D1257" s="122"/>
      <c r="E1257" s="126" t="s">
        <v>8950</v>
      </c>
      <c r="F1257" s="126" t="s">
        <v>114</v>
      </c>
      <c r="G1257" s="126" t="s">
        <v>115</v>
      </c>
      <c r="H1257" s="127">
        <v>50000</v>
      </c>
      <c r="I1257" s="127">
        <v>10000</v>
      </c>
      <c r="J1257" s="127">
        <v>20000</v>
      </c>
      <c r="K1257" s="126" t="s">
        <v>214</v>
      </c>
      <c r="L1257" s="126" t="s">
        <v>3556</v>
      </c>
      <c r="M1257" s="153">
        <v>1.3000000000000001E-2</v>
      </c>
      <c r="N1257" s="128" t="s">
        <v>8364</v>
      </c>
      <c r="O1257" s="155">
        <v>45469</v>
      </c>
      <c r="P1257" s="153">
        <v>3.7456689474999999E-2</v>
      </c>
      <c r="Q1257" s="153">
        <v>0.28935525352999997</v>
      </c>
      <c r="R1257" s="153">
        <v>0.30074873081999998</v>
      </c>
      <c r="S1257" s="153" t="s">
        <v>46</v>
      </c>
      <c r="T1257" s="153" t="s">
        <v>46</v>
      </c>
      <c r="U1257" s="153">
        <v>3.0703959324999999</v>
      </c>
      <c r="V1257" s="153">
        <v>2.7925004845000001</v>
      </c>
      <c r="W1257" s="153">
        <v>2.258726303</v>
      </c>
      <c r="X1257" s="153" t="s">
        <v>46</v>
      </c>
      <c r="Y1257" s="153" t="s">
        <v>46</v>
      </c>
      <c r="Z1257" s="153">
        <v>0.16848615909</v>
      </c>
      <c r="AA1257" s="153">
        <v>0.16758780552000002</v>
      </c>
      <c r="AB1257" s="178">
        <v>0.97508523380000001</v>
      </c>
      <c r="AC1257" s="177">
        <v>0.72541871169000005</v>
      </c>
      <c r="AD1257" s="153">
        <v>-0.1317516101</v>
      </c>
      <c r="AE1257" s="153">
        <v>-0.1317516101</v>
      </c>
      <c r="AF1257" s="181">
        <v>132.2666983</v>
      </c>
      <c r="AG1257" s="180">
        <v>96988.59564</v>
      </c>
      <c r="AH1257" s="180">
        <v>25501.083890000002</v>
      </c>
      <c r="AI1257" s="128" t="s">
        <v>46</v>
      </c>
      <c r="AJ1257" s="128" t="s">
        <v>46</v>
      </c>
      <c r="AK1257" s="128" t="s">
        <v>46</v>
      </c>
    </row>
    <row r="1258" spans="1:37" ht="14.75" customHeight="1" x14ac:dyDescent="0.35">
      <c r="A1258" s="8"/>
      <c r="B1258" s="129">
        <v>52818575000110</v>
      </c>
      <c r="C1258" s="125" t="s">
        <v>8956</v>
      </c>
      <c r="D1258" s="122"/>
      <c r="E1258" s="126" t="s">
        <v>8898</v>
      </c>
      <c r="F1258" s="126" t="s">
        <v>163</v>
      </c>
      <c r="G1258" s="126" t="s">
        <v>6822</v>
      </c>
      <c r="H1258" s="127">
        <v>100</v>
      </c>
      <c r="I1258" s="127">
        <v>100</v>
      </c>
      <c r="J1258" s="127">
        <v>100</v>
      </c>
      <c r="K1258" s="126" t="s">
        <v>215</v>
      </c>
      <c r="L1258" s="126" t="s">
        <v>215</v>
      </c>
      <c r="M1258" s="153">
        <v>1.5E-3</v>
      </c>
      <c r="N1258" s="128" t="s">
        <v>46</v>
      </c>
      <c r="O1258" s="155">
        <v>45251</v>
      </c>
      <c r="P1258" s="153">
        <v>1.2170441597999999E-2</v>
      </c>
      <c r="Q1258" s="153">
        <v>0.10379069979000001</v>
      </c>
      <c r="R1258" s="153">
        <v>0.13313717346000001</v>
      </c>
      <c r="S1258" s="153" t="s">
        <v>46</v>
      </c>
      <c r="T1258" s="153" t="s">
        <v>46</v>
      </c>
      <c r="U1258" s="153">
        <v>0.99763419838999989</v>
      </c>
      <c r="V1258" s="153">
        <v>1.0016599868</v>
      </c>
      <c r="W1258" s="153">
        <v>0.99990591746000002</v>
      </c>
      <c r="X1258" s="153" t="s">
        <v>46</v>
      </c>
      <c r="Y1258" s="153" t="s">
        <v>46</v>
      </c>
      <c r="Z1258" s="153">
        <v>1.3971264091999999E-3</v>
      </c>
      <c r="AA1258" s="153">
        <v>1.2847807441000001E-3</v>
      </c>
      <c r="AB1258" s="178">
        <v>-9.0535636406000007E-3</v>
      </c>
      <c r="AC1258" s="177">
        <v>-7.0425201876999993E-2</v>
      </c>
      <c r="AD1258" s="153">
        <v>0</v>
      </c>
      <c r="AE1258" s="153">
        <v>0</v>
      </c>
      <c r="AF1258" s="181">
        <v>1.2383876</v>
      </c>
      <c r="AG1258" s="180">
        <v>195117.55040000001</v>
      </c>
      <c r="AH1258" s="180">
        <v>32432.514159999999</v>
      </c>
      <c r="AI1258" s="128" t="s">
        <v>46</v>
      </c>
      <c r="AJ1258" s="128" t="s">
        <v>46</v>
      </c>
      <c r="AK1258" s="128" t="s">
        <v>46</v>
      </c>
    </row>
    <row r="1259" spans="1:37" ht="14.75" customHeight="1" x14ac:dyDescent="0.35">
      <c r="A1259" s="8"/>
      <c r="B1259" s="129">
        <v>47510058000149</v>
      </c>
      <c r="C1259" s="125" t="s">
        <v>8957</v>
      </c>
      <c r="D1259" s="122"/>
      <c r="E1259" s="126" t="s">
        <v>8950</v>
      </c>
      <c r="F1259" s="126" t="s">
        <v>114</v>
      </c>
      <c r="G1259" s="126" t="s">
        <v>115</v>
      </c>
      <c r="H1259" s="127">
        <v>50000</v>
      </c>
      <c r="I1259" s="127">
        <v>10000</v>
      </c>
      <c r="J1259" s="127">
        <v>20000</v>
      </c>
      <c r="K1259" s="126" t="s">
        <v>214</v>
      </c>
      <c r="L1259" s="126" t="s">
        <v>3556</v>
      </c>
      <c r="M1259" s="153">
        <v>1.3000000000000001E-2</v>
      </c>
      <c r="N1259" s="128" t="s">
        <v>3553</v>
      </c>
      <c r="O1259" s="155">
        <v>44917</v>
      </c>
      <c r="P1259" s="153">
        <v>3.7709996200999997E-2</v>
      </c>
      <c r="Q1259" s="153">
        <v>0.29152171768000001</v>
      </c>
      <c r="R1259" s="153">
        <v>0.30467712101</v>
      </c>
      <c r="S1259" s="153">
        <v>0.61431782833000004</v>
      </c>
      <c r="T1259" s="153" t="s">
        <v>46</v>
      </c>
      <c r="U1259" s="153">
        <v>3.0911599655999997</v>
      </c>
      <c r="V1259" s="153">
        <v>2.8134085279000001</v>
      </c>
      <c r="W1259" s="153">
        <v>2.2882298631000002</v>
      </c>
      <c r="X1259" s="153">
        <v>2.3780259204999998</v>
      </c>
      <c r="Y1259" s="153" t="s">
        <v>46</v>
      </c>
      <c r="Z1259" s="153">
        <v>0.16820897121</v>
      </c>
      <c r="AA1259" s="153">
        <v>0.14730541943</v>
      </c>
      <c r="AB1259" s="178">
        <v>0.99758160660999995</v>
      </c>
      <c r="AC1259" s="177">
        <v>1.2309230434</v>
      </c>
      <c r="AD1259" s="153">
        <v>-0.13149054688</v>
      </c>
      <c r="AE1259" s="153">
        <v>-0.13149054688</v>
      </c>
      <c r="AF1259" s="181">
        <v>213.51025390000001</v>
      </c>
      <c r="AG1259" s="180">
        <v>254123.02424</v>
      </c>
      <c r="AH1259" s="180">
        <v>26818.19111</v>
      </c>
      <c r="AI1259" s="128" t="s">
        <v>46</v>
      </c>
      <c r="AJ1259" s="128" t="s">
        <v>46</v>
      </c>
      <c r="AK1259" s="128" t="s">
        <v>46</v>
      </c>
    </row>
    <row r="1260" spans="1:37" ht="14.75" customHeight="1" x14ac:dyDescent="0.35">
      <c r="A1260" s="8"/>
      <c r="B1260" s="129">
        <v>34258729000184</v>
      </c>
      <c r="C1260" s="125" t="s">
        <v>8958</v>
      </c>
      <c r="D1260" s="122" t="s">
        <v>3395</v>
      </c>
      <c r="E1260" s="126" t="s">
        <v>7493</v>
      </c>
      <c r="F1260" s="126" t="s">
        <v>114</v>
      </c>
      <c r="G1260" s="126" t="s">
        <v>115</v>
      </c>
      <c r="H1260" s="127" t="s">
        <v>46</v>
      </c>
      <c r="I1260" s="127" t="s">
        <v>46</v>
      </c>
      <c r="J1260" s="127" t="s">
        <v>46</v>
      </c>
      <c r="K1260" s="126" t="s">
        <v>222</v>
      </c>
      <c r="L1260" s="126" t="s">
        <v>221</v>
      </c>
      <c r="M1260" s="153">
        <v>1.6500000000000001E-2</v>
      </c>
      <c r="N1260" s="128" t="s">
        <v>8959</v>
      </c>
      <c r="O1260" s="155">
        <v>43692</v>
      </c>
      <c r="P1260" s="153">
        <v>5.6205907866E-2</v>
      </c>
      <c r="Q1260" s="153">
        <v>0.42279762482000005</v>
      </c>
      <c r="R1260" s="153">
        <v>0.17378070975000001</v>
      </c>
      <c r="S1260" s="153">
        <v>0.30158708510999999</v>
      </c>
      <c r="T1260" s="153">
        <v>0.34775625825000001</v>
      </c>
      <c r="U1260" s="153">
        <v>4.6073049516999998</v>
      </c>
      <c r="V1260" s="153">
        <v>4.0803218802999996</v>
      </c>
      <c r="W1260" s="153">
        <v>1.3051528397000001</v>
      </c>
      <c r="X1260" s="153">
        <v>1.1674443954</v>
      </c>
      <c r="Y1260" s="153">
        <v>0.81357616069000005</v>
      </c>
      <c r="Z1260" s="153">
        <v>0.20566593063999999</v>
      </c>
      <c r="AA1260" s="153">
        <v>0.26387289164</v>
      </c>
      <c r="AB1260" s="178">
        <v>0.28296686859999998</v>
      </c>
      <c r="AC1260" s="177">
        <v>0.11529617772</v>
      </c>
      <c r="AD1260" s="153">
        <v>-0.20161389149</v>
      </c>
      <c r="AE1260" s="153">
        <v>-0.47112066872000002</v>
      </c>
      <c r="AF1260" s="181">
        <v>1.6510653</v>
      </c>
      <c r="AG1260" s="180">
        <v>83402.854680000004</v>
      </c>
      <c r="AH1260" s="180">
        <v>-757.16789000000006</v>
      </c>
      <c r="AI1260" s="128" t="s">
        <v>46</v>
      </c>
      <c r="AJ1260" s="128" t="s">
        <v>46</v>
      </c>
      <c r="AK1260" s="128" t="s">
        <v>46</v>
      </c>
    </row>
    <row r="1261" spans="1:37" ht="14.75" customHeight="1" x14ac:dyDescent="0.35">
      <c r="A1261" s="8"/>
      <c r="B1261" s="129">
        <v>43508859000119</v>
      </c>
      <c r="C1261" s="125" t="s">
        <v>8960</v>
      </c>
      <c r="D1261" s="122"/>
      <c r="E1261" s="126" t="s">
        <v>8961</v>
      </c>
      <c r="F1261" s="126" t="s">
        <v>163</v>
      </c>
      <c r="G1261" s="126" t="s">
        <v>3547</v>
      </c>
      <c r="H1261" s="127" t="s">
        <v>46</v>
      </c>
      <c r="I1261" s="127" t="s">
        <v>46</v>
      </c>
      <c r="J1261" s="127" t="s">
        <v>46</v>
      </c>
      <c r="K1261" s="126" t="s">
        <v>8962</v>
      </c>
      <c r="L1261" s="126" t="s">
        <v>222</v>
      </c>
      <c r="M1261" s="153">
        <v>8.0000000000000002E-3</v>
      </c>
      <c r="N1261" s="128" t="s">
        <v>3373</v>
      </c>
      <c r="O1261" s="155">
        <v>44510</v>
      </c>
      <c r="P1261" s="153">
        <v>5.4029630919000008E-3</v>
      </c>
      <c r="Q1261" s="153">
        <v>8.4768555448999999E-2</v>
      </c>
      <c r="R1261" s="153">
        <v>0.10730213552000001</v>
      </c>
      <c r="S1261" s="153">
        <v>0.24599663395000002</v>
      </c>
      <c r="T1261" s="153">
        <v>0.38016040009999996</v>
      </c>
      <c r="U1261" s="153">
        <v>0.44289113997000001</v>
      </c>
      <c r="V1261" s="153">
        <v>0.8180816808100001</v>
      </c>
      <c r="W1261" s="153">
        <v>0.80587590580000001</v>
      </c>
      <c r="X1261" s="153">
        <v>0.95225361354000004</v>
      </c>
      <c r="Y1261" s="153">
        <v>0.88938568731000001</v>
      </c>
      <c r="Z1261" s="153">
        <v>1.0486652448000001E-2</v>
      </c>
      <c r="AA1261" s="153">
        <v>1.3409755104E-2</v>
      </c>
      <c r="AB1261" s="178">
        <v>-2.1728433480999998</v>
      </c>
      <c r="AC1261" s="177">
        <v>-0.49862423815000001</v>
      </c>
      <c r="AD1261" s="153">
        <v>-7.0648679459999995E-3</v>
      </c>
      <c r="AE1261" s="153">
        <v>-1.8773905208E-2</v>
      </c>
      <c r="AF1261" s="181">
        <v>1.5315985000000001</v>
      </c>
      <c r="AG1261" s="180">
        <v>22628.832310000002</v>
      </c>
      <c r="AH1261" s="180">
        <v>-5358.8487699999996</v>
      </c>
      <c r="AI1261" s="128" t="s">
        <v>46</v>
      </c>
      <c r="AJ1261" s="128" t="s">
        <v>46</v>
      </c>
      <c r="AK1261" s="128" t="s">
        <v>46</v>
      </c>
    </row>
    <row r="1262" spans="1:37" ht="14.75" customHeight="1" x14ac:dyDescent="0.35">
      <c r="A1262" s="8"/>
      <c r="B1262" s="129">
        <v>34429833000194</v>
      </c>
      <c r="C1262" s="125" t="s">
        <v>8963</v>
      </c>
      <c r="D1262" s="122" t="s">
        <v>3393</v>
      </c>
      <c r="E1262" s="126" t="s">
        <v>8964</v>
      </c>
      <c r="F1262" s="126" t="s">
        <v>114</v>
      </c>
      <c r="G1262" s="126" t="s">
        <v>115</v>
      </c>
      <c r="H1262" s="127">
        <v>500</v>
      </c>
      <c r="I1262" s="127">
        <v>500</v>
      </c>
      <c r="J1262" s="127">
        <v>500</v>
      </c>
      <c r="K1262" s="126" t="s">
        <v>222</v>
      </c>
      <c r="L1262" s="126" t="s">
        <v>221</v>
      </c>
      <c r="M1262" s="153">
        <v>1.9299999999999998E-2</v>
      </c>
      <c r="N1262" s="128" t="s">
        <v>7488</v>
      </c>
      <c r="O1262" s="155">
        <v>43788</v>
      </c>
      <c r="P1262" s="153">
        <v>2.5292761832999999E-2</v>
      </c>
      <c r="Q1262" s="153">
        <v>0.2852312354</v>
      </c>
      <c r="R1262" s="153">
        <v>0.12119507858</v>
      </c>
      <c r="S1262" s="153">
        <v>0.18488413725</v>
      </c>
      <c r="T1262" s="153">
        <v>0.34548545914000001</v>
      </c>
      <c r="U1262" s="153">
        <v>2.0732956954000001</v>
      </c>
      <c r="V1262" s="153">
        <v>2.7527005414000003</v>
      </c>
      <c r="W1262" s="153">
        <v>0.91021668171000003</v>
      </c>
      <c r="X1262" s="153">
        <v>0.71568697893000011</v>
      </c>
      <c r="Y1262" s="153">
        <v>0.80826362360999993</v>
      </c>
      <c r="Z1262" s="153">
        <v>0.15660797253</v>
      </c>
      <c r="AA1262" s="153">
        <v>0.26317268785999998</v>
      </c>
      <c r="AB1262" s="178">
        <v>1.0158892681E-2</v>
      </c>
      <c r="AC1262" s="177">
        <v>-3.5872711527999999E-2</v>
      </c>
      <c r="AD1262" s="153">
        <v>-0.14800331236</v>
      </c>
      <c r="AE1262" s="153">
        <v>-0.49377015022999998</v>
      </c>
      <c r="AF1262" s="181">
        <v>1.3000046599999999</v>
      </c>
      <c r="AG1262" s="180">
        <v>21540.871950000001</v>
      </c>
      <c r="AH1262" s="180">
        <v>-7700.7843000000003</v>
      </c>
      <c r="AI1262" s="128" t="s">
        <v>46</v>
      </c>
      <c r="AJ1262" s="128" t="s">
        <v>46</v>
      </c>
      <c r="AK1262" s="128" t="s">
        <v>46</v>
      </c>
    </row>
    <row r="1263" spans="1:37" ht="14.75" customHeight="1" x14ac:dyDescent="0.35">
      <c r="A1263" s="8"/>
      <c r="B1263" s="129">
        <v>32041875000128</v>
      </c>
      <c r="C1263" s="125" t="s">
        <v>8965</v>
      </c>
      <c r="D1263" s="122"/>
      <c r="E1263" s="126" t="s">
        <v>8323</v>
      </c>
      <c r="F1263" s="126" t="s">
        <v>114</v>
      </c>
      <c r="G1263" s="126" t="s">
        <v>115</v>
      </c>
      <c r="H1263" s="127">
        <v>30000</v>
      </c>
      <c r="I1263" s="127">
        <v>30000</v>
      </c>
      <c r="J1263" s="127">
        <v>30000</v>
      </c>
      <c r="K1263" s="126" t="s">
        <v>214</v>
      </c>
      <c r="L1263" s="126" t="s">
        <v>3556</v>
      </c>
      <c r="M1263" s="153">
        <v>6.0000000000000001E-3</v>
      </c>
      <c r="N1263" s="128" t="s">
        <v>46</v>
      </c>
      <c r="O1263" s="155">
        <v>43481</v>
      </c>
      <c r="P1263" s="153">
        <v>2.4972917019E-2</v>
      </c>
      <c r="Q1263" s="153">
        <v>0.28794497622000004</v>
      </c>
      <c r="R1263" s="153">
        <v>0.12600322869</v>
      </c>
      <c r="S1263" s="153">
        <v>0.19777655700999999</v>
      </c>
      <c r="T1263" s="153">
        <v>0.35647834170000003</v>
      </c>
      <c r="U1263" s="153">
        <v>2.0470774089999999</v>
      </c>
      <c r="V1263" s="153">
        <v>2.778890225</v>
      </c>
      <c r="W1263" s="153">
        <v>0.94632754104000005</v>
      </c>
      <c r="X1263" s="153">
        <v>0.76559356955000002</v>
      </c>
      <c r="Y1263" s="153">
        <v>0.83398148482000001</v>
      </c>
      <c r="Z1263" s="153">
        <v>0.15413558879</v>
      </c>
      <c r="AA1263" s="153">
        <v>0.24876109572000002</v>
      </c>
      <c r="AB1263" s="178">
        <v>3.5908950699999997E-2</v>
      </c>
      <c r="AC1263" s="177">
        <v>0.13324473084999999</v>
      </c>
      <c r="AD1263" s="153">
        <v>-0.14568971333</v>
      </c>
      <c r="AE1263" s="153">
        <v>-0.48112623299000001</v>
      </c>
      <c r="AF1263" s="181">
        <v>1.7809215</v>
      </c>
      <c r="AG1263" s="180">
        <v>17409.01799</v>
      </c>
      <c r="AH1263" s="180">
        <v>854.71478999999999</v>
      </c>
      <c r="AI1263" s="128" t="s">
        <v>46</v>
      </c>
      <c r="AJ1263" s="128" t="s">
        <v>46</v>
      </c>
      <c r="AK1263" s="128" t="s">
        <v>46</v>
      </c>
    </row>
    <row r="1264" spans="1:37" ht="14.75" customHeight="1" x14ac:dyDescent="0.35">
      <c r="A1264" s="8"/>
      <c r="B1264" s="129">
        <v>34428006000186</v>
      </c>
      <c r="C1264" s="125" t="s">
        <v>8966</v>
      </c>
      <c r="D1264" s="122"/>
      <c r="E1264" s="126" t="s">
        <v>8964</v>
      </c>
      <c r="F1264" s="126" t="s">
        <v>114</v>
      </c>
      <c r="G1264" s="126" t="s">
        <v>115</v>
      </c>
      <c r="H1264" s="127">
        <v>30000</v>
      </c>
      <c r="I1264" s="127">
        <v>30000</v>
      </c>
      <c r="J1264" s="127">
        <v>30000</v>
      </c>
      <c r="K1264" s="126" t="s">
        <v>222</v>
      </c>
      <c r="L1264" s="126" t="s">
        <v>221</v>
      </c>
      <c r="M1264" s="153">
        <v>1.9299999999999998E-2</v>
      </c>
      <c r="N1264" s="128" t="s">
        <v>46</v>
      </c>
      <c r="O1264" s="155">
        <v>43819</v>
      </c>
      <c r="P1264" s="153">
        <v>2.5388779720999999E-2</v>
      </c>
      <c r="Q1264" s="153">
        <v>0.28789203983</v>
      </c>
      <c r="R1264" s="153">
        <v>0.12325341929</v>
      </c>
      <c r="S1264" s="153">
        <v>0.18299583946999998</v>
      </c>
      <c r="T1264" s="153">
        <v>0.33592737859000005</v>
      </c>
      <c r="U1264" s="153">
        <v>2.0811664640000003</v>
      </c>
      <c r="V1264" s="153">
        <v>2.7783793480999996</v>
      </c>
      <c r="W1264" s="153">
        <v>0.92567552767999994</v>
      </c>
      <c r="X1264" s="153">
        <v>0.70837737332000006</v>
      </c>
      <c r="Y1264" s="153">
        <v>0.7859024832999999</v>
      </c>
      <c r="Z1264" s="153">
        <v>0.1568737687</v>
      </c>
      <c r="AA1264" s="153">
        <v>0.26393117786000003</v>
      </c>
      <c r="AB1264" s="178">
        <v>2.2225285873E-2</v>
      </c>
      <c r="AC1264" s="177">
        <v>-0.10748476018</v>
      </c>
      <c r="AD1264" s="153">
        <v>-0.14824363097000001</v>
      </c>
      <c r="AE1264" s="153">
        <v>-0.49246679995999998</v>
      </c>
      <c r="AF1264" s="181">
        <v>1.1639510023999999</v>
      </c>
      <c r="AG1264" s="180">
        <v>52388.497369999997</v>
      </c>
      <c r="AH1264" s="180">
        <v>-41381.671759999997</v>
      </c>
      <c r="AI1264" s="128" t="s">
        <v>46</v>
      </c>
      <c r="AJ1264" s="128" t="s">
        <v>46</v>
      </c>
      <c r="AK1264" s="128" t="s">
        <v>46</v>
      </c>
    </row>
    <row r="1265" spans="1:37" ht="14.75" customHeight="1" x14ac:dyDescent="0.35">
      <c r="A1265" s="8"/>
      <c r="B1265" s="129">
        <v>31493876000140</v>
      </c>
      <c r="C1265" s="125" t="s">
        <v>8967</v>
      </c>
      <c r="D1265" s="122"/>
      <c r="E1265" s="126" t="s">
        <v>8964</v>
      </c>
      <c r="F1265" s="126" t="s">
        <v>114</v>
      </c>
      <c r="G1265" s="126" t="s">
        <v>115</v>
      </c>
      <c r="H1265" s="127">
        <v>500</v>
      </c>
      <c r="I1265" s="127">
        <v>500</v>
      </c>
      <c r="J1265" s="127">
        <v>500</v>
      </c>
      <c r="K1265" s="126" t="s">
        <v>214</v>
      </c>
      <c r="L1265" s="126" t="s">
        <v>3556</v>
      </c>
      <c r="M1265" s="153">
        <v>1.9299999999999998E-2</v>
      </c>
      <c r="N1265" s="128" t="s">
        <v>8590</v>
      </c>
      <c r="O1265" s="155">
        <v>43404</v>
      </c>
      <c r="P1265" s="153">
        <v>2.5393796252999999E-2</v>
      </c>
      <c r="Q1265" s="153">
        <v>0.29467575623999998</v>
      </c>
      <c r="R1265" s="153">
        <v>0.12912537336999999</v>
      </c>
      <c r="S1265" s="153">
        <v>0.20372974858999998</v>
      </c>
      <c r="T1265" s="153">
        <v>0.36876102097000002</v>
      </c>
      <c r="U1265" s="153">
        <v>2.0815776787</v>
      </c>
      <c r="V1265" s="153">
        <v>2.8438474230000002</v>
      </c>
      <c r="W1265" s="153">
        <v>0.96977592037999993</v>
      </c>
      <c r="X1265" s="153">
        <v>0.78863838973</v>
      </c>
      <c r="Y1265" s="153">
        <v>0.86271682690000007</v>
      </c>
      <c r="Z1265" s="153">
        <v>0.15760508093</v>
      </c>
      <c r="AA1265" s="153">
        <v>0.24993483379</v>
      </c>
      <c r="AB1265" s="178">
        <v>5.6417338151000002E-2</v>
      </c>
      <c r="AC1265" s="177">
        <v>0.19979834083</v>
      </c>
      <c r="AD1265" s="153">
        <v>-0.14827392753999999</v>
      </c>
      <c r="AE1265" s="153">
        <v>-0.48891024166999997</v>
      </c>
      <c r="AF1265" s="181">
        <v>2.0088014900000002</v>
      </c>
      <c r="AG1265" s="180">
        <v>30503.214479999999</v>
      </c>
      <c r="AH1265" s="180">
        <v>-26932.038349999999</v>
      </c>
      <c r="AI1265" s="128" t="s">
        <v>46</v>
      </c>
      <c r="AJ1265" s="128" t="s">
        <v>46</v>
      </c>
      <c r="AK1265" s="128" t="s">
        <v>46</v>
      </c>
    </row>
    <row r="1266" spans="1:37" ht="14.75" customHeight="1" x14ac:dyDescent="0.35">
      <c r="A1266" s="8"/>
      <c r="B1266" s="129">
        <v>36352384000159</v>
      </c>
      <c r="C1266" s="125" t="s">
        <v>8968</v>
      </c>
      <c r="D1266" s="122"/>
      <c r="E1266" s="126" t="s">
        <v>8964</v>
      </c>
      <c r="F1266" s="126" t="s">
        <v>114</v>
      </c>
      <c r="G1266" s="126" t="s">
        <v>7496</v>
      </c>
      <c r="H1266" s="127" t="s">
        <v>46</v>
      </c>
      <c r="I1266" s="127" t="s">
        <v>46</v>
      </c>
      <c r="J1266" s="127" t="s">
        <v>46</v>
      </c>
      <c r="K1266" s="126" t="s">
        <v>214</v>
      </c>
      <c r="L1266" s="126" t="s">
        <v>3556</v>
      </c>
      <c r="M1266" s="153">
        <v>1.9299999999999998E-2</v>
      </c>
      <c r="N1266" s="128" t="s">
        <v>46</v>
      </c>
      <c r="O1266" s="155">
        <v>44029</v>
      </c>
      <c r="P1266" s="153">
        <v>2.7168019448999998E-2</v>
      </c>
      <c r="Q1266" s="153">
        <v>0.29355077942000002</v>
      </c>
      <c r="R1266" s="153">
        <v>0.13669032086999999</v>
      </c>
      <c r="S1266" s="153">
        <v>0.19254246623000001</v>
      </c>
      <c r="T1266" s="153">
        <v>0.33092653060000005</v>
      </c>
      <c r="U1266" s="153">
        <v>2.2270141216999999</v>
      </c>
      <c r="V1266" s="153">
        <v>2.8329905323000002</v>
      </c>
      <c r="W1266" s="153">
        <v>1.0265912753000002</v>
      </c>
      <c r="X1266" s="153">
        <v>0.74533239048</v>
      </c>
      <c r="Y1266" s="153">
        <v>0.77420299376000001</v>
      </c>
      <c r="Z1266" s="153">
        <v>0.15700535628000001</v>
      </c>
      <c r="AA1266" s="153">
        <v>0.19617347531000001</v>
      </c>
      <c r="AB1266" s="178">
        <v>9.9407041907000004E-2</v>
      </c>
      <c r="AC1266" s="177">
        <v>-0.13961836173</v>
      </c>
      <c r="AD1266" s="153">
        <v>-0.14216095483999999</v>
      </c>
      <c r="AE1266" s="153">
        <v>-0.36369621382</v>
      </c>
      <c r="AF1266" s="181">
        <v>1.2836982299999999</v>
      </c>
      <c r="AG1266" s="180">
        <v>17017.714110000001</v>
      </c>
      <c r="AH1266" s="180">
        <v>-9889.8697800000009</v>
      </c>
      <c r="AI1266" s="128" t="s">
        <v>46</v>
      </c>
      <c r="AJ1266" s="128" t="s">
        <v>46</v>
      </c>
      <c r="AK1266" s="128" t="s">
        <v>46</v>
      </c>
    </row>
    <row r="1267" spans="1:37" ht="14.75" customHeight="1" x14ac:dyDescent="0.35">
      <c r="A1267" s="8"/>
      <c r="B1267" s="129">
        <v>35957054000124</v>
      </c>
      <c r="C1267" s="125" t="s">
        <v>8969</v>
      </c>
      <c r="D1267" s="122"/>
      <c r="E1267" s="126" t="s">
        <v>8964</v>
      </c>
      <c r="F1267" s="126" t="s">
        <v>114</v>
      </c>
      <c r="G1267" s="126" t="s">
        <v>115</v>
      </c>
      <c r="H1267" s="127">
        <v>1000</v>
      </c>
      <c r="I1267" s="127">
        <v>1000</v>
      </c>
      <c r="J1267" s="127">
        <v>1000</v>
      </c>
      <c r="K1267" s="126" t="s">
        <v>222</v>
      </c>
      <c r="L1267" s="126" t="s">
        <v>221</v>
      </c>
      <c r="M1267" s="153">
        <v>1.9299999999999998E-2</v>
      </c>
      <c r="N1267" s="128" t="s">
        <v>7421</v>
      </c>
      <c r="O1267" s="155">
        <v>43977</v>
      </c>
      <c r="P1267" s="153">
        <v>2.7047351384999998E-2</v>
      </c>
      <c r="Q1267" s="153">
        <v>0.31294323070000002</v>
      </c>
      <c r="R1267" s="153">
        <v>0.14334260069000002</v>
      </c>
      <c r="S1267" s="153">
        <v>0.22073015130000001</v>
      </c>
      <c r="T1267" s="153">
        <v>0.35646005632</v>
      </c>
      <c r="U1267" s="153">
        <v>2.2171227313999999</v>
      </c>
      <c r="V1267" s="153">
        <v>3.0201425848000003</v>
      </c>
      <c r="W1267" s="153">
        <v>1.0765521823999999</v>
      </c>
      <c r="X1267" s="153">
        <v>0.85444699310999994</v>
      </c>
      <c r="Y1267" s="153">
        <v>0.83393870615999999</v>
      </c>
      <c r="Z1267" s="153">
        <v>0.16351408102000001</v>
      </c>
      <c r="AA1267" s="153">
        <v>0.20516059294000002</v>
      </c>
      <c r="AB1267" s="178">
        <v>0.13859559373999999</v>
      </c>
      <c r="AC1267" s="177">
        <v>3.1350342008E-2</v>
      </c>
      <c r="AD1267" s="153">
        <v>-0.14965423218999999</v>
      </c>
      <c r="AE1267" s="153">
        <v>-0.36462108358</v>
      </c>
      <c r="AF1267" s="181">
        <v>1.5201367800000001</v>
      </c>
      <c r="AG1267" s="180">
        <v>17917.854960000001</v>
      </c>
      <c r="AH1267" s="180">
        <v>-1502.0708</v>
      </c>
      <c r="AI1267" s="128" t="s">
        <v>46</v>
      </c>
      <c r="AJ1267" s="128" t="s">
        <v>46</v>
      </c>
      <c r="AK1267" s="128" t="s">
        <v>46</v>
      </c>
    </row>
    <row r="1268" spans="1:37" ht="14.75" customHeight="1" x14ac:dyDescent="0.35">
      <c r="A1268" s="8"/>
      <c r="B1268" s="129">
        <v>31533145000181</v>
      </c>
      <c r="C1268" s="125" t="s">
        <v>8970</v>
      </c>
      <c r="D1268" s="122" t="s">
        <v>3393</v>
      </c>
      <c r="E1268" s="126" t="s">
        <v>8964</v>
      </c>
      <c r="F1268" s="126" t="s">
        <v>114</v>
      </c>
      <c r="G1268" s="126" t="s">
        <v>115</v>
      </c>
      <c r="H1268" s="127">
        <v>500</v>
      </c>
      <c r="I1268" s="127">
        <v>500</v>
      </c>
      <c r="J1268" s="127">
        <v>500</v>
      </c>
      <c r="K1268" s="126" t="s">
        <v>214</v>
      </c>
      <c r="L1268" s="126" t="s">
        <v>3556</v>
      </c>
      <c r="M1268" s="153">
        <v>2.9300000000000003E-2</v>
      </c>
      <c r="N1268" s="128" t="s">
        <v>46</v>
      </c>
      <c r="O1268" s="155">
        <v>43404</v>
      </c>
      <c r="P1268" s="153">
        <v>2.9234282742E-2</v>
      </c>
      <c r="Q1268" s="153">
        <v>0.31111095911999997</v>
      </c>
      <c r="R1268" s="153">
        <v>0.12997735481</v>
      </c>
      <c r="S1268" s="153">
        <v>0.16622093600999999</v>
      </c>
      <c r="T1268" s="153">
        <v>0.27286502011000002</v>
      </c>
      <c r="U1268" s="153">
        <v>2.3963896457000002</v>
      </c>
      <c r="V1268" s="153">
        <v>3.0024597565</v>
      </c>
      <c r="W1268" s="153">
        <v>0.97617459370999993</v>
      </c>
      <c r="X1268" s="153">
        <v>0.64344167813999997</v>
      </c>
      <c r="Y1268" s="153">
        <v>0.63836802409999993</v>
      </c>
      <c r="Z1268" s="153">
        <v>0.17730647454000001</v>
      </c>
      <c r="AA1268" s="153">
        <v>0.25916173841000001</v>
      </c>
      <c r="AB1268" s="178">
        <v>7.3304691308000006E-2</v>
      </c>
      <c r="AC1268" s="177">
        <v>0.20776184144000001</v>
      </c>
      <c r="AD1268" s="153">
        <v>-0.16450600197000001</v>
      </c>
      <c r="AE1268" s="153">
        <v>-0.49781354515999998</v>
      </c>
      <c r="AF1268" s="181">
        <v>2.0281045999999998</v>
      </c>
      <c r="AG1268" s="180">
        <v>78652.974690000003</v>
      </c>
      <c r="AH1268" s="180">
        <v>-84757.909060000005</v>
      </c>
      <c r="AI1268" s="128" t="s">
        <v>46</v>
      </c>
      <c r="AJ1268" s="128" t="s">
        <v>46</v>
      </c>
      <c r="AK1268" s="128" t="s">
        <v>46</v>
      </c>
    </row>
    <row r="1269" spans="1:37" ht="14.75" customHeight="1" x14ac:dyDescent="0.35">
      <c r="A1269" s="8"/>
      <c r="B1269" s="129">
        <v>39737043000190</v>
      </c>
      <c r="C1269" s="125" t="s">
        <v>8971</v>
      </c>
      <c r="D1269" s="122"/>
      <c r="E1269" s="126" t="s">
        <v>8964</v>
      </c>
      <c r="F1269" s="126" t="s">
        <v>114</v>
      </c>
      <c r="G1269" s="126" t="s">
        <v>7496</v>
      </c>
      <c r="H1269" s="127" t="s">
        <v>46</v>
      </c>
      <c r="I1269" s="127" t="s">
        <v>46</v>
      </c>
      <c r="J1269" s="127" t="s">
        <v>46</v>
      </c>
      <c r="K1269" s="126" t="s">
        <v>214</v>
      </c>
      <c r="L1269" s="126" t="s">
        <v>3556</v>
      </c>
      <c r="M1269" s="153">
        <v>0.02</v>
      </c>
      <c r="N1269" s="128" t="s">
        <v>46</v>
      </c>
      <c r="O1269" s="155">
        <v>44368</v>
      </c>
      <c r="P1269" s="153">
        <v>2.6791676861000001E-2</v>
      </c>
      <c r="Q1269" s="153">
        <v>0.28920807351</v>
      </c>
      <c r="R1269" s="153">
        <v>0.13250808763999999</v>
      </c>
      <c r="S1269" s="153">
        <v>0.18781603908</v>
      </c>
      <c r="T1269" s="153">
        <v>0.32550181782999998</v>
      </c>
      <c r="U1269" s="153">
        <v>2.1961646052999999</v>
      </c>
      <c r="V1269" s="153">
        <v>2.7910800842999999</v>
      </c>
      <c r="W1269" s="153">
        <v>0.99518126680999996</v>
      </c>
      <c r="X1269" s="153">
        <v>0.72703637860000003</v>
      </c>
      <c r="Y1269" s="153">
        <v>0.76151187207999993</v>
      </c>
      <c r="Z1269" s="153">
        <v>0.15634976386999999</v>
      </c>
      <c r="AA1269" s="153">
        <v>0.19618849422000001</v>
      </c>
      <c r="AB1269" s="178">
        <v>7.5074465815000005E-2</v>
      </c>
      <c r="AC1269" s="177">
        <v>-0.38716362036000002</v>
      </c>
      <c r="AD1269" s="153">
        <v>-0.14228579805</v>
      </c>
      <c r="AE1269" s="153">
        <v>-0.36535941542000006</v>
      </c>
      <c r="AF1269" s="181">
        <v>1.0555685686</v>
      </c>
      <c r="AG1269" s="180">
        <v>11909.683720000001</v>
      </c>
      <c r="AH1269" s="180">
        <v>-918</v>
      </c>
      <c r="AI1269" s="128" t="s">
        <v>46</v>
      </c>
      <c r="AJ1269" s="128" t="s">
        <v>46</v>
      </c>
      <c r="AK1269" s="128" t="s">
        <v>46</v>
      </c>
    </row>
    <row r="1270" spans="1:37" ht="14.75" customHeight="1" x14ac:dyDescent="0.35">
      <c r="A1270" s="8"/>
      <c r="B1270" s="129">
        <v>13574572000126</v>
      </c>
      <c r="C1270" s="125" t="s">
        <v>8972</v>
      </c>
      <c r="D1270" s="122" t="s">
        <v>3393</v>
      </c>
      <c r="E1270" s="126" t="s">
        <v>8898</v>
      </c>
      <c r="F1270" s="126" t="s">
        <v>114</v>
      </c>
      <c r="G1270" s="126" t="s">
        <v>5078</v>
      </c>
      <c r="H1270" s="127">
        <v>1000</v>
      </c>
      <c r="I1270" s="127">
        <v>1000</v>
      </c>
      <c r="J1270" s="127">
        <v>1000</v>
      </c>
      <c r="K1270" s="126" t="s">
        <v>214</v>
      </c>
      <c r="L1270" s="126" t="s">
        <v>3556</v>
      </c>
      <c r="M1270" s="153">
        <v>7.4999999999999997E-3</v>
      </c>
      <c r="N1270" s="128" t="s">
        <v>8973</v>
      </c>
      <c r="O1270" s="155">
        <v>40742</v>
      </c>
      <c r="P1270" s="153">
        <v>2.8224478496000002E-2</v>
      </c>
      <c r="Q1270" s="153">
        <v>0.24760820291999999</v>
      </c>
      <c r="R1270" s="153">
        <v>0.13743331252999999</v>
      </c>
      <c r="S1270" s="153">
        <v>0.21787866486999999</v>
      </c>
      <c r="T1270" s="153">
        <v>0.20973857232000001</v>
      </c>
      <c r="U1270" s="153">
        <v>2.3136140750000003</v>
      </c>
      <c r="V1270" s="153">
        <v>2.3896093752000001</v>
      </c>
      <c r="W1270" s="153">
        <v>1.0321713979</v>
      </c>
      <c r="X1270" s="153">
        <v>0.84340888168999995</v>
      </c>
      <c r="Y1270" s="153">
        <v>0.49068362788000003</v>
      </c>
      <c r="Z1270" s="153">
        <v>0.14461305435999999</v>
      </c>
      <c r="AA1270" s="153">
        <v>0.19824226852999999</v>
      </c>
      <c r="AB1270" s="178">
        <v>9.9215812641000004E-2</v>
      </c>
      <c r="AC1270" s="177">
        <v>4.7954870662999999E-2</v>
      </c>
      <c r="AD1270" s="153">
        <v>-0.1090534068</v>
      </c>
      <c r="AE1270" s="153">
        <v>-0.42265723943</v>
      </c>
      <c r="AF1270" s="181">
        <v>2.8374019000000001</v>
      </c>
      <c r="AG1270" s="180">
        <v>11376.44628</v>
      </c>
      <c r="AH1270" s="180">
        <v>-329.25984999999997</v>
      </c>
      <c r="AI1270" s="128" t="s">
        <v>46</v>
      </c>
      <c r="AJ1270" s="128" t="s">
        <v>46</v>
      </c>
      <c r="AK1270" s="128" t="s">
        <v>46</v>
      </c>
    </row>
    <row r="1271" spans="1:37" ht="14.75" customHeight="1" x14ac:dyDescent="0.35">
      <c r="A1271" s="8"/>
      <c r="B1271" s="129">
        <v>44178351000162</v>
      </c>
      <c r="C1271" s="125" t="s">
        <v>8974</v>
      </c>
      <c r="D1271" s="122"/>
      <c r="E1271" s="126" t="s">
        <v>8975</v>
      </c>
      <c r="F1271" s="126" t="s">
        <v>114</v>
      </c>
      <c r="G1271" s="126" t="s">
        <v>115</v>
      </c>
      <c r="H1271" s="127" t="s">
        <v>46</v>
      </c>
      <c r="I1271" s="127" t="s">
        <v>46</v>
      </c>
      <c r="J1271" s="127" t="s">
        <v>46</v>
      </c>
      <c r="K1271" s="126" t="s">
        <v>7905</v>
      </c>
      <c r="L1271" s="126" t="s">
        <v>8976</v>
      </c>
      <c r="M1271" s="153">
        <v>0.02</v>
      </c>
      <c r="N1271" s="128" t="s">
        <v>46</v>
      </c>
      <c r="O1271" s="155">
        <v>45328</v>
      </c>
      <c r="P1271" s="153">
        <v>-4.5683030429999995E-3</v>
      </c>
      <c r="Q1271" s="153">
        <v>1.3917428811000001E-2</v>
      </c>
      <c r="R1271" s="153">
        <v>-4.9814875549E-2</v>
      </c>
      <c r="S1271" s="153" t="s">
        <v>46</v>
      </c>
      <c r="T1271" s="153" t="s">
        <v>46</v>
      </c>
      <c r="U1271" s="153">
        <v>-0.37447247150000001</v>
      </c>
      <c r="V1271" s="153">
        <v>0.13431387963999999</v>
      </c>
      <c r="W1271" s="153">
        <v>-0.37412683131000002</v>
      </c>
      <c r="X1271" s="153" t="s">
        <v>46</v>
      </c>
      <c r="Y1271" s="153" t="s">
        <v>46</v>
      </c>
      <c r="Z1271" s="153">
        <v>9.4859273565999991E-2</v>
      </c>
      <c r="AA1271" s="153">
        <v>8.8739778985999995E-2</v>
      </c>
      <c r="AB1271" s="178">
        <v>-1.6693330392000001</v>
      </c>
      <c r="AC1271" s="177">
        <v>-1.2934256120000001</v>
      </c>
      <c r="AD1271" s="153">
        <v>-8.6263505623000003E-2</v>
      </c>
      <c r="AE1271" s="153">
        <v>-0.10429138005000001</v>
      </c>
      <c r="AF1271" s="181">
        <v>1.2998673700000001</v>
      </c>
      <c r="AG1271" s="180">
        <v>48335.130749999997</v>
      </c>
      <c r="AH1271" s="180">
        <v>-66.264100002000006</v>
      </c>
      <c r="AI1271" s="128" t="s">
        <v>46</v>
      </c>
      <c r="AJ1271" s="128" t="s">
        <v>46</v>
      </c>
      <c r="AK1271" s="128" t="s">
        <v>46</v>
      </c>
    </row>
    <row r="1272" spans="1:37" ht="14.75" customHeight="1" x14ac:dyDescent="0.35">
      <c r="A1272" s="8"/>
      <c r="B1272" s="129">
        <v>42887842000157</v>
      </c>
      <c r="C1272" s="125" t="s">
        <v>8977</v>
      </c>
      <c r="D1272" s="122"/>
      <c r="E1272" s="126" t="s">
        <v>8978</v>
      </c>
      <c r="F1272" s="126" t="s">
        <v>114</v>
      </c>
      <c r="G1272" s="126" t="s">
        <v>267</v>
      </c>
      <c r="H1272" s="127">
        <v>50</v>
      </c>
      <c r="I1272" s="127">
        <v>50</v>
      </c>
      <c r="J1272" s="127">
        <v>30</v>
      </c>
      <c r="K1272" s="126" t="s">
        <v>214</v>
      </c>
      <c r="L1272" s="126" t="s">
        <v>3556</v>
      </c>
      <c r="M1272" s="153">
        <v>0.02</v>
      </c>
      <c r="N1272" s="128" t="s">
        <v>7971</v>
      </c>
      <c r="O1272" s="155">
        <v>44440</v>
      </c>
      <c r="P1272" s="153">
        <v>2.0818769123999999E-2</v>
      </c>
      <c r="Q1272" s="153">
        <v>0.16234862946</v>
      </c>
      <c r="R1272" s="153">
        <v>7.0730620864000006E-3</v>
      </c>
      <c r="S1272" s="153">
        <v>-7.0188635599999993E-2</v>
      </c>
      <c r="T1272" s="153">
        <v>0.14768397455000001</v>
      </c>
      <c r="U1272" s="153">
        <v>1.7065540211000001</v>
      </c>
      <c r="V1272" s="153">
        <v>1.5667889934999999</v>
      </c>
      <c r="W1272" s="153">
        <v>5.3121126509E-2</v>
      </c>
      <c r="X1272" s="153">
        <v>-0.27170039202000001</v>
      </c>
      <c r="Y1272" s="153">
        <v>0.34550682600999999</v>
      </c>
      <c r="Z1272" s="153">
        <v>0.172222391</v>
      </c>
      <c r="AA1272" s="153">
        <v>0.18949468485000001</v>
      </c>
      <c r="AB1272" s="178">
        <v>-0.57202162156000003</v>
      </c>
      <c r="AC1272" s="177">
        <v>-0.4800327412</v>
      </c>
      <c r="AD1272" s="153">
        <v>-0.1620768712</v>
      </c>
      <c r="AE1272" s="153">
        <v>-0.28536605390999997</v>
      </c>
      <c r="AF1272" s="181">
        <v>1.0049284999999999</v>
      </c>
      <c r="AG1272" s="180">
        <v>26247.416980000002</v>
      </c>
      <c r="AH1272" s="180">
        <v>-4735.8577800000003</v>
      </c>
      <c r="AI1272" s="128" t="s">
        <v>46</v>
      </c>
      <c r="AJ1272" s="128" t="s">
        <v>46</v>
      </c>
      <c r="AK1272" s="128" t="s">
        <v>46</v>
      </c>
    </row>
    <row r="1273" spans="1:37" ht="14.75" customHeight="1" x14ac:dyDescent="0.35">
      <c r="A1273" s="8"/>
      <c r="B1273" s="129">
        <v>53908527000185</v>
      </c>
      <c r="C1273" s="125" t="s">
        <v>8979</v>
      </c>
      <c r="D1273" s="122"/>
      <c r="E1273" s="126" t="s">
        <v>8978</v>
      </c>
      <c r="F1273" s="126" t="s">
        <v>163</v>
      </c>
      <c r="G1273" s="126" t="s">
        <v>3547</v>
      </c>
      <c r="H1273" s="127">
        <v>50</v>
      </c>
      <c r="I1273" s="127">
        <v>50</v>
      </c>
      <c r="J1273" s="127">
        <v>50</v>
      </c>
      <c r="K1273" s="126" t="s">
        <v>214</v>
      </c>
      <c r="L1273" s="126" t="s">
        <v>3554</v>
      </c>
      <c r="M1273" s="153">
        <v>8.0000000000000002E-3</v>
      </c>
      <c r="N1273" s="128" t="s">
        <v>8002</v>
      </c>
      <c r="O1273" s="155">
        <v>45351</v>
      </c>
      <c r="P1273" s="153">
        <v>1.9708261017999999E-2</v>
      </c>
      <c r="Q1273" s="153">
        <v>0.12000721488</v>
      </c>
      <c r="R1273" s="153">
        <v>8.1688820849999996E-2</v>
      </c>
      <c r="S1273" s="153" t="s">
        <v>46</v>
      </c>
      <c r="T1273" s="153" t="s">
        <v>46</v>
      </c>
      <c r="U1273" s="153">
        <v>1.6155235637000001</v>
      </c>
      <c r="V1273" s="153">
        <v>1.1581618153</v>
      </c>
      <c r="W1273" s="153">
        <v>0.61351111211999998</v>
      </c>
      <c r="X1273" s="153" t="s">
        <v>46</v>
      </c>
      <c r="Y1273" s="153" t="s">
        <v>46</v>
      </c>
      <c r="Z1273" s="153">
        <v>4.6210936633000001E-2</v>
      </c>
      <c r="AA1273" s="153">
        <v>4.1126901639999998E-2</v>
      </c>
      <c r="AB1273" s="178">
        <v>-0.96681315342999996</v>
      </c>
      <c r="AC1273" s="177">
        <v>-1.1814232462000001</v>
      </c>
      <c r="AD1273" s="153">
        <v>-4.5698060015999999E-2</v>
      </c>
      <c r="AE1273" s="153">
        <v>-5.5115307500000002E-2</v>
      </c>
      <c r="AF1273" s="181">
        <v>1.1096242999999999</v>
      </c>
      <c r="AG1273" s="180">
        <v>10088.944320000001</v>
      </c>
      <c r="AH1273" s="180">
        <v>-3547.32404</v>
      </c>
      <c r="AI1273" s="128" t="s">
        <v>46</v>
      </c>
      <c r="AJ1273" s="128" t="s">
        <v>46</v>
      </c>
      <c r="AK1273" s="128" t="s">
        <v>46</v>
      </c>
    </row>
    <row r="1274" spans="1:37" ht="14.75" customHeight="1" x14ac:dyDescent="0.35">
      <c r="A1274" s="8"/>
      <c r="B1274" s="129">
        <v>40265153000185</v>
      </c>
      <c r="C1274" s="125" t="s">
        <v>8980</v>
      </c>
      <c r="D1274" s="122"/>
      <c r="E1274" s="126" t="s">
        <v>8978</v>
      </c>
      <c r="F1274" s="126" t="s">
        <v>114</v>
      </c>
      <c r="G1274" s="126" t="s">
        <v>115</v>
      </c>
      <c r="H1274" s="127">
        <v>50</v>
      </c>
      <c r="I1274" s="127">
        <v>50</v>
      </c>
      <c r="J1274" s="127">
        <v>30</v>
      </c>
      <c r="K1274" s="126" t="s">
        <v>214</v>
      </c>
      <c r="L1274" s="126" t="s">
        <v>3556</v>
      </c>
      <c r="M1274" s="153">
        <v>0.02</v>
      </c>
      <c r="N1274" s="128" t="s">
        <v>8981</v>
      </c>
      <c r="O1274" s="155">
        <v>44232</v>
      </c>
      <c r="P1274" s="153">
        <v>4.7604131674000003E-2</v>
      </c>
      <c r="Q1274" s="153">
        <v>0.23372062274000002</v>
      </c>
      <c r="R1274" s="153">
        <v>0.19896606050999999</v>
      </c>
      <c r="S1274" s="153">
        <v>0.16498377986000001</v>
      </c>
      <c r="T1274" s="153">
        <v>0.13889654996</v>
      </c>
      <c r="U1274" s="153">
        <v>3.9022010304000001</v>
      </c>
      <c r="V1274" s="153">
        <v>2.2555835578000001</v>
      </c>
      <c r="W1274" s="153">
        <v>1.4943034773999999</v>
      </c>
      <c r="X1274" s="153">
        <v>0.63865264342000005</v>
      </c>
      <c r="Y1274" s="153">
        <v>0.32494863621000003</v>
      </c>
      <c r="Z1274" s="153">
        <v>0.14790717935</v>
      </c>
      <c r="AA1274" s="153">
        <v>0.17188261472999999</v>
      </c>
      <c r="AB1274" s="178">
        <v>0.47348886064000001</v>
      </c>
      <c r="AC1274" s="177">
        <v>-0.16008040262000001</v>
      </c>
      <c r="AD1274" s="153">
        <v>-7.541750033099999E-2</v>
      </c>
      <c r="AE1274" s="153">
        <v>-0.29115005046999998</v>
      </c>
      <c r="AF1274" s="181">
        <v>1.3300953</v>
      </c>
      <c r="AG1274" s="180">
        <v>18008.263800000001</v>
      </c>
      <c r="AH1274" s="180">
        <v>-658.21169999999995</v>
      </c>
      <c r="AI1274" s="128" t="s">
        <v>46</v>
      </c>
      <c r="AJ1274" s="128" t="s">
        <v>46</v>
      </c>
      <c r="AK1274" s="128" t="s">
        <v>46</v>
      </c>
    </row>
    <row r="1275" spans="1:37" ht="14.75" customHeight="1" x14ac:dyDescent="0.35">
      <c r="A1275" s="8"/>
      <c r="B1275" s="129">
        <v>36492413000188</v>
      </c>
      <c r="C1275" s="125" t="s">
        <v>8982</v>
      </c>
      <c r="D1275" s="122" t="s">
        <v>3393</v>
      </c>
      <c r="E1275" s="126" t="s">
        <v>8673</v>
      </c>
      <c r="F1275" s="126" t="s">
        <v>114</v>
      </c>
      <c r="G1275" s="126" t="s">
        <v>115</v>
      </c>
      <c r="H1275" s="127">
        <v>1000</v>
      </c>
      <c r="I1275" s="127">
        <v>500</v>
      </c>
      <c r="J1275" s="127">
        <v>0</v>
      </c>
      <c r="K1275" s="126" t="s">
        <v>216</v>
      </c>
      <c r="L1275" s="126" t="s">
        <v>223</v>
      </c>
      <c r="M1275" s="153">
        <v>1.4999999999999999E-2</v>
      </c>
      <c r="N1275" s="128" t="s">
        <v>7457</v>
      </c>
      <c r="O1275" s="155">
        <v>43938</v>
      </c>
      <c r="P1275" s="153">
        <v>2.0732992842999998E-2</v>
      </c>
      <c r="Q1275" s="153">
        <v>0.21024828839000001</v>
      </c>
      <c r="R1275" s="153">
        <v>9.0899344738999993E-2</v>
      </c>
      <c r="S1275" s="153">
        <v>0.18079417227</v>
      </c>
      <c r="T1275" s="153">
        <v>0.26488382658999998</v>
      </c>
      <c r="U1275" s="153">
        <v>1.6995227765000001</v>
      </c>
      <c r="V1275" s="153">
        <v>2.0290574994999999</v>
      </c>
      <c r="W1275" s="153">
        <v>0.68268531117999998</v>
      </c>
      <c r="X1275" s="153">
        <v>0.69985471379000008</v>
      </c>
      <c r="Y1275" s="153">
        <v>0.61969601280999997</v>
      </c>
      <c r="Z1275" s="153">
        <v>0.16521588661</v>
      </c>
      <c r="AA1275" s="153">
        <v>0.18771165787000002</v>
      </c>
      <c r="AB1275" s="178">
        <v>-0.14648702795999999</v>
      </c>
      <c r="AC1275" s="177">
        <v>-6.3117194385000006E-2</v>
      </c>
      <c r="AD1275" s="153">
        <v>-0.12207022459</v>
      </c>
      <c r="AE1275" s="153">
        <v>-0.35902392890000001</v>
      </c>
      <c r="AF1275" s="181">
        <v>2.0351108</v>
      </c>
      <c r="AG1275" s="180">
        <v>186816.70978</v>
      </c>
      <c r="AH1275" s="180">
        <v>-315.84195999999997</v>
      </c>
      <c r="AI1275" s="128" t="s">
        <v>46</v>
      </c>
      <c r="AJ1275" s="128" t="s">
        <v>46</v>
      </c>
      <c r="AK1275" s="128" t="s">
        <v>46</v>
      </c>
    </row>
    <row r="1276" spans="1:37" ht="14.75" customHeight="1" x14ac:dyDescent="0.35">
      <c r="A1276" s="8"/>
      <c r="B1276" s="129">
        <v>47409927000143</v>
      </c>
      <c r="C1276" s="125" t="s">
        <v>8983</v>
      </c>
      <c r="D1276" s="122"/>
      <c r="E1276" s="126" t="s">
        <v>8984</v>
      </c>
      <c r="F1276" s="126" t="s">
        <v>163</v>
      </c>
      <c r="G1276" s="126" t="s">
        <v>3547</v>
      </c>
      <c r="H1276" s="127">
        <v>100</v>
      </c>
      <c r="I1276" s="127">
        <v>100</v>
      </c>
      <c r="J1276" s="127">
        <v>100</v>
      </c>
      <c r="K1276" s="126" t="s">
        <v>215</v>
      </c>
      <c r="L1276" s="126" t="s">
        <v>216</v>
      </c>
      <c r="M1276" s="153">
        <v>8.0000000000000002E-3</v>
      </c>
      <c r="N1276" s="128" t="s">
        <v>3373</v>
      </c>
      <c r="O1276" s="155">
        <v>44813</v>
      </c>
      <c r="P1276" s="153">
        <v>1.1968662395000001E-2</v>
      </c>
      <c r="Q1276" s="153">
        <v>0.10085776563</v>
      </c>
      <c r="R1276" s="153">
        <v>0.12963994970000001</v>
      </c>
      <c r="S1276" s="153">
        <v>0.26358163131000001</v>
      </c>
      <c r="T1276" s="153">
        <v>0.45077344130999997</v>
      </c>
      <c r="U1276" s="153">
        <v>0.98109397412999999</v>
      </c>
      <c r="V1276" s="153">
        <v>0.97335491910000005</v>
      </c>
      <c r="W1276" s="153">
        <v>0.97364056538999999</v>
      </c>
      <c r="X1276" s="153">
        <v>1.0203251842999999</v>
      </c>
      <c r="Y1276" s="153">
        <v>1.0545849773</v>
      </c>
      <c r="Z1276" s="153">
        <v>1.3143234903000001E-3</v>
      </c>
      <c r="AA1276" s="153">
        <v>1.8563094685000001E-3</v>
      </c>
      <c r="AB1276" s="178">
        <v>-3.0526732358999999</v>
      </c>
      <c r="AC1276" s="177">
        <v>3.2809984934999998</v>
      </c>
      <c r="AD1276" s="153">
        <v>0</v>
      </c>
      <c r="AE1276" s="153">
        <v>0</v>
      </c>
      <c r="AF1276" s="181">
        <v>1.4625131</v>
      </c>
      <c r="AG1276" s="180">
        <v>187899.67452</v>
      </c>
      <c r="AH1276" s="180">
        <v>-91722.033710000003</v>
      </c>
      <c r="AI1276" s="128" t="s">
        <v>46</v>
      </c>
      <c r="AJ1276" s="128" t="s">
        <v>46</v>
      </c>
      <c r="AK1276" s="128" t="s">
        <v>46</v>
      </c>
    </row>
    <row r="1277" spans="1:37" ht="14.75" customHeight="1" x14ac:dyDescent="0.35">
      <c r="A1277" s="8"/>
      <c r="B1277" s="129">
        <v>35471498000155</v>
      </c>
      <c r="C1277" s="125" t="s">
        <v>8985</v>
      </c>
      <c r="D1277" s="122" t="s">
        <v>3401</v>
      </c>
      <c r="E1277" s="126" t="s">
        <v>8978</v>
      </c>
      <c r="F1277" s="126" t="s">
        <v>114</v>
      </c>
      <c r="G1277" s="126" t="s">
        <v>267</v>
      </c>
      <c r="H1277" s="127">
        <v>50</v>
      </c>
      <c r="I1277" s="127">
        <v>50</v>
      </c>
      <c r="J1277" s="127">
        <v>30</v>
      </c>
      <c r="K1277" s="126" t="s">
        <v>222</v>
      </c>
      <c r="L1277" s="126" t="s">
        <v>221</v>
      </c>
      <c r="M1277" s="153">
        <v>0.02</v>
      </c>
      <c r="N1277" s="128" t="s">
        <v>7971</v>
      </c>
      <c r="O1277" s="155">
        <v>43896</v>
      </c>
      <c r="P1277" s="153">
        <v>-3.8561767709000001E-2</v>
      </c>
      <c r="Q1277" s="153">
        <v>-0.17144735726000002</v>
      </c>
      <c r="R1277" s="153">
        <v>-0.21895919280000001</v>
      </c>
      <c r="S1277" s="153">
        <v>-0.33992142302</v>
      </c>
      <c r="T1277" s="153">
        <v>-0.23127977455000001</v>
      </c>
      <c r="U1277" s="153">
        <v>-3.1609812928999999</v>
      </c>
      <c r="V1277" s="153">
        <v>-1.6545987065000001</v>
      </c>
      <c r="W1277" s="153">
        <v>-1.6444587703</v>
      </c>
      <c r="X1277" s="153">
        <v>-1.3158367176999999</v>
      </c>
      <c r="Y1277" s="153">
        <v>-0.54107929494999996</v>
      </c>
      <c r="Z1277" s="153">
        <v>0.16804064506999999</v>
      </c>
      <c r="AA1277" s="153">
        <v>0.25557239627</v>
      </c>
      <c r="AB1277" s="178">
        <v>-1.7955631165999999</v>
      </c>
      <c r="AC1277" s="177">
        <v>-6.9705768808999993E-2</v>
      </c>
      <c r="AD1277" s="153">
        <v>-0.23968085470999997</v>
      </c>
      <c r="AE1277" s="153">
        <v>-0.41221648500999997</v>
      </c>
      <c r="AF1277" s="181">
        <v>2.4220052000000001</v>
      </c>
      <c r="AG1277" s="180">
        <v>161329.88901000001</v>
      </c>
      <c r="AH1277" s="180">
        <v>-46447.679020000003</v>
      </c>
      <c r="AI1277" s="128" t="s">
        <v>46</v>
      </c>
      <c r="AJ1277" s="128" t="s">
        <v>46</v>
      </c>
      <c r="AK1277" s="128" t="s">
        <v>46</v>
      </c>
    </row>
    <row r="1278" spans="1:37" ht="14.75" customHeight="1" x14ac:dyDescent="0.35">
      <c r="A1278" s="8"/>
      <c r="B1278" s="129">
        <v>29177013000112</v>
      </c>
      <c r="C1278" s="125" t="s">
        <v>8986</v>
      </c>
      <c r="D1278" s="122" t="s">
        <v>3401</v>
      </c>
      <c r="E1278" s="126" t="s">
        <v>8978</v>
      </c>
      <c r="F1278" s="126" t="s">
        <v>114</v>
      </c>
      <c r="G1278" s="126" t="s">
        <v>267</v>
      </c>
      <c r="H1278" s="127">
        <v>50</v>
      </c>
      <c r="I1278" s="127">
        <v>50</v>
      </c>
      <c r="J1278" s="127">
        <v>30</v>
      </c>
      <c r="K1278" s="126" t="s">
        <v>214</v>
      </c>
      <c r="L1278" s="126" t="s">
        <v>3556</v>
      </c>
      <c r="M1278" s="153">
        <v>0.02</v>
      </c>
      <c r="N1278" s="128" t="s">
        <v>7971</v>
      </c>
      <c r="O1278" s="155">
        <v>43214</v>
      </c>
      <c r="P1278" s="153">
        <v>-3.8570451078000001E-2</v>
      </c>
      <c r="Q1278" s="153">
        <v>-0.17101494010999999</v>
      </c>
      <c r="R1278" s="153">
        <v>-0.21856560553000001</v>
      </c>
      <c r="S1278" s="153">
        <v>-0.34034508584000001</v>
      </c>
      <c r="T1278" s="153">
        <v>-0.23278019824000001</v>
      </c>
      <c r="U1278" s="153">
        <v>-3.1616930851</v>
      </c>
      <c r="V1278" s="153">
        <v>-1.6504255488000001</v>
      </c>
      <c r="W1278" s="153">
        <v>-1.6415027946999998</v>
      </c>
      <c r="X1278" s="153">
        <v>-1.3174767176</v>
      </c>
      <c r="Y1278" s="153">
        <v>-0.54458953785999997</v>
      </c>
      <c r="Z1278" s="153">
        <v>0.16798042293999998</v>
      </c>
      <c r="AA1278" s="153">
        <v>0.22449131902000002</v>
      </c>
      <c r="AB1278" s="178">
        <v>-1.7941481073000001</v>
      </c>
      <c r="AC1278" s="177">
        <v>0.30252039431</v>
      </c>
      <c r="AD1278" s="153">
        <v>-0.23929448904</v>
      </c>
      <c r="AE1278" s="153">
        <v>-0.47498821786000001</v>
      </c>
      <c r="AF1278" s="181">
        <v>2.4809777</v>
      </c>
      <c r="AG1278" s="180">
        <v>43474.552490000002</v>
      </c>
      <c r="AH1278" s="180">
        <v>-16201.25483</v>
      </c>
      <c r="AI1278" s="128" t="s">
        <v>46</v>
      </c>
      <c r="AJ1278" s="128" t="s">
        <v>46</v>
      </c>
      <c r="AK1278" s="128" t="s">
        <v>46</v>
      </c>
    </row>
    <row r="1279" spans="1:37" ht="14.75" customHeight="1" x14ac:dyDescent="0.35">
      <c r="A1279" s="8"/>
      <c r="B1279" s="129">
        <v>54321911000140</v>
      </c>
      <c r="C1279" s="125" t="s">
        <v>8987</v>
      </c>
      <c r="D1279" s="122"/>
      <c r="E1279" s="126" t="s">
        <v>8978</v>
      </c>
      <c r="F1279" s="126" t="s">
        <v>163</v>
      </c>
      <c r="G1279" s="126" t="s">
        <v>3547</v>
      </c>
      <c r="H1279" s="127" t="s">
        <v>46</v>
      </c>
      <c r="I1279" s="127" t="s">
        <v>46</v>
      </c>
      <c r="J1279" s="127" t="s">
        <v>46</v>
      </c>
      <c r="K1279" s="126" t="s">
        <v>220</v>
      </c>
      <c r="L1279" s="126" t="s">
        <v>7525</v>
      </c>
      <c r="M1279" s="153">
        <v>4.5000000000000005E-3</v>
      </c>
      <c r="N1279" s="128" t="s">
        <v>46</v>
      </c>
      <c r="O1279" s="155">
        <v>45411</v>
      </c>
      <c r="P1279" s="153">
        <v>1.4060276755E-2</v>
      </c>
      <c r="Q1279" s="153">
        <v>0.11296937722999999</v>
      </c>
      <c r="R1279" s="153">
        <v>0.13454490593999999</v>
      </c>
      <c r="S1279" s="153" t="s">
        <v>46</v>
      </c>
      <c r="T1279" s="153" t="s">
        <v>46</v>
      </c>
      <c r="U1279" s="153">
        <v>1.1525475733000001</v>
      </c>
      <c r="V1279" s="153">
        <v>1.0902412753999999</v>
      </c>
      <c r="W1279" s="153">
        <v>1.010478472</v>
      </c>
      <c r="X1279" s="153" t="s">
        <v>46</v>
      </c>
      <c r="Y1279" s="153" t="s">
        <v>46</v>
      </c>
      <c r="Z1279" s="153">
        <v>4.6432339591E-3</v>
      </c>
      <c r="AA1279" s="153">
        <v>4.2865105226999999E-3</v>
      </c>
      <c r="AB1279" s="178">
        <v>0.27947906683000001</v>
      </c>
      <c r="AC1279" s="177">
        <v>1.5756445467</v>
      </c>
      <c r="AD1279" s="153">
        <v>-3.0243488971999997E-3</v>
      </c>
      <c r="AE1279" s="153">
        <v>-3.0243488971999997E-3</v>
      </c>
      <c r="AF1279" s="181">
        <v>1.1934591000000001</v>
      </c>
      <c r="AG1279" s="180">
        <v>131726.89608000001</v>
      </c>
      <c r="AH1279" s="180">
        <v>23210.401099999999</v>
      </c>
      <c r="AI1279" s="128" t="s">
        <v>46</v>
      </c>
      <c r="AJ1279" s="128" t="s">
        <v>46</v>
      </c>
      <c r="AK1279" s="128" t="s">
        <v>46</v>
      </c>
    </row>
    <row r="1280" spans="1:37" ht="14.75" customHeight="1" x14ac:dyDescent="0.35">
      <c r="A1280" s="8"/>
      <c r="B1280" s="129">
        <v>45295108000197</v>
      </c>
      <c r="C1280" s="125" t="s">
        <v>8988</v>
      </c>
      <c r="D1280" s="122"/>
      <c r="E1280" s="126" t="s">
        <v>8984</v>
      </c>
      <c r="F1280" s="126" t="s">
        <v>114</v>
      </c>
      <c r="G1280" s="126" t="s">
        <v>167</v>
      </c>
      <c r="H1280" s="127">
        <v>1000</v>
      </c>
      <c r="I1280" s="127">
        <v>100</v>
      </c>
      <c r="J1280" s="127">
        <v>0</v>
      </c>
      <c r="K1280" s="126" t="s">
        <v>214</v>
      </c>
      <c r="L1280" s="126" t="s">
        <v>3556</v>
      </c>
      <c r="M1280" s="153">
        <v>0.03</v>
      </c>
      <c r="N1280" s="128" t="s">
        <v>8989</v>
      </c>
      <c r="O1280" s="155">
        <v>44645</v>
      </c>
      <c r="P1280" s="153">
        <v>3.3848493169000002E-2</v>
      </c>
      <c r="Q1280" s="153">
        <v>0.26087936543000001</v>
      </c>
      <c r="R1280" s="153">
        <v>0.19229401663000001</v>
      </c>
      <c r="S1280" s="153">
        <v>0.36709960527000002</v>
      </c>
      <c r="T1280" s="153">
        <v>0.56034939051999999</v>
      </c>
      <c r="U1280" s="153">
        <v>2.7746252326</v>
      </c>
      <c r="V1280" s="153">
        <v>2.5176862886000002</v>
      </c>
      <c r="W1280" s="153">
        <v>1.4441941353999999</v>
      </c>
      <c r="X1280" s="153">
        <v>1.4210435322999999</v>
      </c>
      <c r="Y1280" s="153">
        <v>1.3109380347999999</v>
      </c>
      <c r="Z1280" s="153">
        <v>0.15088341708</v>
      </c>
      <c r="AA1280" s="153">
        <v>0.13495603541000001</v>
      </c>
      <c r="AB1280" s="178">
        <v>0.42681590503</v>
      </c>
      <c r="AC1280" s="177">
        <v>-6.1121255516000004E-3</v>
      </c>
      <c r="AD1280" s="153">
        <v>-8.3528769316999985E-2</v>
      </c>
      <c r="AE1280" s="153">
        <v>-0.12156682099999999</v>
      </c>
      <c r="AF1280" s="181">
        <v>146.83046780000001</v>
      </c>
      <c r="AG1280" s="180">
        <v>12628.83855</v>
      </c>
      <c r="AH1280" s="180">
        <v>9500.1399500000007</v>
      </c>
      <c r="AI1280" s="128" t="s">
        <v>46</v>
      </c>
      <c r="AJ1280" s="128" t="s">
        <v>46</v>
      </c>
      <c r="AK1280" s="128" t="s">
        <v>46</v>
      </c>
    </row>
    <row r="1281" spans="1:37" ht="14.75" customHeight="1" x14ac:dyDescent="0.35">
      <c r="A1281" s="8"/>
      <c r="B1281" s="129">
        <v>35471548000102</v>
      </c>
      <c r="C1281" s="125" t="s">
        <v>8990</v>
      </c>
      <c r="D1281" s="122"/>
      <c r="E1281" s="126" t="s">
        <v>8991</v>
      </c>
      <c r="F1281" s="126" t="s">
        <v>114</v>
      </c>
      <c r="G1281" s="126" t="s">
        <v>115</v>
      </c>
      <c r="H1281" s="127">
        <v>1000</v>
      </c>
      <c r="I1281" s="127">
        <v>100</v>
      </c>
      <c r="J1281" s="127">
        <v>1000</v>
      </c>
      <c r="K1281" s="126" t="s">
        <v>220</v>
      </c>
      <c r="L1281" s="126" t="s">
        <v>268</v>
      </c>
      <c r="M1281" s="153">
        <v>1.8500000000000003E-2</v>
      </c>
      <c r="N1281" s="128" t="s">
        <v>46</v>
      </c>
      <c r="O1281" s="155">
        <v>43852</v>
      </c>
      <c r="P1281" s="153">
        <v>6.3896740756000006E-2</v>
      </c>
      <c r="Q1281" s="153">
        <v>0.43438502821999997</v>
      </c>
      <c r="R1281" s="153">
        <v>0.32176847793999996</v>
      </c>
      <c r="S1281" s="153">
        <v>0.45761950679000002</v>
      </c>
      <c r="T1281" s="153">
        <v>0.50820055240999995</v>
      </c>
      <c r="U1281" s="153">
        <v>5.2377371216999995</v>
      </c>
      <c r="V1281" s="153">
        <v>4.1921492246999996</v>
      </c>
      <c r="W1281" s="153">
        <v>2.4165918260999999</v>
      </c>
      <c r="X1281" s="153">
        <v>1.7714463079</v>
      </c>
      <c r="Y1281" s="153">
        <v>1.1889357689</v>
      </c>
      <c r="Z1281" s="153">
        <v>0.15590622183</v>
      </c>
      <c r="AA1281" s="153">
        <v>0.24260117075000001</v>
      </c>
      <c r="AB1281" s="178">
        <v>1.1658586486</v>
      </c>
      <c r="AC1281" s="177">
        <v>-7.0176878129000003E-2</v>
      </c>
      <c r="AD1281" s="153">
        <v>-0.10754332359999999</v>
      </c>
      <c r="AE1281" s="153">
        <v>-0.39126493992999994</v>
      </c>
      <c r="AF1281" s="181">
        <v>1.2797599</v>
      </c>
      <c r="AG1281" s="180">
        <v>18280.205679999999</v>
      </c>
      <c r="AH1281" s="180">
        <v>-1050</v>
      </c>
      <c r="AI1281" s="128" t="s">
        <v>46</v>
      </c>
      <c r="AJ1281" s="128" t="s">
        <v>46</v>
      </c>
      <c r="AK1281" s="128" t="s">
        <v>46</v>
      </c>
    </row>
    <row r="1282" spans="1:37" ht="14.75" customHeight="1" x14ac:dyDescent="0.35">
      <c r="A1282" s="8"/>
      <c r="B1282" s="129">
        <v>57897771000140</v>
      </c>
      <c r="C1282" s="125" t="s">
        <v>8992</v>
      </c>
      <c r="D1282" s="122"/>
      <c r="E1282" s="126" t="s">
        <v>8993</v>
      </c>
      <c r="F1282" s="126" t="s">
        <v>114</v>
      </c>
      <c r="G1282" s="126" t="s">
        <v>4426</v>
      </c>
      <c r="H1282" s="127" t="s">
        <v>46</v>
      </c>
      <c r="I1282" s="127" t="s">
        <v>46</v>
      </c>
      <c r="J1282" s="127" t="s">
        <v>46</v>
      </c>
      <c r="K1282" s="126" t="s">
        <v>3378</v>
      </c>
      <c r="L1282" s="126" t="s">
        <v>7459</v>
      </c>
      <c r="M1282" s="153">
        <v>0.02</v>
      </c>
      <c r="N1282" s="128" t="s">
        <v>46</v>
      </c>
      <c r="O1282" s="155">
        <v>45603</v>
      </c>
      <c r="P1282" s="153">
        <v>4.8296870482000001E-2</v>
      </c>
      <c r="Q1282" s="153">
        <v>0.10438934003</v>
      </c>
      <c r="R1282" s="153" t="s">
        <v>46</v>
      </c>
      <c r="S1282" s="153" t="s">
        <v>46</v>
      </c>
      <c r="T1282" s="153" t="s">
        <v>46</v>
      </c>
      <c r="U1282" s="153">
        <v>3.9589861452999999</v>
      </c>
      <c r="V1282" s="153">
        <v>1.0074373249999999</v>
      </c>
      <c r="W1282" s="153" t="s">
        <v>46</v>
      </c>
      <c r="X1282" s="153" t="s">
        <v>46</v>
      </c>
      <c r="Y1282" s="153" t="s">
        <v>46</v>
      </c>
      <c r="Z1282" s="153" t="s">
        <v>46</v>
      </c>
      <c r="AA1282" s="153">
        <v>6.1465925637999998E-2</v>
      </c>
      <c r="AB1282" s="178" t="s">
        <v>46</v>
      </c>
      <c r="AC1282" s="177">
        <v>-4.8336026396000001E-2</v>
      </c>
      <c r="AD1282" s="153">
        <v>-3.2216781409999999E-2</v>
      </c>
      <c r="AE1282" s="153">
        <v>-3.2216781409999999E-2</v>
      </c>
      <c r="AF1282" s="181">
        <v>1.1432365174000001</v>
      </c>
      <c r="AG1282" s="180">
        <v>20256.722829999999</v>
      </c>
      <c r="AH1282" s="180">
        <v>1003.3425</v>
      </c>
      <c r="AI1282" s="128" t="s">
        <v>46</v>
      </c>
      <c r="AJ1282" s="128" t="s">
        <v>46</v>
      </c>
      <c r="AK1282" s="128" t="s">
        <v>46</v>
      </c>
    </row>
    <row r="1283" spans="1:37" ht="14.75" customHeight="1" x14ac:dyDescent="0.35">
      <c r="A1283" s="8"/>
      <c r="B1283" s="129">
        <v>35001422000166</v>
      </c>
      <c r="C1283" s="125" t="s">
        <v>8994</v>
      </c>
      <c r="D1283" s="122"/>
      <c r="E1283" s="126" t="s">
        <v>7887</v>
      </c>
      <c r="F1283" s="126" t="s">
        <v>163</v>
      </c>
      <c r="G1283" s="126" t="s">
        <v>3547</v>
      </c>
      <c r="H1283" s="127" t="s">
        <v>46</v>
      </c>
      <c r="I1283" s="127" t="s">
        <v>46</v>
      </c>
      <c r="J1283" s="127" t="s">
        <v>46</v>
      </c>
      <c r="K1283" s="126" t="s">
        <v>222</v>
      </c>
      <c r="L1283" s="126" t="s">
        <v>7448</v>
      </c>
      <c r="M1283" s="153">
        <v>4.0000000000000001E-3</v>
      </c>
      <c r="N1283" s="128" t="s">
        <v>8040</v>
      </c>
      <c r="O1283" s="155">
        <v>43987</v>
      </c>
      <c r="P1283" s="153">
        <v>1.0689762286E-2</v>
      </c>
      <c r="Q1283" s="153">
        <v>0.10875627790999999</v>
      </c>
      <c r="R1283" s="153">
        <v>0.13807000535</v>
      </c>
      <c r="S1283" s="153">
        <v>0.29677989964999996</v>
      </c>
      <c r="T1283" s="153">
        <v>0.47290491453</v>
      </c>
      <c r="U1283" s="153">
        <v>0.87626010476999994</v>
      </c>
      <c r="V1283" s="153">
        <v>1.0495816302999998</v>
      </c>
      <c r="W1283" s="153">
        <v>1.0369531797</v>
      </c>
      <c r="X1283" s="153">
        <v>1.1488357679000001</v>
      </c>
      <c r="Y1283" s="153">
        <v>1.1063615840000001</v>
      </c>
      <c r="Z1283" s="153">
        <v>2.8358791231000002E-3</v>
      </c>
      <c r="AA1283" s="153">
        <v>7.8934598976999996E-3</v>
      </c>
      <c r="AB1283" s="178">
        <v>1.5971131723000001</v>
      </c>
      <c r="AC1283" s="177">
        <v>3.6025567883999998</v>
      </c>
      <c r="AD1283" s="153">
        <v>-1.4911606817000001E-3</v>
      </c>
      <c r="AE1283" s="153">
        <v>-1.2059225706000001E-2</v>
      </c>
      <c r="AF1283" s="181">
        <v>1.9086647172</v>
      </c>
      <c r="AG1283" s="180">
        <v>1716904.3163999999</v>
      </c>
      <c r="AH1283" s="180">
        <v>54115.087789999998</v>
      </c>
      <c r="AI1283" s="128" t="s">
        <v>46</v>
      </c>
      <c r="AJ1283" s="128" t="s">
        <v>46</v>
      </c>
      <c r="AK1283" s="128" t="s">
        <v>46</v>
      </c>
    </row>
    <row r="1284" spans="1:37" ht="14.75" customHeight="1" x14ac:dyDescent="0.35">
      <c r="A1284" s="8"/>
      <c r="B1284" s="129">
        <v>55387521000135</v>
      </c>
      <c r="C1284" s="125" t="s">
        <v>8995</v>
      </c>
      <c r="D1284" s="122"/>
      <c r="E1284" s="126" t="s">
        <v>8323</v>
      </c>
      <c r="F1284" s="126" t="s">
        <v>163</v>
      </c>
      <c r="G1284" s="126" t="s">
        <v>3547</v>
      </c>
      <c r="H1284" s="127">
        <v>1000</v>
      </c>
      <c r="I1284" s="127">
        <v>1000</v>
      </c>
      <c r="J1284" s="127">
        <v>1000</v>
      </c>
      <c r="K1284" s="126" t="s">
        <v>214</v>
      </c>
      <c r="L1284" s="126" t="s">
        <v>3554</v>
      </c>
      <c r="M1284" s="153">
        <v>1.15E-2</v>
      </c>
      <c r="N1284" s="128" t="s">
        <v>8996</v>
      </c>
      <c r="O1284" s="155">
        <v>45460</v>
      </c>
      <c r="P1284" s="153">
        <v>1.8034958567999998E-2</v>
      </c>
      <c r="Q1284" s="153">
        <v>0.12570131614999999</v>
      </c>
      <c r="R1284" s="153">
        <v>9.1505858018E-2</v>
      </c>
      <c r="S1284" s="153" t="s">
        <v>46</v>
      </c>
      <c r="T1284" s="153" t="s">
        <v>46</v>
      </c>
      <c r="U1284" s="153">
        <v>1.4783597857999999</v>
      </c>
      <c r="V1284" s="153">
        <v>1.2131142669000001</v>
      </c>
      <c r="W1284" s="153">
        <v>0.68724043429999992</v>
      </c>
      <c r="X1284" s="153" t="s">
        <v>46</v>
      </c>
      <c r="Y1284" s="153" t="s">
        <v>46</v>
      </c>
      <c r="Z1284" s="153">
        <v>4.4006795756999999E-2</v>
      </c>
      <c r="AA1284" s="153">
        <v>4.3046966690000001E-2</v>
      </c>
      <c r="AB1284" s="178">
        <v>-0.81878332088000005</v>
      </c>
      <c r="AC1284" s="177">
        <v>-0.67471200997000003</v>
      </c>
      <c r="AD1284" s="153">
        <v>-3.8196534516999996E-2</v>
      </c>
      <c r="AE1284" s="153">
        <v>-4.3989218962000004E-2</v>
      </c>
      <c r="AF1284" s="181">
        <v>1.1221441000000001</v>
      </c>
      <c r="AG1284" s="180">
        <v>37339.581080000004</v>
      </c>
      <c r="AH1284" s="180">
        <v>20929.1433</v>
      </c>
      <c r="AI1284" s="128" t="s">
        <v>46</v>
      </c>
      <c r="AJ1284" s="128" t="s">
        <v>46</v>
      </c>
      <c r="AK1284" s="128" t="s">
        <v>46</v>
      </c>
    </row>
    <row r="1285" spans="1:37" ht="14.75" customHeight="1" x14ac:dyDescent="0.35">
      <c r="A1285" s="8"/>
      <c r="B1285" s="129">
        <v>40456260000190</v>
      </c>
      <c r="C1285" s="125" t="s">
        <v>8997</v>
      </c>
      <c r="D1285" s="122"/>
      <c r="E1285" s="126" t="s">
        <v>8998</v>
      </c>
      <c r="F1285" s="126" t="s">
        <v>163</v>
      </c>
      <c r="G1285" s="126" t="s">
        <v>8093</v>
      </c>
      <c r="H1285" s="127">
        <v>1000</v>
      </c>
      <c r="I1285" s="127">
        <v>1000</v>
      </c>
      <c r="J1285" s="127">
        <v>1000</v>
      </c>
      <c r="K1285" s="126" t="s">
        <v>3378</v>
      </c>
      <c r="L1285" s="126" t="s">
        <v>7459</v>
      </c>
      <c r="M1285" s="153">
        <v>4.4000000000000003E-3</v>
      </c>
      <c r="N1285" s="128" t="s">
        <v>8999</v>
      </c>
      <c r="O1285" s="155">
        <v>44232</v>
      </c>
      <c r="P1285" s="153">
        <v>8.1623445020999989E-3</v>
      </c>
      <c r="Q1285" s="153">
        <v>0.11166111816</v>
      </c>
      <c r="R1285" s="153">
        <v>0.13671779872000001</v>
      </c>
      <c r="S1285" s="153">
        <v>0.28841901678999998</v>
      </c>
      <c r="T1285" s="153">
        <v>0.46341425647999995</v>
      </c>
      <c r="U1285" s="153">
        <v>0.66908287172000003</v>
      </c>
      <c r="V1285" s="153">
        <v>1.0776155703000001</v>
      </c>
      <c r="W1285" s="153">
        <v>1.0267976434000001</v>
      </c>
      <c r="X1285" s="153">
        <v>1.1164707683999999</v>
      </c>
      <c r="Y1285" s="153">
        <v>1.0841581787000001</v>
      </c>
      <c r="Z1285" s="153">
        <v>8.4769489393000004E-3</v>
      </c>
      <c r="AA1285" s="153">
        <v>5.6305082414999999E-3</v>
      </c>
      <c r="AB1285" s="178">
        <v>0.38015814179000001</v>
      </c>
      <c r="AC1285" s="177">
        <v>2.3918067753000001</v>
      </c>
      <c r="AD1285" s="153">
        <v>-6.3273820000000003E-3</v>
      </c>
      <c r="AE1285" s="153">
        <v>-6.3273820000000003E-3</v>
      </c>
      <c r="AF1285" s="181">
        <v>1.7200658</v>
      </c>
      <c r="AG1285" s="180">
        <v>478216.03117999999</v>
      </c>
      <c r="AH1285" s="180">
        <v>234.64860997</v>
      </c>
      <c r="AI1285" s="128" t="s">
        <v>46</v>
      </c>
      <c r="AJ1285" s="128" t="s">
        <v>46</v>
      </c>
      <c r="AK1285" s="128" t="s">
        <v>46</v>
      </c>
    </row>
    <row r="1286" spans="1:37" ht="14.75" customHeight="1" x14ac:dyDescent="0.35">
      <c r="A1286" s="8"/>
      <c r="B1286" s="129">
        <v>8940189000104</v>
      </c>
      <c r="C1286" s="125" t="s">
        <v>9000</v>
      </c>
      <c r="D1286" s="122" t="s">
        <v>3393</v>
      </c>
      <c r="E1286" s="126" t="s">
        <v>8633</v>
      </c>
      <c r="F1286" s="126" t="s">
        <v>114</v>
      </c>
      <c r="G1286" s="126" t="s">
        <v>115</v>
      </c>
      <c r="H1286" s="127">
        <v>100000</v>
      </c>
      <c r="I1286" s="127">
        <v>10000</v>
      </c>
      <c r="J1286" s="127">
        <v>100000</v>
      </c>
      <c r="K1286" s="126" t="s">
        <v>7629</v>
      </c>
      <c r="L1286" s="126" t="s">
        <v>7601</v>
      </c>
      <c r="M1286" s="153">
        <v>1.3000000000000001E-2</v>
      </c>
      <c r="N1286" s="128" t="s">
        <v>7457</v>
      </c>
      <c r="O1286" s="155">
        <v>39328</v>
      </c>
      <c r="P1286" s="153">
        <v>2.7380318284000001E-2</v>
      </c>
      <c r="Q1286" s="153">
        <v>0.33349509054000004</v>
      </c>
      <c r="R1286" s="153">
        <v>8.4680340421999997E-2</v>
      </c>
      <c r="S1286" s="153">
        <v>0.17810202703000003</v>
      </c>
      <c r="T1286" s="153">
        <v>0.12198637713</v>
      </c>
      <c r="U1286" s="153">
        <v>2.2444166601000002</v>
      </c>
      <c r="V1286" s="153">
        <v>3.2184838205999999</v>
      </c>
      <c r="W1286" s="153">
        <v>0.63597845197000002</v>
      </c>
      <c r="X1286" s="153">
        <v>0.68943341256000001</v>
      </c>
      <c r="Y1286" s="153">
        <v>0.2853872677</v>
      </c>
      <c r="Z1286" s="153">
        <v>0.18161792993999998</v>
      </c>
      <c r="AA1286" s="153">
        <v>0.19252722879</v>
      </c>
      <c r="AB1286" s="178">
        <v>-0.14889851854</v>
      </c>
      <c r="AC1286" s="177">
        <v>0.12681318451000001</v>
      </c>
      <c r="AD1286" s="153">
        <v>-0.20854037816000001</v>
      </c>
      <c r="AE1286" s="153">
        <v>-0.50324432238999994</v>
      </c>
      <c r="AF1286" s="181">
        <v>6.02135877</v>
      </c>
      <c r="AG1286" s="180">
        <v>35834.48906</v>
      </c>
      <c r="AH1286" s="180">
        <v>0</v>
      </c>
      <c r="AI1286" s="128" t="s">
        <v>46</v>
      </c>
      <c r="AJ1286" s="128" t="s">
        <v>46</v>
      </c>
      <c r="AK1286" s="128" t="s">
        <v>46</v>
      </c>
    </row>
    <row r="1287" spans="1:37" ht="14.75" customHeight="1" x14ac:dyDescent="0.35">
      <c r="A1287" s="8"/>
      <c r="B1287" s="129">
        <v>36318449000140</v>
      </c>
      <c r="C1287" s="125" t="s">
        <v>9001</v>
      </c>
      <c r="D1287" s="122"/>
      <c r="E1287" s="126" t="s">
        <v>8633</v>
      </c>
      <c r="F1287" s="126" t="s">
        <v>114</v>
      </c>
      <c r="G1287" s="126" t="s">
        <v>115</v>
      </c>
      <c r="H1287" s="127">
        <v>10000</v>
      </c>
      <c r="I1287" s="127">
        <v>10000</v>
      </c>
      <c r="J1287" s="127">
        <v>10000</v>
      </c>
      <c r="K1287" s="126" t="s">
        <v>8344</v>
      </c>
      <c r="L1287" s="126" t="s">
        <v>3396</v>
      </c>
      <c r="M1287" s="153">
        <v>1.3000000000000001E-2</v>
      </c>
      <c r="N1287" s="128" t="s">
        <v>9002</v>
      </c>
      <c r="O1287" s="155">
        <v>43915</v>
      </c>
      <c r="P1287" s="153">
        <v>2.7181619434000003E-2</v>
      </c>
      <c r="Q1287" s="153">
        <v>0.33119633424</v>
      </c>
      <c r="R1287" s="153">
        <v>8.2698807446E-2</v>
      </c>
      <c r="S1287" s="153">
        <v>0.17557364539999998</v>
      </c>
      <c r="T1287" s="153">
        <v>0.11877879306</v>
      </c>
      <c r="U1287" s="153">
        <v>2.2281289383000003</v>
      </c>
      <c r="V1287" s="153">
        <v>3.1962990564</v>
      </c>
      <c r="W1287" s="153">
        <v>0.62109645847999995</v>
      </c>
      <c r="X1287" s="153">
        <v>0.67964604063</v>
      </c>
      <c r="Y1287" s="153">
        <v>0.27788312113000002</v>
      </c>
      <c r="Z1287" s="153">
        <v>0.18117736336000001</v>
      </c>
      <c r="AA1287" s="153">
        <v>0.20789735302000001</v>
      </c>
      <c r="AB1287" s="178">
        <v>-0.15954839071999999</v>
      </c>
      <c r="AC1287" s="177">
        <v>-0.24767271832000001</v>
      </c>
      <c r="AD1287" s="153">
        <v>-0.20860612868</v>
      </c>
      <c r="AE1287" s="153">
        <v>-0.50286630879000005</v>
      </c>
      <c r="AF1287" s="181">
        <v>1.0974369799999999</v>
      </c>
      <c r="AG1287" s="180">
        <v>14519.70462</v>
      </c>
      <c r="AH1287" s="180">
        <v>-2079.1727700000001</v>
      </c>
      <c r="AI1287" s="128" t="s">
        <v>46</v>
      </c>
      <c r="AJ1287" s="128" t="s">
        <v>46</v>
      </c>
      <c r="AK1287" s="128" t="s">
        <v>46</v>
      </c>
    </row>
    <row r="1288" spans="1:37" ht="14.75" customHeight="1" x14ac:dyDescent="0.35">
      <c r="A1288" s="8"/>
      <c r="B1288" s="129">
        <v>8927452000125</v>
      </c>
      <c r="C1288" s="125" t="s">
        <v>9003</v>
      </c>
      <c r="D1288" s="122"/>
      <c r="E1288" s="126" t="s">
        <v>8633</v>
      </c>
      <c r="F1288" s="126" t="s">
        <v>114</v>
      </c>
      <c r="G1288" s="126" t="s">
        <v>115</v>
      </c>
      <c r="H1288" s="127" t="s">
        <v>46</v>
      </c>
      <c r="I1288" s="127" t="s">
        <v>46</v>
      </c>
      <c r="J1288" s="127" t="s">
        <v>46</v>
      </c>
      <c r="K1288" s="126" t="s">
        <v>216</v>
      </c>
      <c r="L1288" s="126" t="s">
        <v>223</v>
      </c>
      <c r="M1288" s="153">
        <v>2E-3</v>
      </c>
      <c r="N1288" s="128" t="s">
        <v>46</v>
      </c>
      <c r="O1288" s="155">
        <v>39328</v>
      </c>
      <c r="P1288" s="153">
        <v>2.8600318252E-2</v>
      </c>
      <c r="Q1288" s="153">
        <v>0.34703558813999996</v>
      </c>
      <c r="R1288" s="153">
        <v>9.937140757E-2</v>
      </c>
      <c r="S1288" s="153">
        <v>0.21138417000000001</v>
      </c>
      <c r="T1288" s="153">
        <v>0.16838410464999998</v>
      </c>
      <c r="U1288" s="153">
        <v>2.3444223731</v>
      </c>
      <c r="V1288" s="153">
        <v>3.3491600245000002</v>
      </c>
      <c r="W1288" s="153">
        <v>0.74631341396999995</v>
      </c>
      <c r="X1288" s="153">
        <v>0.81826867504000012</v>
      </c>
      <c r="Y1288" s="153">
        <v>0.39393480384999996</v>
      </c>
      <c r="Z1288" s="153">
        <v>0.18164964215000001</v>
      </c>
      <c r="AA1288" s="153">
        <v>0.19589405622</v>
      </c>
      <c r="AB1288" s="178">
        <v>-7.5954861341999996E-2</v>
      </c>
      <c r="AC1288" s="177">
        <v>0.26888150373000003</v>
      </c>
      <c r="AD1288" s="153">
        <v>-0.20588023502</v>
      </c>
      <c r="AE1288" s="153">
        <v>-0.49356264916000003</v>
      </c>
      <c r="AF1288" s="181">
        <v>9.1780866400000001</v>
      </c>
      <c r="AG1288" s="180">
        <v>314705.23</v>
      </c>
      <c r="AH1288" s="180">
        <v>-111547.77086999999</v>
      </c>
      <c r="AI1288" s="128" t="s">
        <v>46</v>
      </c>
      <c r="AJ1288" s="128" t="s">
        <v>46</v>
      </c>
      <c r="AK1288" s="128" t="s">
        <v>46</v>
      </c>
    </row>
    <row r="1289" spans="1:37" ht="14.75" customHeight="1" x14ac:dyDescent="0.35">
      <c r="A1289" s="8"/>
      <c r="B1289" s="129">
        <v>57907705000104</v>
      </c>
      <c r="C1289" s="125" t="s">
        <v>9004</v>
      </c>
      <c r="D1289" s="122"/>
      <c r="E1289" s="126" t="s">
        <v>9005</v>
      </c>
      <c r="F1289" s="126" t="s">
        <v>163</v>
      </c>
      <c r="G1289" s="126" t="s">
        <v>3547</v>
      </c>
      <c r="H1289" s="127" t="s">
        <v>46</v>
      </c>
      <c r="I1289" s="127" t="s">
        <v>46</v>
      </c>
      <c r="J1289" s="127" t="s">
        <v>46</v>
      </c>
      <c r="K1289" s="126" t="s">
        <v>3378</v>
      </c>
      <c r="L1289" s="126" t="s">
        <v>7459</v>
      </c>
      <c r="M1289" s="153">
        <v>5.0000000000000001E-3</v>
      </c>
      <c r="N1289" s="128" t="s">
        <v>46</v>
      </c>
      <c r="O1289" s="155">
        <v>45638</v>
      </c>
      <c r="P1289" s="153">
        <v>4.0860119898000003E-3</v>
      </c>
      <c r="Q1289" s="153">
        <v>8.2230725899999996E-2</v>
      </c>
      <c r="R1289" s="153" t="s">
        <v>46</v>
      </c>
      <c r="S1289" s="153" t="s">
        <v>46</v>
      </c>
      <c r="T1289" s="153" t="s">
        <v>46</v>
      </c>
      <c r="U1289" s="153">
        <v>0.33493815843000002</v>
      </c>
      <c r="V1289" s="153">
        <v>0.79358967605999997</v>
      </c>
      <c r="W1289" s="153" t="s">
        <v>46</v>
      </c>
      <c r="X1289" s="153" t="s">
        <v>46</v>
      </c>
      <c r="Y1289" s="153" t="s">
        <v>46</v>
      </c>
      <c r="Z1289" s="153" t="s">
        <v>46</v>
      </c>
      <c r="AA1289" s="153">
        <v>4.2911761590999999E-2</v>
      </c>
      <c r="AB1289" s="178" t="s">
        <v>46</v>
      </c>
      <c r="AC1289" s="177">
        <v>-1.1141883001999999</v>
      </c>
      <c r="AD1289" s="153">
        <v>-2.1483411381000003E-2</v>
      </c>
      <c r="AE1289" s="153">
        <v>-2.1483411381000003E-2</v>
      </c>
      <c r="AF1289" s="181">
        <v>1.066547613</v>
      </c>
      <c r="AG1289" s="180">
        <v>173008.63879</v>
      </c>
      <c r="AH1289" s="180">
        <v>49252.214849999997</v>
      </c>
      <c r="AI1289" s="128" t="s">
        <v>46</v>
      </c>
      <c r="AJ1289" s="128" t="s">
        <v>46</v>
      </c>
      <c r="AK1289" s="128" t="s">
        <v>46</v>
      </c>
    </row>
    <row r="1290" spans="1:37" ht="14.75" customHeight="1" x14ac:dyDescent="0.35">
      <c r="A1290" s="8"/>
      <c r="B1290" s="129">
        <v>55780933000130</v>
      </c>
      <c r="C1290" s="125" t="s">
        <v>9006</v>
      </c>
      <c r="D1290" s="122"/>
      <c r="E1290" s="126" t="s">
        <v>9007</v>
      </c>
      <c r="F1290" s="126" t="s">
        <v>163</v>
      </c>
      <c r="G1290" s="126" t="s">
        <v>3566</v>
      </c>
      <c r="H1290" s="127">
        <v>100</v>
      </c>
      <c r="I1290" s="127">
        <v>500</v>
      </c>
      <c r="J1290" s="127">
        <v>100</v>
      </c>
      <c r="K1290" s="126" t="s">
        <v>215</v>
      </c>
      <c r="L1290" s="126" t="s">
        <v>215</v>
      </c>
      <c r="M1290" s="153">
        <v>4.0000000000000001E-3</v>
      </c>
      <c r="N1290" s="128" t="s">
        <v>46</v>
      </c>
      <c r="O1290" s="155">
        <v>45504</v>
      </c>
      <c r="P1290" s="153">
        <v>1.2359618933000001E-2</v>
      </c>
      <c r="Q1290" s="153">
        <v>0.10353828473</v>
      </c>
      <c r="R1290" s="153">
        <v>0.13172103215</v>
      </c>
      <c r="S1290" s="153" t="s">
        <v>46</v>
      </c>
      <c r="T1290" s="153" t="s">
        <v>46</v>
      </c>
      <c r="U1290" s="153">
        <v>1.0131414236</v>
      </c>
      <c r="V1290" s="153">
        <v>0.99922398763000009</v>
      </c>
      <c r="W1290" s="153">
        <v>0.98927020966000001</v>
      </c>
      <c r="X1290" s="153" t="s">
        <v>46</v>
      </c>
      <c r="Y1290" s="153" t="s">
        <v>46</v>
      </c>
      <c r="Z1290" s="153">
        <v>1.0528622764999999E-3</v>
      </c>
      <c r="AA1290" s="153">
        <v>1.2264610162E-3</v>
      </c>
      <c r="AB1290" s="178">
        <v>-3.0354660514999998</v>
      </c>
      <c r="AC1290" s="177">
        <v>-4.8314762954999999</v>
      </c>
      <c r="AD1290" s="153">
        <v>0</v>
      </c>
      <c r="AE1290" s="153">
        <v>0</v>
      </c>
      <c r="AF1290" s="181">
        <v>1.1495960000000001</v>
      </c>
      <c r="AG1290" s="180">
        <v>108238.72579</v>
      </c>
      <c r="AH1290" s="180">
        <v>23204.704669999999</v>
      </c>
      <c r="AI1290" s="128" t="s">
        <v>46</v>
      </c>
      <c r="AJ1290" s="128" t="s">
        <v>46</v>
      </c>
      <c r="AK1290" s="128" t="s">
        <v>46</v>
      </c>
    </row>
    <row r="1291" spans="1:37" ht="14.75" customHeight="1" x14ac:dyDescent="0.35">
      <c r="A1291" s="8"/>
      <c r="B1291" s="129">
        <v>44839845000140</v>
      </c>
      <c r="C1291" s="125" t="s">
        <v>9008</v>
      </c>
      <c r="D1291" s="122"/>
      <c r="E1291" s="126" t="s">
        <v>9009</v>
      </c>
      <c r="F1291" s="126" t="s">
        <v>163</v>
      </c>
      <c r="G1291" s="126" t="s">
        <v>3566</v>
      </c>
      <c r="H1291" s="127">
        <v>1000</v>
      </c>
      <c r="I1291" s="127">
        <v>100</v>
      </c>
      <c r="J1291" s="127">
        <v>1000</v>
      </c>
      <c r="K1291" s="126" t="s">
        <v>215</v>
      </c>
      <c r="L1291" s="126" t="s">
        <v>215</v>
      </c>
      <c r="M1291" s="153">
        <v>3.4999999999999996E-3</v>
      </c>
      <c r="N1291" s="128" t="s">
        <v>46</v>
      </c>
      <c r="O1291" s="155">
        <v>44634</v>
      </c>
      <c r="P1291" s="153">
        <v>1.2559811295000001E-2</v>
      </c>
      <c r="Q1291" s="153">
        <v>0.10226074095</v>
      </c>
      <c r="R1291" s="153">
        <v>0.13707495927999999</v>
      </c>
      <c r="S1291" s="153">
        <v>0.25682024888999999</v>
      </c>
      <c r="T1291" s="153">
        <v>0.39130942384</v>
      </c>
      <c r="U1291" s="153">
        <v>1.0295515715000001</v>
      </c>
      <c r="V1291" s="153">
        <v>0.98689470875999996</v>
      </c>
      <c r="W1291" s="153">
        <v>1.0294800419000001</v>
      </c>
      <c r="X1291" s="153">
        <v>0.99415185528999994</v>
      </c>
      <c r="Y1291" s="153">
        <v>0.91546884100000003</v>
      </c>
      <c r="Z1291" s="153">
        <v>1.7947993163000001E-2</v>
      </c>
      <c r="AA1291" s="153">
        <v>1.2424902466000001E-2</v>
      </c>
      <c r="AB1291" s="178">
        <v>0.20354481514</v>
      </c>
      <c r="AC1291" s="177">
        <v>-0.54573208761000003</v>
      </c>
      <c r="AD1291" s="153">
        <v>-1.1693319039E-2</v>
      </c>
      <c r="AE1291" s="153">
        <v>-1.1693319039E-2</v>
      </c>
      <c r="AF1291" s="181">
        <v>1.4896461999999999</v>
      </c>
      <c r="AG1291" s="180">
        <v>26724.731690000001</v>
      </c>
      <c r="AH1291" s="180">
        <v>-4919.4662099999996</v>
      </c>
      <c r="AI1291" s="128" t="s">
        <v>46</v>
      </c>
      <c r="AJ1291" s="128" t="s">
        <v>46</v>
      </c>
      <c r="AK1291" s="128" t="s">
        <v>46</v>
      </c>
    </row>
    <row r="1292" spans="1:37" ht="14.75" customHeight="1" x14ac:dyDescent="0.35">
      <c r="A1292" s="8"/>
      <c r="B1292" s="129">
        <v>37780270000172</v>
      </c>
      <c r="C1292" s="125" t="s">
        <v>9010</v>
      </c>
      <c r="D1292" s="122"/>
      <c r="E1292" s="126" t="s">
        <v>9009</v>
      </c>
      <c r="F1292" s="126" t="s">
        <v>163</v>
      </c>
      <c r="G1292" s="126" t="s">
        <v>3547</v>
      </c>
      <c r="H1292" s="127" t="s">
        <v>46</v>
      </c>
      <c r="I1292" s="127" t="s">
        <v>46</v>
      </c>
      <c r="J1292" s="127" t="s">
        <v>46</v>
      </c>
      <c r="K1292" s="126" t="s">
        <v>7484</v>
      </c>
      <c r="L1292" s="126" t="s">
        <v>7498</v>
      </c>
      <c r="M1292" s="153">
        <v>6.9999999999999993E-3</v>
      </c>
      <c r="N1292" s="128" t="s">
        <v>7526</v>
      </c>
      <c r="O1292" s="155">
        <v>44078</v>
      </c>
      <c r="P1292" s="153">
        <v>1.7652112780999998E-2</v>
      </c>
      <c r="Q1292" s="153">
        <v>0.11501417388</v>
      </c>
      <c r="R1292" s="153">
        <v>0.13287830111999999</v>
      </c>
      <c r="S1292" s="153">
        <v>0.27136043331999998</v>
      </c>
      <c r="T1292" s="153">
        <v>0.36479360393999999</v>
      </c>
      <c r="U1292" s="153">
        <v>1.4469771900000001</v>
      </c>
      <c r="V1292" s="153">
        <v>1.1099751338999999</v>
      </c>
      <c r="W1292" s="153">
        <v>0.99796169723000006</v>
      </c>
      <c r="X1292" s="153">
        <v>1.0504369472000001</v>
      </c>
      <c r="Y1292" s="153">
        <v>0.85343505025999999</v>
      </c>
      <c r="Z1292" s="153">
        <v>4.5289443301000001E-2</v>
      </c>
      <c r="AA1292" s="153">
        <v>9.4490913964000001E-2</v>
      </c>
      <c r="AB1292" s="178">
        <v>1.7352178986E-2</v>
      </c>
      <c r="AC1292" s="177">
        <v>0.38578516928000001</v>
      </c>
      <c r="AD1292" s="153">
        <v>-2.0689754538999999E-2</v>
      </c>
      <c r="AE1292" s="153">
        <v>-3.6757538436999998E-2</v>
      </c>
      <c r="AF1292" s="181">
        <v>1.9458234999999999</v>
      </c>
      <c r="AG1292" s="180">
        <v>51883.574699999997</v>
      </c>
      <c r="AH1292" s="180">
        <v>-1105.74999</v>
      </c>
      <c r="AI1292" s="128" t="s">
        <v>46</v>
      </c>
      <c r="AJ1292" s="128" t="s">
        <v>46</v>
      </c>
      <c r="AK1292" s="128" t="s">
        <v>46</v>
      </c>
    </row>
    <row r="1293" spans="1:37" ht="14.75" customHeight="1" x14ac:dyDescent="0.35">
      <c r="A1293" s="8"/>
      <c r="B1293" s="129">
        <v>45654328000160</v>
      </c>
      <c r="C1293" s="125" t="s">
        <v>9011</v>
      </c>
      <c r="D1293" s="122"/>
      <c r="E1293" s="126" t="s">
        <v>9012</v>
      </c>
      <c r="F1293" s="126" t="s">
        <v>163</v>
      </c>
      <c r="G1293" s="126" t="s">
        <v>3547</v>
      </c>
      <c r="H1293" s="127" t="s">
        <v>46</v>
      </c>
      <c r="I1293" s="127" t="s">
        <v>46</v>
      </c>
      <c r="J1293" s="127" t="s">
        <v>46</v>
      </c>
      <c r="K1293" s="126" t="s">
        <v>215</v>
      </c>
      <c r="L1293" s="126" t="s">
        <v>3378</v>
      </c>
      <c r="M1293" s="153">
        <v>4.0000000000000001E-3</v>
      </c>
      <c r="N1293" s="128" t="s">
        <v>46</v>
      </c>
      <c r="O1293" s="155">
        <v>44872</v>
      </c>
      <c r="P1293" s="153">
        <v>1.2879083564000001E-2</v>
      </c>
      <c r="Q1293" s="153">
        <v>3.7631560209999998E-2</v>
      </c>
      <c r="R1293" s="153">
        <v>7.2029775128999995E-3</v>
      </c>
      <c r="S1293" s="153">
        <v>0.11987934899000001</v>
      </c>
      <c r="T1293" s="153" t="s">
        <v>46</v>
      </c>
      <c r="U1293" s="153">
        <v>1.0557229254</v>
      </c>
      <c r="V1293" s="153">
        <v>0.36317346525999999</v>
      </c>
      <c r="W1293" s="153">
        <v>5.4096835999000004E-2</v>
      </c>
      <c r="X1293" s="153">
        <v>0.46405327354999998</v>
      </c>
      <c r="Y1293" s="153" t="s">
        <v>46</v>
      </c>
      <c r="Z1293" s="153">
        <v>4.9789389749000004E-2</v>
      </c>
      <c r="AA1293" s="153">
        <v>5.0203902852000007E-2</v>
      </c>
      <c r="AB1293" s="178">
        <v>-2.2275377110000001</v>
      </c>
      <c r="AC1293" s="177">
        <v>-0.94575966002</v>
      </c>
      <c r="AD1293" s="153">
        <v>-3.5978162913000003E-2</v>
      </c>
      <c r="AE1293" s="153">
        <v>-5.2794077357000008E-2</v>
      </c>
      <c r="AF1293" s="181">
        <v>122.11044012000001</v>
      </c>
      <c r="AG1293" s="180">
        <v>498180.40769999998</v>
      </c>
      <c r="AH1293" s="180">
        <v>2716.96641</v>
      </c>
      <c r="AI1293" s="128" t="s">
        <v>46</v>
      </c>
      <c r="AJ1293" s="128" t="s">
        <v>46</v>
      </c>
      <c r="AK1293" s="128" t="s">
        <v>46</v>
      </c>
    </row>
    <row r="1294" spans="1:37" ht="14.75" customHeight="1" x14ac:dyDescent="0.35">
      <c r="A1294" s="8"/>
      <c r="B1294" s="129">
        <v>51415957000130</v>
      </c>
      <c r="C1294" s="125" t="s">
        <v>9013</v>
      </c>
      <c r="D1294" s="122"/>
      <c r="E1294" s="126" t="s">
        <v>8351</v>
      </c>
      <c r="F1294" s="126" t="s">
        <v>163</v>
      </c>
      <c r="G1294" s="126" t="s">
        <v>3566</v>
      </c>
      <c r="H1294" s="127">
        <v>500</v>
      </c>
      <c r="I1294" s="127">
        <v>0</v>
      </c>
      <c r="J1294" s="127">
        <v>500</v>
      </c>
      <c r="K1294" s="126" t="s">
        <v>215</v>
      </c>
      <c r="L1294" s="126" t="s">
        <v>215</v>
      </c>
      <c r="M1294" s="153">
        <v>1.5E-3</v>
      </c>
      <c r="N1294" s="128" t="s">
        <v>46</v>
      </c>
      <c r="O1294" s="155">
        <v>45121</v>
      </c>
      <c r="P1294" s="153">
        <v>1.2108601385999999E-2</v>
      </c>
      <c r="Q1294" s="153">
        <v>0.10319601479</v>
      </c>
      <c r="R1294" s="153">
        <v>0.13235427687000001</v>
      </c>
      <c r="S1294" s="153">
        <v>0.25976024862999997</v>
      </c>
      <c r="T1294" s="153" t="s">
        <v>46</v>
      </c>
      <c r="U1294" s="153">
        <v>0.99256503885000003</v>
      </c>
      <c r="V1294" s="153">
        <v>0.99592081979000002</v>
      </c>
      <c r="W1294" s="153">
        <v>0.99402609505000006</v>
      </c>
      <c r="X1294" s="153">
        <v>1.0055326018999999</v>
      </c>
      <c r="Y1294" s="153" t="s">
        <v>46</v>
      </c>
      <c r="Z1294" s="153">
        <v>9.3650456867000009E-4</v>
      </c>
      <c r="AA1294" s="153">
        <v>1.3557832750000001E-3</v>
      </c>
      <c r="AB1294" s="178">
        <v>-1.7726955311999999</v>
      </c>
      <c r="AC1294" s="177">
        <v>0.99894405621000004</v>
      </c>
      <c r="AD1294" s="153">
        <v>0</v>
      </c>
      <c r="AE1294" s="153">
        <v>-4.7183788772999999E-5</v>
      </c>
      <c r="AF1294" s="181">
        <v>414.75438756</v>
      </c>
      <c r="AG1294" s="180">
        <v>245695.10831000001</v>
      </c>
      <c r="AH1294" s="180">
        <v>46524.251409999997</v>
      </c>
      <c r="AI1294" s="128" t="s">
        <v>46</v>
      </c>
      <c r="AJ1294" s="128" t="s">
        <v>46</v>
      </c>
      <c r="AK1294" s="128" t="s">
        <v>46</v>
      </c>
    </row>
    <row r="1295" spans="1:37" ht="14.75" customHeight="1" x14ac:dyDescent="0.35">
      <c r="A1295" s="8"/>
      <c r="B1295" s="129">
        <v>53678015000170</v>
      </c>
      <c r="C1295" s="125" t="s">
        <v>9014</v>
      </c>
      <c r="D1295" s="122"/>
      <c r="E1295" s="126" t="s">
        <v>9015</v>
      </c>
      <c r="F1295" s="126" t="s">
        <v>163</v>
      </c>
      <c r="G1295" s="126" t="s">
        <v>3566</v>
      </c>
      <c r="H1295" s="127">
        <v>1000</v>
      </c>
      <c r="I1295" s="127">
        <v>1000</v>
      </c>
      <c r="J1295" s="127">
        <v>1000</v>
      </c>
      <c r="K1295" s="126" t="s">
        <v>7615</v>
      </c>
      <c r="L1295" s="126" t="s">
        <v>220</v>
      </c>
      <c r="M1295" s="153">
        <v>5.0000000000000001E-3</v>
      </c>
      <c r="N1295" s="128" t="s">
        <v>3373</v>
      </c>
      <c r="O1295" s="155">
        <v>45321</v>
      </c>
      <c r="P1295" s="153">
        <v>1.2531938018999999E-2</v>
      </c>
      <c r="Q1295" s="153">
        <v>0.11138964176</v>
      </c>
      <c r="R1295" s="153">
        <v>0.13661379494000001</v>
      </c>
      <c r="S1295" s="153" t="s">
        <v>46</v>
      </c>
      <c r="T1295" s="153" t="s">
        <v>46</v>
      </c>
      <c r="U1295" s="153">
        <v>1.0272667461</v>
      </c>
      <c r="V1295" s="153">
        <v>1.0749956144999999</v>
      </c>
      <c r="W1295" s="153">
        <v>1.0260165392</v>
      </c>
      <c r="X1295" s="153" t="s">
        <v>46</v>
      </c>
      <c r="Y1295" s="153" t="s">
        <v>46</v>
      </c>
      <c r="Z1295" s="153">
        <v>3.1575671469E-3</v>
      </c>
      <c r="AA1295" s="153">
        <v>2.9714924452000002E-3</v>
      </c>
      <c r="AB1295" s="178">
        <v>1.0273741929</v>
      </c>
      <c r="AC1295" s="177">
        <v>4.2888122052000002</v>
      </c>
      <c r="AD1295" s="153">
        <v>-1.7575053051000001E-3</v>
      </c>
      <c r="AE1295" s="153">
        <v>-1.7575053051000001E-3</v>
      </c>
      <c r="AF1295" s="181">
        <v>1.49239236</v>
      </c>
      <c r="AG1295" s="180">
        <v>119232.07257999999</v>
      </c>
      <c r="AH1295" s="180">
        <v>93035.100709999999</v>
      </c>
      <c r="AI1295" s="128" t="s">
        <v>46</v>
      </c>
      <c r="AJ1295" s="128" t="s">
        <v>46</v>
      </c>
      <c r="AK1295" s="128" t="s">
        <v>46</v>
      </c>
    </row>
    <row r="1296" spans="1:37" ht="14.75" customHeight="1" x14ac:dyDescent="0.35">
      <c r="A1296" s="8"/>
      <c r="B1296" s="129">
        <v>60454557000124</v>
      </c>
      <c r="C1296" s="125" t="s">
        <v>9016</v>
      </c>
      <c r="D1296" s="122"/>
      <c r="E1296" s="126" t="s">
        <v>8644</v>
      </c>
      <c r="F1296" s="126" t="s">
        <v>163</v>
      </c>
      <c r="G1296" s="126" t="s">
        <v>3547</v>
      </c>
      <c r="H1296" s="127" t="s">
        <v>46</v>
      </c>
      <c r="I1296" s="127" t="s">
        <v>46</v>
      </c>
      <c r="J1296" s="127" t="s">
        <v>46</v>
      </c>
      <c r="K1296" s="126" t="s">
        <v>7601</v>
      </c>
      <c r="L1296" s="126" t="s">
        <v>214</v>
      </c>
      <c r="M1296" s="153">
        <v>9.0000000000000011E-3</v>
      </c>
      <c r="N1296" s="128" t="s">
        <v>46</v>
      </c>
      <c r="O1296" s="155">
        <v>45779</v>
      </c>
      <c r="P1296" s="153" t="s">
        <v>46</v>
      </c>
      <c r="Q1296" s="153" t="s">
        <v>46</v>
      </c>
      <c r="R1296" s="153" t="s">
        <v>46</v>
      </c>
      <c r="S1296" s="153" t="s">
        <v>46</v>
      </c>
      <c r="T1296" s="153" t="s">
        <v>46</v>
      </c>
      <c r="U1296" s="153" t="s">
        <v>46</v>
      </c>
      <c r="V1296" s="153" t="s">
        <v>46</v>
      </c>
      <c r="W1296" s="153" t="s">
        <v>46</v>
      </c>
      <c r="X1296" s="153" t="s">
        <v>46</v>
      </c>
      <c r="Y1296" s="153" t="s">
        <v>46</v>
      </c>
      <c r="Z1296" s="153" t="s">
        <v>46</v>
      </c>
      <c r="AA1296" s="153">
        <v>3.2532340309000003E-3</v>
      </c>
      <c r="AB1296" s="178" t="s">
        <v>46</v>
      </c>
      <c r="AC1296" s="177">
        <v>3.4232799051999998</v>
      </c>
      <c r="AD1296" s="153">
        <v>0</v>
      </c>
      <c r="AE1296" s="153">
        <v>0</v>
      </c>
      <c r="AF1296" s="181">
        <v>1.0647542826</v>
      </c>
      <c r="AG1296" s="180">
        <v>51798.569029999999</v>
      </c>
      <c r="AH1296" s="180">
        <v>50086.375290000004</v>
      </c>
      <c r="AI1296" s="128" t="s">
        <v>46</v>
      </c>
      <c r="AJ1296" s="128" t="s">
        <v>46</v>
      </c>
      <c r="AK1296" s="128" t="s">
        <v>46</v>
      </c>
    </row>
    <row r="1297" spans="1:37" ht="14.75" customHeight="1" x14ac:dyDescent="0.35">
      <c r="A1297" s="8"/>
      <c r="B1297" s="129">
        <v>54217470000130</v>
      </c>
      <c r="C1297" s="125" t="s">
        <v>9017</v>
      </c>
      <c r="D1297" s="122"/>
      <c r="E1297" s="126" t="s">
        <v>8538</v>
      </c>
      <c r="F1297" s="126" t="s">
        <v>163</v>
      </c>
      <c r="G1297" s="126" t="s">
        <v>3547</v>
      </c>
      <c r="H1297" s="127">
        <v>1000</v>
      </c>
      <c r="I1297" s="127">
        <v>100</v>
      </c>
      <c r="J1297" s="127">
        <v>1000</v>
      </c>
      <c r="K1297" s="126" t="s">
        <v>7460</v>
      </c>
      <c r="L1297" s="126" t="s">
        <v>8130</v>
      </c>
      <c r="M1297" s="153">
        <v>0.01</v>
      </c>
      <c r="N1297" s="128" t="s">
        <v>7431</v>
      </c>
      <c r="O1297" s="155">
        <v>45393</v>
      </c>
      <c r="P1297" s="153">
        <v>2.0009047374E-2</v>
      </c>
      <c r="Q1297" s="153">
        <v>0.13301777420999999</v>
      </c>
      <c r="R1297" s="153">
        <v>0.1517678821</v>
      </c>
      <c r="S1297" s="153" t="s">
        <v>46</v>
      </c>
      <c r="T1297" s="153" t="s">
        <v>46</v>
      </c>
      <c r="U1297" s="153">
        <v>1.6401795922</v>
      </c>
      <c r="V1297" s="153">
        <v>1.2837237078000001</v>
      </c>
      <c r="W1297" s="153">
        <v>1.1398289407</v>
      </c>
      <c r="X1297" s="153" t="s">
        <v>46</v>
      </c>
      <c r="Y1297" s="153" t="s">
        <v>46</v>
      </c>
      <c r="Z1297" s="153">
        <v>2.0518138040000002E-2</v>
      </c>
      <c r="AA1297" s="153">
        <v>1.7057617493999998E-2</v>
      </c>
      <c r="AB1297" s="178">
        <v>0.81921489849999996</v>
      </c>
      <c r="AC1297" s="177">
        <v>0.65626568203000002</v>
      </c>
      <c r="AD1297" s="153">
        <v>-1.3075358314E-2</v>
      </c>
      <c r="AE1297" s="153">
        <v>-1.3075358314E-2</v>
      </c>
      <c r="AF1297" s="181">
        <v>1.2073078066</v>
      </c>
      <c r="AG1297" s="180">
        <v>261898.58478999999</v>
      </c>
      <c r="AH1297" s="180">
        <v>148543.97096000001</v>
      </c>
      <c r="AI1297" s="128" t="s">
        <v>46</v>
      </c>
      <c r="AJ1297" s="128" t="s">
        <v>46</v>
      </c>
      <c r="AK1297" s="128" t="s">
        <v>46</v>
      </c>
    </row>
    <row r="1298" spans="1:37" ht="14.75" customHeight="1" x14ac:dyDescent="0.35">
      <c r="A1298" s="8"/>
      <c r="B1298" s="129">
        <v>44977584000125</v>
      </c>
      <c r="C1298" s="125" t="s">
        <v>9018</v>
      </c>
      <c r="D1298" s="122"/>
      <c r="E1298" s="126" t="s">
        <v>9019</v>
      </c>
      <c r="F1298" s="126" t="s">
        <v>163</v>
      </c>
      <c r="G1298" s="126" t="s">
        <v>3547</v>
      </c>
      <c r="H1298" s="127">
        <v>100</v>
      </c>
      <c r="I1298" s="127">
        <v>100</v>
      </c>
      <c r="J1298" s="127">
        <v>100</v>
      </c>
      <c r="K1298" s="126" t="s">
        <v>3378</v>
      </c>
      <c r="L1298" s="126" t="s">
        <v>7459</v>
      </c>
      <c r="M1298" s="153">
        <v>4.0000000000000001E-3</v>
      </c>
      <c r="N1298" s="128" t="s">
        <v>46</v>
      </c>
      <c r="O1298" s="155">
        <v>44700</v>
      </c>
      <c r="P1298" s="153">
        <v>4.7478264969000004E-3</v>
      </c>
      <c r="Q1298" s="153">
        <v>9.9983307473000008E-2</v>
      </c>
      <c r="R1298" s="153">
        <v>0.12381987511000001</v>
      </c>
      <c r="S1298" s="153">
        <v>0.26612972213999997</v>
      </c>
      <c r="T1298" s="153">
        <v>0.42641692157</v>
      </c>
      <c r="U1298" s="153">
        <v>0.38918834976</v>
      </c>
      <c r="V1298" s="153">
        <v>0.96491572608999998</v>
      </c>
      <c r="W1298" s="153">
        <v>0.92992980547000004</v>
      </c>
      <c r="X1298" s="153">
        <v>1.0301888506000001</v>
      </c>
      <c r="Y1298" s="153">
        <v>0.99760287177999996</v>
      </c>
      <c r="Z1298" s="153">
        <v>5.4820258043000005E-3</v>
      </c>
      <c r="AA1298" s="153">
        <v>4.0411586214000005E-3</v>
      </c>
      <c r="AB1298" s="178">
        <v>-1.5210046618999999</v>
      </c>
      <c r="AC1298" s="177">
        <v>0.24780272566</v>
      </c>
      <c r="AD1298" s="153">
        <v>-4.8806300568E-3</v>
      </c>
      <c r="AE1298" s="153">
        <v>-4.8806300568E-3</v>
      </c>
      <c r="AF1298" s="181">
        <v>1.5003371700000001</v>
      </c>
      <c r="AG1298" s="180">
        <v>75449.756659999999</v>
      </c>
      <c r="AH1298" s="180">
        <v>6433.0652600000003</v>
      </c>
      <c r="AI1298" s="128" t="s">
        <v>46</v>
      </c>
      <c r="AJ1298" s="128" t="s">
        <v>46</v>
      </c>
      <c r="AK1298" s="128" t="s">
        <v>46</v>
      </c>
    </row>
    <row r="1299" spans="1:37" ht="14.75" customHeight="1" x14ac:dyDescent="0.35">
      <c r="A1299" s="8"/>
      <c r="B1299" s="129">
        <v>51693954000168</v>
      </c>
      <c r="C1299" s="125" t="s">
        <v>9020</v>
      </c>
      <c r="D1299" s="122"/>
      <c r="E1299" s="126" t="s">
        <v>9005</v>
      </c>
      <c r="F1299" s="126" t="s">
        <v>114</v>
      </c>
      <c r="G1299" s="126" t="s">
        <v>115</v>
      </c>
      <c r="H1299" s="127">
        <v>1000</v>
      </c>
      <c r="I1299" s="127">
        <v>100</v>
      </c>
      <c r="J1299" s="127">
        <v>1000</v>
      </c>
      <c r="K1299" s="126" t="s">
        <v>9021</v>
      </c>
      <c r="L1299" s="126" t="s">
        <v>7484</v>
      </c>
      <c r="M1299" s="153">
        <v>5.0000000000000001E-3</v>
      </c>
      <c r="N1299" s="128" t="s">
        <v>46</v>
      </c>
      <c r="O1299" s="155">
        <v>45315</v>
      </c>
      <c r="P1299" s="153">
        <v>2.1590653923000001E-2</v>
      </c>
      <c r="Q1299" s="153">
        <v>0.18065872451000001</v>
      </c>
      <c r="R1299" s="153">
        <v>8.7431061387000006E-2</v>
      </c>
      <c r="S1299" s="153" t="s">
        <v>46</v>
      </c>
      <c r="T1299" s="153" t="s">
        <v>46</v>
      </c>
      <c r="U1299" s="153">
        <v>1.7698268830999999</v>
      </c>
      <c r="V1299" s="153">
        <v>1.7434954767999999</v>
      </c>
      <c r="W1299" s="153">
        <v>0.65663731154000005</v>
      </c>
      <c r="X1299" s="153" t="s">
        <v>46</v>
      </c>
      <c r="Y1299" s="153" t="s">
        <v>46</v>
      </c>
      <c r="Z1299" s="153">
        <v>0.14756293726</v>
      </c>
      <c r="AA1299" s="153">
        <v>0.13456719762</v>
      </c>
      <c r="AB1299" s="178">
        <v>-0.20345470037999999</v>
      </c>
      <c r="AC1299" s="177">
        <v>-0.34719411424000002</v>
      </c>
      <c r="AD1299" s="153">
        <v>-9.9703869766E-2</v>
      </c>
      <c r="AE1299" s="153">
        <v>-0.13896913861999999</v>
      </c>
      <c r="AF1299" s="181">
        <v>1.1037197999999999</v>
      </c>
      <c r="AG1299" s="180">
        <v>85495.775689999995</v>
      </c>
      <c r="AH1299" s="180">
        <v>14120.220649999999</v>
      </c>
      <c r="AI1299" s="128" t="s">
        <v>46</v>
      </c>
      <c r="AJ1299" s="128" t="s">
        <v>46</v>
      </c>
      <c r="AK1299" s="128" t="s">
        <v>46</v>
      </c>
    </row>
    <row r="1300" spans="1:37" ht="14.75" customHeight="1" x14ac:dyDescent="0.35">
      <c r="A1300" s="8"/>
      <c r="B1300" s="129">
        <v>24986670000197</v>
      </c>
      <c r="C1300" s="125" t="s">
        <v>9022</v>
      </c>
      <c r="D1300" s="122"/>
      <c r="E1300" s="126" t="s">
        <v>7556</v>
      </c>
      <c r="F1300" s="126" t="s">
        <v>163</v>
      </c>
      <c r="G1300" s="126" t="s">
        <v>6822</v>
      </c>
      <c r="H1300" s="127">
        <v>100</v>
      </c>
      <c r="I1300" s="127">
        <v>100</v>
      </c>
      <c r="J1300" s="127">
        <v>1</v>
      </c>
      <c r="K1300" s="126" t="s">
        <v>215</v>
      </c>
      <c r="L1300" s="126" t="s">
        <v>215</v>
      </c>
      <c r="M1300" s="153">
        <v>1.5E-3</v>
      </c>
      <c r="N1300" s="128" t="s">
        <v>46</v>
      </c>
      <c r="O1300" s="155">
        <v>42656</v>
      </c>
      <c r="P1300" s="153">
        <v>1.2171742058999999E-2</v>
      </c>
      <c r="Q1300" s="153">
        <v>0.10355757345000001</v>
      </c>
      <c r="R1300" s="153">
        <v>0.13256445681000001</v>
      </c>
      <c r="S1300" s="153">
        <v>0.25698011216</v>
      </c>
      <c r="T1300" s="153">
        <v>0.42767743011999998</v>
      </c>
      <c r="U1300" s="153">
        <v>0.99774079964999995</v>
      </c>
      <c r="V1300" s="153">
        <v>0.99941013866000006</v>
      </c>
      <c r="W1300" s="153">
        <v>0.99560461860000005</v>
      </c>
      <c r="X1300" s="153">
        <v>0.99477068642000011</v>
      </c>
      <c r="Y1300" s="153">
        <v>1.0005518329</v>
      </c>
      <c r="Z1300" s="153">
        <v>1.1618873091000001E-3</v>
      </c>
      <c r="AA1300" s="153">
        <v>2.5425569113000004E-3</v>
      </c>
      <c r="AB1300" s="178">
        <v>-0.62387741727000001</v>
      </c>
      <c r="AC1300" s="177">
        <v>-1.675369171</v>
      </c>
      <c r="AD1300" s="153">
        <v>0</v>
      </c>
      <c r="AE1300" s="153">
        <v>-5.6501197922000004E-4</v>
      </c>
      <c r="AF1300" s="181">
        <v>2.0933830000000002</v>
      </c>
      <c r="AG1300" s="180">
        <v>57435.901530000003</v>
      </c>
      <c r="AH1300" s="180">
        <v>-12255.465410000001</v>
      </c>
      <c r="AI1300" s="128" t="s">
        <v>46</v>
      </c>
      <c r="AJ1300" s="128" t="s">
        <v>46</v>
      </c>
      <c r="AK1300" s="128" t="s">
        <v>46</v>
      </c>
    </row>
    <row r="1301" spans="1:37" ht="14.75" customHeight="1" x14ac:dyDescent="0.35">
      <c r="A1301" s="8"/>
      <c r="B1301" s="129">
        <v>16876874000147</v>
      </c>
      <c r="C1301" s="125" t="s">
        <v>9023</v>
      </c>
      <c r="D1301" s="122" t="s">
        <v>3401</v>
      </c>
      <c r="E1301" s="126" t="s">
        <v>9024</v>
      </c>
      <c r="F1301" s="126" t="s">
        <v>114</v>
      </c>
      <c r="G1301" s="126" t="s">
        <v>115</v>
      </c>
      <c r="H1301" s="127">
        <v>25000</v>
      </c>
      <c r="I1301" s="127">
        <v>1000</v>
      </c>
      <c r="J1301" s="127">
        <v>25000</v>
      </c>
      <c r="K1301" s="126" t="s">
        <v>222</v>
      </c>
      <c r="L1301" s="126" t="s">
        <v>7448</v>
      </c>
      <c r="M1301" s="153">
        <v>1.7500000000000002E-2</v>
      </c>
      <c r="N1301" s="128" t="s">
        <v>7674</v>
      </c>
      <c r="O1301" s="155">
        <v>43346</v>
      </c>
      <c r="P1301" s="153">
        <v>4.4891393161E-2</v>
      </c>
      <c r="Q1301" s="153">
        <v>0.27567724885</v>
      </c>
      <c r="R1301" s="153">
        <v>0.21117091596000001</v>
      </c>
      <c r="S1301" s="153">
        <v>0.35249276360999998</v>
      </c>
      <c r="T1301" s="153">
        <v>0.58089097568000003</v>
      </c>
      <c r="U1301" s="153">
        <v>3.6798327054</v>
      </c>
      <c r="V1301" s="153">
        <v>2.6604972316</v>
      </c>
      <c r="W1301" s="153">
        <v>1.5859661353000001</v>
      </c>
      <c r="X1301" s="153">
        <v>1.36450041</v>
      </c>
      <c r="Y1301" s="153">
        <v>1.3589950966000002</v>
      </c>
      <c r="Z1301" s="153">
        <v>0.15230162694000002</v>
      </c>
      <c r="AA1301" s="153">
        <v>0.22062019352000001</v>
      </c>
      <c r="AB1301" s="178">
        <v>0.53563811326999999</v>
      </c>
      <c r="AC1301" s="177">
        <v>0.33885994125000002</v>
      </c>
      <c r="AD1301" s="153">
        <v>-8.0746519764999997E-2</v>
      </c>
      <c r="AE1301" s="153">
        <v>-0.43989826546000005</v>
      </c>
      <c r="AF1301" s="181">
        <v>5.7000313857</v>
      </c>
      <c r="AG1301" s="180">
        <v>74660.125870000003</v>
      </c>
      <c r="AH1301" s="180">
        <v>-845.46829000000002</v>
      </c>
      <c r="AI1301" s="128" t="s">
        <v>46</v>
      </c>
      <c r="AJ1301" s="128" t="s">
        <v>46</v>
      </c>
      <c r="AK1301" s="128" t="s">
        <v>46</v>
      </c>
    </row>
    <row r="1302" spans="1:37" ht="14.75" customHeight="1" x14ac:dyDescent="0.35">
      <c r="A1302" s="8"/>
      <c r="B1302" s="129">
        <v>59046429000162</v>
      </c>
      <c r="C1302" s="125" t="s">
        <v>9025</v>
      </c>
      <c r="D1302" s="122"/>
      <c r="E1302" s="126" t="s">
        <v>9026</v>
      </c>
      <c r="F1302" s="126" t="s">
        <v>163</v>
      </c>
      <c r="G1302" s="126" t="s">
        <v>3547</v>
      </c>
      <c r="H1302" s="127" t="s">
        <v>46</v>
      </c>
      <c r="I1302" s="127" t="s">
        <v>46</v>
      </c>
      <c r="J1302" s="127" t="s">
        <v>46</v>
      </c>
      <c r="K1302" s="126" t="s">
        <v>46</v>
      </c>
      <c r="L1302" s="126" t="s">
        <v>46</v>
      </c>
      <c r="M1302" s="153">
        <v>9.4999999999999998E-3</v>
      </c>
      <c r="N1302" s="128" t="s">
        <v>46</v>
      </c>
      <c r="O1302" s="155">
        <v>45722</v>
      </c>
      <c r="P1302" s="153">
        <v>2.1802952250999999E-3</v>
      </c>
      <c r="Q1302" s="153" t="s">
        <v>46</v>
      </c>
      <c r="R1302" s="153" t="s">
        <v>46</v>
      </c>
      <c r="S1302" s="153" t="s">
        <v>46</v>
      </c>
      <c r="T1302" s="153" t="s">
        <v>46</v>
      </c>
      <c r="U1302" s="153">
        <v>0.17872293800000003</v>
      </c>
      <c r="V1302" s="153" t="s">
        <v>46</v>
      </c>
      <c r="W1302" s="153" t="s">
        <v>46</v>
      </c>
      <c r="X1302" s="153" t="s">
        <v>46</v>
      </c>
      <c r="Y1302" s="153" t="s">
        <v>46</v>
      </c>
      <c r="Z1302" s="153" t="s">
        <v>46</v>
      </c>
      <c r="AA1302" s="153">
        <v>2.2478091985E-2</v>
      </c>
      <c r="AB1302" s="178" t="s">
        <v>46</v>
      </c>
      <c r="AC1302" s="177">
        <v>-4.6751112837999997</v>
      </c>
      <c r="AD1302" s="153">
        <v>-8.6073088502999998E-3</v>
      </c>
      <c r="AE1302" s="153">
        <v>-8.6073088502999998E-3</v>
      </c>
      <c r="AF1302" s="181">
        <v>101.44454764</v>
      </c>
      <c r="AG1302" s="180">
        <v>189429.63560000001</v>
      </c>
      <c r="AH1302" s="180">
        <v>46262.875119999997</v>
      </c>
      <c r="AI1302" s="128" t="s">
        <v>46</v>
      </c>
      <c r="AJ1302" s="128" t="s">
        <v>46</v>
      </c>
      <c r="AK1302" s="128" t="s">
        <v>46</v>
      </c>
    </row>
    <row r="1303" spans="1:37" ht="14.75" customHeight="1" x14ac:dyDescent="0.35">
      <c r="A1303" s="8"/>
      <c r="B1303" s="129">
        <v>17094929000120</v>
      </c>
      <c r="C1303" s="125" t="s">
        <v>9027</v>
      </c>
      <c r="D1303" s="122"/>
      <c r="E1303" s="126" t="s">
        <v>9028</v>
      </c>
      <c r="F1303" s="126" t="s">
        <v>114</v>
      </c>
      <c r="G1303" s="126" t="s">
        <v>115</v>
      </c>
      <c r="H1303" s="127">
        <v>200</v>
      </c>
      <c r="I1303" s="127">
        <v>200</v>
      </c>
      <c r="J1303" s="127">
        <v>200</v>
      </c>
      <c r="K1303" s="126" t="s">
        <v>8130</v>
      </c>
      <c r="L1303" s="126" t="s">
        <v>7644</v>
      </c>
      <c r="M1303" s="153">
        <v>0.02</v>
      </c>
      <c r="N1303" s="128" t="s">
        <v>8893</v>
      </c>
      <c r="O1303" s="155">
        <v>41243</v>
      </c>
      <c r="P1303" s="153">
        <v>4.8433566226000001E-2</v>
      </c>
      <c r="Q1303" s="153">
        <v>0.35721261900000001</v>
      </c>
      <c r="R1303" s="153">
        <v>0.17654642072000001</v>
      </c>
      <c r="S1303" s="153">
        <v>0.29268511079999998</v>
      </c>
      <c r="T1303" s="153">
        <v>0.26667757982000001</v>
      </c>
      <c r="U1303" s="153">
        <v>3.9701913548999999</v>
      </c>
      <c r="V1303" s="153">
        <v>3.4473761905</v>
      </c>
      <c r="W1303" s="153">
        <v>1.3259242793000001</v>
      </c>
      <c r="X1303" s="153">
        <v>1.1329848295</v>
      </c>
      <c r="Y1303" s="153">
        <v>0.62389250053</v>
      </c>
      <c r="Z1303" s="153">
        <v>0.17640685375000001</v>
      </c>
      <c r="AA1303" s="153">
        <v>0.17524534481000001</v>
      </c>
      <c r="AB1303" s="178">
        <v>0.31009198792999998</v>
      </c>
      <c r="AC1303" s="177">
        <v>0.13486134565999999</v>
      </c>
      <c r="AD1303" s="153">
        <v>-0.16136451095999998</v>
      </c>
      <c r="AE1303" s="153">
        <v>-0.34919868039000002</v>
      </c>
      <c r="AF1303" s="181">
        <v>2.8266635999999998</v>
      </c>
      <c r="AG1303" s="180">
        <v>21242.94152</v>
      </c>
      <c r="AH1303" s="180">
        <v>3.2459699999999998</v>
      </c>
      <c r="AI1303" s="128" t="s">
        <v>46</v>
      </c>
      <c r="AJ1303" s="128" t="s">
        <v>46</v>
      </c>
      <c r="AK1303" s="128" t="s">
        <v>46</v>
      </c>
    </row>
    <row r="1304" spans="1:37" ht="14.75" customHeight="1" x14ac:dyDescent="0.35">
      <c r="A1304" s="8"/>
      <c r="B1304" s="129">
        <v>5384841000163</v>
      </c>
      <c r="C1304" s="125" t="s">
        <v>9029</v>
      </c>
      <c r="D1304" s="122" t="s">
        <v>3394</v>
      </c>
      <c r="E1304" s="126" t="s">
        <v>9030</v>
      </c>
      <c r="F1304" s="126" t="s">
        <v>114</v>
      </c>
      <c r="G1304" s="126" t="s">
        <v>115</v>
      </c>
      <c r="H1304" s="127">
        <v>5</v>
      </c>
      <c r="I1304" s="127">
        <v>300</v>
      </c>
      <c r="J1304" s="127">
        <v>0</v>
      </c>
      <c r="K1304" s="126" t="s">
        <v>8130</v>
      </c>
      <c r="L1304" s="126" t="s">
        <v>7644</v>
      </c>
      <c r="M1304" s="153">
        <v>0.02</v>
      </c>
      <c r="N1304" s="128" t="s">
        <v>9031</v>
      </c>
      <c r="O1304" s="155">
        <v>41001</v>
      </c>
      <c r="P1304" s="153">
        <v>6.7344851583000007E-2</v>
      </c>
      <c r="Q1304" s="153">
        <v>0.30851618735999997</v>
      </c>
      <c r="R1304" s="153">
        <v>0.23922478602999997</v>
      </c>
      <c r="S1304" s="153">
        <v>0.51841671220000007</v>
      </c>
      <c r="T1304" s="153">
        <v>0.59552547972000003</v>
      </c>
      <c r="U1304" s="153">
        <v>5.5203853110000001</v>
      </c>
      <c r="V1304" s="153">
        <v>2.9774182157000002</v>
      </c>
      <c r="W1304" s="153">
        <v>1.7966603385</v>
      </c>
      <c r="X1304" s="153">
        <v>2.0067924490999998</v>
      </c>
      <c r="Y1304" s="153">
        <v>1.3932325353999999</v>
      </c>
      <c r="Z1304" s="153">
        <v>0.18025611708</v>
      </c>
      <c r="AA1304" s="153">
        <v>0.21397172055999999</v>
      </c>
      <c r="AB1304" s="178">
        <v>0.62122097250999997</v>
      </c>
      <c r="AC1304" s="177">
        <v>0.17048948425999999</v>
      </c>
      <c r="AD1304" s="153">
        <v>-0.12100294976000001</v>
      </c>
      <c r="AE1304" s="153">
        <v>-0.50630438016000001</v>
      </c>
      <c r="AF1304" s="181">
        <v>52.994846430000003</v>
      </c>
      <c r="AG1304" s="180">
        <v>49157.17785</v>
      </c>
      <c r="AH1304" s="180">
        <v>-5449.1725900000001</v>
      </c>
      <c r="AI1304" s="128" t="s">
        <v>46</v>
      </c>
      <c r="AJ1304" s="128" t="s">
        <v>46</v>
      </c>
      <c r="AK1304" s="128" t="s">
        <v>46</v>
      </c>
    </row>
    <row r="1305" spans="1:37" ht="14.75" customHeight="1" x14ac:dyDescent="0.35">
      <c r="A1305" s="8"/>
      <c r="B1305" s="129">
        <v>55432303000175</v>
      </c>
      <c r="C1305" s="125" t="s">
        <v>9032</v>
      </c>
      <c r="D1305" s="122"/>
      <c r="E1305" s="126" t="s">
        <v>7887</v>
      </c>
      <c r="F1305" s="126" t="s">
        <v>163</v>
      </c>
      <c r="G1305" s="126" t="s">
        <v>3547</v>
      </c>
      <c r="H1305" s="127" t="s">
        <v>46</v>
      </c>
      <c r="I1305" s="127" t="s">
        <v>46</v>
      </c>
      <c r="J1305" s="127" t="s">
        <v>46</v>
      </c>
      <c r="K1305" s="126" t="s">
        <v>215</v>
      </c>
      <c r="L1305" s="126" t="s">
        <v>3378</v>
      </c>
      <c r="M1305" s="153">
        <v>7.4999999999999997E-3</v>
      </c>
      <c r="N1305" s="128" t="s">
        <v>7431</v>
      </c>
      <c r="O1305" s="155">
        <v>45470</v>
      </c>
      <c r="P1305" s="153">
        <v>1.3059519288000001E-2</v>
      </c>
      <c r="Q1305" s="153">
        <v>4.1159858489000001E-2</v>
      </c>
      <c r="R1305" s="153">
        <v>3.2871289615E-2</v>
      </c>
      <c r="S1305" s="153" t="s">
        <v>46</v>
      </c>
      <c r="T1305" s="153" t="s">
        <v>46</v>
      </c>
      <c r="U1305" s="153">
        <v>1.0705135841</v>
      </c>
      <c r="V1305" s="153">
        <v>0.39722425416000001</v>
      </c>
      <c r="W1305" s="153">
        <v>0.24687467929000001</v>
      </c>
      <c r="X1305" s="153" t="s">
        <v>46</v>
      </c>
      <c r="Y1305" s="153" t="s">
        <v>46</v>
      </c>
      <c r="Z1305" s="153">
        <v>3.5928583154999999E-2</v>
      </c>
      <c r="AA1305" s="153">
        <v>3.3979901340999999E-2</v>
      </c>
      <c r="AB1305" s="178">
        <v>-2.4692462105000001</v>
      </c>
      <c r="AC1305" s="177">
        <v>-2.3887560303000002</v>
      </c>
      <c r="AD1305" s="153">
        <v>-1.3168624775999999E-2</v>
      </c>
      <c r="AE1305" s="153">
        <v>-1.6847628354999998E-2</v>
      </c>
      <c r="AF1305" s="181">
        <v>104.53680995000001</v>
      </c>
      <c r="AG1305" s="180">
        <v>68562.453009999997</v>
      </c>
      <c r="AH1305" s="180">
        <v>1591.4650899999999</v>
      </c>
      <c r="AI1305" s="128" t="s">
        <v>46</v>
      </c>
      <c r="AJ1305" s="128" t="s">
        <v>46</v>
      </c>
      <c r="AK1305" s="128" t="s">
        <v>46</v>
      </c>
    </row>
    <row r="1306" spans="1:37" ht="14.75" customHeight="1" x14ac:dyDescent="0.35">
      <c r="A1306" s="8"/>
      <c r="B1306" s="129">
        <v>55204781000128</v>
      </c>
      <c r="C1306" s="125" t="s">
        <v>9033</v>
      </c>
      <c r="D1306" s="122"/>
      <c r="E1306" s="126" t="s">
        <v>9034</v>
      </c>
      <c r="F1306" s="126" t="s">
        <v>163</v>
      </c>
      <c r="G1306" s="126" t="s">
        <v>3547</v>
      </c>
      <c r="H1306" s="127" t="s">
        <v>46</v>
      </c>
      <c r="I1306" s="127" t="s">
        <v>46</v>
      </c>
      <c r="J1306" s="127" t="s">
        <v>46</v>
      </c>
      <c r="K1306" s="126" t="s">
        <v>215</v>
      </c>
      <c r="L1306" s="126" t="s">
        <v>3378</v>
      </c>
      <c r="M1306" s="153">
        <v>1.2150000000000001E-2</v>
      </c>
      <c r="N1306" s="128" t="s">
        <v>9035</v>
      </c>
      <c r="O1306" s="155">
        <v>45470</v>
      </c>
      <c r="P1306" s="153">
        <v>3.8730532377999997E-3</v>
      </c>
      <c r="Q1306" s="153">
        <v>3.5746235017999999E-2</v>
      </c>
      <c r="R1306" s="153">
        <v>-1.7211689868000001E-2</v>
      </c>
      <c r="S1306" s="153" t="s">
        <v>46</v>
      </c>
      <c r="T1306" s="153" t="s">
        <v>46</v>
      </c>
      <c r="U1306" s="153">
        <v>0.31748152532000001</v>
      </c>
      <c r="V1306" s="153">
        <v>0.34497862883000002</v>
      </c>
      <c r="W1306" s="153">
        <v>-0.12926570467999998</v>
      </c>
      <c r="X1306" s="153" t="s">
        <v>46</v>
      </c>
      <c r="Y1306" s="153" t="s">
        <v>46</v>
      </c>
      <c r="Z1306" s="153">
        <v>4.6442618199999994E-2</v>
      </c>
      <c r="AA1306" s="153">
        <v>4.2140243947999999E-2</v>
      </c>
      <c r="AB1306" s="178">
        <v>-2.8649638247999998</v>
      </c>
      <c r="AC1306" s="177">
        <v>-2.4848210308000001</v>
      </c>
      <c r="AD1306" s="153">
        <v>-5.622472907E-2</v>
      </c>
      <c r="AE1306" s="153">
        <v>-5.622472907E-2</v>
      </c>
      <c r="AF1306" s="181">
        <v>10.528729101</v>
      </c>
      <c r="AG1306" s="180">
        <v>303812.33314</v>
      </c>
      <c r="AH1306" s="180">
        <v>9216.9905899999994</v>
      </c>
      <c r="AI1306" s="128" t="s">
        <v>46</v>
      </c>
      <c r="AJ1306" s="128" t="s">
        <v>46</v>
      </c>
      <c r="AK1306" s="128" t="s">
        <v>46</v>
      </c>
    </row>
    <row r="1307" spans="1:37" ht="14.75" customHeight="1" x14ac:dyDescent="0.35">
      <c r="A1307" s="8"/>
      <c r="B1307" s="129">
        <v>58171813000124</v>
      </c>
      <c r="C1307" s="125" t="s">
        <v>9036</v>
      </c>
      <c r="D1307" s="122"/>
      <c r="E1307" s="126" t="s">
        <v>8998</v>
      </c>
      <c r="F1307" s="126" t="s">
        <v>163</v>
      </c>
      <c r="G1307" s="126" t="s">
        <v>3547</v>
      </c>
      <c r="H1307" s="127" t="s">
        <v>46</v>
      </c>
      <c r="I1307" s="127" t="s">
        <v>46</v>
      </c>
      <c r="J1307" s="127" t="s">
        <v>46</v>
      </c>
      <c r="K1307" s="126" t="s">
        <v>46</v>
      </c>
      <c r="L1307" s="126" t="s">
        <v>46</v>
      </c>
      <c r="M1307" s="153">
        <v>0.01</v>
      </c>
      <c r="N1307" s="128" t="s">
        <v>46</v>
      </c>
      <c r="O1307" s="155">
        <v>45694</v>
      </c>
      <c r="P1307" s="153">
        <v>5.1502071309999994E-3</v>
      </c>
      <c r="Q1307" s="153" t="s">
        <v>46</v>
      </c>
      <c r="R1307" s="153" t="s">
        <v>46</v>
      </c>
      <c r="S1307" s="153" t="s">
        <v>46</v>
      </c>
      <c r="T1307" s="153" t="s">
        <v>46</v>
      </c>
      <c r="U1307" s="153">
        <v>0.42217225409999998</v>
      </c>
      <c r="V1307" s="153" t="s">
        <v>46</v>
      </c>
      <c r="W1307" s="153" t="s">
        <v>46</v>
      </c>
      <c r="X1307" s="153" t="s">
        <v>46</v>
      </c>
      <c r="Y1307" s="153" t="s">
        <v>46</v>
      </c>
      <c r="Z1307" s="153" t="s">
        <v>46</v>
      </c>
      <c r="AA1307" s="153">
        <v>9.4149306432999999E-2</v>
      </c>
      <c r="AB1307" s="178" t="s">
        <v>46</v>
      </c>
      <c r="AC1307" s="177">
        <v>-1.5746815075</v>
      </c>
      <c r="AD1307" s="153">
        <v>-5.5495538543000003E-2</v>
      </c>
      <c r="AE1307" s="153">
        <v>-5.5495538543000003E-2</v>
      </c>
      <c r="AF1307" s="181">
        <v>9.8226780098000006</v>
      </c>
      <c r="AG1307" s="180">
        <v>45532.297030000002</v>
      </c>
      <c r="AH1307" s="180">
        <v>763</v>
      </c>
      <c r="AI1307" s="128" t="s">
        <v>46</v>
      </c>
      <c r="AJ1307" s="128" t="s">
        <v>46</v>
      </c>
      <c r="AK1307" s="128" t="s">
        <v>46</v>
      </c>
    </row>
    <row r="1308" spans="1:37" ht="14.75" customHeight="1" x14ac:dyDescent="0.35">
      <c r="A1308" s="8"/>
      <c r="B1308" s="129">
        <v>53857130000101</v>
      </c>
      <c r="C1308" s="125" t="s">
        <v>9037</v>
      </c>
      <c r="D1308" s="122"/>
      <c r="E1308" s="126" t="s">
        <v>8355</v>
      </c>
      <c r="F1308" s="126" t="s">
        <v>163</v>
      </c>
      <c r="G1308" s="126" t="s">
        <v>3570</v>
      </c>
      <c r="H1308" s="127">
        <v>100</v>
      </c>
      <c r="I1308" s="127">
        <v>100</v>
      </c>
      <c r="J1308" s="127">
        <v>100</v>
      </c>
      <c r="K1308" s="126" t="s">
        <v>7615</v>
      </c>
      <c r="L1308" s="126" t="s">
        <v>220</v>
      </c>
      <c r="M1308" s="153">
        <v>4.7999999999999996E-3</v>
      </c>
      <c r="N1308" s="128" t="s">
        <v>46</v>
      </c>
      <c r="O1308" s="155">
        <v>45406</v>
      </c>
      <c r="P1308" s="153">
        <v>2.1789061397000001E-2</v>
      </c>
      <c r="Q1308" s="153">
        <v>0.12201437768999999</v>
      </c>
      <c r="R1308" s="153">
        <v>0.14646967331999999</v>
      </c>
      <c r="S1308" s="153" t="s">
        <v>46</v>
      </c>
      <c r="T1308" s="153" t="s">
        <v>46</v>
      </c>
      <c r="U1308" s="153">
        <v>1.7860907202999998</v>
      </c>
      <c r="V1308" s="153">
        <v>1.1775324783000001</v>
      </c>
      <c r="W1308" s="153">
        <v>1.1000375723</v>
      </c>
      <c r="X1308" s="153" t="s">
        <v>46</v>
      </c>
      <c r="Y1308" s="153" t="s">
        <v>46</v>
      </c>
      <c r="Z1308" s="153">
        <v>1.2319605165000001E-2</v>
      </c>
      <c r="AA1308" s="153">
        <v>1.0369276173E-2</v>
      </c>
      <c r="AB1308" s="178">
        <v>0.97574071560999998</v>
      </c>
      <c r="AC1308" s="177">
        <v>1.0099476483000001</v>
      </c>
      <c r="AD1308" s="153">
        <v>-6.0330459708999992E-3</v>
      </c>
      <c r="AE1308" s="153">
        <v>-6.0330459708999992E-3</v>
      </c>
      <c r="AF1308" s="181">
        <v>1.20128788</v>
      </c>
      <c r="AG1308" s="180">
        <v>25905.924650000001</v>
      </c>
      <c r="AH1308" s="180">
        <v>17382.140230000001</v>
      </c>
      <c r="AI1308" s="128" t="s">
        <v>46</v>
      </c>
      <c r="AJ1308" s="128" t="s">
        <v>46</v>
      </c>
      <c r="AK1308" s="128" t="s">
        <v>46</v>
      </c>
    </row>
    <row r="1309" spans="1:37" ht="14.75" customHeight="1" x14ac:dyDescent="0.35">
      <c r="A1309" s="8"/>
      <c r="B1309" s="129">
        <v>47293973000120</v>
      </c>
      <c r="C1309" s="125" t="s">
        <v>9038</v>
      </c>
      <c r="D1309" s="122"/>
      <c r="E1309" s="126" t="s">
        <v>9039</v>
      </c>
      <c r="F1309" s="126" t="s">
        <v>163</v>
      </c>
      <c r="G1309" s="126" t="s">
        <v>3566</v>
      </c>
      <c r="H1309" s="127" t="s">
        <v>46</v>
      </c>
      <c r="I1309" s="127" t="s">
        <v>46</v>
      </c>
      <c r="J1309" s="127" t="s">
        <v>46</v>
      </c>
      <c r="K1309" s="126" t="s">
        <v>215</v>
      </c>
      <c r="L1309" s="126" t="s">
        <v>3378</v>
      </c>
      <c r="M1309" s="153">
        <v>1.2500000000000001E-2</v>
      </c>
      <c r="N1309" s="128" t="s">
        <v>46</v>
      </c>
      <c r="O1309" s="155">
        <v>44917</v>
      </c>
      <c r="P1309" s="153">
        <v>1.0638696390999999E-2</v>
      </c>
      <c r="Q1309" s="153">
        <v>-8.8657302681E-2</v>
      </c>
      <c r="R1309" s="153">
        <v>-9.344862284399999E-2</v>
      </c>
      <c r="S1309" s="153">
        <v>-0.14506851773999999</v>
      </c>
      <c r="T1309" s="153" t="s">
        <v>46</v>
      </c>
      <c r="U1309" s="153">
        <v>0.87207413638000009</v>
      </c>
      <c r="V1309" s="153">
        <v>-0.855611079</v>
      </c>
      <c r="W1309" s="153">
        <v>-0.70183126565999998</v>
      </c>
      <c r="X1309" s="153">
        <v>-0.56156061168000004</v>
      </c>
      <c r="Y1309" s="153" t="s">
        <v>46</v>
      </c>
      <c r="Z1309" s="153" t="s">
        <v>46</v>
      </c>
      <c r="AA1309" s="153" t="s">
        <v>46</v>
      </c>
      <c r="AB1309" s="178" t="s">
        <v>46</v>
      </c>
      <c r="AC1309" s="177" t="s">
        <v>46</v>
      </c>
      <c r="AD1309" s="153">
        <v>-0.13744889835000001</v>
      </c>
      <c r="AE1309" s="153">
        <v>-0.34565235223000002</v>
      </c>
      <c r="AF1309" s="181">
        <v>0.69335080000000004</v>
      </c>
      <c r="AG1309" s="180">
        <v>19974.5298</v>
      </c>
      <c r="AH1309" s="180">
        <v>0</v>
      </c>
      <c r="AI1309" s="128" t="s">
        <v>46</v>
      </c>
      <c r="AJ1309" s="128" t="s">
        <v>46</v>
      </c>
      <c r="AK1309" s="128" t="s">
        <v>46</v>
      </c>
    </row>
    <row r="1310" spans="1:37" ht="14.75" customHeight="1" x14ac:dyDescent="0.35">
      <c r="A1310" s="8"/>
      <c r="B1310" s="129">
        <v>49983964000196</v>
      </c>
      <c r="C1310" s="125" t="s">
        <v>9040</v>
      </c>
      <c r="D1310" s="122"/>
      <c r="E1310" s="126" t="s">
        <v>9041</v>
      </c>
      <c r="F1310" s="126" t="s">
        <v>163</v>
      </c>
      <c r="G1310" s="126" t="s">
        <v>3570</v>
      </c>
      <c r="H1310" s="127">
        <v>500</v>
      </c>
      <c r="I1310" s="127">
        <v>100</v>
      </c>
      <c r="J1310" s="127">
        <v>500</v>
      </c>
      <c r="K1310" s="126" t="s">
        <v>215</v>
      </c>
      <c r="L1310" s="126" t="s">
        <v>215</v>
      </c>
      <c r="M1310" s="153">
        <v>3.4999999999999996E-3</v>
      </c>
      <c r="N1310" s="128" t="s">
        <v>46</v>
      </c>
      <c r="O1310" s="155">
        <v>45124</v>
      </c>
      <c r="P1310" s="153">
        <v>1.2285124245000001E-2</v>
      </c>
      <c r="Q1310" s="153">
        <v>0.10465494473999999</v>
      </c>
      <c r="R1310" s="153">
        <v>0.13439322472000001</v>
      </c>
      <c r="S1310" s="153">
        <v>0.27527680294000001</v>
      </c>
      <c r="T1310" s="153" t="s">
        <v>46</v>
      </c>
      <c r="U1310" s="153">
        <v>1.0070349526</v>
      </c>
      <c r="V1310" s="153">
        <v>1.0100006146</v>
      </c>
      <c r="W1310" s="153">
        <v>1.0093392939999999</v>
      </c>
      <c r="X1310" s="153">
        <v>1.0655972242</v>
      </c>
      <c r="Y1310" s="153" t="s">
        <v>46</v>
      </c>
      <c r="Z1310" s="153">
        <v>1.1818232062E-3</v>
      </c>
      <c r="AA1310" s="153">
        <v>1.4948850128999999E-3</v>
      </c>
      <c r="AB1310" s="178">
        <v>1.3835690121999999</v>
      </c>
      <c r="AC1310" s="177">
        <v>5.0500753588</v>
      </c>
      <c r="AD1310" s="153">
        <v>-6.0409408346000003E-5</v>
      </c>
      <c r="AE1310" s="153">
        <v>-6.0409408346000003E-5</v>
      </c>
      <c r="AF1310" s="181">
        <v>1310.4183837</v>
      </c>
      <c r="AG1310" s="180">
        <v>803840.12191999995</v>
      </c>
      <c r="AH1310" s="180">
        <v>125361.53618</v>
      </c>
      <c r="AI1310" s="128" t="s">
        <v>46</v>
      </c>
      <c r="AJ1310" s="128" t="s">
        <v>46</v>
      </c>
      <c r="AK1310" s="128" t="s">
        <v>46</v>
      </c>
    </row>
    <row r="1311" spans="1:37" ht="14.75" customHeight="1" x14ac:dyDescent="0.35">
      <c r="A1311" s="8"/>
      <c r="B1311" s="129">
        <v>5090727000120</v>
      </c>
      <c r="C1311" s="125" t="s">
        <v>9042</v>
      </c>
      <c r="D1311" s="122"/>
      <c r="E1311" s="126" t="s">
        <v>9041</v>
      </c>
      <c r="F1311" s="126" t="s">
        <v>163</v>
      </c>
      <c r="G1311" s="126" t="s">
        <v>3570</v>
      </c>
      <c r="H1311" s="127">
        <v>500</v>
      </c>
      <c r="I1311" s="127">
        <v>100</v>
      </c>
      <c r="J1311" s="127">
        <v>500</v>
      </c>
      <c r="K1311" s="126" t="s">
        <v>215</v>
      </c>
      <c r="L1311" s="126" t="s">
        <v>215</v>
      </c>
      <c r="M1311" s="153">
        <v>1.5E-3</v>
      </c>
      <c r="N1311" s="128" t="s">
        <v>46</v>
      </c>
      <c r="O1311" s="155">
        <v>38294</v>
      </c>
      <c r="P1311" s="153">
        <v>1.2740338509E-2</v>
      </c>
      <c r="Q1311" s="153">
        <v>0.10763742254</v>
      </c>
      <c r="R1311" s="153">
        <v>0.13526245027</v>
      </c>
      <c r="S1311" s="153">
        <v>0.26918641042000002</v>
      </c>
      <c r="T1311" s="153">
        <v>0.43616622412</v>
      </c>
      <c r="U1311" s="153">
        <v>1.0443497298</v>
      </c>
      <c r="V1311" s="153">
        <v>1.0387838164999998</v>
      </c>
      <c r="W1311" s="153">
        <v>1.0158674765</v>
      </c>
      <c r="X1311" s="153">
        <v>1.0420212988999999</v>
      </c>
      <c r="Y1311" s="153">
        <v>1.0204113761</v>
      </c>
      <c r="Z1311" s="153">
        <v>2.2118075619000001E-2</v>
      </c>
      <c r="AA1311" s="153">
        <v>5.7223559688000004E-3</v>
      </c>
      <c r="AB1311" s="178">
        <v>9.5785688211999995E-2</v>
      </c>
      <c r="AC1311" s="177">
        <v>0.56664876718000001</v>
      </c>
      <c r="AD1311" s="153">
        <v>-1.5008593088999999E-2</v>
      </c>
      <c r="AE1311" s="153">
        <v>-1.5008593088999999E-2</v>
      </c>
      <c r="AF1311" s="181">
        <v>8818.0358895999998</v>
      </c>
      <c r="AG1311" s="180">
        <v>654414.25523000001</v>
      </c>
      <c r="AH1311" s="180">
        <v>-64225.504719999997</v>
      </c>
      <c r="AI1311" s="128" t="s">
        <v>46</v>
      </c>
      <c r="AJ1311" s="128" t="s">
        <v>46</v>
      </c>
      <c r="AK1311" s="128" t="s">
        <v>46</v>
      </c>
    </row>
    <row r="1312" spans="1:37" ht="14.75" customHeight="1" x14ac:dyDescent="0.35">
      <c r="A1312" s="8"/>
      <c r="B1312" s="129">
        <v>9087483000188</v>
      </c>
      <c r="C1312" s="125" t="s">
        <v>9043</v>
      </c>
      <c r="D1312" s="122" t="s">
        <v>3393</v>
      </c>
      <c r="E1312" s="126" t="s">
        <v>9041</v>
      </c>
      <c r="F1312" s="126" t="s">
        <v>114</v>
      </c>
      <c r="G1312" s="126" t="s">
        <v>167</v>
      </c>
      <c r="H1312" s="127">
        <v>500</v>
      </c>
      <c r="I1312" s="127">
        <v>100</v>
      </c>
      <c r="J1312" s="127">
        <v>1000</v>
      </c>
      <c r="K1312" s="126" t="s">
        <v>216</v>
      </c>
      <c r="L1312" s="126" t="s">
        <v>223</v>
      </c>
      <c r="M1312" s="153">
        <v>0.02</v>
      </c>
      <c r="N1312" s="128" t="s">
        <v>46</v>
      </c>
      <c r="O1312" s="155">
        <v>40361</v>
      </c>
      <c r="P1312" s="153">
        <v>3.8396333317E-2</v>
      </c>
      <c r="Q1312" s="153">
        <v>0.27450013299999998</v>
      </c>
      <c r="R1312" s="153">
        <v>0.14918588352000001</v>
      </c>
      <c r="S1312" s="153">
        <v>0.32584063239000005</v>
      </c>
      <c r="T1312" s="153">
        <v>0.40076825878</v>
      </c>
      <c r="U1312" s="153">
        <v>3.1474203218000003</v>
      </c>
      <c r="V1312" s="153">
        <v>2.6491371593999999</v>
      </c>
      <c r="W1312" s="153">
        <v>1.1204372442000001</v>
      </c>
      <c r="X1312" s="153">
        <v>1.2613299403</v>
      </c>
      <c r="Y1312" s="153">
        <v>0.93759779606999993</v>
      </c>
      <c r="Z1312" s="153">
        <v>0.14344963290000001</v>
      </c>
      <c r="AA1312" s="153">
        <v>0.20167554719999997</v>
      </c>
      <c r="AB1312" s="178">
        <v>0.17235470831999999</v>
      </c>
      <c r="AC1312" s="177">
        <v>4.6430063562000003E-2</v>
      </c>
      <c r="AD1312" s="153">
        <v>-0.11983231941</v>
      </c>
      <c r="AE1312" s="153">
        <v>-0.50629301533000004</v>
      </c>
      <c r="AF1312" s="181">
        <v>3.4654783999999998</v>
      </c>
      <c r="AG1312" s="180">
        <v>18441.282139999999</v>
      </c>
      <c r="AH1312" s="180">
        <v>-682.77326000000005</v>
      </c>
      <c r="AI1312" s="128" t="s">
        <v>46</v>
      </c>
      <c r="AJ1312" s="128" t="s">
        <v>46</v>
      </c>
      <c r="AK1312" s="128" t="s">
        <v>46</v>
      </c>
    </row>
    <row r="1313" spans="1:37" ht="14.75" customHeight="1" x14ac:dyDescent="0.35">
      <c r="A1313" s="8"/>
      <c r="B1313" s="129">
        <v>9087301000179</v>
      </c>
      <c r="C1313" s="125" t="s">
        <v>9044</v>
      </c>
      <c r="D1313" s="122" t="s">
        <v>3394</v>
      </c>
      <c r="E1313" s="126" t="s">
        <v>9041</v>
      </c>
      <c r="F1313" s="126" t="s">
        <v>163</v>
      </c>
      <c r="G1313" s="126" t="s">
        <v>5358</v>
      </c>
      <c r="H1313" s="127">
        <v>500</v>
      </c>
      <c r="I1313" s="127">
        <v>100</v>
      </c>
      <c r="J1313" s="127">
        <v>500</v>
      </c>
      <c r="K1313" s="126" t="s">
        <v>215</v>
      </c>
      <c r="L1313" s="126" t="s">
        <v>216</v>
      </c>
      <c r="M1313" s="153">
        <v>5.0000000000000001E-3</v>
      </c>
      <c r="N1313" s="128" t="s">
        <v>46</v>
      </c>
      <c r="O1313" s="155">
        <v>40445</v>
      </c>
      <c r="P1313" s="153">
        <v>3.7258819829999999E-3</v>
      </c>
      <c r="Q1313" s="153">
        <v>8.7387511736000012E-2</v>
      </c>
      <c r="R1313" s="153">
        <v>4.6463222528000003E-2</v>
      </c>
      <c r="S1313" s="153">
        <v>8.4718622229000007E-2</v>
      </c>
      <c r="T1313" s="153">
        <v>0.18140922841999998</v>
      </c>
      <c r="U1313" s="153">
        <v>0.30541761821000002</v>
      </c>
      <c r="V1313" s="153">
        <v>0.84335662091000008</v>
      </c>
      <c r="W1313" s="153">
        <v>0.34895476553000004</v>
      </c>
      <c r="X1313" s="153">
        <v>0.32794600826999998</v>
      </c>
      <c r="Y1313" s="153">
        <v>0.42440709569000001</v>
      </c>
      <c r="Z1313" s="153">
        <v>5.4130902766000001E-2</v>
      </c>
      <c r="AA1313" s="153">
        <v>8.2901984129000003E-2</v>
      </c>
      <c r="AB1313" s="178">
        <v>-1.3954517082</v>
      </c>
      <c r="AC1313" s="177">
        <v>0.12038254658</v>
      </c>
      <c r="AD1313" s="153">
        <v>-4.9346652310000003E-2</v>
      </c>
      <c r="AE1313" s="153">
        <v>-0.14913117557</v>
      </c>
      <c r="AF1313" s="181">
        <v>4.3928272000000002</v>
      </c>
      <c r="AG1313" s="180">
        <v>107878.26102000001</v>
      </c>
      <c r="AH1313" s="180">
        <v>-5894.4142199999997</v>
      </c>
      <c r="AI1313" s="128" t="s">
        <v>46</v>
      </c>
      <c r="AJ1313" s="128" t="s">
        <v>46</v>
      </c>
      <c r="AK1313" s="128" t="s">
        <v>46</v>
      </c>
    </row>
    <row r="1314" spans="1:37" ht="14.75" customHeight="1" x14ac:dyDescent="0.35">
      <c r="A1314" s="8"/>
      <c r="B1314" s="129">
        <v>17517577000178</v>
      </c>
      <c r="C1314" s="125" t="s">
        <v>9045</v>
      </c>
      <c r="D1314" s="122" t="s">
        <v>3394</v>
      </c>
      <c r="E1314" s="126" t="s">
        <v>9041</v>
      </c>
      <c r="F1314" s="126" t="s">
        <v>163</v>
      </c>
      <c r="G1314" s="126" t="s">
        <v>5358</v>
      </c>
      <c r="H1314" s="127">
        <v>500</v>
      </c>
      <c r="I1314" s="127">
        <v>100</v>
      </c>
      <c r="J1314" s="127">
        <v>500</v>
      </c>
      <c r="K1314" s="126" t="s">
        <v>215</v>
      </c>
      <c r="L1314" s="126" t="s">
        <v>216</v>
      </c>
      <c r="M1314" s="153">
        <v>4.0000000000000001E-3</v>
      </c>
      <c r="N1314" s="128" t="s">
        <v>46</v>
      </c>
      <c r="O1314" s="155">
        <v>41513</v>
      </c>
      <c r="P1314" s="153">
        <v>5.3756545058000005E-3</v>
      </c>
      <c r="Q1314" s="153">
        <v>7.7071029984000006E-2</v>
      </c>
      <c r="R1314" s="153">
        <v>8.0899944841999999E-2</v>
      </c>
      <c r="S1314" s="153">
        <v>0.15052195658</v>
      </c>
      <c r="T1314" s="153">
        <v>0.26284684349999998</v>
      </c>
      <c r="U1314" s="153">
        <v>0.44065260333</v>
      </c>
      <c r="V1314" s="153">
        <v>0.74379464669000006</v>
      </c>
      <c r="W1314" s="153">
        <v>0.60758638224999995</v>
      </c>
      <c r="X1314" s="153">
        <v>0.58267088768999997</v>
      </c>
      <c r="Y1314" s="153">
        <v>0.61493048855999999</v>
      </c>
      <c r="Z1314" s="153">
        <v>2.7522979914999999E-2</v>
      </c>
      <c r="AA1314" s="153">
        <v>4.4853855184999999E-2</v>
      </c>
      <c r="AB1314" s="178">
        <v>-1.6693077996000001</v>
      </c>
      <c r="AC1314" s="177">
        <v>0.15404508533</v>
      </c>
      <c r="AD1314" s="153">
        <v>-2.1226830622000002E-2</v>
      </c>
      <c r="AE1314" s="153">
        <v>-8.4969697327999999E-2</v>
      </c>
      <c r="AF1314" s="181">
        <v>3.2796129999999999</v>
      </c>
      <c r="AG1314" s="180">
        <v>99026.760869999998</v>
      </c>
      <c r="AH1314" s="180">
        <v>-16594.52375</v>
      </c>
      <c r="AI1314" s="128" t="s">
        <v>46</v>
      </c>
      <c r="AJ1314" s="128" t="s">
        <v>46</v>
      </c>
      <c r="AK1314" s="128" t="s">
        <v>46</v>
      </c>
    </row>
    <row r="1315" spans="1:37" ht="14.75" customHeight="1" x14ac:dyDescent="0.35">
      <c r="A1315" s="8"/>
      <c r="B1315" s="129">
        <v>3499367000190</v>
      </c>
      <c r="C1315" s="125" t="s">
        <v>9046</v>
      </c>
      <c r="D1315" s="122" t="s">
        <v>3394</v>
      </c>
      <c r="E1315" s="126" t="s">
        <v>9041</v>
      </c>
      <c r="F1315" s="126" t="s">
        <v>163</v>
      </c>
      <c r="G1315" s="126" t="s">
        <v>3566</v>
      </c>
      <c r="H1315" s="127">
        <v>500</v>
      </c>
      <c r="I1315" s="127">
        <v>100</v>
      </c>
      <c r="J1315" s="127">
        <v>500</v>
      </c>
      <c r="K1315" s="126" t="s">
        <v>215</v>
      </c>
      <c r="L1315" s="126" t="s">
        <v>216</v>
      </c>
      <c r="M1315" s="153">
        <v>4.0000000000000001E-3</v>
      </c>
      <c r="N1315" s="128" t="s">
        <v>46</v>
      </c>
      <c r="O1315" s="155">
        <v>36606</v>
      </c>
      <c r="P1315" s="153">
        <v>1.0846108044E-2</v>
      </c>
      <c r="Q1315" s="153">
        <v>0.10914671544000001</v>
      </c>
      <c r="R1315" s="153">
        <v>0.13156416247</v>
      </c>
      <c r="S1315" s="153">
        <v>0.25009235665999996</v>
      </c>
      <c r="T1315" s="153">
        <v>0.38101066705000003</v>
      </c>
      <c r="U1315" s="153">
        <v>0.88907606323999999</v>
      </c>
      <c r="V1315" s="153">
        <v>1.0533496524000001</v>
      </c>
      <c r="W1315" s="153">
        <v>0.98809206442999997</v>
      </c>
      <c r="X1315" s="153">
        <v>0.96810816688000001</v>
      </c>
      <c r="Y1315" s="153">
        <v>0.89137488781000007</v>
      </c>
      <c r="Z1315" s="153">
        <v>1.9087357829999999E-2</v>
      </c>
      <c r="AA1315" s="153">
        <v>1.7182954666000002E-2</v>
      </c>
      <c r="AB1315" s="178">
        <v>-6.4140355213000003E-2</v>
      </c>
      <c r="AC1315" s="177">
        <v>0.37698969629000001</v>
      </c>
      <c r="AD1315" s="153">
        <v>-1.0456363067000001E-2</v>
      </c>
      <c r="AE1315" s="153">
        <v>-2.7597644097999998E-2</v>
      </c>
      <c r="AF1315" s="181">
        <v>21438.827644000001</v>
      </c>
      <c r="AG1315" s="180">
        <v>239662.07805000001</v>
      </c>
      <c r="AH1315" s="180">
        <v>-23036.72855</v>
      </c>
      <c r="AI1315" s="128" t="s">
        <v>46</v>
      </c>
      <c r="AJ1315" s="128" t="s">
        <v>46</v>
      </c>
      <c r="AK1315" s="128" t="s">
        <v>46</v>
      </c>
    </row>
    <row r="1316" spans="1:37" ht="14.75" customHeight="1" x14ac:dyDescent="0.35">
      <c r="A1316" s="8"/>
      <c r="B1316" s="129">
        <v>1776200000101</v>
      </c>
      <c r="C1316" s="125" t="s">
        <v>9047</v>
      </c>
      <c r="D1316" s="122" t="s">
        <v>3401</v>
      </c>
      <c r="E1316" s="126" t="s">
        <v>9048</v>
      </c>
      <c r="F1316" s="126" t="s">
        <v>114</v>
      </c>
      <c r="G1316" s="126" t="s">
        <v>115</v>
      </c>
      <c r="H1316" s="127">
        <v>20</v>
      </c>
      <c r="I1316" s="127">
        <v>20</v>
      </c>
      <c r="J1316" s="127">
        <v>0.01</v>
      </c>
      <c r="K1316" s="126" t="s">
        <v>216</v>
      </c>
      <c r="L1316" s="126" t="s">
        <v>3378</v>
      </c>
      <c r="M1316" s="153">
        <v>1.7000000000000001E-2</v>
      </c>
      <c r="N1316" s="128" t="s">
        <v>46</v>
      </c>
      <c r="O1316" s="155">
        <v>40991</v>
      </c>
      <c r="P1316" s="153">
        <v>7.2186373326999995E-3</v>
      </c>
      <c r="Q1316" s="153">
        <v>9.4572409124000001E-2</v>
      </c>
      <c r="R1316" s="153">
        <v>7.4298647351999994E-2</v>
      </c>
      <c r="S1316" s="153">
        <v>0.29081631553000004</v>
      </c>
      <c r="T1316" s="153">
        <v>0.50881919256000008</v>
      </c>
      <c r="U1316" s="153">
        <v>0.59172540380000005</v>
      </c>
      <c r="V1316" s="153">
        <v>0.9126964002600001</v>
      </c>
      <c r="W1316" s="153">
        <v>0.55800836996000003</v>
      </c>
      <c r="X1316" s="153">
        <v>1.1257507180999999</v>
      </c>
      <c r="Y1316" s="153">
        <v>1.1903830782</v>
      </c>
      <c r="Z1316" s="153">
        <v>0.18039895190999999</v>
      </c>
      <c r="AA1316" s="153">
        <v>0.29132420914000001</v>
      </c>
      <c r="AB1316" s="178">
        <v>-0.20276328201999999</v>
      </c>
      <c r="AC1316" s="177">
        <v>0.17758737532999999</v>
      </c>
      <c r="AD1316" s="153">
        <v>-0.11388719172</v>
      </c>
      <c r="AE1316" s="153">
        <v>-0.63680440303999997</v>
      </c>
      <c r="AF1316" s="181">
        <v>9.2196180999999999</v>
      </c>
      <c r="AG1316" s="180">
        <v>27888.675630000002</v>
      </c>
      <c r="AH1316" s="180">
        <v>-775.56584999999995</v>
      </c>
      <c r="AI1316" s="128" t="s">
        <v>46</v>
      </c>
      <c r="AJ1316" s="128" t="s">
        <v>46</v>
      </c>
      <c r="AK1316" s="128" t="s">
        <v>46</v>
      </c>
    </row>
    <row r="1317" spans="1:37" ht="14.75" customHeight="1" x14ac:dyDescent="0.35">
      <c r="A1317" s="8"/>
      <c r="B1317" s="129">
        <v>37751417000104</v>
      </c>
      <c r="C1317" s="125" t="s">
        <v>9049</v>
      </c>
      <c r="D1317" s="122"/>
      <c r="E1317" s="126" t="s">
        <v>8333</v>
      </c>
      <c r="F1317" s="126" t="s">
        <v>114</v>
      </c>
      <c r="G1317" s="126" t="s">
        <v>115</v>
      </c>
      <c r="H1317" s="127">
        <v>2500</v>
      </c>
      <c r="I1317" s="127">
        <v>500</v>
      </c>
      <c r="J1317" s="127">
        <v>2500</v>
      </c>
      <c r="K1317" s="126" t="s">
        <v>3378</v>
      </c>
      <c r="L1317" s="126" t="s">
        <v>7460</v>
      </c>
      <c r="M1317" s="153">
        <v>1.4999999999999999E-2</v>
      </c>
      <c r="N1317" s="128" t="s">
        <v>7616</v>
      </c>
      <c r="O1317" s="155">
        <v>44054</v>
      </c>
      <c r="P1317" s="153">
        <v>2.8931756999E-2</v>
      </c>
      <c r="Q1317" s="153">
        <v>0.30101651835999998</v>
      </c>
      <c r="R1317" s="153">
        <v>0.19626713715000002</v>
      </c>
      <c r="S1317" s="153">
        <v>0.25137973540000003</v>
      </c>
      <c r="T1317" s="153">
        <v>0.46096304145</v>
      </c>
      <c r="U1317" s="153">
        <v>2.3715910362999999</v>
      </c>
      <c r="V1317" s="153">
        <v>2.9050406485</v>
      </c>
      <c r="W1317" s="153">
        <v>1.4740336356000001</v>
      </c>
      <c r="X1317" s="153">
        <v>0.97309161333999994</v>
      </c>
      <c r="Y1317" s="153">
        <v>1.0784235583999999</v>
      </c>
      <c r="Z1317" s="153">
        <v>0.19684924668000001</v>
      </c>
      <c r="AA1317" s="153">
        <v>0.18608413791</v>
      </c>
      <c r="AB1317" s="178">
        <v>0.38909459781</v>
      </c>
      <c r="AC1317" s="177">
        <v>2.8931269057000001E-2</v>
      </c>
      <c r="AD1317" s="153">
        <v>-0.13503798099</v>
      </c>
      <c r="AE1317" s="153">
        <v>-0.22557673398</v>
      </c>
      <c r="AF1317" s="181">
        <v>1.5383676100000001</v>
      </c>
      <c r="AG1317" s="180">
        <v>65533.06321</v>
      </c>
      <c r="AH1317" s="180">
        <v>28156.601309999998</v>
      </c>
      <c r="AI1317" s="128">
        <v>0</v>
      </c>
      <c r="AJ1317" s="128">
        <v>0</v>
      </c>
      <c r="AK1317" s="128">
        <v>0</v>
      </c>
    </row>
    <row r="1318" spans="1:37" ht="14.75" customHeight="1" x14ac:dyDescent="0.35">
      <c r="A1318" s="8"/>
      <c r="B1318" s="129">
        <v>35408329000170</v>
      </c>
      <c r="C1318" s="125" t="s">
        <v>9050</v>
      </c>
      <c r="D1318" s="122" t="s">
        <v>3394</v>
      </c>
      <c r="E1318" s="126" t="s">
        <v>8583</v>
      </c>
      <c r="F1318" s="126" t="s">
        <v>163</v>
      </c>
      <c r="G1318" s="126" t="s">
        <v>4397</v>
      </c>
      <c r="H1318" s="127">
        <v>500</v>
      </c>
      <c r="I1318" s="127">
        <v>500</v>
      </c>
      <c r="J1318" s="127">
        <v>0</v>
      </c>
      <c r="K1318" s="126" t="s">
        <v>215</v>
      </c>
      <c r="L1318" s="126" t="s">
        <v>216</v>
      </c>
      <c r="M1318" s="153">
        <v>3.4999999999999996E-3</v>
      </c>
      <c r="N1318" s="128" t="s">
        <v>46</v>
      </c>
      <c r="O1318" s="155">
        <v>43826</v>
      </c>
      <c r="P1318" s="153">
        <v>1.4162473110000001E-2</v>
      </c>
      <c r="Q1318" s="153">
        <v>0.11361509909</v>
      </c>
      <c r="R1318" s="153">
        <v>0.13896169003</v>
      </c>
      <c r="S1318" s="153">
        <v>0.29035641093999998</v>
      </c>
      <c r="T1318" s="153">
        <v>0.45800069018</v>
      </c>
      <c r="U1318" s="153">
        <v>1.1609248024000001</v>
      </c>
      <c r="V1318" s="153">
        <v>1.0964729873999999</v>
      </c>
      <c r="W1318" s="153">
        <v>1.0436500381</v>
      </c>
      <c r="X1318" s="153">
        <v>1.1239704263000001</v>
      </c>
      <c r="Y1318" s="153">
        <v>1.0714931342</v>
      </c>
      <c r="Z1318" s="153">
        <v>2.9873307446000004E-3</v>
      </c>
      <c r="AA1318" s="153">
        <v>9.3443852154000001E-3</v>
      </c>
      <c r="AB1318" s="178">
        <v>1.886672903</v>
      </c>
      <c r="AC1318" s="177">
        <v>0.76586824494000005</v>
      </c>
      <c r="AD1318" s="153">
        <v>-1.4775688793999999E-3</v>
      </c>
      <c r="AE1318" s="153">
        <v>-5.9858096047999999E-2</v>
      </c>
      <c r="AF1318" s="181">
        <v>173.5056922</v>
      </c>
      <c r="AG1318" s="180">
        <v>1008361.5717</v>
      </c>
      <c r="AH1318" s="180">
        <v>323096.97389999998</v>
      </c>
      <c r="AI1318" s="128" t="s">
        <v>46</v>
      </c>
      <c r="AJ1318" s="128" t="s">
        <v>46</v>
      </c>
      <c r="AK1318" s="128" t="s">
        <v>46</v>
      </c>
    </row>
    <row r="1319" spans="1:37" ht="14.75" customHeight="1" x14ac:dyDescent="0.35">
      <c r="A1319" s="8"/>
      <c r="B1319" s="129">
        <v>36318479000156</v>
      </c>
      <c r="C1319" s="125" t="s">
        <v>9051</v>
      </c>
      <c r="D1319" s="122"/>
      <c r="E1319" s="126" t="s">
        <v>8583</v>
      </c>
      <c r="F1319" s="126" t="s">
        <v>163</v>
      </c>
      <c r="G1319" s="126" t="s">
        <v>3547</v>
      </c>
      <c r="H1319" s="127">
        <v>500</v>
      </c>
      <c r="I1319" s="127">
        <v>500</v>
      </c>
      <c r="J1319" s="127">
        <v>500</v>
      </c>
      <c r="K1319" s="126" t="s">
        <v>7601</v>
      </c>
      <c r="L1319" s="126" t="s">
        <v>214</v>
      </c>
      <c r="M1319" s="153">
        <v>6.0000000000000001E-3</v>
      </c>
      <c r="N1319" s="128" t="s">
        <v>7688</v>
      </c>
      <c r="O1319" s="155">
        <v>43971</v>
      </c>
      <c r="P1319" s="153">
        <v>6.9115916722000004E-3</v>
      </c>
      <c r="Q1319" s="153">
        <v>0.10690224537000001</v>
      </c>
      <c r="R1319" s="153">
        <v>0.13184086967</v>
      </c>
      <c r="S1319" s="153">
        <v>0.29649992776</v>
      </c>
      <c r="T1319" s="153">
        <v>0.48976955238000003</v>
      </c>
      <c r="U1319" s="153">
        <v>0.56655628821000004</v>
      </c>
      <c r="V1319" s="153">
        <v>1.0316887921</v>
      </c>
      <c r="W1319" s="153">
        <v>0.99017023058999998</v>
      </c>
      <c r="X1319" s="153">
        <v>1.147751996</v>
      </c>
      <c r="Y1319" s="153">
        <v>1.1458164234000001</v>
      </c>
      <c r="Z1319" s="153">
        <v>5.8453411545999999E-3</v>
      </c>
      <c r="AA1319" s="153">
        <v>6.1180328042999997E-3</v>
      </c>
      <c r="AB1319" s="178">
        <v>-0.19698177583000001</v>
      </c>
      <c r="AC1319" s="177">
        <v>3.6008648522</v>
      </c>
      <c r="AD1319" s="153">
        <v>-5.0710223222999997E-3</v>
      </c>
      <c r="AE1319" s="153">
        <v>-5.0710223222999997E-3</v>
      </c>
      <c r="AF1319" s="181">
        <v>183.91935007000001</v>
      </c>
      <c r="AG1319" s="180">
        <v>2133880.3906</v>
      </c>
      <c r="AH1319" s="180">
        <v>295210.50082999998</v>
      </c>
      <c r="AI1319" s="128" t="s">
        <v>46</v>
      </c>
      <c r="AJ1319" s="128" t="s">
        <v>46</v>
      </c>
      <c r="AK1319" s="128" t="s">
        <v>46</v>
      </c>
    </row>
    <row r="1320" spans="1:37" ht="14.75" customHeight="1" x14ac:dyDescent="0.35">
      <c r="A1320" s="8"/>
      <c r="B1320" s="129">
        <v>37590561000106</v>
      </c>
      <c r="C1320" s="125" t="s">
        <v>9052</v>
      </c>
      <c r="D1320" s="122"/>
      <c r="E1320" s="126" t="s">
        <v>7520</v>
      </c>
      <c r="F1320" s="126" t="s">
        <v>114</v>
      </c>
      <c r="G1320" s="126" t="s">
        <v>115</v>
      </c>
      <c r="H1320" s="127" t="s">
        <v>46</v>
      </c>
      <c r="I1320" s="127" t="s">
        <v>46</v>
      </c>
      <c r="J1320" s="127" t="s">
        <v>46</v>
      </c>
      <c r="K1320" s="126" t="s">
        <v>7591</v>
      </c>
      <c r="L1320" s="126" t="s">
        <v>7592</v>
      </c>
      <c r="M1320" s="153">
        <v>5.0000000000000001E-3</v>
      </c>
      <c r="N1320" s="128" t="s">
        <v>9053</v>
      </c>
      <c r="O1320" s="155">
        <v>44074</v>
      </c>
      <c r="P1320" s="153">
        <v>4.2135862235000002E-2</v>
      </c>
      <c r="Q1320" s="153">
        <v>0.42486629749999999</v>
      </c>
      <c r="R1320" s="153">
        <v>0.24060225237000002</v>
      </c>
      <c r="S1320" s="153">
        <v>0.39959930839999996</v>
      </c>
      <c r="T1320" s="153">
        <v>0.35081770369999998</v>
      </c>
      <c r="U1320" s="153">
        <v>3.4539566051999997</v>
      </c>
      <c r="V1320" s="153">
        <v>4.1002861607999996</v>
      </c>
      <c r="W1320" s="153">
        <v>1.8070055840000001</v>
      </c>
      <c r="X1320" s="153">
        <v>1.5468499682000001</v>
      </c>
      <c r="Y1320" s="153">
        <v>0.82073841580999995</v>
      </c>
      <c r="Z1320" s="153">
        <v>0.17672381471000001</v>
      </c>
      <c r="AA1320" s="153">
        <v>0.21399044016000002</v>
      </c>
      <c r="AB1320" s="178">
        <v>0.63640327924999995</v>
      </c>
      <c r="AC1320" s="177">
        <v>-0.39060518911999997</v>
      </c>
      <c r="AD1320" s="153">
        <v>-0.16051019844</v>
      </c>
      <c r="AE1320" s="153">
        <v>-0.48856395345999998</v>
      </c>
      <c r="AF1320" s="181">
        <v>0.93576369999999998</v>
      </c>
      <c r="AG1320" s="180">
        <v>14146.841350000001</v>
      </c>
      <c r="AH1320" s="180">
        <v>-2597.0463</v>
      </c>
      <c r="AI1320" s="128" t="s">
        <v>46</v>
      </c>
      <c r="AJ1320" s="128" t="s">
        <v>46</v>
      </c>
      <c r="AK1320" s="128" t="s">
        <v>46</v>
      </c>
    </row>
    <row r="1321" spans="1:37" ht="14.75" customHeight="1" x14ac:dyDescent="0.35">
      <c r="A1321" s="8"/>
      <c r="B1321" s="129">
        <v>54794563000128</v>
      </c>
      <c r="C1321" s="125" t="s">
        <v>9054</v>
      </c>
      <c r="D1321" s="122"/>
      <c r="E1321" s="126" t="s">
        <v>7520</v>
      </c>
      <c r="F1321" s="126" t="s">
        <v>114</v>
      </c>
      <c r="G1321" s="126" t="s">
        <v>115</v>
      </c>
      <c r="H1321" s="127" t="s">
        <v>46</v>
      </c>
      <c r="I1321" s="127" t="s">
        <v>46</v>
      </c>
      <c r="J1321" s="127" t="s">
        <v>46</v>
      </c>
      <c r="K1321" s="126" t="s">
        <v>7629</v>
      </c>
      <c r="L1321" s="126" t="s">
        <v>7601</v>
      </c>
      <c r="M1321" s="153">
        <v>8.0000000000000002E-3</v>
      </c>
      <c r="N1321" s="128" t="s">
        <v>9055</v>
      </c>
      <c r="O1321" s="155">
        <v>45412</v>
      </c>
      <c r="P1321" s="153">
        <v>2.0144744969000001E-2</v>
      </c>
      <c r="Q1321" s="153">
        <v>0.26878014480000001</v>
      </c>
      <c r="R1321" s="153">
        <v>0.18269373617999998</v>
      </c>
      <c r="S1321" s="153" t="s">
        <v>46</v>
      </c>
      <c r="T1321" s="153" t="s">
        <v>46</v>
      </c>
      <c r="U1321" s="153">
        <v>1.6513029817</v>
      </c>
      <c r="V1321" s="153">
        <v>2.5939348790999999</v>
      </c>
      <c r="W1321" s="153">
        <v>1.3720927305999999</v>
      </c>
      <c r="X1321" s="153" t="s">
        <v>46</v>
      </c>
      <c r="Y1321" s="153" t="s">
        <v>46</v>
      </c>
      <c r="Z1321" s="153">
        <v>0.14870703369999999</v>
      </c>
      <c r="AA1321" s="153">
        <v>0.14144146736999999</v>
      </c>
      <c r="AB1321" s="178">
        <v>0.37305425975000001</v>
      </c>
      <c r="AC1321" s="177">
        <v>0.17351684174000001</v>
      </c>
      <c r="AD1321" s="153">
        <v>-0.10208343601999999</v>
      </c>
      <c r="AE1321" s="153">
        <v>-0.12581413381999998</v>
      </c>
      <c r="AF1321" s="181">
        <v>1.206075</v>
      </c>
      <c r="AG1321" s="180">
        <v>39574.16635</v>
      </c>
      <c r="AH1321" s="180">
        <v>10897.70678</v>
      </c>
      <c r="AI1321" s="128" t="s">
        <v>46</v>
      </c>
      <c r="AJ1321" s="128" t="s">
        <v>46</v>
      </c>
      <c r="AK1321" s="128" t="s">
        <v>46</v>
      </c>
    </row>
    <row r="1322" spans="1:37" ht="14.75" customHeight="1" x14ac:dyDescent="0.35">
      <c r="A1322" s="8"/>
      <c r="B1322" s="129">
        <v>36619844000162</v>
      </c>
      <c r="C1322" s="125" t="s">
        <v>9056</v>
      </c>
      <c r="D1322" s="122"/>
      <c r="E1322" s="126" t="s">
        <v>7520</v>
      </c>
      <c r="F1322" s="126" t="s">
        <v>114</v>
      </c>
      <c r="G1322" s="126" t="s">
        <v>115</v>
      </c>
      <c r="H1322" s="127" t="s">
        <v>46</v>
      </c>
      <c r="I1322" s="127" t="s">
        <v>46</v>
      </c>
      <c r="J1322" s="127" t="s">
        <v>46</v>
      </c>
      <c r="K1322" s="126" t="s">
        <v>222</v>
      </c>
      <c r="L1322" s="126" t="s">
        <v>221</v>
      </c>
      <c r="M1322" s="153">
        <v>8.6899999999999998E-3</v>
      </c>
      <c r="N1322" s="128" t="s">
        <v>46</v>
      </c>
      <c r="O1322" s="155">
        <v>43978</v>
      </c>
      <c r="P1322" s="153">
        <v>2.5197557826999999E-2</v>
      </c>
      <c r="Q1322" s="153">
        <v>0.29268072228000003</v>
      </c>
      <c r="R1322" s="153">
        <v>0.12789526405000001</v>
      </c>
      <c r="S1322" s="153">
        <v>0.19825836308</v>
      </c>
      <c r="T1322" s="153">
        <v>0.35920718727000001</v>
      </c>
      <c r="U1322" s="153">
        <v>2.0654916423</v>
      </c>
      <c r="V1322" s="153">
        <v>2.8245938125999999</v>
      </c>
      <c r="W1322" s="153">
        <v>0.96053737673000006</v>
      </c>
      <c r="X1322" s="153">
        <v>0.76745864210999992</v>
      </c>
      <c r="Y1322" s="153">
        <v>0.8403656221200001</v>
      </c>
      <c r="Z1322" s="153">
        <v>0.15673469742000001</v>
      </c>
      <c r="AA1322" s="153">
        <v>0.1977177846</v>
      </c>
      <c r="AB1322" s="178">
        <v>4.8780580419999997E-2</v>
      </c>
      <c r="AC1322" s="177">
        <v>9.6637034288999998E-3</v>
      </c>
      <c r="AD1322" s="153">
        <v>-0.14777754283</v>
      </c>
      <c r="AE1322" s="153">
        <v>-0.37194124446999999</v>
      </c>
      <c r="AF1322" s="181">
        <v>1.4959610999999999</v>
      </c>
      <c r="AG1322" s="180">
        <v>14317.07978</v>
      </c>
      <c r="AH1322" s="180">
        <v>-6610.2690400000001</v>
      </c>
      <c r="AI1322" s="128" t="s">
        <v>46</v>
      </c>
      <c r="AJ1322" s="128" t="s">
        <v>46</v>
      </c>
      <c r="AK1322" s="128" t="s">
        <v>46</v>
      </c>
    </row>
    <row r="1323" spans="1:37" ht="14.75" customHeight="1" x14ac:dyDescent="0.35">
      <c r="A1323" s="8"/>
      <c r="B1323" s="129">
        <v>12282689000173</v>
      </c>
      <c r="C1323" s="125" t="s">
        <v>9057</v>
      </c>
      <c r="D1323" s="122"/>
      <c r="E1323" s="126" t="s">
        <v>9058</v>
      </c>
      <c r="F1323" s="126" t="s">
        <v>114</v>
      </c>
      <c r="G1323" s="126" t="s">
        <v>4919</v>
      </c>
      <c r="H1323" s="127">
        <v>1000</v>
      </c>
      <c r="I1323" s="127">
        <v>1000</v>
      </c>
      <c r="J1323" s="127">
        <v>1000</v>
      </c>
      <c r="K1323" s="126" t="s">
        <v>214</v>
      </c>
      <c r="L1323" s="126" t="s">
        <v>3556</v>
      </c>
      <c r="M1323" s="153">
        <v>1.6E-2</v>
      </c>
      <c r="N1323" s="128" t="s">
        <v>46</v>
      </c>
      <c r="O1323" s="155">
        <v>40451</v>
      </c>
      <c r="P1323" s="153">
        <v>4.3114039367E-2</v>
      </c>
      <c r="Q1323" s="153">
        <v>0.23747916330999999</v>
      </c>
      <c r="R1323" s="153">
        <v>0.21006404913000001</v>
      </c>
      <c r="S1323" s="153">
        <v>0.35182839499000002</v>
      </c>
      <c r="T1323" s="153">
        <v>0.37867918082000002</v>
      </c>
      <c r="U1323" s="153">
        <v>3.5341396412999999</v>
      </c>
      <c r="V1323" s="153">
        <v>2.2918563617000003</v>
      </c>
      <c r="W1323" s="153">
        <v>1.577653185</v>
      </c>
      <c r="X1323" s="153">
        <v>1.3619286374000001</v>
      </c>
      <c r="Y1323" s="153">
        <v>0.88592037313000005</v>
      </c>
      <c r="Z1323" s="153">
        <v>0.13216999235999999</v>
      </c>
      <c r="AA1323" s="153">
        <v>0.16014080560999999</v>
      </c>
      <c r="AB1323" s="178">
        <v>0.58610476323000005</v>
      </c>
      <c r="AC1323" s="177">
        <v>0.14411635052999999</v>
      </c>
      <c r="AD1323" s="153">
        <v>-6.4125858502999997E-2</v>
      </c>
      <c r="AE1323" s="153">
        <v>-0.37219812597000002</v>
      </c>
      <c r="AF1323" s="181">
        <v>461.96977630999999</v>
      </c>
      <c r="AG1323" s="180">
        <v>107121.03435</v>
      </c>
      <c r="AH1323" s="180">
        <v>-13150.80241</v>
      </c>
      <c r="AI1323" s="128" t="s">
        <v>46</v>
      </c>
      <c r="AJ1323" s="128" t="s">
        <v>46</v>
      </c>
      <c r="AK1323" s="128" t="s">
        <v>46</v>
      </c>
    </row>
    <row r="1324" spans="1:37" ht="14.75" customHeight="1" x14ac:dyDescent="0.35">
      <c r="A1324" s="8"/>
      <c r="B1324" s="129">
        <v>41054541000180</v>
      </c>
      <c r="C1324" s="125" t="s">
        <v>9059</v>
      </c>
      <c r="D1324" s="122"/>
      <c r="E1324" s="126" t="s">
        <v>7453</v>
      </c>
      <c r="F1324" s="126" t="s">
        <v>114</v>
      </c>
      <c r="G1324" s="126" t="s">
        <v>4919</v>
      </c>
      <c r="H1324" s="127">
        <v>5000</v>
      </c>
      <c r="I1324" s="127">
        <v>1000</v>
      </c>
      <c r="J1324" s="127">
        <v>5000</v>
      </c>
      <c r="K1324" s="126" t="s">
        <v>222</v>
      </c>
      <c r="L1324" s="126" t="s">
        <v>221</v>
      </c>
      <c r="M1324" s="153">
        <v>4.6999999999999993E-3</v>
      </c>
      <c r="N1324" s="128" t="s">
        <v>46</v>
      </c>
      <c r="O1324" s="155">
        <v>44302</v>
      </c>
      <c r="P1324" s="153">
        <v>2.9542321473999999E-2</v>
      </c>
      <c r="Q1324" s="153">
        <v>0.32356347632000004</v>
      </c>
      <c r="R1324" s="153">
        <v>0.17507595146999999</v>
      </c>
      <c r="S1324" s="153">
        <v>0.27472075433999998</v>
      </c>
      <c r="T1324" s="153">
        <v>0.27112748407000004</v>
      </c>
      <c r="U1324" s="153">
        <v>2.4216401652999999</v>
      </c>
      <c r="V1324" s="153">
        <v>3.1226361136999996</v>
      </c>
      <c r="W1324" s="153">
        <v>1.3148805501</v>
      </c>
      <c r="X1324" s="153">
        <v>1.0634447587</v>
      </c>
      <c r="Y1324" s="153">
        <v>0.63430305655999997</v>
      </c>
      <c r="Z1324" s="153">
        <v>0.16401710904000003</v>
      </c>
      <c r="AA1324" s="153">
        <v>0.20129211603000002</v>
      </c>
      <c r="AB1324" s="178">
        <v>0.31221077237</v>
      </c>
      <c r="AC1324" s="177">
        <v>-0.58888384849999997</v>
      </c>
      <c r="AD1324" s="153">
        <v>-0.13508808744</v>
      </c>
      <c r="AE1324" s="153">
        <v>-0.46794116020999998</v>
      </c>
      <c r="AF1324" s="181">
        <v>8.4257270000000002</v>
      </c>
      <c r="AG1324" s="180">
        <v>17108.371589999999</v>
      </c>
      <c r="AH1324" s="180">
        <v>-3329.2869700000001</v>
      </c>
      <c r="AI1324" s="128" t="s">
        <v>46</v>
      </c>
      <c r="AJ1324" s="128" t="s">
        <v>46</v>
      </c>
      <c r="AK1324" s="128" t="s">
        <v>46</v>
      </c>
    </row>
    <row r="1325" spans="1:37" ht="14.75" customHeight="1" x14ac:dyDescent="0.35">
      <c r="A1325" s="8"/>
      <c r="B1325" s="129">
        <v>40694524000144</v>
      </c>
      <c r="C1325" s="125" t="s">
        <v>9060</v>
      </c>
      <c r="D1325" s="122"/>
      <c r="E1325" s="126" t="s">
        <v>7453</v>
      </c>
      <c r="F1325" s="126" t="s">
        <v>114</v>
      </c>
      <c r="G1325" s="126" t="s">
        <v>4919</v>
      </c>
      <c r="H1325" s="127">
        <v>5000</v>
      </c>
      <c r="I1325" s="127">
        <v>1000</v>
      </c>
      <c r="J1325" s="127">
        <v>5000</v>
      </c>
      <c r="K1325" s="126" t="s">
        <v>222</v>
      </c>
      <c r="L1325" s="126" t="s">
        <v>221</v>
      </c>
      <c r="M1325" s="153">
        <v>4.6999999999999993E-3</v>
      </c>
      <c r="N1325" s="128" t="s">
        <v>46</v>
      </c>
      <c r="O1325" s="155">
        <v>44295</v>
      </c>
      <c r="P1325" s="153">
        <v>2.9193034872E-2</v>
      </c>
      <c r="Q1325" s="153">
        <v>0.32281459900999998</v>
      </c>
      <c r="R1325" s="153">
        <v>0.17541620371</v>
      </c>
      <c r="S1325" s="153">
        <v>0.2777921994</v>
      </c>
      <c r="T1325" s="153">
        <v>0.27143198765999998</v>
      </c>
      <c r="U1325" s="153">
        <v>2.3930084794999997</v>
      </c>
      <c r="V1325" s="153">
        <v>3.1154088724000002</v>
      </c>
      <c r="W1325" s="153">
        <v>1.3174359613</v>
      </c>
      <c r="X1325" s="153">
        <v>1.0753343305</v>
      </c>
      <c r="Y1325" s="153">
        <v>0.63501544306000002</v>
      </c>
      <c r="Z1325" s="153">
        <v>0.16246347013000001</v>
      </c>
      <c r="AA1325" s="153">
        <v>0.19954597283999997</v>
      </c>
      <c r="AB1325" s="178">
        <v>0.31544377445999999</v>
      </c>
      <c r="AC1325" s="177">
        <v>-0.59307304641000003</v>
      </c>
      <c r="AD1325" s="153">
        <v>-0.1343749538</v>
      </c>
      <c r="AE1325" s="153">
        <v>-0.46638596997999998</v>
      </c>
      <c r="AF1325" s="181">
        <v>8.4270829999999997</v>
      </c>
      <c r="AG1325" s="180">
        <v>18324.277849999999</v>
      </c>
      <c r="AH1325" s="180">
        <v>-1877.9168</v>
      </c>
      <c r="AI1325" s="128" t="s">
        <v>46</v>
      </c>
      <c r="AJ1325" s="128" t="s">
        <v>46</v>
      </c>
      <c r="AK1325" s="128" t="s">
        <v>46</v>
      </c>
    </row>
    <row r="1326" spans="1:37" ht="14.75" customHeight="1" x14ac:dyDescent="0.35">
      <c r="A1326" s="8"/>
      <c r="B1326" s="129">
        <v>34462109000162</v>
      </c>
      <c r="C1326" s="125" t="s">
        <v>9061</v>
      </c>
      <c r="D1326" s="122" t="s">
        <v>3552</v>
      </c>
      <c r="E1326" s="126" t="s">
        <v>8587</v>
      </c>
      <c r="F1326" s="126" t="s">
        <v>114</v>
      </c>
      <c r="G1326" s="126" t="s">
        <v>115</v>
      </c>
      <c r="H1326" s="127">
        <v>50000</v>
      </c>
      <c r="I1326" s="127">
        <v>1000</v>
      </c>
      <c r="J1326" s="127">
        <v>1000</v>
      </c>
      <c r="K1326" s="126" t="s">
        <v>222</v>
      </c>
      <c r="L1326" s="126" t="s">
        <v>221</v>
      </c>
      <c r="M1326" s="153">
        <v>0.02</v>
      </c>
      <c r="N1326" s="128" t="s">
        <v>7616</v>
      </c>
      <c r="O1326" s="155">
        <v>43815</v>
      </c>
      <c r="P1326" s="153">
        <v>3.0175616017000001E-2</v>
      </c>
      <c r="Q1326" s="153">
        <v>0.34691682972999999</v>
      </c>
      <c r="R1326" s="153">
        <v>0.19455248787999999</v>
      </c>
      <c r="S1326" s="153">
        <v>0.28032178656000001</v>
      </c>
      <c r="T1326" s="153">
        <v>0.28033666680000002</v>
      </c>
      <c r="U1326" s="153">
        <v>2.4735525210000002</v>
      </c>
      <c r="V1326" s="153">
        <v>3.3480139147000001</v>
      </c>
      <c r="W1326" s="153">
        <v>1.4611560304</v>
      </c>
      <c r="X1326" s="153">
        <v>1.0851263690999999</v>
      </c>
      <c r="Y1326" s="153">
        <v>0.65584795001000007</v>
      </c>
      <c r="Z1326" s="153">
        <v>0.17149372884000003</v>
      </c>
      <c r="AA1326" s="153">
        <v>0.23572578107999997</v>
      </c>
      <c r="AB1326" s="178">
        <v>0.40833608917000003</v>
      </c>
      <c r="AC1326" s="177">
        <v>0.24768528097</v>
      </c>
      <c r="AD1326" s="153">
        <v>-0.13685730943999999</v>
      </c>
      <c r="AE1326" s="153">
        <v>-0.48165153908999997</v>
      </c>
      <c r="AF1326" s="181">
        <v>2.9787926100000002</v>
      </c>
      <c r="AG1326" s="180">
        <v>119018.73949000001</v>
      </c>
      <c r="AH1326" s="180">
        <v>-30783.776809999999</v>
      </c>
      <c r="AI1326" s="128" t="s">
        <v>46</v>
      </c>
      <c r="AJ1326" s="128" t="s">
        <v>46</v>
      </c>
      <c r="AK1326" s="128" t="s">
        <v>46</v>
      </c>
    </row>
    <row r="1327" spans="1:37" ht="14.75" customHeight="1" x14ac:dyDescent="0.35">
      <c r="A1327" s="8"/>
      <c r="B1327" s="129">
        <v>16948298000104</v>
      </c>
      <c r="C1327" s="125" t="s">
        <v>9062</v>
      </c>
      <c r="D1327" s="122" t="s">
        <v>3393</v>
      </c>
      <c r="E1327" s="126" t="s">
        <v>8587</v>
      </c>
      <c r="F1327" s="126" t="s">
        <v>114</v>
      </c>
      <c r="G1327" s="126" t="s">
        <v>115</v>
      </c>
      <c r="H1327" s="127">
        <v>50000</v>
      </c>
      <c r="I1327" s="127">
        <v>1000</v>
      </c>
      <c r="J1327" s="127">
        <v>1000</v>
      </c>
      <c r="K1327" s="126" t="s">
        <v>222</v>
      </c>
      <c r="L1327" s="126" t="s">
        <v>221</v>
      </c>
      <c r="M1327" s="153">
        <v>0.02</v>
      </c>
      <c r="N1327" s="128" t="s">
        <v>3414</v>
      </c>
      <c r="O1327" s="155">
        <v>41249</v>
      </c>
      <c r="P1327" s="153">
        <v>3.0199092900000002E-2</v>
      </c>
      <c r="Q1327" s="153">
        <v>0.34696919964</v>
      </c>
      <c r="R1327" s="153">
        <v>0.19466546614999999</v>
      </c>
      <c r="S1327" s="153">
        <v>0.2807737045</v>
      </c>
      <c r="T1327" s="153">
        <v>0.28127645989</v>
      </c>
      <c r="U1327" s="153">
        <v>2.4754769657</v>
      </c>
      <c r="V1327" s="153">
        <v>3.3485193244999998</v>
      </c>
      <c r="W1327" s="153">
        <v>1.4620045361</v>
      </c>
      <c r="X1327" s="153">
        <v>1.0868757445999999</v>
      </c>
      <c r="Y1327" s="153">
        <v>0.65804659701000001</v>
      </c>
      <c r="Z1327" s="153">
        <v>0.17145417616</v>
      </c>
      <c r="AA1327" s="153">
        <v>0.21868477180999998</v>
      </c>
      <c r="AB1327" s="178">
        <v>0.40898620126000002</v>
      </c>
      <c r="AC1327" s="177">
        <v>7.9400134636E-2</v>
      </c>
      <c r="AD1327" s="153">
        <v>-0.13675972782000001</v>
      </c>
      <c r="AE1327" s="153">
        <v>-0.48171763265</v>
      </c>
      <c r="AF1327" s="181">
        <v>2.9739203600000002</v>
      </c>
      <c r="AG1327" s="180">
        <v>115371.54683000001</v>
      </c>
      <c r="AH1327" s="180">
        <v>-10177.008040000001</v>
      </c>
      <c r="AI1327" s="128" t="s">
        <v>46</v>
      </c>
      <c r="AJ1327" s="128" t="s">
        <v>46</v>
      </c>
      <c r="AK1327" s="128" t="s">
        <v>46</v>
      </c>
    </row>
    <row r="1328" spans="1:37" ht="14.75" customHeight="1" x14ac:dyDescent="0.35">
      <c r="A1328" s="8"/>
      <c r="B1328" s="129">
        <v>11182064000177</v>
      </c>
      <c r="C1328" s="125" t="s">
        <v>9063</v>
      </c>
      <c r="D1328" s="122" t="s">
        <v>3394</v>
      </c>
      <c r="E1328" s="126" t="s">
        <v>9064</v>
      </c>
      <c r="F1328" s="126" t="s">
        <v>114</v>
      </c>
      <c r="G1328" s="126" t="s">
        <v>115</v>
      </c>
      <c r="H1328" s="127">
        <v>1000</v>
      </c>
      <c r="I1328" s="127">
        <v>1000</v>
      </c>
      <c r="J1328" s="127">
        <v>1000</v>
      </c>
      <c r="K1328" s="126" t="s">
        <v>7615</v>
      </c>
      <c r="L1328" s="126" t="s">
        <v>220</v>
      </c>
      <c r="M1328" s="153">
        <v>0.02</v>
      </c>
      <c r="N1328" s="128" t="s">
        <v>3414</v>
      </c>
      <c r="O1328" s="155">
        <v>40102</v>
      </c>
      <c r="P1328" s="153">
        <v>3.1114452639E-2</v>
      </c>
      <c r="Q1328" s="153">
        <v>0.16319456195000001</v>
      </c>
      <c r="R1328" s="153">
        <v>9.0076550569999997E-2</v>
      </c>
      <c r="S1328" s="153">
        <v>0.16994541647999997</v>
      </c>
      <c r="T1328" s="153">
        <v>0.18187499233000001</v>
      </c>
      <c r="U1328" s="153">
        <v>2.5505107409000001</v>
      </c>
      <c r="V1328" s="153">
        <v>1.5749528917999998</v>
      </c>
      <c r="W1328" s="153">
        <v>0.67650584426999993</v>
      </c>
      <c r="X1328" s="153">
        <v>0.65785915174999998</v>
      </c>
      <c r="Y1328" s="153">
        <v>0.42549675088</v>
      </c>
      <c r="Z1328" s="153">
        <v>0.12613315306</v>
      </c>
      <c r="AA1328" s="153">
        <v>0.19661941112</v>
      </c>
      <c r="AB1328" s="178">
        <v>-0.24148911926</v>
      </c>
      <c r="AC1328" s="177">
        <v>0.11837819263</v>
      </c>
      <c r="AD1328" s="153">
        <v>-8.3748540481E-2</v>
      </c>
      <c r="AE1328" s="153">
        <v>-0.45394384437000002</v>
      </c>
      <c r="AF1328" s="181">
        <v>4.5921571999999999</v>
      </c>
      <c r="AG1328" s="180">
        <v>914191.00858000002</v>
      </c>
      <c r="AH1328" s="180">
        <v>-285118.05586000002</v>
      </c>
      <c r="AI1328" s="128" t="s">
        <v>46</v>
      </c>
      <c r="AJ1328" s="128" t="s">
        <v>46</v>
      </c>
      <c r="AK1328" s="128" t="s">
        <v>46</v>
      </c>
    </row>
    <row r="1329" spans="1:37" ht="14.75" customHeight="1" x14ac:dyDescent="0.35">
      <c r="A1329" s="8"/>
      <c r="B1329" s="129">
        <v>9319052000108</v>
      </c>
      <c r="C1329" s="125" t="s">
        <v>9065</v>
      </c>
      <c r="D1329" s="122" t="s">
        <v>3401</v>
      </c>
      <c r="E1329" s="126" t="s">
        <v>9066</v>
      </c>
      <c r="F1329" s="126" t="s">
        <v>163</v>
      </c>
      <c r="G1329" s="126" t="s">
        <v>3566</v>
      </c>
      <c r="H1329" s="127">
        <v>500</v>
      </c>
      <c r="I1329" s="127">
        <v>1000</v>
      </c>
      <c r="J1329" s="127">
        <v>0</v>
      </c>
      <c r="K1329" s="126" t="s">
        <v>215</v>
      </c>
      <c r="L1329" s="126" t="s">
        <v>216</v>
      </c>
      <c r="M1329" s="153">
        <v>1.1200000000000002E-2</v>
      </c>
      <c r="N1329" s="128" t="s">
        <v>8040</v>
      </c>
      <c r="O1329" s="155">
        <v>39545</v>
      </c>
      <c r="P1329" s="153">
        <v>6.0323404467999995E-3</v>
      </c>
      <c r="Q1329" s="153">
        <v>5.0942054177999997E-2</v>
      </c>
      <c r="R1329" s="153">
        <v>2.9703357690000001E-2</v>
      </c>
      <c r="S1329" s="153">
        <v>2.6734206351E-2</v>
      </c>
      <c r="T1329" s="153">
        <v>-0.87461534881999992</v>
      </c>
      <c r="U1329" s="153">
        <v>0.49448239635999996</v>
      </c>
      <c r="V1329" s="153">
        <v>0.49162995741999999</v>
      </c>
      <c r="W1329" s="153">
        <v>0.22308242205999998</v>
      </c>
      <c r="X1329" s="153">
        <v>0.10348818272</v>
      </c>
      <c r="Y1329" s="153">
        <v>-2.0461636007999999</v>
      </c>
      <c r="Z1329" s="153">
        <v>1.8400594290000002E-2</v>
      </c>
      <c r="AA1329" s="153">
        <v>0.38158893676</v>
      </c>
      <c r="AB1329" s="178">
        <v>-4.9897974245999999</v>
      </c>
      <c r="AC1329" s="177">
        <v>-0.33055298977999997</v>
      </c>
      <c r="AD1329" s="153">
        <v>-2.0546466612000002E-2</v>
      </c>
      <c r="AE1329" s="153">
        <v>-0.89506381702000004</v>
      </c>
      <c r="AF1329" s="181">
        <v>0.58266198000000002</v>
      </c>
      <c r="AG1329" s="180">
        <v>11519.72797</v>
      </c>
      <c r="AH1329" s="180">
        <v>0</v>
      </c>
      <c r="AI1329" s="128" t="s">
        <v>46</v>
      </c>
      <c r="AJ1329" s="128" t="s">
        <v>46</v>
      </c>
      <c r="AK1329" s="128" t="s">
        <v>46</v>
      </c>
    </row>
    <row r="1330" spans="1:37" ht="14.75" customHeight="1" x14ac:dyDescent="0.35">
      <c r="A1330" s="8"/>
      <c r="B1330" s="129">
        <v>9911429000105</v>
      </c>
      <c r="C1330" s="125" t="s">
        <v>9067</v>
      </c>
      <c r="D1330" s="122"/>
      <c r="E1330" s="126" t="s">
        <v>2410</v>
      </c>
      <c r="F1330" s="126" t="s">
        <v>114</v>
      </c>
      <c r="G1330" s="126" t="s">
        <v>115</v>
      </c>
      <c r="H1330" s="127">
        <v>1000</v>
      </c>
      <c r="I1330" s="127">
        <v>1000</v>
      </c>
      <c r="J1330" s="127">
        <v>1000</v>
      </c>
      <c r="K1330" s="126" t="s">
        <v>214</v>
      </c>
      <c r="L1330" s="126" t="s">
        <v>3556</v>
      </c>
      <c r="M1330" s="153">
        <v>1.7500000000000002E-2</v>
      </c>
      <c r="N1330" s="128" t="s">
        <v>7616</v>
      </c>
      <c r="O1330" s="155">
        <v>39706</v>
      </c>
      <c r="P1330" s="153">
        <v>9.7499346284000005E-3</v>
      </c>
      <c r="Q1330" s="153">
        <v>0.27381464959000001</v>
      </c>
      <c r="R1330" s="153">
        <v>9.8708932977000008E-2</v>
      </c>
      <c r="S1330" s="153">
        <v>4.6663289396999999E-2</v>
      </c>
      <c r="T1330" s="153">
        <v>-3.1233729995000001E-2</v>
      </c>
      <c r="U1330" s="153">
        <v>0.79922064777000001</v>
      </c>
      <c r="V1330" s="153">
        <v>2.6425217178999998</v>
      </c>
      <c r="W1330" s="153">
        <v>0.74133800216000001</v>
      </c>
      <c r="X1330" s="153">
        <v>0.18063371532000003</v>
      </c>
      <c r="Y1330" s="153">
        <v>-7.3071346756000008E-2</v>
      </c>
      <c r="Z1330" s="153">
        <v>0.21908913904999999</v>
      </c>
      <c r="AA1330" s="153">
        <v>0.20846443823000002</v>
      </c>
      <c r="AB1330" s="178">
        <v>-3.1806658921E-2</v>
      </c>
      <c r="AC1330" s="177">
        <v>0.1033232795</v>
      </c>
      <c r="AD1330" s="153">
        <v>-0.16601264964999998</v>
      </c>
      <c r="AE1330" s="153">
        <v>-0.52959007531000002</v>
      </c>
      <c r="AF1330" s="181">
        <v>4.8333356199999997</v>
      </c>
      <c r="AG1330" s="180">
        <v>24356.819080000001</v>
      </c>
      <c r="AH1330" s="180">
        <v>-30.319099999999999</v>
      </c>
      <c r="AI1330" s="128" t="s">
        <v>46</v>
      </c>
      <c r="AJ1330" s="128" t="s">
        <v>46</v>
      </c>
      <c r="AK1330" s="128" t="s">
        <v>46</v>
      </c>
    </row>
    <row r="1331" spans="1:37" ht="14.75" customHeight="1" x14ac:dyDescent="0.35">
      <c r="A1331" s="8"/>
      <c r="B1331" s="129">
        <v>54747911000106</v>
      </c>
      <c r="C1331" s="125" t="s">
        <v>9068</v>
      </c>
      <c r="D1331" s="122"/>
      <c r="E1331" s="126" t="s">
        <v>9069</v>
      </c>
      <c r="F1331" s="126" t="s">
        <v>163</v>
      </c>
      <c r="G1331" s="126" t="s">
        <v>6822</v>
      </c>
      <c r="H1331" s="127">
        <v>3000</v>
      </c>
      <c r="I1331" s="127">
        <v>0</v>
      </c>
      <c r="J1331" s="127">
        <v>0</v>
      </c>
      <c r="K1331" s="126" t="s">
        <v>215</v>
      </c>
      <c r="L1331" s="126" t="s">
        <v>3378</v>
      </c>
      <c r="M1331" s="153">
        <v>3.7699999999999997E-2</v>
      </c>
      <c r="N1331" s="128" t="s">
        <v>46</v>
      </c>
      <c r="O1331" s="155">
        <v>45447</v>
      </c>
      <c r="P1331" s="153">
        <v>1.3816874180000001E-2</v>
      </c>
      <c r="Q1331" s="153">
        <v>7.2505416772000009E-2</v>
      </c>
      <c r="R1331" s="153">
        <v>8.7815534309000007E-2</v>
      </c>
      <c r="S1331" s="153" t="s">
        <v>46</v>
      </c>
      <c r="T1331" s="153" t="s">
        <v>46</v>
      </c>
      <c r="U1331" s="153">
        <v>1.1325954022</v>
      </c>
      <c r="V1331" s="153">
        <v>0.69973297181999994</v>
      </c>
      <c r="W1331" s="153">
        <v>0.65952483528000005</v>
      </c>
      <c r="X1331" s="153" t="s">
        <v>46</v>
      </c>
      <c r="Y1331" s="153" t="s">
        <v>46</v>
      </c>
      <c r="Z1331" s="153">
        <v>5.4440305485999995E-3</v>
      </c>
      <c r="AA1331" s="153">
        <v>5.0151465204999997E-3</v>
      </c>
      <c r="AB1331" s="178">
        <v>-7.5400917969999997</v>
      </c>
      <c r="AC1331" s="177">
        <v>-8.2292439257000005</v>
      </c>
      <c r="AD1331" s="153">
        <v>-1.0419703319E-3</v>
      </c>
      <c r="AE1331" s="153">
        <v>-1.0419703319E-3</v>
      </c>
      <c r="AF1331" s="181">
        <v>1109.2419573</v>
      </c>
      <c r="AG1331" s="180">
        <v>28157.187559999998</v>
      </c>
      <c r="AH1331" s="180">
        <v>10386.147489999999</v>
      </c>
      <c r="AI1331" s="128" t="s">
        <v>46</v>
      </c>
      <c r="AJ1331" s="128" t="s">
        <v>46</v>
      </c>
      <c r="AK1331" s="128" t="s">
        <v>46</v>
      </c>
    </row>
    <row r="1332" spans="1:37" ht="14.75" customHeight="1" x14ac:dyDescent="0.35">
      <c r="A1332" s="8"/>
      <c r="B1332" s="129">
        <v>68670512000107</v>
      </c>
      <c r="C1332" s="125" t="s">
        <v>9070</v>
      </c>
      <c r="D1332" s="122"/>
      <c r="E1332" s="126" t="s">
        <v>9071</v>
      </c>
      <c r="F1332" s="126" t="s">
        <v>114</v>
      </c>
      <c r="G1332" s="126" t="s">
        <v>115</v>
      </c>
      <c r="H1332" s="127">
        <v>0</v>
      </c>
      <c r="I1332" s="127">
        <v>0</v>
      </c>
      <c r="J1332" s="127">
        <v>0</v>
      </c>
      <c r="K1332" s="126" t="s">
        <v>216</v>
      </c>
      <c r="L1332" s="126" t="s">
        <v>3378</v>
      </c>
      <c r="M1332" s="153">
        <v>8.5000000000000006E-3</v>
      </c>
      <c r="N1332" s="128" t="s">
        <v>46</v>
      </c>
      <c r="O1332" s="155">
        <v>41183</v>
      </c>
      <c r="P1332" s="153">
        <v>3.4108674519000001E-2</v>
      </c>
      <c r="Q1332" s="153">
        <v>-5.7473014447999994E-2</v>
      </c>
      <c r="R1332" s="153">
        <v>-0.26983803037000004</v>
      </c>
      <c r="S1332" s="153">
        <v>-0.13206153096000001</v>
      </c>
      <c r="T1332" s="153">
        <v>2.4446301370999998E-2</v>
      </c>
      <c r="U1332" s="153">
        <v>2.7959527917999996</v>
      </c>
      <c r="V1332" s="153">
        <v>-0.55465874123000003</v>
      </c>
      <c r="W1332" s="153">
        <v>-2.0265763219999999</v>
      </c>
      <c r="X1332" s="153">
        <v>-0.51121053184999998</v>
      </c>
      <c r="Y1332" s="153">
        <v>5.7192149792000005E-2</v>
      </c>
      <c r="Z1332" s="153">
        <v>0.35564372480000001</v>
      </c>
      <c r="AA1332" s="153">
        <v>0.43325807234999997</v>
      </c>
      <c r="AB1332" s="178">
        <v>-0.88386911638999999</v>
      </c>
      <c r="AC1332" s="177">
        <v>0.13477940905999999</v>
      </c>
      <c r="AD1332" s="153">
        <v>-0.37357434506999998</v>
      </c>
      <c r="AE1332" s="153">
        <v>-0.68997790712999996</v>
      </c>
      <c r="AF1332" s="181">
        <v>1.881872</v>
      </c>
      <c r="AG1332" s="180">
        <v>120715.36683</v>
      </c>
      <c r="AH1332" s="180">
        <v>-2078.9698400000002</v>
      </c>
      <c r="AI1332" s="128">
        <v>0</v>
      </c>
      <c r="AJ1332" s="128">
        <v>0</v>
      </c>
      <c r="AK1332" s="128">
        <v>0</v>
      </c>
    </row>
    <row r="1333" spans="1:37" ht="14.75" customHeight="1" x14ac:dyDescent="0.35">
      <c r="A1333" s="8"/>
      <c r="B1333" s="129">
        <v>35711596000112</v>
      </c>
      <c r="C1333" s="125" t="s">
        <v>9072</v>
      </c>
      <c r="D1333" s="122"/>
      <c r="E1333" s="126" t="s">
        <v>420</v>
      </c>
      <c r="F1333" s="126" t="s">
        <v>114</v>
      </c>
      <c r="G1333" s="126" t="s">
        <v>115</v>
      </c>
      <c r="H1333" s="127">
        <v>500</v>
      </c>
      <c r="I1333" s="127">
        <v>100</v>
      </c>
      <c r="J1333" s="127">
        <v>100</v>
      </c>
      <c r="K1333" s="126" t="s">
        <v>214</v>
      </c>
      <c r="L1333" s="126" t="s">
        <v>3556</v>
      </c>
      <c r="M1333" s="153">
        <v>1.8500000000000003E-2</v>
      </c>
      <c r="N1333" s="128" t="s">
        <v>7488</v>
      </c>
      <c r="O1333" s="155">
        <v>43847</v>
      </c>
      <c r="P1333" s="153">
        <v>3.1925075928E-2</v>
      </c>
      <c r="Q1333" s="153">
        <v>0.18268434977999998</v>
      </c>
      <c r="R1333" s="153">
        <v>0.1341097235</v>
      </c>
      <c r="S1333" s="153">
        <v>0.26834075117</v>
      </c>
      <c r="T1333" s="153">
        <v>0.32182307508999997</v>
      </c>
      <c r="U1333" s="153">
        <v>2.6169590705000001</v>
      </c>
      <c r="V1333" s="153">
        <v>1.7630443167000001</v>
      </c>
      <c r="W1333" s="153">
        <v>1.0072101023</v>
      </c>
      <c r="X1333" s="153">
        <v>1.0387477496999999</v>
      </c>
      <c r="Y1333" s="153">
        <v>0.75290544928000003</v>
      </c>
      <c r="Z1333" s="153">
        <v>9.8468516361E-2</v>
      </c>
      <c r="AA1333" s="153">
        <v>0.12917489889</v>
      </c>
      <c r="AB1333" s="178">
        <v>5.8046158705000003E-2</v>
      </c>
      <c r="AC1333" s="177">
        <v>-0.15550194108000001</v>
      </c>
      <c r="AD1333" s="153">
        <v>-5.4602139132999994E-2</v>
      </c>
      <c r="AE1333" s="153">
        <v>-0.24269527748000003</v>
      </c>
      <c r="AF1333" s="181">
        <v>1.4156801800000001</v>
      </c>
      <c r="AG1333" s="180">
        <v>70870.346749999997</v>
      </c>
      <c r="AH1333" s="180">
        <v>3566.76125</v>
      </c>
      <c r="AI1333" s="128" t="s">
        <v>46</v>
      </c>
      <c r="AJ1333" s="128" t="s">
        <v>46</v>
      </c>
      <c r="AK1333" s="128" t="s">
        <v>46</v>
      </c>
    </row>
    <row r="1334" spans="1:37" ht="14.75" customHeight="1" x14ac:dyDescent="0.35">
      <c r="A1334" s="8"/>
      <c r="B1334" s="129">
        <v>12672120000114</v>
      </c>
      <c r="C1334" s="125" t="s">
        <v>9073</v>
      </c>
      <c r="D1334" s="122" t="s">
        <v>3401</v>
      </c>
      <c r="E1334" s="126" t="s">
        <v>8355</v>
      </c>
      <c r="F1334" s="126" t="s">
        <v>163</v>
      </c>
      <c r="G1334" s="126" t="s">
        <v>4598</v>
      </c>
      <c r="H1334" s="127">
        <v>500</v>
      </c>
      <c r="I1334" s="127">
        <v>0</v>
      </c>
      <c r="J1334" s="127">
        <v>0</v>
      </c>
      <c r="K1334" s="126" t="s">
        <v>7441</v>
      </c>
      <c r="L1334" s="126" t="s">
        <v>223</v>
      </c>
      <c r="M1334" s="153">
        <v>5.0000000000000001E-3</v>
      </c>
      <c r="N1334" s="128" t="s">
        <v>46</v>
      </c>
      <c r="O1334" s="155">
        <v>42199</v>
      </c>
      <c r="P1334" s="153">
        <v>1.1425866785000001E-2</v>
      </c>
      <c r="Q1334" s="153">
        <v>0.10852009268</v>
      </c>
      <c r="R1334" s="153">
        <v>0.11585999470000001</v>
      </c>
      <c r="S1334" s="153">
        <v>0.19462809046000001</v>
      </c>
      <c r="T1334" s="153">
        <v>0.32800480663000003</v>
      </c>
      <c r="U1334" s="153">
        <v>0.93659998775000008</v>
      </c>
      <c r="V1334" s="153">
        <v>1.0473022614</v>
      </c>
      <c r="W1334" s="153">
        <v>0.87014836869000012</v>
      </c>
      <c r="X1334" s="153">
        <v>0.75340584730000004</v>
      </c>
      <c r="Y1334" s="153">
        <v>0.76736761722000002</v>
      </c>
      <c r="Z1334" s="153">
        <v>2.2602799364999999E-2</v>
      </c>
      <c r="AA1334" s="153">
        <v>3.0236453885E-2</v>
      </c>
      <c r="AB1334" s="178">
        <v>-0.66805501080999996</v>
      </c>
      <c r="AC1334" s="177">
        <v>0.12950368356</v>
      </c>
      <c r="AD1334" s="153">
        <v>-1.8240697941E-2</v>
      </c>
      <c r="AE1334" s="153">
        <v>-5.3129098943999996E-2</v>
      </c>
      <c r="AF1334" s="181">
        <v>2.5978403600000002</v>
      </c>
      <c r="AG1334" s="180">
        <v>62414.044730000001</v>
      </c>
      <c r="AH1334" s="180">
        <v>-4641.9300499999999</v>
      </c>
      <c r="AI1334" s="128">
        <v>0</v>
      </c>
      <c r="AJ1334" s="128">
        <v>0</v>
      </c>
      <c r="AK1334" s="128">
        <v>0</v>
      </c>
    </row>
    <row r="1335" spans="1:37" ht="14.75" customHeight="1" x14ac:dyDescent="0.35">
      <c r="A1335" s="8"/>
      <c r="B1335" s="129">
        <v>29250121000173</v>
      </c>
      <c r="C1335" s="125" t="s">
        <v>9074</v>
      </c>
      <c r="D1335" s="122" t="s">
        <v>3393</v>
      </c>
      <c r="E1335" s="126" t="s">
        <v>8355</v>
      </c>
      <c r="F1335" s="126" t="s">
        <v>163</v>
      </c>
      <c r="G1335" s="126" t="s">
        <v>3570</v>
      </c>
      <c r="H1335" s="127">
        <v>500</v>
      </c>
      <c r="I1335" s="127">
        <v>500</v>
      </c>
      <c r="J1335" s="127">
        <v>500</v>
      </c>
      <c r="K1335" s="126" t="s">
        <v>7601</v>
      </c>
      <c r="L1335" s="126" t="s">
        <v>214</v>
      </c>
      <c r="M1335" s="153">
        <v>4.0000000000000001E-3</v>
      </c>
      <c r="N1335" s="128" t="s">
        <v>9075</v>
      </c>
      <c r="O1335" s="155">
        <v>43283</v>
      </c>
      <c r="P1335" s="153">
        <v>1.2368643502000001E-2</v>
      </c>
      <c r="Q1335" s="153">
        <v>0.10985439189999999</v>
      </c>
      <c r="R1335" s="153">
        <v>0.13596343229999999</v>
      </c>
      <c r="S1335" s="153">
        <v>0.28960182456</v>
      </c>
      <c r="T1335" s="153">
        <v>0.44549430147999997</v>
      </c>
      <c r="U1335" s="153">
        <v>1.0138811846</v>
      </c>
      <c r="V1335" s="153">
        <v>1.0601792739</v>
      </c>
      <c r="W1335" s="153">
        <v>1.0211320924</v>
      </c>
      <c r="X1335" s="153">
        <v>1.1210494203999999</v>
      </c>
      <c r="Y1335" s="153">
        <v>1.0422344237000001</v>
      </c>
      <c r="Z1335" s="153">
        <v>2.9146808272000001E-3</v>
      </c>
      <c r="AA1335" s="153">
        <v>6.2287943593999995E-3</v>
      </c>
      <c r="AB1335" s="178">
        <v>0.91911473545</v>
      </c>
      <c r="AC1335" s="177">
        <v>1.4440368929</v>
      </c>
      <c r="AD1335" s="153">
        <v>-7.3685688212000002E-4</v>
      </c>
      <c r="AE1335" s="153">
        <v>-3.6289564028000001E-2</v>
      </c>
      <c r="AF1335" s="181">
        <v>1.9357268999999999</v>
      </c>
      <c r="AG1335" s="180">
        <v>856005.14654999995</v>
      </c>
      <c r="AH1335" s="180">
        <v>28986.115109999999</v>
      </c>
      <c r="AI1335" s="128">
        <v>0.38333079458999997</v>
      </c>
      <c r="AJ1335" s="128">
        <v>0.2164483435</v>
      </c>
      <c r="AK1335" s="128">
        <v>0</v>
      </c>
    </row>
    <row r="1336" spans="1:37" ht="14.75" customHeight="1" x14ac:dyDescent="0.35">
      <c r="A1336" s="8"/>
      <c r="B1336" s="129">
        <v>36671861000149</v>
      </c>
      <c r="C1336" s="125" t="s">
        <v>9076</v>
      </c>
      <c r="D1336" s="122" t="s">
        <v>3394</v>
      </c>
      <c r="E1336" s="126" t="s">
        <v>8355</v>
      </c>
      <c r="F1336" s="126" t="s">
        <v>163</v>
      </c>
      <c r="G1336" s="126" t="s">
        <v>3547</v>
      </c>
      <c r="H1336" s="127">
        <v>500</v>
      </c>
      <c r="I1336" s="127">
        <v>500</v>
      </c>
      <c r="J1336" s="127">
        <v>500</v>
      </c>
      <c r="K1336" s="126" t="s">
        <v>8313</v>
      </c>
      <c r="L1336" s="126" t="s">
        <v>3396</v>
      </c>
      <c r="M1336" s="153">
        <v>6.0000000000000001E-3</v>
      </c>
      <c r="N1336" s="128" t="s">
        <v>7688</v>
      </c>
      <c r="O1336" s="155">
        <v>43950</v>
      </c>
      <c r="P1336" s="153">
        <v>1.4022769501000001E-2</v>
      </c>
      <c r="Q1336" s="153">
        <v>0.11579168082000001</v>
      </c>
      <c r="R1336" s="153">
        <v>0.14386620222999999</v>
      </c>
      <c r="S1336" s="153">
        <v>0.30107096706000003</v>
      </c>
      <c r="T1336" s="153">
        <v>0.46319705786999998</v>
      </c>
      <c r="U1336" s="153">
        <v>1.1494730325</v>
      </c>
      <c r="V1336" s="153">
        <v>1.1174786730999999</v>
      </c>
      <c r="W1336" s="153">
        <v>1.0804846099000001</v>
      </c>
      <c r="X1336" s="153">
        <v>1.1654465009999999</v>
      </c>
      <c r="Y1336" s="153">
        <v>1.0836500422999999</v>
      </c>
      <c r="Z1336" s="153">
        <v>2.9715050099000002E-3</v>
      </c>
      <c r="AA1336" s="153">
        <v>5.9492502908999999E-3</v>
      </c>
      <c r="AB1336" s="178">
        <v>3.4438951805000002</v>
      </c>
      <c r="AC1336" s="177">
        <v>3.5796949303000001</v>
      </c>
      <c r="AD1336" s="153">
        <v>-6.1351333502999994E-4</v>
      </c>
      <c r="AE1336" s="153">
        <v>-1.4923349242999999E-2</v>
      </c>
      <c r="AF1336" s="181">
        <v>1.83951946</v>
      </c>
      <c r="AG1336" s="180">
        <v>271229.72509000002</v>
      </c>
      <c r="AH1336" s="180">
        <v>74360.03976</v>
      </c>
      <c r="AI1336" s="128">
        <v>0.36809714704999996</v>
      </c>
      <c r="AJ1336" s="128">
        <v>0.15205935847999999</v>
      </c>
      <c r="AK1336" s="128">
        <v>0</v>
      </c>
    </row>
    <row r="1337" spans="1:37" ht="14.75" customHeight="1" x14ac:dyDescent="0.35">
      <c r="A1337" s="8"/>
      <c r="B1337" s="129">
        <v>53799009000170</v>
      </c>
      <c r="C1337" s="125" t="s">
        <v>9077</v>
      </c>
      <c r="D1337" s="122"/>
      <c r="E1337" s="126" t="s">
        <v>8355</v>
      </c>
      <c r="F1337" s="126" t="s">
        <v>163</v>
      </c>
      <c r="G1337" s="126" t="s">
        <v>3547</v>
      </c>
      <c r="H1337" s="127" t="s">
        <v>46</v>
      </c>
      <c r="I1337" s="127" t="s">
        <v>46</v>
      </c>
      <c r="J1337" s="127" t="s">
        <v>46</v>
      </c>
      <c r="K1337" s="126" t="s">
        <v>215</v>
      </c>
      <c r="L1337" s="126" t="s">
        <v>216</v>
      </c>
      <c r="M1337" s="153">
        <v>5.0000000000000001E-3</v>
      </c>
      <c r="N1337" s="128" t="s">
        <v>46</v>
      </c>
      <c r="O1337" s="155">
        <v>45463</v>
      </c>
      <c r="P1337" s="153">
        <v>1.2679570462E-2</v>
      </c>
      <c r="Q1337" s="153">
        <v>0.10704509444999999</v>
      </c>
      <c r="R1337" s="153">
        <v>0.13433177366000001</v>
      </c>
      <c r="S1337" s="153" t="s">
        <v>46</v>
      </c>
      <c r="T1337" s="153" t="s">
        <v>46</v>
      </c>
      <c r="U1337" s="153">
        <v>1.0393684577</v>
      </c>
      <c r="V1337" s="153">
        <v>1.0330673954</v>
      </c>
      <c r="W1337" s="153">
        <v>1.0088777753</v>
      </c>
      <c r="X1337" s="153" t="s">
        <v>46</v>
      </c>
      <c r="Y1337" s="153" t="s">
        <v>46</v>
      </c>
      <c r="Z1337" s="153">
        <v>1.4756686350000001E-3</v>
      </c>
      <c r="AA1337" s="153">
        <v>1.4540663914999999E-3</v>
      </c>
      <c r="AB1337" s="178">
        <v>0.96070519468000004</v>
      </c>
      <c r="AC1337" s="177">
        <v>2.6452767762999998</v>
      </c>
      <c r="AD1337" s="153">
        <v>-3.6570947504E-5</v>
      </c>
      <c r="AE1337" s="153">
        <v>-3.6570947504E-5</v>
      </c>
      <c r="AF1337" s="181">
        <v>1.16999521</v>
      </c>
      <c r="AG1337" s="180">
        <v>189117.27275</v>
      </c>
      <c r="AH1337" s="180">
        <v>105074.92037000001</v>
      </c>
      <c r="AI1337" s="128">
        <v>0.23450572478000001</v>
      </c>
      <c r="AJ1337" s="128">
        <v>0.39576841899999998</v>
      </c>
      <c r="AK1337" s="128">
        <v>0</v>
      </c>
    </row>
    <row r="1338" spans="1:37" ht="14.75" customHeight="1" x14ac:dyDescent="0.35">
      <c r="A1338" s="8"/>
      <c r="B1338" s="129">
        <v>10783480000168</v>
      </c>
      <c r="C1338" s="125" t="s">
        <v>9078</v>
      </c>
      <c r="D1338" s="122" t="s">
        <v>3394</v>
      </c>
      <c r="E1338" s="126" t="s">
        <v>8355</v>
      </c>
      <c r="F1338" s="126" t="s">
        <v>163</v>
      </c>
      <c r="G1338" s="126" t="s">
        <v>3570</v>
      </c>
      <c r="H1338" s="127" t="s">
        <v>46</v>
      </c>
      <c r="I1338" s="127" t="s">
        <v>46</v>
      </c>
      <c r="J1338" s="127" t="s">
        <v>46</v>
      </c>
      <c r="K1338" s="126" t="s">
        <v>215</v>
      </c>
      <c r="L1338" s="126" t="s">
        <v>216</v>
      </c>
      <c r="M1338" s="153">
        <v>3.4999999999999996E-3</v>
      </c>
      <c r="N1338" s="128" t="s">
        <v>46</v>
      </c>
      <c r="O1338" s="155">
        <v>39931</v>
      </c>
      <c r="P1338" s="153">
        <v>1.2767952947E-2</v>
      </c>
      <c r="Q1338" s="153">
        <v>0.1081717576</v>
      </c>
      <c r="R1338" s="153">
        <v>0.13595880885</v>
      </c>
      <c r="S1338" s="153">
        <v>0.28189876869999997</v>
      </c>
      <c r="T1338" s="153">
        <v>0.44315853640999997</v>
      </c>
      <c r="U1338" s="153">
        <v>1.0466133378</v>
      </c>
      <c r="V1338" s="153">
        <v>1.0439405603</v>
      </c>
      <c r="W1338" s="153">
        <v>1.0210973687</v>
      </c>
      <c r="X1338" s="153">
        <v>1.091230871</v>
      </c>
      <c r="Y1338" s="153">
        <v>1.0367698986</v>
      </c>
      <c r="Z1338" s="153">
        <v>1.4695244254E-3</v>
      </c>
      <c r="AA1338" s="153">
        <v>3.8907758883999998E-3</v>
      </c>
      <c r="AB1338" s="178">
        <v>2.2772229893999998</v>
      </c>
      <c r="AC1338" s="177">
        <v>1.7213041508</v>
      </c>
      <c r="AD1338" s="153">
        <v>-3.0336271355999999E-5</v>
      </c>
      <c r="AE1338" s="153">
        <v>-2.5394097460000001E-2</v>
      </c>
      <c r="AF1338" s="181">
        <v>4.9558944900000004</v>
      </c>
      <c r="AG1338" s="180">
        <v>2583326.1945000002</v>
      </c>
      <c r="AH1338" s="180">
        <v>-123976.7735</v>
      </c>
      <c r="AI1338" s="128">
        <v>0.23448510150000001</v>
      </c>
      <c r="AJ1338" s="128">
        <v>0.39573361369999999</v>
      </c>
      <c r="AK1338" s="128">
        <v>0</v>
      </c>
    </row>
    <row r="1339" spans="1:37" ht="14.75" customHeight="1" x14ac:dyDescent="0.35">
      <c r="A1339" s="8"/>
      <c r="B1339" s="129">
        <v>50235197000116</v>
      </c>
      <c r="C1339" s="125" t="s">
        <v>9079</v>
      </c>
      <c r="D1339" s="122"/>
      <c r="E1339" s="126" t="s">
        <v>8355</v>
      </c>
      <c r="F1339" s="126" t="s">
        <v>163</v>
      </c>
      <c r="G1339" s="126" t="s">
        <v>3570</v>
      </c>
      <c r="H1339" s="127">
        <v>1</v>
      </c>
      <c r="I1339" s="127">
        <v>1</v>
      </c>
      <c r="J1339" s="127">
        <v>1</v>
      </c>
      <c r="K1339" s="126" t="s">
        <v>215</v>
      </c>
      <c r="L1339" s="126" t="s">
        <v>216</v>
      </c>
      <c r="M1339" s="153">
        <v>3.4999999999999996E-3</v>
      </c>
      <c r="N1339" s="128" t="s">
        <v>46</v>
      </c>
      <c r="O1339" s="155">
        <v>45057</v>
      </c>
      <c r="P1339" s="153">
        <v>1.2682084986999999E-2</v>
      </c>
      <c r="Q1339" s="153">
        <v>0.10583901307</v>
      </c>
      <c r="R1339" s="153">
        <v>0.13582233113</v>
      </c>
      <c r="S1339" s="153">
        <v>0.27159378224000003</v>
      </c>
      <c r="T1339" s="153" t="s">
        <v>46</v>
      </c>
      <c r="U1339" s="153">
        <v>1.0395745780999999</v>
      </c>
      <c r="V1339" s="153">
        <v>1.0214277835000001</v>
      </c>
      <c r="W1339" s="153">
        <v>1.0200723741</v>
      </c>
      <c r="X1339" s="153">
        <v>1.0513402414999999</v>
      </c>
      <c r="Y1339" s="153" t="s">
        <v>46</v>
      </c>
      <c r="Z1339" s="153">
        <v>1.0042813035E-3</v>
      </c>
      <c r="AA1339" s="153">
        <v>1.1726564509999999E-3</v>
      </c>
      <c r="AB1339" s="178">
        <v>5.5248004789999996</v>
      </c>
      <c r="AC1339" s="177">
        <v>7.3067781865999999</v>
      </c>
      <c r="AD1339" s="153">
        <v>0</v>
      </c>
      <c r="AE1339" s="153">
        <v>0</v>
      </c>
      <c r="AF1339" s="181">
        <v>1.34120946</v>
      </c>
      <c r="AG1339" s="180">
        <v>511580.98700000002</v>
      </c>
      <c r="AH1339" s="180">
        <v>-24079.956340000001</v>
      </c>
      <c r="AI1339" s="128">
        <v>0</v>
      </c>
      <c r="AJ1339" s="128">
        <v>0.98051989567000009</v>
      </c>
      <c r="AK1339" s="128">
        <v>0</v>
      </c>
    </row>
    <row r="1340" spans="1:37" ht="14.75" customHeight="1" x14ac:dyDescent="0.35">
      <c r="A1340" s="8"/>
      <c r="B1340" s="129">
        <v>13155995000101</v>
      </c>
      <c r="C1340" s="125" t="s">
        <v>9080</v>
      </c>
      <c r="D1340" s="122" t="s">
        <v>3393</v>
      </c>
      <c r="E1340" s="126" t="s">
        <v>8355</v>
      </c>
      <c r="F1340" s="126" t="s">
        <v>114</v>
      </c>
      <c r="G1340" s="126" t="s">
        <v>5078</v>
      </c>
      <c r="H1340" s="127">
        <v>500</v>
      </c>
      <c r="I1340" s="127">
        <v>500</v>
      </c>
      <c r="J1340" s="127">
        <v>500</v>
      </c>
      <c r="K1340" s="126" t="s">
        <v>8008</v>
      </c>
      <c r="L1340" s="126" t="s">
        <v>7615</v>
      </c>
      <c r="M1340" s="153">
        <v>0.02</v>
      </c>
      <c r="N1340" s="128" t="s">
        <v>7488</v>
      </c>
      <c r="O1340" s="155">
        <v>40802</v>
      </c>
      <c r="P1340" s="153">
        <v>2.7871316997000004E-2</v>
      </c>
      <c r="Q1340" s="153">
        <v>0.18591141774</v>
      </c>
      <c r="R1340" s="153">
        <v>8.9365901188999994E-2</v>
      </c>
      <c r="S1340" s="153">
        <v>0.20885799568999999</v>
      </c>
      <c r="T1340" s="153">
        <v>0.22211650815999998</v>
      </c>
      <c r="U1340" s="153">
        <v>2.2846647565999998</v>
      </c>
      <c r="V1340" s="153">
        <v>1.7941880017</v>
      </c>
      <c r="W1340" s="153">
        <v>0.67116862323999993</v>
      </c>
      <c r="X1340" s="153">
        <v>0.80848984768999999</v>
      </c>
      <c r="Y1340" s="153">
        <v>0.51964182282000004</v>
      </c>
      <c r="Z1340" s="153">
        <v>0.14285449931999999</v>
      </c>
      <c r="AA1340" s="153">
        <v>0.21130949477000002</v>
      </c>
      <c r="AB1340" s="178">
        <v>-0.20255965462</v>
      </c>
      <c r="AC1340" s="177">
        <v>-9.2434105628999993E-2</v>
      </c>
      <c r="AD1340" s="153">
        <v>-0.10966115930000001</v>
      </c>
      <c r="AE1340" s="153">
        <v>-0.48622040817000001</v>
      </c>
      <c r="AF1340" s="181">
        <v>1.9993391</v>
      </c>
      <c r="AG1340" s="180">
        <v>64445.199549999998</v>
      </c>
      <c r="AH1340" s="180">
        <v>-31495.524570000001</v>
      </c>
      <c r="AI1340" s="128" t="s">
        <v>46</v>
      </c>
      <c r="AJ1340" s="128" t="s">
        <v>46</v>
      </c>
      <c r="AK1340" s="128" t="s">
        <v>46</v>
      </c>
    </row>
    <row r="1341" spans="1:37" ht="14.75" customHeight="1" x14ac:dyDescent="0.35">
      <c r="A1341" s="8"/>
      <c r="B1341" s="129">
        <v>12265822000183</v>
      </c>
      <c r="C1341" s="125" t="s">
        <v>9081</v>
      </c>
      <c r="D1341" s="122"/>
      <c r="E1341" s="126" t="s">
        <v>8355</v>
      </c>
      <c r="F1341" s="126" t="s">
        <v>163</v>
      </c>
      <c r="G1341" s="126" t="s">
        <v>4598</v>
      </c>
      <c r="H1341" s="127">
        <v>5000</v>
      </c>
      <c r="I1341" s="127">
        <v>1000</v>
      </c>
      <c r="J1341" s="127">
        <v>1000</v>
      </c>
      <c r="K1341" s="126" t="s">
        <v>215</v>
      </c>
      <c r="L1341" s="126" t="s">
        <v>215</v>
      </c>
      <c r="M1341" s="153">
        <v>2E-3</v>
      </c>
      <c r="N1341" s="128" t="s">
        <v>46</v>
      </c>
      <c r="O1341" s="155">
        <v>40389</v>
      </c>
      <c r="P1341" s="153">
        <v>1.1547993185000001E-2</v>
      </c>
      <c r="Q1341" s="153">
        <v>0.10632547997</v>
      </c>
      <c r="R1341" s="153">
        <v>0.12870243452999999</v>
      </c>
      <c r="S1341" s="153">
        <v>0.24405895225999999</v>
      </c>
      <c r="T1341" s="153">
        <v>0.40869205004999998</v>
      </c>
      <c r="U1341" s="153">
        <v>0.94661092049999995</v>
      </c>
      <c r="V1341" s="153">
        <v>1.0261225627999999</v>
      </c>
      <c r="W1341" s="153">
        <v>0.96659950431999997</v>
      </c>
      <c r="X1341" s="153">
        <v>0.94475284265000004</v>
      </c>
      <c r="Y1341" s="153">
        <v>0.95613551474999992</v>
      </c>
      <c r="Z1341" s="153">
        <v>4.0364296422999999E-3</v>
      </c>
      <c r="AA1341" s="153">
        <v>5.0946753661E-3</v>
      </c>
      <c r="AB1341" s="178">
        <v>-1.0150893245999999</v>
      </c>
      <c r="AC1341" s="177">
        <v>-0.46562278213000002</v>
      </c>
      <c r="AD1341" s="153">
        <v>-3.8103988028000005E-4</v>
      </c>
      <c r="AE1341" s="153">
        <v>-8.7961644362000001E-3</v>
      </c>
      <c r="AF1341" s="181">
        <v>3.9205917000000001</v>
      </c>
      <c r="AG1341" s="180">
        <v>63651.220739999997</v>
      </c>
      <c r="AH1341" s="180">
        <v>3933.3036900000002</v>
      </c>
      <c r="AI1341" s="128">
        <v>0</v>
      </c>
      <c r="AJ1341" s="128">
        <v>0</v>
      </c>
      <c r="AK1341" s="128">
        <v>0</v>
      </c>
    </row>
    <row r="1342" spans="1:37" ht="14.75" customHeight="1" x14ac:dyDescent="0.35">
      <c r="A1342" s="8"/>
      <c r="B1342" s="129">
        <v>807777000162</v>
      </c>
      <c r="C1342" s="125" t="s">
        <v>9082</v>
      </c>
      <c r="D1342" s="122" t="s">
        <v>3394</v>
      </c>
      <c r="E1342" s="126" t="s">
        <v>8355</v>
      </c>
      <c r="F1342" s="126" t="s">
        <v>163</v>
      </c>
      <c r="G1342" s="126" t="s">
        <v>3570</v>
      </c>
      <c r="H1342" s="127">
        <v>500</v>
      </c>
      <c r="I1342" s="127">
        <v>500</v>
      </c>
      <c r="J1342" s="127">
        <v>0</v>
      </c>
      <c r="K1342" s="126" t="s">
        <v>215</v>
      </c>
      <c r="L1342" s="126" t="s">
        <v>215</v>
      </c>
      <c r="M1342" s="153">
        <v>2.5000000000000001E-3</v>
      </c>
      <c r="N1342" s="128" t="s">
        <v>46</v>
      </c>
      <c r="O1342" s="155">
        <v>34974</v>
      </c>
      <c r="P1342" s="153">
        <v>6.2396044614E-3</v>
      </c>
      <c r="Q1342" s="153">
        <v>9.3714964263000008E-2</v>
      </c>
      <c r="R1342" s="153">
        <v>0.12107952965999999</v>
      </c>
      <c r="S1342" s="153">
        <v>0.24727397904000001</v>
      </c>
      <c r="T1342" s="153">
        <v>0.41154804409000001</v>
      </c>
      <c r="U1342" s="153">
        <v>0.51147222104000001</v>
      </c>
      <c r="V1342" s="153">
        <v>0.90442139866000004</v>
      </c>
      <c r="W1342" s="153">
        <v>0.90934886962999995</v>
      </c>
      <c r="X1342" s="153">
        <v>0.95719821973999997</v>
      </c>
      <c r="Y1342" s="153">
        <v>0.96281711603999998</v>
      </c>
      <c r="Z1342" s="153">
        <v>4.9336313659999994E-3</v>
      </c>
      <c r="AA1342" s="153">
        <v>6.9311181727000001E-3</v>
      </c>
      <c r="AB1342" s="178">
        <v>-2.1626621891000002</v>
      </c>
      <c r="AC1342" s="177">
        <v>-0.85972150816000004</v>
      </c>
      <c r="AD1342" s="153">
        <v>-3.5561850321000001E-3</v>
      </c>
      <c r="AE1342" s="153">
        <v>-1.7833620001999999E-2</v>
      </c>
      <c r="AF1342" s="181">
        <v>47.608358600000003</v>
      </c>
      <c r="AG1342" s="180">
        <v>493874.25361000001</v>
      </c>
      <c r="AH1342" s="180">
        <v>200570.76559</v>
      </c>
      <c r="AI1342" s="128" t="s">
        <v>46</v>
      </c>
      <c r="AJ1342" s="128" t="s">
        <v>46</v>
      </c>
      <c r="AK1342" s="128" t="s">
        <v>46</v>
      </c>
    </row>
    <row r="1343" spans="1:37" ht="14.75" customHeight="1" x14ac:dyDescent="0.35">
      <c r="A1343" s="8"/>
      <c r="B1343" s="129">
        <v>36671831000132</v>
      </c>
      <c r="C1343" s="125" t="s">
        <v>9083</v>
      </c>
      <c r="D1343" s="122"/>
      <c r="E1343" s="126" t="s">
        <v>8355</v>
      </c>
      <c r="F1343" s="126" t="s">
        <v>163</v>
      </c>
      <c r="G1343" s="126" t="s">
        <v>6644</v>
      </c>
      <c r="H1343" s="127" t="s">
        <v>46</v>
      </c>
      <c r="I1343" s="127" t="s">
        <v>46</v>
      </c>
      <c r="J1343" s="127" t="s">
        <v>46</v>
      </c>
      <c r="K1343" s="126" t="s">
        <v>215</v>
      </c>
      <c r="L1343" s="126" t="s">
        <v>215</v>
      </c>
      <c r="M1343" s="153">
        <v>2.5000000000000001E-3</v>
      </c>
      <c r="N1343" s="128" t="s">
        <v>46</v>
      </c>
      <c r="O1343" s="155">
        <v>44025</v>
      </c>
      <c r="P1343" s="153">
        <v>1.2124861716E-2</v>
      </c>
      <c r="Q1343" s="153">
        <v>0.10282516877</v>
      </c>
      <c r="R1343" s="153">
        <v>0.13143035675</v>
      </c>
      <c r="S1343" s="153">
        <v>0.25343967145000001</v>
      </c>
      <c r="T1343" s="153">
        <v>0.41901585945000003</v>
      </c>
      <c r="U1343" s="153">
        <v>0.99389792897000007</v>
      </c>
      <c r="V1343" s="153">
        <v>0.99234187078000002</v>
      </c>
      <c r="W1343" s="153">
        <v>0.98708713751999999</v>
      </c>
      <c r="X1343" s="153">
        <v>0.98106563116000001</v>
      </c>
      <c r="Y1343" s="153">
        <v>0.98028807853</v>
      </c>
      <c r="Z1343" s="153">
        <v>1.0644336420000001E-3</v>
      </c>
      <c r="AA1343" s="153">
        <v>2.8948257690000001E-3</v>
      </c>
      <c r="AB1343" s="178">
        <v>-2.3413388467999998</v>
      </c>
      <c r="AC1343" s="177">
        <v>-1.7308830123000001</v>
      </c>
      <c r="AD1343" s="153">
        <v>0</v>
      </c>
      <c r="AE1343" s="153">
        <v>-4.1128840539999996E-3</v>
      </c>
      <c r="AF1343" s="181">
        <v>1.6193272599999999</v>
      </c>
      <c r="AG1343" s="180">
        <v>291319.43806000001</v>
      </c>
      <c r="AH1343" s="180">
        <v>97331.167199999996</v>
      </c>
      <c r="AI1343" s="128" t="s">
        <v>46</v>
      </c>
      <c r="AJ1343" s="128" t="s">
        <v>46</v>
      </c>
      <c r="AK1343" s="128" t="s">
        <v>46</v>
      </c>
    </row>
    <row r="1344" spans="1:37" ht="14.75" customHeight="1" x14ac:dyDescent="0.35">
      <c r="A1344" s="8"/>
      <c r="B1344" s="129">
        <v>26664935000166</v>
      </c>
      <c r="C1344" s="125" t="s">
        <v>9084</v>
      </c>
      <c r="D1344" s="122" t="s">
        <v>3401</v>
      </c>
      <c r="E1344" s="126" t="s">
        <v>9085</v>
      </c>
      <c r="F1344" s="126" t="s">
        <v>163</v>
      </c>
      <c r="G1344" s="126" t="s">
        <v>3547</v>
      </c>
      <c r="H1344" s="127">
        <v>1000</v>
      </c>
      <c r="I1344" s="127">
        <v>1000</v>
      </c>
      <c r="J1344" s="127">
        <v>1000</v>
      </c>
      <c r="K1344" s="126" t="s">
        <v>214</v>
      </c>
      <c r="L1344" s="126" t="s">
        <v>3554</v>
      </c>
      <c r="M1344" s="153">
        <v>0.01</v>
      </c>
      <c r="N1344" s="128" t="s">
        <v>7688</v>
      </c>
      <c r="O1344" s="155">
        <v>42803</v>
      </c>
      <c r="P1344" s="153">
        <v>3.1191987654999999E-3</v>
      </c>
      <c r="Q1344" s="153">
        <v>8.6234021515000009E-2</v>
      </c>
      <c r="R1344" s="153">
        <v>0.12768338584</v>
      </c>
      <c r="S1344" s="153">
        <v>0.24552982231000001</v>
      </c>
      <c r="T1344" s="153">
        <v>0.43198866451999995</v>
      </c>
      <c r="U1344" s="153">
        <v>0.25568664333000002</v>
      </c>
      <c r="V1344" s="153">
        <v>0.83222455414999996</v>
      </c>
      <c r="W1344" s="153">
        <v>0.95894609852000001</v>
      </c>
      <c r="X1344" s="153">
        <v>0.95044658444999996</v>
      </c>
      <c r="Y1344" s="153">
        <v>1.0106379707000002</v>
      </c>
      <c r="Z1344" s="153">
        <v>5.8238976315000003E-2</v>
      </c>
      <c r="AA1344" s="153">
        <v>2.4395187977E-2</v>
      </c>
      <c r="AB1344" s="178">
        <v>-5.4224705379000003E-2</v>
      </c>
      <c r="AC1344" s="177">
        <v>0.69484188742999997</v>
      </c>
      <c r="AD1344" s="153">
        <v>-3.5775929901000002E-2</v>
      </c>
      <c r="AE1344" s="153">
        <v>-5.4338167297999999E-2</v>
      </c>
      <c r="AF1344" s="181">
        <v>2.3263357099999999</v>
      </c>
      <c r="AG1344" s="180">
        <v>10244.50419</v>
      </c>
      <c r="AH1344" s="180">
        <v>-3091.0841599999999</v>
      </c>
      <c r="AI1344" s="128">
        <v>0.29417343231999998</v>
      </c>
      <c r="AJ1344" s="128">
        <v>0</v>
      </c>
      <c r="AK1344" s="128">
        <v>0</v>
      </c>
    </row>
    <row r="1345" spans="1:37" ht="14.75" customHeight="1" x14ac:dyDescent="0.35">
      <c r="A1345" s="8"/>
      <c r="B1345" s="129">
        <v>22003346000186</v>
      </c>
      <c r="C1345" s="125" t="s">
        <v>9086</v>
      </c>
      <c r="D1345" s="122" t="s">
        <v>3393</v>
      </c>
      <c r="E1345" s="126" t="s">
        <v>9085</v>
      </c>
      <c r="F1345" s="126" t="s">
        <v>163</v>
      </c>
      <c r="G1345" s="126" t="s">
        <v>3566</v>
      </c>
      <c r="H1345" s="127">
        <v>100</v>
      </c>
      <c r="I1345" s="127">
        <v>100</v>
      </c>
      <c r="J1345" s="127">
        <v>100</v>
      </c>
      <c r="K1345" s="126" t="s">
        <v>215</v>
      </c>
      <c r="L1345" s="126" t="s">
        <v>215</v>
      </c>
      <c r="M1345" s="153">
        <v>5.0000000000000001E-3</v>
      </c>
      <c r="N1345" s="128" t="s">
        <v>46</v>
      </c>
      <c r="O1345" s="155">
        <v>42565</v>
      </c>
      <c r="P1345" s="153">
        <v>1.5636888011000001E-2</v>
      </c>
      <c r="Q1345" s="153">
        <v>5.1921729622E-2</v>
      </c>
      <c r="R1345" s="153">
        <v>7.8294336404999998E-2</v>
      </c>
      <c r="S1345" s="153">
        <v>0.19308837604000001</v>
      </c>
      <c r="T1345" s="153">
        <v>0.32712313291</v>
      </c>
      <c r="U1345" s="153">
        <v>1.2817853905000001</v>
      </c>
      <c r="V1345" s="153">
        <v>0.50108457805999995</v>
      </c>
      <c r="W1345" s="153">
        <v>0.58801736762000001</v>
      </c>
      <c r="X1345" s="153">
        <v>0.7474456087500001</v>
      </c>
      <c r="Y1345" s="153">
        <v>0.76530494055000009</v>
      </c>
      <c r="Z1345" s="153">
        <v>6.1819996184999997E-2</v>
      </c>
      <c r="AA1345" s="153">
        <v>2.5434928325000002E-2</v>
      </c>
      <c r="AB1345" s="178">
        <v>-0.75900558845999999</v>
      </c>
      <c r="AC1345" s="177">
        <v>-0.20576391181000001</v>
      </c>
      <c r="AD1345" s="153">
        <v>-2.9575390949999999E-2</v>
      </c>
      <c r="AE1345" s="153">
        <v>-7.0660004210999994E-2</v>
      </c>
      <c r="AF1345" s="181">
        <v>2.0890943700000002</v>
      </c>
      <c r="AG1345" s="180">
        <v>14495.507310000001</v>
      </c>
      <c r="AH1345" s="180">
        <v>-3691.0096100000001</v>
      </c>
      <c r="AI1345" s="128">
        <v>0.41784966545000002</v>
      </c>
      <c r="AJ1345" s="128">
        <v>9.5833177155999996E-2</v>
      </c>
      <c r="AK1345" s="128">
        <v>0</v>
      </c>
    </row>
    <row r="1346" spans="1:37" ht="14.75" customHeight="1" x14ac:dyDescent="0.35">
      <c r="A1346" s="8"/>
      <c r="B1346" s="129">
        <v>44638439000110</v>
      </c>
      <c r="C1346" s="125" t="s">
        <v>9087</v>
      </c>
      <c r="D1346" s="122"/>
      <c r="E1346" s="126" t="s">
        <v>9088</v>
      </c>
      <c r="F1346" s="126" t="s">
        <v>163</v>
      </c>
      <c r="G1346" s="126" t="s">
        <v>3547</v>
      </c>
      <c r="H1346" s="127">
        <v>1</v>
      </c>
      <c r="I1346" s="127">
        <v>1</v>
      </c>
      <c r="J1346" s="127">
        <v>1</v>
      </c>
      <c r="K1346" s="126" t="s">
        <v>215</v>
      </c>
      <c r="L1346" s="126" t="s">
        <v>215</v>
      </c>
      <c r="M1346" s="153">
        <v>9.0999999999999998E-2</v>
      </c>
      <c r="N1346" s="128" t="s">
        <v>46</v>
      </c>
      <c r="O1346" s="155">
        <v>44601</v>
      </c>
      <c r="P1346" s="153">
        <v>2.7140475431000001E-3</v>
      </c>
      <c r="Q1346" s="153">
        <v>3.3184136502E-2</v>
      </c>
      <c r="R1346" s="153">
        <v>4.5003651306999994E-2</v>
      </c>
      <c r="S1346" s="153">
        <v>0.10263179335</v>
      </c>
      <c r="T1346" s="153">
        <v>0.20978096316999997</v>
      </c>
      <c r="U1346" s="153">
        <v>0.22247562861999998</v>
      </c>
      <c r="V1346" s="153">
        <v>0.32025240989999998</v>
      </c>
      <c r="W1346" s="153">
        <v>0.33799288416000001</v>
      </c>
      <c r="X1346" s="153">
        <v>0.39728794057</v>
      </c>
      <c r="Y1346" s="153">
        <v>0.49078280132000002</v>
      </c>
      <c r="Z1346" s="153">
        <v>2.6501763551000004E-3</v>
      </c>
      <c r="AA1346" s="153">
        <v>6.5051901506999995E-3</v>
      </c>
      <c r="AB1346" s="178">
        <v>-26.471969218000002</v>
      </c>
      <c r="AC1346" s="177">
        <v>-7.6204239762999997</v>
      </c>
      <c r="AD1346" s="153">
        <v>-6.9079629031000003E-4</v>
      </c>
      <c r="AE1346" s="153">
        <v>-5.8783740557999996E-3</v>
      </c>
      <c r="AF1346" s="181">
        <v>1.27942815</v>
      </c>
      <c r="AG1346" s="180">
        <v>57371.742689999999</v>
      </c>
      <c r="AH1346" s="180">
        <v>-2301.8269200999998</v>
      </c>
      <c r="AI1346" s="128">
        <v>0</v>
      </c>
      <c r="AJ1346" s="128">
        <v>0</v>
      </c>
      <c r="AK1346" s="128">
        <v>0</v>
      </c>
    </row>
    <row r="1347" spans="1:37" ht="14.75" customHeight="1" x14ac:dyDescent="0.35">
      <c r="A1347" s="8"/>
      <c r="B1347" s="129">
        <v>50468831000160</v>
      </c>
      <c r="C1347" s="125" t="s">
        <v>9089</v>
      </c>
      <c r="D1347" s="122"/>
      <c r="E1347" s="126" t="s">
        <v>8753</v>
      </c>
      <c r="F1347" s="126" t="s">
        <v>114</v>
      </c>
      <c r="G1347" s="126" t="s">
        <v>115</v>
      </c>
      <c r="H1347" s="127">
        <v>1000000</v>
      </c>
      <c r="I1347" s="127">
        <v>0</v>
      </c>
      <c r="J1347" s="127">
        <v>0</v>
      </c>
      <c r="K1347" s="126" t="s">
        <v>3396</v>
      </c>
      <c r="L1347" s="126" t="s">
        <v>7515</v>
      </c>
      <c r="M1347" s="153">
        <v>0.02</v>
      </c>
      <c r="N1347" s="128" t="s">
        <v>8044</v>
      </c>
      <c r="O1347" s="155">
        <v>45118</v>
      </c>
      <c r="P1347" s="153">
        <v>-4.4609646613000001E-2</v>
      </c>
      <c r="Q1347" s="153">
        <v>0.31245954238000001</v>
      </c>
      <c r="R1347" s="153">
        <v>5.4744139536999997E-2</v>
      </c>
      <c r="S1347" s="153">
        <v>-0.19742438150000002</v>
      </c>
      <c r="T1347" s="153" t="s">
        <v>46</v>
      </c>
      <c r="U1347" s="153">
        <v>-3.6567374061</v>
      </c>
      <c r="V1347" s="153">
        <v>3.0154746210000001</v>
      </c>
      <c r="W1347" s="153">
        <v>0.41114729752000001</v>
      </c>
      <c r="X1347" s="153">
        <v>-0.76423029724000002</v>
      </c>
      <c r="Y1347" s="153" t="s">
        <v>46</v>
      </c>
      <c r="Z1347" s="153">
        <v>0.48195164633999998</v>
      </c>
      <c r="AA1347" s="153">
        <v>1.3344378143</v>
      </c>
      <c r="AB1347" s="178">
        <v>9.3757591055000006E-2</v>
      </c>
      <c r="AC1347" s="177">
        <v>-0.53664702335000003</v>
      </c>
      <c r="AD1347" s="153">
        <v>-0.48954819514000003</v>
      </c>
      <c r="AE1347" s="153">
        <v>-0.93728962916000003</v>
      </c>
      <c r="AF1347" s="181">
        <v>0.13213361000000001</v>
      </c>
      <c r="AG1347" s="180">
        <v>46300.321479999999</v>
      </c>
      <c r="AH1347" s="180">
        <v>13075.96502</v>
      </c>
      <c r="AI1347" s="128">
        <v>0</v>
      </c>
      <c r="AJ1347" s="128">
        <v>0</v>
      </c>
      <c r="AK1347" s="128">
        <v>0</v>
      </c>
    </row>
    <row r="1348" spans="1:37" ht="14.75" customHeight="1" x14ac:dyDescent="0.35">
      <c r="A1348" s="8"/>
      <c r="B1348" s="129">
        <v>11145302000174</v>
      </c>
      <c r="C1348" s="125" t="s">
        <v>9090</v>
      </c>
      <c r="D1348" s="122"/>
      <c r="E1348" s="126" t="s">
        <v>9091</v>
      </c>
      <c r="F1348" s="126" t="s">
        <v>114</v>
      </c>
      <c r="G1348" s="126" t="s">
        <v>115</v>
      </c>
      <c r="H1348" s="127">
        <v>100000</v>
      </c>
      <c r="I1348" s="127">
        <v>15000</v>
      </c>
      <c r="J1348" s="127">
        <v>100000</v>
      </c>
      <c r="K1348" s="126" t="s">
        <v>7615</v>
      </c>
      <c r="L1348" s="126" t="s">
        <v>7525</v>
      </c>
      <c r="M1348" s="153">
        <v>1.6E-2</v>
      </c>
      <c r="N1348" s="128" t="s">
        <v>9092</v>
      </c>
      <c r="O1348" s="155">
        <v>40099</v>
      </c>
      <c r="P1348" s="153">
        <v>3.0189802002000003E-2</v>
      </c>
      <c r="Q1348" s="153">
        <v>0.13315335513999998</v>
      </c>
      <c r="R1348" s="153">
        <v>8.7099099486000003E-2</v>
      </c>
      <c r="S1348" s="153">
        <v>0.30954871509999998</v>
      </c>
      <c r="T1348" s="153">
        <v>0.45336608089999997</v>
      </c>
      <c r="U1348" s="153">
        <v>2.4747153732</v>
      </c>
      <c r="V1348" s="153">
        <v>1.2850321679999999</v>
      </c>
      <c r="W1348" s="153">
        <v>0.65414416360000005</v>
      </c>
      <c r="X1348" s="153">
        <v>1.1982638858999999</v>
      </c>
      <c r="Y1348" s="153">
        <v>1.0606504606</v>
      </c>
      <c r="Z1348" s="153">
        <v>0.14139116935000001</v>
      </c>
      <c r="AA1348" s="153">
        <v>0.21020198157</v>
      </c>
      <c r="AB1348" s="178">
        <v>-0.22045489468000001</v>
      </c>
      <c r="AC1348" s="177">
        <v>0.13123714227</v>
      </c>
      <c r="AD1348" s="153">
        <v>-8.1339713049999998E-2</v>
      </c>
      <c r="AE1348" s="153">
        <v>-0.47130204046000002</v>
      </c>
      <c r="AF1348" s="181">
        <v>470.39808807999998</v>
      </c>
      <c r="AG1348" s="180">
        <v>19712.483209999999</v>
      </c>
      <c r="AH1348" s="180">
        <v>-2345.5027500000001</v>
      </c>
      <c r="AI1348" s="128" t="s">
        <v>46</v>
      </c>
      <c r="AJ1348" s="128" t="s">
        <v>46</v>
      </c>
      <c r="AK1348" s="128" t="s">
        <v>46</v>
      </c>
    </row>
    <row r="1349" spans="1:37" ht="14.75" customHeight="1" x14ac:dyDescent="0.35">
      <c r="A1349" s="8"/>
      <c r="B1349" s="129">
        <v>52282978000197</v>
      </c>
      <c r="C1349" s="125" t="s">
        <v>9093</v>
      </c>
      <c r="D1349" s="122"/>
      <c r="E1349" s="126" t="s">
        <v>8598</v>
      </c>
      <c r="F1349" s="126" t="s">
        <v>163</v>
      </c>
      <c r="G1349" s="126" t="s">
        <v>4397</v>
      </c>
      <c r="H1349" s="127">
        <v>1000</v>
      </c>
      <c r="I1349" s="127">
        <v>500</v>
      </c>
      <c r="J1349" s="127">
        <v>500</v>
      </c>
      <c r="K1349" s="126" t="s">
        <v>215</v>
      </c>
      <c r="L1349" s="126" t="s">
        <v>216</v>
      </c>
      <c r="M1349" s="153">
        <v>4.0000000000000001E-3</v>
      </c>
      <c r="N1349" s="128" t="s">
        <v>46</v>
      </c>
      <c r="O1349" s="155">
        <v>45198</v>
      </c>
      <c r="P1349" s="153">
        <v>1.3731031765999999E-2</v>
      </c>
      <c r="Q1349" s="153">
        <v>0.11103732012</v>
      </c>
      <c r="R1349" s="153">
        <v>0.13782020446000001</v>
      </c>
      <c r="S1349" s="153">
        <v>0.28686622000000001</v>
      </c>
      <c r="T1349" s="153" t="s">
        <v>46</v>
      </c>
      <c r="U1349" s="153">
        <v>1.1255587365999999</v>
      </c>
      <c r="V1349" s="153">
        <v>1.0715954400000001</v>
      </c>
      <c r="W1349" s="153">
        <v>1.0350770892000001</v>
      </c>
      <c r="X1349" s="153">
        <v>1.1104598880000001</v>
      </c>
      <c r="Y1349" s="153" t="s">
        <v>46</v>
      </c>
      <c r="Z1349" s="153">
        <v>2.5752029575000003E-3</v>
      </c>
      <c r="AA1349" s="153">
        <v>2.372241257E-3</v>
      </c>
      <c r="AB1349" s="178">
        <v>1.7424339346</v>
      </c>
      <c r="AC1349" s="177">
        <v>4.9093845415999997</v>
      </c>
      <c r="AD1349" s="153">
        <v>-9.7185159215999999E-4</v>
      </c>
      <c r="AE1349" s="153">
        <v>-9.7185159215999999E-4</v>
      </c>
      <c r="AF1349" s="181">
        <v>1.2868662200000001</v>
      </c>
      <c r="AG1349" s="180">
        <v>468357.21334000002</v>
      </c>
      <c r="AH1349" s="180">
        <v>263183.21065000002</v>
      </c>
      <c r="AI1349" s="128" t="s">
        <v>46</v>
      </c>
      <c r="AJ1349" s="128" t="s">
        <v>46</v>
      </c>
      <c r="AK1349" s="128" t="s">
        <v>46</v>
      </c>
    </row>
    <row r="1350" spans="1:37" ht="14.75" customHeight="1" x14ac:dyDescent="0.35">
      <c r="A1350" s="8"/>
      <c r="B1350" s="129">
        <v>60100715000148</v>
      </c>
      <c r="C1350" s="125" t="s">
        <v>9094</v>
      </c>
      <c r="D1350" s="122"/>
      <c r="E1350" s="126" t="s">
        <v>2793</v>
      </c>
      <c r="F1350" s="126" t="s">
        <v>114</v>
      </c>
      <c r="G1350" s="126" t="s">
        <v>115</v>
      </c>
      <c r="H1350" s="127" t="s">
        <v>46</v>
      </c>
      <c r="I1350" s="127" t="s">
        <v>46</v>
      </c>
      <c r="J1350" s="127" t="s">
        <v>46</v>
      </c>
      <c r="K1350" s="126" t="s">
        <v>214</v>
      </c>
      <c r="L1350" s="126" t="s">
        <v>3556</v>
      </c>
      <c r="M1350" s="153">
        <v>4.6999999999999993E-3</v>
      </c>
      <c r="N1350" s="128" t="s">
        <v>46</v>
      </c>
      <c r="O1350" s="155">
        <v>45775</v>
      </c>
      <c r="P1350" s="153" t="s">
        <v>46</v>
      </c>
      <c r="Q1350" s="153" t="s">
        <v>46</v>
      </c>
      <c r="R1350" s="153" t="s">
        <v>46</v>
      </c>
      <c r="S1350" s="153" t="s">
        <v>46</v>
      </c>
      <c r="T1350" s="153" t="s">
        <v>46</v>
      </c>
      <c r="U1350" s="153" t="s">
        <v>46</v>
      </c>
      <c r="V1350" s="153" t="s">
        <v>46</v>
      </c>
      <c r="W1350" s="153" t="s">
        <v>46</v>
      </c>
      <c r="X1350" s="153" t="s">
        <v>46</v>
      </c>
      <c r="Y1350" s="153" t="s">
        <v>46</v>
      </c>
      <c r="Z1350" s="153" t="s">
        <v>46</v>
      </c>
      <c r="AA1350" s="153">
        <v>0.15692019227999998</v>
      </c>
      <c r="AB1350" s="178" t="s">
        <v>46</v>
      </c>
      <c r="AC1350" s="177">
        <v>0.70141964743999996</v>
      </c>
      <c r="AD1350" s="153">
        <v>-8.8703213858000007E-2</v>
      </c>
      <c r="AE1350" s="153">
        <v>-8.8703213858000007E-2</v>
      </c>
      <c r="AF1350" s="181">
        <v>1.104722</v>
      </c>
      <c r="AG1350" s="180">
        <v>15783.38348</v>
      </c>
      <c r="AH1350" s="180">
        <v>14650</v>
      </c>
      <c r="AI1350" s="128" t="s">
        <v>46</v>
      </c>
      <c r="AJ1350" s="128" t="s">
        <v>46</v>
      </c>
      <c r="AK1350" s="128" t="s">
        <v>46</v>
      </c>
    </row>
    <row r="1351" spans="1:37" ht="14.75" customHeight="1" x14ac:dyDescent="0.35">
      <c r="A1351" s="8"/>
      <c r="B1351" s="129">
        <v>36346292000166</v>
      </c>
      <c r="C1351" s="125" t="s">
        <v>9095</v>
      </c>
      <c r="D1351" s="122"/>
      <c r="E1351" s="126" t="s">
        <v>2793</v>
      </c>
      <c r="F1351" s="126" t="s">
        <v>114</v>
      </c>
      <c r="G1351" s="126" t="s">
        <v>115</v>
      </c>
      <c r="H1351" s="127">
        <v>50000</v>
      </c>
      <c r="I1351" s="127">
        <v>30000</v>
      </c>
      <c r="J1351" s="127">
        <v>30000</v>
      </c>
      <c r="K1351" s="126" t="s">
        <v>8008</v>
      </c>
      <c r="L1351" s="126" t="s">
        <v>7615</v>
      </c>
      <c r="M1351" s="153">
        <v>6.7000000000000002E-3</v>
      </c>
      <c r="N1351" s="128" t="s">
        <v>46</v>
      </c>
      <c r="O1351" s="155">
        <v>43909</v>
      </c>
      <c r="P1351" s="153">
        <v>3.1650361651999998E-2</v>
      </c>
      <c r="Q1351" s="153">
        <v>0.25773575739999999</v>
      </c>
      <c r="R1351" s="153">
        <v>8.4667732792000003E-2</v>
      </c>
      <c r="S1351" s="153">
        <v>0.24459133816</v>
      </c>
      <c r="T1351" s="153">
        <v>0.31077608005999996</v>
      </c>
      <c r="U1351" s="153">
        <v>2.5944402199000001</v>
      </c>
      <c r="V1351" s="153">
        <v>2.4873480562000001</v>
      </c>
      <c r="W1351" s="153">
        <v>0.63588376433000005</v>
      </c>
      <c r="X1351" s="153">
        <v>0.94681370986000002</v>
      </c>
      <c r="Y1351" s="153">
        <v>0.72706099187000006</v>
      </c>
      <c r="Z1351" s="153">
        <v>0.18202369123000001</v>
      </c>
      <c r="AA1351" s="153">
        <v>0.21903236889</v>
      </c>
      <c r="AB1351" s="178">
        <v>-0.14821057345999999</v>
      </c>
      <c r="AC1351" s="177">
        <v>0.28366235505999998</v>
      </c>
      <c r="AD1351" s="153">
        <v>-0.1634933267</v>
      </c>
      <c r="AE1351" s="153">
        <v>-0.42011676545999999</v>
      </c>
      <c r="AF1351" s="181">
        <v>20.210858999999999</v>
      </c>
      <c r="AG1351" s="180">
        <v>71012.327179999993</v>
      </c>
      <c r="AH1351" s="180">
        <v>-8571.9379300000001</v>
      </c>
      <c r="AI1351" s="128" t="s">
        <v>46</v>
      </c>
      <c r="AJ1351" s="128" t="s">
        <v>46</v>
      </c>
      <c r="AK1351" s="128" t="s">
        <v>46</v>
      </c>
    </row>
    <row r="1352" spans="1:37" ht="14.75" customHeight="1" x14ac:dyDescent="0.35">
      <c r="A1352" s="8"/>
      <c r="B1352" s="129">
        <v>73232530000139</v>
      </c>
      <c r="C1352" s="125" t="s">
        <v>9096</v>
      </c>
      <c r="D1352" s="122" t="s">
        <v>3394</v>
      </c>
      <c r="E1352" s="126" t="s">
        <v>9097</v>
      </c>
      <c r="F1352" s="126" t="s">
        <v>114</v>
      </c>
      <c r="G1352" s="126" t="s">
        <v>115</v>
      </c>
      <c r="H1352" s="127">
        <v>300000</v>
      </c>
      <c r="I1352" s="127">
        <v>30000</v>
      </c>
      <c r="J1352" s="127">
        <v>30000</v>
      </c>
      <c r="K1352" s="126" t="s">
        <v>8008</v>
      </c>
      <c r="L1352" s="126" t="s">
        <v>7615</v>
      </c>
      <c r="M1352" s="153">
        <v>1.9E-2</v>
      </c>
      <c r="N1352" s="128" t="s">
        <v>46</v>
      </c>
      <c r="O1352" s="155">
        <v>34213</v>
      </c>
      <c r="P1352" s="153">
        <v>3.2638027829000001E-2</v>
      </c>
      <c r="Q1352" s="153">
        <v>0.26748124674000001</v>
      </c>
      <c r="R1352" s="153">
        <v>8.9273044006000002E-2</v>
      </c>
      <c r="S1352" s="153">
        <v>0.25409440919000004</v>
      </c>
      <c r="T1352" s="153">
        <v>0.32098913037999999</v>
      </c>
      <c r="U1352" s="153">
        <v>2.6754010911999999</v>
      </c>
      <c r="V1352" s="153">
        <v>2.5813995148999997</v>
      </c>
      <c r="W1352" s="153">
        <v>0.67047123389999996</v>
      </c>
      <c r="X1352" s="153">
        <v>0.98360012266999997</v>
      </c>
      <c r="Y1352" s="153">
        <v>0.75095443468</v>
      </c>
      <c r="Z1352" s="153">
        <v>0.18745204024000001</v>
      </c>
      <c r="AA1352" s="153">
        <v>0.19333009845999999</v>
      </c>
      <c r="AB1352" s="178">
        <v>-0.11654291512000001</v>
      </c>
      <c r="AC1352" s="177">
        <v>0.48100005455</v>
      </c>
      <c r="AD1352" s="153">
        <v>-0.1673558869</v>
      </c>
      <c r="AE1352" s="153">
        <v>-0.50463294604999998</v>
      </c>
      <c r="AF1352" s="181">
        <v>1643.8790162</v>
      </c>
      <c r="AG1352" s="180">
        <v>5534801.9556999998</v>
      </c>
      <c r="AH1352" s="180">
        <v>-309469.75994999998</v>
      </c>
      <c r="AI1352" s="128" t="s">
        <v>46</v>
      </c>
      <c r="AJ1352" s="128" t="s">
        <v>46</v>
      </c>
      <c r="AK1352" s="128" t="s">
        <v>46</v>
      </c>
    </row>
    <row r="1353" spans="1:37" ht="14.75" customHeight="1" x14ac:dyDescent="0.35">
      <c r="A1353" s="8"/>
      <c r="B1353" s="129">
        <v>7195440000190</v>
      </c>
      <c r="C1353" s="125" t="s">
        <v>9098</v>
      </c>
      <c r="D1353" s="122" t="s">
        <v>3401</v>
      </c>
      <c r="E1353" s="126" t="s">
        <v>9099</v>
      </c>
      <c r="F1353" s="126" t="s">
        <v>114</v>
      </c>
      <c r="G1353" s="126" t="s">
        <v>115</v>
      </c>
      <c r="H1353" s="127">
        <v>25000</v>
      </c>
      <c r="I1353" s="127">
        <v>5000</v>
      </c>
      <c r="J1353" s="127">
        <v>5000</v>
      </c>
      <c r="K1353" s="126" t="s">
        <v>216</v>
      </c>
      <c r="L1353" s="126" t="s">
        <v>3378</v>
      </c>
      <c r="M1353" s="153">
        <v>1.2E-2</v>
      </c>
      <c r="N1353" s="128" t="s">
        <v>3414</v>
      </c>
      <c r="O1353" s="155">
        <v>40809</v>
      </c>
      <c r="P1353" s="153">
        <v>3.7609283284999996E-2</v>
      </c>
      <c r="Q1353" s="153">
        <v>0.36927890947999997</v>
      </c>
      <c r="R1353" s="153">
        <v>0.22810294424999999</v>
      </c>
      <c r="S1353" s="153">
        <v>0.36192611698999999</v>
      </c>
      <c r="T1353" s="153">
        <v>0.52470473796999995</v>
      </c>
      <c r="U1353" s="153">
        <v>3.0829043367000004</v>
      </c>
      <c r="V1353" s="153">
        <v>3.5638251631999998</v>
      </c>
      <c r="W1353" s="153">
        <v>1.7131314853999999</v>
      </c>
      <c r="X1353" s="153">
        <v>1.4010169457000001</v>
      </c>
      <c r="Y1353" s="153">
        <v>1.2275473297000001</v>
      </c>
      <c r="Z1353" s="153">
        <v>0.16111038595999999</v>
      </c>
      <c r="AA1353" s="153">
        <v>0.18960971838999999</v>
      </c>
      <c r="AB1353" s="178">
        <v>0.61011116260999998</v>
      </c>
      <c r="AC1353" s="177">
        <v>0.21704970822</v>
      </c>
      <c r="AD1353" s="153">
        <v>-0.1289302413</v>
      </c>
      <c r="AE1353" s="153">
        <v>-0.49894365350999997</v>
      </c>
      <c r="AF1353" s="181">
        <v>21.672655681999998</v>
      </c>
      <c r="AG1353" s="180">
        <v>63445.444239999997</v>
      </c>
      <c r="AH1353" s="180">
        <v>107.43949000000001</v>
      </c>
      <c r="AI1353" s="128" t="s">
        <v>46</v>
      </c>
      <c r="AJ1353" s="128" t="s">
        <v>46</v>
      </c>
      <c r="AK1353" s="128" t="s">
        <v>46</v>
      </c>
    </row>
    <row r="1354" spans="1:37" ht="14.75" customHeight="1" x14ac:dyDescent="0.35">
      <c r="A1354" s="8"/>
      <c r="B1354" s="129">
        <v>15212116000161</v>
      </c>
      <c r="C1354" s="125" t="s">
        <v>9100</v>
      </c>
      <c r="D1354" s="122"/>
      <c r="E1354" s="126" t="s">
        <v>7587</v>
      </c>
      <c r="F1354" s="126" t="s">
        <v>114</v>
      </c>
      <c r="G1354" s="126" t="s">
        <v>115</v>
      </c>
      <c r="H1354" s="127">
        <v>500</v>
      </c>
      <c r="I1354" s="127">
        <v>1</v>
      </c>
      <c r="J1354" s="127">
        <v>5000</v>
      </c>
      <c r="K1354" s="126" t="s">
        <v>216</v>
      </c>
      <c r="L1354" s="126" t="s">
        <v>223</v>
      </c>
      <c r="M1354" s="153">
        <v>0.02</v>
      </c>
      <c r="N1354" s="128" t="s">
        <v>46</v>
      </c>
      <c r="O1354" s="155">
        <v>41122</v>
      </c>
      <c r="P1354" s="153">
        <v>3.6925942380999999E-2</v>
      </c>
      <c r="Q1354" s="153">
        <v>0.55358121701000007</v>
      </c>
      <c r="R1354" s="153">
        <v>0.21816100333000002</v>
      </c>
      <c r="S1354" s="153">
        <v>0.29769418275999998</v>
      </c>
      <c r="T1354" s="153">
        <v>0.6672567613</v>
      </c>
      <c r="U1354" s="153">
        <v>3.0268895858000002</v>
      </c>
      <c r="V1354" s="153">
        <v>5.3424840152000002</v>
      </c>
      <c r="W1354" s="153">
        <v>1.6384640931999999</v>
      </c>
      <c r="X1354" s="153">
        <v>1.1523749602</v>
      </c>
      <c r="Y1354" s="153">
        <v>1.5610479501000001</v>
      </c>
      <c r="Z1354" s="153">
        <v>0.30255167399999999</v>
      </c>
      <c r="AA1354" s="153">
        <v>0.34129441919000003</v>
      </c>
      <c r="AB1354" s="178">
        <v>0.41564139473</v>
      </c>
      <c r="AC1354" s="177">
        <v>0.63509051812999995</v>
      </c>
      <c r="AD1354" s="153">
        <v>-0.24434240508999999</v>
      </c>
      <c r="AE1354" s="153">
        <v>-0.60069714430999999</v>
      </c>
      <c r="AF1354" s="181">
        <v>14.02698099</v>
      </c>
      <c r="AG1354" s="180">
        <v>17066.651229999999</v>
      </c>
      <c r="AH1354" s="180">
        <v>116.09177</v>
      </c>
      <c r="AI1354" s="128" t="s">
        <v>46</v>
      </c>
      <c r="AJ1354" s="128" t="s">
        <v>46</v>
      </c>
      <c r="AK1354" s="128" t="s">
        <v>46</v>
      </c>
    </row>
    <row r="1355" spans="1:37" ht="14.75" customHeight="1" x14ac:dyDescent="0.35">
      <c r="A1355" s="8"/>
      <c r="B1355" s="129">
        <v>6235449000115</v>
      </c>
      <c r="C1355" s="125" t="s">
        <v>9101</v>
      </c>
      <c r="D1355" s="122"/>
      <c r="E1355" s="126" t="s">
        <v>2793</v>
      </c>
      <c r="F1355" s="126" t="s">
        <v>163</v>
      </c>
      <c r="G1355" s="126" t="s">
        <v>3566</v>
      </c>
      <c r="H1355" s="127">
        <v>10000</v>
      </c>
      <c r="I1355" s="127">
        <v>1</v>
      </c>
      <c r="J1355" s="127">
        <v>10000</v>
      </c>
      <c r="K1355" s="126" t="s">
        <v>215</v>
      </c>
      <c r="L1355" s="126" t="s">
        <v>215</v>
      </c>
      <c r="M1355" s="153">
        <v>1.1000000000000001E-3</v>
      </c>
      <c r="N1355" s="128" t="s">
        <v>46</v>
      </c>
      <c r="O1355" s="155">
        <v>38446</v>
      </c>
      <c r="P1355" s="153">
        <v>1.2211632965999999E-2</v>
      </c>
      <c r="Q1355" s="153">
        <v>0.10423692035</v>
      </c>
      <c r="R1355" s="153">
        <v>0.13418449632999999</v>
      </c>
      <c r="S1355" s="153">
        <v>0.26482285658999999</v>
      </c>
      <c r="T1355" s="153">
        <v>0.44007595178000003</v>
      </c>
      <c r="U1355" s="153">
        <v>1.001010733</v>
      </c>
      <c r="V1355" s="153">
        <v>1.005966358</v>
      </c>
      <c r="W1355" s="153">
        <v>1.0077716719999998</v>
      </c>
      <c r="X1355" s="153">
        <v>1.0251299706000001</v>
      </c>
      <c r="Y1355" s="153">
        <v>1.0295581884</v>
      </c>
      <c r="Z1355" s="153">
        <v>8.8050517999000008E-4</v>
      </c>
      <c r="AA1355" s="153">
        <v>2.3261067057000003E-3</v>
      </c>
      <c r="AB1355" s="178">
        <v>2.7562922887000001</v>
      </c>
      <c r="AC1355" s="177">
        <v>1.1512934059</v>
      </c>
      <c r="AD1355" s="153">
        <v>0</v>
      </c>
      <c r="AE1355" s="153">
        <v>-1.3218454884E-3</v>
      </c>
      <c r="AF1355" s="181">
        <v>7.8291269999999997</v>
      </c>
      <c r="AG1355" s="180">
        <v>687222.25733000005</v>
      </c>
      <c r="AH1355" s="180">
        <v>-187234.0337</v>
      </c>
      <c r="AI1355" s="128" t="s">
        <v>46</v>
      </c>
      <c r="AJ1355" s="128" t="s">
        <v>46</v>
      </c>
      <c r="AK1355" s="128" t="s">
        <v>46</v>
      </c>
    </row>
    <row r="1356" spans="1:37" ht="14.75" customHeight="1" x14ac:dyDescent="0.35">
      <c r="A1356" s="8"/>
      <c r="B1356" s="129">
        <v>11046271000102</v>
      </c>
      <c r="C1356" s="125" t="s">
        <v>9102</v>
      </c>
      <c r="D1356" s="122"/>
      <c r="E1356" s="126" t="s">
        <v>9091</v>
      </c>
      <c r="F1356" s="126" t="s">
        <v>114</v>
      </c>
      <c r="G1356" s="126" t="s">
        <v>115</v>
      </c>
      <c r="H1356" s="127">
        <v>10000</v>
      </c>
      <c r="I1356" s="127">
        <v>2000</v>
      </c>
      <c r="J1356" s="127">
        <v>10000</v>
      </c>
      <c r="K1356" s="126" t="s">
        <v>222</v>
      </c>
      <c r="L1356" s="126" t="s">
        <v>221</v>
      </c>
      <c r="M1356" s="153">
        <v>1.8E-3</v>
      </c>
      <c r="N1356" s="128" t="s">
        <v>9103</v>
      </c>
      <c r="O1356" s="155">
        <v>40086</v>
      </c>
      <c r="P1356" s="153">
        <v>3.1313628444E-2</v>
      </c>
      <c r="Q1356" s="153">
        <v>0.13342135281</v>
      </c>
      <c r="R1356" s="153">
        <v>0.1031212805</v>
      </c>
      <c r="S1356" s="153">
        <v>0.36521056840999999</v>
      </c>
      <c r="T1356" s="153">
        <v>0.55346757455999995</v>
      </c>
      <c r="U1356" s="153">
        <v>2.5668375596999997</v>
      </c>
      <c r="V1356" s="153">
        <v>1.2876185514</v>
      </c>
      <c r="W1356" s="153">
        <v>0.77447624813999993</v>
      </c>
      <c r="X1356" s="153">
        <v>1.4137310657</v>
      </c>
      <c r="Y1356" s="153">
        <v>1.2948380185999999</v>
      </c>
      <c r="Z1356" s="153">
        <v>0.14168889654</v>
      </c>
      <c r="AA1356" s="153">
        <v>0.20959771700000002</v>
      </c>
      <c r="AB1356" s="178">
        <v>-0.11848872772000001</v>
      </c>
      <c r="AC1356" s="177">
        <v>0.24922695943000001</v>
      </c>
      <c r="AD1356" s="153">
        <v>-8.3291987992000008E-2</v>
      </c>
      <c r="AE1356" s="153">
        <v>-0.47027633995000001</v>
      </c>
      <c r="AF1356" s="181">
        <v>813.48520879</v>
      </c>
      <c r="AG1356" s="180">
        <v>345541.83308999997</v>
      </c>
      <c r="AH1356" s="180">
        <v>5040</v>
      </c>
      <c r="AI1356" s="128" t="s">
        <v>46</v>
      </c>
      <c r="AJ1356" s="128" t="s">
        <v>46</v>
      </c>
      <c r="AK1356" s="128" t="s">
        <v>46</v>
      </c>
    </row>
    <row r="1357" spans="1:37" ht="14.75" customHeight="1" x14ac:dyDescent="0.35">
      <c r="A1357" s="8"/>
      <c r="B1357" s="129">
        <v>37487547000173</v>
      </c>
      <c r="C1357" s="125" t="s">
        <v>9104</v>
      </c>
      <c r="D1357" s="122"/>
      <c r="E1357" s="126" t="s">
        <v>1417</v>
      </c>
      <c r="F1357" s="126" t="s">
        <v>114</v>
      </c>
      <c r="G1357" s="126" t="s">
        <v>115</v>
      </c>
      <c r="H1357" s="127">
        <v>1000</v>
      </c>
      <c r="I1357" s="127">
        <v>500</v>
      </c>
      <c r="J1357" s="127">
        <v>1000</v>
      </c>
      <c r="K1357" s="126" t="s">
        <v>214</v>
      </c>
      <c r="L1357" s="126" t="s">
        <v>3556</v>
      </c>
      <c r="M1357" s="153">
        <v>1.8799999999999997E-2</v>
      </c>
      <c r="N1357" s="128" t="s">
        <v>7647</v>
      </c>
      <c r="O1357" s="155">
        <v>44225</v>
      </c>
      <c r="P1357" s="153">
        <v>9.9412404178999998E-3</v>
      </c>
      <c r="Q1357" s="153">
        <v>0.31641963515999999</v>
      </c>
      <c r="R1357" s="153">
        <v>0.11541354669000001</v>
      </c>
      <c r="S1357" s="153">
        <v>0.24347928723999998</v>
      </c>
      <c r="T1357" s="153">
        <v>0.29975799551000004</v>
      </c>
      <c r="U1357" s="153">
        <v>0.81490234645000004</v>
      </c>
      <c r="V1357" s="153">
        <v>3.0536925584999999</v>
      </c>
      <c r="W1357" s="153">
        <v>0.86679539074</v>
      </c>
      <c r="X1357" s="153">
        <v>0.94250895785</v>
      </c>
      <c r="Y1357" s="153">
        <v>0.70128417056000003</v>
      </c>
      <c r="Z1357" s="153">
        <v>0.20574675296</v>
      </c>
      <c r="AA1357" s="153">
        <v>0.20469800427999998</v>
      </c>
      <c r="AB1357" s="178">
        <v>2.5946875574000001E-2</v>
      </c>
      <c r="AC1357" s="177">
        <v>-0.27684307140999997</v>
      </c>
      <c r="AD1357" s="153">
        <v>-0.16959945561000001</v>
      </c>
      <c r="AE1357" s="153">
        <v>-0.31176532090999998</v>
      </c>
      <c r="AF1357" s="181">
        <v>1.1216649599999999</v>
      </c>
      <c r="AG1357" s="180">
        <v>13192.948259999999</v>
      </c>
      <c r="AH1357" s="180">
        <v>-1527.91041</v>
      </c>
      <c r="AI1357" s="128" t="s">
        <v>46</v>
      </c>
      <c r="AJ1357" s="128" t="s">
        <v>46</v>
      </c>
      <c r="AK1357" s="128" t="s">
        <v>46</v>
      </c>
    </row>
    <row r="1358" spans="1:37" ht="14.75" customHeight="1" x14ac:dyDescent="0.35">
      <c r="A1358" s="8"/>
      <c r="B1358" s="129">
        <v>4495282000104</v>
      </c>
      <c r="C1358" s="125" t="s">
        <v>9105</v>
      </c>
      <c r="D1358" s="122"/>
      <c r="E1358" s="126" t="s">
        <v>8741</v>
      </c>
      <c r="F1358" s="126" t="s">
        <v>163</v>
      </c>
      <c r="G1358" s="126" t="s">
        <v>3547</v>
      </c>
      <c r="H1358" s="127" t="s">
        <v>46</v>
      </c>
      <c r="I1358" s="127" t="s">
        <v>46</v>
      </c>
      <c r="J1358" s="127" t="s">
        <v>46</v>
      </c>
      <c r="K1358" s="126" t="s">
        <v>215</v>
      </c>
      <c r="L1358" s="126" t="s">
        <v>216</v>
      </c>
      <c r="M1358" s="153">
        <v>5.6000000000000008E-3</v>
      </c>
      <c r="N1358" s="128" t="s">
        <v>3373</v>
      </c>
      <c r="O1358" s="155">
        <v>37357</v>
      </c>
      <c r="P1358" s="153">
        <v>9.1103591749000009E-3</v>
      </c>
      <c r="Q1358" s="153">
        <v>9.0255644541999996E-2</v>
      </c>
      <c r="R1358" s="153">
        <v>0.11585622194</v>
      </c>
      <c r="S1358" s="153">
        <v>0.22875116116000002</v>
      </c>
      <c r="T1358" s="153">
        <v>0.35445022324999997</v>
      </c>
      <c r="U1358" s="153">
        <v>0.74679343387000008</v>
      </c>
      <c r="V1358" s="153">
        <v>0.87103630584000002</v>
      </c>
      <c r="W1358" s="153">
        <v>0.87012003395999993</v>
      </c>
      <c r="X1358" s="153">
        <v>0.88549634326000004</v>
      </c>
      <c r="Y1358" s="153">
        <v>0.82923669941</v>
      </c>
      <c r="Z1358" s="153">
        <v>6.1909330565E-3</v>
      </c>
      <c r="AA1358" s="153">
        <v>1.6931081106000001E-2</v>
      </c>
      <c r="AB1358" s="178">
        <v>-2.4683580077</v>
      </c>
      <c r="AC1358" s="177">
        <v>0.1258772769</v>
      </c>
      <c r="AD1358" s="153">
        <v>-2.9142268768E-3</v>
      </c>
      <c r="AE1358" s="153">
        <v>-4.9156000073999999E-2</v>
      </c>
      <c r="AF1358" s="181">
        <v>14.4326445</v>
      </c>
      <c r="AG1358" s="180">
        <v>219053.32151000001</v>
      </c>
      <c r="AH1358" s="180">
        <v>27400</v>
      </c>
      <c r="AI1358" s="128" t="s">
        <v>46</v>
      </c>
      <c r="AJ1358" s="128" t="s">
        <v>46</v>
      </c>
      <c r="AK1358" s="128" t="s">
        <v>46</v>
      </c>
    </row>
    <row r="1359" spans="1:37" ht="14.75" customHeight="1" x14ac:dyDescent="0.35">
      <c r="A1359" s="8"/>
      <c r="B1359" s="129">
        <v>12004203000135</v>
      </c>
      <c r="C1359" s="125" t="s">
        <v>9106</v>
      </c>
      <c r="D1359" s="122" t="s">
        <v>3552</v>
      </c>
      <c r="E1359" s="126" t="s">
        <v>8598</v>
      </c>
      <c r="F1359" s="126" t="s">
        <v>114</v>
      </c>
      <c r="G1359" s="126" t="s">
        <v>4919</v>
      </c>
      <c r="H1359" s="127">
        <v>5000</v>
      </c>
      <c r="I1359" s="127">
        <v>1000</v>
      </c>
      <c r="J1359" s="127">
        <v>1000</v>
      </c>
      <c r="K1359" s="126" t="s">
        <v>214</v>
      </c>
      <c r="L1359" s="126" t="s">
        <v>3556</v>
      </c>
      <c r="M1359" s="153">
        <v>0.02</v>
      </c>
      <c r="N1359" s="128" t="s">
        <v>3414</v>
      </c>
      <c r="O1359" s="155">
        <v>40365</v>
      </c>
      <c r="P1359" s="153">
        <v>5.4290586984000001E-2</v>
      </c>
      <c r="Q1359" s="153">
        <v>0.10144235555</v>
      </c>
      <c r="R1359" s="153">
        <v>0.11135748669999999</v>
      </c>
      <c r="S1359" s="153">
        <v>0.13137644064000001</v>
      </c>
      <c r="T1359" s="153">
        <v>0.13987117642999999</v>
      </c>
      <c r="U1359" s="153">
        <v>4.4503024635999999</v>
      </c>
      <c r="V1359" s="153">
        <v>0.97899666096999993</v>
      </c>
      <c r="W1359" s="153">
        <v>0.83633298659999999</v>
      </c>
      <c r="X1359" s="153">
        <v>0.50855854541000001</v>
      </c>
      <c r="Y1359" s="153">
        <v>0.32722877594999999</v>
      </c>
      <c r="Z1359" s="153">
        <v>0.19955480128000003</v>
      </c>
      <c r="AA1359" s="153">
        <v>0.23448830257</v>
      </c>
      <c r="AB1359" s="178">
        <v>2.1229052546E-3</v>
      </c>
      <c r="AC1359" s="177">
        <v>0.15503729483000001</v>
      </c>
      <c r="AD1359" s="153">
        <v>-0.15570307190999999</v>
      </c>
      <c r="AE1359" s="153">
        <v>-0.60919600365999993</v>
      </c>
      <c r="AF1359" s="181">
        <v>4.6141791899999998</v>
      </c>
      <c r="AG1359" s="180">
        <v>148915.00096</v>
      </c>
      <c r="AH1359" s="180">
        <v>-55115.888830000004</v>
      </c>
      <c r="AI1359" s="128" t="s">
        <v>46</v>
      </c>
      <c r="AJ1359" s="128" t="s">
        <v>46</v>
      </c>
      <c r="AK1359" s="128" t="s">
        <v>46</v>
      </c>
    </row>
    <row r="1360" spans="1:37" ht="14.75" customHeight="1" x14ac:dyDescent="0.35">
      <c r="A1360" s="8"/>
      <c r="B1360" s="129">
        <v>32665773000183</v>
      </c>
      <c r="C1360" s="125" t="s">
        <v>9107</v>
      </c>
      <c r="D1360" s="122"/>
      <c r="E1360" s="126" t="s">
        <v>7453</v>
      </c>
      <c r="F1360" s="126" t="s">
        <v>114</v>
      </c>
      <c r="G1360" s="126" t="s">
        <v>4426</v>
      </c>
      <c r="H1360" s="127">
        <v>1000</v>
      </c>
      <c r="I1360" s="127">
        <v>1000</v>
      </c>
      <c r="J1360" s="127">
        <v>1000</v>
      </c>
      <c r="K1360" s="126" t="s">
        <v>214</v>
      </c>
      <c r="L1360" s="126" t="s">
        <v>3556</v>
      </c>
      <c r="M1360" s="153">
        <v>8.6999999999999994E-3</v>
      </c>
      <c r="N1360" s="128" t="s">
        <v>46</v>
      </c>
      <c r="O1360" s="155">
        <v>43616</v>
      </c>
      <c r="P1360" s="153">
        <v>5.3091039351999998E-2</v>
      </c>
      <c r="Q1360" s="153">
        <v>0.10240626191</v>
      </c>
      <c r="R1360" s="153">
        <v>0.11114265222</v>
      </c>
      <c r="S1360" s="153">
        <v>0.1320235112</v>
      </c>
      <c r="T1360" s="153">
        <v>0.14037541950999999</v>
      </c>
      <c r="U1360" s="153">
        <v>4.3519732674</v>
      </c>
      <c r="V1360" s="153">
        <v>0.98829909777000002</v>
      </c>
      <c r="W1360" s="153">
        <v>0.8347195058200001</v>
      </c>
      <c r="X1360" s="153">
        <v>0.51106335722999996</v>
      </c>
      <c r="Y1360" s="153">
        <v>0.32840845320000001</v>
      </c>
      <c r="Z1360" s="153">
        <v>0.19522107668999999</v>
      </c>
      <c r="AA1360" s="153">
        <v>0.29430484762999998</v>
      </c>
      <c r="AB1360" s="178">
        <v>-3.2045904767E-3</v>
      </c>
      <c r="AC1360" s="177">
        <v>-0.23452374417999999</v>
      </c>
      <c r="AD1360" s="153">
        <v>-0.15180210592999999</v>
      </c>
      <c r="AE1360" s="153">
        <v>-0.60147588941999997</v>
      </c>
      <c r="AF1360" s="181">
        <v>8.4078420000000005</v>
      </c>
      <c r="AG1360" s="180">
        <v>82588.561600000001</v>
      </c>
      <c r="AH1360" s="180">
        <v>-22341.501779999999</v>
      </c>
      <c r="AI1360" s="128" t="s">
        <v>46</v>
      </c>
      <c r="AJ1360" s="128" t="s">
        <v>46</v>
      </c>
      <c r="AK1360" s="128" t="s">
        <v>46</v>
      </c>
    </row>
    <row r="1361" spans="1:37" ht="14.75" customHeight="1" x14ac:dyDescent="0.35">
      <c r="A1361" s="8"/>
      <c r="B1361" s="129">
        <v>53390661000137</v>
      </c>
      <c r="C1361" s="125" t="s">
        <v>9108</v>
      </c>
      <c r="D1361" s="122"/>
      <c r="E1361" s="126" t="s">
        <v>2793</v>
      </c>
      <c r="F1361" s="126" t="s">
        <v>163</v>
      </c>
      <c r="G1361" s="126" t="s">
        <v>4397</v>
      </c>
      <c r="H1361" s="127" t="s">
        <v>46</v>
      </c>
      <c r="I1361" s="127" t="s">
        <v>46</v>
      </c>
      <c r="J1361" s="127" t="s">
        <v>46</v>
      </c>
      <c r="K1361" s="126" t="s">
        <v>215</v>
      </c>
      <c r="L1361" s="126" t="s">
        <v>216</v>
      </c>
      <c r="M1361" s="153">
        <v>1.5E-3</v>
      </c>
      <c r="N1361" s="128" t="s">
        <v>46</v>
      </c>
      <c r="O1361" s="155">
        <v>45321</v>
      </c>
      <c r="P1361" s="153">
        <v>1.3430297731000001E-2</v>
      </c>
      <c r="Q1361" s="153">
        <v>0.1072949571</v>
      </c>
      <c r="R1361" s="153">
        <v>0.13327105727999999</v>
      </c>
      <c r="S1361" s="153" t="s">
        <v>46</v>
      </c>
      <c r="T1361" s="153" t="s">
        <v>46</v>
      </c>
      <c r="U1361" s="153">
        <v>1.1009069969</v>
      </c>
      <c r="V1361" s="153">
        <v>1.0354787618999999</v>
      </c>
      <c r="W1361" s="153">
        <v>1.0009114309</v>
      </c>
      <c r="X1361" s="153" t="s">
        <v>46</v>
      </c>
      <c r="Y1361" s="153" t="s">
        <v>46</v>
      </c>
      <c r="Z1361" s="153">
        <v>2.6038260014E-3</v>
      </c>
      <c r="AA1361" s="153">
        <v>2.4720039613000001E-3</v>
      </c>
      <c r="AB1361" s="178">
        <v>4.5812548908000003E-2</v>
      </c>
      <c r="AC1361" s="177">
        <v>2.4163003759000001</v>
      </c>
      <c r="AD1361" s="153">
        <v>-9.8850456136000001E-4</v>
      </c>
      <c r="AE1361" s="153">
        <v>-9.8850456136000001E-4</v>
      </c>
      <c r="AF1361" s="181">
        <v>1.2240880000000001</v>
      </c>
      <c r="AG1361" s="180">
        <v>10964.08583</v>
      </c>
      <c r="AH1361" s="180">
        <v>2182.2509500000001</v>
      </c>
      <c r="AI1361" s="128" t="s">
        <v>46</v>
      </c>
      <c r="AJ1361" s="128" t="s">
        <v>46</v>
      </c>
      <c r="AK1361" s="128" t="s">
        <v>46</v>
      </c>
    </row>
    <row r="1362" spans="1:37" ht="14.75" customHeight="1" x14ac:dyDescent="0.35">
      <c r="A1362" s="8"/>
      <c r="B1362" s="129">
        <v>43214785000108</v>
      </c>
      <c r="C1362" s="125" t="s">
        <v>9109</v>
      </c>
      <c r="D1362" s="122"/>
      <c r="E1362" s="126" t="s">
        <v>9110</v>
      </c>
      <c r="F1362" s="126" t="s">
        <v>114</v>
      </c>
      <c r="G1362" s="126" t="s">
        <v>115</v>
      </c>
      <c r="H1362" s="127">
        <v>1000</v>
      </c>
      <c r="I1362" s="127">
        <v>1000</v>
      </c>
      <c r="J1362" s="127">
        <v>1000</v>
      </c>
      <c r="K1362" s="126" t="s">
        <v>7459</v>
      </c>
      <c r="L1362" s="126" t="s">
        <v>8130</v>
      </c>
      <c r="M1362" s="153">
        <v>1.8500000000000003E-2</v>
      </c>
      <c r="N1362" s="128" t="s">
        <v>9111</v>
      </c>
      <c r="O1362" s="155">
        <v>44483</v>
      </c>
      <c r="P1362" s="153">
        <v>1.0351197969000001E-2</v>
      </c>
      <c r="Q1362" s="153">
        <v>-1.7051445619999999E-3</v>
      </c>
      <c r="R1362" s="153">
        <v>-4.9995359488000005E-2</v>
      </c>
      <c r="S1362" s="153">
        <v>1.1963598916E-2</v>
      </c>
      <c r="T1362" s="153">
        <v>0.21249520204</v>
      </c>
      <c r="U1362" s="153">
        <v>0.84850734501999991</v>
      </c>
      <c r="V1362" s="153">
        <v>-1.6455954945999999E-2</v>
      </c>
      <c r="W1362" s="153">
        <v>-0.37548232771000001</v>
      </c>
      <c r="X1362" s="153">
        <v>4.6311122699999999E-2</v>
      </c>
      <c r="Y1362" s="153">
        <v>0.49713276624000002</v>
      </c>
      <c r="Z1362" s="153">
        <v>0.14973108191000001</v>
      </c>
      <c r="AA1362" s="153">
        <v>0.19037390111999999</v>
      </c>
      <c r="AB1362" s="178">
        <v>-1.0203624200000001</v>
      </c>
      <c r="AC1362" s="177">
        <v>-0.41351545848999999</v>
      </c>
      <c r="AD1362" s="153">
        <v>-0.12786822208000001</v>
      </c>
      <c r="AE1362" s="153">
        <v>-0.21792404093999998</v>
      </c>
      <c r="AF1362" s="181">
        <v>1.0645429</v>
      </c>
      <c r="AG1362" s="180">
        <v>10057.04715</v>
      </c>
      <c r="AH1362" s="180">
        <v>-1368.7322099999999</v>
      </c>
      <c r="AI1362" s="128" t="s">
        <v>46</v>
      </c>
      <c r="AJ1362" s="128" t="s">
        <v>46</v>
      </c>
      <c r="AK1362" s="128" t="s">
        <v>46</v>
      </c>
    </row>
    <row r="1363" spans="1:37" ht="14.75" customHeight="1" x14ac:dyDescent="0.35">
      <c r="A1363" s="8"/>
      <c r="B1363" s="129">
        <v>57280201000107</v>
      </c>
      <c r="C1363" s="125" t="s">
        <v>9112</v>
      </c>
      <c r="D1363" s="122"/>
      <c r="E1363" s="126" t="s">
        <v>8147</v>
      </c>
      <c r="F1363" s="126" t="s">
        <v>163</v>
      </c>
      <c r="G1363" s="126" t="s">
        <v>3547</v>
      </c>
      <c r="H1363" s="127" t="s">
        <v>46</v>
      </c>
      <c r="I1363" s="127" t="s">
        <v>46</v>
      </c>
      <c r="J1363" s="127" t="s">
        <v>46</v>
      </c>
      <c r="K1363" s="126" t="s">
        <v>214</v>
      </c>
      <c r="L1363" s="126" t="s">
        <v>3554</v>
      </c>
      <c r="M1363" s="153">
        <v>5.0000000000000001E-3</v>
      </c>
      <c r="N1363" s="128" t="s">
        <v>46</v>
      </c>
      <c r="O1363" s="155">
        <v>45709</v>
      </c>
      <c r="P1363" s="153">
        <v>2.9073289645999999E-2</v>
      </c>
      <c r="Q1363" s="153" t="s">
        <v>46</v>
      </c>
      <c r="R1363" s="153" t="s">
        <v>46</v>
      </c>
      <c r="S1363" s="153" t="s">
        <v>46</v>
      </c>
      <c r="T1363" s="153" t="s">
        <v>46</v>
      </c>
      <c r="U1363" s="153">
        <v>2.3831927361000003</v>
      </c>
      <c r="V1363" s="153" t="s">
        <v>46</v>
      </c>
      <c r="W1363" s="153" t="s">
        <v>46</v>
      </c>
      <c r="X1363" s="153" t="s">
        <v>46</v>
      </c>
      <c r="Y1363" s="153" t="s">
        <v>46</v>
      </c>
      <c r="Z1363" s="153" t="s">
        <v>46</v>
      </c>
      <c r="AA1363" s="153">
        <v>7.6647491652999996E-3</v>
      </c>
      <c r="AB1363" s="178" t="s">
        <v>46</v>
      </c>
      <c r="AC1363" s="177">
        <v>4.9329586951</v>
      </c>
      <c r="AD1363" s="153">
        <v>-7.3420856512000003E-4</v>
      </c>
      <c r="AE1363" s="153">
        <v>-7.3420856512000003E-4</v>
      </c>
      <c r="AF1363" s="181">
        <v>1.1087072</v>
      </c>
      <c r="AG1363" s="180">
        <v>63257.093529999998</v>
      </c>
      <c r="AH1363" s="180">
        <v>2970</v>
      </c>
      <c r="AI1363" s="128" t="s">
        <v>46</v>
      </c>
      <c r="AJ1363" s="128" t="s">
        <v>46</v>
      </c>
      <c r="AK1363" s="128" t="s">
        <v>46</v>
      </c>
    </row>
    <row r="1364" spans="1:37" ht="14.75" customHeight="1" x14ac:dyDescent="0.35">
      <c r="A1364" s="8"/>
      <c r="B1364" s="129">
        <v>11392079000160</v>
      </c>
      <c r="C1364" s="125" t="s">
        <v>9113</v>
      </c>
      <c r="D1364" s="122" t="s">
        <v>3393</v>
      </c>
      <c r="E1364" s="126" t="s">
        <v>9114</v>
      </c>
      <c r="F1364" s="126" t="s">
        <v>114</v>
      </c>
      <c r="G1364" s="126" t="s">
        <v>115</v>
      </c>
      <c r="H1364" s="127">
        <v>25000</v>
      </c>
      <c r="I1364" s="127">
        <v>5000</v>
      </c>
      <c r="J1364" s="127">
        <v>25000</v>
      </c>
      <c r="K1364" s="126" t="s">
        <v>3554</v>
      </c>
      <c r="L1364" s="126" t="s">
        <v>3607</v>
      </c>
      <c r="M1364" s="153">
        <v>1.15E-2</v>
      </c>
      <c r="N1364" s="128" t="s">
        <v>46</v>
      </c>
      <c r="O1364" s="155">
        <v>40207</v>
      </c>
      <c r="P1364" s="153">
        <v>1.7866824988000001E-2</v>
      </c>
      <c r="Q1364" s="153">
        <v>0.25087526553</v>
      </c>
      <c r="R1364" s="153">
        <v>9.7858925592000004E-2</v>
      </c>
      <c r="S1364" s="153">
        <v>0.14128327521</v>
      </c>
      <c r="T1364" s="153">
        <v>0.18063731862000001</v>
      </c>
      <c r="U1364" s="153">
        <v>1.4645775571999999</v>
      </c>
      <c r="V1364" s="153">
        <v>2.4211390392999999</v>
      </c>
      <c r="W1364" s="153">
        <v>0.73495415464000002</v>
      </c>
      <c r="X1364" s="153">
        <v>0.54690792793999998</v>
      </c>
      <c r="Y1364" s="153">
        <v>0.42260121185000005</v>
      </c>
      <c r="Z1364" s="153">
        <v>0.15779227818</v>
      </c>
      <c r="AA1364" s="153">
        <v>0.19626195709000002</v>
      </c>
      <c r="AB1364" s="178">
        <v>-0.12123412428999999</v>
      </c>
      <c r="AC1364" s="177">
        <v>-0.10249454137</v>
      </c>
      <c r="AD1364" s="153">
        <v>-0.14082280265</v>
      </c>
      <c r="AE1364" s="153">
        <v>-0.43733098005999999</v>
      </c>
      <c r="AF1364" s="181">
        <v>2.6155941399999998</v>
      </c>
      <c r="AG1364" s="180">
        <v>18553.94598</v>
      </c>
      <c r="AH1364" s="180">
        <v>-547.57016999999996</v>
      </c>
      <c r="AI1364" s="128" t="s">
        <v>46</v>
      </c>
      <c r="AJ1364" s="128" t="s">
        <v>46</v>
      </c>
      <c r="AK1364" s="128" t="s">
        <v>46</v>
      </c>
    </row>
    <row r="1365" spans="1:37" ht="14.75" customHeight="1" x14ac:dyDescent="0.35">
      <c r="A1365" s="8"/>
      <c r="B1365" s="129">
        <v>11392117000184</v>
      </c>
      <c r="C1365" s="125" t="s">
        <v>9115</v>
      </c>
      <c r="D1365" s="122" t="s">
        <v>3393</v>
      </c>
      <c r="E1365" s="126" t="s">
        <v>9114</v>
      </c>
      <c r="F1365" s="126" t="s">
        <v>112</v>
      </c>
      <c r="G1365" s="126" t="s">
        <v>113</v>
      </c>
      <c r="H1365" s="127">
        <v>50000</v>
      </c>
      <c r="I1365" s="127">
        <v>5000</v>
      </c>
      <c r="J1365" s="127">
        <v>50000</v>
      </c>
      <c r="K1365" s="126" t="s">
        <v>3554</v>
      </c>
      <c r="L1365" s="126" t="s">
        <v>3556</v>
      </c>
      <c r="M1365" s="153">
        <v>1.15E-2</v>
      </c>
      <c r="N1365" s="128" t="s">
        <v>46</v>
      </c>
      <c r="O1365" s="155">
        <v>40207</v>
      </c>
      <c r="P1365" s="153">
        <v>1.6571865796999999E-2</v>
      </c>
      <c r="Q1365" s="153">
        <v>9.8697582514000001E-2</v>
      </c>
      <c r="R1365" s="153">
        <v>0.13369987175</v>
      </c>
      <c r="S1365" s="153">
        <v>0.19733846252999998</v>
      </c>
      <c r="T1365" s="153">
        <v>0.20433977344999998</v>
      </c>
      <c r="U1365" s="153">
        <v>1.3584272943</v>
      </c>
      <c r="V1365" s="153">
        <v>0.95250749252000011</v>
      </c>
      <c r="W1365" s="153">
        <v>1.0041319748999999</v>
      </c>
      <c r="X1365" s="153">
        <v>0.76389770467000007</v>
      </c>
      <c r="Y1365" s="153">
        <v>0.47805313179999998</v>
      </c>
      <c r="Z1365" s="153">
        <v>2.0778547756E-2</v>
      </c>
      <c r="AA1365" s="153">
        <v>2.8207548919E-2</v>
      </c>
      <c r="AB1365" s="178">
        <v>3.3903734423000001E-2</v>
      </c>
      <c r="AC1365" s="177">
        <v>-0.41280804270999999</v>
      </c>
      <c r="AD1365" s="153">
        <v>-5.110738351E-3</v>
      </c>
      <c r="AE1365" s="153">
        <v>-5.1739552063999994E-2</v>
      </c>
      <c r="AF1365" s="181">
        <v>3.5962097599999998</v>
      </c>
      <c r="AG1365" s="180">
        <v>54241.768969999997</v>
      </c>
      <c r="AH1365" s="180">
        <v>-2172.5209799999998</v>
      </c>
      <c r="AI1365" s="128" t="s">
        <v>46</v>
      </c>
      <c r="AJ1365" s="128" t="s">
        <v>46</v>
      </c>
      <c r="AK1365" s="128" t="s">
        <v>46</v>
      </c>
    </row>
    <row r="1366" spans="1:37" ht="14.75" customHeight="1" x14ac:dyDescent="0.35">
      <c r="A1366" s="8"/>
      <c r="B1366" s="129">
        <v>49980226000195</v>
      </c>
      <c r="C1366" s="125" t="s">
        <v>9116</v>
      </c>
      <c r="D1366" s="122"/>
      <c r="E1366" s="126" t="s">
        <v>7520</v>
      </c>
      <c r="F1366" s="126" t="s">
        <v>163</v>
      </c>
      <c r="G1366" s="126" t="s">
        <v>3566</v>
      </c>
      <c r="H1366" s="127" t="s">
        <v>46</v>
      </c>
      <c r="I1366" s="127" t="s">
        <v>46</v>
      </c>
      <c r="J1366" s="127" t="s">
        <v>46</v>
      </c>
      <c r="K1366" s="126" t="s">
        <v>215</v>
      </c>
      <c r="L1366" s="126" t="s">
        <v>215</v>
      </c>
      <c r="M1366" s="153">
        <v>1.7499999999999998E-3</v>
      </c>
      <c r="N1366" s="128" t="s">
        <v>46</v>
      </c>
      <c r="O1366" s="155">
        <v>45078</v>
      </c>
      <c r="P1366" s="153">
        <v>1.1941294633E-2</v>
      </c>
      <c r="Q1366" s="153">
        <v>0.10257170988</v>
      </c>
      <c r="R1366" s="153">
        <v>0.13122731886</v>
      </c>
      <c r="S1366" s="153">
        <v>0.25487744763999998</v>
      </c>
      <c r="T1366" s="153" t="s">
        <v>46</v>
      </c>
      <c r="U1366" s="153">
        <v>0.97885058677000003</v>
      </c>
      <c r="V1366" s="153">
        <v>0.98989579782000003</v>
      </c>
      <c r="W1366" s="153">
        <v>0.98556225318000001</v>
      </c>
      <c r="X1366" s="153">
        <v>0.98663126657000011</v>
      </c>
      <c r="Y1366" s="153" t="s">
        <v>46</v>
      </c>
      <c r="Z1366" s="153">
        <v>9.4167584139999991E-4</v>
      </c>
      <c r="AA1366" s="153">
        <v>9.3056731596000001E-4</v>
      </c>
      <c r="AB1366" s="178">
        <v>-4.0801207377999997</v>
      </c>
      <c r="AC1366" s="177">
        <v>-3.6545568486</v>
      </c>
      <c r="AD1366" s="153">
        <v>0</v>
      </c>
      <c r="AE1366" s="153">
        <v>0</v>
      </c>
      <c r="AF1366" s="181">
        <v>1.3085084</v>
      </c>
      <c r="AG1366" s="180">
        <v>95968.393259999997</v>
      </c>
      <c r="AH1366" s="180">
        <v>-284488.60305999999</v>
      </c>
      <c r="AI1366" s="128" t="s">
        <v>46</v>
      </c>
      <c r="AJ1366" s="128" t="s">
        <v>46</v>
      </c>
      <c r="AK1366" s="128" t="s">
        <v>46</v>
      </c>
    </row>
    <row r="1367" spans="1:37" ht="14.75" customHeight="1" x14ac:dyDescent="0.35">
      <c r="A1367" s="8"/>
      <c r="B1367" s="129">
        <v>52834346000199</v>
      </c>
      <c r="C1367" s="125" t="s">
        <v>9117</v>
      </c>
      <c r="D1367" s="122"/>
      <c r="E1367" s="126" t="s">
        <v>9118</v>
      </c>
      <c r="F1367" s="126" t="s">
        <v>163</v>
      </c>
      <c r="G1367" s="126" t="s">
        <v>3547</v>
      </c>
      <c r="H1367" s="127">
        <v>100</v>
      </c>
      <c r="I1367" s="127">
        <v>0</v>
      </c>
      <c r="J1367" s="127">
        <v>0</v>
      </c>
      <c r="K1367" s="126" t="s">
        <v>215</v>
      </c>
      <c r="L1367" s="126" t="s">
        <v>216</v>
      </c>
      <c r="M1367" s="153">
        <v>0.01</v>
      </c>
      <c r="N1367" s="128" t="s">
        <v>7431</v>
      </c>
      <c r="O1367" s="155">
        <v>45250</v>
      </c>
      <c r="P1367" s="153">
        <v>1.2712218393000001E-2</v>
      </c>
      <c r="Q1367" s="153">
        <v>9.7516787694999996E-2</v>
      </c>
      <c r="R1367" s="153">
        <v>0.11414406523000001</v>
      </c>
      <c r="S1367" s="153" t="s">
        <v>46</v>
      </c>
      <c r="T1367" s="153" t="s">
        <v>46</v>
      </c>
      <c r="U1367" s="153">
        <v>1.0420446705999999</v>
      </c>
      <c r="V1367" s="153">
        <v>0.94111191539999994</v>
      </c>
      <c r="W1367" s="153">
        <v>0.85726114874000003</v>
      </c>
      <c r="X1367" s="153" t="s">
        <v>46</v>
      </c>
      <c r="Y1367" s="153" t="s">
        <v>46</v>
      </c>
      <c r="Z1367" s="153">
        <v>8.1829566987000005E-3</v>
      </c>
      <c r="AA1367" s="153">
        <v>8.8368396452000002E-3</v>
      </c>
      <c r="AB1367" s="178">
        <v>-2.0802452638000002</v>
      </c>
      <c r="AC1367" s="177">
        <v>-2.5462332077999998</v>
      </c>
      <c r="AD1367" s="153">
        <v>-3.370222006E-3</v>
      </c>
      <c r="AE1367" s="153">
        <v>-4.4343293092000005E-3</v>
      </c>
      <c r="AF1367" s="181">
        <v>1.1883526</v>
      </c>
      <c r="AG1367" s="180">
        <v>38746.274969999999</v>
      </c>
      <c r="AH1367" s="180">
        <v>-589.93942999000001</v>
      </c>
      <c r="AI1367" s="128" t="s">
        <v>46</v>
      </c>
      <c r="AJ1367" s="128" t="s">
        <v>46</v>
      </c>
      <c r="AK1367" s="128" t="s">
        <v>46</v>
      </c>
    </row>
    <row r="1368" spans="1:37" ht="14.75" customHeight="1" x14ac:dyDescent="0.35">
      <c r="A1368" s="8"/>
      <c r="B1368" s="129">
        <v>26691159000193</v>
      </c>
      <c r="C1368" s="125" t="s">
        <v>9119</v>
      </c>
      <c r="D1368" s="122"/>
      <c r="E1368" s="126" t="s">
        <v>9120</v>
      </c>
      <c r="F1368" s="126" t="s">
        <v>163</v>
      </c>
      <c r="G1368" s="126" t="s">
        <v>4507</v>
      </c>
      <c r="H1368" s="127">
        <v>1</v>
      </c>
      <c r="I1368" s="127">
        <v>0</v>
      </c>
      <c r="J1368" s="127">
        <v>0</v>
      </c>
      <c r="K1368" s="126" t="s">
        <v>215</v>
      </c>
      <c r="L1368" s="126" t="s">
        <v>215</v>
      </c>
      <c r="M1368" s="153">
        <v>5.0000000000000001E-3</v>
      </c>
      <c r="N1368" s="128" t="s">
        <v>46</v>
      </c>
      <c r="O1368" s="155">
        <v>44564</v>
      </c>
      <c r="P1368" s="153">
        <v>1.2094144009000002E-2</v>
      </c>
      <c r="Q1368" s="153">
        <v>0.10354517723000001</v>
      </c>
      <c r="R1368" s="153">
        <v>0.13145551149999998</v>
      </c>
      <c r="S1368" s="153">
        <v>0.25279206892</v>
      </c>
      <c r="T1368" s="153">
        <v>0.40373133879000001</v>
      </c>
      <c r="U1368" s="153">
        <v>0.99137994021999998</v>
      </c>
      <c r="V1368" s="153">
        <v>0.99929050557999999</v>
      </c>
      <c r="W1368" s="153">
        <v>0.9872760583500001</v>
      </c>
      <c r="X1368" s="153">
        <v>0.97855876008999998</v>
      </c>
      <c r="Y1368" s="153">
        <v>0.94452992511999989</v>
      </c>
      <c r="Z1368" s="153">
        <v>1.089798952E-3</v>
      </c>
      <c r="AA1368" s="153">
        <v>4.9138540985000003E-3</v>
      </c>
      <c r="AB1368" s="178">
        <v>-2.7324000125999999</v>
      </c>
      <c r="AC1368" s="177">
        <v>-1.3044216594</v>
      </c>
      <c r="AD1368" s="153">
        <v>0</v>
      </c>
      <c r="AE1368" s="153">
        <v>-1.0128969567999999E-2</v>
      </c>
      <c r="AF1368" s="181">
        <v>1.51780179</v>
      </c>
      <c r="AG1368" s="180">
        <v>297836.95601000002</v>
      </c>
      <c r="AH1368" s="180">
        <v>112785.65124000001</v>
      </c>
      <c r="AI1368" s="128">
        <v>2.1813448160000002E-2</v>
      </c>
      <c r="AJ1368" s="128">
        <v>0</v>
      </c>
      <c r="AK1368" s="128">
        <v>0</v>
      </c>
    </row>
    <row r="1369" spans="1:37" ht="14.75" customHeight="1" x14ac:dyDescent="0.35">
      <c r="A1369" s="8"/>
      <c r="B1369" s="129">
        <v>15348108000147</v>
      </c>
      <c r="C1369" s="125" t="s">
        <v>9121</v>
      </c>
      <c r="D1369" s="122"/>
      <c r="E1369" s="126" t="s">
        <v>9122</v>
      </c>
      <c r="F1369" s="126" t="s">
        <v>163</v>
      </c>
      <c r="G1369" s="126" t="s">
        <v>4793</v>
      </c>
      <c r="H1369" s="127">
        <v>0</v>
      </c>
      <c r="I1369" s="127">
        <v>0</v>
      </c>
      <c r="J1369" s="127">
        <v>0</v>
      </c>
      <c r="K1369" s="126" t="s">
        <v>215</v>
      </c>
      <c r="L1369" s="126" t="s">
        <v>215</v>
      </c>
      <c r="M1369" s="153">
        <v>1.5E-3</v>
      </c>
      <c r="N1369" s="128" t="s">
        <v>46</v>
      </c>
      <c r="O1369" s="155">
        <v>41017</v>
      </c>
      <c r="P1369" s="153">
        <v>1.2180577905E-2</v>
      </c>
      <c r="Q1369" s="153">
        <v>0.10361647548000001</v>
      </c>
      <c r="R1369" s="153">
        <v>0.13270935107000001</v>
      </c>
      <c r="S1369" s="153">
        <v>0.25932391049999998</v>
      </c>
      <c r="T1369" s="153">
        <v>0.43130297882000002</v>
      </c>
      <c r="U1369" s="153">
        <v>0.99846509076000001</v>
      </c>
      <c r="V1369" s="153">
        <v>0.99997858841999998</v>
      </c>
      <c r="W1369" s="153">
        <v>0.99669282426999994</v>
      </c>
      <c r="X1369" s="153">
        <v>1.0038435359</v>
      </c>
      <c r="Y1369" s="153">
        <v>1.0090338081999999</v>
      </c>
      <c r="Z1369" s="153">
        <v>9.3299641872000003E-4</v>
      </c>
      <c r="AA1369" s="153">
        <v>3.0436424384999998E-3</v>
      </c>
      <c r="AB1369" s="178">
        <v>-1.1086372792000001</v>
      </c>
      <c r="AC1369" s="177">
        <v>-0.34819799797000001</v>
      </c>
      <c r="AD1369" s="153">
        <v>0</v>
      </c>
      <c r="AE1369" s="153">
        <v>-6.5026986132999997E-3</v>
      </c>
      <c r="AF1369" s="181">
        <v>3347.3836643999998</v>
      </c>
      <c r="AG1369" s="180">
        <v>1478901.9929</v>
      </c>
      <c r="AH1369" s="180">
        <v>-165661.93627999999</v>
      </c>
      <c r="AI1369" s="128" t="s">
        <v>46</v>
      </c>
      <c r="AJ1369" s="128" t="s">
        <v>46</v>
      </c>
      <c r="AK1369" s="128" t="s">
        <v>46</v>
      </c>
    </row>
    <row r="1370" spans="1:37" ht="14.75" customHeight="1" x14ac:dyDescent="0.35">
      <c r="A1370" s="8"/>
      <c r="B1370" s="129">
        <v>9315625000117</v>
      </c>
      <c r="C1370" s="125" t="s">
        <v>9123</v>
      </c>
      <c r="D1370" s="122"/>
      <c r="E1370" s="126" t="s">
        <v>9124</v>
      </c>
      <c r="F1370" s="126" t="s">
        <v>163</v>
      </c>
      <c r="G1370" s="126" t="s">
        <v>3566</v>
      </c>
      <c r="H1370" s="127">
        <v>1000000</v>
      </c>
      <c r="I1370" s="127">
        <v>250000</v>
      </c>
      <c r="J1370" s="127">
        <v>1000000</v>
      </c>
      <c r="K1370" s="126" t="s">
        <v>9125</v>
      </c>
      <c r="L1370" s="126" t="s">
        <v>9126</v>
      </c>
      <c r="M1370" s="153">
        <v>0.01</v>
      </c>
      <c r="N1370" s="128" t="s">
        <v>9127</v>
      </c>
      <c r="O1370" s="155">
        <v>39637</v>
      </c>
      <c r="P1370" s="153">
        <v>7.8532807292999995E-3</v>
      </c>
      <c r="Q1370" s="153">
        <v>6.6334226741999999E-2</v>
      </c>
      <c r="R1370" s="153">
        <v>8.3472107657E-2</v>
      </c>
      <c r="S1370" s="153">
        <v>0.15555754245</v>
      </c>
      <c r="T1370" s="153">
        <v>0.25311547026999998</v>
      </c>
      <c r="U1370" s="153">
        <v>0.64374832763000001</v>
      </c>
      <c r="V1370" s="153">
        <v>0.64017624719999999</v>
      </c>
      <c r="W1370" s="153">
        <v>0.62690420875999997</v>
      </c>
      <c r="X1370" s="153">
        <v>0.60216365379000003</v>
      </c>
      <c r="Y1370" s="153">
        <v>0.59216392984999999</v>
      </c>
      <c r="Z1370" s="153">
        <v>1.4556766209E-3</v>
      </c>
      <c r="AA1370" s="153">
        <v>0.15716525035000001</v>
      </c>
      <c r="AB1370" s="178">
        <v>-32.845700528000002</v>
      </c>
      <c r="AC1370" s="177">
        <v>-0.92242616739000005</v>
      </c>
      <c r="AD1370" s="153">
        <v>0</v>
      </c>
      <c r="AE1370" s="153">
        <v>-0.86884132212999998</v>
      </c>
      <c r="AF1370" s="181">
        <v>0.21725501</v>
      </c>
      <c r="AG1370" s="180">
        <v>12274.519979999999</v>
      </c>
      <c r="AH1370" s="180">
        <v>0</v>
      </c>
      <c r="AI1370" s="128" t="s">
        <v>46</v>
      </c>
      <c r="AJ1370" s="128" t="s">
        <v>46</v>
      </c>
      <c r="AK1370" s="128" t="s">
        <v>46</v>
      </c>
    </row>
    <row r="1371" spans="1:37" ht="14.75" customHeight="1" x14ac:dyDescent="0.35">
      <c r="A1371" s="8"/>
      <c r="B1371" s="129">
        <v>5554339000153</v>
      </c>
      <c r="C1371" s="125" t="s">
        <v>9128</v>
      </c>
      <c r="D1371" s="122" t="s">
        <v>3395</v>
      </c>
      <c r="E1371" s="126" t="s">
        <v>7590</v>
      </c>
      <c r="F1371" s="126" t="s">
        <v>163</v>
      </c>
      <c r="G1371" s="126" t="s">
        <v>3570</v>
      </c>
      <c r="H1371" s="127">
        <v>500</v>
      </c>
      <c r="I1371" s="127">
        <v>100</v>
      </c>
      <c r="J1371" s="127">
        <v>50</v>
      </c>
      <c r="K1371" s="126" t="s">
        <v>215</v>
      </c>
      <c r="L1371" s="126" t="s">
        <v>215</v>
      </c>
      <c r="M1371" s="153">
        <v>1.6E-2</v>
      </c>
      <c r="N1371" s="128" t="s">
        <v>46</v>
      </c>
      <c r="O1371" s="155">
        <v>37712</v>
      </c>
      <c r="P1371" s="153">
        <v>9.9813068554999995E-3</v>
      </c>
      <c r="Q1371" s="153">
        <v>8.3530293136000008E-2</v>
      </c>
      <c r="R1371" s="153">
        <v>0.10528498988000001</v>
      </c>
      <c r="S1371" s="153">
        <v>0.19796547737</v>
      </c>
      <c r="T1371" s="153">
        <v>0.31920945964000003</v>
      </c>
      <c r="U1371" s="153">
        <v>0.81818666837999998</v>
      </c>
      <c r="V1371" s="153">
        <v>0.80613149822999997</v>
      </c>
      <c r="W1371" s="153">
        <v>0.79072644897</v>
      </c>
      <c r="X1371" s="153">
        <v>0.76632488077999994</v>
      </c>
      <c r="Y1371" s="153">
        <v>0.74679089296000001</v>
      </c>
      <c r="Z1371" s="153">
        <v>1.0380124389000002E-3</v>
      </c>
      <c r="AA1371" s="153">
        <v>2.7927146889999998E-3</v>
      </c>
      <c r="AB1371" s="178">
        <v>-40.643221011000001</v>
      </c>
      <c r="AC1371" s="177">
        <v>-13.330804018</v>
      </c>
      <c r="AD1371" s="153">
        <v>0</v>
      </c>
      <c r="AE1371" s="153">
        <v>-1.7131192973000001E-3</v>
      </c>
      <c r="AF1371" s="181">
        <v>5.90148268</v>
      </c>
      <c r="AG1371" s="180">
        <v>69634.054480000006</v>
      </c>
      <c r="AH1371" s="180">
        <v>8430.6767400999997</v>
      </c>
      <c r="AI1371" s="128">
        <v>0</v>
      </c>
      <c r="AJ1371" s="128">
        <v>0</v>
      </c>
      <c r="AK1371" s="128">
        <v>0</v>
      </c>
    </row>
    <row r="1372" spans="1:37" ht="14.75" customHeight="1" x14ac:dyDescent="0.35">
      <c r="A1372" s="8"/>
      <c r="B1372" s="129">
        <v>43690520000186</v>
      </c>
      <c r="C1372" s="125" t="s">
        <v>9129</v>
      </c>
      <c r="D1372" s="122"/>
      <c r="E1372" s="126" t="s">
        <v>9130</v>
      </c>
      <c r="F1372" s="126" t="s">
        <v>163</v>
      </c>
      <c r="G1372" s="126" t="s">
        <v>6644</v>
      </c>
      <c r="H1372" s="127" t="s">
        <v>46</v>
      </c>
      <c r="I1372" s="127" t="s">
        <v>46</v>
      </c>
      <c r="J1372" s="127" t="s">
        <v>46</v>
      </c>
      <c r="K1372" s="126" t="s">
        <v>215</v>
      </c>
      <c r="L1372" s="126" t="s">
        <v>215</v>
      </c>
      <c r="M1372" s="153">
        <v>1.4000000000000002E-3</v>
      </c>
      <c r="N1372" s="128" t="s">
        <v>46</v>
      </c>
      <c r="O1372" s="155">
        <v>44593</v>
      </c>
      <c r="P1372" s="153">
        <v>1.2060152935999999E-2</v>
      </c>
      <c r="Q1372" s="153">
        <v>0.10232471795</v>
      </c>
      <c r="R1372" s="153">
        <v>0.13102399442999998</v>
      </c>
      <c r="S1372" s="153">
        <v>0.25376269150999997</v>
      </c>
      <c r="T1372" s="153">
        <v>0.42035043868000005</v>
      </c>
      <c r="U1372" s="153">
        <v>0.98859362745000001</v>
      </c>
      <c r="V1372" s="153">
        <v>0.98751213596999998</v>
      </c>
      <c r="W1372" s="153">
        <v>0.98403521683999995</v>
      </c>
      <c r="X1372" s="153">
        <v>0.98231604269000006</v>
      </c>
      <c r="Y1372" s="153">
        <v>0.98341032816999996</v>
      </c>
      <c r="Z1372" s="153">
        <v>9.2374372935000008E-4</v>
      </c>
      <c r="AA1372" s="153">
        <v>8.7827167395999992E-4</v>
      </c>
      <c r="AB1372" s="178">
        <v>-5.2354974939999996</v>
      </c>
      <c r="AC1372" s="177">
        <v>-5.3275827657999999</v>
      </c>
      <c r="AD1372" s="153">
        <v>0</v>
      </c>
      <c r="AE1372" s="153">
        <v>0</v>
      </c>
      <c r="AF1372" s="181">
        <v>1532.8339937999999</v>
      </c>
      <c r="AG1372" s="180">
        <v>798699.45458999998</v>
      </c>
      <c r="AH1372" s="180">
        <v>95415.916729999997</v>
      </c>
      <c r="AI1372" s="128" t="s">
        <v>46</v>
      </c>
      <c r="AJ1372" s="128" t="s">
        <v>46</v>
      </c>
      <c r="AK1372" s="128" t="s">
        <v>46</v>
      </c>
    </row>
    <row r="1373" spans="1:37" ht="14.75" customHeight="1" x14ac:dyDescent="0.35">
      <c r="A1373" s="8"/>
      <c r="B1373" s="129">
        <v>31457442000195</v>
      </c>
      <c r="C1373" s="125" t="s">
        <v>9131</v>
      </c>
      <c r="D1373" s="122"/>
      <c r="E1373" s="126" t="s">
        <v>8328</v>
      </c>
      <c r="F1373" s="126" t="s">
        <v>114</v>
      </c>
      <c r="G1373" s="126" t="s">
        <v>115</v>
      </c>
      <c r="H1373" s="127">
        <v>5000</v>
      </c>
      <c r="I1373" s="127">
        <v>5000</v>
      </c>
      <c r="J1373" s="127">
        <v>5000</v>
      </c>
      <c r="K1373" s="126" t="s">
        <v>214</v>
      </c>
      <c r="L1373" s="126" t="s">
        <v>3556</v>
      </c>
      <c r="M1373" s="153">
        <v>6.9999999999999993E-3</v>
      </c>
      <c r="N1373" s="128" t="s">
        <v>9132</v>
      </c>
      <c r="O1373" s="155">
        <v>43584</v>
      </c>
      <c r="P1373" s="153">
        <v>2.3199256133000001E-2</v>
      </c>
      <c r="Q1373" s="153">
        <v>0.41245715499000002</v>
      </c>
      <c r="R1373" s="153">
        <v>0.41920292011999999</v>
      </c>
      <c r="S1373" s="153">
        <v>0.57324541966999998</v>
      </c>
      <c r="T1373" s="153">
        <v>0.82489932314000003</v>
      </c>
      <c r="U1373" s="153">
        <v>1.9016870594999999</v>
      </c>
      <c r="V1373" s="153">
        <v>3.9805284027000001</v>
      </c>
      <c r="W1373" s="153">
        <v>3.1483579644999997</v>
      </c>
      <c r="X1373" s="153">
        <v>2.2190345191</v>
      </c>
      <c r="Y1373" s="153">
        <v>1.9298529023</v>
      </c>
      <c r="Z1373" s="153">
        <v>0.10890016947999999</v>
      </c>
      <c r="AA1373" s="153">
        <v>0.15832306987</v>
      </c>
      <c r="AB1373" s="178">
        <v>2.3965514420999998</v>
      </c>
      <c r="AC1373" s="177">
        <v>0.47315149998</v>
      </c>
      <c r="AD1373" s="153">
        <v>-4.3662312597999998E-2</v>
      </c>
      <c r="AE1373" s="153">
        <v>-0.32467047725999998</v>
      </c>
      <c r="AF1373" s="181">
        <v>2.5336946</v>
      </c>
      <c r="AG1373" s="180">
        <v>85318.403229999996</v>
      </c>
      <c r="AH1373" s="180">
        <v>-31752.800940000001</v>
      </c>
      <c r="AI1373" s="128" t="s">
        <v>46</v>
      </c>
      <c r="AJ1373" s="128" t="s">
        <v>46</v>
      </c>
      <c r="AK1373" s="128" t="s">
        <v>46</v>
      </c>
    </row>
    <row r="1374" spans="1:37" ht="14.75" customHeight="1" x14ac:dyDescent="0.35">
      <c r="A1374" s="8"/>
      <c r="B1374" s="129">
        <v>601692000123</v>
      </c>
      <c r="C1374" s="125" t="s">
        <v>9133</v>
      </c>
      <c r="D1374" s="122" t="s">
        <v>3552</v>
      </c>
      <c r="E1374" s="126" t="s">
        <v>9134</v>
      </c>
      <c r="F1374" s="126" t="s">
        <v>114</v>
      </c>
      <c r="G1374" s="126" t="s">
        <v>4919</v>
      </c>
      <c r="H1374" s="127">
        <v>300000</v>
      </c>
      <c r="I1374" s="127">
        <v>30000</v>
      </c>
      <c r="J1374" s="127">
        <v>300000</v>
      </c>
      <c r="K1374" s="126" t="s">
        <v>9135</v>
      </c>
      <c r="L1374" s="126" t="s">
        <v>8962</v>
      </c>
      <c r="M1374" s="153">
        <v>0.02</v>
      </c>
      <c r="N1374" s="128" t="s">
        <v>3414</v>
      </c>
      <c r="O1374" s="155">
        <v>29222</v>
      </c>
      <c r="P1374" s="153">
        <v>1.6121473718E-2</v>
      </c>
      <c r="Q1374" s="153">
        <v>0.32779296137000002</v>
      </c>
      <c r="R1374" s="153">
        <v>0.15126661268</v>
      </c>
      <c r="S1374" s="153">
        <v>9.2105521548000002E-2</v>
      </c>
      <c r="T1374" s="153">
        <v>-7.6351664841000005E-2</v>
      </c>
      <c r="U1374" s="153">
        <v>1.3215078007000001</v>
      </c>
      <c r="V1374" s="153">
        <v>3.1634538936000003</v>
      </c>
      <c r="W1374" s="153">
        <v>1.1360642350000001</v>
      </c>
      <c r="X1374" s="153">
        <v>0.35654071486</v>
      </c>
      <c r="Y1374" s="153">
        <v>-0.17862480650999998</v>
      </c>
      <c r="Z1374" s="153">
        <v>0.19368817849</v>
      </c>
      <c r="AA1374" s="153">
        <v>0.24626068247999999</v>
      </c>
      <c r="AB1374" s="178">
        <v>0.18234360042</v>
      </c>
      <c r="AC1374" s="177">
        <v>8.8224850837000005E-2</v>
      </c>
      <c r="AD1374" s="153">
        <v>-0.16479658718000001</v>
      </c>
      <c r="AE1374" s="153">
        <v>-0.66597081220999998</v>
      </c>
      <c r="AF1374" s="181">
        <v>6863.8402549000002</v>
      </c>
      <c r="AG1374" s="180">
        <v>62730.386039999998</v>
      </c>
      <c r="AH1374" s="180">
        <v>-2712.5789100000002</v>
      </c>
      <c r="AI1374" s="128" t="s">
        <v>46</v>
      </c>
      <c r="AJ1374" s="128" t="s">
        <v>46</v>
      </c>
      <c r="AK1374" s="128" t="s">
        <v>46</v>
      </c>
    </row>
    <row r="1375" spans="1:37" ht="14.75" customHeight="1" x14ac:dyDescent="0.35">
      <c r="A1375" s="8"/>
      <c r="B1375" s="129">
        <v>52265150000120</v>
      </c>
      <c r="C1375" s="125" t="s">
        <v>9136</v>
      </c>
      <c r="D1375" s="122"/>
      <c r="E1375" s="126" t="s">
        <v>9134</v>
      </c>
      <c r="F1375" s="126" t="s">
        <v>114</v>
      </c>
      <c r="G1375" s="126" t="s">
        <v>115</v>
      </c>
      <c r="H1375" s="127" t="s">
        <v>46</v>
      </c>
      <c r="I1375" s="127" t="s">
        <v>46</v>
      </c>
      <c r="J1375" s="127" t="s">
        <v>46</v>
      </c>
      <c r="K1375" s="126" t="s">
        <v>7562</v>
      </c>
      <c r="L1375" s="126" t="s">
        <v>8458</v>
      </c>
      <c r="M1375" s="153">
        <v>0.02</v>
      </c>
      <c r="N1375" s="128" t="s">
        <v>9137</v>
      </c>
      <c r="O1375" s="155">
        <v>45198</v>
      </c>
      <c r="P1375" s="153">
        <v>-2.4642949234999999E-2</v>
      </c>
      <c r="Q1375" s="153">
        <v>0.12957270726</v>
      </c>
      <c r="R1375" s="153">
        <v>0.23397939055999997</v>
      </c>
      <c r="S1375" s="153">
        <v>0.13737164999999998</v>
      </c>
      <c r="T1375" s="153" t="s">
        <v>46</v>
      </c>
      <c r="U1375" s="153">
        <v>-2.0200293234000002</v>
      </c>
      <c r="V1375" s="153">
        <v>1.2504761652</v>
      </c>
      <c r="W1375" s="153">
        <v>1.7572656163</v>
      </c>
      <c r="X1375" s="153">
        <v>0.53176601650999999</v>
      </c>
      <c r="Y1375" s="153" t="s">
        <v>46</v>
      </c>
      <c r="Z1375" s="153">
        <v>0.19175815665999998</v>
      </c>
      <c r="AA1375" s="153">
        <v>0.16965480983</v>
      </c>
      <c r="AB1375" s="178">
        <v>0.57093204715000001</v>
      </c>
      <c r="AC1375" s="177">
        <v>-0.20968492223999999</v>
      </c>
      <c r="AD1375" s="153">
        <v>-0.11886418853</v>
      </c>
      <c r="AE1375" s="153">
        <v>-0.15946081314000002</v>
      </c>
      <c r="AF1375" s="181">
        <v>1.13737165</v>
      </c>
      <c r="AG1375" s="180">
        <v>14718.99971</v>
      </c>
      <c r="AH1375" s="180">
        <v>3313</v>
      </c>
      <c r="AI1375" s="128" t="s">
        <v>46</v>
      </c>
      <c r="AJ1375" s="128" t="s">
        <v>46</v>
      </c>
      <c r="AK1375" s="128" t="s">
        <v>46</v>
      </c>
    </row>
    <row r="1376" spans="1:37" ht="14.75" customHeight="1" x14ac:dyDescent="0.35">
      <c r="A1376" s="8"/>
      <c r="B1376" s="129">
        <v>29215748000193</v>
      </c>
      <c r="C1376" s="125" t="s">
        <v>9138</v>
      </c>
      <c r="D1376" s="122"/>
      <c r="E1376" s="126" t="s">
        <v>8832</v>
      </c>
      <c r="F1376" s="126" t="s">
        <v>114</v>
      </c>
      <c r="G1376" s="126" t="s">
        <v>115</v>
      </c>
      <c r="H1376" s="127">
        <v>10000</v>
      </c>
      <c r="I1376" s="127">
        <v>5000</v>
      </c>
      <c r="J1376" s="127">
        <v>10000</v>
      </c>
      <c r="K1376" s="126" t="s">
        <v>216</v>
      </c>
      <c r="L1376" s="126" t="s">
        <v>223</v>
      </c>
      <c r="M1376" s="153">
        <v>5.0000000000000001E-3</v>
      </c>
      <c r="N1376" s="128" t="s">
        <v>46</v>
      </c>
      <c r="O1376" s="155">
        <v>43096</v>
      </c>
      <c r="P1376" s="153">
        <v>5.2102864644000005E-2</v>
      </c>
      <c r="Q1376" s="153">
        <v>0.40306393968999998</v>
      </c>
      <c r="R1376" s="153">
        <v>0.15339136825999999</v>
      </c>
      <c r="S1376" s="153">
        <v>-4.3446757828000004E-2</v>
      </c>
      <c r="T1376" s="153">
        <v>-0.10003607707000001</v>
      </c>
      <c r="U1376" s="153">
        <v>4.2709707108999995</v>
      </c>
      <c r="V1376" s="153">
        <v>3.8898766590000005</v>
      </c>
      <c r="W1376" s="153">
        <v>1.1520218794999999</v>
      </c>
      <c r="X1376" s="153">
        <v>-0.16818251321000002</v>
      </c>
      <c r="Y1376" s="153">
        <v>-0.23403451579999998</v>
      </c>
      <c r="Z1376" s="153">
        <v>0.27826539834999997</v>
      </c>
      <c r="AA1376" s="153">
        <v>0.27847463042000004</v>
      </c>
      <c r="AB1376" s="178">
        <v>0.20883390810999999</v>
      </c>
      <c r="AC1376" s="177">
        <v>0.16202793555</v>
      </c>
      <c r="AD1376" s="153">
        <v>-0.19122345994000001</v>
      </c>
      <c r="AE1376" s="153">
        <v>-0.42994692606000001</v>
      </c>
      <c r="AF1376" s="181">
        <v>1.9611474099999999</v>
      </c>
      <c r="AG1376" s="180">
        <v>18138.987249999998</v>
      </c>
      <c r="AH1376" s="180">
        <v>-1581.1377</v>
      </c>
      <c r="AI1376" s="128" t="s">
        <v>46</v>
      </c>
      <c r="AJ1376" s="128" t="s">
        <v>46</v>
      </c>
      <c r="AK1376" s="128" t="s">
        <v>46</v>
      </c>
    </row>
    <row r="1377" spans="1:37" ht="14.75" customHeight="1" x14ac:dyDescent="0.35">
      <c r="A1377" s="8"/>
      <c r="B1377" s="129">
        <v>26846429000198</v>
      </c>
      <c r="C1377" s="125" t="s">
        <v>9139</v>
      </c>
      <c r="D1377" s="122" t="s">
        <v>3395</v>
      </c>
      <c r="E1377" s="126" t="s">
        <v>9140</v>
      </c>
      <c r="F1377" s="126" t="s">
        <v>114</v>
      </c>
      <c r="G1377" s="126" t="s">
        <v>4426</v>
      </c>
      <c r="H1377" s="127">
        <v>10000</v>
      </c>
      <c r="I1377" s="127">
        <v>5000</v>
      </c>
      <c r="J1377" s="127">
        <v>5000</v>
      </c>
      <c r="K1377" s="126" t="s">
        <v>799</v>
      </c>
      <c r="L1377" s="126" t="s">
        <v>8021</v>
      </c>
      <c r="M1377" s="153">
        <v>0.02</v>
      </c>
      <c r="N1377" s="128" t="s">
        <v>9141</v>
      </c>
      <c r="O1377" s="155">
        <v>42765</v>
      </c>
      <c r="P1377" s="153">
        <v>-4.9940123736000007E-3</v>
      </c>
      <c r="Q1377" s="153">
        <v>3.0166064269000002E-2</v>
      </c>
      <c r="R1377" s="153">
        <v>2.2332539775999999E-2</v>
      </c>
      <c r="S1377" s="153">
        <v>0.14770725942000001</v>
      </c>
      <c r="T1377" s="153">
        <v>0.21391033972999998</v>
      </c>
      <c r="U1377" s="153">
        <v>-0.40936867335999999</v>
      </c>
      <c r="V1377" s="153">
        <v>0.29112569431000002</v>
      </c>
      <c r="W1377" s="153">
        <v>0.16772504697999999</v>
      </c>
      <c r="X1377" s="153">
        <v>0.57177518764000002</v>
      </c>
      <c r="Y1377" s="153">
        <v>0.50044348248000003</v>
      </c>
      <c r="Z1377" s="153">
        <v>0.16561553729</v>
      </c>
      <c r="AA1377" s="153">
        <v>0.19385905864000003</v>
      </c>
      <c r="AB1377" s="178">
        <v>-0.51927778972000005</v>
      </c>
      <c r="AC1377" s="177">
        <v>0.12516897613</v>
      </c>
      <c r="AD1377" s="153">
        <v>-0.13663115882999999</v>
      </c>
      <c r="AE1377" s="153">
        <v>-0.47722354760000002</v>
      </c>
      <c r="AF1377" s="181">
        <v>2.1407147934999999</v>
      </c>
      <c r="AG1377" s="180">
        <v>24480.96586</v>
      </c>
      <c r="AH1377" s="180">
        <v>-164.64044000000001</v>
      </c>
      <c r="AI1377" s="128" t="s">
        <v>46</v>
      </c>
      <c r="AJ1377" s="128" t="s">
        <v>46</v>
      </c>
      <c r="AK1377" s="128" t="s">
        <v>46</v>
      </c>
    </row>
    <row r="1378" spans="1:37" ht="14.75" customHeight="1" x14ac:dyDescent="0.35">
      <c r="A1378" s="8"/>
      <c r="B1378" s="129">
        <v>27825128000140</v>
      </c>
      <c r="C1378" s="125" t="s">
        <v>9142</v>
      </c>
      <c r="D1378" s="122"/>
      <c r="E1378" s="126" t="s">
        <v>9143</v>
      </c>
      <c r="F1378" s="126" t="s">
        <v>114</v>
      </c>
      <c r="G1378" s="126" t="s">
        <v>115</v>
      </c>
      <c r="H1378" s="127">
        <v>10000</v>
      </c>
      <c r="I1378" s="127">
        <v>1000</v>
      </c>
      <c r="J1378" s="127">
        <v>1000</v>
      </c>
      <c r="K1378" s="126" t="s">
        <v>7615</v>
      </c>
      <c r="L1378" s="126" t="s">
        <v>220</v>
      </c>
      <c r="M1378" s="153">
        <v>9.3999999999999986E-3</v>
      </c>
      <c r="N1378" s="128" t="s">
        <v>7674</v>
      </c>
      <c r="O1378" s="155">
        <v>42923</v>
      </c>
      <c r="P1378" s="153">
        <v>1.6159857670999998E-2</v>
      </c>
      <c r="Q1378" s="153">
        <v>0.2724932155</v>
      </c>
      <c r="R1378" s="153">
        <v>0.19679984390000002</v>
      </c>
      <c r="S1378" s="153">
        <v>8.6204586269000003E-2</v>
      </c>
      <c r="T1378" s="153">
        <v>0.16432819343999999</v>
      </c>
      <c r="U1378" s="153">
        <v>1.3246542062</v>
      </c>
      <c r="V1378" s="153">
        <v>2.6297688637999999</v>
      </c>
      <c r="W1378" s="153">
        <v>1.4780344462999999</v>
      </c>
      <c r="X1378" s="153">
        <v>0.33369817895999998</v>
      </c>
      <c r="Y1378" s="153">
        <v>0.38444599498999998</v>
      </c>
      <c r="Z1378" s="153">
        <v>0.20403427206999999</v>
      </c>
      <c r="AA1378" s="153">
        <v>0.20281525364</v>
      </c>
      <c r="AB1378" s="178">
        <v>0.38763675429</v>
      </c>
      <c r="AC1378" s="177">
        <v>0.26990826173999999</v>
      </c>
      <c r="AD1378" s="153">
        <v>-0.11026268713000001</v>
      </c>
      <c r="AE1378" s="153">
        <v>-0.33506199262999997</v>
      </c>
      <c r="AF1378" s="181">
        <v>255.24865774</v>
      </c>
      <c r="AG1378" s="180">
        <v>19889.788359999999</v>
      </c>
      <c r="AH1378" s="180">
        <v>-1.44</v>
      </c>
      <c r="AI1378" s="128" t="s">
        <v>46</v>
      </c>
      <c r="AJ1378" s="128" t="s">
        <v>46</v>
      </c>
      <c r="AK1378" s="128" t="s">
        <v>46</v>
      </c>
    </row>
    <row r="1379" spans="1:37" ht="14.75" customHeight="1" x14ac:dyDescent="0.35">
      <c r="A1379" s="8"/>
      <c r="B1379" s="129">
        <v>32287561000100</v>
      </c>
      <c r="C1379" s="125" t="s">
        <v>9144</v>
      </c>
      <c r="D1379" s="122"/>
      <c r="E1379" s="126" t="s">
        <v>7520</v>
      </c>
      <c r="F1379" s="126" t="s">
        <v>114</v>
      </c>
      <c r="G1379" s="126" t="s">
        <v>115</v>
      </c>
      <c r="H1379" s="127" t="s">
        <v>46</v>
      </c>
      <c r="I1379" s="127" t="s">
        <v>46</v>
      </c>
      <c r="J1379" s="127" t="s">
        <v>46</v>
      </c>
      <c r="K1379" s="126" t="s">
        <v>222</v>
      </c>
      <c r="L1379" s="126" t="s">
        <v>221</v>
      </c>
      <c r="M1379" s="153">
        <v>1.3500000000000002E-2</v>
      </c>
      <c r="N1379" s="128" t="s">
        <v>46</v>
      </c>
      <c r="O1379" s="155">
        <v>43703</v>
      </c>
      <c r="P1379" s="153">
        <v>4.3700162663000003E-2</v>
      </c>
      <c r="Q1379" s="153">
        <v>0.34216169012000003</v>
      </c>
      <c r="R1379" s="153">
        <v>0.14396755994999999</v>
      </c>
      <c r="S1379" s="153">
        <v>0.28720270031</v>
      </c>
      <c r="T1379" s="153">
        <v>0.39217998325999998</v>
      </c>
      <c r="U1379" s="153">
        <v>3.5821852804000001</v>
      </c>
      <c r="V1379" s="153">
        <v>3.3021231643999998</v>
      </c>
      <c r="W1379" s="153">
        <v>1.0812458411999999</v>
      </c>
      <c r="X1379" s="153">
        <v>1.1117624042000001</v>
      </c>
      <c r="Y1379" s="153">
        <v>0.91750551575000006</v>
      </c>
      <c r="Z1379" s="153">
        <v>0.19035920116999999</v>
      </c>
      <c r="AA1379" s="153">
        <v>0.25585292192000003</v>
      </c>
      <c r="AB1379" s="178">
        <v>0.14729968763000001</v>
      </c>
      <c r="AC1379" s="177">
        <v>5.9470083366000001E-2</v>
      </c>
      <c r="AD1379" s="153">
        <v>-0.17124719719000001</v>
      </c>
      <c r="AE1379" s="153">
        <v>-0.45812946596000004</v>
      </c>
      <c r="AF1379" s="181">
        <v>152.6636733</v>
      </c>
      <c r="AG1379" s="180">
        <v>53152.284149999999</v>
      </c>
      <c r="AH1379" s="180">
        <v>-32145.478419999999</v>
      </c>
      <c r="AI1379" s="128" t="s">
        <v>46</v>
      </c>
      <c r="AJ1379" s="128" t="s">
        <v>46</v>
      </c>
      <c r="AK1379" s="128" t="s">
        <v>46</v>
      </c>
    </row>
    <row r="1380" spans="1:37" ht="14.75" customHeight="1" x14ac:dyDescent="0.35">
      <c r="A1380" s="8"/>
      <c r="B1380" s="129">
        <v>44338619000186</v>
      </c>
      <c r="C1380" s="125" t="s">
        <v>9145</v>
      </c>
      <c r="D1380" s="122"/>
      <c r="E1380" s="126" t="s">
        <v>7520</v>
      </c>
      <c r="F1380" s="126" t="s">
        <v>114</v>
      </c>
      <c r="G1380" s="126" t="s">
        <v>115</v>
      </c>
      <c r="H1380" s="127" t="s">
        <v>46</v>
      </c>
      <c r="I1380" s="127" t="s">
        <v>46</v>
      </c>
      <c r="J1380" s="127" t="s">
        <v>46</v>
      </c>
      <c r="K1380" s="126" t="s">
        <v>222</v>
      </c>
      <c r="L1380" s="126" t="s">
        <v>221</v>
      </c>
      <c r="M1380" s="153">
        <v>0.02</v>
      </c>
      <c r="N1380" s="128" t="s">
        <v>46</v>
      </c>
      <c r="O1380" s="155">
        <v>44687</v>
      </c>
      <c r="P1380" s="153">
        <v>2.3188381099E-2</v>
      </c>
      <c r="Q1380" s="153">
        <v>0.36889294096999997</v>
      </c>
      <c r="R1380" s="153">
        <v>0.12598711353</v>
      </c>
      <c r="S1380" s="153">
        <v>0.20211947491000001</v>
      </c>
      <c r="T1380" s="153">
        <v>0.46571131143</v>
      </c>
      <c r="U1380" s="153">
        <v>1.9007956124000001</v>
      </c>
      <c r="V1380" s="153">
        <v>3.5601002705</v>
      </c>
      <c r="W1380" s="153">
        <v>0.94620651070999995</v>
      </c>
      <c r="X1380" s="153">
        <v>0.78240501612000002</v>
      </c>
      <c r="Y1380" s="153">
        <v>1.0895321414000001</v>
      </c>
      <c r="Z1380" s="153">
        <v>0.19323766401</v>
      </c>
      <c r="AA1380" s="153">
        <v>0.16423296239999999</v>
      </c>
      <c r="AB1380" s="178">
        <v>6.4088396657999994E-2</v>
      </c>
      <c r="AC1380" s="177">
        <v>0.23717767740000001</v>
      </c>
      <c r="AD1380" s="153">
        <v>-0.19687750132000001</v>
      </c>
      <c r="AE1380" s="153">
        <v>-0.25592813381000001</v>
      </c>
      <c r="AF1380" s="181">
        <v>1.6331209</v>
      </c>
      <c r="AG1380" s="180">
        <v>118928.27337</v>
      </c>
      <c r="AH1380" s="180">
        <v>-15359.26657</v>
      </c>
      <c r="AI1380" s="128" t="s">
        <v>46</v>
      </c>
      <c r="AJ1380" s="128" t="s">
        <v>46</v>
      </c>
      <c r="AK1380" s="128" t="s">
        <v>46</v>
      </c>
    </row>
    <row r="1381" spans="1:37" ht="14.75" customHeight="1" x14ac:dyDescent="0.35">
      <c r="A1381" s="8"/>
      <c r="B1381" s="129">
        <v>22150600000179</v>
      </c>
      <c r="C1381" s="125" t="s">
        <v>9146</v>
      </c>
      <c r="D1381" s="122" t="s">
        <v>3552</v>
      </c>
      <c r="E1381" s="126" t="s">
        <v>9147</v>
      </c>
      <c r="F1381" s="126" t="s">
        <v>163</v>
      </c>
      <c r="G1381" s="126" t="s">
        <v>3547</v>
      </c>
      <c r="H1381" s="127">
        <v>1000</v>
      </c>
      <c r="I1381" s="127">
        <v>500</v>
      </c>
      <c r="J1381" s="127">
        <v>1000</v>
      </c>
      <c r="K1381" s="126" t="s">
        <v>215</v>
      </c>
      <c r="L1381" s="126" t="s">
        <v>7441</v>
      </c>
      <c r="M1381" s="153">
        <v>8.0000000000000002E-3</v>
      </c>
      <c r="N1381" s="128" t="s">
        <v>46</v>
      </c>
      <c r="O1381" s="155">
        <v>43139</v>
      </c>
      <c r="P1381" s="153">
        <v>1.1817142275000001E-2</v>
      </c>
      <c r="Q1381" s="153">
        <v>0.10104885868000001</v>
      </c>
      <c r="R1381" s="153">
        <v>0.12133778163</v>
      </c>
      <c r="S1381" s="153">
        <v>0.24223286448</v>
      </c>
      <c r="T1381" s="153">
        <v>0.38647897499</v>
      </c>
      <c r="U1381" s="153">
        <v>0.96867358227</v>
      </c>
      <c r="V1381" s="153">
        <v>0.97519911388000002</v>
      </c>
      <c r="W1381" s="153">
        <v>0.91128843067000009</v>
      </c>
      <c r="X1381" s="153">
        <v>0.93768405207000005</v>
      </c>
      <c r="Y1381" s="153">
        <v>0.90416800045000001</v>
      </c>
      <c r="Z1381" s="153">
        <v>3.7750251775999998E-3</v>
      </c>
      <c r="AA1381" s="153">
        <v>2.3486736379000003E-2</v>
      </c>
      <c r="AB1381" s="178">
        <v>-2.9224633404999998</v>
      </c>
      <c r="AC1381" s="177">
        <v>-0.41627680540000001</v>
      </c>
      <c r="AD1381" s="153">
        <v>-1.3438680869E-3</v>
      </c>
      <c r="AE1381" s="153">
        <v>-5.0845800289999993E-2</v>
      </c>
      <c r="AF1381" s="181">
        <v>1.7302233</v>
      </c>
      <c r="AG1381" s="180">
        <v>119273.23360000001</v>
      </c>
      <c r="AH1381" s="180">
        <v>-17519.952259999998</v>
      </c>
      <c r="AI1381" s="128" t="s">
        <v>46</v>
      </c>
      <c r="AJ1381" s="128" t="s">
        <v>46</v>
      </c>
      <c r="AK1381" s="128" t="s">
        <v>46</v>
      </c>
    </row>
    <row r="1382" spans="1:37" ht="14.75" customHeight="1" x14ac:dyDescent="0.35">
      <c r="A1382" s="8"/>
      <c r="B1382" s="129">
        <v>22150587000158</v>
      </c>
      <c r="C1382" s="125" t="s">
        <v>9148</v>
      </c>
      <c r="D1382" s="122" t="s">
        <v>3552</v>
      </c>
      <c r="E1382" s="126" t="s">
        <v>9147</v>
      </c>
      <c r="F1382" s="126" t="s">
        <v>114</v>
      </c>
      <c r="G1382" s="126" t="s">
        <v>115</v>
      </c>
      <c r="H1382" s="127">
        <v>1000</v>
      </c>
      <c r="I1382" s="127">
        <v>500</v>
      </c>
      <c r="J1382" s="127">
        <v>1000</v>
      </c>
      <c r="K1382" s="126" t="s">
        <v>214</v>
      </c>
      <c r="L1382" s="126" t="s">
        <v>3556</v>
      </c>
      <c r="M1382" s="153">
        <v>1.55E-2</v>
      </c>
      <c r="N1382" s="128" t="s">
        <v>46</v>
      </c>
      <c r="O1382" s="155">
        <v>43152</v>
      </c>
      <c r="P1382" s="153">
        <v>2.2399730788999997E-2</v>
      </c>
      <c r="Q1382" s="153">
        <v>0.22178455670999997</v>
      </c>
      <c r="R1382" s="153">
        <v>9.3568293499999997E-2</v>
      </c>
      <c r="S1382" s="153">
        <v>0.16677961182000001</v>
      </c>
      <c r="T1382" s="153">
        <v>0.26288764713000001</v>
      </c>
      <c r="U1382" s="153">
        <v>1.8361484496</v>
      </c>
      <c r="V1382" s="153">
        <v>2.1403913510999999</v>
      </c>
      <c r="W1382" s="153">
        <v>0.70273003340000006</v>
      </c>
      <c r="X1382" s="153">
        <v>0.64560431365000004</v>
      </c>
      <c r="Y1382" s="153">
        <v>0.61502594871000005</v>
      </c>
      <c r="Z1382" s="153">
        <v>0.15130296978000002</v>
      </c>
      <c r="AA1382" s="153">
        <v>0.21914374668</v>
      </c>
      <c r="AB1382" s="178">
        <v>-0.15837696212999999</v>
      </c>
      <c r="AC1382" s="177">
        <v>-5.8188496504000001E-2</v>
      </c>
      <c r="AD1382" s="153">
        <v>-0.12295513915</v>
      </c>
      <c r="AE1382" s="153">
        <v>-0.48287047134</v>
      </c>
      <c r="AF1382" s="181">
        <v>1.4133842000000001</v>
      </c>
      <c r="AG1382" s="180">
        <v>42842.384039999997</v>
      </c>
      <c r="AH1382" s="180">
        <v>-7812.8856400000004</v>
      </c>
      <c r="AI1382" s="128" t="s">
        <v>46</v>
      </c>
      <c r="AJ1382" s="128" t="s">
        <v>46</v>
      </c>
      <c r="AK1382" s="128" t="s">
        <v>46</v>
      </c>
    </row>
    <row r="1383" spans="1:37" ht="14.75" customHeight="1" x14ac:dyDescent="0.35">
      <c r="A1383" s="8"/>
      <c r="B1383" s="129">
        <v>42084627000118</v>
      </c>
      <c r="C1383" s="125" t="s">
        <v>9149</v>
      </c>
      <c r="D1383" s="122"/>
      <c r="E1383" s="126" t="s">
        <v>9147</v>
      </c>
      <c r="F1383" s="126" t="s">
        <v>114</v>
      </c>
      <c r="G1383" s="126" t="s">
        <v>115</v>
      </c>
      <c r="H1383" s="127">
        <v>1000</v>
      </c>
      <c r="I1383" s="127">
        <v>500</v>
      </c>
      <c r="J1383" s="127">
        <v>1000</v>
      </c>
      <c r="K1383" s="126" t="s">
        <v>214</v>
      </c>
      <c r="L1383" s="126" t="s">
        <v>3556</v>
      </c>
      <c r="M1383" s="153">
        <v>1.55E-2</v>
      </c>
      <c r="N1383" s="128" t="s">
        <v>46</v>
      </c>
      <c r="O1383" s="155">
        <v>44378</v>
      </c>
      <c r="P1383" s="153">
        <v>1.6924727380999999E-2</v>
      </c>
      <c r="Q1383" s="153">
        <v>5.4103818002000006E-3</v>
      </c>
      <c r="R1383" s="153">
        <v>8.1466203922999997E-2</v>
      </c>
      <c r="S1383" s="153">
        <v>0.34776271866999997</v>
      </c>
      <c r="T1383" s="153">
        <v>0.37996009393000002</v>
      </c>
      <c r="U1383" s="153">
        <v>1.3873520281</v>
      </c>
      <c r="V1383" s="153">
        <v>5.2214340724000004E-2</v>
      </c>
      <c r="W1383" s="153">
        <v>0.61183918251000002</v>
      </c>
      <c r="X1383" s="153">
        <v>1.3461903936999999</v>
      </c>
      <c r="Y1383" s="153">
        <v>0.88891707081000004</v>
      </c>
      <c r="Z1383" s="153">
        <v>0.11738104678</v>
      </c>
      <c r="AA1383" s="153">
        <v>0.14378522975999999</v>
      </c>
      <c r="AB1383" s="178">
        <v>-0.33407990791999997</v>
      </c>
      <c r="AC1383" s="177">
        <v>-0.51787949639999997</v>
      </c>
      <c r="AD1383" s="153">
        <v>-0.12890149874000001</v>
      </c>
      <c r="AE1383" s="153">
        <v>-0.31523664617000002</v>
      </c>
      <c r="AF1383" s="181">
        <v>1.1036619999999999</v>
      </c>
      <c r="AG1383" s="180">
        <v>14381.575709999999</v>
      </c>
      <c r="AH1383" s="180">
        <v>-1799.20535</v>
      </c>
      <c r="AI1383" s="128" t="s">
        <v>46</v>
      </c>
      <c r="AJ1383" s="128" t="s">
        <v>46</v>
      </c>
      <c r="AK1383" s="128" t="s">
        <v>46</v>
      </c>
    </row>
    <row r="1384" spans="1:37" ht="14.75" customHeight="1" x14ac:dyDescent="0.35">
      <c r="A1384" s="8"/>
      <c r="B1384" s="129">
        <v>5964067000160</v>
      </c>
      <c r="C1384" s="125" t="s">
        <v>9150</v>
      </c>
      <c r="D1384" s="122" t="s">
        <v>3401</v>
      </c>
      <c r="E1384" s="126" t="s">
        <v>9151</v>
      </c>
      <c r="F1384" s="126" t="s">
        <v>114</v>
      </c>
      <c r="G1384" s="126" t="s">
        <v>4919</v>
      </c>
      <c r="H1384" s="127">
        <v>1000</v>
      </c>
      <c r="I1384" s="127">
        <v>1000</v>
      </c>
      <c r="J1384" s="127">
        <v>1000</v>
      </c>
      <c r="K1384" s="126" t="s">
        <v>216</v>
      </c>
      <c r="L1384" s="126" t="s">
        <v>223</v>
      </c>
      <c r="M1384" s="153">
        <v>0.02</v>
      </c>
      <c r="N1384" s="128" t="s">
        <v>46</v>
      </c>
      <c r="O1384" s="155">
        <v>39692</v>
      </c>
      <c r="P1384" s="153">
        <v>2.2199915989000001E-2</v>
      </c>
      <c r="Q1384" s="153">
        <v>0.22669102248</v>
      </c>
      <c r="R1384" s="153">
        <v>9.3577159100999993E-2</v>
      </c>
      <c r="S1384" s="153">
        <v>0.26430666865999997</v>
      </c>
      <c r="T1384" s="153">
        <v>0.35874243026999997</v>
      </c>
      <c r="U1384" s="153">
        <v>1.8197692510999999</v>
      </c>
      <c r="V1384" s="153">
        <v>2.1877425150000001</v>
      </c>
      <c r="W1384" s="153">
        <v>0.70279661711000008</v>
      </c>
      <c r="X1384" s="153">
        <v>1.0231318057999998</v>
      </c>
      <c r="Y1384" s="153">
        <v>0.83927832260000002</v>
      </c>
      <c r="Z1384" s="153">
        <v>0.15848919358999999</v>
      </c>
      <c r="AA1384" s="153">
        <v>0.24166438323</v>
      </c>
      <c r="AB1384" s="178">
        <v>-0.14445816855999999</v>
      </c>
      <c r="AC1384" s="177">
        <v>0.15039643922000001</v>
      </c>
      <c r="AD1384" s="153">
        <v>-0.13069577943999999</v>
      </c>
      <c r="AE1384" s="153">
        <v>-0.59800085289999994</v>
      </c>
      <c r="AF1384" s="181">
        <v>16.236675699999999</v>
      </c>
      <c r="AG1384" s="180">
        <v>553950.13162</v>
      </c>
      <c r="AH1384" s="180">
        <v>-11635.510130000001</v>
      </c>
      <c r="AI1384" s="128" t="s">
        <v>46</v>
      </c>
      <c r="AJ1384" s="128" t="s">
        <v>46</v>
      </c>
      <c r="AK1384" s="128" t="s">
        <v>46</v>
      </c>
    </row>
    <row r="1385" spans="1:37" ht="14.75" customHeight="1" x14ac:dyDescent="0.35">
      <c r="A1385" s="8"/>
      <c r="B1385" s="129">
        <v>17412472000154</v>
      </c>
      <c r="C1385" s="125" t="s">
        <v>9152</v>
      </c>
      <c r="D1385" s="122"/>
      <c r="E1385" s="126" t="s">
        <v>2793</v>
      </c>
      <c r="F1385" s="126" t="s">
        <v>114</v>
      </c>
      <c r="G1385" s="126" t="s">
        <v>4426</v>
      </c>
      <c r="H1385" s="127">
        <v>100000</v>
      </c>
      <c r="I1385" s="127">
        <v>10000</v>
      </c>
      <c r="J1385" s="127">
        <v>50000</v>
      </c>
      <c r="K1385" s="126" t="s">
        <v>216</v>
      </c>
      <c r="L1385" s="126" t="s">
        <v>7644</v>
      </c>
      <c r="M1385" s="153">
        <v>5.1999999999999998E-3</v>
      </c>
      <c r="N1385" s="128" t="s">
        <v>9153</v>
      </c>
      <c r="O1385" s="155">
        <v>41486</v>
      </c>
      <c r="P1385" s="153">
        <v>-9.2023317028999999E-4</v>
      </c>
      <c r="Q1385" s="153">
        <v>-3.4165470461000004E-3</v>
      </c>
      <c r="R1385" s="153">
        <v>0.10744208108</v>
      </c>
      <c r="S1385" s="153">
        <v>0.53252478854999996</v>
      </c>
      <c r="T1385" s="153">
        <v>0.76155558936000001</v>
      </c>
      <c r="U1385" s="153">
        <v>-7.5433259656000007E-2</v>
      </c>
      <c r="V1385" s="153">
        <v>-3.2972303646999997E-2</v>
      </c>
      <c r="W1385" s="153">
        <v>0.80692694504000007</v>
      </c>
      <c r="X1385" s="153">
        <v>2.0614048495000001</v>
      </c>
      <c r="Y1385" s="153">
        <v>1.7816601653000002</v>
      </c>
      <c r="Z1385" s="153">
        <v>0.13385087258</v>
      </c>
      <c r="AA1385" s="153">
        <v>0.16709094663999999</v>
      </c>
      <c r="AB1385" s="178">
        <v>-0.10460727388</v>
      </c>
      <c r="AC1385" s="177">
        <v>0.45700297259</v>
      </c>
      <c r="AD1385" s="153">
        <v>-0.15323574564</v>
      </c>
      <c r="AE1385" s="153">
        <v>-0.40657485962000001</v>
      </c>
      <c r="AF1385" s="181">
        <v>63.456975</v>
      </c>
      <c r="AG1385" s="180">
        <v>98316.930129999993</v>
      </c>
      <c r="AH1385" s="180">
        <v>-135082.80022999999</v>
      </c>
      <c r="AI1385" s="128" t="s">
        <v>46</v>
      </c>
      <c r="AJ1385" s="128" t="s">
        <v>46</v>
      </c>
      <c r="AK1385" s="128" t="s">
        <v>46</v>
      </c>
    </row>
    <row r="1386" spans="1:37" ht="14.75" customHeight="1" x14ac:dyDescent="0.35">
      <c r="A1386" s="8"/>
      <c r="B1386" s="129">
        <v>21917184000129</v>
      </c>
      <c r="C1386" s="125" t="s">
        <v>9154</v>
      </c>
      <c r="D1386" s="122" t="s">
        <v>3552</v>
      </c>
      <c r="E1386" s="126" t="s">
        <v>9155</v>
      </c>
      <c r="F1386" s="126" t="s">
        <v>114</v>
      </c>
      <c r="G1386" s="126" t="s">
        <v>5078</v>
      </c>
      <c r="H1386" s="127">
        <v>10000</v>
      </c>
      <c r="I1386" s="127">
        <v>5000</v>
      </c>
      <c r="J1386" s="127">
        <v>5000</v>
      </c>
      <c r="K1386" s="126" t="s">
        <v>214</v>
      </c>
      <c r="L1386" s="126" t="s">
        <v>3556</v>
      </c>
      <c r="M1386" s="153">
        <v>0.02</v>
      </c>
      <c r="N1386" s="128" t="s">
        <v>9156</v>
      </c>
      <c r="O1386" s="155">
        <v>42073</v>
      </c>
      <c r="P1386" s="153">
        <v>4.2716682638999998E-2</v>
      </c>
      <c r="Q1386" s="153">
        <v>0.17027876750000001</v>
      </c>
      <c r="R1386" s="153">
        <v>9.4689662243000003E-2</v>
      </c>
      <c r="S1386" s="153">
        <v>3.9943332575000004E-2</v>
      </c>
      <c r="T1386" s="153">
        <v>-0.15025477763</v>
      </c>
      <c r="U1386" s="153">
        <v>3.5015675561999999</v>
      </c>
      <c r="V1386" s="153">
        <v>1.6433209174999999</v>
      </c>
      <c r="W1386" s="153">
        <v>0.71115189795000011</v>
      </c>
      <c r="X1386" s="153">
        <v>0.15462074487999999</v>
      </c>
      <c r="Y1386" s="153">
        <v>-0.35152122275000003</v>
      </c>
      <c r="Z1386" s="153">
        <v>0.14208679569999999</v>
      </c>
      <c r="AA1386" s="153">
        <v>0.25074519125</v>
      </c>
      <c r="AB1386" s="178">
        <v>-0.17101371216</v>
      </c>
      <c r="AC1386" s="177">
        <v>0.34580560809999999</v>
      </c>
      <c r="AD1386" s="153">
        <v>-0.10856961283000001</v>
      </c>
      <c r="AE1386" s="153">
        <v>-0.48029231027000002</v>
      </c>
      <c r="AF1386" s="181">
        <v>4.5202942500000001</v>
      </c>
      <c r="AG1386" s="180">
        <v>202060.28477999999</v>
      </c>
      <c r="AH1386" s="180">
        <v>-34603.535179999999</v>
      </c>
      <c r="AI1386" s="128" t="s">
        <v>46</v>
      </c>
      <c r="AJ1386" s="128" t="s">
        <v>46</v>
      </c>
      <c r="AK1386" s="128" t="s">
        <v>46</v>
      </c>
    </row>
    <row r="1387" spans="1:37" ht="14.75" customHeight="1" x14ac:dyDescent="0.35">
      <c r="A1387" s="8"/>
      <c r="B1387" s="129">
        <v>29206333000153</v>
      </c>
      <c r="C1387" s="125" t="s">
        <v>9157</v>
      </c>
      <c r="D1387" s="122" t="s">
        <v>3552</v>
      </c>
      <c r="E1387" s="126" t="s">
        <v>9155</v>
      </c>
      <c r="F1387" s="126" t="s">
        <v>114</v>
      </c>
      <c r="G1387" s="126" t="s">
        <v>5078</v>
      </c>
      <c r="H1387" s="127">
        <v>10000</v>
      </c>
      <c r="I1387" s="127">
        <v>5000</v>
      </c>
      <c r="J1387" s="127">
        <v>10000</v>
      </c>
      <c r="K1387" s="126" t="s">
        <v>214</v>
      </c>
      <c r="L1387" s="126" t="s">
        <v>3556</v>
      </c>
      <c r="M1387" s="153">
        <v>0.02</v>
      </c>
      <c r="N1387" s="128" t="s">
        <v>3414</v>
      </c>
      <c r="O1387" s="155">
        <v>43138</v>
      </c>
      <c r="P1387" s="153">
        <v>4.2437388699999995E-2</v>
      </c>
      <c r="Q1387" s="153">
        <v>0.167419806</v>
      </c>
      <c r="R1387" s="153">
        <v>9.1568559174000003E-2</v>
      </c>
      <c r="S1387" s="153">
        <v>3.5310780029000004E-2</v>
      </c>
      <c r="T1387" s="153">
        <v>-0.16422706297</v>
      </c>
      <c r="U1387" s="153">
        <v>3.4786733018000002</v>
      </c>
      <c r="V1387" s="153">
        <v>1.6157297428000001</v>
      </c>
      <c r="W1387" s="153">
        <v>0.68771134152000002</v>
      </c>
      <c r="X1387" s="153">
        <v>0.13668812186000001</v>
      </c>
      <c r="Y1387" s="153">
        <v>-0.38420940012999999</v>
      </c>
      <c r="Z1387" s="153">
        <v>0.14205272124000001</v>
      </c>
      <c r="AA1387" s="153">
        <v>0.25544925582</v>
      </c>
      <c r="AB1387" s="178">
        <v>-0.19076937772999999</v>
      </c>
      <c r="AC1387" s="177">
        <v>6.5335838416999997E-2</v>
      </c>
      <c r="AD1387" s="153">
        <v>-0.10880256203999999</v>
      </c>
      <c r="AE1387" s="153">
        <v>-0.48649734469</v>
      </c>
      <c r="AF1387" s="181">
        <v>1.65306599</v>
      </c>
      <c r="AG1387" s="180">
        <v>13803.15302</v>
      </c>
      <c r="AH1387" s="180">
        <v>-1126.49495</v>
      </c>
      <c r="AI1387" s="128" t="s">
        <v>46</v>
      </c>
      <c r="AJ1387" s="128" t="s">
        <v>46</v>
      </c>
      <c r="AK1387" s="128" t="s">
        <v>46</v>
      </c>
    </row>
    <row r="1388" spans="1:37" ht="14.75" customHeight="1" x14ac:dyDescent="0.35">
      <c r="A1388" s="8"/>
      <c r="B1388" s="129">
        <v>36615983000118</v>
      </c>
      <c r="C1388" s="125" t="s">
        <v>9158</v>
      </c>
      <c r="D1388" s="122"/>
      <c r="E1388" s="126" t="s">
        <v>3010</v>
      </c>
      <c r="F1388" s="126" t="s">
        <v>114</v>
      </c>
      <c r="G1388" s="126" t="s">
        <v>115</v>
      </c>
      <c r="H1388" s="127" t="s">
        <v>46</v>
      </c>
      <c r="I1388" s="127" t="s">
        <v>46</v>
      </c>
      <c r="J1388" s="127" t="s">
        <v>46</v>
      </c>
      <c r="K1388" s="126" t="s">
        <v>216</v>
      </c>
      <c r="L1388" s="126" t="s">
        <v>216</v>
      </c>
      <c r="M1388" s="153">
        <v>2.2000000000000002E-2</v>
      </c>
      <c r="N1388" s="128" t="s">
        <v>46</v>
      </c>
      <c r="O1388" s="155">
        <v>44421</v>
      </c>
      <c r="P1388" s="153">
        <v>3.5546638732000001E-2</v>
      </c>
      <c r="Q1388" s="153">
        <v>0.32039636956000001</v>
      </c>
      <c r="R1388" s="153">
        <v>0.14532813126999999</v>
      </c>
      <c r="S1388" s="153">
        <v>0.22973120879</v>
      </c>
      <c r="T1388" s="153">
        <v>0.25944843295999998</v>
      </c>
      <c r="U1388" s="153">
        <v>2.9138254475999998</v>
      </c>
      <c r="V1388" s="153">
        <v>3.0920711004999997</v>
      </c>
      <c r="W1388" s="153">
        <v>1.0914641992</v>
      </c>
      <c r="X1388" s="153">
        <v>0.88929011020000004</v>
      </c>
      <c r="Y1388" s="153">
        <v>0.60697990326000006</v>
      </c>
      <c r="Z1388" s="153">
        <v>0.16786203183000001</v>
      </c>
      <c r="AA1388" s="153">
        <v>0.18885470722</v>
      </c>
      <c r="AB1388" s="178">
        <v>0.14981568123</v>
      </c>
      <c r="AC1388" s="177">
        <v>-0.47693560150999997</v>
      </c>
      <c r="AD1388" s="153">
        <v>-0.15136776981</v>
      </c>
      <c r="AE1388" s="153">
        <v>-0.32109292500000003</v>
      </c>
      <c r="AF1388" s="181">
        <v>100.50500460000001</v>
      </c>
      <c r="AG1388" s="180">
        <v>2650147.4742999999</v>
      </c>
      <c r="AH1388" s="180">
        <v>-264854.82594000001</v>
      </c>
      <c r="AI1388" s="128" t="s">
        <v>46</v>
      </c>
      <c r="AJ1388" s="128" t="s">
        <v>46</v>
      </c>
      <c r="AK1388" s="128" t="s">
        <v>46</v>
      </c>
    </row>
    <row r="1389" spans="1:37" ht="14.75" customHeight="1" x14ac:dyDescent="0.35">
      <c r="A1389" s="8"/>
      <c r="B1389" s="129">
        <v>28320600000156</v>
      </c>
      <c r="C1389" s="125" t="s">
        <v>9159</v>
      </c>
      <c r="D1389" s="122"/>
      <c r="E1389" s="126" t="s">
        <v>438</v>
      </c>
      <c r="F1389" s="126" t="s">
        <v>114</v>
      </c>
      <c r="G1389" s="126" t="s">
        <v>4426</v>
      </c>
      <c r="H1389" s="127">
        <v>500</v>
      </c>
      <c r="I1389" s="127">
        <v>100</v>
      </c>
      <c r="J1389" s="127">
        <v>100</v>
      </c>
      <c r="K1389" s="126" t="s">
        <v>216</v>
      </c>
      <c r="L1389" s="126" t="s">
        <v>3378</v>
      </c>
      <c r="M1389" s="153">
        <v>0.01</v>
      </c>
      <c r="N1389" s="128" t="s">
        <v>46</v>
      </c>
      <c r="O1389" s="155">
        <v>43063</v>
      </c>
      <c r="P1389" s="153">
        <v>2.914267437E-2</v>
      </c>
      <c r="Q1389" s="153">
        <v>0.12102451723</v>
      </c>
      <c r="R1389" s="153">
        <v>0.17594112591</v>
      </c>
      <c r="S1389" s="153">
        <v>0.69341038889000006</v>
      </c>
      <c r="T1389" s="153">
        <v>1.3229106869</v>
      </c>
      <c r="U1389" s="153">
        <v>2.3888803336</v>
      </c>
      <c r="V1389" s="153">
        <v>1.1679795643999999</v>
      </c>
      <c r="W1389" s="153">
        <v>1.3213783074000001</v>
      </c>
      <c r="X1389" s="153">
        <v>2.6841934293000005</v>
      </c>
      <c r="Y1389" s="153">
        <v>3.0949510529000004</v>
      </c>
      <c r="Z1389" s="153">
        <v>0.20643135236999999</v>
      </c>
      <c r="AA1389" s="153">
        <v>0.21405143755</v>
      </c>
      <c r="AB1389" s="178">
        <v>0.29046064207</v>
      </c>
      <c r="AC1389" s="177">
        <v>0.46611783499999998</v>
      </c>
      <c r="AD1389" s="153">
        <v>-0.20232102143</v>
      </c>
      <c r="AE1389" s="153">
        <v>-0.34011241818000004</v>
      </c>
      <c r="AF1389" s="181">
        <v>3325.6444885999999</v>
      </c>
      <c r="AG1389" s="180">
        <v>281566.58539999998</v>
      </c>
      <c r="AH1389" s="180">
        <v>-8673.8350599999994</v>
      </c>
      <c r="AI1389" s="128" t="s">
        <v>46</v>
      </c>
      <c r="AJ1389" s="128" t="s">
        <v>46</v>
      </c>
      <c r="AK1389" s="128" t="s">
        <v>46</v>
      </c>
    </row>
    <row r="1390" spans="1:37" ht="14.75" customHeight="1" x14ac:dyDescent="0.35">
      <c r="A1390" s="8"/>
      <c r="B1390" s="129">
        <v>2895694000106</v>
      </c>
      <c r="C1390" s="125" t="s">
        <v>9160</v>
      </c>
      <c r="D1390" s="122" t="s">
        <v>3393</v>
      </c>
      <c r="E1390" s="126" t="s">
        <v>438</v>
      </c>
      <c r="F1390" s="126" t="s">
        <v>114</v>
      </c>
      <c r="G1390" s="126" t="s">
        <v>115</v>
      </c>
      <c r="H1390" s="127">
        <v>5000</v>
      </c>
      <c r="I1390" s="127">
        <v>1000</v>
      </c>
      <c r="J1390" s="127">
        <v>1000</v>
      </c>
      <c r="K1390" s="126" t="s">
        <v>216</v>
      </c>
      <c r="L1390" s="126" t="s">
        <v>223</v>
      </c>
      <c r="M1390" s="153">
        <v>0.02</v>
      </c>
      <c r="N1390" s="128" t="s">
        <v>7647</v>
      </c>
      <c r="O1390" s="155">
        <v>36152</v>
      </c>
      <c r="P1390" s="153">
        <v>4.7402531209000003E-2</v>
      </c>
      <c r="Q1390" s="153">
        <v>0.32355600146999997</v>
      </c>
      <c r="R1390" s="153">
        <v>0.24686707429999999</v>
      </c>
      <c r="S1390" s="153">
        <v>0.41129653658999998</v>
      </c>
      <c r="T1390" s="153">
        <v>0.38072585566999995</v>
      </c>
      <c r="U1390" s="153">
        <v>3.8856754575000001</v>
      </c>
      <c r="V1390" s="153">
        <v>3.1225639756999999</v>
      </c>
      <c r="W1390" s="153">
        <v>1.8540565493000001</v>
      </c>
      <c r="X1390" s="153">
        <v>1.5921299690999999</v>
      </c>
      <c r="Y1390" s="153">
        <v>0.89070857126999992</v>
      </c>
      <c r="Z1390" s="153">
        <v>0.16769960327</v>
      </c>
      <c r="AA1390" s="153">
        <v>0.30205612944999999</v>
      </c>
      <c r="AB1390" s="178">
        <v>0.69400460552999998</v>
      </c>
      <c r="AC1390" s="177">
        <v>0.29158979753999997</v>
      </c>
      <c r="AD1390" s="153">
        <v>-0.10368504557</v>
      </c>
      <c r="AE1390" s="153">
        <v>-0.54061420935999993</v>
      </c>
      <c r="AF1390" s="181">
        <v>5380.2592831000002</v>
      </c>
      <c r="AG1390" s="180">
        <v>40763.634579999998</v>
      </c>
      <c r="AH1390" s="180">
        <v>-5489.62122</v>
      </c>
      <c r="AI1390" s="128" t="s">
        <v>46</v>
      </c>
      <c r="AJ1390" s="128" t="s">
        <v>46</v>
      </c>
      <c r="AK1390" s="128" t="s">
        <v>46</v>
      </c>
    </row>
    <row r="1391" spans="1:37" ht="14.75" customHeight="1" x14ac:dyDescent="0.35">
      <c r="A1391" s="8"/>
      <c r="B1391" s="129">
        <v>12184246000140</v>
      </c>
      <c r="C1391" s="125" t="s">
        <v>9161</v>
      </c>
      <c r="D1391" s="122" t="s">
        <v>3401</v>
      </c>
      <c r="E1391" s="126" t="s">
        <v>8326</v>
      </c>
      <c r="F1391" s="126" t="s">
        <v>114</v>
      </c>
      <c r="G1391" s="126" t="s">
        <v>115</v>
      </c>
      <c r="H1391" s="127">
        <v>10000</v>
      </c>
      <c r="I1391" s="127">
        <v>0</v>
      </c>
      <c r="J1391" s="127">
        <v>5000</v>
      </c>
      <c r="K1391" s="126" t="s">
        <v>269</v>
      </c>
      <c r="L1391" s="126" t="s">
        <v>7434</v>
      </c>
      <c r="M1391" s="153">
        <v>1.9E-2</v>
      </c>
      <c r="N1391" s="128" t="s">
        <v>7504</v>
      </c>
      <c r="O1391" s="155">
        <v>40379</v>
      </c>
      <c r="P1391" s="153">
        <v>5.5359210286E-2</v>
      </c>
      <c r="Q1391" s="153">
        <v>0.26906317126000001</v>
      </c>
      <c r="R1391" s="153">
        <v>0.24587380911000001</v>
      </c>
      <c r="S1391" s="153">
        <v>0.42073448941000002</v>
      </c>
      <c r="T1391" s="153">
        <v>0.57028177000000002</v>
      </c>
      <c r="U1391" s="153">
        <v>4.5378995440000001</v>
      </c>
      <c r="V1391" s="153">
        <v>2.5966663018000005</v>
      </c>
      <c r="W1391" s="153">
        <v>1.8465967864000001</v>
      </c>
      <c r="X1391" s="153">
        <v>1.6286643091999999</v>
      </c>
      <c r="Y1391" s="153">
        <v>1.3341748479</v>
      </c>
      <c r="Z1391" s="153">
        <v>0.13937695936</v>
      </c>
      <c r="AA1391" s="153">
        <v>0.19320581744999998</v>
      </c>
      <c r="AB1391" s="178">
        <v>0.79450772184999996</v>
      </c>
      <c r="AC1391" s="177">
        <v>0.1580744144</v>
      </c>
      <c r="AD1391" s="153">
        <v>-7.0821301720999999E-2</v>
      </c>
      <c r="AE1391" s="153">
        <v>-0.48583675368000001</v>
      </c>
      <c r="AF1391" s="181">
        <v>4.8252126999999998</v>
      </c>
      <c r="AG1391" s="180">
        <v>149817.5048</v>
      </c>
      <c r="AH1391" s="180">
        <v>5519.2180900000003</v>
      </c>
      <c r="AI1391" s="128" t="s">
        <v>46</v>
      </c>
      <c r="AJ1391" s="128" t="s">
        <v>46</v>
      </c>
      <c r="AK1391" s="128" t="s">
        <v>46</v>
      </c>
    </row>
    <row r="1392" spans="1:37" ht="14.75" customHeight="1" x14ac:dyDescent="0.35">
      <c r="A1392" s="8"/>
      <c r="B1392" s="129">
        <v>41686811000175</v>
      </c>
      <c r="C1392" s="125" t="s">
        <v>9162</v>
      </c>
      <c r="D1392" s="122"/>
      <c r="E1392" s="126" t="s">
        <v>7464</v>
      </c>
      <c r="F1392" s="126" t="s">
        <v>114</v>
      </c>
      <c r="G1392" s="126" t="s">
        <v>4426</v>
      </c>
      <c r="H1392" s="127">
        <v>1000</v>
      </c>
      <c r="I1392" s="127">
        <v>1000</v>
      </c>
      <c r="J1392" s="127">
        <v>1000</v>
      </c>
      <c r="K1392" s="126" t="s">
        <v>216</v>
      </c>
      <c r="L1392" s="126" t="s">
        <v>3378</v>
      </c>
      <c r="M1392" s="153">
        <v>0.01</v>
      </c>
      <c r="N1392" s="128" t="s">
        <v>46</v>
      </c>
      <c r="O1392" s="155">
        <v>44336</v>
      </c>
      <c r="P1392" s="153">
        <v>-3.6101745567E-2</v>
      </c>
      <c r="Q1392" s="153">
        <v>-0.10336525517</v>
      </c>
      <c r="R1392" s="153">
        <v>-3.8256034818000002E-2</v>
      </c>
      <c r="S1392" s="153">
        <v>0.25871506298000002</v>
      </c>
      <c r="T1392" s="153">
        <v>0.39883929241999999</v>
      </c>
      <c r="U1392" s="153">
        <v>-2.9593286085999999</v>
      </c>
      <c r="V1392" s="153">
        <v>-0.99755411946999994</v>
      </c>
      <c r="W1392" s="153">
        <v>-0.28731596590999997</v>
      </c>
      <c r="X1392" s="153">
        <v>1.0014866855</v>
      </c>
      <c r="Y1392" s="153">
        <v>0.93308497708000004</v>
      </c>
      <c r="Z1392" s="153">
        <v>0.19083980650000001</v>
      </c>
      <c r="AA1392" s="153">
        <v>0.20380821902000001</v>
      </c>
      <c r="AB1392" s="178">
        <v>-0.71347475774000002</v>
      </c>
      <c r="AC1392" s="177">
        <v>-0.35009364878999999</v>
      </c>
      <c r="AD1392" s="153">
        <v>-0.18995063442999999</v>
      </c>
      <c r="AE1392" s="153">
        <v>-0.38666607138999998</v>
      </c>
      <c r="AF1392" s="181">
        <v>1.0656755</v>
      </c>
      <c r="AG1392" s="180">
        <v>21927.31107</v>
      </c>
      <c r="AH1392" s="180">
        <v>-3036.4289399999998</v>
      </c>
      <c r="AI1392" s="128" t="s">
        <v>46</v>
      </c>
      <c r="AJ1392" s="128" t="s">
        <v>46</v>
      </c>
      <c r="AK1392" s="128" t="s">
        <v>46</v>
      </c>
    </row>
    <row r="1393" spans="1:37" ht="14.75" customHeight="1" x14ac:dyDescent="0.35">
      <c r="A1393" s="8"/>
      <c r="B1393" s="129">
        <v>38150724000194</v>
      </c>
      <c r="C1393" s="125" t="s">
        <v>9163</v>
      </c>
      <c r="D1393" s="122"/>
      <c r="E1393" s="126" t="s">
        <v>8346</v>
      </c>
      <c r="F1393" s="126" t="s">
        <v>114</v>
      </c>
      <c r="G1393" s="126" t="s">
        <v>115</v>
      </c>
      <c r="H1393" s="127">
        <v>10000</v>
      </c>
      <c r="I1393" s="127">
        <v>1000</v>
      </c>
      <c r="J1393" s="127">
        <v>5000</v>
      </c>
      <c r="K1393" s="126" t="s">
        <v>214</v>
      </c>
      <c r="L1393" s="126" t="s">
        <v>3556</v>
      </c>
      <c r="M1393" s="153">
        <v>5.5000000000000005E-3</v>
      </c>
      <c r="N1393" s="128" t="s">
        <v>46</v>
      </c>
      <c r="O1393" s="155">
        <v>44207</v>
      </c>
      <c r="P1393" s="153">
        <v>3.2239625799999998E-2</v>
      </c>
      <c r="Q1393" s="153">
        <v>0.29631046832999997</v>
      </c>
      <c r="R1393" s="153">
        <v>0.10791288712</v>
      </c>
      <c r="S1393" s="153">
        <v>0.17892082771999998</v>
      </c>
      <c r="T1393" s="153">
        <v>0.23860224073000003</v>
      </c>
      <c r="U1393" s="153">
        <v>2.6427433206000002</v>
      </c>
      <c r="V1393" s="153">
        <v>2.8596236504000001</v>
      </c>
      <c r="W1393" s="153">
        <v>0.81046286021000002</v>
      </c>
      <c r="X1393" s="153">
        <v>0.69260299216999999</v>
      </c>
      <c r="Y1393" s="153">
        <v>0.55821021287000006</v>
      </c>
      <c r="Z1393" s="153">
        <v>0.17788071767999999</v>
      </c>
      <c r="AA1393" s="153">
        <v>0.18657212916999999</v>
      </c>
      <c r="AB1393" s="178">
        <v>-3.8036403075000003E-2</v>
      </c>
      <c r="AC1393" s="177">
        <v>-0.39752574644999999</v>
      </c>
      <c r="AD1393" s="153">
        <v>-0.16129515667</v>
      </c>
      <c r="AE1393" s="153">
        <v>-0.40316933686</v>
      </c>
      <c r="AF1393" s="181">
        <v>2.5701601799999998</v>
      </c>
      <c r="AG1393" s="180">
        <v>11108.156230000001</v>
      </c>
      <c r="AH1393" s="180">
        <v>-733.54624000000001</v>
      </c>
      <c r="AI1393" s="128" t="s">
        <v>46</v>
      </c>
      <c r="AJ1393" s="128" t="s">
        <v>46</v>
      </c>
      <c r="AK1393" s="128" t="s">
        <v>46</v>
      </c>
    </row>
    <row r="1394" spans="1:37" ht="14.75" customHeight="1" x14ac:dyDescent="0.35">
      <c r="A1394" s="8"/>
      <c r="B1394" s="129">
        <v>21549578000171</v>
      </c>
      <c r="C1394" s="125" t="s">
        <v>9164</v>
      </c>
      <c r="D1394" s="122"/>
      <c r="E1394" s="126" t="s">
        <v>9165</v>
      </c>
      <c r="F1394" s="126" t="s">
        <v>114</v>
      </c>
      <c r="G1394" s="126" t="s">
        <v>115</v>
      </c>
      <c r="H1394" s="127">
        <v>500</v>
      </c>
      <c r="I1394" s="127">
        <v>100</v>
      </c>
      <c r="J1394" s="127">
        <v>500</v>
      </c>
      <c r="K1394" s="126" t="s">
        <v>216</v>
      </c>
      <c r="L1394" s="126" t="s">
        <v>223</v>
      </c>
      <c r="M1394" s="153">
        <v>6.7000000000000002E-3</v>
      </c>
      <c r="N1394" s="128" t="s">
        <v>9166</v>
      </c>
      <c r="O1394" s="155">
        <v>45523</v>
      </c>
      <c r="P1394" s="153">
        <v>3.8293606016000001E-2</v>
      </c>
      <c r="Q1394" s="153">
        <v>0.33974532349000003</v>
      </c>
      <c r="R1394" s="153">
        <v>0.20333238556000002</v>
      </c>
      <c r="S1394" s="153" t="s">
        <v>46</v>
      </c>
      <c r="T1394" s="153" t="s">
        <v>46</v>
      </c>
      <c r="U1394" s="153">
        <v>3.1389995699000002</v>
      </c>
      <c r="V1394" s="153">
        <v>3.2788033700999999</v>
      </c>
      <c r="W1394" s="153">
        <v>1.5270960787000001</v>
      </c>
      <c r="X1394" s="153" t="s">
        <v>46</v>
      </c>
      <c r="Y1394" s="153" t="s">
        <v>46</v>
      </c>
      <c r="Z1394" s="153">
        <v>0.15148786599</v>
      </c>
      <c r="AA1394" s="153">
        <v>0.14881068844000001</v>
      </c>
      <c r="AB1394" s="178">
        <v>0.49218558178999999</v>
      </c>
      <c r="AC1394" s="177">
        <v>0.16276682147999999</v>
      </c>
      <c r="AD1394" s="153">
        <v>-0.12642165849000001</v>
      </c>
      <c r="AE1394" s="153">
        <v>-0.14715502029999999</v>
      </c>
      <c r="AF1394" s="181">
        <v>2.9375744300000002</v>
      </c>
      <c r="AG1394" s="180">
        <v>23289.693019999999</v>
      </c>
      <c r="AH1394" s="180">
        <v>0</v>
      </c>
      <c r="AI1394" s="128" t="s">
        <v>46</v>
      </c>
      <c r="AJ1394" s="128" t="s">
        <v>46</v>
      </c>
      <c r="AK1394" s="128" t="s">
        <v>46</v>
      </c>
    </row>
    <row r="1395" spans="1:37" ht="14.75" customHeight="1" x14ac:dyDescent="0.35">
      <c r="A1395" s="8"/>
      <c r="B1395" s="129">
        <v>24572511000146</v>
      </c>
      <c r="C1395" s="125" t="s">
        <v>9167</v>
      </c>
      <c r="D1395" s="122" t="s">
        <v>3394</v>
      </c>
      <c r="E1395" s="126" t="s">
        <v>9168</v>
      </c>
      <c r="F1395" s="126" t="s">
        <v>163</v>
      </c>
      <c r="G1395" s="126" t="s">
        <v>3547</v>
      </c>
      <c r="H1395" s="127">
        <v>100</v>
      </c>
      <c r="I1395" s="127">
        <v>0</v>
      </c>
      <c r="J1395" s="127">
        <v>100</v>
      </c>
      <c r="K1395" s="126" t="s">
        <v>215</v>
      </c>
      <c r="L1395" s="126" t="s">
        <v>216</v>
      </c>
      <c r="M1395" s="153">
        <v>5.0000000000000001E-3</v>
      </c>
      <c r="N1395" s="128" t="s">
        <v>7526</v>
      </c>
      <c r="O1395" s="155">
        <v>42605</v>
      </c>
      <c r="P1395" s="153">
        <v>1.383117453E-2</v>
      </c>
      <c r="Q1395" s="153">
        <v>0.11344844317</v>
      </c>
      <c r="R1395" s="153">
        <v>0.13838140125000001</v>
      </c>
      <c r="S1395" s="153">
        <v>0.27760382486000001</v>
      </c>
      <c r="T1395" s="153">
        <v>0.45709902707</v>
      </c>
      <c r="U1395" s="153">
        <v>1.1337676291000001</v>
      </c>
      <c r="V1395" s="153">
        <v>1.0948646297</v>
      </c>
      <c r="W1395" s="153">
        <v>1.0392918699</v>
      </c>
      <c r="X1395" s="153">
        <v>1.0746051321999999</v>
      </c>
      <c r="Y1395" s="153">
        <v>1.0693836924</v>
      </c>
      <c r="Z1395" s="153">
        <v>2.8880669177000001E-3</v>
      </c>
      <c r="AA1395" s="153">
        <v>8.5125875303000004E-3</v>
      </c>
      <c r="AB1395" s="178">
        <v>1.7501057051</v>
      </c>
      <c r="AC1395" s="177">
        <v>0.25334063296999998</v>
      </c>
      <c r="AD1395" s="153">
        <v>-1.5544330862000001E-3</v>
      </c>
      <c r="AE1395" s="153">
        <v>-5.6378023751999996E-2</v>
      </c>
      <c r="AF1395" s="181">
        <v>220.59412111</v>
      </c>
      <c r="AG1395" s="180">
        <v>142942.52578</v>
      </c>
      <c r="AH1395" s="180">
        <v>-7018.2964700000002</v>
      </c>
      <c r="AI1395" s="128" t="s">
        <v>46</v>
      </c>
      <c r="AJ1395" s="128" t="s">
        <v>46</v>
      </c>
      <c r="AK1395" s="128" t="s">
        <v>46</v>
      </c>
    </row>
    <row r="1396" spans="1:37" ht="14.75" customHeight="1" x14ac:dyDescent="0.35">
      <c r="A1396" s="8"/>
      <c r="B1396" s="129">
        <v>58893245000175</v>
      </c>
      <c r="C1396" s="125" t="s">
        <v>9169</v>
      </c>
      <c r="D1396" s="122"/>
      <c r="E1396" s="126" t="s">
        <v>9168</v>
      </c>
      <c r="F1396" s="126" t="s">
        <v>114</v>
      </c>
      <c r="G1396" s="126" t="s">
        <v>115</v>
      </c>
      <c r="H1396" s="127" t="s">
        <v>46</v>
      </c>
      <c r="I1396" s="127" t="s">
        <v>46</v>
      </c>
      <c r="J1396" s="127" t="s">
        <v>46</v>
      </c>
      <c r="K1396" s="126" t="s">
        <v>220</v>
      </c>
      <c r="L1396" s="126" t="s">
        <v>268</v>
      </c>
      <c r="M1396" s="153">
        <v>0.02</v>
      </c>
      <c r="N1396" s="128" t="s">
        <v>46</v>
      </c>
      <c r="O1396" s="155">
        <v>45678</v>
      </c>
      <c r="P1396" s="153">
        <v>4.9964275613E-2</v>
      </c>
      <c r="Q1396" s="153" t="s">
        <v>46</v>
      </c>
      <c r="R1396" s="153" t="s">
        <v>46</v>
      </c>
      <c r="S1396" s="153" t="s">
        <v>46</v>
      </c>
      <c r="T1396" s="153" t="s">
        <v>46</v>
      </c>
      <c r="U1396" s="153">
        <v>4.0956665087999999</v>
      </c>
      <c r="V1396" s="153" t="s">
        <v>46</v>
      </c>
      <c r="W1396" s="153" t="s">
        <v>46</v>
      </c>
      <c r="X1396" s="153" t="s">
        <v>46</v>
      </c>
      <c r="Y1396" s="153" t="s">
        <v>46</v>
      </c>
      <c r="Z1396" s="153" t="s">
        <v>46</v>
      </c>
      <c r="AA1396" s="153">
        <v>0.18723447616000002</v>
      </c>
      <c r="AB1396" s="178" t="s">
        <v>46</v>
      </c>
      <c r="AC1396" s="177">
        <v>1.6097911563</v>
      </c>
      <c r="AD1396" s="153">
        <v>-8.8557370730000001E-2</v>
      </c>
      <c r="AE1396" s="153">
        <v>-8.8557370730000001E-2</v>
      </c>
      <c r="AF1396" s="181">
        <v>1.29997948</v>
      </c>
      <c r="AG1396" s="180">
        <v>69253.679600000003</v>
      </c>
      <c r="AH1396" s="180">
        <v>149.44438</v>
      </c>
      <c r="AI1396" s="128" t="s">
        <v>46</v>
      </c>
      <c r="AJ1396" s="128" t="s">
        <v>46</v>
      </c>
      <c r="AK1396" s="128" t="s">
        <v>46</v>
      </c>
    </row>
    <row r="1397" spans="1:37" ht="14.75" customHeight="1" x14ac:dyDescent="0.35">
      <c r="A1397" s="8"/>
      <c r="B1397" s="129">
        <v>57681617000137</v>
      </c>
      <c r="C1397" s="125" t="s">
        <v>9170</v>
      </c>
      <c r="D1397" s="122"/>
      <c r="E1397" s="126" t="s">
        <v>9168</v>
      </c>
      <c r="F1397" s="126" t="s">
        <v>114</v>
      </c>
      <c r="G1397" s="126" t="s">
        <v>4919</v>
      </c>
      <c r="H1397" s="127" t="s">
        <v>46</v>
      </c>
      <c r="I1397" s="127" t="s">
        <v>46</v>
      </c>
      <c r="J1397" s="127" t="s">
        <v>46</v>
      </c>
      <c r="K1397" s="126" t="s">
        <v>220</v>
      </c>
      <c r="L1397" s="126" t="s">
        <v>268</v>
      </c>
      <c r="M1397" s="153">
        <v>0.01</v>
      </c>
      <c r="N1397" s="128" t="s">
        <v>46</v>
      </c>
      <c r="O1397" s="155">
        <v>45582</v>
      </c>
      <c r="P1397" s="153">
        <v>5.8936415726000002E-2</v>
      </c>
      <c r="Q1397" s="153">
        <v>0.40035743728000001</v>
      </c>
      <c r="R1397" s="153" t="s">
        <v>46</v>
      </c>
      <c r="S1397" s="153" t="s">
        <v>46</v>
      </c>
      <c r="T1397" s="153" t="s">
        <v>46</v>
      </c>
      <c r="U1397" s="153">
        <v>4.8311298638000002</v>
      </c>
      <c r="V1397" s="153">
        <v>3.8637568314999999</v>
      </c>
      <c r="W1397" s="153" t="s">
        <v>46</v>
      </c>
      <c r="X1397" s="153" t="s">
        <v>46</v>
      </c>
      <c r="Y1397" s="153" t="s">
        <v>46</v>
      </c>
      <c r="Z1397" s="153">
        <v>0.25030368463999997</v>
      </c>
      <c r="AA1397" s="153">
        <v>0.25030368463999997</v>
      </c>
      <c r="AB1397" s="178">
        <v>0.22614574850999999</v>
      </c>
      <c r="AC1397" s="177">
        <v>0.22614574850999999</v>
      </c>
      <c r="AD1397" s="153">
        <v>-0.19287057000000002</v>
      </c>
      <c r="AE1397" s="153">
        <v>-0.19287057000000002</v>
      </c>
      <c r="AF1397" s="181">
        <v>1.15280414</v>
      </c>
      <c r="AG1397" s="180">
        <v>34187.753129999997</v>
      </c>
      <c r="AH1397" s="180">
        <v>402.94251000000003</v>
      </c>
      <c r="AI1397" s="128" t="s">
        <v>46</v>
      </c>
      <c r="AJ1397" s="128" t="s">
        <v>46</v>
      </c>
      <c r="AK1397" s="128" t="s">
        <v>46</v>
      </c>
    </row>
    <row r="1398" spans="1:37" ht="14.75" customHeight="1" x14ac:dyDescent="0.35">
      <c r="A1398" s="8"/>
      <c r="B1398" s="129">
        <v>8708502000183</v>
      </c>
      <c r="C1398" s="125" t="s">
        <v>9171</v>
      </c>
      <c r="D1398" s="122" t="s">
        <v>3393</v>
      </c>
      <c r="E1398" s="126" t="s">
        <v>9172</v>
      </c>
      <c r="F1398" s="126" t="s">
        <v>163</v>
      </c>
      <c r="G1398" s="126" t="s">
        <v>3547</v>
      </c>
      <c r="H1398" s="127">
        <v>500000</v>
      </c>
      <c r="I1398" s="127">
        <v>50</v>
      </c>
      <c r="J1398" s="127">
        <v>1000</v>
      </c>
      <c r="K1398" s="126" t="s">
        <v>215</v>
      </c>
      <c r="L1398" s="126" t="s">
        <v>216</v>
      </c>
      <c r="M1398" s="153">
        <v>6.8000000000000005E-3</v>
      </c>
      <c r="N1398" s="128" t="s">
        <v>46</v>
      </c>
      <c r="O1398" s="155">
        <v>39353</v>
      </c>
      <c r="P1398" s="153">
        <v>-1.7274685178999998E-3</v>
      </c>
      <c r="Q1398" s="153">
        <v>3.1059043132999998E-2</v>
      </c>
      <c r="R1398" s="153">
        <v>1.9949622284999999E-2</v>
      </c>
      <c r="S1398" s="153">
        <v>0.14102983231999999</v>
      </c>
      <c r="T1398" s="153">
        <v>0.30278071637999998</v>
      </c>
      <c r="U1398" s="153">
        <v>-0.14160387330000002</v>
      </c>
      <c r="V1398" s="153">
        <v>0.29974362634999996</v>
      </c>
      <c r="W1398" s="153">
        <v>0.14982851785999998</v>
      </c>
      <c r="X1398" s="153">
        <v>0.54592684986000006</v>
      </c>
      <c r="Y1398" s="153">
        <v>0.70835582947000009</v>
      </c>
      <c r="Z1398" s="153">
        <v>4.1169510520000001E-2</v>
      </c>
      <c r="AA1398" s="153">
        <v>1.2366685216E-2</v>
      </c>
      <c r="AB1398" s="178">
        <v>-2.4430151014999999</v>
      </c>
      <c r="AC1398" s="177">
        <v>-0.73977580605000004</v>
      </c>
      <c r="AD1398" s="153">
        <v>-3.0770718171999997E-2</v>
      </c>
      <c r="AE1398" s="153">
        <v>-3.9644306328999998E-2</v>
      </c>
      <c r="AF1398" s="181">
        <v>4.5903459</v>
      </c>
      <c r="AG1398" s="180">
        <v>21927.542700000002</v>
      </c>
      <c r="AH1398" s="180">
        <v>-3906.4630499999998</v>
      </c>
      <c r="AI1398" s="128" t="s">
        <v>46</v>
      </c>
      <c r="AJ1398" s="128" t="s">
        <v>46</v>
      </c>
      <c r="AK1398" s="128" t="s">
        <v>46</v>
      </c>
    </row>
    <row r="1399" spans="1:37" ht="14.75" customHeight="1" x14ac:dyDescent="0.35">
      <c r="A1399" s="8"/>
      <c r="B1399" s="129">
        <v>26434293000109</v>
      </c>
      <c r="C1399" s="125" t="s">
        <v>9173</v>
      </c>
      <c r="D1399" s="122" t="s">
        <v>3395</v>
      </c>
      <c r="E1399" s="126" t="s">
        <v>9172</v>
      </c>
      <c r="F1399" s="126" t="s">
        <v>163</v>
      </c>
      <c r="G1399" s="126" t="s">
        <v>3566</v>
      </c>
      <c r="H1399" s="127">
        <v>1000</v>
      </c>
      <c r="I1399" s="127">
        <v>500</v>
      </c>
      <c r="J1399" s="127">
        <v>1000</v>
      </c>
      <c r="K1399" s="126" t="s">
        <v>215</v>
      </c>
      <c r="L1399" s="126" t="s">
        <v>216</v>
      </c>
      <c r="M1399" s="153">
        <v>4.5000000000000005E-3</v>
      </c>
      <c r="N1399" s="128" t="s">
        <v>46</v>
      </c>
      <c r="O1399" s="155">
        <v>42759</v>
      </c>
      <c r="P1399" s="153">
        <v>1.2310839922000001E-2</v>
      </c>
      <c r="Q1399" s="153">
        <v>0.10596608181</v>
      </c>
      <c r="R1399" s="153">
        <v>0.13050968182</v>
      </c>
      <c r="S1399" s="153">
        <v>0.26728730000000001</v>
      </c>
      <c r="T1399" s="153">
        <v>0.44983019125000001</v>
      </c>
      <c r="U1399" s="153">
        <v>1.0091429155</v>
      </c>
      <c r="V1399" s="153">
        <v>1.0226540946</v>
      </c>
      <c r="W1399" s="153">
        <v>0.98017255244000001</v>
      </c>
      <c r="X1399" s="153">
        <v>1.0346698375000001</v>
      </c>
      <c r="Y1399" s="153">
        <v>1.0523782427000001</v>
      </c>
      <c r="Z1399" s="153">
        <v>2.2866706068000002E-3</v>
      </c>
      <c r="AA1399" s="153">
        <v>9.0057668800999999E-3</v>
      </c>
      <c r="AB1399" s="178">
        <v>-1.1715927649</v>
      </c>
      <c r="AC1399" s="177">
        <v>-0.2701074671</v>
      </c>
      <c r="AD1399" s="153">
        <v>-4.2290834994999996E-4</v>
      </c>
      <c r="AE1399" s="153">
        <v>-5.9437576329E-2</v>
      </c>
      <c r="AF1399" s="181">
        <v>2.0096403500000002</v>
      </c>
      <c r="AG1399" s="180">
        <v>33209.750659999998</v>
      </c>
      <c r="AH1399" s="180">
        <v>-10437.031489999999</v>
      </c>
      <c r="AI1399" s="128" t="s">
        <v>46</v>
      </c>
      <c r="AJ1399" s="128" t="s">
        <v>46</v>
      </c>
      <c r="AK1399" s="128" t="s">
        <v>46</v>
      </c>
    </row>
    <row r="1400" spans="1:37" ht="14.75" customHeight="1" x14ac:dyDescent="0.35">
      <c r="A1400" s="8"/>
      <c r="B1400" s="129">
        <v>42405077000191</v>
      </c>
      <c r="C1400" s="125" t="s">
        <v>9174</v>
      </c>
      <c r="D1400" s="122"/>
      <c r="E1400" s="126" t="s">
        <v>7590</v>
      </c>
      <c r="F1400" s="126" t="s">
        <v>114</v>
      </c>
      <c r="G1400" s="126" t="s">
        <v>115</v>
      </c>
      <c r="H1400" s="127" t="s">
        <v>46</v>
      </c>
      <c r="I1400" s="127" t="s">
        <v>46</v>
      </c>
      <c r="J1400" s="127" t="s">
        <v>46</v>
      </c>
      <c r="K1400" s="126" t="s">
        <v>214</v>
      </c>
      <c r="L1400" s="126" t="s">
        <v>3556</v>
      </c>
      <c r="M1400" s="153">
        <v>0.01</v>
      </c>
      <c r="N1400" s="128" t="s">
        <v>46</v>
      </c>
      <c r="O1400" s="155">
        <v>44488</v>
      </c>
      <c r="P1400" s="153">
        <v>3.7608987825000002E-2</v>
      </c>
      <c r="Q1400" s="153">
        <v>0.28338799244000001</v>
      </c>
      <c r="R1400" s="153">
        <v>0.14211996282</v>
      </c>
      <c r="S1400" s="153">
        <v>0.18877794295</v>
      </c>
      <c r="T1400" s="153">
        <v>0.30297860780000002</v>
      </c>
      <c r="U1400" s="153">
        <v>3.0828801172999998</v>
      </c>
      <c r="V1400" s="153">
        <v>2.7349118307999998</v>
      </c>
      <c r="W1400" s="153">
        <v>1.0673697519000001</v>
      </c>
      <c r="X1400" s="153">
        <v>0.73075991099000004</v>
      </c>
      <c r="Y1400" s="153">
        <v>0.70881879667999992</v>
      </c>
      <c r="Z1400" s="153">
        <v>0.16266892015000001</v>
      </c>
      <c r="AA1400" s="153">
        <v>0.16661193346</v>
      </c>
      <c r="AB1400" s="178">
        <v>0.13134962232</v>
      </c>
      <c r="AC1400" s="177">
        <v>-0.39332867988999998</v>
      </c>
      <c r="AD1400" s="153">
        <v>-0.12716821051999999</v>
      </c>
      <c r="AE1400" s="153">
        <v>-0.22044726928</v>
      </c>
      <c r="AF1400" s="181">
        <v>1.1449795</v>
      </c>
      <c r="AG1400" s="180">
        <v>13791.509700000001</v>
      </c>
      <c r="AH1400" s="180">
        <v>-22104.085760000002</v>
      </c>
      <c r="AI1400" s="128" t="s">
        <v>46</v>
      </c>
      <c r="AJ1400" s="128" t="s">
        <v>46</v>
      </c>
      <c r="AK1400" s="128" t="s">
        <v>46</v>
      </c>
    </row>
    <row r="1401" spans="1:37" ht="14.75" customHeight="1" x14ac:dyDescent="0.35">
      <c r="A1401" s="8"/>
      <c r="B1401" s="129">
        <v>45598817000141</v>
      </c>
      <c r="C1401" s="125" t="s">
        <v>9175</v>
      </c>
      <c r="D1401" s="122"/>
      <c r="E1401" s="126" t="s">
        <v>7590</v>
      </c>
      <c r="F1401" s="126" t="s">
        <v>114</v>
      </c>
      <c r="G1401" s="126" t="s">
        <v>7530</v>
      </c>
      <c r="H1401" s="127" t="s">
        <v>46</v>
      </c>
      <c r="I1401" s="127" t="s">
        <v>46</v>
      </c>
      <c r="J1401" s="127" t="s">
        <v>46</v>
      </c>
      <c r="K1401" s="126" t="s">
        <v>216</v>
      </c>
      <c r="L1401" s="126" t="s">
        <v>3378</v>
      </c>
      <c r="M1401" s="153">
        <v>2E-3</v>
      </c>
      <c r="N1401" s="128" t="s">
        <v>46</v>
      </c>
      <c r="O1401" s="155">
        <v>44726</v>
      </c>
      <c r="P1401" s="153">
        <v>0.16261092679</v>
      </c>
      <c r="Q1401" s="153">
        <v>0.619855885</v>
      </c>
      <c r="R1401" s="153">
        <v>0.44099040961999997</v>
      </c>
      <c r="S1401" s="153">
        <v>0.54972124493000007</v>
      </c>
      <c r="T1401" s="153">
        <v>0.33788274594000001</v>
      </c>
      <c r="U1401" s="153">
        <v>13.329526318999999</v>
      </c>
      <c r="V1401" s="153">
        <v>5.9820854746999998</v>
      </c>
      <c r="W1401" s="153">
        <v>3.3119894965999999</v>
      </c>
      <c r="X1401" s="153">
        <v>2.1279723771999999</v>
      </c>
      <c r="Y1401" s="153">
        <v>0.79047706745000001</v>
      </c>
      <c r="Z1401" s="153">
        <v>0.23012321069</v>
      </c>
      <c r="AA1401" s="153">
        <v>0.27006547704</v>
      </c>
      <c r="AB1401" s="178">
        <v>1.3235245445999999</v>
      </c>
      <c r="AC1401" s="177">
        <v>4.3969236029999997E-2</v>
      </c>
      <c r="AD1401" s="153">
        <v>-0.15201511871999998</v>
      </c>
      <c r="AE1401" s="153">
        <v>-0.40710880707000002</v>
      </c>
      <c r="AF1401" s="181">
        <v>1.3671711799999999</v>
      </c>
      <c r="AG1401" s="180">
        <v>68880.907590000003</v>
      </c>
      <c r="AH1401" s="180">
        <v>-5508.2735599999996</v>
      </c>
      <c r="AI1401" s="128" t="s">
        <v>46</v>
      </c>
      <c r="AJ1401" s="128" t="s">
        <v>46</v>
      </c>
      <c r="AK1401" s="128" t="s">
        <v>46</v>
      </c>
    </row>
    <row r="1402" spans="1:37" ht="14.75" customHeight="1" x14ac:dyDescent="0.35">
      <c r="A1402" s="8"/>
      <c r="B1402" s="129">
        <v>37331342000102</v>
      </c>
      <c r="C1402" s="125" t="s">
        <v>9176</v>
      </c>
      <c r="D1402" s="122"/>
      <c r="E1402" s="126" t="s">
        <v>7590</v>
      </c>
      <c r="F1402" s="126" t="s">
        <v>114</v>
      </c>
      <c r="G1402" s="126" t="s">
        <v>4426</v>
      </c>
      <c r="H1402" s="127">
        <v>5000</v>
      </c>
      <c r="I1402" s="127">
        <v>0</v>
      </c>
      <c r="J1402" s="127">
        <v>0</v>
      </c>
      <c r="K1402" s="126" t="s">
        <v>216</v>
      </c>
      <c r="L1402" s="126" t="s">
        <v>7459</v>
      </c>
      <c r="M1402" s="153">
        <v>8.0000000000000002E-3</v>
      </c>
      <c r="N1402" s="128" t="s">
        <v>46</v>
      </c>
      <c r="O1402" s="155">
        <v>44131</v>
      </c>
      <c r="P1402" s="153">
        <v>-4.1417912457000002E-2</v>
      </c>
      <c r="Q1402" s="153">
        <v>-0.12495236607</v>
      </c>
      <c r="R1402" s="153">
        <v>-3.7988594499000002E-2</v>
      </c>
      <c r="S1402" s="153">
        <v>0.25325986879000001</v>
      </c>
      <c r="T1402" s="153">
        <v>0.36336992913999999</v>
      </c>
      <c r="U1402" s="153">
        <v>-3.3951048990999997</v>
      </c>
      <c r="V1402" s="153">
        <v>-1.2058863232000001</v>
      </c>
      <c r="W1402" s="153">
        <v>-0.28530739721999998</v>
      </c>
      <c r="X1402" s="153">
        <v>0.98036961461000005</v>
      </c>
      <c r="Y1402" s="153">
        <v>0.85010436146000001</v>
      </c>
      <c r="Z1402" s="153">
        <v>0.17854608824999998</v>
      </c>
      <c r="AA1402" s="153">
        <v>0.19042691912999998</v>
      </c>
      <c r="AB1402" s="178">
        <v>-0.77303461242000004</v>
      </c>
      <c r="AC1402" s="177">
        <v>-0.24477222657</v>
      </c>
      <c r="AD1402" s="153">
        <v>-0.14812982044</v>
      </c>
      <c r="AE1402" s="153">
        <v>-0.32793476929999998</v>
      </c>
      <c r="AF1402" s="181">
        <v>117.8897608</v>
      </c>
      <c r="AG1402" s="180">
        <v>62694.266559999996</v>
      </c>
      <c r="AH1402" s="180">
        <v>-2004.8019400000001</v>
      </c>
      <c r="AI1402" s="128" t="s">
        <v>46</v>
      </c>
      <c r="AJ1402" s="128" t="s">
        <v>46</v>
      </c>
      <c r="AK1402" s="128" t="s">
        <v>46</v>
      </c>
    </row>
    <row r="1403" spans="1:37" ht="14.75" customHeight="1" x14ac:dyDescent="0.35">
      <c r="A1403" s="8"/>
      <c r="B1403" s="129">
        <v>37331365000109</v>
      </c>
      <c r="C1403" s="125" t="s">
        <v>9177</v>
      </c>
      <c r="D1403" s="122"/>
      <c r="E1403" s="126" t="s">
        <v>7590</v>
      </c>
      <c r="F1403" s="126" t="s">
        <v>114</v>
      </c>
      <c r="G1403" s="126" t="s">
        <v>4426</v>
      </c>
      <c r="H1403" s="127">
        <v>5000</v>
      </c>
      <c r="I1403" s="127">
        <v>0</v>
      </c>
      <c r="J1403" s="127">
        <v>0</v>
      </c>
      <c r="K1403" s="126" t="s">
        <v>216</v>
      </c>
      <c r="L1403" s="126" t="s">
        <v>7459</v>
      </c>
      <c r="M1403" s="153">
        <v>8.0000000000000002E-3</v>
      </c>
      <c r="N1403" s="128" t="s">
        <v>46</v>
      </c>
      <c r="O1403" s="155">
        <v>44123</v>
      </c>
      <c r="P1403" s="153">
        <v>3.4309639634000001E-2</v>
      </c>
      <c r="Q1403" s="153">
        <v>9.8984194395999994E-2</v>
      </c>
      <c r="R1403" s="153">
        <v>0.56258676768000004</v>
      </c>
      <c r="S1403" s="153">
        <v>1.2411196268</v>
      </c>
      <c r="T1403" s="153">
        <v>1.2630414069</v>
      </c>
      <c r="U1403" s="153">
        <v>2.8124262836000002</v>
      </c>
      <c r="V1403" s="153">
        <v>0.95527351734999999</v>
      </c>
      <c r="W1403" s="153">
        <v>4.2252199250000002</v>
      </c>
      <c r="X1403" s="153">
        <v>4.8043773220999997</v>
      </c>
      <c r="Y1403" s="153">
        <v>2.9548868043000001</v>
      </c>
      <c r="Z1403" s="153">
        <v>0.31212817521000003</v>
      </c>
      <c r="AA1403" s="153">
        <v>0.38486945138</v>
      </c>
      <c r="AB1403" s="178">
        <v>1.4430208885</v>
      </c>
      <c r="AC1403" s="177">
        <v>3.1464833613000002E-3</v>
      </c>
      <c r="AD1403" s="153">
        <v>-0.31444766727000001</v>
      </c>
      <c r="AE1403" s="153">
        <v>-0.70839580239</v>
      </c>
      <c r="AF1403" s="181">
        <v>113.755196</v>
      </c>
      <c r="AG1403" s="180">
        <v>130159.07214</v>
      </c>
      <c r="AH1403" s="180">
        <v>-21163.175770000002</v>
      </c>
      <c r="AI1403" s="128" t="s">
        <v>46</v>
      </c>
      <c r="AJ1403" s="128" t="s">
        <v>46</v>
      </c>
      <c r="AK1403" s="128" t="s">
        <v>46</v>
      </c>
    </row>
    <row r="1404" spans="1:37" ht="14.75" customHeight="1" x14ac:dyDescent="0.35">
      <c r="A1404" s="8"/>
      <c r="B1404" s="129">
        <v>39317019000100</v>
      </c>
      <c r="C1404" s="125" t="s">
        <v>9178</v>
      </c>
      <c r="D1404" s="122"/>
      <c r="E1404" s="126" t="s">
        <v>9179</v>
      </c>
      <c r="F1404" s="126" t="s">
        <v>114</v>
      </c>
      <c r="G1404" s="126" t="s">
        <v>115</v>
      </c>
      <c r="H1404" s="127">
        <v>500</v>
      </c>
      <c r="I1404" s="127">
        <v>100</v>
      </c>
      <c r="J1404" s="127">
        <v>100</v>
      </c>
      <c r="K1404" s="126" t="s">
        <v>214</v>
      </c>
      <c r="L1404" s="126" t="s">
        <v>3556</v>
      </c>
      <c r="M1404" s="153">
        <v>1.9E-2</v>
      </c>
      <c r="N1404" s="128" t="s">
        <v>9180</v>
      </c>
      <c r="O1404" s="155">
        <v>44316</v>
      </c>
      <c r="P1404" s="153">
        <v>3.9755626582999998E-2</v>
      </c>
      <c r="Q1404" s="153">
        <v>0.17626223895999998</v>
      </c>
      <c r="R1404" s="153">
        <v>0.19403201419999999</v>
      </c>
      <c r="S1404" s="153">
        <v>0.63837835628999995</v>
      </c>
      <c r="T1404" s="153">
        <v>0.67024555907999994</v>
      </c>
      <c r="U1404" s="153">
        <v>3.2588441708999998</v>
      </c>
      <c r="V1404" s="153">
        <v>1.7010660137</v>
      </c>
      <c r="W1404" s="153">
        <v>1.4572470943</v>
      </c>
      <c r="X1404" s="153">
        <v>2.4711642871999997</v>
      </c>
      <c r="Y1404" s="153">
        <v>1.5680402458</v>
      </c>
      <c r="Z1404" s="153">
        <v>0.11475696616</v>
      </c>
      <c r="AA1404" s="153">
        <v>0.13839889969999999</v>
      </c>
      <c r="AB1404" s="178">
        <v>0.53006210566</v>
      </c>
      <c r="AC1404" s="177">
        <v>0.51573947318000002</v>
      </c>
      <c r="AD1404" s="153">
        <v>-9.1076461370999992E-2</v>
      </c>
      <c r="AE1404" s="153">
        <v>-0.16728250213999998</v>
      </c>
      <c r="AF1404" s="181">
        <v>2.0949525599999999</v>
      </c>
      <c r="AG1404" s="180">
        <v>61481.614350000003</v>
      </c>
      <c r="AH1404" s="180">
        <v>2979.3459600000001</v>
      </c>
      <c r="AI1404" s="128" t="s">
        <v>46</v>
      </c>
      <c r="AJ1404" s="128" t="s">
        <v>46</v>
      </c>
      <c r="AK1404" s="128" t="s">
        <v>46</v>
      </c>
    </row>
    <row r="1405" spans="1:37" ht="14.75" customHeight="1" x14ac:dyDescent="0.35">
      <c r="A1405" s="8"/>
      <c r="B1405" s="129">
        <v>55070827000163</v>
      </c>
      <c r="C1405" s="125" t="s">
        <v>9181</v>
      </c>
      <c r="D1405" s="122"/>
      <c r="E1405" s="126" t="s">
        <v>9179</v>
      </c>
      <c r="F1405" s="126" t="s">
        <v>114</v>
      </c>
      <c r="G1405" s="126" t="s">
        <v>115</v>
      </c>
      <c r="H1405" s="127">
        <v>100</v>
      </c>
      <c r="I1405" s="127">
        <v>100</v>
      </c>
      <c r="J1405" s="127">
        <v>100</v>
      </c>
      <c r="K1405" s="126" t="s">
        <v>214</v>
      </c>
      <c r="L1405" s="126" t="s">
        <v>3556</v>
      </c>
      <c r="M1405" s="153">
        <v>1.9E-2</v>
      </c>
      <c r="N1405" s="128" t="s">
        <v>8684</v>
      </c>
      <c r="O1405" s="155">
        <v>45460</v>
      </c>
      <c r="P1405" s="153">
        <v>3.956342526E-2</v>
      </c>
      <c r="Q1405" s="153">
        <v>0.17239186563</v>
      </c>
      <c r="R1405" s="153">
        <v>0.19047076140000002</v>
      </c>
      <c r="S1405" s="153" t="s">
        <v>46</v>
      </c>
      <c r="T1405" s="153" t="s">
        <v>46</v>
      </c>
      <c r="U1405" s="153">
        <v>3.2430890635999998</v>
      </c>
      <c r="V1405" s="153">
        <v>1.6637139379000001</v>
      </c>
      <c r="W1405" s="153">
        <v>1.4305008621999999</v>
      </c>
      <c r="X1405" s="153" t="s">
        <v>46</v>
      </c>
      <c r="Y1405" s="153" t="s">
        <v>46</v>
      </c>
      <c r="Z1405" s="153">
        <v>0.11367894494</v>
      </c>
      <c r="AA1405" s="153">
        <v>0.11618131748999999</v>
      </c>
      <c r="AB1405" s="178">
        <v>0.50607308961999997</v>
      </c>
      <c r="AC1405" s="177">
        <v>0.99703344421999995</v>
      </c>
      <c r="AD1405" s="153">
        <v>-9.0414518094000002E-2</v>
      </c>
      <c r="AE1405" s="153">
        <v>-9.0414518094000002E-2</v>
      </c>
      <c r="AF1405" s="181">
        <v>1.33351749</v>
      </c>
      <c r="AG1405" s="180">
        <v>91983.395279999997</v>
      </c>
      <c r="AH1405" s="180">
        <v>20892.936710000002</v>
      </c>
      <c r="AI1405" s="128" t="s">
        <v>46</v>
      </c>
      <c r="AJ1405" s="128" t="s">
        <v>46</v>
      </c>
      <c r="AK1405" s="128" t="s">
        <v>46</v>
      </c>
    </row>
    <row r="1406" spans="1:37" ht="14.75" customHeight="1" x14ac:dyDescent="0.35">
      <c r="A1406" s="8"/>
      <c r="B1406" s="129">
        <v>28075532000107</v>
      </c>
      <c r="C1406" s="125" t="s">
        <v>9182</v>
      </c>
      <c r="D1406" s="122" t="s">
        <v>3393</v>
      </c>
      <c r="E1406" s="126" t="s">
        <v>9183</v>
      </c>
      <c r="F1406" s="126" t="s">
        <v>114</v>
      </c>
      <c r="G1406" s="126" t="s">
        <v>4426</v>
      </c>
      <c r="H1406" s="127">
        <v>1000</v>
      </c>
      <c r="I1406" s="127">
        <v>1000</v>
      </c>
      <c r="J1406" s="127">
        <v>1000</v>
      </c>
      <c r="K1406" s="126" t="s">
        <v>214</v>
      </c>
      <c r="L1406" s="126" t="s">
        <v>7608</v>
      </c>
      <c r="M1406" s="153">
        <v>0.02</v>
      </c>
      <c r="N1406" s="128" t="s">
        <v>7488</v>
      </c>
      <c r="O1406" s="155">
        <v>43018</v>
      </c>
      <c r="P1406" s="153">
        <v>1.8713492191000001E-3</v>
      </c>
      <c r="Q1406" s="153">
        <v>-7.9863938681000002E-2</v>
      </c>
      <c r="R1406" s="153">
        <v>-2.2057013856999997E-3</v>
      </c>
      <c r="S1406" s="153">
        <v>0.29708762946</v>
      </c>
      <c r="T1406" s="153">
        <v>0.48281011443999999</v>
      </c>
      <c r="U1406" s="153">
        <v>0.15339804747999999</v>
      </c>
      <c r="V1406" s="153">
        <v>-0.77074836119000001</v>
      </c>
      <c r="W1406" s="153">
        <v>-1.6565575266000002E-2</v>
      </c>
      <c r="X1406" s="153">
        <v>1.1500269908</v>
      </c>
      <c r="Y1406" s="153">
        <v>1.1295348104</v>
      </c>
      <c r="Z1406" s="153">
        <v>0.15347876753</v>
      </c>
      <c r="AA1406" s="153">
        <v>0.18802537020999999</v>
      </c>
      <c r="AB1406" s="178">
        <v>-0.71398694290999998</v>
      </c>
      <c r="AC1406" s="177">
        <v>0.32888583961000001</v>
      </c>
      <c r="AD1406" s="153">
        <v>-0.18271804685999998</v>
      </c>
      <c r="AE1406" s="153">
        <v>-0.31785004787999999</v>
      </c>
      <c r="AF1406" s="181">
        <v>2.67413861</v>
      </c>
      <c r="AG1406" s="180">
        <v>64819.433900000004</v>
      </c>
      <c r="AH1406" s="180">
        <v>-19959.953280000002</v>
      </c>
      <c r="AI1406" s="128" t="s">
        <v>46</v>
      </c>
      <c r="AJ1406" s="128" t="s">
        <v>46</v>
      </c>
      <c r="AK1406" s="128" t="s">
        <v>46</v>
      </c>
    </row>
    <row r="1407" spans="1:37" ht="14.75" customHeight="1" x14ac:dyDescent="0.35">
      <c r="A1407" s="8"/>
      <c r="B1407" s="129">
        <v>36352424000162</v>
      </c>
      <c r="C1407" s="125" t="s">
        <v>9184</v>
      </c>
      <c r="D1407" s="122"/>
      <c r="E1407" s="126" t="s">
        <v>9183</v>
      </c>
      <c r="F1407" s="126" t="s">
        <v>114</v>
      </c>
      <c r="G1407" s="126" t="s">
        <v>4426</v>
      </c>
      <c r="H1407" s="127">
        <v>1000</v>
      </c>
      <c r="I1407" s="127">
        <v>5000</v>
      </c>
      <c r="J1407" s="127">
        <v>5000</v>
      </c>
      <c r="K1407" s="126" t="s">
        <v>220</v>
      </c>
      <c r="L1407" s="126" t="s">
        <v>799</v>
      </c>
      <c r="M1407" s="153">
        <v>1.2E-2</v>
      </c>
      <c r="N1407" s="128" t="s">
        <v>46</v>
      </c>
      <c r="O1407" s="155">
        <v>44132</v>
      </c>
      <c r="P1407" s="153">
        <v>-1.9785018137999998E-2</v>
      </c>
      <c r="Q1407" s="153">
        <v>-9.7672347524000003E-2</v>
      </c>
      <c r="R1407" s="153">
        <v>-2.9715475845000002E-2</v>
      </c>
      <c r="S1407" s="153">
        <v>0.29722124102999997</v>
      </c>
      <c r="T1407" s="153">
        <v>0.45276505253999999</v>
      </c>
      <c r="U1407" s="153">
        <v>-1.6218154905</v>
      </c>
      <c r="V1407" s="153">
        <v>-0.94261318725999999</v>
      </c>
      <c r="W1407" s="153">
        <v>-0.22317343357</v>
      </c>
      <c r="X1407" s="153">
        <v>1.1505442015</v>
      </c>
      <c r="Y1407" s="153">
        <v>1.0592443539999998</v>
      </c>
      <c r="Z1407" s="153">
        <v>0.14982769732000001</v>
      </c>
      <c r="AA1407" s="153">
        <v>0.18058961980999999</v>
      </c>
      <c r="AB1407" s="178">
        <v>-0.89975589676000001</v>
      </c>
      <c r="AC1407" s="177">
        <v>-0.13485680252999999</v>
      </c>
      <c r="AD1407" s="153">
        <v>-0.17992980231</v>
      </c>
      <c r="AE1407" s="153">
        <v>-0.37034612192999999</v>
      </c>
      <c r="AF1407" s="181">
        <v>1.3315999000000001</v>
      </c>
      <c r="AG1407" s="180">
        <v>11282.27306</v>
      </c>
      <c r="AH1407" s="180">
        <v>-655.26094999999998</v>
      </c>
      <c r="AI1407" s="128" t="s">
        <v>46</v>
      </c>
      <c r="AJ1407" s="128" t="s">
        <v>46</v>
      </c>
      <c r="AK1407" s="128" t="s">
        <v>46</v>
      </c>
    </row>
    <row r="1408" spans="1:37" ht="14.75" customHeight="1" x14ac:dyDescent="0.35">
      <c r="A1408" s="8"/>
      <c r="B1408" s="129">
        <v>10249165000155</v>
      </c>
      <c r="C1408" s="125" t="s">
        <v>9185</v>
      </c>
      <c r="D1408" s="122"/>
      <c r="E1408" s="126" t="s">
        <v>7590</v>
      </c>
      <c r="F1408" s="126" t="s">
        <v>114</v>
      </c>
      <c r="G1408" s="126" t="s">
        <v>115</v>
      </c>
      <c r="H1408" s="127" t="s">
        <v>46</v>
      </c>
      <c r="I1408" s="127" t="s">
        <v>46</v>
      </c>
      <c r="J1408" s="127" t="s">
        <v>46</v>
      </c>
      <c r="K1408" s="126" t="s">
        <v>216</v>
      </c>
      <c r="L1408" s="126" t="s">
        <v>224</v>
      </c>
      <c r="M1408" s="153">
        <v>5.0000000000000001E-3</v>
      </c>
      <c r="N1408" s="128" t="s">
        <v>46</v>
      </c>
      <c r="O1408" s="155">
        <v>39686</v>
      </c>
      <c r="P1408" s="153">
        <v>4.9521192771999997E-2</v>
      </c>
      <c r="Q1408" s="153">
        <v>0.12585620954999999</v>
      </c>
      <c r="R1408" s="153">
        <v>-3.0481216110999999E-2</v>
      </c>
      <c r="S1408" s="153">
        <v>0.10929380134000001</v>
      </c>
      <c r="T1408" s="153">
        <v>0.18698457616</v>
      </c>
      <c r="U1408" s="153">
        <v>4.0593461673000002</v>
      </c>
      <c r="V1408" s="153">
        <v>1.2146091072</v>
      </c>
      <c r="W1408" s="153">
        <v>-0.22892440606</v>
      </c>
      <c r="X1408" s="153">
        <v>0.42307659090999999</v>
      </c>
      <c r="Y1408" s="153">
        <v>0.43745062806000001</v>
      </c>
      <c r="Z1408" s="153">
        <v>0.18895335086999998</v>
      </c>
      <c r="AA1408" s="153">
        <v>0.30754897476999998</v>
      </c>
      <c r="AB1408" s="178">
        <v>-0.68586787212</v>
      </c>
      <c r="AC1408" s="177">
        <v>-2.4032530616E-3</v>
      </c>
      <c r="AD1408" s="153">
        <v>-0.17816385599000001</v>
      </c>
      <c r="AE1408" s="153">
        <v>-0.75074917365999994</v>
      </c>
      <c r="AF1408" s="181">
        <v>2.16228351</v>
      </c>
      <c r="AG1408" s="180">
        <v>26032.76352</v>
      </c>
      <c r="AH1408" s="180">
        <v>-12846.86017</v>
      </c>
      <c r="AI1408" s="128" t="s">
        <v>46</v>
      </c>
      <c r="AJ1408" s="128" t="s">
        <v>46</v>
      </c>
      <c r="AK1408" s="128" t="s">
        <v>46</v>
      </c>
    </row>
    <row r="1409" spans="1:37" ht="14.75" customHeight="1" x14ac:dyDescent="0.35">
      <c r="A1409" s="8"/>
      <c r="B1409" s="129">
        <v>4163555000105</v>
      </c>
      <c r="C1409" s="125" t="s">
        <v>9186</v>
      </c>
      <c r="D1409" s="122" t="s">
        <v>3393</v>
      </c>
      <c r="E1409" s="126" t="s">
        <v>9187</v>
      </c>
      <c r="F1409" s="126" t="s">
        <v>114</v>
      </c>
      <c r="G1409" s="126" t="s">
        <v>5078</v>
      </c>
      <c r="H1409" s="127">
        <v>500</v>
      </c>
      <c r="I1409" s="127">
        <v>100</v>
      </c>
      <c r="J1409" s="127">
        <v>500</v>
      </c>
      <c r="K1409" s="126" t="s">
        <v>216</v>
      </c>
      <c r="L1409" s="126" t="s">
        <v>224</v>
      </c>
      <c r="M1409" s="153">
        <v>1.4999999999999999E-2</v>
      </c>
      <c r="N1409" s="128" t="s">
        <v>9111</v>
      </c>
      <c r="O1409" s="155">
        <v>39909</v>
      </c>
      <c r="P1409" s="153">
        <v>3.3512276460999996E-2</v>
      </c>
      <c r="Q1409" s="153">
        <v>0.21784572217000001</v>
      </c>
      <c r="R1409" s="153">
        <v>9.8336515370000002E-2</v>
      </c>
      <c r="S1409" s="153">
        <v>0.15571923074000002</v>
      </c>
      <c r="T1409" s="153">
        <v>0.24374065523999999</v>
      </c>
      <c r="U1409" s="153">
        <v>2.7470649108999998</v>
      </c>
      <c r="V1409" s="153">
        <v>2.1023785720000001</v>
      </c>
      <c r="W1409" s="153">
        <v>0.73854101795999993</v>
      </c>
      <c r="X1409" s="153">
        <v>0.60278954957999997</v>
      </c>
      <c r="Y1409" s="153">
        <v>0.57023153944999994</v>
      </c>
      <c r="Z1409" s="153">
        <v>0.14924205213</v>
      </c>
      <c r="AA1409" s="153">
        <v>0.20494097682000001</v>
      </c>
      <c r="AB1409" s="178">
        <v>-0.13395161260999999</v>
      </c>
      <c r="AC1409" s="177">
        <v>1.5037837161E-2</v>
      </c>
      <c r="AD1409" s="153">
        <v>-0.11495207985</v>
      </c>
      <c r="AE1409" s="153">
        <v>-0.49116028430999997</v>
      </c>
      <c r="AF1409" s="181">
        <v>6.6930512024000004</v>
      </c>
      <c r="AG1409" s="180">
        <v>16400.424019999999</v>
      </c>
      <c r="AH1409" s="180">
        <v>-268.82823000000002</v>
      </c>
      <c r="AI1409" s="128">
        <v>0</v>
      </c>
      <c r="AJ1409" s="128">
        <v>0</v>
      </c>
      <c r="AK1409" s="128">
        <v>0</v>
      </c>
    </row>
    <row r="1410" spans="1:37" ht="14.75" customHeight="1" x14ac:dyDescent="0.35">
      <c r="A1410" s="8"/>
      <c r="B1410" s="129">
        <v>9606247000120</v>
      </c>
      <c r="C1410" s="125" t="s">
        <v>9188</v>
      </c>
      <c r="D1410" s="122" t="s">
        <v>3393</v>
      </c>
      <c r="E1410" s="126" t="s">
        <v>8323</v>
      </c>
      <c r="F1410" s="126" t="s">
        <v>163</v>
      </c>
      <c r="G1410" s="126" t="s">
        <v>3547</v>
      </c>
      <c r="H1410" s="127">
        <v>25000</v>
      </c>
      <c r="I1410" s="127">
        <v>5000</v>
      </c>
      <c r="J1410" s="127">
        <v>5000</v>
      </c>
      <c r="K1410" s="126" t="s">
        <v>216</v>
      </c>
      <c r="L1410" s="126" t="s">
        <v>223</v>
      </c>
      <c r="M1410" s="153">
        <v>5.3E-3</v>
      </c>
      <c r="N1410" s="128" t="s">
        <v>46</v>
      </c>
      <c r="O1410" s="155">
        <v>39759</v>
      </c>
      <c r="P1410" s="153">
        <v>4.6904276860000003E-3</v>
      </c>
      <c r="Q1410" s="153">
        <v>8.9715488626000012E-2</v>
      </c>
      <c r="R1410" s="153">
        <v>5.3334500481999995E-2</v>
      </c>
      <c r="S1410" s="153">
        <v>0.10458626569</v>
      </c>
      <c r="T1410" s="153">
        <v>0.21621685473999999</v>
      </c>
      <c r="U1410" s="153">
        <v>0.38448326029000002</v>
      </c>
      <c r="V1410" s="153">
        <v>0.86582338629000011</v>
      </c>
      <c r="W1410" s="153">
        <v>0.40056042386999996</v>
      </c>
      <c r="X1410" s="153">
        <v>0.40485370811000004</v>
      </c>
      <c r="Y1410" s="153">
        <v>0.50583957695000004</v>
      </c>
      <c r="Z1410" s="153">
        <v>4.9795923536999999E-2</v>
      </c>
      <c r="AA1410" s="153">
        <v>6.4152648825999997E-2</v>
      </c>
      <c r="AB1410" s="178">
        <v>-1.3986140131</v>
      </c>
      <c r="AC1410" s="177">
        <v>6.5916541854000005E-2</v>
      </c>
      <c r="AD1410" s="153">
        <v>-4.5469870653999996E-2</v>
      </c>
      <c r="AE1410" s="153">
        <v>-0.14740245353</v>
      </c>
      <c r="AF1410" s="181">
        <v>4.942005</v>
      </c>
      <c r="AG1410" s="180">
        <v>423866.94890000002</v>
      </c>
      <c r="AH1410" s="180">
        <v>-93538.275380000006</v>
      </c>
      <c r="AI1410" s="128" t="s">
        <v>46</v>
      </c>
      <c r="AJ1410" s="128" t="s">
        <v>46</v>
      </c>
      <c r="AK1410" s="128" t="s">
        <v>46</v>
      </c>
    </row>
    <row r="1411" spans="1:37" ht="14.75" customHeight="1" x14ac:dyDescent="0.35">
      <c r="A1411" s="8"/>
      <c r="B1411" s="129">
        <v>58943835000165</v>
      </c>
      <c r="C1411" s="125" t="s">
        <v>9189</v>
      </c>
      <c r="D1411" s="122"/>
      <c r="E1411" s="126" t="s">
        <v>9190</v>
      </c>
      <c r="F1411" s="126" t="s">
        <v>163</v>
      </c>
      <c r="G1411" s="126" t="s">
        <v>3547</v>
      </c>
      <c r="H1411" s="127" t="s">
        <v>46</v>
      </c>
      <c r="I1411" s="127" t="s">
        <v>46</v>
      </c>
      <c r="J1411" s="127" t="s">
        <v>46</v>
      </c>
      <c r="K1411" s="126" t="s">
        <v>215</v>
      </c>
      <c r="L1411" s="126" t="s">
        <v>216</v>
      </c>
      <c r="M1411" s="153">
        <v>6.9999999999999993E-3</v>
      </c>
      <c r="N1411" s="128" t="s">
        <v>46</v>
      </c>
      <c r="O1411" s="155">
        <v>45708</v>
      </c>
      <c r="P1411" s="153">
        <v>1.2419331031E-2</v>
      </c>
      <c r="Q1411" s="153" t="s">
        <v>46</v>
      </c>
      <c r="R1411" s="153" t="s">
        <v>46</v>
      </c>
      <c r="S1411" s="153" t="s">
        <v>46</v>
      </c>
      <c r="T1411" s="153" t="s">
        <v>46</v>
      </c>
      <c r="U1411" s="153">
        <v>1.0180361376</v>
      </c>
      <c r="V1411" s="153" t="s">
        <v>46</v>
      </c>
      <c r="W1411" s="153" t="s">
        <v>46</v>
      </c>
      <c r="X1411" s="153" t="s">
        <v>46</v>
      </c>
      <c r="Y1411" s="153" t="s">
        <v>46</v>
      </c>
      <c r="Z1411" s="153" t="s">
        <v>46</v>
      </c>
      <c r="AA1411" s="153">
        <v>1.2713739779E-3</v>
      </c>
      <c r="AB1411" s="178" t="s">
        <v>46</v>
      </c>
      <c r="AC1411" s="177">
        <v>0.54249692468999999</v>
      </c>
      <c r="AD1411" s="153">
        <v>0</v>
      </c>
      <c r="AE1411" s="153">
        <v>0</v>
      </c>
      <c r="AF1411" s="181">
        <v>1.08548285</v>
      </c>
      <c r="AG1411" s="180">
        <v>40477.881849999998</v>
      </c>
      <c r="AH1411" s="180">
        <v>-629.03724998999996</v>
      </c>
      <c r="AI1411" s="128" t="s">
        <v>46</v>
      </c>
      <c r="AJ1411" s="128" t="s">
        <v>46</v>
      </c>
      <c r="AK1411" s="128" t="s">
        <v>46</v>
      </c>
    </row>
    <row r="1412" spans="1:37" ht="14.75" customHeight="1" x14ac:dyDescent="0.35">
      <c r="A1412" s="8"/>
      <c r="B1412" s="129">
        <v>29054877000147</v>
      </c>
      <c r="C1412" s="125" t="s">
        <v>9191</v>
      </c>
      <c r="D1412" s="122"/>
      <c r="E1412" s="126" t="s">
        <v>9192</v>
      </c>
      <c r="F1412" s="126" t="s">
        <v>114</v>
      </c>
      <c r="G1412" s="126" t="s">
        <v>5078</v>
      </c>
      <c r="H1412" s="127">
        <v>50000</v>
      </c>
      <c r="I1412" s="127">
        <v>5000</v>
      </c>
      <c r="J1412" s="127">
        <v>50000</v>
      </c>
      <c r="K1412" s="126" t="s">
        <v>216</v>
      </c>
      <c r="L1412" s="126" t="s">
        <v>223</v>
      </c>
      <c r="M1412" s="153">
        <v>1.7500000000000002E-2</v>
      </c>
      <c r="N1412" s="128" t="s">
        <v>9193</v>
      </c>
      <c r="O1412" s="155">
        <v>43851</v>
      </c>
      <c r="P1412" s="153">
        <v>-2.7313679578999998E-2</v>
      </c>
      <c r="Q1412" s="153">
        <v>-4.8253506872000002E-2</v>
      </c>
      <c r="R1412" s="153">
        <v>9.8484723531999996E-2</v>
      </c>
      <c r="S1412" s="153">
        <v>-0.23902896924</v>
      </c>
      <c r="T1412" s="153">
        <v>-6.6703575398000009E-2</v>
      </c>
      <c r="U1412" s="153">
        <v>-2.2389541589999999</v>
      </c>
      <c r="V1412" s="153">
        <v>-0.46568341052999995</v>
      </c>
      <c r="W1412" s="153">
        <v>0.73965411218999999</v>
      </c>
      <c r="X1412" s="153">
        <v>-0.92528176520000005</v>
      </c>
      <c r="Y1412" s="153">
        <v>-0.15605309031</v>
      </c>
      <c r="Z1412" s="153">
        <v>0.20148466306999999</v>
      </c>
      <c r="AA1412" s="153">
        <v>0.24091536324999999</v>
      </c>
      <c r="AB1412" s="178">
        <v>-5.2819332463000003E-2</v>
      </c>
      <c r="AC1412" s="177">
        <v>4.3790942221000002E-2</v>
      </c>
      <c r="AD1412" s="153">
        <v>-0.16248402331</v>
      </c>
      <c r="AE1412" s="153">
        <v>-0.37713084100000005</v>
      </c>
      <c r="AF1412" s="181">
        <v>3.3766044000000002</v>
      </c>
      <c r="AG1412" s="180">
        <v>25466.877219999998</v>
      </c>
      <c r="AH1412" s="180">
        <v>390</v>
      </c>
      <c r="AI1412" s="128" t="s">
        <v>46</v>
      </c>
      <c r="AJ1412" s="128" t="s">
        <v>46</v>
      </c>
      <c r="AK1412" s="128" t="s">
        <v>46</v>
      </c>
    </row>
    <row r="1413" spans="1:37" ht="14.75" customHeight="1" x14ac:dyDescent="0.35">
      <c r="A1413" s="8"/>
      <c r="B1413" s="129">
        <v>50357861000108</v>
      </c>
      <c r="C1413" s="125" t="s">
        <v>9194</v>
      </c>
      <c r="D1413" s="122"/>
      <c r="E1413" s="126" t="s">
        <v>9195</v>
      </c>
      <c r="F1413" s="126" t="s">
        <v>163</v>
      </c>
      <c r="G1413" s="126" t="s">
        <v>3547</v>
      </c>
      <c r="H1413" s="127">
        <v>500</v>
      </c>
      <c r="I1413" s="127">
        <v>100</v>
      </c>
      <c r="J1413" s="127">
        <v>100</v>
      </c>
      <c r="K1413" s="126" t="s">
        <v>214</v>
      </c>
      <c r="L1413" s="126" t="s">
        <v>3556</v>
      </c>
      <c r="M1413" s="153">
        <v>5.8999999999999999E-3</v>
      </c>
      <c r="N1413" s="128" t="s">
        <v>46</v>
      </c>
      <c r="O1413" s="155">
        <v>45049</v>
      </c>
      <c r="P1413" s="153">
        <v>1.1304698741000001E-2</v>
      </c>
      <c r="Q1413" s="153">
        <v>0.10734177494000001</v>
      </c>
      <c r="R1413" s="153">
        <v>0.13502977892000001</v>
      </c>
      <c r="S1413" s="153">
        <v>0.28490879516000001</v>
      </c>
      <c r="T1413" s="153" t="s">
        <v>46</v>
      </c>
      <c r="U1413" s="153">
        <v>0.92666761314000001</v>
      </c>
      <c r="V1413" s="153">
        <v>1.03593059</v>
      </c>
      <c r="W1413" s="153">
        <v>1.0141200347000001</v>
      </c>
      <c r="X1413" s="153">
        <v>1.1028826913000001</v>
      </c>
      <c r="Y1413" s="153" t="s">
        <v>46</v>
      </c>
      <c r="Z1413" s="153">
        <v>2.6823901270000001E-3</v>
      </c>
      <c r="AA1413" s="153">
        <v>2.3542333312999999E-3</v>
      </c>
      <c r="AB1413" s="178">
        <v>0.65943108703999997</v>
      </c>
      <c r="AC1413" s="177">
        <v>6.1465597569000003</v>
      </c>
      <c r="AD1413" s="153">
        <v>-5.7969201269000002E-4</v>
      </c>
      <c r="AE1413" s="153">
        <v>-5.7969201269000002E-4</v>
      </c>
      <c r="AF1413" s="181">
        <v>1.3708361200000001</v>
      </c>
      <c r="AG1413" s="180">
        <v>18901.053179999999</v>
      </c>
      <c r="AH1413" s="180">
        <v>668.53845000000001</v>
      </c>
      <c r="AI1413" s="128" t="s">
        <v>46</v>
      </c>
      <c r="AJ1413" s="128" t="s">
        <v>46</v>
      </c>
      <c r="AK1413" s="128" t="s">
        <v>46</v>
      </c>
    </row>
    <row r="1414" spans="1:37" ht="14.75" customHeight="1" x14ac:dyDescent="0.35">
      <c r="A1414" s="8"/>
      <c r="B1414" s="129">
        <v>9143435000160</v>
      </c>
      <c r="C1414" s="125" t="s">
        <v>9196</v>
      </c>
      <c r="D1414" s="122" t="s">
        <v>3394</v>
      </c>
      <c r="E1414" s="126" t="s">
        <v>8671</v>
      </c>
      <c r="F1414" s="126" t="s">
        <v>114</v>
      </c>
      <c r="G1414" s="126" t="s">
        <v>4919</v>
      </c>
      <c r="H1414" s="127">
        <v>5000</v>
      </c>
      <c r="I1414" s="127">
        <v>1000</v>
      </c>
      <c r="J1414" s="127">
        <v>5000</v>
      </c>
      <c r="K1414" s="126" t="s">
        <v>220</v>
      </c>
      <c r="L1414" s="126" t="s">
        <v>268</v>
      </c>
      <c r="M1414" s="153">
        <v>0.02</v>
      </c>
      <c r="N1414" s="128" t="s">
        <v>9197</v>
      </c>
      <c r="O1414" s="155">
        <v>39416</v>
      </c>
      <c r="P1414" s="153">
        <v>-3.5058268731999998E-3</v>
      </c>
      <c r="Q1414" s="153">
        <v>0.10834142217000001</v>
      </c>
      <c r="R1414" s="153">
        <v>3.5035055954999998E-2</v>
      </c>
      <c r="S1414" s="153">
        <v>0.14212202825</v>
      </c>
      <c r="T1414" s="153">
        <v>0.14706469515000001</v>
      </c>
      <c r="U1414" s="153">
        <v>-0.28737928317</v>
      </c>
      <c r="V1414" s="153">
        <v>1.0455779538000001</v>
      </c>
      <c r="W1414" s="153">
        <v>0.26312530795</v>
      </c>
      <c r="X1414" s="153">
        <v>0.55015474316000001</v>
      </c>
      <c r="Y1414" s="153">
        <v>0.34405802115999995</v>
      </c>
      <c r="Z1414" s="153">
        <v>0.17857289085000003</v>
      </c>
      <c r="AA1414" s="153">
        <v>0.24529446437000002</v>
      </c>
      <c r="AB1414" s="178">
        <v>-0.40476498082000001</v>
      </c>
      <c r="AC1414" s="177">
        <v>0.19508932101000001</v>
      </c>
      <c r="AD1414" s="153">
        <v>-0.13907364212999998</v>
      </c>
      <c r="AE1414" s="153">
        <v>-0.61679757699000004</v>
      </c>
      <c r="AF1414" s="181">
        <v>7.1329482799999999</v>
      </c>
      <c r="AG1414" s="180">
        <v>221507.73426999999</v>
      </c>
      <c r="AH1414" s="180">
        <v>-75716.874750000003</v>
      </c>
      <c r="AI1414" s="128" t="s">
        <v>46</v>
      </c>
      <c r="AJ1414" s="128" t="s">
        <v>46</v>
      </c>
      <c r="AK1414" s="128" t="s">
        <v>46</v>
      </c>
    </row>
    <row r="1415" spans="1:37" ht="14.75" customHeight="1" x14ac:dyDescent="0.35">
      <c r="A1415" s="8"/>
      <c r="B1415" s="129">
        <v>35717650000137</v>
      </c>
      <c r="C1415" s="125" t="s">
        <v>9198</v>
      </c>
      <c r="D1415" s="122" t="s">
        <v>3401</v>
      </c>
      <c r="E1415" s="126" t="s">
        <v>8671</v>
      </c>
      <c r="F1415" s="126" t="s">
        <v>114</v>
      </c>
      <c r="G1415" s="126" t="s">
        <v>5078</v>
      </c>
      <c r="H1415" s="127">
        <v>5000</v>
      </c>
      <c r="I1415" s="127">
        <v>1000</v>
      </c>
      <c r="J1415" s="127">
        <v>5000</v>
      </c>
      <c r="K1415" s="126" t="s">
        <v>220</v>
      </c>
      <c r="L1415" s="126" t="s">
        <v>268</v>
      </c>
      <c r="M1415" s="153">
        <v>0.02</v>
      </c>
      <c r="N1415" s="128" t="s">
        <v>46</v>
      </c>
      <c r="O1415" s="155">
        <v>43901</v>
      </c>
      <c r="P1415" s="153">
        <v>-1.6121783955999999E-2</v>
      </c>
      <c r="Q1415" s="153">
        <v>7.8028631572999996E-2</v>
      </c>
      <c r="R1415" s="153">
        <v>2.3807599994999998E-2</v>
      </c>
      <c r="S1415" s="153">
        <v>0.1498006613</v>
      </c>
      <c r="T1415" s="153">
        <v>0.17191857465999999</v>
      </c>
      <c r="U1415" s="153">
        <v>-1.3215332315000001</v>
      </c>
      <c r="V1415" s="153">
        <v>0.75303623767999994</v>
      </c>
      <c r="W1415" s="153">
        <v>0.17880325604</v>
      </c>
      <c r="X1415" s="153">
        <v>0.57987875180000004</v>
      </c>
      <c r="Y1415" s="153">
        <v>0.40220370045999998</v>
      </c>
      <c r="Z1415" s="153">
        <v>0.17145336527000002</v>
      </c>
      <c r="AA1415" s="153">
        <v>0.24700997505</v>
      </c>
      <c r="AB1415" s="178">
        <v>-0.4871169554</v>
      </c>
      <c r="AC1415" s="177">
        <v>0.28569093668000001</v>
      </c>
      <c r="AD1415" s="153">
        <v>-0.12114459535</v>
      </c>
      <c r="AE1415" s="153">
        <v>-0.23769776891</v>
      </c>
      <c r="AF1415" s="181">
        <v>2.0370939899999998</v>
      </c>
      <c r="AG1415" s="180">
        <v>32524.383689999999</v>
      </c>
      <c r="AH1415" s="180">
        <v>-2490.59087</v>
      </c>
      <c r="AI1415" s="128" t="s">
        <v>46</v>
      </c>
      <c r="AJ1415" s="128" t="s">
        <v>46</v>
      </c>
      <c r="AK1415" s="128" t="s">
        <v>46</v>
      </c>
    </row>
    <row r="1416" spans="1:37" ht="14.75" customHeight="1" x14ac:dyDescent="0.35">
      <c r="A1416" s="8"/>
      <c r="B1416" s="129">
        <v>42847859000180</v>
      </c>
      <c r="C1416" s="125" t="s">
        <v>9199</v>
      </c>
      <c r="D1416" s="122"/>
      <c r="E1416" s="126" t="s">
        <v>461</v>
      </c>
      <c r="F1416" s="126" t="s">
        <v>114</v>
      </c>
      <c r="G1416" s="126" t="s">
        <v>115</v>
      </c>
      <c r="H1416" s="127">
        <v>100000</v>
      </c>
      <c r="I1416" s="127">
        <v>50000</v>
      </c>
      <c r="J1416" s="127">
        <v>100000</v>
      </c>
      <c r="K1416" s="126" t="s">
        <v>214</v>
      </c>
      <c r="L1416" s="126" t="s">
        <v>3607</v>
      </c>
      <c r="M1416" s="153">
        <v>1.9E-2</v>
      </c>
      <c r="N1416" s="128" t="s">
        <v>9200</v>
      </c>
      <c r="O1416" s="155">
        <v>44720</v>
      </c>
      <c r="P1416" s="153">
        <v>4.7908618521E-2</v>
      </c>
      <c r="Q1416" s="153">
        <v>0.21433343130000002</v>
      </c>
      <c r="R1416" s="153">
        <v>9.0441310881999998E-2</v>
      </c>
      <c r="S1416" s="153">
        <v>0.20998922528000002</v>
      </c>
      <c r="T1416" s="153">
        <v>0.48697583453999999</v>
      </c>
      <c r="U1416" s="153">
        <v>3.9271603950999996</v>
      </c>
      <c r="V1416" s="153">
        <v>2.0684822668000002</v>
      </c>
      <c r="W1416" s="153">
        <v>0.67924531954</v>
      </c>
      <c r="X1416" s="153">
        <v>0.81286884038999996</v>
      </c>
      <c r="Y1416" s="153">
        <v>1.1392805173</v>
      </c>
      <c r="Z1416" s="153">
        <v>0.19484532314</v>
      </c>
      <c r="AA1416" s="153">
        <v>0.1973223586</v>
      </c>
      <c r="AB1416" s="178">
        <v>-9.9487407954000004E-2</v>
      </c>
      <c r="AC1416" s="177">
        <v>0.26022413842999997</v>
      </c>
      <c r="AD1416" s="153">
        <v>-0.14763408861999999</v>
      </c>
      <c r="AE1416" s="153">
        <v>-0.22210529778000002</v>
      </c>
      <c r="AF1416" s="181">
        <v>50.174373099999997</v>
      </c>
      <c r="AG1416" s="180">
        <v>36359.248189999998</v>
      </c>
      <c r="AH1416" s="180">
        <v>-2394.07746</v>
      </c>
      <c r="AI1416" s="128" t="s">
        <v>46</v>
      </c>
      <c r="AJ1416" s="128" t="s">
        <v>46</v>
      </c>
      <c r="AK1416" s="128" t="s">
        <v>46</v>
      </c>
    </row>
    <row r="1417" spans="1:37" ht="14.75" customHeight="1" x14ac:dyDescent="0.35">
      <c r="A1417" s="8"/>
      <c r="B1417" s="129">
        <v>38280883000103</v>
      </c>
      <c r="C1417" s="125" t="s">
        <v>9201</v>
      </c>
      <c r="D1417" s="122"/>
      <c r="E1417" s="126" t="s">
        <v>461</v>
      </c>
      <c r="F1417" s="126" t="s">
        <v>114</v>
      </c>
      <c r="G1417" s="126" t="s">
        <v>115</v>
      </c>
      <c r="H1417" s="127">
        <v>5000</v>
      </c>
      <c r="I1417" s="127">
        <v>1000</v>
      </c>
      <c r="J1417" s="127">
        <v>5000</v>
      </c>
      <c r="K1417" s="126" t="s">
        <v>214</v>
      </c>
      <c r="L1417" s="126" t="s">
        <v>3556</v>
      </c>
      <c r="M1417" s="153">
        <v>1.9E-2</v>
      </c>
      <c r="N1417" s="128" t="s">
        <v>3414</v>
      </c>
      <c r="O1417" s="155">
        <v>44120</v>
      </c>
      <c r="P1417" s="153">
        <v>4.7459386456000001E-2</v>
      </c>
      <c r="Q1417" s="153">
        <v>0.21022506283999998</v>
      </c>
      <c r="R1417" s="153">
        <v>8.6665855462000008E-2</v>
      </c>
      <c r="S1417" s="153">
        <v>0.21214280902999999</v>
      </c>
      <c r="T1417" s="153">
        <v>0.44445047989000003</v>
      </c>
      <c r="U1417" s="153">
        <v>3.8903359901000001</v>
      </c>
      <c r="V1417" s="153">
        <v>2.0288333549999997</v>
      </c>
      <c r="W1417" s="153">
        <v>0.65089035212000002</v>
      </c>
      <c r="X1417" s="153">
        <v>0.82120536873000005</v>
      </c>
      <c r="Y1417" s="153">
        <v>1.0397924019</v>
      </c>
      <c r="Z1417" s="153">
        <v>0.19372787935000002</v>
      </c>
      <c r="AA1417" s="153">
        <v>0.20813425798000001</v>
      </c>
      <c r="AB1417" s="178">
        <v>-0.11874134248</v>
      </c>
      <c r="AC1417" s="177">
        <v>0.35206071758000002</v>
      </c>
      <c r="AD1417" s="153">
        <v>-0.14392778026</v>
      </c>
      <c r="AE1417" s="153">
        <v>-0.20771041357</v>
      </c>
      <c r="AF1417" s="181">
        <v>7.3000376899999999</v>
      </c>
      <c r="AG1417" s="180">
        <v>760280.82168000005</v>
      </c>
      <c r="AH1417" s="180">
        <v>76565.56796</v>
      </c>
      <c r="AI1417" s="128">
        <v>0</v>
      </c>
      <c r="AJ1417" s="128">
        <v>0</v>
      </c>
      <c r="AK1417" s="128">
        <v>0</v>
      </c>
    </row>
    <row r="1418" spans="1:37" ht="14.75" customHeight="1" x14ac:dyDescent="0.35">
      <c r="A1418" s="8"/>
      <c r="B1418" s="129">
        <v>28152799000150</v>
      </c>
      <c r="C1418" s="125" t="s">
        <v>9202</v>
      </c>
      <c r="D1418" s="122"/>
      <c r="E1418" s="126" t="s">
        <v>9203</v>
      </c>
      <c r="F1418" s="126" t="s">
        <v>163</v>
      </c>
      <c r="G1418" s="126" t="s">
        <v>6644</v>
      </c>
      <c r="H1418" s="127" t="s">
        <v>46</v>
      </c>
      <c r="I1418" s="127" t="s">
        <v>46</v>
      </c>
      <c r="J1418" s="127" t="s">
        <v>46</v>
      </c>
      <c r="K1418" s="126" t="s">
        <v>215</v>
      </c>
      <c r="L1418" s="126" t="s">
        <v>215</v>
      </c>
      <c r="M1418" s="153">
        <v>1.2999999999999999E-3</v>
      </c>
      <c r="N1418" s="128" t="s">
        <v>46</v>
      </c>
      <c r="O1418" s="155">
        <v>43003</v>
      </c>
      <c r="P1418" s="153">
        <v>1.2233729020999999E-2</v>
      </c>
      <c r="Q1418" s="153">
        <v>0.10375130216</v>
      </c>
      <c r="R1418" s="153">
        <v>0.13302592593000001</v>
      </c>
      <c r="S1418" s="153">
        <v>0.25811636918000003</v>
      </c>
      <c r="T1418" s="153">
        <v>0.42784776451000001</v>
      </c>
      <c r="U1418" s="153">
        <v>1.0028219886</v>
      </c>
      <c r="V1418" s="153">
        <v>1.0012797695</v>
      </c>
      <c r="W1418" s="153">
        <v>0.99907041028999999</v>
      </c>
      <c r="X1418" s="153">
        <v>0.99916914031000004</v>
      </c>
      <c r="Y1418" s="153">
        <v>1.0009503304</v>
      </c>
      <c r="Z1418" s="153">
        <v>1.1470847333E-3</v>
      </c>
      <c r="AA1418" s="153">
        <v>4.5668316653000003E-3</v>
      </c>
      <c r="AB1418" s="178">
        <v>-0.13320669075</v>
      </c>
      <c r="AC1418" s="177">
        <v>-0.60811024020000004</v>
      </c>
      <c r="AD1418" s="153">
        <v>0</v>
      </c>
      <c r="AE1418" s="153">
        <v>-2.0413255071999998E-2</v>
      </c>
      <c r="AF1418" s="181">
        <v>1882.0007350999999</v>
      </c>
      <c r="AG1418" s="180">
        <v>1150226.9103999999</v>
      </c>
      <c r="AH1418" s="180">
        <v>4610.4971593999999</v>
      </c>
      <c r="AI1418" s="128" t="s">
        <v>46</v>
      </c>
      <c r="AJ1418" s="128" t="s">
        <v>46</v>
      </c>
      <c r="AK1418" s="128" t="s">
        <v>46</v>
      </c>
    </row>
    <row r="1419" spans="1:37" ht="14.75" customHeight="1" x14ac:dyDescent="0.35">
      <c r="A1419" s="8"/>
      <c r="B1419" s="129">
        <v>29599391000194</v>
      </c>
      <c r="C1419" s="125" t="s">
        <v>9204</v>
      </c>
      <c r="D1419" s="122"/>
      <c r="E1419" s="126" t="s">
        <v>9205</v>
      </c>
      <c r="F1419" s="126" t="s">
        <v>114</v>
      </c>
      <c r="G1419" s="126" t="s">
        <v>115</v>
      </c>
      <c r="H1419" s="127">
        <v>5000</v>
      </c>
      <c r="I1419" s="127">
        <v>5000</v>
      </c>
      <c r="J1419" s="127">
        <v>1000</v>
      </c>
      <c r="K1419" s="126" t="s">
        <v>214</v>
      </c>
      <c r="L1419" s="126" t="s">
        <v>3556</v>
      </c>
      <c r="M1419" s="153">
        <v>2.1000000000000001E-2</v>
      </c>
      <c r="N1419" s="128" t="s">
        <v>8439</v>
      </c>
      <c r="O1419" s="155">
        <v>44669</v>
      </c>
      <c r="P1419" s="153">
        <v>5.7639718360999993E-2</v>
      </c>
      <c r="Q1419" s="153">
        <v>0.56766266364000006</v>
      </c>
      <c r="R1419" s="153">
        <v>0.26555938247999999</v>
      </c>
      <c r="S1419" s="153">
        <v>0.46851602965</v>
      </c>
      <c r="T1419" s="153">
        <v>0.42559577863999998</v>
      </c>
      <c r="U1419" s="153">
        <v>4.7248371196000001</v>
      </c>
      <c r="V1419" s="153">
        <v>5.4783807927999995</v>
      </c>
      <c r="W1419" s="153">
        <v>1.9944422062</v>
      </c>
      <c r="X1419" s="153">
        <v>1.8136267763999998</v>
      </c>
      <c r="Y1419" s="153">
        <v>0.99568180694999997</v>
      </c>
      <c r="Z1419" s="153">
        <v>0.33977968849000001</v>
      </c>
      <c r="AA1419" s="153">
        <v>0.35132727967999999</v>
      </c>
      <c r="AB1419" s="178">
        <v>0.41103437550999999</v>
      </c>
      <c r="AC1419" s="177">
        <v>-5.8165236662999997E-2</v>
      </c>
      <c r="AD1419" s="153">
        <v>-0.25893987675000002</v>
      </c>
      <c r="AE1419" s="153">
        <v>-0.43449987056</v>
      </c>
      <c r="AF1419" s="181">
        <v>2.1824858200000001</v>
      </c>
      <c r="AG1419" s="180">
        <v>10000.68374</v>
      </c>
      <c r="AH1419" s="180">
        <v>-1057.51089</v>
      </c>
      <c r="AI1419" s="128">
        <v>0</v>
      </c>
      <c r="AJ1419" s="128">
        <v>0</v>
      </c>
      <c r="AK1419" s="128">
        <v>0</v>
      </c>
    </row>
    <row r="1420" spans="1:37" ht="14.75" customHeight="1" x14ac:dyDescent="0.35">
      <c r="A1420" s="8"/>
      <c r="B1420" s="129">
        <v>57525392000120</v>
      </c>
      <c r="C1420" s="125" t="s">
        <v>9206</v>
      </c>
      <c r="D1420" s="122"/>
      <c r="E1420" s="126" t="s">
        <v>7944</v>
      </c>
      <c r="F1420" s="126" t="s">
        <v>114</v>
      </c>
      <c r="G1420" s="126" t="s">
        <v>115</v>
      </c>
      <c r="H1420" s="127" t="s">
        <v>46</v>
      </c>
      <c r="I1420" s="127" t="s">
        <v>46</v>
      </c>
      <c r="J1420" s="127" t="s">
        <v>46</v>
      </c>
      <c r="K1420" s="126" t="s">
        <v>7441</v>
      </c>
      <c r="L1420" s="126" t="s">
        <v>223</v>
      </c>
      <c r="M1420" s="153">
        <v>0.02</v>
      </c>
      <c r="N1420" s="128" t="s">
        <v>46</v>
      </c>
      <c r="O1420" s="155">
        <v>45573</v>
      </c>
      <c r="P1420" s="153">
        <v>-3.4979972095999998E-2</v>
      </c>
      <c r="Q1420" s="153">
        <v>-5.4227939481999998E-2</v>
      </c>
      <c r="R1420" s="153" t="s">
        <v>46</v>
      </c>
      <c r="S1420" s="153" t="s">
        <v>46</v>
      </c>
      <c r="T1420" s="153" t="s">
        <v>46</v>
      </c>
      <c r="U1420" s="153">
        <v>-2.8673747078999998</v>
      </c>
      <c r="V1420" s="153">
        <v>-0.52334127488000004</v>
      </c>
      <c r="W1420" s="153" t="s">
        <v>46</v>
      </c>
      <c r="X1420" s="153" t="s">
        <v>46</v>
      </c>
      <c r="Y1420" s="153" t="s">
        <v>46</v>
      </c>
      <c r="Z1420" s="153">
        <v>0.33709426938999998</v>
      </c>
      <c r="AA1420" s="153">
        <v>0.33709426938999998</v>
      </c>
      <c r="AB1420" s="178">
        <v>-0.26897321592000001</v>
      </c>
      <c r="AC1420" s="177">
        <v>-0.26897321592000001</v>
      </c>
      <c r="AD1420" s="153">
        <v>-0.26688450669000002</v>
      </c>
      <c r="AE1420" s="153">
        <v>-0.26688450669000002</v>
      </c>
      <c r="AF1420" s="181">
        <v>0.97531186999999997</v>
      </c>
      <c r="AG1420" s="180">
        <v>11935.851140000001</v>
      </c>
      <c r="AH1420" s="180">
        <v>0</v>
      </c>
      <c r="AI1420" s="128" t="s">
        <v>46</v>
      </c>
      <c r="AJ1420" s="128" t="s">
        <v>46</v>
      </c>
      <c r="AK1420" s="128" t="s">
        <v>46</v>
      </c>
    </row>
    <row r="1421" spans="1:37" ht="14.75" customHeight="1" x14ac:dyDescent="0.35">
      <c r="A1421" s="8"/>
      <c r="B1421" s="129">
        <v>32890800000111</v>
      </c>
      <c r="C1421" s="125" t="s">
        <v>9207</v>
      </c>
      <c r="D1421" s="122" t="s">
        <v>3393</v>
      </c>
      <c r="E1421" s="126" t="s">
        <v>8682</v>
      </c>
      <c r="F1421" s="126" t="s">
        <v>114</v>
      </c>
      <c r="G1421" s="126" t="s">
        <v>115</v>
      </c>
      <c r="H1421" s="127">
        <v>500</v>
      </c>
      <c r="I1421" s="127">
        <v>100</v>
      </c>
      <c r="J1421" s="127">
        <v>100</v>
      </c>
      <c r="K1421" s="126" t="s">
        <v>9208</v>
      </c>
      <c r="L1421" s="126" t="s">
        <v>9209</v>
      </c>
      <c r="M1421" s="153">
        <v>1.9400000000000001E-2</v>
      </c>
      <c r="N1421" s="128" t="s">
        <v>9210</v>
      </c>
      <c r="O1421" s="155">
        <v>43790</v>
      </c>
      <c r="P1421" s="153">
        <v>5.9852199846999993E-2</v>
      </c>
      <c r="Q1421" s="153">
        <v>0.38114737298999996</v>
      </c>
      <c r="R1421" s="153">
        <v>0.14710258708999999</v>
      </c>
      <c r="S1421" s="153">
        <v>0.25221807278000002</v>
      </c>
      <c r="T1421" s="153">
        <v>0.38669204862999995</v>
      </c>
      <c r="U1421" s="153">
        <v>4.9061984265000005</v>
      </c>
      <c r="V1421" s="153">
        <v>3.6783649536</v>
      </c>
      <c r="W1421" s="153">
        <v>1.1047909722</v>
      </c>
      <c r="X1421" s="153">
        <v>0.97633681952000007</v>
      </c>
      <c r="Y1421" s="153">
        <v>0.90466648645999992</v>
      </c>
      <c r="Z1421" s="153">
        <v>0.19660016149000001</v>
      </c>
      <c r="AA1421" s="153">
        <v>0.2523191575</v>
      </c>
      <c r="AB1421" s="178">
        <v>0.16362905653000001</v>
      </c>
      <c r="AC1421" s="177">
        <v>-3.5702616627E-2</v>
      </c>
      <c r="AD1421" s="153">
        <v>-0.19901371247999999</v>
      </c>
      <c r="AE1421" s="153">
        <v>-0.43882893094999997</v>
      </c>
      <c r="AF1421" s="181">
        <v>1.32320331</v>
      </c>
      <c r="AG1421" s="180">
        <v>55537.225980000003</v>
      </c>
      <c r="AH1421" s="180">
        <v>-7165.9923600000002</v>
      </c>
      <c r="AI1421" s="128" t="s">
        <v>46</v>
      </c>
      <c r="AJ1421" s="128" t="s">
        <v>46</v>
      </c>
      <c r="AK1421" s="128" t="s">
        <v>46</v>
      </c>
    </row>
    <row r="1422" spans="1:37" ht="14.75" customHeight="1" x14ac:dyDescent="0.35">
      <c r="A1422" s="8"/>
      <c r="B1422" s="129">
        <v>7317588000150</v>
      </c>
      <c r="C1422" s="125" t="s">
        <v>9211</v>
      </c>
      <c r="D1422" s="122" t="s">
        <v>3393</v>
      </c>
      <c r="E1422" s="126" t="s">
        <v>8682</v>
      </c>
      <c r="F1422" s="126" t="s">
        <v>114</v>
      </c>
      <c r="G1422" s="126" t="s">
        <v>115</v>
      </c>
      <c r="H1422" s="127">
        <v>1000</v>
      </c>
      <c r="I1422" s="127">
        <v>100</v>
      </c>
      <c r="J1422" s="127">
        <v>1000</v>
      </c>
      <c r="K1422" s="126" t="s">
        <v>222</v>
      </c>
      <c r="L1422" s="126" t="s">
        <v>221</v>
      </c>
      <c r="M1422" s="153">
        <v>1.9400000000000001E-2</v>
      </c>
      <c r="N1422" s="128" t="s">
        <v>7488</v>
      </c>
      <c r="O1422" s="155">
        <v>41145</v>
      </c>
      <c r="P1422" s="153">
        <v>6.0955018467000001E-2</v>
      </c>
      <c r="Q1422" s="153">
        <v>0.38570179097999996</v>
      </c>
      <c r="R1422" s="153">
        <v>0.15019804688000002</v>
      </c>
      <c r="S1422" s="153">
        <v>0.25550717012000002</v>
      </c>
      <c r="T1422" s="153">
        <v>0.39206786929000004</v>
      </c>
      <c r="U1422" s="153">
        <v>4.996598562</v>
      </c>
      <c r="V1422" s="153">
        <v>3.7223185860000001</v>
      </c>
      <c r="W1422" s="153">
        <v>1.1280389388000001</v>
      </c>
      <c r="X1422" s="153">
        <v>0.98906892394000001</v>
      </c>
      <c r="Y1422" s="153">
        <v>0.917243225</v>
      </c>
      <c r="Z1422" s="153">
        <v>0.19859934715000002</v>
      </c>
      <c r="AA1422" s="153">
        <v>0.19064501970999997</v>
      </c>
      <c r="AB1422" s="178">
        <v>0.17817077486999999</v>
      </c>
      <c r="AC1422" s="177">
        <v>0.18977361932</v>
      </c>
      <c r="AD1422" s="153">
        <v>-0.19959241239</v>
      </c>
      <c r="AE1422" s="153">
        <v>-0.44035543848000003</v>
      </c>
      <c r="AF1422" s="181">
        <v>23.350826829999999</v>
      </c>
      <c r="AG1422" s="180">
        <v>213175.38915</v>
      </c>
      <c r="AH1422" s="180">
        <v>-35875.692990000003</v>
      </c>
      <c r="AI1422" s="128" t="s">
        <v>46</v>
      </c>
      <c r="AJ1422" s="128" t="s">
        <v>46</v>
      </c>
      <c r="AK1422" s="128" t="s">
        <v>46</v>
      </c>
    </row>
    <row r="1423" spans="1:37" ht="14.75" customHeight="1" x14ac:dyDescent="0.35">
      <c r="A1423" s="8"/>
      <c r="B1423" s="129">
        <v>22662135000155</v>
      </c>
      <c r="C1423" s="125" t="s">
        <v>9212</v>
      </c>
      <c r="D1423" s="122" t="s">
        <v>3393</v>
      </c>
      <c r="E1423" s="126" t="s">
        <v>8682</v>
      </c>
      <c r="F1423" s="126" t="s">
        <v>114</v>
      </c>
      <c r="G1423" s="126" t="s">
        <v>115</v>
      </c>
      <c r="H1423" s="127">
        <v>1000</v>
      </c>
      <c r="I1423" s="127">
        <v>100</v>
      </c>
      <c r="J1423" s="127">
        <v>1000</v>
      </c>
      <c r="K1423" s="126" t="s">
        <v>222</v>
      </c>
      <c r="L1423" s="126" t="s">
        <v>221</v>
      </c>
      <c r="M1423" s="153">
        <v>1.9400000000000001E-2</v>
      </c>
      <c r="N1423" s="128" t="s">
        <v>7647</v>
      </c>
      <c r="O1423" s="155">
        <v>42311</v>
      </c>
      <c r="P1423" s="153">
        <v>5.1722182211999999E-2</v>
      </c>
      <c r="Q1423" s="153">
        <v>0.37940199838999999</v>
      </c>
      <c r="R1423" s="153">
        <v>0.14579059545</v>
      </c>
      <c r="S1423" s="153">
        <v>0.24521881001000001</v>
      </c>
      <c r="T1423" s="153">
        <v>0.37165651971999997</v>
      </c>
      <c r="U1423" s="153">
        <v>4.2397654494000001</v>
      </c>
      <c r="V1423" s="153">
        <v>3.6615207478999996</v>
      </c>
      <c r="W1423" s="153">
        <v>1.0949374642</v>
      </c>
      <c r="X1423" s="153">
        <v>0.94924265504000005</v>
      </c>
      <c r="Y1423" s="153">
        <v>0.86949084952000011</v>
      </c>
      <c r="Z1423" s="153">
        <v>0.19667577541</v>
      </c>
      <c r="AA1423" s="153">
        <v>0.21328872366999999</v>
      </c>
      <c r="AB1423" s="178">
        <v>0.15758348967999999</v>
      </c>
      <c r="AC1423" s="177">
        <v>0.26430481855999999</v>
      </c>
      <c r="AD1423" s="153">
        <v>-0.19883033853000001</v>
      </c>
      <c r="AE1423" s="153">
        <v>-0.44063816889000001</v>
      </c>
      <c r="AF1423" s="181">
        <v>3.2961437</v>
      </c>
      <c r="AG1423" s="180">
        <v>156212.63063</v>
      </c>
      <c r="AH1423" s="180">
        <v>-18199.0661</v>
      </c>
      <c r="AI1423" s="128" t="s">
        <v>46</v>
      </c>
      <c r="AJ1423" s="128" t="s">
        <v>46</v>
      </c>
      <c r="AK1423" s="128" t="s">
        <v>46</v>
      </c>
    </row>
    <row r="1424" spans="1:37" ht="14.75" customHeight="1" x14ac:dyDescent="0.35">
      <c r="A1424" s="8"/>
      <c r="B1424" s="129">
        <v>54252160000157</v>
      </c>
      <c r="C1424" s="125" t="s">
        <v>9213</v>
      </c>
      <c r="D1424" s="122"/>
      <c r="E1424" s="126" t="s">
        <v>8682</v>
      </c>
      <c r="F1424" s="126" t="s">
        <v>114</v>
      </c>
      <c r="G1424" s="126" t="s">
        <v>115</v>
      </c>
      <c r="H1424" s="127">
        <v>100000</v>
      </c>
      <c r="I1424" s="127">
        <v>10000</v>
      </c>
      <c r="J1424" s="127">
        <v>100000</v>
      </c>
      <c r="K1424" s="126" t="s">
        <v>7562</v>
      </c>
      <c r="L1424" s="126" t="s">
        <v>8458</v>
      </c>
      <c r="M1424" s="153">
        <v>1.4999999999999999E-2</v>
      </c>
      <c r="N1424" s="128" t="s">
        <v>8684</v>
      </c>
      <c r="O1424" s="155">
        <v>45376</v>
      </c>
      <c r="P1424" s="153">
        <v>5.9925884355999999E-2</v>
      </c>
      <c r="Q1424" s="153">
        <v>0.40756359545999998</v>
      </c>
      <c r="R1424" s="153">
        <v>0.14473790678000001</v>
      </c>
      <c r="S1424" s="153" t="s">
        <v>46</v>
      </c>
      <c r="T1424" s="153" t="s">
        <v>46</v>
      </c>
      <c r="U1424" s="153">
        <v>4.9122384855000005</v>
      </c>
      <c r="V1424" s="153">
        <v>3.9333017939000001</v>
      </c>
      <c r="W1424" s="153">
        <v>1.0870314105999999</v>
      </c>
      <c r="X1424" s="153" t="s">
        <v>46</v>
      </c>
      <c r="Y1424" s="153" t="s">
        <v>46</v>
      </c>
      <c r="Z1424" s="153">
        <v>0.19430314859</v>
      </c>
      <c r="AA1424" s="153">
        <v>0.18264282187</v>
      </c>
      <c r="AB1424" s="178">
        <v>0.15211452502</v>
      </c>
      <c r="AC1424" s="177">
        <v>0.1057841853</v>
      </c>
      <c r="AD1424" s="153">
        <v>-0.21666372634999997</v>
      </c>
      <c r="AE1424" s="153">
        <v>-0.22797215422</v>
      </c>
      <c r="AF1424" s="181">
        <v>1.19827288</v>
      </c>
      <c r="AG1424" s="180">
        <v>12380.641100000001</v>
      </c>
      <c r="AH1424" s="180">
        <v>-1167.1832899999999</v>
      </c>
      <c r="AI1424" s="128" t="s">
        <v>46</v>
      </c>
      <c r="AJ1424" s="128" t="s">
        <v>46</v>
      </c>
      <c r="AK1424" s="128" t="s">
        <v>46</v>
      </c>
    </row>
    <row r="1425" spans="1:37" ht="14.75" customHeight="1" x14ac:dyDescent="0.35">
      <c r="A1425" s="8"/>
      <c r="B1425" s="129">
        <v>36327192000192</v>
      </c>
      <c r="C1425" s="125" t="s">
        <v>9214</v>
      </c>
      <c r="D1425" s="122"/>
      <c r="E1425" s="126" t="s">
        <v>8682</v>
      </c>
      <c r="F1425" s="126" t="s">
        <v>114</v>
      </c>
      <c r="G1425" s="126" t="s">
        <v>115</v>
      </c>
      <c r="H1425" s="127">
        <v>100000</v>
      </c>
      <c r="I1425" s="127">
        <v>5000</v>
      </c>
      <c r="J1425" s="127">
        <v>100000</v>
      </c>
      <c r="K1425" s="126" t="s">
        <v>9215</v>
      </c>
      <c r="L1425" s="126" t="s">
        <v>9216</v>
      </c>
      <c r="M1425" s="153">
        <v>1.4999999999999999E-2</v>
      </c>
      <c r="N1425" s="128" t="s">
        <v>46</v>
      </c>
      <c r="O1425" s="155">
        <v>43962</v>
      </c>
      <c r="P1425" s="153">
        <v>6.3986625868000011E-2</v>
      </c>
      <c r="Q1425" s="153">
        <v>0.42646680257000003</v>
      </c>
      <c r="R1425" s="153">
        <v>0.16494348195</v>
      </c>
      <c r="S1425" s="153">
        <v>0.28457797344000002</v>
      </c>
      <c r="T1425" s="153">
        <v>0.41253931809</v>
      </c>
      <c r="U1425" s="153">
        <v>5.2451051748999999</v>
      </c>
      <c r="V1425" s="153">
        <v>4.1157322643000001</v>
      </c>
      <c r="W1425" s="153">
        <v>1.2387822225</v>
      </c>
      <c r="X1425" s="153">
        <v>1.1016020795999999</v>
      </c>
      <c r="Y1425" s="153">
        <v>0.96513620266999989</v>
      </c>
      <c r="Z1425" s="153">
        <v>0.19284834017000002</v>
      </c>
      <c r="AA1425" s="153">
        <v>0.20490067538000001</v>
      </c>
      <c r="AB1425" s="178">
        <v>0.24647942769</v>
      </c>
      <c r="AC1425" s="177">
        <v>6.4061594585000006E-2</v>
      </c>
      <c r="AD1425" s="153">
        <v>-0.21276803466999999</v>
      </c>
      <c r="AE1425" s="153">
        <v>-0.37939657678000005</v>
      </c>
      <c r="AF1425" s="181">
        <v>1.5766639</v>
      </c>
      <c r="AG1425" s="180">
        <v>101291.41756</v>
      </c>
      <c r="AH1425" s="180">
        <v>6026.7342600000002</v>
      </c>
      <c r="AI1425" s="128" t="s">
        <v>46</v>
      </c>
      <c r="AJ1425" s="128" t="s">
        <v>46</v>
      </c>
      <c r="AK1425" s="128" t="s">
        <v>46</v>
      </c>
    </row>
    <row r="1426" spans="1:37" ht="14.75" customHeight="1" x14ac:dyDescent="0.35">
      <c r="A1426" s="8"/>
      <c r="B1426" s="129">
        <v>2763747000127</v>
      </c>
      <c r="C1426" s="125" t="s">
        <v>9217</v>
      </c>
      <c r="D1426" s="122"/>
      <c r="E1426" s="126" t="s">
        <v>9218</v>
      </c>
      <c r="F1426" s="126" t="s">
        <v>114</v>
      </c>
      <c r="G1426" s="126" t="s">
        <v>115</v>
      </c>
      <c r="H1426" s="127">
        <v>5000</v>
      </c>
      <c r="I1426" s="127">
        <v>100</v>
      </c>
      <c r="J1426" s="127">
        <v>5000</v>
      </c>
      <c r="K1426" s="126" t="s">
        <v>3396</v>
      </c>
      <c r="L1426" s="126" t="s">
        <v>7515</v>
      </c>
      <c r="M1426" s="153">
        <v>8.199999999999999E-3</v>
      </c>
      <c r="N1426" s="128" t="s">
        <v>46</v>
      </c>
      <c r="O1426" s="155">
        <v>36069</v>
      </c>
      <c r="P1426" s="153">
        <v>4.5368191893000002E-2</v>
      </c>
      <c r="Q1426" s="153">
        <v>0.30004737123999997</v>
      </c>
      <c r="R1426" s="153">
        <v>0.12761132981000001</v>
      </c>
      <c r="S1426" s="153">
        <v>0.21269882747000002</v>
      </c>
      <c r="T1426" s="153">
        <v>0.26012149690000003</v>
      </c>
      <c r="U1426" s="153">
        <v>3.7189168024999999</v>
      </c>
      <c r="V1426" s="153">
        <v>2.8956876341999997</v>
      </c>
      <c r="W1426" s="153">
        <v>0.95840493300000007</v>
      </c>
      <c r="X1426" s="153">
        <v>0.82335771756999998</v>
      </c>
      <c r="Y1426" s="153">
        <v>0.60855453709999996</v>
      </c>
      <c r="Z1426" s="153">
        <v>0.17242806022000001</v>
      </c>
      <c r="AA1426" s="153">
        <v>0.18709058163000003</v>
      </c>
      <c r="AB1426" s="178">
        <v>5.7993408918999997E-2</v>
      </c>
      <c r="AC1426" s="177">
        <v>0.24745939903</v>
      </c>
      <c r="AD1426" s="153">
        <v>-0.15110209492999999</v>
      </c>
      <c r="AE1426" s="153">
        <v>-0.49436341658999999</v>
      </c>
      <c r="AF1426" s="181">
        <v>90.842309799999995</v>
      </c>
      <c r="AG1426" s="180">
        <v>826200.90355000005</v>
      </c>
      <c r="AH1426" s="180">
        <v>-211684.79913</v>
      </c>
      <c r="AI1426" s="128" t="s">
        <v>46</v>
      </c>
      <c r="AJ1426" s="128" t="s">
        <v>46</v>
      </c>
      <c r="AK1426" s="128" t="s">
        <v>46</v>
      </c>
    </row>
    <row r="1427" spans="1:37" ht="14.75" customHeight="1" x14ac:dyDescent="0.35">
      <c r="A1427" s="8"/>
      <c r="B1427" s="129">
        <v>11389643000195</v>
      </c>
      <c r="C1427" s="125" t="s">
        <v>9219</v>
      </c>
      <c r="D1427" s="122"/>
      <c r="E1427" s="126" t="s">
        <v>9218</v>
      </c>
      <c r="F1427" s="126" t="s">
        <v>114</v>
      </c>
      <c r="G1427" s="126" t="s">
        <v>115</v>
      </c>
      <c r="H1427" s="127">
        <v>5000</v>
      </c>
      <c r="I1427" s="127">
        <v>100</v>
      </c>
      <c r="J1427" s="127">
        <v>5000</v>
      </c>
      <c r="K1427" s="126" t="s">
        <v>3396</v>
      </c>
      <c r="L1427" s="126" t="s">
        <v>7515</v>
      </c>
      <c r="M1427" s="153">
        <v>4.0999999999999995E-3</v>
      </c>
      <c r="N1427" s="128" t="s">
        <v>46</v>
      </c>
      <c r="O1427" s="155">
        <v>40266</v>
      </c>
      <c r="P1427" s="153">
        <v>3.9594085635999997E-2</v>
      </c>
      <c r="Q1427" s="153">
        <v>0.29636431255000001</v>
      </c>
      <c r="R1427" s="153">
        <v>0.12124171781</v>
      </c>
      <c r="S1427" s="153">
        <v>0.20824123291999999</v>
      </c>
      <c r="T1427" s="153">
        <v>0.25620884888000001</v>
      </c>
      <c r="U1427" s="153">
        <v>3.2456023527999998</v>
      </c>
      <c r="V1427" s="153">
        <v>2.8601432885000002</v>
      </c>
      <c r="W1427" s="153">
        <v>0.91056695834000001</v>
      </c>
      <c r="X1427" s="153">
        <v>0.80610235738000002</v>
      </c>
      <c r="Y1427" s="153">
        <v>0.59940089260999996</v>
      </c>
      <c r="Z1427" s="153">
        <v>0.17267731475</v>
      </c>
      <c r="AA1427" s="153">
        <v>0.18479805923000001</v>
      </c>
      <c r="AB1427" s="178">
        <v>2.4974746937000001E-2</v>
      </c>
      <c r="AC1427" s="177">
        <v>0.11244460420000001</v>
      </c>
      <c r="AD1427" s="153">
        <v>-0.15428877302999999</v>
      </c>
      <c r="AE1427" s="153">
        <v>-0.44140836972000003</v>
      </c>
      <c r="AF1427" s="181">
        <v>43.8720122</v>
      </c>
      <c r="AG1427" s="180">
        <v>1275662.0532</v>
      </c>
      <c r="AH1427" s="180">
        <v>-359897.05903</v>
      </c>
      <c r="AI1427" s="128" t="s">
        <v>46</v>
      </c>
      <c r="AJ1427" s="128" t="s">
        <v>46</v>
      </c>
      <c r="AK1427" s="128" t="s">
        <v>46</v>
      </c>
    </row>
    <row r="1428" spans="1:37" ht="14.75" customHeight="1" x14ac:dyDescent="0.35">
      <c r="A1428" s="8"/>
      <c r="B1428" s="129">
        <v>28146872000181</v>
      </c>
      <c r="C1428" s="125" t="s">
        <v>9220</v>
      </c>
      <c r="D1428" s="122"/>
      <c r="E1428" s="126" t="s">
        <v>9221</v>
      </c>
      <c r="F1428" s="126" t="s">
        <v>114</v>
      </c>
      <c r="G1428" s="126" t="s">
        <v>115</v>
      </c>
      <c r="H1428" s="127">
        <v>5000</v>
      </c>
      <c r="I1428" s="127">
        <v>1000</v>
      </c>
      <c r="J1428" s="127">
        <v>5000</v>
      </c>
      <c r="K1428" s="126" t="s">
        <v>214</v>
      </c>
      <c r="L1428" s="126" t="s">
        <v>3556</v>
      </c>
      <c r="M1428" s="153">
        <v>1.9650000000000001E-2</v>
      </c>
      <c r="N1428" s="128" t="s">
        <v>8868</v>
      </c>
      <c r="O1428" s="155">
        <v>44776</v>
      </c>
      <c r="P1428" s="153">
        <v>4.4805196388999997E-2</v>
      </c>
      <c r="Q1428" s="153">
        <v>0.28202045838000001</v>
      </c>
      <c r="R1428" s="153">
        <v>0.17024684399000001</v>
      </c>
      <c r="S1428" s="153">
        <v>0.23406318085</v>
      </c>
      <c r="T1428" s="153">
        <v>0.32787012505000002</v>
      </c>
      <c r="U1428" s="153">
        <v>3.6727669924000002</v>
      </c>
      <c r="V1428" s="153">
        <v>2.7217140765000001</v>
      </c>
      <c r="W1428" s="153">
        <v>1.2786122935999999</v>
      </c>
      <c r="X1428" s="153">
        <v>0.90605918536999996</v>
      </c>
      <c r="Y1428" s="153">
        <v>0.76705252951999991</v>
      </c>
      <c r="Z1428" s="153">
        <v>0.13319881957999999</v>
      </c>
      <c r="AA1428" s="153">
        <v>0.18494761795999998</v>
      </c>
      <c r="AB1428" s="178">
        <v>0.31591201519000001</v>
      </c>
      <c r="AC1428" s="177">
        <v>-3.8283707687999997E-2</v>
      </c>
      <c r="AD1428" s="153">
        <v>-0.10995374775</v>
      </c>
      <c r="AE1428" s="153">
        <v>-0.25414204744000002</v>
      </c>
      <c r="AF1428" s="181">
        <v>3.3135015000000001</v>
      </c>
      <c r="AG1428" s="180">
        <v>50154.791069999999</v>
      </c>
      <c r="AH1428" s="180">
        <v>15</v>
      </c>
      <c r="AI1428" s="128" t="s">
        <v>46</v>
      </c>
      <c r="AJ1428" s="128" t="s">
        <v>46</v>
      </c>
      <c r="AK1428" s="128" t="s">
        <v>46</v>
      </c>
    </row>
    <row r="1429" spans="1:37" ht="14.75" customHeight="1" x14ac:dyDescent="0.35">
      <c r="A1429" s="8"/>
      <c r="B1429" s="129">
        <v>13401715000106</v>
      </c>
      <c r="C1429" s="125" t="s">
        <v>9222</v>
      </c>
      <c r="D1429" s="122" t="s">
        <v>3394</v>
      </c>
      <c r="E1429" s="126" t="s">
        <v>9223</v>
      </c>
      <c r="F1429" s="126" t="s">
        <v>114</v>
      </c>
      <c r="G1429" s="126" t="s">
        <v>115</v>
      </c>
      <c r="H1429" s="127">
        <v>1000000000</v>
      </c>
      <c r="I1429" s="127">
        <v>100</v>
      </c>
      <c r="J1429" s="127">
        <v>1000</v>
      </c>
      <c r="K1429" s="126" t="s">
        <v>216</v>
      </c>
      <c r="L1429" s="126" t="s">
        <v>223</v>
      </c>
      <c r="M1429" s="153">
        <v>1.9574999999999999E-2</v>
      </c>
      <c r="N1429" s="128" t="s">
        <v>7504</v>
      </c>
      <c r="O1429" s="155">
        <v>40753</v>
      </c>
      <c r="P1429" s="153">
        <v>5.2265841505000001E-2</v>
      </c>
      <c r="Q1429" s="153">
        <v>0.37271380897999995</v>
      </c>
      <c r="R1429" s="153">
        <v>0.25134632410999996</v>
      </c>
      <c r="S1429" s="153">
        <v>0.41450606910999999</v>
      </c>
      <c r="T1429" s="153">
        <v>0.45723751413999997</v>
      </c>
      <c r="U1429" s="153">
        <v>4.2843302334999995</v>
      </c>
      <c r="V1429" s="153">
        <v>3.5969745820999997</v>
      </c>
      <c r="W1429" s="153">
        <v>1.8876972543999999</v>
      </c>
      <c r="X1429" s="153">
        <v>1.6045540779</v>
      </c>
      <c r="Y1429" s="153">
        <v>1.0697076830000001</v>
      </c>
      <c r="Z1429" s="153">
        <v>0.16438684880000001</v>
      </c>
      <c r="AA1429" s="153">
        <v>0.21603813465999999</v>
      </c>
      <c r="AB1429" s="178">
        <v>0.72843921136000001</v>
      </c>
      <c r="AC1429" s="177">
        <v>0.22327401091999999</v>
      </c>
      <c r="AD1429" s="153">
        <v>-0.12133301364999999</v>
      </c>
      <c r="AE1429" s="153">
        <v>-0.49791502026000001</v>
      </c>
      <c r="AF1429" s="181">
        <v>508.0312811</v>
      </c>
      <c r="AG1429" s="180">
        <v>205365.39600000001</v>
      </c>
      <c r="AH1429" s="180">
        <v>169769.13925000001</v>
      </c>
      <c r="AI1429" s="128" t="s">
        <v>46</v>
      </c>
      <c r="AJ1429" s="128" t="s">
        <v>46</v>
      </c>
      <c r="AK1429" s="128" t="s">
        <v>46</v>
      </c>
    </row>
    <row r="1430" spans="1:37" ht="14.75" customHeight="1" x14ac:dyDescent="0.35">
      <c r="A1430" s="8"/>
      <c r="B1430" s="129">
        <v>55038873000185</v>
      </c>
      <c r="C1430" s="125" t="s">
        <v>9224</v>
      </c>
      <c r="D1430" s="122"/>
      <c r="E1430" s="126" t="s">
        <v>9223</v>
      </c>
      <c r="F1430" s="126" t="s">
        <v>114</v>
      </c>
      <c r="G1430" s="126" t="s">
        <v>115</v>
      </c>
      <c r="H1430" s="127" t="s">
        <v>46</v>
      </c>
      <c r="I1430" s="127" t="s">
        <v>46</v>
      </c>
      <c r="J1430" s="127" t="s">
        <v>46</v>
      </c>
      <c r="K1430" s="126" t="s">
        <v>215</v>
      </c>
      <c r="L1430" s="126" t="s">
        <v>215</v>
      </c>
      <c r="M1430" s="153">
        <v>1.9574999999999999E-2</v>
      </c>
      <c r="N1430" s="128" t="s">
        <v>46</v>
      </c>
      <c r="O1430" s="155">
        <v>45429</v>
      </c>
      <c r="P1430" s="153">
        <v>4.0827199553000001E-2</v>
      </c>
      <c r="Q1430" s="153">
        <v>0.25225061921999997</v>
      </c>
      <c r="R1430" s="153">
        <v>0.24686494264</v>
      </c>
      <c r="S1430" s="153" t="s">
        <v>46</v>
      </c>
      <c r="T1430" s="153" t="s">
        <v>46</v>
      </c>
      <c r="U1430" s="153">
        <v>3.3466830410999999</v>
      </c>
      <c r="V1430" s="153">
        <v>2.4344122589000001</v>
      </c>
      <c r="W1430" s="153">
        <v>1.8540405397999999</v>
      </c>
      <c r="X1430" s="153" t="s">
        <v>46</v>
      </c>
      <c r="Y1430" s="153" t="s">
        <v>46</v>
      </c>
      <c r="Z1430" s="153">
        <v>8.4329750578000004E-2</v>
      </c>
      <c r="AA1430" s="153">
        <v>8.3354827978999999E-2</v>
      </c>
      <c r="AB1430" s="178">
        <v>1.2416263170999999</v>
      </c>
      <c r="AC1430" s="177">
        <v>1.0605220363000001</v>
      </c>
      <c r="AD1430" s="153">
        <v>-4.1651927249999998E-2</v>
      </c>
      <c r="AE1430" s="153">
        <v>-4.8531288856000006E-2</v>
      </c>
      <c r="AF1430" s="181">
        <v>131.50477770000001</v>
      </c>
      <c r="AG1430" s="180">
        <v>247069.73298</v>
      </c>
      <c r="AH1430" s="180">
        <v>208410.81114000001</v>
      </c>
      <c r="AI1430" s="128" t="s">
        <v>46</v>
      </c>
      <c r="AJ1430" s="128" t="s">
        <v>46</v>
      </c>
      <c r="AK1430" s="128" t="s">
        <v>46</v>
      </c>
    </row>
    <row r="1431" spans="1:37" ht="14.75" customHeight="1" x14ac:dyDescent="0.35">
      <c r="A1431" s="8"/>
      <c r="B1431" s="129">
        <v>21287464000109</v>
      </c>
      <c r="C1431" s="125" t="s">
        <v>9225</v>
      </c>
      <c r="D1431" s="122" t="s">
        <v>3393</v>
      </c>
      <c r="E1431" s="126" t="s">
        <v>7520</v>
      </c>
      <c r="F1431" s="126" t="s">
        <v>114</v>
      </c>
      <c r="G1431" s="126" t="s">
        <v>6707</v>
      </c>
      <c r="H1431" s="127">
        <v>1000</v>
      </c>
      <c r="I1431" s="127">
        <v>100</v>
      </c>
      <c r="J1431" s="127">
        <v>100</v>
      </c>
      <c r="K1431" s="126" t="s">
        <v>216</v>
      </c>
      <c r="L1431" s="126" t="s">
        <v>223</v>
      </c>
      <c r="M1431" s="153">
        <v>9.587E-3</v>
      </c>
      <c r="N1431" s="128" t="s">
        <v>46</v>
      </c>
      <c r="O1431" s="155">
        <v>42605</v>
      </c>
      <c r="P1431" s="153">
        <v>3.326819114E-2</v>
      </c>
      <c r="Q1431" s="153">
        <v>0.20860052774999999</v>
      </c>
      <c r="R1431" s="153">
        <v>0.10073302323</v>
      </c>
      <c r="S1431" s="153">
        <v>0.23443725171000002</v>
      </c>
      <c r="T1431" s="153">
        <v>0.29779544093999999</v>
      </c>
      <c r="U1431" s="153">
        <v>2.7270567739000002</v>
      </c>
      <c r="V1431" s="153">
        <v>2.0131553433999998</v>
      </c>
      <c r="W1431" s="153">
        <v>0.75653961543999992</v>
      </c>
      <c r="X1431" s="153">
        <v>0.90750721466000006</v>
      </c>
      <c r="Y1431" s="153">
        <v>0.69669277192000001</v>
      </c>
      <c r="Z1431" s="153">
        <v>0.15249876369000001</v>
      </c>
      <c r="AA1431" s="153">
        <v>0.23107128188000001</v>
      </c>
      <c r="AB1431" s="178">
        <v>-0.11383407544</v>
      </c>
      <c r="AC1431" s="177">
        <v>0.11703077648</v>
      </c>
      <c r="AD1431" s="153">
        <v>-0.11375176089</v>
      </c>
      <c r="AE1431" s="153">
        <v>-0.46949370612999997</v>
      </c>
      <c r="AF1431" s="181">
        <v>105.0729443</v>
      </c>
      <c r="AG1431" s="180">
        <v>46370.298759999998</v>
      </c>
      <c r="AH1431" s="180">
        <v>-143.51746</v>
      </c>
      <c r="AI1431" s="128" t="s">
        <v>46</v>
      </c>
      <c r="AJ1431" s="128" t="s">
        <v>46</v>
      </c>
      <c r="AK1431" s="128" t="s">
        <v>46</v>
      </c>
    </row>
    <row r="1432" spans="1:37" ht="14.75" customHeight="1" x14ac:dyDescent="0.35">
      <c r="A1432" s="8"/>
      <c r="B1432" s="129">
        <v>34081211000118</v>
      </c>
      <c r="C1432" s="125" t="s">
        <v>9226</v>
      </c>
      <c r="D1432" s="122"/>
      <c r="E1432" s="126" t="s">
        <v>480</v>
      </c>
      <c r="F1432" s="126" t="s">
        <v>163</v>
      </c>
      <c r="G1432" s="126" t="s">
        <v>8093</v>
      </c>
      <c r="H1432" s="127" t="s">
        <v>46</v>
      </c>
      <c r="I1432" s="127" t="s">
        <v>46</v>
      </c>
      <c r="J1432" s="127" t="s">
        <v>46</v>
      </c>
      <c r="K1432" s="126" t="s">
        <v>224</v>
      </c>
      <c r="L1432" s="126" t="s">
        <v>3378</v>
      </c>
      <c r="M1432" s="153">
        <v>3.4999999999999996E-3</v>
      </c>
      <c r="N1432" s="128" t="s">
        <v>46</v>
      </c>
      <c r="O1432" s="155">
        <v>43791</v>
      </c>
      <c r="P1432" s="153">
        <v>1.4135706309000001E-2</v>
      </c>
      <c r="Q1432" s="153">
        <v>0.11292157509</v>
      </c>
      <c r="R1432" s="153">
        <v>0.13768185548</v>
      </c>
      <c r="S1432" s="153">
        <v>0.29348214438999998</v>
      </c>
      <c r="T1432" s="153">
        <v>0.44683454159000002</v>
      </c>
      <c r="U1432" s="153">
        <v>1.1587306769999999</v>
      </c>
      <c r="V1432" s="153">
        <v>1.0897799480000001</v>
      </c>
      <c r="W1432" s="153">
        <v>1.0340380408999998</v>
      </c>
      <c r="X1432" s="153">
        <v>1.1360701486</v>
      </c>
      <c r="Y1432" s="153">
        <v>1.0453699168999999</v>
      </c>
      <c r="Z1432" s="153">
        <v>6.1531104517000001E-3</v>
      </c>
      <c r="AA1432" s="153">
        <v>7.5868196680999997E-3</v>
      </c>
      <c r="AB1432" s="178">
        <v>0.67557124470999996</v>
      </c>
      <c r="AC1432" s="177">
        <v>1.6011062882</v>
      </c>
      <c r="AD1432" s="153">
        <v>-2.9344031016999999E-3</v>
      </c>
      <c r="AE1432" s="153">
        <v>-2.2384921681000002E-2</v>
      </c>
      <c r="AF1432" s="181">
        <v>1.7931477</v>
      </c>
      <c r="AG1432" s="180">
        <v>2447909.3388999999</v>
      </c>
      <c r="AH1432" s="180">
        <v>-342000.35931999999</v>
      </c>
      <c r="AI1432" s="128" t="s">
        <v>46</v>
      </c>
      <c r="AJ1432" s="128" t="s">
        <v>46</v>
      </c>
      <c r="AK1432" s="128" t="s">
        <v>46</v>
      </c>
    </row>
    <row r="1433" spans="1:37" ht="14.75" customHeight="1" x14ac:dyDescent="0.35">
      <c r="A1433" s="8"/>
      <c r="B1433" s="129">
        <v>45444067000153</v>
      </c>
      <c r="C1433" s="125" t="s">
        <v>9227</v>
      </c>
      <c r="D1433" s="122"/>
      <c r="E1433" s="126" t="s">
        <v>480</v>
      </c>
      <c r="F1433" s="126" t="s">
        <v>163</v>
      </c>
      <c r="G1433" s="126" t="s">
        <v>8093</v>
      </c>
      <c r="H1433" s="127" t="s">
        <v>46</v>
      </c>
      <c r="I1433" s="127" t="s">
        <v>46</v>
      </c>
      <c r="J1433" s="127" t="s">
        <v>46</v>
      </c>
      <c r="K1433" s="126" t="s">
        <v>269</v>
      </c>
      <c r="L1433" s="126" t="s">
        <v>8021</v>
      </c>
      <c r="M1433" s="153">
        <v>4.1999999999999997E-3</v>
      </c>
      <c r="N1433" s="128" t="s">
        <v>7506</v>
      </c>
      <c r="O1433" s="155">
        <v>44798</v>
      </c>
      <c r="P1433" s="153">
        <v>1.4617139332E-2</v>
      </c>
      <c r="Q1433" s="153">
        <v>0.11720462289</v>
      </c>
      <c r="R1433" s="153">
        <v>0.14020801261000002</v>
      </c>
      <c r="S1433" s="153">
        <v>0.29347957059999996</v>
      </c>
      <c r="T1433" s="153">
        <v>0.45963016187</v>
      </c>
      <c r="U1433" s="153">
        <v>1.1981946557000001</v>
      </c>
      <c r="V1433" s="153">
        <v>1.1311146496</v>
      </c>
      <c r="W1433" s="153">
        <v>1.0530103489</v>
      </c>
      <c r="X1433" s="153">
        <v>1.1360601855000001</v>
      </c>
      <c r="Y1433" s="153">
        <v>1.0753052851</v>
      </c>
      <c r="Z1433" s="153">
        <v>5.2624008504E-3</v>
      </c>
      <c r="AA1433" s="153">
        <v>8.0815774525999987E-3</v>
      </c>
      <c r="AB1433" s="178">
        <v>1.2424760312000001</v>
      </c>
      <c r="AC1433" s="177">
        <v>1.1109670657999999</v>
      </c>
      <c r="AD1433" s="153">
        <v>-2.2699343160999998E-3</v>
      </c>
      <c r="AE1433" s="153">
        <v>-1.8695886473000002E-2</v>
      </c>
      <c r="AF1433" s="181">
        <v>1.4856777000000001</v>
      </c>
      <c r="AG1433" s="180">
        <v>231387.34036</v>
      </c>
      <c r="AH1433" s="180">
        <v>35577.276599999997</v>
      </c>
      <c r="AI1433" s="128" t="s">
        <v>46</v>
      </c>
      <c r="AJ1433" s="128" t="s">
        <v>46</v>
      </c>
      <c r="AK1433" s="128" t="s">
        <v>46</v>
      </c>
    </row>
    <row r="1434" spans="1:37" ht="14.75" customHeight="1" x14ac:dyDescent="0.35">
      <c r="A1434" s="8"/>
      <c r="B1434" s="129">
        <v>36521750000156</v>
      </c>
      <c r="C1434" s="125" t="s">
        <v>9228</v>
      </c>
      <c r="D1434" s="122"/>
      <c r="E1434" s="126" t="s">
        <v>480</v>
      </c>
      <c r="F1434" s="126" t="s">
        <v>163</v>
      </c>
      <c r="G1434" s="126" t="s">
        <v>3547</v>
      </c>
      <c r="H1434" s="127" t="s">
        <v>46</v>
      </c>
      <c r="I1434" s="127" t="s">
        <v>46</v>
      </c>
      <c r="J1434" s="127" t="s">
        <v>46</v>
      </c>
      <c r="K1434" s="126" t="s">
        <v>214</v>
      </c>
      <c r="L1434" s="126" t="s">
        <v>3554</v>
      </c>
      <c r="M1434" s="153">
        <v>4.0000000000000001E-3</v>
      </c>
      <c r="N1434" s="128" t="s">
        <v>7526</v>
      </c>
      <c r="O1434" s="155">
        <v>44123</v>
      </c>
      <c r="P1434" s="153">
        <v>1.4878675434E-2</v>
      </c>
      <c r="Q1434" s="153">
        <v>0.11853310886999999</v>
      </c>
      <c r="R1434" s="153">
        <v>0.13811766880000001</v>
      </c>
      <c r="S1434" s="153">
        <v>0.3055059866</v>
      </c>
      <c r="T1434" s="153">
        <v>0.44252758190999997</v>
      </c>
      <c r="U1434" s="153">
        <v>1.2196332664</v>
      </c>
      <c r="V1434" s="153">
        <v>1.1439355598000001</v>
      </c>
      <c r="W1434" s="153">
        <v>1.0373111487</v>
      </c>
      <c r="X1434" s="153">
        <v>1.1826144732999999</v>
      </c>
      <c r="Y1434" s="153">
        <v>1.0352937798999999</v>
      </c>
      <c r="Z1434" s="153">
        <v>9.2680581300999994E-3</v>
      </c>
      <c r="AA1434" s="153">
        <v>1.0447872268000001E-2</v>
      </c>
      <c r="AB1434" s="178">
        <v>0.48813182110999997</v>
      </c>
      <c r="AC1434" s="177">
        <v>1.1314341038</v>
      </c>
      <c r="AD1434" s="153">
        <v>-5.2719368576000002E-3</v>
      </c>
      <c r="AE1434" s="153">
        <v>-2.6706595912000003E-2</v>
      </c>
      <c r="AF1434" s="181">
        <v>1.7253041</v>
      </c>
      <c r="AG1434" s="180">
        <v>358865.76607999997</v>
      </c>
      <c r="AH1434" s="180">
        <v>45603.4689</v>
      </c>
      <c r="AI1434" s="128" t="s">
        <v>46</v>
      </c>
      <c r="AJ1434" s="128" t="s">
        <v>46</v>
      </c>
      <c r="AK1434" s="128" t="s">
        <v>46</v>
      </c>
    </row>
    <row r="1435" spans="1:37" ht="14.75" customHeight="1" x14ac:dyDescent="0.35">
      <c r="A1435" s="8"/>
      <c r="B1435" s="129">
        <v>32835611000146</v>
      </c>
      <c r="C1435" s="125" t="s">
        <v>9229</v>
      </c>
      <c r="D1435" s="122"/>
      <c r="E1435" s="126" t="s">
        <v>7453</v>
      </c>
      <c r="F1435" s="126" t="s">
        <v>163</v>
      </c>
      <c r="G1435" s="126" t="s">
        <v>4397</v>
      </c>
      <c r="H1435" s="127">
        <v>20000</v>
      </c>
      <c r="I1435" s="127">
        <v>1000</v>
      </c>
      <c r="J1435" s="127">
        <v>20000</v>
      </c>
      <c r="K1435" s="126" t="s">
        <v>215</v>
      </c>
      <c r="L1435" s="126" t="s">
        <v>216</v>
      </c>
      <c r="M1435" s="153">
        <v>1.48E-3</v>
      </c>
      <c r="N1435" s="128" t="s">
        <v>46</v>
      </c>
      <c r="O1435" s="155">
        <v>43616</v>
      </c>
      <c r="P1435" s="153">
        <v>1.3256651410999999E-2</v>
      </c>
      <c r="Q1435" s="153">
        <v>0.11009709127</v>
      </c>
      <c r="R1435" s="153">
        <v>0.13655428854000001</v>
      </c>
      <c r="S1435" s="153">
        <v>0.28390877207999998</v>
      </c>
      <c r="T1435" s="153">
        <v>0.43573403906999997</v>
      </c>
      <c r="U1435" s="153">
        <v>1.0866728784999999</v>
      </c>
      <c r="V1435" s="153">
        <v>1.0625215093</v>
      </c>
      <c r="W1435" s="153">
        <v>1.0255696258</v>
      </c>
      <c r="X1435" s="153">
        <v>1.0990115994</v>
      </c>
      <c r="Y1435" s="153">
        <v>1.0194002787000001</v>
      </c>
      <c r="Z1435" s="153">
        <v>6.6256627682000002E-3</v>
      </c>
      <c r="AA1435" s="153">
        <v>6.4443932676000008E-3</v>
      </c>
      <c r="AB1435" s="178">
        <v>0.46850233112</v>
      </c>
      <c r="AC1435" s="177">
        <v>0.82926692066999996</v>
      </c>
      <c r="AD1435" s="153">
        <v>-3.0660769868999997E-3</v>
      </c>
      <c r="AE1435" s="153">
        <v>-1.5664198984999999E-2</v>
      </c>
      <c r="AF1435" s="181">
        <v>17.775680999999999</v>
      </c>
      <c r="AG1435" s="180">
        <v>113890.28045000001</v>
      </c>
      <c r="AH1435" s="180">
        <v>-21563.91778</v>
      </c>
      <c r="AI1435" s="128" t="s">
        <v>46</v>
      </c>
      <c r="AJ1435" s="128" t="s">
        <v>46</v>
      </c>
      <c r="AK1435" s="128" t="s">
        <v>46</v>
      </c>
    </row>
    <row r="1436" spans="1:37" ht="14.75" customHeight="1" x14ac:dyDescent="0.35">
      <c r="A1436" s="8"/>
      <c r="B1436" s="129">
        <v>32760042000117</v>
      </c>
      <c r="C1436" s="125" t="s">
        <v>9230</v>
      </c>
      <c r="D1436" s="122" t="s">
        <v>3393</v>
      </c>
      <c r="E1436" s="126" t="s">
        <v>480</v>
      </c>
      <c r="F1436" s="126" t="s">
        <v>163</v>
      </c>
      <c r="G1436" s="126" t="s">
        <v>3547</v>
      </c>
      <c r="H1436" s="127">
        <v>20000</v>
      </c>
      <c r="I1436" s="127">
        <v>5000</v>
      </c>
      <c r="J1436" s="127">
        <v>20000</v>
      </c>
      <c r="K1436" s="126" t="s">
        <v>7484</v>
      </c>
      <c r="L1436" s="126" t="s">
        <v>7498</v>
      </c>
      <c r="M1436" s="153">
        <v>5.0000000000000001E-3</v>
      </c>
      <c r="N1436" s="128" t="s">
        <v>7526</v>
      </c>
      <c r="O1436" s="155">
        <v>43633</v>
      </c>
      <c r="P1436" s="153">
        <v>1.5661513144000001E-2</v>
      </c>
      <c r="Q1436" s="153">
        <v>0.11761148096</v>
      </c>
      <c r="R1436" s="153">
        <v>0.14216510307999999</v>
      </c>
      <c r="S1436" s="153">
        <v>0.31156882952999998</v>
      </c>
      <c r="T1436" s="153">
        <v>0.45745889461</v>
      </c>
      <c r="U1436" s="153">
        <v>1.2838039593999999</v>
      </c>
      <c r="V1436" s="153">
        <v>1.1350411425</v>
      </c>
      <c r="W1436" s="153">
        <v>1.0677087708000002</v>
      </c>
      <c r="X1436" s="153">
        <v>1.2060837541</v>
      </c>
      <c r="Y1436" s="153">
        <v>1.0702256028999999</v>
      </c>
      <c r="Z1436" s="153">
        <v>9.2946825695999994E-3</v>
      </c>
      <c r="AA1436" s="153">
        <v>1.2415358191000002E-2</v>
      </c>
      <c r="AB1436" s="178">
        <v>0.87763574117999998</v>
      </c>
      <c r="AC1436" s="177">
        <v>1.5915660494999999</v>
      </c>
      <c r="AD1436" s="153">
        <v>-4.1644389407E-3</v>
      </c>
      <c r="AE1436" s="153">
        <v>-3.3868808991999996E-2</v>
      </c>
      <c r="AF1436" s="181">
        <v>1.9389284</v>
      </c>
      <c r="AG1436" s="180">
        <v>580562.88814000005</v>
      </c>
      <c r="AH1436" s="180">
        <v>-18949.981879999999</v>
      </c>
      <c r="AI1436" s="128" t="s">
        <v>46</v>
      </c>
      <c r="AJ1436" s="128" t="s">
        <v>46</v>
      </c>
      <c r="AK1436" s="128" t="s">
        <v>46</v>
      </c>
    </row>
    <row r="1437" spans="1:37" ht="14.75" customHeight="1" x14ac:dyDescent="0.35">
      <c r="A1437" s="8"/>
      <c r="B1437" s="129">
        <v>48069005000105</v>
      </c>
      <c r="C1437" s="125" t="s">
        <v>9231</v>
      </c>
      <c r="D1437" s="122"/>
      <c r="E1437" s="126" t="s">
        <v>2793</v>
      </c>
      <c r="F1437" s="126" t="s">
        <v>163</v>
      </c>
      <c r="G1437" s="126" t="s">
        <v>3547</v>
      </c>
      <c r="H1437" s="127">
        <v>500</v>
      </c>
      <c r="I1437" s="127">
        <v>500</v>
      </c>
      <c r="J1437" s="127">
        <v>500</v>
      </c>
      <c r="K1437" s="126" t="s">
        <v>215</v>
      </c>
      <c r="L1437" s="126" t="s">
        <v>216</v>
      </c>
      <c r="M1437" s="153">
        <v>1.5E-3</v>
      </c>
      <c r="N1437" s="128" t="s">
        <v>46</v>
      </c>
      <c r="O1437" s="155">
        <v>44923</v>
      </c>
      <c r="P1437" s="153">
        <v>1.2999906534000001E-2</v>
      </c>
      <c r="Q1437" s="153">
        <v>0.11190159606</v>
      </c>
      <c r="R1437" s="153">
        <v>0.13634003277000001</v>
      </c>
      <c r="S1437" s="153">
        <v>0.27930415612000004</v>
      </c>
      <c r="T1437" s="153" t="s">
        <v>46</v>
      </c>
      <c r="U1437" s="153">
        <v>1.0656270136000001</v>
      </c>
      <c r="V1437" s="153">
        <v>1.0799363667999999</v>
      </c>
      <c r="W1437" s="153">
        <v>1.0239604913</v>
      </c>
      <c r="X1437" s="153">
        <v>1.081187119</v>
      </c>
      <c r="Y1437" s="153" t="s">
        <v>46</v>
      </c>
      <c r="Z1437" s="153">
        <v>4.0041847112999998E-3</v>
      </c>
      <c r="AA1437" s="153">
        <v>8.0801171476999993E-3</v>
      </c>
      <c r="AB1437" s="178">
        <v>0.74647882573000002</v>
      </c>
      <c r="AC1437" s="177">
        <v>-0.26285994384</v>
      </c>
      <c r="AD1437" s="153">
        <v>-1.6625110639999999E-3</v>
      </c>
      <c r="AE1437" s="153">
        <v>-1.7246094741000001E-2</v>
      </c>
      <c r="AF1437" s="181">
        <v>1.3764430000000001</v>
      </c>
      <c r="AG1437" s="180">
        <v>113799.00588</v>
      </c>
      <c r="AH1437" s="180">
        <v>13712.69594</v>
      </c>
      <c r="AI1437" s="128" t="s">
        <v>46</v>
      </c>
      <c r="AJ1437" s="128" t="s">
        <v>46</v>
      </c>
      <c r="AK1437" s="128" t="s">
        <v>46</v>
      </c>
    </row>
    <row r="1438" spans="1:37" ht="14.75" customHeight="1" x14ac:dyDescent="0.35">
      <c r="A1438" s="8"/>
      <c r="B1438" s="129">
        <v>8279304000141</v>
      </c>
      <c r="C1438" s="125" t="s">
        <v>9232</v>
      </c>
      <c r="D1438" s="122" t="s">
        <v>3393</v>
      </c>
      <c r="E1438" s="126" t="s">
        <v>480</v>
      </c>
      <c r="F1438" s="126" t="s">
        <v>114</v>
      </c>
      <c r="G1438" s="126" t="s">
        <v>167</v>
      </c>
      <c r="H1438" s="127">
        <v>500</v>
      </c>
      <c r="I1438" s="127">
        <v>500</v>
      </c>
      <c r="J1438" s="127">
        <v>500</v>
      </c>
      <c r="K1438" s="126" t="s">
        <v>216</v>
      </c>
      <c r="L1438" s="126" t="s">
        <v>223</v>
      </c>
      <c r="M1438" s="153">
        <v>0.02</v>
      </c>
      <c r="N1438" s="128" t="s">
        <v>46</v>
      </c>
      <c r="O1438" s="155">
        <v>39014</v>
      </c>
      <c r="P1438" s="153">
        <v>4.0326932646999998E-2</v>
      </c>
      <c r="Q1438" s="153">
        <v>0.19530221090000002</v>
      </c>
      <c r="R1438" s="153">
        <v>9.7864046279999992E-2</v>
      </c>
      <c r="S1438" s="153">
        <v>0.20306347088999999</v>
      </c>
      <c r="T1438" s="153">
        <v>0.25616562938000004</v>
      </c>
      <c r="U1438" s="153">
        <v>3.3056752132999998</v>
      </c>
      <c r="V1438" s="153">
        <v>1.8848163698</v>
      </c>
      <c r="W1438" s="153">
        <v>0.73499261275999994</v>
      </c>
      <c r="X1438" s="153">
        <v>0.78605922701999997</v>
      </c>
      <c r="Y1438" s="153">
        <v>0.59929978054999999</v>
      </c>
      <c r="Z1438" s="153">
        <v>0.15191769817</v>
      </c>
      <c r="AA1438" s="153">
        <v>0.21703048606</v>
      </c>
      <c r="AB1438" s="178">
        <v>-0.13219006467</v>
      </c>
      <c r="AC1438" s="177">
        <v>0.10133574233000001</v>
      </c>
      <c r="AD1438" s="153">
        <v>-0.10674469356999999</v>
      </c>
      <c r="AE1438" s="153">
        <v>-0.53649706362000005</v>
      </c>
      <c r="AF1438" s="181">
        <v>5.8282784000000003</v>
      </c>
      <c r="AG1438" s="180">
        <v>387301.37540000002</v>
      </c>
      <c r="AH1438" s="180">
        <v>-101108.10655</v>
      </c>
      <c r="AI1438" s="128" t="s">
        <v>46</v>
      </c>
      <c r="AJ1438" s="128" t="s">
        <v>46</v>
      </c>
      <c r="AK1438" s="128" t="s">
        <v>46</v>
      </c>
    </row>
    <row r="1439" spans="1:37" ht="14.75" customHeight="1" x14ac:dyDescent="0.35">
      <c r="A1439" s="8"/>
      <c r="B1439" s="129">
        <v>39997963000147</v>
      </c>
      <c r="C1439" s="125" t="s">
        <v>9233</v>
      </c>
      <c r="D1439" s="122"/>
      <c r="E1439" s="126" t="s">
        <v>480</v>
      </c>
      <c r="F1439" s="126" t="s">
        <v>163</v>
      </c>
      <c r="G1439" s="126" t="s">
        <v>3543</v>
      </c>
      <c r="H1439" s="127">
        <v>500</v>
      </c>
      <c r="I1439" s="127">
        <v>500</v>
      </c>
      <c r="J1439" s="127">
        <v>500</v>
      </c>
      <c r="K1439" s="126" t="s">
        <v>7644</v>
      </c>
      <c r="L1439" s="126" t="s">
        <v>8195</v>
      </c>
      <c r="M1439" s="153">
        <v>5.0000000000000001E-3</v>
      </c>
      <c r="N1439" s="128" t="s">
        <v>219</v>
      </c>
      <c r="O1439" s="155">
        <v>44195</v>
      </c>
      <c r="P1439" s="153">
        <v>1.5199588454999999E-2</v>
      </c>
      <c r="Q1439" s="153">
        <v>0.13159591857</v>
      </c>
      <c r="R1439" s="153">
        <v>0.18449231219000001</v>
      </c>
      <c r="S1439" s="153">
        <v>0.48159155964</v>
      </c>
      <c r="T1439" s="153">
        <v>0.49796078739999999</v>
      </c>
      <c r="U1439" s="153">
        <v>1.2459391158999999</v>
      </c>
      <c r="V1439" s="153">
        <v>1.2700017084999999</v>
      </c>
      <c r="W1439" s="153">
        <v>1.3856006543999999</v>
      </c>
      <c r="X1439" s="153">
        <v>1.8642421871999999</v>
      </c>
      <c r="Y1439" s="153">
        <v>1.164979827</v>
      </c>
      <c r="Z1439" s="153">
        <v>4.9601205396999998E-2</v>
      </c>
      <c r="AA1439" s="153">
        <v>0.12260043702000001</v>
      </c>
      <c r="AB1439" s="178">
        <v>0.94221827054999996</v>
      </c>
      <c r="AC1439" s="177">
        <v>-0.28151733626999997</v>
      </c>
      <c r="AD1439" s="153">
        <v>-1.9158033568999998E-2</v>
      </c>
      <c r="AE1439" s="153">
        <v>-0.24985006385999997</v>
      </c>
      <c r="AF1439" s="181">
        <v>1.3263541000000001</v>
      </c>
      <c r="AG1439" s="180">
        <v>43594.014669999997</v>
      </c>
      <c r="AH1439" s="180">
        <v>925.73438999999996</v>
      </c>
      <c r="AI1439" s="128" t="s">
        <v>46</v>
      </c>
      <c r="AJ1439" s="128" t="s">
        <v>46</v>
      </c>
      <c r="AK1439" s="128" t="s">
        <v>46</v>
      </c>
    </row>
    <row r="1440" spans="1:37" ht="14.75" customHeight="1" x14ac:dyDescent="0.35">
      <c r="A1440" s="8"/>
      <c r="B1440" s="129">
        <v>10756556000166</v>
      </c>
      <c r="C1440" s="125" t="s">
        <v>9234</v>
      </c>
      <c r="D1440" s="122" t="s">
        <v>3394</v>
      </c>
      <c r="E1440" s="126" t="s">
        <v>480</v>
      </c>
      <c r="F1440" s="126" t="s">
        <v>163</v>
      </c>
      <c r="G1440" s="126" t="s">
        <v>4397</v>
      </c>
      <c r="H1440" s="127">
        <v>20000</v>
      </c>
      <c r="I1440" s="127">
        <v>5000</v>
      </c>
      <c r="J1440" s="127">
        <v>5000</v>
      </c>
      <c r="K1440" s="126" t="s">
        <v>215</v>
      </c>
      <c r="L1440" s="126" t="s">
        <v>215</v>
      </c>
      <c r="M1440" s="153">
        <v>1.5E-3</v>
      </c>
      <c r="N1440" s="128" t="s">
        <v>3373</v>
      </c>
      <c r="O1440" s="155">
        <v>39990</v>
      </c>
      <c r="P1440" s="153">
        <v>1.2432662628E-2</v>
      </c>
      <c r="Q1440" s="153">
        <v>0.10521977329</v>
      </c>
      <c r="R1440" s="153">
        <v>0.13356677948000001</v>
      </c>
      <c r="S1440" s="153">
        <v>0.26092411678999999</v>
      </c>
      <c r="T1440" s="153">
        <v>0.42976675053999996</v>
      </c>
      <c r="U1440" s="153">
        <v>1.0191289539000001</v>
      </c>
      <c r="V1440" s="153">
        <v>1.0154516440000001</v>
      </c>
      <c r="W1440" s="153">
        <v>1.0031324062</v>
      </c>
      <c r="X1440" s="153">
        <v>1.0100379386</v>
      </c>
      <c r="Y1440" s="153">
        <v>1.0054398004</v>
      </c>
      <c r="Z1440" s="153">
        <v>1.2505335685E-3</v>
      </c>
      <c r="AA1440" s="153">
        <v>2.6459875395999999E-3</v>
      </c>
      <c r="AB1440" s="178">
        <v>0.44983256235000002</v>
      </c>
      <c r="AC1440" s="177">
        <v>0.19158893976999999</v>
      </c>
      <c r="AD1440" s="153">
        <v>0</v>
      </c>
      <c r="AE1440" s="153">
        <v>-1.4319946875E-2</v>
      </c>
      <c r="AF1440" s="181">
        <v>4.4711194000000001</v>
      </c>
      <c r="AG1440" s="180">
        <v>199943.02942000001</v>
      </c>
      <c r="AH1440" s="180">
        <v>-77856.506141000005</v>
      </c>
      <c r="AI1440" s="128" t="s">
        <v>46</v>
      </c>
      <c r="AJ1440" s="128" t="s">
        <v>46</v>
      </c>
      <c r="AK1440" s="128" t="s">
        <v>46</v>
      </c>
    </row>
    <row r="1441" spans="1:37" ht="14.75" customHeight="1" x14ac:dyDescent="0.35">
      <c r="A1441" s="8"/>
      <c r="B1441" s="129">
        <v>6224719000192</v>
      </c>
      <c r="C1441" s="125" t="s">
        <v>9235</v>
      </c>
      <c r="D1441" s="122" t="s">
        <v>3394</v>
      </c>
      <c r="E1441" s="126" t="s">
        <v>480</v>
      </c>
      <c r="F1441" s="126" t="s">
        <v>114</v>
      </c>
      <c r="G1441" s="126" t="s">
        <v>5078</v>
      </c>
      <c r="H1441" s="127">
        <v>500</v>
      </c>
      <c r="I1441" s="127">
        <v>500</v>
      </c>
      <c r="J1441" s="127">
        <v>500</v>
      </c>
      <c r="K1441" s="126" t="s">
        <v>216</v>
      </c>
      <c r="L1441" s="126" t="s">
        <v>223</v>
      </c>
      <c r="M1441" s="153">
        <v>5.5000000000000005E-3</v>
      </c>
      <c r="N1441" s="128" t="s">
        <v>8575</v>
      </c>
      <c r="O1441" s="155">
        <v>38125</v>
      </c>
      <c r="P1441" s="153">
        <v>3.4706583515999999E-2</v>
      </c>
      <c r="Q1441" s="153">
        <v>0.21594061720999999</v>
      </c>
      <c r="R1441" s="153">
        <v>0.11511406600999999</v>
      </c>
      <c r="S1441" s="153">
        <v>0.26643856866999999</v>
      </c>
      <c r="T1441" s="153">
        <v>0.33607372535000002</v>
      </c>
      <c r="U1441" s="153">
        <v>2.8449645271000001</v>
      </c>
      <c r="V1441" s="153">
        <v>2.0839928455000001</v>
      </c>
      <c r="W1441" s="153">
        <v>0.86454618788999993</v>
      </c>
      <c r="X1441" s="153">
        <v>1.0313843963</v>
      </c>
      <c r="Y1441" s="153">
        <v>0.78624486172000008</v>
      </c>
      <c r="Z1441" s="153">
        <v>0.15053385751000001</v>
      </c>
      <c r="AA1441" s="153">
        <v>0.24708031281000001</v>
      </c>
      <c r="AB1441" s="178">
        <v>-3.1649859091000002E-2</v>
      </c>
      <c r="AC1441" s="177">
        <v>0.15061528623000001</v>
      </c>
      <c r="AD1441" s="153">
        <v>-0.10699532163</v>
      </c>
      <c r="AE1441" s="153">
        <v>-0.60545210676000005</v>
      </c>
      <c r="AF1441" s="181">
        <v>10.0862549</v>
      </c>
      <c r="AG1441" s="180">
        <v>19228.305179999999</v>
      </c>
      <c r="AH1441" s="180">
        <v>-4471.5289400000001</v>
      </c>
      <c r="AI1441" s="128" t="s">
        <v>46</v>
      </c>
      <c r="AJ1441" s="128" t="s">
        <v>46</v>
      </c>
      <c r="AK1441" s="128" t="s">
        <v>46</v>
      </c>
    </row>
    <row r="1442" spans="1:37" ht="14.75" customHeight="1" x14ac:dyDescent="0.35">
      <c r="A1442" s="8"/>
      <c r="B1442" s="129">
        <v>54198519000155</v>
      </c>
      <c r="C1442" s="125" t="s">
        <v>9236</v>
      </c>
      <c r="D1442" s="122"/>
      <c r="E1442" s="126" t="s">
        <v>480</v>
      </c>
      <c r="F1442" s="126" t="s">
        <v>114</v>
      </c>
      <c r="G1442" s="126" t="s">
        <v>115</v>
      </c>
      <c r="H1442" s="127">
        <v>500</v>
      </c>
      <c r="I1442" s="127">
        <v>500</v>
      </c>
      <c r="J1442" s="127">
        <v>500</v>
      </c>
      <c r="K1442" s="126" t="s">
        <v>214</v>
      </c>
      <c r="L1442" s="126" t="s">
        <v>3556</v>
      </c>
      <c r="M1442" s="153">
        <v>0.02</v>
      </c>
      <c r="N1442" s="128" t="s">
        <v>8002</v>
      </c>
      <c r="O1442" s="155">
        <v>45390</v>
      </c>
      <c r="P1442" s="153">
        <v>1.7711565698999999E-2</v>
      </c>
      <c r="Q1442" s="153">
        <v>0.10418554517</v>
      </c>
      <c r="R1442" s="153">
        <v>5.2032379665999995E-2</v>
      </c>
      <c r="S1442" s="153">
        <v>0.18655491692999998</v>
      </c>
      <c r="T1442" s="153">
        <v>0.42244384657</v>
      </c>
      <c r="U1442" s="153">
        <v>1.4518506584999999</v>
      </c>
      <c r="V1442" s="153">
        <v>1.0054705481000001</v>
      </c>
      <c r="W1442" s="153">
        <v>0.39078104914999995</v>
      </c>
      <c r="X1442" s="153">
        <v>0.72215457145000006</v>
      </c>
      <c r="Y1442" s="153">
        <v>0.98830785830000001</v>
      </c>
      <c r="Z1442" s="153">
        <v>9.1350550539E-2</v>
      </c>
      <c r="AA1442" s="153">
        <v>0.15959182381000001</v>
      </c>
      <c r="AB1442" s="178">
        <v>-0.74650109437000001</v>
      </c>
      <c r="AC1442" s="177">
        <v>-4.9782370367999998E-2</v>
      </c>
      <c r="AD1442" s="153">
        <v>-9.3577053337999996E-2</v>
      </c>
      <c r="AE1442" s="153">
        <v>-0.35711408855999999</v>
      </c>
      <c r="AF1442" s="181">
        <v>1.4982941000000001</v>
      </c>
      <c r="AG1442" s="180">
        <v>131152.84013</v>
      </c>
      <c r="AH1442" s="180">
        <v>-25068.540290000001</v>
      </c>
      <c r="AI1442" s="128" t="s">
        <v>46</v>
      </c>
      <c r="AJ1442" s="128" t="s">
        <v>46</v>
      </c>
      <c r="AK1442" s="128" t="s">
        <v>46</v>
      </c>
    </row>
    <row r="1443" spans="1:37" ht="14.75" customHeight="1" x14ac:dyDescent="0.35">
      <c r="A1443" s="8"/>
      <c r="B1443" s="129">
        <v>19719727000151</v>
      </c>
      <c r="C1443" s="125" t="s">
        <v>9237</v>
      </c>
      <c r="D1443" s="122" t="s">
        <v>3394</v>
      </c>
      <c r="E1443" s="126" t="s">
        <v>480</v>
      </c>
      <c r="F1443" s="126" t="s">
        <v>163</v>
      </c>
      <c r="G1443" s="126" t="s">
        <v>3566</v>
      </c>
      <c r="H1443" s="127">
        <v>500</v>
      </c>
      <c r="I1443" s="127">
        <v>500</v>
      </c>
      <c r="J1443" s="127">
        <v>500</v>
      </c>
      <c r="K1443" s="126" t="s">
        <v>3378</v>
      </c>
      <c r="L1443" s="126" t="s">
        <v>7459</v>
      </c>
      <c r="M1443" s="153">
        <v>4.0000000000000001E-3</v>
      </c>
      <c r="N1443" s="128" t="s">
        <v>8648</v>
      </c>
      <c r="O1443" s="155">
        <v>41754</v>
      </c>
      <c r="P1443" s="153">
        <v>9.6356288103999991E-3</v>
      </c>
      <c r="Q1443" s="153">
        <v>0.10513658514999999</v>
      </c>
      <c r="R1443" s="153">
        <v>9.3620785830000011E-2</v>
      </c>
      <c r="S1443" s="153">
        <v>0.20769827499000001</v>
      </c>
      <c r="T1443" s="153">
        <v>0.32416960186999999</v>
      </c>
      <c r="U1443" s="153">
        <v>0.78985078289999999</v>
      </c>
      <c r="V1443" s="153">
        <v>1.0146488144999999</v>
      </c>
      <c r="W1443" s="153">
        <v>0.70312426884000001</v>
      </c>
      <c r="X1443" s="153">
        <v>0.80400056584000001</v>
      </c>
      <c r="Y1443" s="153">
        <v>0.75839515133000002</v>
      </c>
      <c r="Z1443" s="153">
        <v>3.3159259270999997E-2</v>
      </c>
      <c r="AA1443" s="153">
        <v>3.3641517936000002E-2</v>
      </c>
      <c r="AB1443" s="178">
        <v>-1.0422327248000001</v>
      </c>
      <c r="AC1443" s="177">
        <v>0.43840661473999998</v>
      </c>
      <c r="AD1443" s="153">
        <v>-3.424402738E-2</v>
      </c>
      <c r="AE1443" s="153">
        <v>-6.5315182407999994E-2</v>
      </c>
      <c r="AF1443" s="181">
        <v>3.3703493</v>
      </c>
      <c r="AG1443" s="180">
        <v>229847.99627</v>
      </c>
      <c r="AH1443" s="180">
        <v>-41942.915869999997</v>
      </c>
      <c r="AI1443" s="128" t="s">
        <v>46</v>
      </c>
      <c r="AJ1443" s="128" t="s">
        <v>46</v>
      </c>
      <c r="AK1443" s="128" t="s">
        <v>46</v>
      </c>
    </row>
    <row r="1444" spans="1:37" ht="14.75" customHeight="1" x14ac:dyDescent="0.35">
      <c r="A1444" s="8"/>
      <c r="B1444" s="129">
        <v>10922432000103</v>
      </c>
      <c r="C1444" s="125" t="s">
        <v>9238</v>
      </c>
      <c r="D1444" s="122"/>
      <c r="E1444" s="126" t="s">
        <v>480</v>
      </c>
      <c r="F1444" s="126" t="s">
        <v>163</v>
      </c>
      <c r="G1444" s="126" t="s">
        <v>4507</v>
      </c>
      <c r="H1444" s="127">
        <v>1000000</v>
      </c>
      <c r="I1444" s="127">
        <v>0</v>
      </c>
      <c r="J1444" s="127">
        <v>1000000</v>
      </c>
      <c r="K1444" s="126" t="s">
        <v>215</v>
      </c>
      <c r="L1444" s="126" t="s">
        <v>216</v>
      </c>
      <c r="M1444" s="153">
        <v>2.5000000000000001E-3</v>
      </c>
      <c r="N1444" s="128" t="s">
        <v>46</v>
      </c>
      <c r="O1444" s="155">
        <v>40017</v>
      </c>
      <c r="P1444" s="153">
        <v>6.2485151484000002E-3</v>
      </c>
      <c r="Q1444" s="153">
        <v>8.0039369021999998E-2</v>
      </c>
      <c r="R1444" s="153">
        <v>8.9599500341000005E-2</v>
      </c>
      <c r="S1444" s="153">
        <v>0.17852947522000001</v>
      </c>
      <c r="T1444" s="153">
        <v>0.30930347157999999</v>
      </c>
      <c r="U1444" s="153">
        <v>0.51220264696999995</v>
      </c>
      <c r="V1444" s="153">
        <v>0.77244139875000006</v>
      </c>
      <c r="W1444" s="153">
        <v>0.6729230331399999</v>
      </c>
      <c r="X1444" s="153">
        <v>0.69108806559000002</v>
      </c>
      <c r="Y1444" s="153">
        <v>0.72361582264999991</v>
      </c>
      <c r="Z1444" s="153">
        <v>2.2196905792E-2</v>
      </c>
      <c r="AA1444" s="153">
        <v>2.8276133238E-2</v>
      </c>
      <c r="AB1444" s="178">
        <v>-1.7272603998</v>
      </c>
      <c r="AC1444" s="177">
        <v>0.38690492491</v>
      </c>
      <c r="AD1444" s="153">
        <v>-1.7384942035999999E-2</v>
      </c>
      <c r="AE1444" s="153">
        <v>-5.5606010505999996E-2</v>
      </c>
      <c r="AF1444" s="181">
        <v>5.2329305000000002</v>
      </c>
      <c r="AG1444" s="180">
        <v>134736.15721</v>
      </c>
      <c r="AH1444" s="180">
        <v>-65325.15883</v>
      </c>
      <c r="AI1444" s="128" t="s">
        <v>46</v>
      </c>
      <c r="AJ1444" s="128" t="s">
        <v>46</v>
      </c>
      <c r="AK1444" s="128" t="s">
        <v>46</v>
      </c>
    </row>
    <row r="1445" spans="1:37" ht="14.75" customHeight="1" x14ac:dyDescent="0.35">
      <c r="A1445" s="8"/>
      <c r="B1445" s="129">
        <v>12682783000110</v>
      </c>
      <c r="C1445" s="125" t="s">
        <v>9239</v>
      </c>
      <c r="D1445" s="122" t="s">
        <v>3401</v>
      </c>
      <c r="E1445" s="126" t="s">
        <v>480</v>
      </c>
      <c r="F1445" s="126" t="s">
        <v>163</v>
      </c>
      <c r="G1445" s="126" t="s">
        <v>3566</v>
      </c>
      <c r="H1445" s="127">
        <v>500</v>
      </c>
      <c r="I1445" s="127">
        <v>500</v>
      </c>
      <c r="J1445" s="127">
        <v>500</v>
      </c>
      <c r="K1445" s="126" t="s">
        <v>215</v>
      </c>
      <c r="L1445" s="126" t="s">
        <v>216</v>
      </c>
      <c r="M1445" s="153">
        <v>5.0000000000000001E-3</v>
      </c>
      <c r="N1445" s="128" t="s">
        <v>46</v>
      </c>
      <c r="O1445" s="155">
        <v>40514</v>
      </c>
      <c r="P1445" s="153">
        <v>5.7101585788999999E-3</v>
      </c>
      <c r="Q1445" s="153">
        <v>7.5099686144000005E-2</v>
      </c>
      <c r="R1445" s="153">
        <v>8.2893575038000003E-2</v>
      </c>
      <c r="S1445" s="153">
        <v>0.16427239981</v>
      </c>
      <c r="T1445" s="153">
        <v>0.28639661830000002</v>
      </c>
      <c r="U1445" s="153">
        <v>0.46807253711999997</v>
      </c>
      <c r="V1445" s="153">
        <v>0.72476966422</v>
      </c>
      <c r="W1445" s="153">
        <v>0.62255923002000002</v>
      </c>
      <c r="X1445" s="153">
        <v>0.63589888938999994</v>
      </c>
      <c r="Y1445" s="153">
        <v>0.6700252134100001</v>
      </c>
      <c r="Z1445" s="153">
        <v>2.2137677946999997E-2</v>
      </c>
      <c r="AA1445" s="153">
        <v>2.9165365413000001E-2</v>
      </c>
      <c r="AB1445" s="178">
        <v>-2.0004000353000002</v>
      </c>
      <c r="AC1445" s="177">
        <v>0.16693106705999999</v>
      </c>
      <c r="AD1445" s="153">
        <v>-1.7816823942000001E-2</v>
      </c>
      <c r="AE1445" s="153">
        <v>-5.5471198994999998E-2</v>
      </c>
      <c r="AF1445" s="181">
        <v>4.17964</v>
      </c>
      <c r="AG1445" s="180">
        <v>33746.723319999997</v>
      </c>
      <c r="AH1445" s="180">
        <v>-10812.99037</v>
      </c>
      <c r="AI1445" s="128" t="s">
        <v>46</v>
      </c>
      <c r="AJ1445" s="128" t="s">
        <v>46</v>
      </c>
      <c r="AK1445" s="128" t="s">
        <v>46</v>
      </c>
    </row>
    <row r="1446" spans="1:37" ht="14.75" customHeight="1" x14ac:dyDescent="0.35">
      <c r="A1446" s="8"/>
      <c r="B1446" s="129">
        <v>10756541000106</v>
      </c>
      <c r="C1446" s="125" t="s">
        <v>9240</v>
      </c>
      <c r="D1446" s="122" t="s">
        <v>3393</v>
      </c>
      <c r="E1446" s="126" t="s">
        <v>480</v>
      </c>
      <c r="F1446" s="126" t="s">
        <v>163</v>
      </c>
      <c r="G1446" s="126" t="s">
        <v>4793</v>
      </c>
      <c r="H1446" s="127">
        <v>1000000</v>
      </c>
      <c r="I1446" s="127">
        <v>0</v>
      </c>
      <c r="J1446" s="127">
        <v>1000000</v>
      </c>
      <c r="K1446" s="126" t="s">
        <v>215</v>
      </c>
      <c r="L1446" s="126" t="s">
        <v>216</v>
      </c>
      <c r="M1446" s="153">
        <v>2.5000000000000001E-3</v>
      </c>
      <c r="N1446" s="128" t="s">
        <v>46</v>
      </c>
      <c r="O1446" s="155">
        <v>39990</v>
      </c>
      <c r="P1446" s="153">
        <v>4.1294259844999997E-3</v>
      </c>
      <c r="Q1446" s="153">
        <v>9.8082309751000005E-2</v>
      </c>
      <c r="R1446" s="153">
        <v>3.0819224064999998E-2</v>
      </c>
      <c r="S1446" s="153">
        <v>6.4906258995000007E-2</v>
      </c>
      <c r="T1446" s="153">
        <v>0.16612852485000001</v>
      </c>
      <c r="U1446" s="153">
        <v>0.33849688598</v>
      </c>
      <c r="V1446" s="153">
        <v>0.94656963769000002</v>
      </c>
      <c r="W1446" s="153">
        <v>0.23146296193000002</v>
      </c>
      <c r="X1446" s="153">
        <v>0.25125229836000001</v>
      </c>
      <c r="Y1446" s="153">
        <v>0.38865787236000005</v>
      </c>
      <c r="Z1446" s="153">
        <v>7.3768135291999992E-2</v>
      </c>
      <c r="AA1446" s="153">
        <v>0.10538604744000001</v>
      </c>
      <c r="AB1446" s="178">
        <v>-1.1970204042999999</v>
      </c>
      <c r="AC1446" s="177">
        <v>0.1451980292</v>
      </c>
      <c r="AD1446" s="153">
        <v>-7.5437805933999999E-2</v>
      </c>
      <c r="AE1446" s="153">
        <v>-0.22816472821</v>
      </c>
      <c r="AF1446" s="181">
        <v>5.2543937999999999</v>
      </c>
      <c r="AG1446" s="180">
        <v>170779.87797999999</v>
      </c>
      <c r="AH1446" s="180">
        <v>-26529.071</v>
      </c>
      <c r="AI1446" s="128" t="s">
        <v>46</v>
      </c>
      <c r="AJ1446" s="128" t="s">
        <v>46</v>
      </c>
      <c r="AK1446" s="128" t="s">
        <v>46</v>
      </c>
    </row>
    <row r="1447" spans="1:37" ht="14.75" customHeight="1" x14ac:dyDescent="0.35">
      <c r="A1447" s="8"/>
      <c r="B1447" s="129">
        <v>7400556000114</v>
      </c>
      <c r="C1447" s="125" t="s">
        <v>9241</v>
      </c>
      <c r="D1447" s="122" t="s">
        <v>3552</v>
      </c>
      <c r="E1447" s="126" t="s">
        <v>480</v>
      </c>
      <c r="F1447" s="126" t="s">
        <v>163</v>
      </c>
      <c r="G1447" s="126" t="s">
        <v>4767</v>
      </c>
      <c r="H1447" s="127">
        <v>500</v>
      </c>
      <c r="I1447" s="127">
        <v>500</v>
      </c>
      <c r="J1447" s="127">
        <v>500</v>
      </c>
      <c r="K1447" s="126" t="s">
        <v>215</v>
      </c>
      <c r="L1447" s="126" t="s">
        <v>216</v>
      </c>
      <c r="M1447" s="153">
        <v>5.0000000000000001E-3</v>
      </c>
      <c r="N1447" s="128" t="s">
        <v>46</v>
      </c>
      <c r="O1447" s="155">
        <v>38534</v>
      </c>
      <c r="P1447" s="153">
        <v>3.6422483208000001E-3</v>
      </c>
      <c r="Q1447" s="153">
        <v>9.340321821E-2</v>
      </c>
      <c r="R1447" s="153">
        <v>2.5169811007999997E-2</v>
      </c>
      <c r="S1447" s="153">
        <v>5.3423716460999998E-2</v>
      </c>
      <c r="T1447" s="153">
        <v>0.14726534842</v>
      </c>
      <c r="U1447" s="153">
        <v>0.29856200818</v>
      </c>
      <c r="V1447" s="153">
        <v>0.90141280976000004</v>
      </c>
      <c r="W1447" s="153">
        <v>0.18903392878999997</v>
      </c>
      <c r="X1447" s="153">
        <v>0.20680334617999999</v>
      </c>
      <c r="Y1447" s="153">
        <v>0.34452744969999999</v>
      </c>
      <c r="Z1447" s="153">
        <v>7.3419976009000007E-2</v>
      </c>
      <c r="AA1447" s="153">
        <v>9.772394379999999E-2</v>
      </c>
      <c r="AB1447" s="178">
        <v>-1.2714957409000001</v>
      </c>
      <c r="AC1447" s="177">
        <v>0.1058569115</v>
      </c>
      <c r="AD1447" s="153">
        <v>-7.6501774134E-2</v>
      </c>
      <c r="AE1447" s="153">
        <v>-0.23220286231999998</v>
      </c>
      <c r="AF1447" s="181">
        <v>8.2760946999999998</v>
      </c>
      <c r="AG1447" s="180">
        <v>38920.490559999998</v>
      </c>
      <c r="AH1447" s="180">
        <v>-3680.1999900000001</v>
      </c>
      <c r="AI1447" s="128" t="s">
        <v>46</v>
      </c>
      <c r="AJ1447" s="128" t="s">
        <v>46</v>
      </c>
      <c r="AK1447" s="128" t="s">
        <v>46</v>
      </c>
    </row>
    <row r="1448" spans="1:37" ht="14.75" customHeight="1" x14ac:dyDescent="0.35">
      <c r="A1448" s="8"/>
      <c r="B1448" s="129">
        <v>5755769000133</v>
      </c>
      <c r="C1448" s="125" t="s">
        <v>9242</v>
      </c>
      <c r="D1448" s="122" t="s">
        <v>3394</v>
      </c>
      <c r="E1448" s="126" t="s">
        <v>480</v>
      </c>
      <c r="F1448" s="126" t="s">
        <v>163</v>
      </c>
      <c r="G1448" s="126" t="s">
        <v>4397</v>
      </c>
      <c r="H1448" s="127">
        <v>20000</v>
      </c>
      <c r="I1448" s="127">
        <v>5000</v>
      </c>
      <c r="J1448" s="127">
        <v>20000</v>
      </c>
      <c r="K1448" s="126" t="s">
        <v>215</v>
      </c>
      <c r="L1448" s="126" t="s">
        <v>216</v>
      </c>
      <c r="M1448" s="153">
        <v>3.0000000000000001E-3</v>
      </c>
      <c r="N1448" s="128" t="s">
        <v>3373</v>
      </c>
      <c r="O1448" s="155">
        <v>37928</v>
      </c>
      <c r="P1448" s="153">
        <v>1.3268558332E-2</v>
      </c>
      <c r="Q1448" s="153">
        <v>0.10900100899</v>
      </c>
      <c r="R1448" s="153">
        <v>0.13064861949000001</v>
      </c>
      <c r="S1448" s="153">
        <v>0.26367232155999998</v>
      </c>
      <c r="T1448" s="153">
        <v>0.41790715466</v>
      </c>
      <c r="U1448" s="153">
        <v>1.0876489114000001</v>
      </c>
      <c r="V1448" s="153">
        <v>1.0519434732000001</v>
      </c>
      <c r="W1448" s="153">
        <v>0.98121602208000003</v>
      </c>
      <c r="X1448" s="153">
        <v>1.0206762464999999</v>
      </c>
      <c r="Y1448" s="153">
        <v>0.97769426243000002</v>
      </c>
      <c r="Z1448" s="153">
        <v>4.4197566757999997E-3</v>
      </c>
      <c r="AA1448" s="153">
        <v>5.6991270920000005E-3</v>
      </c>
      <c r="AB1448" s="178">
        <v>-0.52646350367000005</v>
      </c>
      <c r="AC1448" s="177">
        <v>-6.5910326081000004E-2</v>
      </c>
      <c r="AD1448" s="153">
        <v>-1.5919672784E-3</v>
      </c>
      <c r="AE1448" s="153">
        <v>-1.7467157573000002E-2</v>
      </c>
      <c r="AF1448" s="181">
        <v>9.5637743999999998</v>
      </c>
      <c r="AG1448" s="180">
        <v>572257.01063999999</v>
      </c>
      <c r="AH1448" s="180">
        <v>-47882.54853</v>
      </c>
      <c r="AI1448" s="128" t="s">
        <v>46</v>
      </c>
      <c r="AJ1448" s="128" t="s">
        <v>46</v>
      </c>
      <c r="AK1448" s="128" t="s">
        <v>46</v>
      </c>
    </row>
    <row r="1449" spans="1:37" ht="14.75" customHeight="1" x14ac:dyDescent="0.35">
      <c r="A1449" s="8"/>
      <c r="B1449" s="129">
        <v>19418031000195</v>
      </c>
      <c r="C1449" s="125" t="s">
        <v>9243</v>
      </c>
      <c r="D1449" s="122" t="s">
        <v>3552</v>
      </c>
      <c r="E1449" s="126" t="s">
        <v>480</v>
      </c>
      <c r="F1449" s="126" t="s">
        <v>163</v>
      </c>
      <c r="G1449" s="126" t="s">
        <v>4793</v>
      </c>
      <c r="H1449" s="127">
        <v>500</v>
      </c>
      <c r="I1449" s="127">
        <v>500</v>
      </c>
      <c r="J1449" s="127">
        <v>5000</v>
      </c>
      <c r="K1449" s="126" t="s">
        <v>215</v>
      </c>
      <c r="L1449" s="126" t="s">
        <v>216</v>
      </c>
      <c r="M1449" s="153">
        <v>3.0000000000000001E-3</v>
      </c>
      <c r="N1449" s="128" t="s">
        <v>9244</v>
      </c>
      <c r="O1449" s="155">
        <v>41740</v>
      </c>
      <c r="P1449" s="153">
        <v>1.1039658349999999E-2</v>
      </c>
      <c r="Q1449" s="153">
        <v>0.19212808942999998</v>
      </c>
      <c r="R1449" s="153">
        <v>9.540365400100001E-2</v>
      </c>
      <c r="S1449" s="153">
        <v>0.15788788602000001</v>
      </c>
      <c r="T1449" s="153">
        <v>0.30566404138999997</v>
      </c>
      <c r="U1449" s="153">
        <v>0.90494174920000003</v>
      </c>
      <c r="V1449" s="153">
        <v>1.8541836592000001</v>
      </c>
      <c r="W1449" s="153">
        <v>0.71651422137999998</v>
      </c>
      <c r="X1449" s="153">
        <v>0.61118441984000005</v>
      </c>
      <c r="Y1449" s="153">
        <v>0.71510137160999998</v>
      </c>
      <c r="Z1449" s="153">
        <v>8.0228021788999987E-2</v>
      </c>
      <c r="AA1449" s="153">
        <v>8.1765906323000001E-2</v>
      </c>
      <c r="AB1449" s="178">
        <v>-0.37832709134999998</v>
      </c>
      <c r="AC1449" s="177">
        <v>8.9826729455000004E-2</v>
      </c>
      <c r="AD1449" s="153">
        <v>-8.8450138099999992E-2</v>
      </c>
      <c r="AE1449" s="153">
        <v>-0.16295163289</v>
      </c>
      <c r="AF1449" s="181">
        <v>3.0146856999999998</v>
      </c>
      <c r="AG1449" s="180">
        <v>118829.9654</v>
      </c>
      <c r="AH1449" s="180">
        <v>7303.7488499999999</v>
      </c>
      <c r="AI1449" s="128" t="s">
        <v>46</v>
      </c>
      <c r="AJ1449" s="128" t="s">
        <v>46</v>
      </c>
      <c r="AK1449" s="128" t="s">
        <v>46</v>
      </c>
    </row>
    <row r="1450" spans="1:37" ht="14.75" customHeight="1" x14ac:dyDescent="0.35">
      <c r="A1450" s="8"/>
      <c r="B1450" s="129">
        <v>46467208000116</v>
      </c>
      <c r="C1450" s="125" t="s">
        <v>9245</v>
      </c>
      <c r="D1450" s="122"/>
      <c r="E1450" s="126" t="s">
        <v>2793</v>
      </c>
      <c r="F1450" s="126" t="s">
        <v>163</v>
      </c>
      <c r="G1450" s="126" t="s">
        <v>3547</v>
      </c>
      <c r="H1450" s="127">
        <v>500</v>
      </c>
      <c r="I1450" s="127">
        <v>500</v>
      </c>
      <c r="J1450" s="127">
        <v>500</v>
      </c>
      <c r="K1450" s="126" t="s">
        <v>214</v>
      </c>
      <c r="L1450" s="126" t="s">
        <v>3554</v>
      </c>
      <c r="M1450" s="153">
        <v>1.7000000000000001E-3</v>
      </c>
      <c r="N1450" s="128" t="s">
        <v>46</v>
      </c>
      <c r="O1450" s="155">
        <v>44999</v>
      </c>
      <c r="P1450" s="153">
        <v>2.0779346274E-2</v>
      </c>
      <c r="Q1450" s="153">
        <v>0.11206877105</v>
      </c>
      <c r="R1450" s="153">
        <v>0.10716151334999999</v>
      </c>
      <c r="S1450" s="153">
        <v>0.23458684136999999</v>
      </c>
      <c r="T1450" s="153" t="s">
        <v>46</v>
      </c>
      <c r="U1450" s="153">
        <v>1.7033224551999999</v>
      </c>
      <c r="V1450" s="153">
        <v>1.0815497338</v>
      </c>
      <c r="W1450" s="153">
        <v>0.80481978502000007</v>
      </c>
      <c r="X1450" s="153">
        <v>0.90808627659999996</v>
      </c>
      <c r="Y1450" s="153" t="s">
        <v>46</v>
      </c>
      <c r="Z1450" s="153">
        <v>2.7556522868000002E-2</v>
      </c>
      <c r="AA1450" s="153">
        <v>2.3512724105E-2</v>
      </c>
      <c r="AB1450" s="178">
        <v>-0.82485879181999999</v>
      </c>
      <c r="AC1450" s="177">
        <v>-0.20687687597000001</v>
      </c>
      <c r="AD1450" s="153">
        <v>-2.3297533807E-2</v>
      </c>
      <c r="AE1450" s="153">
        <v>-2.3297533807E-2</v>
      </c>
      <c r="AF1450" s="181">
        <v>1.3310340000000001</v>
      </c>
      <c r="AG1450" s="180">
        <v>35730.588589999999</v>
      </c>
      <c r="AH1450" s="180">
        <v>331.22212999999999</v>
      </c>
      <c r="AI1450" s="128" t="s">
        <v>46</v>
      </c>
      <c r="AJ1450" s="128" t="s">
        <v>46</v>
      </c>
      <c r="AK1450" s="128" t="s">
        <v>46</v>
      </c>
    </row>
    <row r="1451" spans="1:37" ht="14.75" customHeight="1" x14ac:dyDescent="0.35">
      <c r="A1451" s="8"/>
      <c r="B1451" s="129">
        <v>14843784000124</v>
      </c>
      <c r="C1451" s="125" t="s">
        <v>9246</v>
      </c>
      <c r="D1451" s="122" t="s">
        <v>3393</v>
      </c>
      <c r="E1451" s="126" t="s">
        <v>480</v>
      </c>
      <c r="F1451" s="126" t="s">
        <v>163</v>
      </c>
      <c r="G1451" s="126" t="s">
        <v>6822</v>
      </c>
      <c r="H1451" s="127">
        <v>5000</v>
      </c>
      <c r="I1451" s="127">
        <v>1000</v>
      </c>
      <c r="J1451" s="127">
        <v>5000</v>
      </c>
      <c r="K1451" s="126" t="s">
        <v>215</v>
      </c>
      <c r="L1451" s="126" t="s">
        <v>215</v>
      </c>
      <c r="M1451" s="153">
        <v>1.5E-3</v>
      </c>
      <c r="N1451" s="128" t="s">
        <v>46</v>
      </c>
      <c r="O1451" s="155">
        <v>42430</v>
      </c>
      <c r="P1451" s="153">
        <v>1.2154977832000001E-2</v>
      </c>
      <c r="Q1451" s="153">
        <v>0.10339407269000001</v>
      </c>
      <c r="R1451" s="153">
        <v>0.13224768774999998</v>
      </c>
      <c r="S1451" s="153">
        <v>0.25648774544999997</v>
      </c>
      <c r="T1451" s="153">
        <v>0.42414010373000005</v>
      </c>
      <c r="U1451" s="153">
        <v>0.99636660418</v>
      </c>
      <c r="V1451" s="153">
        <v>0.99783223063999993</v>
      </c>
      <c r="W1451" s="153">
        <v>0.99322557415000001</v>
      </c>
      <c r="X1451" s="153">
        <v>0.99286473361000005</v>
      </c>
      <c r="Y1451" s="153">
        <v>0.99227625384999996</v>
      </c>
      <c r="Z1451" s="153">
        <v>1.1391952643E-3</v>
      </c>
      <c r="AA1451" s="153">
        <v>2.5369035729000001E-3</v>
      </c>
      <c r="AB1451" s="178">
        <v>-1.0322327233999999</v>
      </c>
      <c r="AC1451" s="177">
        <v>-2.7589690251999999</v>
      </c>
      <c r="AD1451" s="153">
        <v>0</v>
      </c>
      <c r="AE1451" s="153">
        <v>-1.9259068197000002E-3</v>
      </c>
      <c r="AF1451" s="181">
        <v>2.2649913000000002</v>
      </c>
      <c r="AG1451" s="180">
        <v>417203.94464</v>
      </c>
      <c r="AH1451" s="180">
        <v>129319.7702</v>
      </c>
      <c r="AI1451" s="128" t="s">
        <v>46</v>
      </c>
      <c r="AJ1451" s="128" t="s">
        <v>46</v>
      </c>
      <c r="AK1451" s="128" t="s">
        <v>46</v>
      </c>
    </row>
    <row r="1452" spans="1:37" ht="14.75" customHeight="1" x14ac:dyDescent="0.35">
      <c r="A1452" s="8"/>
      <c r="B1452" s="129">
        <v>8140054000164</v>
      </c>
      <c r="C1452" s="125" t="s">
        <v>9247</v>
      </c>
      <c r="D1452" s="122" t="s">
        <v>3394</v>
      </c>
      <c r="E1452" s="126" t="s">
        <v>9248</v>
      </c>
      <c r="F1452" s="126" t="s">
        <v>114</v>
      </c>
      <c r="G1452" s="126" t="s">
        <v>115</v>
      </c>
      <c r="H1452" s="127">
        <v>5000</v>
      </c>
      <c r="I1452" s="127">
        <v>1000</v>
      </c>
      <c r="J1452" s="127">
        <v>1000</v>
      </c>
      <c r="K1452" s="126" t="s">
        <v>216</v>
      </c>
      <c r="L1452" s="126" t="s">
        <v>224</v>
      </c>
      <c r="M1452" s="153">
        <v>0.02</v>
      </c>
      <c r="N1452" s="128" t="s">
        <v>7674</v>
      </c>
      <c r="O1452" s="155">
        <v>38989</v>
      </c>
      <c r="P1452" s="153">
        <v>1.9290455285999999E-2</v>
      </c>
      <c r="Q1452" s="153">
        <v>0.25684053301999998</v>
      </c>
      <c r="R1452" s="153">
        <v>0.11117148092000001</v>
      </c>
      <c r="S1452" s="153">
        <v>0.25153430311000002</v>
      </c>
      <c r="T1452" s="153">
        <v>0.37497452026</v>
      </c>
      <c r="U1452" s="153">
        <v>1.5812752348999999</v>
      </c>
      <c r="V1452" s="153">
        <v>2.4787084530999999</v>
      </c>
      <c r="W1452" s="153">
        <v>0.83493601923000005</v>
      </c>
      <c r="X1452" s="153">
        <v>0.97368994535999998</v>
      </c>
      <c r="Y1452" s="153">
        <v>0.87725331554999997</v>
      </c>
      <c r="Z1452" s="153">
        <v>0.16495016098000001</v>
      </c>
      <c r="AA1452" s="153">
        <v>0.20162171034000001</v>
      </c>
      <c r="AB1452" s="178">
        <v>-3.6736368869000002E-2</v>
      </c>
      <c r="AC1452" s="177">
        <v>0.20401979182999999</v>
      </c>
      <c r="AD1452" s="153">
        <v>-0.14347592577000001</v>
      </c>
      <c r="AE1452" s="153">
        <v>-0.50841447290999997</v>
      </c>
      <c r="AF1452" s="181">
        <v>8.6922298700000002</v>
      </c>
      <c r="AG1452" s="180">
        <v>100507.80374</v>
      </c>
      <c r="AH1452" s="180">
        <v>-3458.5362300000002</v>
      </c>
      <c r="AI1452" s="128" t="s">
        <v>46</v>
      </c>
      <c r="AJ1452" s="128" t="s">
        <v>46</v>
      </c>
      <c r="AK1452" s="128" t="s">
        <v>46</v>
      </c>
    </row>
    <row r="1453" spans="1:37" ht="14.75" customHeight="1" x14ac:dyDescent="0.35">
      <c r="A1453" s="8"/>
      <c r="B1453" s="129">
        <v>39992349000192</v>
      </c>
      <c r="C1453" s="125" t="s">
        <v>9249</v>
      </c>
      <c r="D1453" s="122"/>
      <c r="E1453" s="126" t="s">
        <v>8690</v>
      </c>
      <c r="F1453" s="126" t="s">
        <v>114</v>
      </c>
      <c r="G1453" s="126" t="s">
        <v>115</v>
      </c>
      <c r="H1453" s="127">
        <v>5000</v>
      </c>
      <c r="I1453" s="127">
        <v>1000</v>
      </c>
      <c r="J1453" s="127">
        <v>1000</v>
      </c>
      <c r="K1453" s="126" t="s">
        <v>7484</v>
      </c>
      <c r="L1453" s="126" t="s">
        <v>7485</v>
      </c>
      <c r="M1453" s="153">
        <v>1.4999999999999999E-2</v>
      </c>
      <c r="N1453" s="128" t="s">
        <v>9250</v>
      </c>
      <c r="O1453" s="155">
        <v>44193</v>
      </c>
      <c r="P1453" s="153">
        <v>4.2496944478999994E-2</v>
      </c>
      <c r="Q1453" s="153">
        <v>0.31077620732</v>
      </c>
      <c r="R1453" s="153">
        <v>0.12292340147000001</v>
      </c>
      <c r="S1453" s="153">
        <v>0.16968216454000001</v>
      </c>
      <c r="T1453" s="153">
        <v>0.38677113853</v>
      </c>
      <c r="U1453" s="153">
        <v>3.4835552021000002</v>
      </c>
      <c r="V1453" s="153">
        <v>2.9992291445000001</v>
      </c>
      <c r="W1453" s="153">
        <v>0.92319698042999998</v>
      </c>
      <c r="X1453" s="153">
        <v>0.65684010283000005</v>
      </c>
      <c r="Y1453" s="153">
        <v>0.90485151738000003</v>
      </c>
      <c r="Z1453" s="153">
        <v>0.20788722580999999</v>
      </c>
      <c r="AA1453" s="153">
        <v>0.24401912245999999</v>
      </c>
      <c r="AB1453" s="178">
        <v>6.0544887467999998E-2</v>
      </c>
      <c r="AC1453" s="177">
        <v>-0.41783586339000001</v>
      </c>
      <c r="AD1453" s="153">
        <v>-0.18009304414999999</v>
      </c>
      <c r="AE1453" s="153">
        <v>-0.51181201817999999</v>
      </c>
      <c r="AF1453" s="181">
        <v>0.84784400000000004</v>
      </c>
      <c r="AG1453" s="180">
        <v>33817.45048</v>
      </c>
      <c r="AH1453" s="180">
        <v>-11444.50864</v>
      </c>
      <c r="AI1453" s="128" t="s">
        <v>46</v>
      </c>
      <c r="AJ1453" s="128" t="s">
        <v>46</v>
      </c>
      <c r="AK1453" s="128" t="s">
        <v>46</v>
      </c>
    </row>
    <row r="1454" spans="1:37" ht="14.75" customHeight="1" x14ac:dyDescent="0.35">
      <c r="A1454" s="8"/>
      <c r="B1454" s="129">
        <v>48884731000173</v>
      </c>
      <c r="C1454" s="125" t="s">
        <v>9251</v>
      </c>
      <c r="D1454" s="122"/>
      <c r="E1454" s="126" t="s">
        <v>515</v>
      </c>
      <c r="F1454" s="126" t="s">
        <v>163</v>
      </c>
      <c r="G1454" s="126" t="s">
        <v>3547</v>
      </c>
      <c r="H1454" s="127">
        <v>1</v>
      </c>
      <c r="I1454" s="127">
        <v>1</v>
      </c>
      <c r="J1454" s="127">
        <v>1</v>
      </c>
      <c r="K1454" s="126" t="s">
        <v>7591</v>
      </c>
      <c r="L1454" s="126" t="s">
        <v>9252</v>
      </c>
      <c r="M1454" s="153">
        <v>4.6999999999999993E-3</v>
      </c>
      <c r="N1454" s="128" t="s">
        <v>8903</v>
      </c>
      <c r="O1454" s="155">
        <v>45022</v>
      </c>
      <c r="P1454" s="153">
        <v>1.4328307443E-2</v>
      </c>
      <c r="Q1454" s="153">
        <v>0.12041404586</v>
      </c>
      <c r="R1454" s="153">
        <v>8.0555133089000003E-2</v>
      </c>
      <c r="S1454" s="153">
        <v>0.17861389664000002</v>
      </c>
      <c r="T1454" s="153" t="s">
        <v>46</v>
      </c>
      <c r="U1454" s="153">
        <v>1.1745185574999999</v>
      </c>
      <c r="V1454" s="153">
        <v>1.1620880468000001</v>
      </c>
      <c r="W1454" s="153">
        <v>0.60499672751</v>
      </c>
      <c r="X1454" s="153">
        <v>0.69141486115000006</v>
      </c>
      <c r="Y1454" s="153" t="s">
        <v>46</v>
      </c>
      <c r="Z1454" s="153">
        <v>5.6247113470999997E-2</v>
      </c>
      <c r="AA1454" s="153">
        <v>5.00208891E-2</v>
      </c>
      <c r="AB1454" s="178">
        <v>-0.80252637489</v>
      </c>
      <c r="AC1454" s="177">
        <v>-0.28579799751000001</v>
      </c>
      <c r="AD1454" s="153">
        <v>-4.9055792546000003E-2</v>
      </c>
      <c r="AE1454" s="153">
        <v>-6.3545952764999997E-2</v>
      </c>
      <c r="AF1454" s="181">
        <v>128.6260618</v>
      </c>
      <c r="AG1454" s="180">
        <v>177786.89567999999</v>
      </c>
      <c r="AH1454" s="180">
        <v>-4778.9397300000001</v>
      </c>
      <c r="AI1454" s="128" t="s">
        <v>46</v>
      </c>
      <c r="AJ1454" s="128" t="s">
        <v>46</v>
      </c>
      <c r="AK1454" s="128" t="s">
        <v>46</v>
      </c>
    </row>
    <row r="1455" spans="1:37" ht="14.75" customHeight="1" x14ac:dyDescent="0.35">
      <c r="A1455" s="8"/>
      <c r="B1455" s="129">
        <v>39511976000164</v>
      </c>
      <c r="C1455" s="125" t="s">
        <v>9253</v>
      </c>
      <c r="D1455" s="122"/>
      <c r="E1455" s="126" t="s">
        <v>8323</v>
      </c>
      <c r="F1455" s="126" t="s">
        <v>163</v>
      </c>
      <c r="G1455" s="126" t="s">
        <v>3547</v>
      </c>
      <c r="H1455" s="127" t="s">
        <v>46</v>
      </c>
      <c r="I1455" s="127" t="s">
        <v>46</v>
      </c>
      <c r="J1455" s="127" t="s">
        <v>46</v>
      </c>
      <c r="K1455" s="126" t="s">
        <v>215</v>
      </c>
      <c r="L1455" s="126" t="s">
        <v>216</v>
      </c>
      <c r="M1455" s="153">
        <v>2.7500000000000003E-3</v>
      </c>
      <c r="N1455" s="128" t="s">
        <v>46</v>
      </c>
      <c r="O1455" s="155">
        <v>44531</v>
      </c>
      <c r="P1455" s="153">
        <v>2.0032224944000001E-2</v>
      </c>
      <c r="Q1455" s="153">
        <v>0.12055349314000001</v>
      </c>
      <c r="R1455" s="153">
        <v>9.3185611170999993E-2</v>
      </c>
      <c r="S1455" s="153">
        <v>0.20864508475000001</v>
      </c>
      <c r="T1455" s="153">
        <v>0.33956427028999997</v>
      </c>
      <c r="U1455" s="153">
        <v>1.6420795017000001</v>
      </c>
      <c r="V1455" s="153">
        <v>1.1634338201000001</v>
      </c>
      <c r="W1455" s="153">
        <v>0.69985595763000008</v>
      </c>
      <c r="X1455" s="153">
        <v>0.80766566889000002</v>
      </c>
      <c r="Y1455" s="153">
        <v>0.79441099555999994</v>
      </c>
      <c r="Z1455" s="153">
        <v>4.5218607425000001E-2</v>
      </c>
      <c r="AA1455" s="153">
        <v>4.2513303916999999E-2</v>
      </c>
      <c r="AB1455" s="178">
        <v>-0.76244576761000005</v>
      </c>
      <c r="AC1455" s="177">
        <v>-0.45638708291000002</v>
      </c>
      <c r="AD1455" s="153">
        <v>-4.1792418788000003E-2</v>
      </c>
      <c r="AE1455" s="153">
        <v>-4.7711299855E-2</v>
      </c>
      <c r="AF1455" s="181">
        <v>1.44812856</v>
      </c>
      <c r="AG1455" s="180">
        <v>162563.22956000001</v>
      </c>
      <c r="AH1455" s="180">
        <v>3068.4751299999998</v>
      </c>
      <c r="AI1455" s="128" t="s">
        <v>46</v>
      </c>
      <c r="AJ1455" s="128" t="s">
        <v>46</v>
      </c>
      <c r="AK1455" s="128" t="s">
        <v>46</v>
      </c>
    </row>
    <row r="1456" spans="1:37" ht="14.75" customHeight="1" x14ac:dyDescent="0.35">
      <c r="A1456" s="8"/>
      <c r="B1456" s="129">
        <v>41036490000163</v>
      </c>
      <c r="C1456" s="125" t="s">
        <v>9254</v>
      </c>
      <c r="D1456" s="122"/>
      <c r="E1456" s="126" t="s">
        <v>9118</v>
      </c>
      <c r="F1456" s="126" t="s">
        <v>114</v>
      </c>
      <c r="G1456" s="126" t="s">
        <v>115</v>
      </c>
      <c r="H1456" s="127">
        <v>100</v>
      </c>
      <c r="I1456" s="127">
        <v>100</v>
      </c>
      <c r="J1456" s="127">
        <v>100</v>
      </c>
      <c r="K1456" s="126" t="s">
        <v>7644</v>
      </c>
      <c r="L1456" s="126" t="s">
        <v>8008</v>
      </c>
      <c r="M1456" s="153">
        <v>5.0000000000000001E-3</v>
      </c>
      <c r="N1456" s="128" t="s">
        <v>46</v>
      </c>
      <c r="O1456" s="155">
        <v>44272</v>
      </c>
      <c r="P1456" s="153">
        <v>3.5890567725999994E-2</v>
      </c>
      <c r="Q1456" s="153">
        <v>0.23690443709</v>
      </c>
      <c r="R1456" s="153">
        <v>0.32247678213999997</v>
      </c>
      <c r="S1456" s="153">
        <v>0.81091958779999995</v>
      </c>
      <c r="T1456" s="153">
        <v>1.5318143907999999</v>
      </c>
      <c r="U1456" s="153">
        <v>2.9420179601000003</v>
      </c>
      <c r="V1456" s="153">
        <v>2.2863098121999998</v>
      </c>
      <c r="W1456" s="153">
        <v>2.4219114340000001</v>
      </c>
      <c r="X1456" s="153">
        <v>3.1390718457000002</v>
      </c>
      <c r="Y1456" s="153">
        <v>3.5836815049999999</v>
      </c>
      <c r="Z1456" s="153">
        <v>0.20541753176999999</v>
      </c>
      <c r="AA1456" s="153">
        <v>0.21982041413</v>
      </c>
      <c r="AB1456" s="178">
        <v>0.93397947124000003</v>
      </c>
      <c r="AC1456" s="177">
        <v>9.5931285384000003E-2</v>
      </c>
      <c r="AD1456" s="153">
        <v>-0.21459129447</v>
      </c>
      <c r="AE1456" s="153">
        <v>-0.40306881745000001</v>
      </c>
      <c r="AF1456" s="181">
        <v>1.59325877</v>
      </c>
      <c r="AG1456" s="180">
        <v>43103.954460000001</v>
      </c>
      <c r="AH1456" s="180">
        <v>-3903.1399099999999</v>
      </c>
      <c r="AI1456" s="128" t="s">
        <v>46</v>
      </c>
      <c r="AJ1456" s="128" t="s">
        <v>46</v>
      </c>
      <c r="AK1456" s="128" t="s">
        <v>46</v>
      </c>
    </row>
    <row r="1457" spans="1:37" ht="14.75" customHeight="1" x14ac:dyDescent="0.35">
      <c r="A1457" s="8"/>
      <c r="B1457" s="129">
        <v>36764134000126</v>
      </c>
      <c r="C1457" s="125" t="s">
        <v>9255</v>
      </c>
      <c r="D1457" s="122"/>
      <c r="E1457" s="126" t="s">
        <v>9118</v>
      </c>
      <c r="F1457" s="126" t="s">
        <v>114</v>
      </c>
      <c r="G1457" s="126" t="s">
        <v>115</v>
      </c>
      <c r="H1457" s="127">
        <v>50000</v>
      </c>
      <c r="I1457" s="127">
        <v>10000</v>
      </c>
      <c r="J1457" s="127">
        <v>50000</v>
      </c>
      <c r="K1457" s="126" t="s">
        <v>222</v>
      </c>
      <c r="L1457" s="126" t="s">
        <v>221</v>
      </c>
      <c r="M1457" s="153">
        <v>5.0000000000000001E-3</v>
      </c>
      <c r="N1457" s="128" t="s">
        <v>46</v>
      </c>
      <c r="O1457" s="155">
        <v>43917</v>
      </c>
      <c r="P1457" s="153">
        <v>4.2592454948999998E-2</v>
      </c>
      <c r="Q1457" s="153">
        <v>0.33069084300000001</v>
      </c>
      <c r="R1457" s="153">
        <v>0.13673062549999998</v>
      </c>
      <c r="S1457" s="153">
        <v>0.2855683235</v>
      </c>
      <c r="T1457" s="153">
        <v>0.38260276736999999</v>
      </c>
      <c r="U1457" s="153">
        <v>3.4913843766000001</v>
      </c>
      <c r="V1457" s="153">
        <v>3.1914206775999996</v>
      </c>
      <c r="W1457" s="153">
        <v>1.0268939769000001</v>
      </c>
      <c r="X1457" s="153">
        <v>1.1054357272999999</v>
      </c>
      <c r="Y1457" s="153">
        <v>0.89509960831000002</v>
      </c>
      <c r="Z1457" s="153">
        <v>0.18780589381999999</v>
      </c>
      <c r="AA1457" s="153">
        <v>0.19882423302999999</v>
      </c>
      <c r="AB1457" s="178">
        <v>0.1119259281</v>
      </c>
      <c r="AC1457" s="177">
        <v>0.17303753083000001</v>
      </c>
      <c r="AD1457" s="153">
        <v>-0.16874985679000001</v>
      </c>
      <c r="AE1457" s="153">
        <v>-0.39375341937999997</v>
      </c>
      <c r="AF1457" s="181">
        <v>1.78450869</v>
      </c>
      <c r="AG1457" s="180">
        <v>30950.213950000001</v>
      </c>
      <c r="AH1457" s="180">
        <v>-5251.53262</v>
      </c>
      <c r="AI1457" s="128" t="s">
        <v>46</v>
      </c>
      <c r="AJ1457" s="128" t="s">
        <v>46</v>
      </c>
      <c r="AK1457" s="128" t="s">
        <v>46</v>
      </c>
    </row>
    <row r="1458" spans="1:37" ht="14.75" customHeight="1" x14ac:dyDescent="0.35">
      <c r="A1458" s="8"/>
      <c r="B1458" s="129">
        <v>50197313000150</v>
      </c>
      <c r="C1458" s="125" t="s">
        <v>9256</v>
      </c>
      <c r="D1458" s="122"/>
      <c r="E1458" s="126" t="s">
        <v>9118</v>
      </c>
      <c r="F1458" s="126" t="s">
        <v>163</v>
      </c>
      <c r="G1458" s="126" t="s">
        <v>3566</v>
      </c>
      <c r="H1458" s="127">
        <v>200</v>
      </c>
      <c r="I1458" s="127">
        <v>200</v>
      </c>
      <c r="J1458" s="127">
        <v>200</v>
      </c>
      <c r="K1458" s="126" t="s">
        <v>216</v>
      </c>
      <c r="L1458" s="126" t="s">
        <v>7441</v>
      </c>
      <c r="M1458" s="153">
        <v>4.5000000000000005E-3</v>
      </c>
      <c r="N1458" s="128" t="s">
        <v>46</v>
      </c>
      <c r="O1458" s="155">
        <v>45028</v>
      </c>
      <c r="P1458" s="153">
        <v>1.4943982089000002E-2</v>
      </c>
      <c r="Q1458" s="153">
        <v>6.0083727420999995E-2</v>
      </c>
      <c r="R1458" s="153">
        <v>0.15763495878</v>
      </c>
      <c r="S1458" s="153">
        <v>0.24045454248999998</v>
      </c>
      <c r="T1458" s="153" t="s">
        <v>46</v>
      </c>
      <c r="U1458" s="153">
        <v>1.2249865767999999</v>
      </c>
      <c r="V1458" s="153">
        <v>0.57985412701000005</v>
      </c>
      <c r="W1458" s="153">
        <v>1.1838927022999999</v>
      </c>
      <c r="X1458" s="153">
        <v>0.93080016300000001</v>
      </c>
      <c r="Y1458" s="153" t="s">
        <v>46</v>
      </c>
      <c r="Z1458" s="153">
        <v>4.3543842485999996E-2</v>
      </c>
      <c r="AA1458" s="153">
        <v>3.5398506810000001E-2</v>
      </c>
      <c r="AB1458" s="178">
        <v>0.51935315448999997</v>
      </c>
      <c r="AC1458" s="177">
        <v>-5.2421894774E-2</v>
      </c>
      <c r="AD1458" s="153">
        <v>-2.0507437674000002E-2</v>
      </c>
      <c r="AE1458" s="153">
        <v>-2.5999218605999998E-2</v>
      </c>
      <c r="AF1458" s="181">
        <v>1.32676986</v>
      </c>
      <c r="AG1458" s="180">
        <v>226997.47764999999</v>
      </c>
      <c r="AH1458" s="180">
        <v>-18477.703570000001</v>
      </c>
      <c r="AI1458" s="128" t="s">
        <v>46</v>
      </c>
      <c r="AJ1458" s="128" t="s">
        <v>46</v>
      </c>
      <c r="AK1458" s="128" t="s">
        <v>46</v>
      </c>
    </row>
    <row r="1459" spans="1:37" ht="14.75" customHeight="1" x14ac:dyDescent="0.35">
      <c r="A1459" s="8"/>
      <c r="B1459" s="129">
        <v>20879578000177</v>
      </c>
      <c r="C1459" s="125" t="s">
        <v>9257</v>
      </c>
      <c r="D1459" s="122" t="s">
        <v>3393</v>
      </c>
      <c r="E1459" s="126" t="s">
        <v>9118</v>
      </c>
      <c r="F1459" s="126" t="s">
        <v>163</v>
      </c>
      <c r="G1459" s="126" t="s">
        <v>3570</v>
      </c>
      <c r="H1459" s="127">
        <v>500</v>
      </c>
      <c r="I1459" s="127">
        <v>100</v>
      </c>
      <c r="J1459" s="127">
        <v>500</v>
      </c>
      <c r="K1459" s="126" t="s">
        <v>215</v>
      </c>
      <c r="L1459" s="126" t="s">
        <v>216</v>
      </c>
      <c r="M1459" s="153">
        <v>5.0000000000000001E-3</v>
      </c>
      <c r="N1459" s="128" t="s">
        <v>46</v>
      </c>
      <c r="O1459" s="155">
        <v>42034</v>
      </c>
      <c r="P1459" s="153">
        <v>1.2695201364999999E-2</v>
      </c>
      <c r="Q1459" s="153">
        <v>0.10852736704</v>
      </c>
      <c r="R1459" s="153">
        <v>0.13303409216000001</v>
      </c>
      <c r="S1459" s="153">
        <v>0.27283620582000001</v>
      </c>
      <c r="T1459" s="153">
        <v>0.42391696100999998</v>
      </c>
      <c r="U1459" s="153">
        <v>1.0406497525</v>
      </c>
      <c r="V1459" s="153">
        <v>1.0473724646</v>
      </c>
      <c r="W1459" s="153">
        <v>0.99913174143999994</v>
      </c>
      <c r="X1459" s="153">
        <v>1.0561496664000001</v>
      </c>
      <c r="Y1459" s="153">
        <v>0.99175421120999996</v>
      </c>
      <c r="Z1459" s="153">
        <v>3.1675269987999997E-3</v>
      </c>
      <c r="AA1459" s="153">
        <v>8.4947324769999999E-3</v>
      </c>
      <c r="AB1459" s="178">
        <v>-3.2984862534999999E-2</v>
      </c>
      <c r="AC1459" s="177">
        <v>0.15513574363999999</v>
      </c>
      <c r="AD1459" s="153">
        <v>-2.1117670983000002E-3</v>
      </c>
      <c r="AE1459" s="153">
        <v>-5.1459813304999998E-2</v>
      </c>
      <c r="AF1459" s="181">
        <v>2.6806099400000001</v>
      </c>
      <c r="AG1459" s="180">
        <v>1460323.9044999999</v>
      </c>
      <c r="AH1459" s="180">
        <v>-40408.04032</v>
      </c>
      <c r="AI1459" s="128" t="s">
        <v>46</v>
      </c>
      <c r="AJ1459" s="128" t="s">
        <v>46</v>
      </c>
      <c r="AK1459" s="128" t="s">
        <v>46</v>
      </c>
    </row>
    <row r="1460" spans="1:37" ht="14.75" customHeight="1" x14ac:dyDescent="0.35">
      <c r="A1460" s="8"/>
      <c r="B1460" s="129">
        <v>9720710000160</v>
      </c>
      <c r="C1460" s="125" t="s">
        <v>9258</v>
      </c>
      <c r="D1460" s="122" t="s">
        <v>3393</v>
      </c>
      <c r="E1460" s="126" t="s">
        <v>9118</v>
      </c>
      <c r="F1460" s="126" t="s">
        <v>163</v>
      </c>
      <c r="G1460" s="126" t="s">
        <v>3547</v>
      </c>
      <c r="H1460" s="127">
        <v>100</v>
      </c>
      <c r="I1460" s="127">
        <v>100</v>
      </c>
      <c r="J1460" s="127">
        <v>100</v>
      </c>
      <c r="K1460" s="126" t="s">
        <v>215</v>
      </c>
      <c r="L1460" s="126" t="s">
        <v>216</v>
      </c>
      <c r="M1460" s="153">
        <v>8.0000000000000002E-3</v>
      </c>
      <c r="N1460" s="128" t="s">
        <v>3373</v>
      </c>
      <c r="O1460" s="155">
        <v>39720</v>
      </c>
      <c r="P1460" s="153">
        <v>1.2937769437E-2</v>
      </c>
      <c r="Q1460" s="153">
        <v>0.11103654798000001</v>
      </c>
      <c r="R1460" s="153">
        <v>0.13459830608000001</v>
      </c>
      <c r="S1460" s="153">
        <v>0.26379186518000003</v>
      </c>
      <c r="T1460" s="153">
        <v>0.40698179865999995</v>
      </c>
      <c r="U1460" s="153">
        <v>1.0605335177999999</v>
      </c>
      <c r="V1460" s="153">
        <v>1.0715879882000001</v>
      </c>
      <c r="W1460" s="153">
        <v>1.0108795254</v>
      </c>
      <c r="X1460" s="153">
        <v>1.0211390001</v>
      </c>
      <c r="Y1460" s="153">
        <v>0.95213437967999992</v>
      </c>
      <c r="Z1460" s="153">
        <v>3.3557570947999999E-3</v>
      </c>
      <c r="AA1460" s="153">
        <v>1.0583559847999999E-2</v>
      </c>
      <c r="AB1460" s="178">
        <v>0.41611432033000001</v>
      </c>
      <c r="AC1460" s="177">
        <v>6.8375853567999995E-2</v>
      </c>
      <c r="AD1460" s="153">
        <v>-7.2661549256999999E-4</v>
      </c>
      <c r="AE1460" s="153">
        <v>-3.2805028887000001E-2</v>
      </c>
      <c r="AF1460" s="181">
        <v>4.8988424100000003</v>
      </c>
      <c r="AG1460" s="180">
        <v>271065.9926</v>
      </c>
      <c r="AH1460" s="180">
        <v>-56179.113960000002</v>
      </c>
      <c r="AI1460" s="128" t="s">
        <v>46</v>
      </c>
      <c r="AJ1460" s="128" t="s">
        <v>46</v>
      </c>
      <c r="AK1460" s="128" t="s">
        <v>46</v>
      </c>
    </row>
    <row r="1461" spans="1:37" ht="14.75" customHeight="1" x14ac:dyDescent="0.35">
      <c r="A1461" s="8"/>
      <c r="B1461" s="129">
        <v>36443522000105</v>
      </c>
      <c r="C1461" s="125" t="s">
        <v>9259</v>
      </c>
      <c r="D1461" s="122" t="s">
        <v>3552</v>
      </c>
      <c r="E1461" s="126" t="s">
        <v>9118</v>
      </c>
      <c r="F1461" s="126" t="s">
        <v>163</v>
      </c>
      <c r="G1461" s="126" t="s">
        <v>3570</v>
      </c>
      <c r="H1461" s="127">
        <v>100</v>
      </c>
      <c r="I1461" s="127">
        <v>100</v>
      </c>
      <c r="J1461" s="127">
        <v>100</v>
      </c>
      <c r="K1461" s="126" t="s">
        <v>215</v>
      </c>
      <c r="L1461" s="126" t="s">
        <v>215</v>
      </c>
      <c r="M1461" s="153">
        <v>2.5000000000000001E-3</v>
      </c>
      <c r="N1461" s="128" t="s">
        <v>46</v>
      </c>
      <c r="O1461" s="155">
        <v>43899</v>
      </c>
      <c r="P1461" s="153">
        <v>1.2355727710999999E-2</v>
      </c>
      <c r="Q1461" s="153">
        <v>0.10497696349000001</v>
      </c>
      <c r="R1461" s="153">
        <v>0.13431180535999998</v>
      </c>
      <c r="S1461" s="153">
        <v>0.26451953009000001</v>
      </c>
      <c r="T1461" s="153">
        <v>0.44032002789000002</v>
      </c>
      <c r="U1461" s="153">
        <v>1.0128224527</v>
      </c>
      <c r="V1461" s="153">
        <v>1.0131083429000001</v>
      </c>
      <c r="W1461" s="153">
        <v>1.0087278066000001</v>
      </c>
      <c r="X1461" s="153">
        <v>1.0239557929000001</v>
      </c>
      <c r="Y1461" s="153">
        <v>1.0301292046999999</v>
      </c>
      <c r="Z1461" s="153">
        <v>9.7282327444999999E-4</v>
      </c>
      <c r="AA1461" s="153">
        <v>3.0624536543999996E-3</v>
      </c>
      <c r="AB1461" s="178">
        <v>2.702018748</v>
      </c>
      <c r="AC1461" s="177">
        <v>3.0771321005000001</v>
      </c>
      <c r="AD1461" s="153">
        <v>0</v>
      </c>
      <c r="AE1461" s="153">
        <v>-3.9654907739E-3</v>
      </c>
      <c r="AF1461" s="181">
        <v>1.7052514999999999</v>
      </c>
      <c r="AG1461" s="180">
        <v>1884609.4032000001</v>
      </c>
      <c r="AH1461" s="180">
        <v>92314.359240000005</v>
      </c>
      <c r="AI1461" s="128" t="s">
        <v>46</v>
      </c>
      <c r="AJ1461" s="128" t="s">
        <v>46</v>
      </c>
      <c r="AK1461" s="128" t="s">
        <v>46</v>
      </c>
    </row>
    <row r="1462" spans="1:37" ht="14.75" customHeight="1" x14ac:dyDescent="0.35">
      <c r="A1462" s="8"/>
      <c r="B1462" s="129">
        <v>42691990000100</v>
      </c>
      <c r="C1462" s="125" t="s">
        <v>9260</v>
      </c>
      <c r="D1462" s="122"/>
      <c r="E1462" s="126" t="s">
        <v>9118</v>
      </c>
      <c r="F1462" s="126" t="s">
        <v>114</v>
      </c>
      <c r="G1462" s="126" t="s">
        <v>167</v>
      </c>
      <c r="H1462" s="127">
        <v>100</v>
      </c>
      <c r="I1462" s="127">
        <v>100</v>
      </c>
      <c r="J1462" s="127">
        <v>100</v>
      </c>
      <c r="K1462" s="126" t="s">
        <v>3378</v>
      </c>
      <c r="L1462" s="126" t="s">
        <v>7460</v>
      </c>
      <c r="M1462" s="153">
        <v>0.01</v>
      </c>
      <c r="N1462" s="128" t="s">
        <v>8989</v>
      </c>
      <c r="O1462" s="155">
        <v>44603</v>
      </c>
      <c r="P1462" s="153">
        <v>3.7996878748999999E-2</v>
      </c>
      <c r="Q1462" s="153">
        <v>0.21495951752</v>
      </c>
      <c r="R1462" s="153">
        <v>0.13178669463000001</v>
      </c>
      <c r="S1462" s="153">
        <v>0.35087931814999995</v>
      </c>
      <c r="T1462" s="153">
        <v>0.67062005729000007</v>
      </c>
      <c r="U1462" s="153">
        <v>3.1146762726999997</v>
      </c>
      <c r="V1462" s="153">
        <v>2.0745244798</v>
      </c>
      <c r="W1462" s="153">
        <v>0.9897633573900001</v>
      </c>
      <c r="X1462" s="153">
        <v>1.3582547585</v>
      </c>
      <c r="Y1462" s="153">
        <v>1.5689163848000001</v>
      </c>
      <c r="Z1462" s="153">
        <v>0.12704995852000001</v>
      </c>
      <c r="AA1462" s="153">
        <v>0.13315646999</v>
      </c>
      <c r="AB1462" s="178">
        <v>5.4219242262999998E-2</v>
      </c>
      <c r="AC1462" s="177">
        <v>0.15991716622999999</v>
      </c>
      <c r="AD1462" s="153">
        <v>-8.2462320719999996E-2</v>
      </c>
      <c r="AE1462" s="153">
        <v>-0.17388079763</v>
      </c>
      <c r="AF1462" s="181">
        <v>1.6073188599999999</v>
      </c>
      <c r="AG1462" s="180">
        <v>37151.863850000002</v>
      </c>
      <c r="AH1462" s="180">
        <v>5955.9031500000001</v>
      </c>
      <c r="AI1462" s="128" t="s">
        <v>46</v>
      </c>
      <c r="AJ1462" s="128" t="s">
        <v>46</v>
      </c>
      <c r="AK1462" s="128" t="s">
        <v>46</v>
      </c>
    </row>
    <row r="1463" spans="1:37" ht="14.75" customHeight="1" x14ac:dyDescent="0.35">
      <c r="A1463" s="8"/>
      <c r="B1463" s="129">
        <v>30877528000104</v>
      </c>
      <c r="C1463" s="125" t="s">
        <v>9261</v>
      </c>
      <c r="D1463" s="122" t="s">
        <v>3552</v>
      </c>
      <c r="E1463" s="126" t="s">
        <v>9118</v>
      </c>
      <c r="F1463" s="126" t="s">
        <v>163</v>
      </c>
      <c r="G1463" s="126" t="s">
        <v>3547</v>
      </c>
      <c r="H1463" s="127">
        <v>3000</v>
      </c>
      <c r="I1463" s="127">
        <v>100</v>
      </c>
      <c r="J1463" s="127">
        <v>3000</v>
      </c>
      <c r="K1463" s="126" t="s">
        <v>7601</v>
      </c>
      <c r="L1463" s="126" t="s">
        <v>214</v>
      </c>
      <c r="M1463" s="153">
        <v>8.0000000000000002E-3</v>
      </c>
      <c r="N1463" s="128" t="s">
        <v>46</v>
      </c>
      <c r="O1463" s="155">
        <v>43343</v>
      </c>
      <c r="P1463" s="153">
        <v>2.4023378240999999E-2</v>
      </c>
      <c r="Q1463" s="153">
        <v>0.12949698178999999</v>
      </c>
      <c r="R1463" s="153">
        <v>0.15494474082000001</v>
      </c>
      <c r="S1463" s="153">
        <v>0.33083759723999995</v>
      </c>
      <c r="T1463" s="153">
        <v>0.48964336916000001</v>
      </c>
      <c r="U1463" s="153">
        <v>1.9692419129999998</v>
      </c>
      <c r="V1463" s="153">
        <v>1.2497453562</v>
      </c>
      <c r="W1463" s="153">
        <v>1.1636882412</v>
      </c>
      <c r="X1463" s="153">
        <v>1.2806732044</v>
      </c>
      <c r="Y1463" s="153">
        <v>1.1455212176</v>
      </c>
      <c r="Z1463" s="153">
        <v>1.1384476168999999E-2</v>
      </c>
      <c r="AA1463" s="153">
        <v>1.3409008092000001E-2</v>
      </c>
      <c r="AB1463" s="178">
        <v>1.7287590966999999</v>
      </c>
      <c r="AC1463" s="177">
        <v>0.31577307602999999</v>
      </c>
      <c r="AD1463" s="153">
        <v>-3.1026195514999998E-3</v>
      </c>
      <c r="AE1463" s="153">
        <v>-3.3359130670999999E-2</v>
      </c>
      <c r="AF1463" s="181">
        <v>1.85532655</v>
      </c>
      <c r="AG1463" s="180">
        <v>782251.89498999994</v>
      </c>
      <c r="AH1463" s="180">
        <v>111643.70157</v>
      </c>
      <c r="AI1463" s="128" t="s">
        <v>46</v>
      </c>
      <c r="AJ1463" s="128" t="s">
        <v>46</v>
      </c>
      <c r="AK1463" s="128" t="s">
        <v>46</v>
      </c>
    </row>
    <row r="1464" spans="1:37" ht="14.75" customHeight="1" x14ac:dyDescent="0.35">
      <c r="A1464" s="8"/>
      <c r="B1464" s="129">
        <v>42294971000131</v>
      </c>
      <c r="C1464" s="125" t="s">
        <v>9262</v>
      </c>
      <c r="D1464" s="122"/>
      <c r="E1464" s="126" t="s">
        <v>9118</v>
      </c>
      <c r="F1464" s="126" t="s">
        <v>163</v>
      </c>
      <c r="G1464" s="126" t="s">
        <v>3547</v>
      </c>
      <c r="H1464" s="127" t="s">
        <v>46</v>
      </c>
      <c r="I1464" s="127" t="s">
        <v>46</v>
      </c>
      <c r="J1464" s="127" t="s">
        <v>46</v>
      </c>
      <c r="K1464" s="126" t="s">
        <v>215</v>
      </c>
      <c r="L1464" s="126" t="s">
        <v>215</v>
      </c>
      <c r="M1464" s="153">
        <v>8.0000000000000002E-3</v>
      </c>
      <c r="N1464" s="128" t="s">
        <v>46</v>
      </c>
      <c r="O1464" s="155">
        <v>44469</v>
      </c>
      <c r="P1464" s="153">
        <v>1.3054317138E-2</v>
      </c>
      <c r="Q1464" s="153">
        <v>6.1218352529999994E-3</v>
      </c>
      <c r="R1464" s="153">
        <v>-4.9754161337999994E-2</v>
      </c>
      <c r="S1464" s="153">
        <v>-9.0438510511000006E-2</v>
      </c>
      <c r="T1464" s="153">
        <v>-0.10684379049000001</v>
      </c>
      <c r="U1464" s="153">
        <v>1.0700871540999999</v>
      </c>
      <c r="V1464" s="153">
        <v>5.9080413094999999E-2</v>
      </c>
      <c r="W1464" s="153">
        <v>-0.37367084671999995</v>
      </c>
      <c r="X1464" s="153">
        <v>-0.35008771077</v>
      </c>
      <c r="Y1464" s="153">
        <v>-0.24996116906000002</v>
      </c>
      <c r="Z1464" s="153">
        <v>6.3744593043000009E-2</v>
      </c>
      <c r="AA1464" s="153">
        <v>6.4071954176999998E-2</v>
      </c>
      <c r="AB1464" s="178">
        <v>-2.5257912719000002</v>
      </c>
      <c r="AC1464" s="177">
        <v>-2.1726806329000001</v>
      </c>
      <c r="AD1464" s="153">
        <v>-6.9978550503999995E-2</v>
      </c>
      <c r="AE1464" s="153">
        <v>-0.16348755544999999</v>
      </c>
      <c r="AF1464" s="181">
        <v>83.885974329999996</v>
      </c>
      <c r="AG1464" s="180">
        <v>209359.51096000001</v>
      </c>
      <c r="AH1464" s="180">
        <v>0</v>
      </c>
      <c r="AI1464" s="128" t="s">
        <v>46</v>
      </c>
      <c r="AJ1464" s="128" t="s">
        <v>46</v>
      </c>
      <c r="AK1464" s="128" t="s">
        <v>46</v>
      </c>
    </row>
    <row r="1465" spans="1:37" ht="14.75" customHeight="1" x14ac:dyDescent="0.35">
      <c r="A1465" s="8"/>
      <c r="B1465" s="129">
        <v>60832006000157</v>
      </c>
      <c r="C1465" s="125" t="s">
        <v>9263</v>
      </c>
      <c r="D1465" s="122"/>
      <c r="E1465" s="126" t="s">
        <v>9118</v>
      </c>
      <c r="F1465" s="126" t="s">
        <v>163</v>
      </c>
      <c r="G1465" s="126" t="s">
        <v>3566</v>
      </c>
      <c r="H1465" s="127" t="s">
        <v>46</v>
      </c>
      <c r="I1465" s="127" t="s">
        <v>46</v>
      </c>
      <c r="J1465" s="127" t="s">
        <v>46</v>
      </c>
      <c r="K1465" s="126" t="s">
        <v>215</v>
      </c>
      <c r="L1465" s="126" t="s">
        <v>216</v>
      </c>
      <c r="M1465" s="153">
        <v>5.0000000000000001E-3</v>
      </c>
      <c r="N1465" s="128" t="s">
        <v>46</v>
      </c>
      <c r="O1465" s="155">
        <v>45800</v>
      </c>
      <c r="P1465" s="153" t="s">
        <v>46</v>
      </c>
      <c r="Q1465" s="153" t="s">
        <v>46</v>
      </c>
      <c r="R1465" s="153" t="s">
        <v>46</v>
      </c>
      <c r="S1465" s="153" t="s">
        <v>46</v>
      </c>
      <c r="T1465" s="153" t="s">
        <v>46</v>
      </c>
      <c r="U1465" s="153" t="s">
        <v>46</v>
      </c>
      <c r="V1465" s="153" t="s">
        <v>46</v>
      </c>
      <c r="W1465" s="153" t="s">
        <v>46</v>
      </c>
      <c r="X1465" s="153" t="s">
        <v>46</v>
      </c>
      <c r="Y1465" s="153" t="s">
        <v>46</v>
      </c>
      <c r="Z1465" s="153" t="s">
        <v>46</v>
      </c>
      <c r="AA1465" s="153">
        <v>2.6509821954999999E-3</v>
      </c>
      <c r="AB1465" s="178" t="s">
        <v>46</v>
      </c>
      <c r="AC1465" s="177">
        <v>-0.12104127911</v>
      </c>
      <c r="AD1465" s="153">
        <v>0</v>
      </c>
      <c r="AE1465" s="153">
        <v>0</v>
      </c>
      <c r="AF1465" s="181">
        <v>1.05114781</v>
      </c>
      <c r="AG1465" s="180">
        <v>12205.08675</v>
      </c>
      <c r="AH1465" s="180">
        <v>11611.35355</v>
      </c>
      <c r="AI1465" s="128" t="s">
        <v>46</v>
      </c>
      <c r="AJ1465" s="128" t="s">
        <v>46</v>
      </c>
      <c r="AK1465" s="128" t="s">
        <v>46</v>
      </c>
    </row>
    <row r="1466" spans="1:37" ht="14.75" customHeight="1" x14ac:dyDescent="0.35">
      <c r="A1466" s="8"/>
      <c r="B1466" s="129">
        <v>49995610000161</v>
      </c>
      <c r="C1466" s="125" t="s">
        <v>9264</v>
      </c>
      <c r="D1466" s="122"/>
      <c r="E1466" s="126" t="s">
        <v>9118</v>
      </c>
      <c r="F1466" s="126" t="s">
        <v>163</v>
      </c>
      <c r="G1466" s="126" t="s">
        <v>3570</v>
      </c>
      <c r="H1466" s="127">
        <v>100</v>
      </c>
      <c r="I1466" s="127">
        <v>100</v>
      </c>
      <c r="J1466" s="127">
        <v>100</v>
      </c>
      <c r="K1466" s="126" t="s">
        <v>215</v>
      </c>
      <c r="L1466" s="126" t="s">
        <v>215</v>
      </c>
      <c r="M1466" s="153">
        <v>2.5000000000000001E-3</v>
      </c>
      <c r="N1466" s="128" t="s">
        <v>46</v>
      </c>
      <c r="O1466" s="155">
        <v>45013</v>
      </c>
      <c r="P1466" s="153">
        <v>1.2260913015999998E-2</v>
      </c>
      <c r="Q1466" s="153">
        <v>0.10378949002</v>
      </c>
      <c r="R1466" s="153">
        <v>0.13315379622000001</v>
      </c>
      <c r="S1466" s="153">
        <v>0.26274090117999999</v>
      </c>
      <c r="T1466" s="153" t="s">
        <v>46</v>
      </c>
      <c r="U1466" s="153">
        <v>1.0050503122000001</v>
      </c>
      <c r="V1466" s="153">
        <v>1.0016483116000001</v>
      </c>
      <c r="W1466" s="153">
        <v>1.0000307601</v>
      </c>
      <c r="X1466" s="153">
        <v>1.0170707157000001</v>
      </c>
      <c r="Y1466" s="153" t="s">
        <v>46</v>
      </c>
      <c r="Z1466" s="153">
        <v>9.354492468300001E-4</v>
      </c>
      <c r="AA1466" s="153">
        <v>1.8556837537000001E-3</v>
      </c>
      <c r="AB1466" s="178">
        <v>1.0884620474E-2</v>
      </c>
      <c r="AC1466" s="177">
        <v>2.3140532963</v>
      </c>
      <c r="AD1466" s="153">
        <v>0</v>
      </c>
      <c r="AE1466" s="153">
        <v>0</v>
      </c>
      <c r="AF1466" s="181">
        <v>1.35429021</v>
      </c>
      <c r="AG1466" s="180">
        <v>492097.66344999999</v>
      </c>
      <c r="AH1466" s="180">
        <v>-161245.20650999999</v>
      </c>
      <c r="AI1466" s="128" t="s">
        <v>46</v>
      </c>
      <c r="AJ1466" s="128" t="s">
        <v>46</v>
      </c>
      <c r="AK1466" s="128" t="s">
        <v>46</v>
      </c>
    </row>
    <row r="1467" spans="1:37" ht="14.75" customHeight="1" x14ac:dyDescent="0.35">
      <c r="A1467" s="8"/>
      <c r="B1467" s="129">
        <v>27826059000190</v>
      </c>
      <c r="C1467" s="125" t="s">
        <v>9265</v>
      </c>
      <c r="D1467" s="122" t="s">
        <v>3552</v>
      </c>
      <c r="E1467" s="126" t="s">
        <v>9118</v>
      </c>
      <c r="F1467" s="126" t="s">
        <v>163</v>
      </c>
      <c r="G1467" s="126" t="s">
        <v>3547</v>
      </c>
      <c r="H1467" s="127">
        <v>500</v>
      </c>
      <c r="I1467" s="127">
        <v>100</v>
      </c>
      <c r="J1467" s="127">
        <v>500</v>
      </c>
      <c r="K1467" s="126" t="s">
        <v>7615</v>
      </c>
      <c r="L1467" s="126" t="s">
        <v>220</v>
      </c>
      <c r="M1467" s="153">
        <v>6.0000000000000001E-3</v>
      </c>
      <c r="N1467" s="128" t="s">
        <v>7526</v>
      </c>
      <c r="O1467" s="155">
        <v>43039</v>
      </c>
      <c r="P1467" s="153">
        <v>1.2667392171E-2</v>
      </c>
      <c r="Q1467" s="153">
        <v>0.11408130851999999</v>
      </c>
      <c r="R1467" s="153">
        <v>0.13924248985000001</v>
      </c>
      <c r="S1467" s="153">
        <v>0.27931594917000002</v>
      </c>
      <c r="T1467" s="153">
        <v>0.42369372576999997</v>
      </c>
      <c r="U1467" s="153">
        <v>1.0383701801</v>
      </c>
      <c r="V1467" s="153">
        <v>1.1009722664999999</v>
      </c>
      <c r="W1467" s="153">
        <v>1.0457589411999999</v>
      </c>
      <c r="X1467" s="153">
        <v>1.0812327698999999</v>
      </c>
      <c r="Y1467" s="153">
        <v>0.99123195210000004</v>
      </c>
      <c r="Z1467" s="153">
        <v>8.0350150444000006E-3</v>
      </c>
      <c r="AA1467" s="153">
        <v>1.2918722221E-2</v>
      </c>
      <c r="AB1467" s="178">
        <v>0.67994997493999998</v>
      </c>
      <c r="AC1467" s="177">
        <v>-1.0225362603999999E-2</v>
      </c>
      <c r="AD1467" s="153">
        <v>-7.2965118817999997E-3</v>
      </c>
      <c r="AE1467" s="153">
        <v>-6.8793619247000004E-2</v>
      </c>
      <c r="AF1467" s="181">
        <v>1.89892561</v>
      </c>
      <c r="AG1467" s="180">
        <v>255526.25235</v>
      </c>
      <c r="AH1467" s="180">
        <v>83902.789929999999</v>
      </c>
      <c r="AI1467" s="128" t="s">
        <v>46</v>
      </c>
      <c r="AJ1467" s="128" t="s">
        <v>46</v>
      </c>
      <c r="AK1467" s="128" t="s">
        <v>46</v>
      </c>
    </row>
    <row r="1468" spans="1:37" ht="14.75" customHeight="1" x14ac:dyDescent="0.35">
      <c r="A1468" s="8"/>
      <c r="B1468" s="129">
        <v>58897741000105</v>
      </c>
      <c r="C1468" s="125" t="s">
        <v>9266</v>
      </c>
      <c r="D1468" s="122"/>
      <c r="E1468" s="126" t="s">
        <v>9118</v>
      </c>
      <c r="F1468" s="126" t="s">
        <v>163</v>
      </c>
      <c r="G1468" s="126" t="s">
        <v>4507</v>
      </c>
      <c r="H1468" s="127" t="s">
        <v>46</v>
      </c>
      <c r="I1468" s="127" t="s">
        <v>46</v>
      </c>
      <c r="J1468" s="127" t="s">
        <v>46</v>
      </c>
      <c r="K1468" s="126" t="s">
        <v>215</v>
      </c>
      <c r="L1468" s="126" t="s">
        <v>215</v>
      </c>
      <c r="M1468" s="153">
        <v>2.5000000000000001E-3</v>
      </c>
      <c r="N1468" s="128" t="s">
        <v>46</v>
      </c>
      <c r="O1468" s="155">
        <v>45678</v>
      </c>
      <c r="P1468" s="153">
        <v>1.2250171039E-2</v>
      </c>
      <c r="Q1468" s="153" t="s">
        <v>46</v>
      </c>
      <c r="R1468" s="153" t="s">
        <v>46</v>
      </c>
      <c r="S1468" s="153" t="s">
        <v>46</v>
      </c>
      <c r="T1468" s="153" t="s">
        <v>46</v>
      </c>
      <c r="U1468" s="153">
        <v>1.004169772</v>
      </c>
      <c r="V1468" s="153" t="s">
        <v>46</v>
      </c>
      <c r="W1468" s="153" t="s">
        <v>46</v>
      </c>
      <c r="X1468" s="153" t="s">
        <v>46</v>
      </c>
      <c r="Y1468" s="153" t="s">
        <v>46</v>
      </c>
      <c r="Z1468" s="153" t="s">
        <v>46</v>
      </c>
      <c r="AA1468" s="153">
        <v>1.0213655126E-3</v>
      </c>
      <c r="AB1468" s="178" t="s">
        <v>46</v>
      </c>
      <c r="AC1468" s="177">
        <v>-0.31787017257</v>
      </c>
      <c r="AD1468" s="153">
        <v>0</v>
      </c>
      <c r="AE1468" s="153">
        <v>0</v>
      </c>
      <c r="AF1468" s="181">
        <v>1.0963904499999999</v>
      </c>
      <c r="AG1468" s="180">
        <v>132265.21088999999</v>
      </c>
      <c r="AH1468" s="180">
        <v>82999.112030000004</v>
      </c>
      <c r="AI1468" s="128" t="s">
        <v>46</v>
      </c>
      <c r="AJ1468" s="128" t="s">
        <v>46</v>
      </c>
      <c r="AK1468" s="128" t="s">
        <v>46</v>
      </c>
    </row>
    <row r="1469" spans="1:37" ht="14.75" customHeight="1" x14ac:dyDescent="0.35">
      <c r="A1469" s="8"/>
      <c r="B1469" s="129">
        <v>8815386000100</v>
      </c>
      <c r="C1469" s="125" t="s">
        <v>9267</v>
      </c>
      <c r="D1469" s="122" t="s">
        <v>3552</v>
      </c>
      <c r="E1469" s="126" t="s">
        <v>9118</v>
      </c>
      <c r="F1469" s="126" t="s">
        <v>114</v>
      </c>
      <c r="G1469" s="126" t="s">
        <v>115</v>
      </c>
      <c r="H1469" s="127">
        <v>100</v>
      </c>
      <c r="I1469" s="127">
        <v>100</v>
      </c>
      <c r="J1469" s="127">
        <v>100</v>
      </c>
      <c r="K1469" s="126" t="s">
        <v>214</v>
      </c>
      <c r="L1469" s="126" t="s">
        <v>3556</v>
      </c>
      <c r="M1469" s="153">
        <v>0.01</v>
      </c>
      <c r="N1469" s="128" t="s">
        <v>8439</v>
      </c>
      <c r="O1469" s="155">
        <v>39304</v>
      </c>
      <c r="P1469" s="153">
        <v>2.5527053966999998E-2</v>
      </c>
      <c r="Q1469" s="153">
        <v>0.24784437226</v>
      </c>
      <c r="R1469" s="153">
        <v>8.900862719399999E-2</v>
      </c>
      <c r="S1469" s="153">
        <v>0.14759691518000001</v>
      </c>
      <c r="T1469" s="153">
        <v>0.20726225028999998</v>
      </c>
      <c r="U1469" s="153">
        <v>2.0925010664000001</v>
      </c>
      <c r="V1469" s="153">
        <v>2.3918885908999998</v>
      </c>
      <c r="W1469" s="153">
        <v>0.66848537277999998</v>
      </c>
      <c r="X1469" s="153">
        <v>0.57134804479000001</v>
      </c>
      <c r="Y1469" s="153">
        <v>0.48489026968999999</v>
      </c>
      <c r="Z1469" s="153">
        <v>0.16542170773999998</v>
      </c>
      <c r="AA1469" s="153">
        <v>0.19608679578999999</v>
      </c>
      <c r="AB1469" s="178">
        <v>-0.15649869124999999</v>
      </c>
      <c r="AC1469" s="177">
        <v>-0.10814535117</v>
      </c>
      <c r="AD1469" s="153">
        <v>-0.14839725298000001</v>
      </c>
      <c r="AE1469" s="153">
        <v>-0.43454057018999998</v>
      </c>
      <c r="AF1469" s="181">
        <v>2.6443601299999999</v>
      </c>
      <c r="AG1469" s="180">
        <v>11067.23395</v>
      </c>
      <c r="AH1469" s="180">
        <v>-1654.53532</v>
      </c>
      <c r="AI1469" s="128" t="s">
        <v>46</v>
      </c>
      <c r="AJ1469" s="128" t="s">
        <v>46</v>
      </c>
      <c r="AK1469" s="128" t="s">
        <v>46</v>
      </c>
    </row>
    <row r="1470" spans="1:37" ht="14.75" customHeight="1" x14ac:dyDescent="0.35">
      <c r="A1470" s="8"/>
      <c r="B1470" s="129">
        <v>26089666000151</v>
      </c>
      <c r="C1470" s="125" t="s">
        <v>9268</v>
      </c>
      <c r="D1470" s="122" t="s">
        <v>3552</v>
      </c>
      <c r="E1470" s="126" t="s">
        <v>9118</v>
      </c>
      <c r="F1470" s="126" t="s">
        <v>163</v>
      </c>
      <c r="G1470" s="126" t="s">
        <v>3547</v>
      </c>
      <c r="H1470" s="127">
        <v>100</v>
      </c>
      <c r="I1470" s="127">
        <v>100</v>
      </c>
      <c r="J1470" s="127">
        <v>100</v>
      </c>
      <c r="K1470" s="126" t="s">
        <v>214</v>
      </c>
      <c r="L1470" s="126" t="s">
        <v>3556</v>
      </c>
      <c r="M1470" s="153">
        <v>3.8E-3</v>
      </c>
      <c r="N1470" s="128" t="s">
        <v>46</v>
      </c>
      <c r="O1470" s="155">
        <v>42681</v>
      </c>
      <c r="P1470" s="153">
        <v>2.2547310773000002E-2</v>
      </c>
      <c r="Q1470" s="153">
        <v>0.12289203808</v>
      </c>
      <c r="R1470" s="153">
        <v>0.13180079642999998</v>
      </c>
      <c r="S1470" s="153">
        <v>0.28712115734999999</v>
      </c>
      <c r="T1470" s="153">
        <v>0.44425123346000001</v>
      </c>
      <c r="U1470" s="153">
        <v>1.8482458608999999</v>
      </c>
      <c r="V1470" s="153">
        <v>1.1860025752999999</v>
      </c>
      <c r="W1470" s="153">
        <v>0.98986926676999998</v>
      </c>
      <c r="X1470" s="153">
        <v>1.1114467510999999</v>
      </c>
      <c r="Y1470" s="153">
        <v>1.0393262645999999</v>
      </c>
      <c r="Z1470" s="153">
        <v>1.5190490300999998E-2</v>
      </c>
      <c r="AA1470" s="153">
        <v>1.8228265755999999E-2</v>
      </c>
      <c r="AB1470" s="178">
        <v>-7.1868743395999996E-2</v>
      </c>
      <c r="AC1470" s="177">
        <v>0.31933677843000002</v>
      </c>
      <c r="AD1470" s="153">
        <v>-7.0442984870000003E-3</v>
      </c>
      <c r="AE1470" s="153">
        <v>-3.3613006548999999E-2</v>
      </c>
      <c r="AF1470" s="181">
        <v>2.21535606</v>
      </c>
      <c r="AG1470" s="180">
        <v>107445.4518</v>
      </c>
      <c r="AH1470" s="180">
        <v>-19630.752670000002</v>
      </c>
      <c r="AI1470" s="128" t="s">
        <v>46</v>
      </c>
      <c r="AJ1470" s="128" t="s">
        <v>46</v>
      </c>
      <c r="AK1470" s="128" t="s">
        <v>46</v>
      </c>
    </row>
    <row r="1471" spans="1:37" ht="14.75" customHeight="1" x14ac:dyDescent="0.35">
      <c r="A1471" s="8"/>
      <c r="B1471" s="129">
        <v>51811576000170</v>
      </c>
      <c r="C1471" s="125" t="s">
        <v>9269</v>
      </c>
      <c r="D1471" s="122"/>
      <c r="E1471" s="126" t="s">
        <v>9118</v>
      </c>
      <c r="F1471" s="126" t="s">
        <v>163</v>
      </c>
      <c r="G1471" s="126" t="s">
        <v>6822</v>
      </c>
      <c r="H1471" s="127" t="s">
        <v>46</v>
      </c>
      <c r="I1471" s="127" t="s">
        <v>46</v>
      </c>
      <c r="J1471" s="127" t="s">
        <v>46</v>
      </c>
      <c r="K1471" s="126" t="s">
        <v>215</v>
      </c>
      <c r="L1471" s="126" t="s">
        <v>215</v>
      </c>
      <c r="M1471" s="153">
        <v>2.5000000000000001E-3</v>
      </c>
      <c r="N1471" s="128" t="s">
        <v>46</v>
      </c>
      <c r="O1471" s="155">
        <v>45358</v>
      </c>
      <c r="P1471" s="153">
        <v>1.2109136175999999E-2</v>
      </c>
      <c r="Q1471" s="153">
        <v>0.1028093534</v>
      </c>
      <c r="R1471" s="153">
        <v>0.13198940148999999</v>
      </c>
      <c r="S1471" s="153" t="s">
        <v>46</v>
      </c>
      <c r="T1471" s="153" t="s">
        <v>46</v>
      </c>
      <c r="U1471" s="153">
        <v>0.99260887660999997</v>
      </c>
      <c r="V1471" s="153">
        <v>0.99218924034</v>
      </c>
      <c r="W1471" s="153">
        <v>0.99128575557000009</v>
      </c>
      <c r="X1471" s="153" t="s">
        <v>46</v>
      </c>
      <c r="Y1471" s="153" t="s">
        <v>46</v>
      </c>
      <c r="Z1471" s="153">
        <v>9.3624822080999994E-4</v>
      </c>
      <c r="AA1471" s="153">
        <v>1.1679887423000001E-3</v>
      </c>
      <c r="AB1471" s="178">
        <v>-2.6077533091</v>
      </c>
      <c r="AC1471" s="177">
        <v>-0.96958324502000004</v>
      </c>
      <c r="AD1471" s="153">
        <v>0</v>
      </c>
      <c r="AE1471" s="153">
        <v>0</v>
      </c>
      <c r="AF1471" s="181">
        <v>1.1986893300000001</v>
      </c>
      <c r="AG1471" s="180">
        <v>155435.50016</v>
      </c>
      <c r="AH1471" s="180">
        <v>55901.837310000003</v>
      </c>
      <c r="AI1471" s="128" t="s">
        <v>46</v>
      </c>
      <c r="AJ1471" s="128" t="s">
        <v>46</v>
      </c>
      <c r="AK1471" s="128" t="s">
        <v>46</v>
      </c>
    </row>
    <row r="1472" spans="1:37" ht="14.75" customHeight="1" x14ac:dyDescent="0.35">
      <c r="A1472" s="8"/>
      <c r="B1472" s="129">
        <v>45823709000125</v>
      </c>
      <c r="C1472" s="125" t="s">
        <v>9270</v>
      </c>
      <c r="D1472" s="122"/>
      <c r="E1472" s="126" t="s">
        <v>9271</v>
      </c>
      <c r="F1472" s="126" t="s">
        <v>114</v>
      </c>
      <c r="G1472" s="126" t="s">
        <v>115</v>
      </c>
      <c r="H1472" s="127">
        <v>500</v>
      </c>
      <c r="I1472" s="127">
        <v>250</v>
      </c>
      <c r="J1472" s="127">
        <v>250</v>
      </c>
      <c r="K1472" s="126" t="s">
        <v>223</v>
      </c>
      <c r="L1472" s="126" t="s">
        <v>3378</v>
      </c>
      <c r="M1472" s="153">
        <v>0.01</v>
      </c>
      <c r="N1472" s="128" t="s">
        <v>46</v>
      </c>
      <c r="O1472" s="155">
        <v>44907</v>
      </c>
      <c r="P1472" s="153">
        <v>7.4797716201000009E-2</v>
      </c>
      <c r="Q1472" s="153">
        <v>9.8296064603000013E-2</v>
      </c>
      <c r="R1472" s="153">
        <v>0.32856666949999996</v>
      </c>
      <c r="S1472" s="153">
        <v>1.1850662563000001</v>
      </c>
      <c r="T1472" s="153" t="s">
        <v>46</v>
      </c>
      <c r="U1472" s="153">
        <v>6.1313107698999998</v>
      </c>
      <c r="V1472" s="153">
        <v>0.94863253621999999</v>
      </c>
      <c r="W1472" s="153">
        <v>2.4676485804999997</v>
      </c>
      <c r="X1472" s="153">
        <v>4.5873945783999996</v>
      </c>
      <c r="Y1472" s="153" t="s">
        <v>46</v>
      </c>
      <c r="Z1472" s="153">
        <v>0.26245839110999997</v>
      </c>
      <c r="AA1472" s="153">
        <v>0.24423060584</v>
      </c>
      <c r="AB1472" s="178">
        <v>0.81465139200000003</v>
      </c>
      <c r="AC1472" s="177">
        <v>0.78822572729999996</v>
      </c>
      <c r="AD1472" s="153">
        <v>-0.29205811994000003</v>
      </c>
      <c r="AE1472" s="153">
        <v>-0.29205811994000003</v>
      </c>
      <c r="AF1472" s="181">
        <v>209.71196710000001</v>
      </c>
      <c r="AG1472" s="180">
        <v>17093.96946</v>
      </c>
      <c r="AH1472" s="180">
        <v>-1386.92805</v>
      </c>
      <c r="AI1472" s="128" t="s">
        <v>46</v>
      </c>
      <c r="AJ1472" s="128" t="s">
        <v>46</v>
      </c>
      <c r="AK1472" s="128" t="s">
        <v>46</v>
      </c>
    </row>
    <row r="1473" spans="1:37" ht="14.75" customHeight="1" x14ac:dyDescent="0.35">
      <c r="A1473" s="8"/>
      <c r="B1473" s="129">
        <v>35939779000190</v>
      </c>
      <c r="C1473" s="125" t="s">
        <v>9272</v>
      </c>
      <c r="D1473" s="122"/>
      <c r="E1473" s="126" t="s">
        <v>9273</v>
      </c>
      <c r="F1473" s="126" t="s">
        <v>114</v>
      </c>
      <c r="G1473" s="126" t="s">
        <v>4426</v>
      </c>
      <c r="H1473" s="127" t="s">
        <v>46</v>
      </c>
      <c r="I1473" s="127" t="s">
        <v>46</v>
      </c>
      <c r="J1473" s="127" t="s">
        <v>46</v>
      </c>
      <c r="K1473" s="126" t="s">
        <v>3378</v>
      </c>
      <c r="L1473" s="126" t="s">
        <v>7643</v>
      </c>
      <c r="M1473" s="153">
        <v>1.4999999999999999E-2</v>
      </c>
      <c r="N1473" s="128" t="s">
        <v>46</v>
      </c>
      <c r="O1473" s="155">
        <v>43971</v>
      </c>
      <c r="P1473" s="153">
        <v>-1.8137561549000002E-2</v>
      </c>
      <c r="Q1473" s="153">
        <v>0.16416524260999998</v>
      </c>
      <c r="R1473" s="153">
        <v>0.20289761757000002</v>
      </c>
      <c r="S1473" s="153">
        <v>0.59911547099000007</v>
      </c>
      <c r="T1473" s="153">
        <v>1.0258375034</v>
      </c>
      <c r="U1473" s="153">
        <v>-1.486770347</v>
      </c>
      <c r="V1473" s="153">
        <v>1.5843207059</v>
      </c>
      <c r="W1473" s="153">
        <v>1.5238308216999998</v>
      </c>
      <c r="X1473" s="153">
        <v>2.3191775555</v>
      </c>
      <c r="Y1473" s="153">
        <v>2.3999480031</v>
      </c>
      <c r="Z1473" s="153">
        <v>0.15535775832000001</v>
      </c>
      <c r="AA1473" s="153">
        <v>0.18693441601999999</v>
      </c>
      <c r="AB1473" s="178">
        <v>0.48037430959999999</v>
      </c>
      <c r="AC1473" s="177">
        <v>0.40540258465000001</v>
      </c>
      <c r="AD1473" s="153">
        <v>-0.16425892636</v>
      </c>
      <c r="AE1473" s="153">
        <v>-0.35912722684999998</v>
      </c>
      <c r="AF1473" s="181">
        <v>221.21703260999999</v>
      </c>
      <c r="AG1473" s="180">
        <v>11333.03263</v>
      </c>
      <c r="AH1473" s="180">
        <v>-4240.9908800000003</v>
      </c>
      <c r="AI1473" s="128" t="s">
        <v>46</v>
      </c>
      <c r="AJ1473" s="128" t="s">
        <v>46</v>
      </c>
      <c r="AK1473" s="128" t="s">
        <v>46</v>
      </c>
    </row>
    <row r="1474" spans="1:37" ht="14.75" customHeight="1" x14ac:dyDescent="0.35">
      <c r="A1474" s="8"/>
      <c r="B1474" s="129">
        <v>35939847000110</v>
      </c>
      <c r="C1474" s="125" t="s">
        <v>9274</v>
      </c>
      <c r="D1474" s="122" t="s">
        <v>3552</v>
      </c>
      <c r="E1474" s="126" t="s">
        <v>9273</v>
      </c>
      <c r="F1474" s="126" t="s">
        <v>114</v>
      </c>
      <c r="G1474" s="126" t="s">
        <v>115</v>
      </c>
      <c r="H1474" s="127">
        <v>20000</v>
      </c>
      <c r="I1474" s="127">
        <v>5000</v>
      </c>
      <c r="J1474" s="127">
        <v>0</v>
      </c>
      <c r="K1474" s="126" t="s">
        <v>7644</v>
      </c>
      <c r="L1474" s="126" t="s">
        <v>7615</v>
      </c>
      <c r="M1474" s="153">
        <v>1.4999999999999999E-2</v>
      </c>
      <c r="N1474" s="128" t="s">
        <v>46</v>
      </c>
      <c r="O1474" s="155">
        <v>43917</v>
      </c>
      <c r="P1474" s="153">
        <v>-4.6845437572E-2</v>
      </c>
      <c r="Q1474" s="153">
        <v>-5.0092736336000004E-2</v>
      </c>
      <c r="R1474" s="153">
        <v>0.10319831289999999</v>
      </c>
      <c r="S1474" s="153">
        <v>0.53128673280000005</v>
      </c>
      <c r="T1474" s="153">
        <v>0.72880020083999997</v>
      </c>
      <c r="U1474" s="153">
        <v>-3.8400094347999998</v>
      </c>
      <c r="V1474" s="153">
        <v>-0.48343338778000006</v>
      </c>
      <c r="W1474" s="153">
        <v>0.77505478788000004</v>
      </c>
      <c r="X1474" s="153">
        <v>2.0566123325000003</v>
      </c>
      <c r="Y1474" s="153">
        <v>1.7050288967</v>
      </c>
      <c r="Z1474" s="153">
        <v>0.16638561076</v>
      </c>
      <c r="AA1474" s="153">
        <v>0.20859443234</v>
      </c>
      <c r="AB1474" s="178">
        <v>-7.7835339305000001E-2</v>
      </c>
      <c r="AC1474" s="177">
        <v>0.35394600146999999</v>
      </c>
      <c r="AD1474" s="153">
        <v>-0.16344610776999999</v>
      </c>
      <c r="AE1474" s="153">
        <v>-0.42444979394999999</v>
      </c>
      <c r="AF1474" s="181">
        <v>216.84567494000001</v>
      </c>
      <c r="AG1474" s="180">
        <v>71125.746849999996</v>
      </c>
      <c r="AH1474" s="180">
        <v>-7703.7513200000003</v>
      </c>
      <c r="AI1474" s="128" t="s">
        <v>46</v>
      </c>
      <c r="AJ1474" s="128" t="s">
        <v>46</v>
      </c>
      <c r="AK1474" s="128" t="s">
        <v>46</v>
      </c>
    </row>
    <row r="1475" spans="1:37" ht="14.75" customHeight="1" x14ac:dyDescent="0.35">
      <c r="A1475" s="8"/>
      <c r="B1475" s="129">
        <v>29544764000120</v>
      </c>
      <c r="C1475" s="125" t="s">
        <v>9275</v>
      </c>
      <c r="D1475" s="122" t="s">
        <v>3401</v>
      </c>
      <c r="E1475" s="126" t="s">
        <v>9273</v>
      </c>
      <c r="F1475" s="126" t="s">
        <v>114</v>
      </c>
      <c r="G1475" s="126" t="s">
        <v>115</v>
      </c>
      <c r="H1475" s="127">
        <v>20000</v>
      </c>
      <c r="I1475" s="127">
        <v>5000</v>
      </c>
      <c r="J1475" s="127" t="s">
        <v>46</v>
      </c>
      <c r="K1475" s="126" t="s">
        <v>214</v>
      </c>
      <c r="L1475" s="126" t="s">
        <v>3556</v>
      </c>
      <c r="M1475" s="153">
        <v>0.02</v>
      </c>
      <c r="N1475" s="128" t="s">
        <v>7457</v>
      </c>
      <c r="O1475" s="155">
        <v>33057</v>
      </c>
      <c r="P1475" s="153">
        <v>3.9517618206000001E-3</v>
      </c>
      <c r="Q1475" s="153">
        <v>0.23462198919999999</v>
      </c>
      <c r="R1475" s="153">
        <v>0.19200404192000001</v>
      </c>
      <c r="S1475" s="153">
        <v>0.45131845289</v>
      </c>
      <c r="T1475" s="153">
        <v>0.67049433187000007</v>
      </c>
      <c r="U1475" s="153">
        <v>0.32393341724999997</v>
      </c>
      <c r="V1475" s="153">
        <v>2.2642824365999998</v>
      </c>
      <c r="W1475" s="153">
        <v>1.4420163256999998</v>
      </c>
      <c r="X1475" s="153">
        <v>1.7470549118000001</v>
      </c>
      <c r="Y1475" s="153">
        <v>1.5686222501</v>
      </c>
      <c r="Z1475" s="153">
        <v>0.13273874660000001</v>
      </c>
      <c r="AA1475" s="153">
        <v>0.15620497688000001</v>
      </c>
      <c r="AB1475" s="178">
        <v>0.46281609196000001</v>
      </c>
      <c r="AC1475" s="177">
        <v>0.38643397628999998</v>
      </c>
      <c r="AD1475" s="153">
        <v>-8.6109190408000011E-2</v>
      </c>
      <c r="AE1475" s="153">
        <v>-0.58171518693000002</v>
      </c>
      <c r="AF1475" s="181">
        <v>102.1449922</v>
      </c>
      <c r="AG1475" s="180">
        <v>494790.20175000001</v>
      </c>
      <c r="AH1475" s="180">
        <v>-5162.4074700000001</v>
      </c>
      <c r="AI1475" s="128" t="s">
        <v>46</v>
      </c>
      <c r="AJ1475" s="128" t="s">
        <v>46</v>
      </c>
      <c r="AK1475" s="128" t="s">
        <v>46</v>
      </c>
    </row>
    <row r="1476" spans="1:37" ht="14.75" customHeight="1" x14ac:dyDescent="0.35">
      <c r="A1476" s="8"/>
      <c r="B1476" s="129">
        <v>12082452000149</v>
      </c>
      <c r="C1476" s="125" t="s">
        <v>9276</v>
      </c>
      <c r="D1476" s="122" t="s">
        <v>3394</v>
      </c>
      <c r="E1476" s="126" t="s">
        <v>9273</v>
      </c>
      <c r="F1476" s="126" t="s">
        <v>114</v>
      </c>
      <c r="G1476" s="126" t="s">
        <v>115</v>
      </c>
      <c r="H1476" s="127">
        <v>20000</v>
      </c>
      <c r="I1476" s="127">
        <v>5000</v>
      </c>
      <c r="J1476" s="127">
        <v>0</v>
      </c>
      <c r="K1476" s="126" t="s">
        <v>214</v>
      </c>
      <c r="L1476" s="126" t="s">
        <v>3556</v>
      </c>
      <c r="M1476" s="153">
        <v>0.02</v>
      </c>
      <c r="N1476" s="128" t="s">
        <v>46</v>
      </c>
      <c r="O1476" s="155">
        <v>40375</v>
      </c>
      <c r="P1476" s="153">
        <v>6.3777512150000005E-3</v>
      </c>
      <c r="Q1476" s="153">
        <v>0.23275005306000002</v>
      </c>
      <c r="R1476" s="153">
        <v>0.18870175508999998</v>
      </c>
      <c r="S1476" s="153">
        <v>0.44324939026000004</v>
      </c>
      <c r="T1476" s="153">
        <v>0.65959391468000006</v>
      </c>
      <c r="U1476" s="153">
        <v>0.52279637266000001</v>
      </c>
      <c r="V1476" s="153">
        <v>2.2462168147999999</v>
      </c>
      <c r="W1476" s="153">
        <v>1.417215017</v>
      </c>
      <c r="X1476" s="153">
        <v>1.7158195491999999</v>
      </c>
      <c r="Y1476" s="153">
        <v>1.5431207116999999</v>
      </c>
      <c r="Z1476" s="153">
        <v>0.13021033941000001</v>
      </c>
      <c r="AA1476" s="153">
        <v>0.139726931</v>
      </c>
      <c r="AB1476" s="178">
        <v>0.44649423052999998</v>
      </c>
      <c r="AC1476" s="177">
        <v>0.22309141814</v>
      </c>
      <c r="AD1476" s="153">
        <v>-8.1489946685000009E-2</v>
      </c>
      <c r="AE1476" s="153">
        <v>-0.33877921129999999</v>
      </c>
      <c r="AF1476" s="181">
        <v>5.5798201599999997</v>
      </c>
      <c r="AG1476" s="180">
        <v>524088.52572999999</v>
      </c>
      <c r="AH1476" s="180">
        <v>-868.47275999999999</v>
      </c>
      <c r="AI1476" s="128" t="s">
        <v>46</v>
      </c>
      <c r="AJ1476" s="128" t="s">
        <v>46</v>
      </c>
      <c r="AK1476" s="128" t="s">
        <v>46</v>
      </c>
    </row>
    <row r="1477" spans="1:37" ht="14.75" customHeight="1" x14ac:dyDescent="0.35">
      <c r="A1477" s="8"/>
      <c r="B1477" s="129">
        <v>39413178000108</v>
      </c>
      <c r="C1477" s="125" t="s">
        <v>9277</v>
      </c>
      <c r="D1477" s="122"/>
      <c r="E1477" s="126" t="s">
        <v>2793</v>
      </c>
      <c r="F1477" s="126" t="s">
        <v>114</v>
      </c>
      <c r="G1477" s="126" t="s">
        <v>115</v>
      </c>
      <c r="H1477" s="127">
        <v>1000</v>
      </c>
      <c r="I1477" s="127">
        <v>1000</v>
      </c>
      <c r="J1477" s="127">
        <v>1000</v>
      </c>
      <c r="K1477" s="126" t="s">
        <v>214</v>
      </c>
      <c r="L1477" s="126" t="s">
        <v>3556</v>
      </c>
      <c r="M1477" s="153">
        <v>3.7000000000000002E-3</v>
      </c>
      <c r="N1477" s="128" t="s">
        <v>46</v>
      </c>
      <c r="O1477" s="155">
        <v>44165</v>
      </c>
      <c r="P1477" s="153">
        <v>4.9272292672E-3</v>
      </c>
      <c r="Q1477" s="153">
        <v>0.19957057681999998</v>
      </c>
      <c r="R1477" s="153">
        <v>0.17508028377999998</v>
      </c>
      <c r="S1477" s="153">
        <v>0.30915560511000001</v>
      </c>
      <c r="T1477" s="153">
        <v>0.46859237038000001</v>
      </c>
      <c r="U1477" s="153">
        <v>0.40389433537000002</v>
      </c>
      <c r="V1477" s="153">
        <v>1.9260093801</v>
      </c>
      <c r="W1477" s="153">
        <v>1.3149130872000001</v>
      </c>
      <c r="X1477" s="153">
        <v>1.1967421561</v>
      </c>
      <c r="Y1477" s="153">
        <v>1.0962723821</v>
      </c>
      <c r="Z1477" s="153">
        <v>8.5771192095999996E-2</v>
      </c>
      <c r="AA1477" s="153">
        <v>8.5894299219000006E-2</v>
      </c>
      <c r="AB1477" s="178">
        <v>0.47733570765</v>
      </c>
      <c r="AC1477" s="177">
        <v>-0.20749637453</v>
      </c>
      <c r="AD1477" s="153">
        <v>-3.7894442259000002E-2</v>
      </c>
      <c r="AE1477" s="153">
        <v>-0.13954555677</v>
      </c>
      <c r="AF1477" s="181">
        <v>14.649391</v>
      </c>
      <c r="AG1477" s="180">
        <v>29918.142329999999</v>
      </c>
      <c r="AH1477" s="180">
        <v>165.23653999999999</v>
      </c>
      <c r="AI1477" s="128" t="s">
        <v>46</v>
      </c>
      <c r="AJ1477" s="128" t="s">
        <v>46</v>
      </c>
      <c r="AK1477" s="128" t="s">
        <v>46</v>
      </c>
    </row>
    <row r="1478" spans="1:37" ht="14.75" customHeight="1" x14ac:dyDescent="0.35">
      <c r="A1478" s="8"/>
      <c r="B1478" s="129">
        <v>12565182000127</v>
      </c>
      <c r="C1478" s="125" t="s">
        <v>9278</v>
      </c>
      <c r="D1478" s="122"/>
      <c r="E1478" s="126" t="s">
        <v>9273</v>
      </c>
      <c r="F1478" s="126" t="s">
        <v>114</v>
      </c>
      <c r="G1478" s="126" t="s">
        <v>115</v>
      </c>
      <c r="H1478" s="127">
        <v>100000</v>
      </c>
      <c r="I1478" s="127">
        <v>20000</v>
      </c>
      <c r="J1478" s="127">
        <v>20000</v>
      </c>
      <c r="K1478" s="126" t="s">
        <v>214</v>
      </c>
      <c r="L1478" s="126" t="s">
        <v>3556</v>
      </c>
      <c r="M1478" s="153">
        <v>1.6E-2</v>
      </c>
      <c r="N1478" s="128" t="s">
        <v>9279</v>
      </c>
      <c r="O1478" s="155">
        <v>40511</v>
      </c>
      <c r="P1478" s="153">
        <v>5.3719586139999997E-3</v>
      </c>
      <c r="Q1478" s="153">
        <v>0.20737810637999998</v>
      </c>
      <c r="R1478" s="153">
        <v>0.18332005694</v>
      </c>
      <c r="S1478" s="153">
        <v>0.32541611265999998</v>
      </c>
      <c r="T1478" s="153">
        <v>0.49712323390999996</v>
      </c>
      <c r="U1478" s="153">
        <v>0.44034964405999999</v>
      </c>
      <c r="V1478" s="153">
        <v>2.0013580382000002</v>
      </c>
      <c r="W1478" s="153">
        <v>1.3767966147000001</v>
      </c>
      <c r="X1478" s="153">
        <v>1.2596866233999999</v>
      </c>
      <c r="Y1478" s="153">
        <v>1.1630203697000001</v>
      </c>
      <c r="Z1478" s="153">
        <v>8.8993832544000007E-2</v>
      </c>
      <c r="AA1478" s="153">
        <v>8.6349267233000002E-2</v>
      </c>
      <c r="AB1478" s="178">
        <v>0.54558825466000005</v>
      </c>
      <c r="AC1478" s="177">
        <v>0.32328724541999998</v>
      </c>
      <c r="AD1478" s="153">
        <v>-3.8915220527E-2</v>
      </c>
      <c r="AE1478" s="153">
        <v>-0.19878250610999998</v>
      </c>
      <c r="AF1478" s="181">
        <v>1609.4547517999999</v>
      </c>
      <c r="AG1478" s="180">
        <v>56023.313569999998</v>
      </c>
      <c r="AH1478" s="180">
        <v>-24055.749609999999</v>
      </c>
      <c r="AI1478" s="128" t="s">
        <v>46</v>
      </c>
      <c r="AJ1478" s="128" t="s">
        <v>46</v>
      </c>
      <c r="AK1478" s="128" t="s">
        <v>46</v>
      </c>
    </row>
    <row r="1479" spans="1:37" ht="14.75" customHeight="1" x14ac:dyDescent="0.35">
      <c r="A1479" s="8"/>
      <c r="B1479" s="129">
        <v>26978438000132</v>
      </c>
      <c r="C1479" s="125" t="s">
        <v>9280</v>
      </c>
      <c r="D1479" s="122" t="s">
        <v>3552</v>
      </c>
      <c r="E1479" s="126" t="s">
        <v>9165</v>
      </c>
      <c r="F1479" s="126" t="s">
        <v>163</v>
      </c>
      <c r="G1479" s="126" t="s">
        <v>3566</v>
      </c>
      <c r="H1479" s="127">
        <v>1000</v>
      </c>
      <c r="I1479" s="127">
        <v>100</v>
      </c>
      <c r="J1479" s="127">
        <v>1000</v>
      </c>
      <c r="K1479" s="126" t="s">
        <v>215</v>
      </c>
      <c r="L1479" s="126" t="s">
        <v>216</v>
      </c>
      <c r="M1479" s="153">
        <v>4.0000000000000001E-3</v>
      </c>
      <c r="N1479" s="128" t="s">
        <v>3415</v>
      </c>
      <c r="O1479" s="155">
        <v>43047</v>
      </c>
      <c r="P1479" s="153">
        <v>1.302362917E-2</v>
      </c>
      <c r="Q1479" s="153">
        <v>0.10946769598</v>
      </c>
      <c r="R1479" s="153">
        <v>0.13979290689999999</v>
      </c>
      <c r="S1479" s="153">
        <v>0.27859645453999998</v>
      </c>
      <c r="T1479" s="153">
        <v>0.44693567104999998</v>
      </c>
      <c r="U1479" s="153">
        <v>1.067571603</v>
      </c>
      <c r="V1479" s="153">
        <v>1.0564473612</v>
      </c>
      <c r="W1479" s="153">
        <v>1.0498927623999998</v>
      </c>
      <c r="X1479" s="153">
        <v>1.0784476043</v>
      </c>
      <c r="Y1479" s="153">
        <v>1.0456065094</v>
      </c>
      <c r="Z1479" s="153">
        <v>5.0285192484999996E-3</v>
      </c>
      <c r="AA1479" s="153">
        <v>9.0679503032999997E-3</v>
      </c>
      <c r="AB1479" s="178">
        <v>1.1929326763000001</v>
      </c>
      <c r="AC1479" s="177">
        <v>0.27422558311</v>
      </c>
      <c r="AD1479" s="153">
        <v>-1.7458625219999998E-3</v>
      </c>
      <c r="AE1479" s="153">
        <v>-5.3172308666E-2</v>
      </c>
      <c r="AF1479" s="181">
        <v>1.9344433000000001</v>
      </c>
      <c r="AG1479" s="180">
        <v>1572374.2720999999</v>
      </c>
      <c r="AH1479" s="180">
        <v>-82047.351259999996</v>
      </c>
      <c r="AI1479" s="128" t="s">
        <v>46</v>
      </c>
      <c r="AJ1479" s="128" t="s">
        <v>46</v>
      </c>
      <c r="AK1479" s="128" t="s">
        <v>46</v>
      </c>
    </row>
    <row r="1480" spans="1:37" ht="14.75" customHeight="1" x14ac:dyDescent="0.35">
      <c r="A1480" s="8"/>
      <c r="B1480" s="129">
        <v>28259415000101</v>
      </c>
      <c r="C1480" s="125" t="s">
        <v>9281</v>
      </c>
      <c r="D1480" s="122" t="s">
        <v>3552</v>
      </c>
      <c r="E1480" s="126" t="s">
        <v>9165</v>
      </c>
      <c r="F1480" s="126" t="s">
        <v>163</v>
      </c>
      <c r="G1480" s="126" t="s">
        <v>3547</v>
      </c>
      <c r="H1480" s="127">
        <v>500</v>
      </c>
      <c r="I1480" s="127">
        <v>100</v>
      </c>
      <c r="J1480" s="127">
        <v>500</v>
      </c>
      <c r="K1480" s="126" t="s">
        <v>214</v>
      </c>
      <c r="L1480" s="126" t="s">
        <v>3554</v>
      </c>
      <c r="M1480" s="153">
        <v>6.9999999999999993E-3</v>
      </c>
      <c r="N1480" s="128" t="s">
        <v>3373</v>
      </c>
      <c r="O1480" s="155">
        <v>43047</v>
      </c>
      <c r="P1480" s="153">
        <v>2.2068322862E-2</v>
      </c>
      <c r="Q1480" s="153">
        <v>0.11018280295000001</v>
      </c>
      <c r="R1480" s="153">
        <v>0.12023806767</v>
      </c>
      <c r="S1480" s="153">
        <v>0.26653539753</v>
      </c>
      <c r="T1480" s="153">
        <v>0.42072652195000004</v>
      </c>
      <c r="U1480" s="153">
        <v>1.8089823127</v>
      </c>
      <c r="V1480" s="153">
        <v>1.0633486929</v>
      </c>
      <c r="W1480" s="153">
        <v>0.90302920098000006</v>
      </c>
      <c r="X1480" s="153">
        <v>1.0317592209999999</v>
      </c>
      <c r="Y1480" s="153">
        <v>0.98429017540000008</v>
      </c>
      <c r="Z1480" s="153">
        <v>2.0672111024E-2</v>
      </c>
      <c r="AA1480" s="153">
        <v>1.3055223865E-2</v>
      </c>
      <c r="AB1480" s="178">
        <v>-0.54492266531</v>
      </c>
      <c r="AC1480" s="177">
        <v>0.22718780188000001</v>
      </c>
      <c r="AD1480" s="153">
        <v>-1.0593509136999999E-2</v>
      </c>
      <c r="AE1480" s="153">
        <v>-3.6106498187999998E-2</v>
      </c>
      <c r="AF1480" s="181">
        <v>1.9423038699999999</v>
      </c>
      <c r="AG1480" s="180">
        <v>107372.88784</v>
      </c>
      <c r="AH1480" s="180">
        <v>-9211.0340099999994</v>
      </c>
      <c r="AI1480" s="128" t="s">
        <v>46</v>
      </c>
      <c r="AJ1480" s="128" t="s">
        <v>46</v>
      </c>
      <c r="AK1480" s="128" t="s">
        <v>46</v>
      </c>
    </row>
    <row r="1481" spans="1:37" ht="14.75" customHeight="1" x14ac:dyDescent="0.35">
      <c r="A1481" s="8"/>
      <c r="B1481" s="129">
        <v>13504068000150</v>
      </c>
      <c r="C1481" s="125" t="s">
        <v>9282</v>
      </c>
      <c r="D1481" s="122" t="s">
        <v>3393</v>
      </c>
      <c r="E1481" s="126" t="s">
        <v>9165</v>
      </c>
      <c r="F1481" s="126" t="s">
        <v>114</v>
      </c>
      <c r="G1481" s="126" t="s">
        <v>115</v>
      </c>
      <c r="H1481" s="127">
        <v>500</v>
      </c>
      <c r="I1481" s="127">
        <v>100</v>
      </c>
      <c r="J1481" s="127">
        <v>500</v>
      </c>
      <c r="K1481" s="126" t="s">
        <v>216</v>
      </c>
      <c r="L1481" s="126" t="s">
        <v>223</v>
      </c>
      <c r="M1481" s="153">
        <v>1.8000000000000002E-2</v>
      </c>
      <c r="N1481" s="128" t="s">
        <v>8435</v>
      </c>
      <c r="O1481" s="155">
        <v>42857</v>
      </c>
      <c r="P1481" s="153">
        <v>3.7771082518000001E-2</v>
      </c>
      <c r="Q1481" s="153">
        <v>0.34625699623</v>
      </c>
      <c r="R1481" s="153">
        <v>0.21939666749</v>
      </c>
      <c r="S1481" s="153">
        <v>0.33609587689000003</v>
      </c>
      <c r="T1481" s="153">
        <v>0.39975569295000002</v>
      </c>
      <c r="U1481" s="153">
        <v>3.0961673269999999</v>
      </c>
      <c r="V1481" s="153">
        <v>3.3416460145000002</v>
      </c>
      <c r="W1481" s="153">
        <v>1.6477443556</v>
      </c>
      <c r="X1481" s="153">
        <v>1.3010280187000001</v>
      </c>
      <c r="Y1481" s="153">
        <v>0.93522889717000002</v>
      </c>
      <c r="Z1481" s="153">
        <v>0.15243463530000001</v>
      </c>
      <c r="AA1481" s="153">
        <v>0.23091533946999998</v>
      </c>
      <c r="AB1481" s="178">
        <v>0.58478896313999995</v>
      </c>
      <c r="AC1481" s="177">
        <v>0.13821089552999999</v>
      </c>
      <c r="AD1481" s="153">
        <v>-0.11925277167000001</v>
      </c>
      <c r="AE1481" s="153">
        <v>-0.46524974417000003</v>
      </c>
      <c r="AF1481" s="181">
        <v>3.3112004499999999</v>
      </c>
      <c r="AG1481" s="180">
        <v>39267.092579999997</v>
      </c>
      <c r="AH1481" s="180">
        <v>343.83521000000002</v>
      </c>
      <c r="AI1481" s="128" t="s">
        <v>46</v>
      </c>
      <c r="AJ1481" s="128" t="s">
        <v>46</v>
      </c>
      <c r="AK1481" s="128" t="s">
        <v>46</v>
      </c>
    </row>
    <row r="1482" spans="1:37" ht="14.75" customHeight="1" x14ac:dyDescent="0.35">
      <c r="A1482" s="8"/>
      <c r="B1482" s="129">
        <v>32756812000158</v>
      </c>
      <c r="C1482" s="125" t="s">
        <v>9283</v>
      </c>
      <c r="D1482" s="122" t="s">
        <v>3394</v>
      </c>
      <c r="E1482" s="126" t="s">
        <v>9165</v>
      </c>
      <c r="F1482" s="126" t="s">
        <v>163</v>
      </c>
      <c r="G1482" s="126" t="s">
        <v>3547</v>
      </c>
      <c r="H1482" s="127">
        <v>5000</v>
      </c>
      <c r="I1482" s="127">
        <v>1000</v>
      </c>
      <c r="J1482" s="127">
        <v>5000</v>
      </c>
      <c r="K1482" s="126" t="s">
        <v>214</v>
      </c>
      <c r="L1482" s="126" t="s">
        <v>3554</v>
      </c>
      <c r="M1482" s="153">
        <v>6.0000000000000001E-3</v>
      </c>
      <c r="N1482" s="128" t="s">
        <v>8004</v>
      </c>
      <c r="O1482" s="155">
        <v>43591</v>
      </c>
      <c r="P1482" s="153">
        <v>1.3355935038E-2</v>
      </c>
      <c r="Q1482" s="153">
        <v>0.11050104057</v>
      </c>
      <c r="R1482" s="153">
        <v>0.14211342121000001</v>
      </c>
      <c r="S1482" s="153">
        <v>0.28684763834000004</v>
      </c>
      <c r="T1482" s="153">
        <v>0.45921129338999994</v>
      </c>
      <c r="U1482" s="153">
        <v>1.0948113457999999</v>
      </c>
      <c r="V1482" s="153">
        <v>1.0664199303999999</v>
      </c>
      <c r="W1482" s="153">
        <v>1.0673206222</v>
      </c>
      <c r="X1482" s="153">
        <v>1.1103879584</v>
      </c>
      <c r="Y1482" s="153">
        <v>1.0743253418000001</v>
      </c>
      <c r="Z1482" s="153">
        <v>4.8240377906000002E-3</v>
      </c>
      <c r="AA1482" s="153">
        <v>6.7644301790000007E-3</v>
      </c>
      <c r="AB1482" s="178">
        <v>1.6731387150000001</v>
      </c>
      <c r="AC1482" s="177">
        <v>1.8919297801999999</v>
      </c>
      <c r="AD1482" s="153">
        <v>-1.4088795337E-3</v>
      </c>
      <c r="AE1482" s="153">
        <v>-2.6234401847000002E-2</v>
      </c>
      <c r="AF1482" s="181">
        <v>1.86708249</v>
      </c>
      <c r="AG1482" s="180">
        <v>225482.31709</v>
      </c>
      <c r="AH1482" s="180">
        <v>-11354.673650000001</v>
      </c>
      <c r="AI1482" s="128" t="s">
        <v>46</v>
      </c>
      <c r="AJ1482" s="128" t="s">
        <v>46</v>
      </c>
      <c r="AK1482" s="128" t="s">
        <v>46</v>
      </c>
    </row>
    <row r="1483" spans="1:37" ht="14.75" customHeight="1" x14ac:dyDescent="0.35">
      <c r="A1483" s="8"/>
      <c r="B1483" s="129">
        <v>67976449000160</v>
      </c>
      <c r="C1483" s="125" t="s">
        <v>9284</v>
      </c>
      <c r="D1483" s="122" t="s">
        <v>3393</v>
      </c>
      <c r="E1483" s="126" t="s">
        <v>2793</v>
      </c>
      <c r="F1483" s="126" t="s">
        <v>114</v>
      </c>
      <c r="G1483" s="126" t="s">
        <v>6707</v>
      </c>
      <c r="H1483" s="127">
        <v>250</v>
      </c>
      <c r="I1483" s="127">
        <v>0</v>
      </c>
      <c r="J1483" s="127">
        <v>250</v>
      </c>
      <c r="K1483" s="126" t="s">
        <v>216</v>
      </c>
      <c r="L1483" s="126" t="s">
        <v>223</v>
      </c>
      <c r="M1483" s="153">
        <v>1.95E-2</v>
      </c>
      <c r="N1483" s="128" t="s">
        <v>46</v>
      </c>
      <c r="O1483" s="155">
        <v>33792</v>
      </c>
      <c r="P1483" s="153">
        <v>3.2751745483E-2</v>
      </c>
      <c r="Q1483" s="153">
        <v>0.20444778436</v>
      </c>
      <c r="R1483" s="153">
        <v>9.5462739705999999E-2</v>
      </c>
      <c r="S1483" s="153">
        <v>0.22079984262999999</v>
      </c>
      <c r="T1483" s="153">
        <v>0.27746740207999998</v>
      </c>
      <c r="U1483" s="153">
        <v>2.684722743</v>
      </c>
      <c r="V1483" s="153">
        <v>1.9730781794999999</v>
      </c>
      <c r="W1483" s="153">
        <v>0.71695797532000005</v>
      </c>
      <c r="X1483" s="153">
        <v>0.85471676845</v>
      </c>
      <c r="Y1483" s="153">
        <v>0.64913530194000002</v>
      </c>
      <c r="Z1483" s="153">
        <v>0.15304848925</v>
      </c>
      <c r="AA1483" s="153">
        <v>0.28426520782000003</v>
      </c>
      <c r="AB1483" s="178">
        <v>-0.14375641313000001</v>
      </c>
      <c r="AC1483" s="177">
        <v>-1.4575505898E-2</v>
      </c>
      <c r="AD1483" s="153">
        <v>-0.11502730423999999</v>
      </c>
      <c r="AE1483" s="153">
        <v>-0.65176343737999998</v>
      </c>
      <c r="AF1483" s="181">
        <v>14.323929</v>
      </c>
      <c r="AG1483" s="180">
        <v>75589.153399999996</v>
      </c>
      <c r="AH1483" s="180">
        <v>-7211.4594500000003</v>
      </c>
      <c r="AI1483" s="128" t="s">
        <v>46</v>
      </c>
      <c r="AJ1483" s="128" t="s">
        <v>46</v>
      </c>
      <c r="AK1483" s="128" t="s">
        <v>46</v>
      </c>
    </row>
    <row r="1484" spans="1:37" ht="14.75" customHeight="1" x14ac:dyDescent="0.35">
      <c r="A1484" s="8"/>
      <c r="B1484" s="129">
        <v>41491605000100</v>
      </c>
      <c r="C1484" s="125" t="s">
        <v>9285</v>
      </c>
      <c r="D1484" s="122"/>
      <c r="E1484" s="126" t="s">
        <v>2793</v>
      </c>
      <c r="F1484" s="126" t="s">
        <v>114</v>
      </c>
      <c r="G1484" s="126" t="s">
        <v>115</v>
      </c>
      <c r="H1484" s="127">
        <v>1</v>
      </c>
      <c r="I1484" s="127">
        <v>1</v>
      </c>
      <c r="J1484" s="127">
        <v>1</v>
      </c>
      <c r="K1484" s="126" t="s">
        <v>216</v>
      </c>
      <c r="L1484" s="126" t="s">
        <v>223</v>
      </c>
      <c r="M1484" s="153">
        <v>8.0000000000000002E-3</v>
      </c>
      <c r="N1484" s="128" t="s">
        <v>46</v>
      </c>
      <c r="O1484" s="155">
        <v>44629</v>
      </c>
      <c r="P1484" s="153">
        <v>4.3192996438000002E-2</v>
      </c>
      <c r="Q1484" s="153">
        <v>0.19231375847999999</v>
      </c>
      <c r="R1484" s="153">
        <v>0.23214436547999998</v>
      </c>
      <c r="S1484" s="153">
        <v>0.71347809776000004</v>
      </c>
      <c r="T1484" s="153">
        <v>1.194651774</v>
      </c>
      <c r="U1484" s="153">
        <v>3.5406119023000002</v>
      </c>
      <c r="V1484" s="153">
        <v>1.8559755082</v>
      </c>
      <c r="W1484" s="153">
        <v>1.7434839475000001</v>
      </c>
      <c r="X1484" s="153">
        <v>2.7618755829000001</v>
      </c>
      <c r="Y1484" s="153">
        <v>2.7948891808000003</v>
      </c>
      <c r="Z1484" s="153">
        <v>0.18125943114999998</v>
      </c>
      <c r="AA1484" s="153">
        <v>0.17856856114</v>
      </c>
      <c r="AB1484" s="178">
        <v>0.58093755211999998</v>
      </c>
      <c r="AC1484" s="177">
        <v>0.47075846770000002</v>
      </c>
      <c r="AD1484" s="153">
        <v>-0.18319665995000001</v>
      </c>
      <c r="AE1484" s="153">
        <v>-0.19407207228000001</v>
      </c>
      <c r="AF1484" s="181">
        <v>19.234801399999998</v>
      </c>
      <c r="AG1484" s="180">
        <v>18794.166720000001</v>
      </c>
      <c r="AH1484" s="180">
        <v>-1001.60297</v>
      </c>
      <c r="AI1484" s="128" t="s">
        <v>46</v>
      </c>
      <c r="AJ1484" s="128" t="s">
        <v>46</v>
      </c>
      <c r="AK1484" s="128" t="s">
        <v>46</v>
      </c>
    </row>
    <row r="1485" spans="1:37" ht="14.75" customHeight="1" x14ac:dyDescent="0.35">
      <c r="A1485" s="8"/>
      <c r="B1485" s="129">
        <v>74055922000132</v>
      </c>
      <c r="C1485" s="125" t="s">
        <v>9286</v>
      </c>
      <c r="D1485" s="122" t="s">
        <v>3393</v>
      </c>
      <c r="E1485" s="126" t="s">
        <v>2793</v>
      </c>
      <c r="F1485" s="126" t="s">
        <v>114</v>
      </c>
      <c r="G1485" s="126" t="s">
        <v>5078</v>
      </c>
      <c r="H1485" s="127">
        <v>1000</v>
      </c>
      <c r="I1485" s="127">
        <v>100</v>
      </c>
      <c r="J1485" s="127">
        <v>100</v>
      </c>
      <c r="K1485" s="126" t="s">
        <v>216</v>
      </c>
      <c r="L1485" s="126" t="s">
        <v>223</v>
      </c>
      <c r="M1485" s="153">
        <v>2.9500000000000002E-2</v>
      </c>
      <c r="N1485" s="128" t="s">
        <v>46</v>
      </c>
      <c r="O1485" s="155">
        <v>34366</v>
      </c>
      <c r="P1485" s="153">
        <v>3.6917078114000003E-2</v>
      </c>
      <c r="Q1485" s="153">
        <v>0.21382805523999998</v>
      </c>
      <c r="R1485" s="153">
        <v>8.9776723069000003E-2</v>
      </c>
      <c r="S1485" s="153">
        <v>0.16782791632999999</v>
      </c>
      <c r="T1485" s="153">
        <v>0.21043344165</v>
      </c>
      <c r="U1485" s="153">
        <v>3.0261629649999997</v>
      </c>
      <c r="V1485" s="153">
        <v>2.0636049995999999</v>
      </c>
      <c r="W1485" s="153">
        <v>0.67425403672000006</v>
      </c>
      <c r="X1485" s="153">
        <v>0.64966230315000006</v>
      </c>
      <c r="Y1485" s="153">
        <v>0.49230927547999997</v>
      </c>
      <c r="Z1485" s="153">
        <v>0.15468143247999999</v>
      </c>
      <c r="AA1485" s="153">
        <v>0.27620349973000002</v>
      </c>
      <c r="AB1485" s="178">
        <v>-0.17362087056</v>
      </c>
      <c r="AC1485" s="177">
        <v>-5.6701683772000001E-2</v>
      </c>
      <c r="AD1485" s="153">
        <v>-0.12609903997999999</v>
      </c>
      <c r="AE1485" s="153">
        <v>-0.62245634137000005</v>
      </c>
      <c r="AF1485" s="181">
        <v>394.351339</v>
      </c>
      <c r="AG1485" s="180">
        <v>11911.622579999999</v>
      </c>
      <c r="AH1485" s="180">
        <v>-1208.8206700000001</v>
      </c>
      <c r="AI1485" s="128" t="s">
        <v>46</v>
      </c>
      <c r="AJ1485" s="128" t="s">
        <v>46</v>
      </c>
      <c r="AK1485" s="128" t="s">
        <v>46</v>
      </c>
    </row>
    <row r="1486" spans="1:37" ht="14.75" customHeight="1" x14ac:dyDescent="0.35">
      <c r="A1486" s="8"/>
      <c r="B1486" s="129">
        <v>54486055000182</v>
      </c>
      <c r="C1486" s="125" t="s">
        <v>9287</v>
      </c>
      <c r="D1486" s="122" t="s">
        <v>3552</v>
      </c>
      <c r="E1486" s="126" t="s">
        <v>2793</v>
      </c>
      <c r="F1486" s="126" t="s">
        <v>114</v>
      </c>
      <c r="G1486" s="126" t="s">
        <v>5078</v>
      </c>
      <c r="H1486" s="127">
        <v>1000</v>
      </c>
      <c r="I1486" s="127">
        <v>0</v>
      </c>
      <c r="J1486" s="127">
        <v>100</v>
      </c>
      <c r="K1486" s="126" t="s">
        <v>216</v>
      </c>
      <c r="L1486" s="126" t="s">
        <v>223</v>
      </c>
      <c r="M1486" s="153">
        <v>3.95E-2</v>
      </c>
      <c r="N1486" s="128" t="s">
        <v>46</v>
      </c>
      <c r="O1486" s="155">
        <v>29222</v>
      </c>
      <c r="P1486" s="153">
        <v>3.7139939327999999E-2</v>
      </c>
      <c r="Q1486" s="153">
        <v>0.20662835674999999</v>
      </c>
      <c r="R1486" s="153">
        <v>8.404672511599999E-2</v>
      </c>
      <c r="S1486" s="153">
        <v>0.15443524002</v>
      </c>
      <c r="T1486" s="153">
        <v>0.18036621266</v>
      </c>
      <c r="U1486" s="153">
        <v>3.0444313217000003</v>
      </c>
      <c r="V1486" s="153">
        <v>1.9941223783000002</v>
      </c>
      <c r="W1486" s="153">
        <v>0.63121978331999995</v>
      </c>
      <c r="X1486" s="153">
        <v>0.59781921814000005</v>
      </c>
      <c r="Y1486" s="153">
        <v>0.42196695912999999</v>
      </c>
      <c r="Z1486" s="153">
        <v>0.15422291904999999</v>
      </c>
      <c r="AA1486" s="153">
        <v>0.24560968695999999</v>
      </c>
      <c r="AB1486" s="178">
        <v>-0.20790757906999999</v>
      </c>
      <c r="AC1486" s="177">
        <v>7.3112393036999998E-3</v>
      </c>
      <c r="AD1486" s="153">
        <v>-0.12535941027</v>
      </c>
      <c r="AE1486" s="153">
        <v>-0.61160530816000003</v>
      </c>
      <c r="AF1486" s="181">
        <v>8.7451089999999994</v>
      </c>
      <c r="AG1486" s="180">
        <v>616932.97614000004</v>
      </c>
      <c r="AH1486" s="180">
        <v>-6437.0370499999999</v>
      </c>
      <c r="AI1486" s="128" t="s">
        <v>46</v>
      </c>
      <c r="AJ1486" s="128" t="s">
        <v>46</v>
      </c>
      <c r="AK1486" s="128" t="s">
        <v>46</v>
      </c>
    </row>
    <row r="1487" spans="1:37" ht="14.75" customHeight="1" x14ac:dyDescent="0.35">
      <c r="A1487" s="8"/>
      <c r="B1487" s="129">
        <v>52874571000159</v>
      </c>
      <c r="C1487" s="125" t="s">
        <v>9288</v>
      </c>
      <c r="D1487" s="122"/>
      <c r="E1487" s="126" t="s">
        <v>2793</v>
      </c>
      <c r="F1487" s="126" t="s">
        <v>163</v>
      </c>
      <c r="G1487" s="126" t="s">
        <v>3547</v>
      </c>
      <c r="H1487" s="127">
        <v>50000</v>
      </c>
      <c r="I1487" s="127">
        <v>1</v>
      </c>
      <c r="J1487" s="127">
        <v>50000</v>
      </c>
      <c r="K1487" s="126" t="s">
        <v>215</v>
      </c>
      <c r="L1487" s="126" t="s">
        <v>216</v>
      </c>
      <c r="M1487" s="153">
        <v>3.7000000000000002E-3</v>
      </c>
      <c r="N1487" s="128" t="s">
        <v>8364</v>
      </c>
      <c r="O1487" s="155">
        <v>45247</v>
      </c>
      <c r="P1487" s="153">
        <v>2.5379535305999998E-2</v>
      </c>
      <c r="Q1487" s="153">
        <v>0.21449075761</v>
      </c>
      <c r="R1487" s="153">
        <v>0.1423853249</v>
      </c>
      <c r="S1487" s="153" t="s">
        <v>46</v>
      </c>
      <c r="T1487" s="153" t="s">
        <v>46</v>
      </c>
      <c r="U1487" s="153">
        <v>2.0804086817000003</v>
      </c>
      <c r="V1487" s="153">
        <v>2.0700005866</v>
      </c>
      <c r="W1487" s="153">
        <v>1.0693627123</v>
      </c>
      <c r="X1487" s="153" t="s">
        <v>46</v>
      </c>
      <c r="Y1487" s="153" t="s">
        <v>46</v>
      </c>
      <c r="Z1487" s="153">
        <v>5.9726335070000004E-2</v>
      </c>
      <c r="AA1487" s="153">
        <v>5.5510247338000002E-2</v>
      </c>
      <c r="AB1487" s="178">
        <v>0.16749878818</v>
      </c>
      <c r="AC1487" s="177">
        <v>-0.17866757079000001</v>
      </c>
      <c r="AD1487" s="153">
        <v>-6.6844407563000002E-2</v>
      </c>
      <c r="AE1487" s="153">
        <v>-7.1269796391000007E-2</v>
      </c>
      <c r="AF1487" s="181">
        <v>1.2133879999999999</v>
      </c>
      <c r="AG1487" s="180">
        <v>212413.09487999999</v>
      </c>
      <c r="AH1487" s="180">
        <v>0</v>
      </c>
      <c r="AI1487" s="128" t="s">
        <v>46</v>
      </c>
      <c r="AJ1487" s="128" t="s">
        <v>46</v>
      </c>
      <c r="AK1487" s="128" t="s">
        <v>46</v>
      </c>
    </row>
    <row r="1488" spans="1:37" ht="14.75" customHeight="1" x14ac:dyDescent="0.35">
      <c r="A1488" s="8"/>
      <c r="B1488" s="129">
        <v>829282000134</v>
      </c>
      <c r="C1488" s="125" t="s">
        <v>9289</v>
      </c>
      <c r="D1488" s="122"/>
      <c r="E1488" s="126" t="s">
        <v>2793</v>
      </c>
      <c r="F1488" s="126" t="s">
        <v>163</v>
      </c>
      <c r="G1488" s="126" t="s">
        <v>3570</v>
      </c>
      <c r="H1488" s="127">
        <v>20000</v>
      </c>
      <c r="I1488" s="127">
        <v>1</v>
      </c>
      <c r="J1488" s="127">
        <v>1000</v>
      </c>
      <c r="K1488" s="126" t="s">
        <v>215</v>
      </c>
      <c r="L1488" s="126" t="s">
        <v>215</v>
      </c>
      <c r="M1488" s="153">
        <v>1.7000000000000001E-2</v>
      </c>
      <c r="N1488" s="128" t="s">
        <v>46</v>
      </c>
      <c r="O1488" s="155">
        <v>34974</v>
      </c>
      <c r="P1488" s="153">
        <v>1.092207211E-2</v>
      </c>
      <c r="Q1488" s="153">
        <v>9.1204907276000002E-2</v>
      </c>
      <c r="R1488" s="153">
        <v>0.11492629157999999</v>
      </c>
      <c r="S1488" s="153">
        <v>0.22736946900999999</v>
      </c>
      <c r="T1488" s="153">
        <v>0.35972591401999998</v>
      </c>
      <c r="U1488" s="153">
        <v>0.89530298192999991</v>
      </c>
      <c r="V1488" s="153">
        <v>0.88019742046000005</v>
      </c>
      <c r="W1488" s="153">
        <v>0.86313593745999995</v>
      </c>
      <c r="X1488" s="153">
        <v>0.88014780934000003</v>
      </c>
      <c r="Y1488" s="153">
        <v>0.84157918394000009</v>
      </c>
      <c r="Z1488" s="153">
        <v>1.0756124743E-3</v>
      </c>
      <c r="AA1488" s="153">
        <v>5.5566612551000002E-3</v>
      </c>
      <c r="AB1488" s="178">
        <v>-27.123079124</v>
      </c>
      <c r="AC1488" s="177">
        <v>-4.3290260898000001</v>
      </c>
      <c r="AD1488" s="153">
        <v>0</v>
      </c>
      <c r="AE1488" s="153">
        <v>-1.9040672222999998E-2</v>
      </c>
      <c r="AF1488" s="181">
        <v>30858.178358000001</v>
      </c>
      <c r="AG1488" s="180">
        <v>15415.75073</v>
      </c>
      <c r="AH1488" s="180">
        <v>-905.84087999999997</v>
      </c>
      <c r="AI1488" s="128" t="s">
        <v>46</v>
      </c>
      <c r="AJ1488" s="128" t="s">
        <v>46</v>
      </c>
      <c r="AK1488" s="128" t="s">
        <v>46</v>
      </c>
    </row>
    <row r="1489" spans="1:37" ht="14.75" customHeight="1" x14ac:dyDescent="0.35">
      <c r="A1489" s="8"/>
      <c r="B1489" s="129">
        <v>3184103000147</v>
      </c>
      <c r="C1489" s="125" t="s">
        <v>9290</v>
      </c>
      <c r="D1489" s="122" t="s">
        <v>3552</v>
      </c>
      <c r="E1489" s="126" t="s">
        <v>2793</v>
      </c>
      <c r="F1489" s="126" t="s">
        <v>163</v>
      </c>
      <c r="G1489" s="126" t="s">
        <v>4507</v>
      </c>
      <c r="H1489" s="127">
        <v>1000</v>
      </c>
      <c r="I1489" s="127">
        <v>100</v>
      </c>
      <c r="J1489" s="127">
        <v>100</v>
      </c>
      <c r="K1489" s="126" t="s">
        <v>215</v>
      </c>
      <c r="L1489" s="126" t="s">
        <v>215</v>
      </c>
      <c r="M1489" s="153">
        <v>1.7000000000000001E-2</v>
      </c>
      <c r="N1489" s="128" t="s">
        <v>46</v>
      </c>
      <c r="O1489" s="155">
        <v>36374</v>
      </c>
      <c r="P1489" s="153">
        <v>1.0838197632E-2</v>
      </c>
      <c r="Q1489" s="153">
        <v>8.8485033199000002E-2</v>
      </c>
      <c r="R1489" s="153">
        <v>0.11292229497999999</v>
      </c>
      <c r="S1489" s="153">
        <v>0.21527066879000001</v>
      </c>
      <c r="T1489" s="153">
        <v>0.35672102361999997</v>
      </c>
      <c r="U1489" s="153">
        <v>0.88842763175000006</v>
      </c>
      <c r="V1489" s="153">
        <v>0.85394854616000004</v>
      </c>
      <c r="W1489" s="153">
        <v>0.84808523441999994</v>
      </c>
      <c r="X1489" s="153">
        <v>0.83331332201999997</v>
      </c>
      <c r="Y1489" s="153">
        <v>0.83454923944000003</v>
      </c>
      <c r="Z1489" s="153">
        <v>1.2031602699000001E-3</v>
      </c>
      <c r="AA1489" s="153">
        <v>5.8407185130999991E-3</v>
      </c>
      <c r="AB1489" s="178">
        <v>-19.331022525000002</v>
      </c>
      <c r="AC1489" s="177">
        <v>-5.9137816820999998</v>
      </c>
      <c r="AD1489" s="153">
        <v>0</v>
      </c>
      <c r="AE1489" s="153">
        <v>-1.1311843946999999E-2</v>
      </c>
      <c r="AF1489" s="181">
        <v>89.77167</v>
      </c>
      <c r="AG1489" s="180">
        <v>105889.22326</v>
      </c>
      <c r="AH1489" s="180">
        <v>-6135.8684599999997</v>
      </c>
      <c r="AI1489" s="128" t="s">
        <v>46</v>
      </c>
      <c r="AJ1489" s="128" t="s">
        <v>46</v>
      </c>
      <c r="AK1489" s="128" t="s">
        <v>46</v>
      </c>
    </row>
    <row r="1490" spans="1:37" ht="14.75" customHeight="1" x14ac:dyDescent="0.35">
      <c r="A1490" s="8"/>
      <c r="B1490" s="129">
        <v>817201000186</v>
      </c>
      <c r="C1490" s="125" t="s">
        <v>9291</v>
      </c>
      <c r="D1490" s="122" t="s">
        <v>3395</v>
      </c>
      <c r="E1490" s="126" t="s">
        <v>2793</v>
      </c>
      <c r="F1490" s="126" t="s">
        <v>163</v>
      </c>
      <c r="G1490" s="126" t="s">
        <v>4507</v>
      </c>
      <c r="H1490" s="127">
        <v>1000</v>
      </c>
      <c r="I1490" s="127">
        <v>100</v>
      </c>
      <c r="J1490" s="127">
        <v>100</v>
      </c>
      <c r="K1490" s="126" t="s">
        <v>215</v>
      </c>
      <c r="L1490" s="126" t="s">
        <v>215</v>
      </c>
      <c r="M1490" s="153">
        <v>1.7000000000000001E-2</v>
      </c>
      <c r="N1490" s="128" t="s">
        <v>46</v>
      </c>
      <c r="O1490" s="155">
        <v>34974</v>
      </c>
      <c r="P1490" s="153">
        <v>1.0796163072999999E-2</v>
      </c>
      <c r="Q1490" s="153">
        <v>8.8283491746999995E-2</v>
      </c>
      <c r="R1490" s="153">
        <v>0.11269692502000001</v>
      </c>
      <c r="S1490" s="153">
        <v>0.21460297825000002</v>
      </c>
      <c r="T1490" s="153">
        <v>0.35541158355000002</v>
      </c>
      <c r="U1490" s="153">
        <v>0.88498197919999999</v>
      </c>
      <c r="V1490" s="153">
        <v>0.85200351631999993</v>
      </c>
      <c r="W1490" s="153">
        <v>0.84639262859999997</v>
      </c>
      <c r="X1490" s="153">
        <v>0.83072869021000006</v>
      </c>
      <c r="Y1490" s="153">
        <v>0.83148580292000007</v>
      </c>
      <c r="Z1490" s="153">
        <v>1.1990263392000001E-3</v>
      </c>
      <c r="AA1490" s="153">
        <v>5.5484643992000007E-3</v>
      </c>
      <c r="AB1490" s="178">
        <v>-19.637403701</v>
      </c>
      <c r="AC1490" s="177">
        <v>-9.9547122385000009</v>
      </c>
      <c r="AD1490" s="153">
        <v>0</v>
      </c>
      <c r="AE1490" s="153">
        <v>-1.2747704601E-2</v>
      </c>
      <c r="AF1490" s="181">
        <v>264.78573999999998</v>
      </c>
      <c r="AG1490" s="180">
        <v>14412.602339999999</v>
      </c>
      <c r="AH1490" s="180">
        <v>-508.01357000000002</v>
      </c>
      <c r="AI1490" s="128" t="s">
        <v>46</v>
      </c>
      <c r="AJ1490" s="128" t="s">
        <v>46</v>
      </c>
      <c r="AK1490" s="128" t="s">
        <v>46</v>
      </c>
    </row>
    <row r="1491" spans="1:37" ht="14.75" customHeight="1" x14ac:dyDescent="0.35">
      <c r="A1491" s="8"/>
      <c r="B1491" s="129">
        <v>8927305000155</v>
      </c>
      <c r="C1491" s="125" t="s">
        <v>9292</v>
      </c>
      <c r="D1491" s="122"/>
      <c r="E1491" s="126" t="s">
        <v>2793</v>
      </c>
      <c r="F1491" s="126" t="s">
        <v>163</v>
      </c>
      <c r="G1491" s="126" t="s">
        <v>4507</v>
      </c>
      <c r="H1491" s="127">
        <v>100000</v>
      </c>
      <c r="I1491" s="127">
        <v>100</v>
      </c>
      <c r="J1491" s="127">
        <v>100</v>
      </c>
      <c r="K1491" s="126" t="s">
        <v>215</v>
      </c>
      <c r="L1491" s="126" t="s">
        <v>215</v>
      </c>
      <c r="M1491" s="153">
        <v>1.15E-2</v>
      </c>
      <c r="N1491" s="128" t="s">
        <v>46</v>
      </c>
      <c r="O1491" s="155">
        <v>39370</v>
      </c>
      <c r="P1491" s="153">
        <v>1.1298703359E-2</v>
      </c>
      <c r="Q1491" s="153">
        <v>9.3170221400000003E-2</v>
      </c>
      <c r="R1491" s="153">
        <v>0.11929334386000001</v>
      </c>
      <c r="S1491" s="153">
        <v>0.22939099121999998</v>
      </c>
      <c r="T1491" s="153">
        <v>0.38056355032</v>
      </c>
      <c r="U1491" s="153">
        <v>0.92617616032000005</v>
      </c>
      <c r="V1491" s="153">
        <v>0.89916421154999993</v>
      </c>
      <c r="W1491" s="153">
        <v>0.89593400056999994</v>
      </c>
      <c r="X1491" s="153">
        <v>0.88797312710999998</v>
      </c>
      <c r="Y1491" s="153">
        <v>0.89032885770999992</v>
      </c>
      <c r="Z1491" s="153">
        <v>1.1983805676E-3</v>
      </c>
      <c r="AA1491" s="153">
        <v>2.9248246479000001E-3</v>
      </c>
      <c r="AB1491" s="178">
        <v>-13.470477061</v>
      </c>
      <c r="AC1491" s="177">
        <v>-4.7156270040999999</v>
      </c>
      <c r="AD1491" s="153">
        <v>0</v>
      </c>
      <c r="AE1491" s="153">
        <v>-3.1595074758000003E-3</v>
      </c>
      <c r="AF1491" s="181">
        <v>44.799855999999998</v>
      </c>
      <c r="AG1491" s="180">
        <v>26078.900969999999</v>
      </c>
      <c r="AH1491" s="180">
        <v>-5430.3979399999998</v>
      </c>
      <c r="AI1491" s="128" t="s">
        <v>46</v>
      </c>
      <c r="AJ1491" s="128" t="s">
        <v>46</v>
      </c>
      <c r="AK1491" s="128" t="s">
        <v>46</v>
      </c>
    </row>
    <row r="1492" spans="1:37" ht="14.75" customHeight="1" x14ac:dyDescent="0.35">
      <c r="A1492" s="8"/>
      <c r="B1492" s="129">
        <v>2290048000107</v>
      </c>
      <c r="C1492" s="125" t="s">
        <v>9293</v>
      </c>
      <c r="D1492" s="122"/>
      <c r="E1492" s="126" t="s">
        <v>2793</v>
      </c>
      <c r="F1492" s="126" t="s">
        <v>163</v>
      </c>
      <c r="G1492" s="126" t="s">
        <v>6644</v>
      </c>
      <c r="H1492" s="127">
        <v>1000</v>
      </c>
      <c r="I1492" s="127">
        <v>1</v>
      </c>
      <c r="J1492" s="127">
        <v>1</v>
      </c>
      <c r="K1492" s="126" t="s">
        <v>215</v>
      </c>
      <c r="L1492" s="126" t="s">
        <v>215</v>
      </c>
      <c r="M1492" s="153">
        <v>1.7000000000000001E-2</v>
      </c>
      <c r="N1492" s="128" t="s">
        <v>46</v>
      </c>
      <c r="O1492" s="155">
        <v>36356</v>
      </c>
      <c r="P1492" s="153">
        <v>1.0501666902000001E-2</v>
      </c>
      <c r="Q1492" s="153">
        <v>8.5563957272999994E-2</v>
      </c>
      <c r="R1492" s="153">
        <v>0.10933927622</v>
      </c>
      <c r="S1492" s="153">
        <v>0.20717928742000002</v>
      </c>
      <c r="T1492" s="153">
        <v>0.34062161897000004</v>
      </c>
      <c r="U1492" s="153">
        <v>0.86084156910000009</v>
      </c>
      <c r="V1492" s="153">
        <v>0.8257579194500001</v>
      </c>
      <c r="W1492" s="153">
        <v>0.82117553245999997</v>
      </c>
      <c r="X1492" s="153">
        <v>0.80199156358000001</v>
      </c>
      <c r="Y1492" s="153">
        <v>0.79688466401000002</v>
      </c>
      <c r="Z1492" s="153">
        <v>1.4611427571999999E-3</v>
      </c>
      <c r="AA1492" s="153">
        <v>2.0694961381999997E-3</v>
      </c>
      <c r="AB1492" s="178">
        <v>-17.133536470999999</v>
      </c>
      <c r="AC1492" s="177">
        <v>-41.957467794000003</v>
      </c>
      <c r="AD1492" s="153">
        <v>-7.0139089823999994E-4</v>
      </c>
      <c r="AE1492" s="153">
        <v>-7.0139089823999994E-4</v>
      </c>
      <c r="AF1492" s="181">
        <v>20.559194000000002</v>
      </c>
      <c r="AG1492" s="180">
        <v>59670.128340000003</v>
      </c>
      <c r="AH1492" s="180">
        <v>-1863.7652</v>
      </c>
      <c r="AI1492" s="128" t="s">
        <v>46</v>
      </c>
      <c r="AJ1492" s="128" t="s">
        <v>46</v>
      </c>
      <c r="AK1492" s="128" t="s">
        <v>46</v>
      </c>
    </row>
    <row r="1493" spans="1:37" ht="14.75" customHeight="1" x14ac:dyDescent="0.35">
      <c r="A1493" s="8"/>
      <c r="B1493" s="129">
        <v>10397571000165</v>
      </c>
      <c r="C1493" s="125" t="s">
        <v>9294</v>
      </c>
      <c r="D1493" s="122" t="s">
        <v>3552</v>
      </c>
      <c r="E1493" s="126" t="s">
        <v>2793</v>
      </c>
      <c r="F1493" s="126" t="s">
        <v>163</v>
      </c>
      <c r="G1493" s="126" t="s">
        <v>3570</v>
      </c>
      <c r="H1493" s="127">
        <v>500</v>
      </c>
      <c r="I1493" s="127">
        <v>0</v>
      </c>
      <c r="J1493" s="127">
        <v>50</v>
      </c>
      <c r="K1493" s="126" t="s">
        <v>215</v>
      </c>
      <c r="L1493" s="126" t="s">
        <v>215</v>
      </c>
      <c r="M1493" s="153">
        <v>1.7000000000000001E-2</v>
      </c>
      <c r="N1493" s="128" t="s">
        <v>46</v>
      </c>
      <c r="O1493" s="155">
        <v>39994</v>
      </c>
      <c r="P1493" s="153">
        <v>1.0759666386999999E-2</v>
      </c>
      <c r="Q1493" s="153">
        <v>9.0644207547000005E-2</v>
      </c>
      <c r="R1493" s="153">
        <v>0.11558719867</v>
      </c>
      <c r="S1493" s="153">
        <v>0.22349270898000001</v>
      </c>
      <c r="T1493" s="153">
        <v>0.37000226601000002</v>
      </c>
      <c r="U1493" s="153">
        <v>0.88199027662000007</v>
      </c>
      <c r="V1493" s="153">
        <v>0.87478623733000005</v>
      </c>
      <c r="W1493" s="153">
        <v>0.86809957675000005</v>
      </c>
      <c r="X1493" s="153">
        <v>0.86514086112999999</v>
      </c>
      <c r="Y1493" s="153">
        <v>0.86562072108999999</v>
      </c>
      <c r="Z1493" s="153">
        <v>8.8338649431999997E-4</v>
      </c>
      <c r="AA1493" s="153">
        <v>2.6055906005999999E-3</v>
      </c>
      <c r="AB1493" s="178">
        <v>-46.123548880999998</v>
      </c>
      <c r="AC1493" s="177">
        <v>-11.017365215</v>
      </c>
      <c r="AD1493" s="153">
        <v>0</v>
      </c>
      <c r="AE1493" s="153">
        <v>-3.6204502624999999E-3</v>
      </c>
      <c r="AF1493" s="181">
        <v>33.312797000000003</v>
      </c>
      <c r="AG1493" s="180">
        <v>212593.54949999999</v>
      </c>
      <c r="AH1493" s="180">
        <v>-31983.14388</v>
      </c>
      <c r="AI1493" s="128" t="s">
        <v>46</v>
      </c>
      <c r="AJ1493" s="128" t="s">
        <v>46</v>
      </c>
      <c r="AK1493" s="128" t="s">
        <v>46</v>
      </c>
    </row>
    <row r="1494" spans="1:37" ht="14.75" customHeight="1" x14ac:dyDescent="0.35">
      <c r="A1494" s="8"/>
      <c r="B1494" s="129">
        <v>6258544000134</v>
      </c>
      <c r="C1494" s="125" t="s">
        <v>9295</v>
      </c>
      <c r="D1494" s="122" t="s">
        <v>3394</v>
      </c>
      <c r="E1494" s="126" t="s">
        <v>2793</v>
      </c>
      <c r="F1494" s="126" t="s">
        <v>114</v>
      </c>
      <c r="G1494" s="126" t="s">
        <v>167</v>
      </c>
      <c r="H1494" s="127">
        <v>1</v>
      </c>
      <c r="I1494" s="127">
        <v>1</v>
      </c>
      <c r="J1494" s="127">
        <v>1</v>
      </c>
      <c r="K1494" s="126" t="s">
        <v>216</v>
      </c>
      <c r="L1494" s="126" t="s">
        <v>223</v>
      </c>
      <c r="M1494" s="153">
        <v>1.4499999999999999E-2</v>
      </c>
      <c r="N1494" s="128" t="s">
        <v>46</v>
      </c>
      <c r="O1494" s="155">
        <v>38131</v>
      </c>
      <c r="P1494" s="153">
        <v>2.8787699409999999E-2</v>
      </c>
      <c r="Q1494" s="153">
        <v>0.18998672274</v>
      </c>
      <c r="R1494" s="153">
        <v>9.4319740345E-2</v>
      </c>
      <c r="S1494" s="153">
        <v>0.24560805497000002</v>
      </c>
      <c r="T1494" s="153">
        <v>0.36316096093</v>
      </c>
      <c r="U1494" s="153">
        <v>2.3597823622999998</v>
      </c>
      <c r="V1494" s="153">
        <v>1.8335178257000002</v>
      </c>
      <c r="W1494" s="153">
        <v>0.70837365739999991</v>
      </c>
      <c r="X1494" s="153">
        <v>0.95074942328000001</v>
      </c>
      <c r="Y1494" s="153">
        <v>0.84961548009999999</v>
      </c>
      <c r="Z1494" s="153">
        <v>0.14661687381999999</v>
      </c>
      <c r="AA1494" s="153">
        <v>0.22343322693000001</v>
      </c>
      <c r="AB1494" s="178">
        <v>-0.16350397304</v>
      </c>
      <c r="AC1494" s="177">
        <v>0.12799355504000001</v>
      </c>
      <c r="AD1494" s="153">
        <v>-0.11526234975999999</v>
      </c>
      <c r="AE1494" s="153">
        <v>-0.54265017129999993</v>
      </c>
      <c r="AF1494" s="181">
        <v>94.849333999999999</v>
      </c>
      <c r="AG1494" s="180">
        <v>75967.778319999998</v>
      </c>
      <c r="AH1494" s="180">
        <v>-4824.26055</v>
      </c>
      <c r="AI1494" s="128" t="s">
        <v>46</v>
      </c>
      <c r="AJ1494" s="128" t="s">
        <v>46</v>
      </c>
      <c r="AK1494" s="128" t="s">
        <v>46</v>
      </c>
    </row>
    <row r="1495" spans="1:37" ht="14.75" customHeight="1" x14ac:dyDescent="0.35">
      <c r="A1495" s="8"/>
      <c r="B1495" s="129">
        <v>42826922000100</v>
      </c>
      <c r="C1495" s="125" t="s">
        <v>9296</v>
      </c>
      <c r="D1495" s="122"/>
      <c r="E1495" s="126" t="s">
        <v>2793</v>
      </c>
      <c r="F1495" s="126" t="s">
        <v>163</v>
      </c>
      <c r="G1495" s="126" t="s">
        <v>3547</v>
      </c>
      <c r="H1495" s="127" t="s">
        <v>46</v>
      </c>
      <c r="I1495" s="127" t="s">
        <v>46</v>
      </c>
      <c r="J1495" s="127" t="s">
        <v>46</v>
      </c>
      <c r="K1495" s="126" t="s">
        <v>8021</v>
      </c>
      <c r="L1495" s="126" t="s">
        <v>7433</v>
      </c>
      <c r="M1495" s="153">
        <v>8.5000000000000006E-3</v>
      </c>
      <c r="N1495" s="128" t="s">
        <v>8070</v>
      </c>
      <c r="O1495" s="155">
        <v>44659</v>
      </c>
      <c r="P1495" s="153">
        <v>1.9372028744E-2</v>
      </c>
      <c r="Q1495" s="153">
        <v>0.13779379386000001</v>
      </c>
      <c r="R1495" s="153">
        <v>0.16033408394999998</v>
      </c>
      <c r="S1495" s="153">
        <v>0.25367566005000003</v>
      </c>
      <c r="T1495" s="153">
        <v>0.39702900651999995</v>
      </c>
      <c r="U1495" s="153">
        <v>1.5879619661000002</v>
      </c>
      <c r="V1495" s="153">
        <v>1.3298159664</v>
      </c>
      <c r="W1495" s="153">
        <v>1.2041640597000001</v>
      </c>
      <c r="X1495" s="153">
        <v>0.98197914365000005</v>
      </c>
      <c r="Y1495" s="153">
        <v>0.92884981116000009</v>
      </c>
      <c r="Z1495" s="153">
        <v>4.3763595764999996E-2</v>
      </c>
      <c r="AA1495" s="153">
        <v>5.7792100379000004E-2</v>
      </c>
      <c r="AB1495" s="178">
        <v>0.57301292559999994</v>
      </c>
      <c r="AC1495" s="177">
        <v>-0.15516001984</v>
      </c>
      <c r="AD1495" s="153">
        <v>-2.0683348245999999E-2</v>
      </c>
      <c r="AE1495" s="153">
        <v>-7.3137334932999995E-2</v>
      </c>
      <c r="AF1495" s="181">
        <v>14.588569700000001</v>
      </c>
      <c r="AG1495" s="180">
        <v>59068.22522</v>
      </c>
      <c r="AH1495" s="180">
        <v>29662.98</v>
      </c>
      <c r="AI1495" s="128" t="s">
        <v>46</v>
      </c>
      <c r="AJ1495" s="128" t="s">
        <v>46</v>
      </c>
      <c r="AK1495" s="128" t="s">
        <v>46</v>
      </c>
    </row>
    <row r="1496" spans="1:37" ht="14.75" customHeight="1" x14ac:dyDescent="0.35">
      <c r="A1496" s="8"/>
      <c r="B1496" s="129">
        <v>42336900000154</v>
      </c>
      <c r="C1496" s="125" t="s">
        <v>9297</v>
      </c>
      <c r="D1496" s="122"/>
      <c r="E1496" s="126" t="s">
        <v>2793</v>
      </c>
      <c r="F1496" s="126" t="s">
        <v>163</v>
      </c>
      <c r="G1496" s="126" t="s">
        <v>3547</v>
      </c>
      <c r="H1496" s="127">
        <v>1</v>
      </c>
      <c r="I1496" s="127">
        <v>1</v>
      </c>
      <c r="J1496" s="127">
        <v>1</v>
      </c>
      <c r="K1496" s="126" t="s">
        <v>8021</v>
      </c>
      <c r="L1496" s="126" t="s">
        <v>7433</v>
      </c>
      <c r="M1496" s="153">
        <v>8.199999999999999E-3</v>
      </c>
      <c r="N1496" s="128" t="s">
        <v>7488</v>
      </c>
      <c r="O1496" s="155">
        <v>44560</v>
      </c>
      <c r="P1496" s="153">
        <v>1.9710589511E-2</v>
      </c>
      <c r="Q1496" s="153">
        <v>0.13821079380000001</v>
      </c>
      <c r="R1496" s="153">
        <v>0.16084554060999998</v>
      </c>
      <c r="S1496" s="153">
        <v>0.25493401369000002</v>
      </c>
      <c r="T1496" s="153">
        <v>0.39590752370999999</v>
      </c>
      <c r="U1496" s="153">
        <v>1.6157144348000001</v>
      </c>
      <c r="V1496" s="153">
        <v>1.3338403362</v>
      </c>
      <c r="W1496" s="153">
        <v>1.2080052750000001</v>
      </c>
      <c r="X1496" s="153">
        <v>0.98685023391000004</v>
      </c>
      <c r="Y1496" s="153">
        <v>0.9262261008599999</v>
      </c>
      <c r="Z1496" s="153">
        <v>4.3753172003999995E-2</v>
      </c>
      <c r="AA1496" s="153">
        <v>5.7559025225999996E-2</v>
      </c>
      <c r="AB1496" s="178">
        <v>0.58351522427000002</v>
      </c>
      <c r="AC1496" s="177">
        <v>-0.20528751303000001</v>
      </c>
      <c r="AD1496" s="153">
        <v>-2.0849518274999999E-2</v>
      </c>
      <c r="AE1496" s="153">
        <v>-7.5403432765999992E-2</v>
      </c>
      <c r="AF1496" s="181">
        <v>1.4785619999999999</v>
      </c>
      <c r="AG1496" s="180">
        <v>448706.76835000003</v>
      </c>
      <c r="AH1496" s="180">
        <v>76985.096650000007</v>
      </c>
      <c r="AI1496" s="128" t="s">
        <v>46</v>
      </c>
      <c r="AJ1496" s="128" t="s">
        <v>46</v>
      </c>
      <c r="AK1496" s="128" t="s">
        <v>46</v>
      </c>
    </row>
    <row r="1497" spans="1:37" ht="14.75" customHeight="1" x14ac:dyDescent="0.35">
      <c r="A1497" s="8"/>
      <c r="B1497" s="129">
        <v>20335176000101</v>
      </c>
      <c r="C1497" s="125" t="s">
        <v>9298</v>
      </c>
      <c r="D1497" s="122" t="s">
        <v>3552</v>
      </c>
      <c r="E1497" s="126" t="s">
        <v>2793</v>
      </c>
      <c r="F1497" s="126" t="s">
        <v>163</v>
      </c>
      <c r="G1497" s="126" t="s">
        <v>3547</v>
      </c>
      <c r="H1497" s="127">
        <v>1</v>
      </c>
      <c r="I1497" s="127">
        <v>0</v>
      </c>
      <c r="J1497" s="127">
        <v>1</v>
      </c>
      <c r="K1497" s="126" t="s">
        <v>3378</v>
      </c>
      <c r="L1497" s="126" t="s">
        <v>7459</v>
      </c>
      <c r="M1497" s="153">
        <v>4.6999999999999993E-3</v>
      </c>
      <c r="N1497" s="128" t="s">
        <v>3373</v>
      </c>
      <c r="O1497" s="155">
        <v>41912</v>
      </c>
      <c r="P1497" s="153">
        <v>1.2487988144E-2</v>
      </c>
      <c r="Q1497" s="153">
        <v>0.10983814028</v>
      </c>
      <c r="R1497" s="153">
        <v>0.13521892329999999</v>
      </c>
      <c r="S1497" s="153">
        <v>0.28632000224999998</v>
      </c>
      <c r="T1497" s="153">
        <v>0.44365337955999995</v>
      </c>
      <c r="U1497" s="153">
        <v>1.0236640914999999</v>
      </c>
      <c r="V1497" s="153">
        <v>1.0600224332999999</v>
      </c>
      <c r="W1497" s="153">
        <v>1.0155405739000001</v>
      </c>
      <c r="X1497" s="153">
        <v>1.1083454776999999</v>
      </c>
      <c r="Y1497" s="153">
        <v>1.0379275847</v>
      </c>
      <c r="Z1497" s="153">
        <v>3.3962752907999998E-3</v>
      </c>
      <c r="AA1497" s="153">
        <v>6.1897109768000004E-3</v>
      </c>
      <c r="AB1497" s="178">
        <v>0.56721532185000001</v>
      </c>
      <c r="AC1497" s="177">
        <v>0.56610579158999996</v>
      </c>
      <c r="AD1497" s="153">
        <v>-1.1378534485E-3</v>
      </c>
      <c r="AE1497" s="153">
        <v>-2.6516005167999998E-2</v>
      </c>
      <c r="AF1497" s="181">
        <v>28.437577999999998</v>
      </c>
      <c r="AG1497" s="180">
        <v>5918016.6484000003</v>
      </c>
      <c r="AH1497" s="180">
        <v>-64494.248091000001</v>
      </c>
      <c r="AI1497" s="128" t="s">
        <v>46</v>
      </c>
      <c r="AJ1497" s="128" t="s">
        <v>46</v>
      </c>
      <c r="AK1497" s="128" t="s">
        <v>46</v>
      </c>
    </row>
    <row r="1498" spans="1:37" ht="14.75" customHeight="1" x14ac:dyDescent="0.35">
      <c r="A1498" s="8"/>
      <c r="B1498" s="129">
        <v>57439496000111</v>
      </c>
      <c r="C1498" s="125" t="s">
        <v>9299</v>
      </c>
      <c r="D1498" s="122"/>
      <c r="E1498" s="126" t="s">
        <v>2793</v>
      </c>
      <c r="F1498" s="126" t="s">
        <v>163</v>
      </c>
      <c r="G1498" s="126" t="s">
        <v>3547</v>
      </c>
      <c r="H1498" s="127" t="s">
        <v>46</v>
      </c>
      <c r="I1498" s="127" t="s">
        <v>46</v>
      </c>
      <c r="J1498" s="127" t="s">
        <v>46</v>
      </c>
      <c r="K1498" s="126" t="s">
        <v>3378</v>
      </c>
      <c r="L1498" s="126" t="s">
        <v>7459</v>
      </c>
      <c r="M1498" s="153">
        <v>4.6999999999999993E-3</v>
      </c>
      <c r="N1498" s="128" t="s">
        <v>46</v>
      </c>
      <c r="O1498" s="155">
        <v>45565</v>
      </c>
      <c r="P1498" s="153">
        <v>1.2222010701999998E-2</v>
      </c>
      <c r="Q1498" s="153">
        <v>0.10711321693</v>
      </c>
      <c r="R1498" s="153">
        <v>0.13255799999000001</v>
      </c>
      <c r="S1498" s="153" t="s">
        <v>46</v>
      </c>
      <c r="T1498" s="153" t="s">
        <v>46</v>
      </c>
      <c r="U1498" s="153">
        <v>1.0018614157000001</v>
      </c>
      <c r="V1498" s="153">
        <v>1.0337248296999999</v>
      </c>
      <c r="W1498" s="153">
        <v>0.99555612571999996</v>
      </c>
      <c r="X1498" s="153" t="s">
        <v>46</v>
      </c>
      <c r="Y1498" s="153" t="s">
        <v>46</v>
      </c>
      <c r="Z1498" s="153">
        <v>2.7435900479000001E-3</v>
      </c>
      <c r="AA1498" s="153">
        <v>2.7435900479000001E-3</v>
      </c>
      <c r="AB1498" s="178">
        <v>-0.20288387769999999</v>
      </c>
      <c r="AC1498" s="177">
        <v>-0.20288387769999999</v>
      </c>
      <c r="AD1498" s="153">
        <v>-9.6295883579000001E-4</v>
      </c>
      <c r="AE1498" s="153">
        <v>-9.6295883579000001E-4</v>
      </c>
      <c r="AF1498" s="181">
        <v>1.132558</v>
      </c>
      <c r="AG1498" s="180">
        <v>115017.37205999999</v>
      </c>
      <c r="AH1498" s="180">
        <v>21925.314849999999</v>
      </c>
      <c r="AI1498" s="128" t="s">
        <v>46</v>
      </c>
      <c r="AJ1498" s="128" t="s">
        <v>46</v>
      </c>
      <c r="AK1498" s="128" t="s">
        <v>46</v>
      </c>
    </row>
    <row r="1499" spans="1:37" ht="14.75" customHeight="1" x14ac:dyDescent="0.35">
      <c r="A1499" s="8"/>
      <c r="B1499" s="129">
        <v>38000771000151</v>
      </c>
      <c r="C1499" s="125" t="s">
        <v>9300</v>
      </c>
      <c r="D1499" s="122"/>
      <c r="E1499" s="126" t="s">
        <v>2793</v>
      </c>
      <c r="F1499" s="126" t="s">
        <v>163</v>
      </c>
      <c r="G1499" s="126" t="s">
        <v>3547</v>
      </c>
      <c r="H1499" s="127">
        <v>1</v>
      </c>
      <c r="I1499" s="127">
        <v>1</v>
      </c>
      <c r="J1499" s="127">
        <v>1</v>
      </c>
      <c r="K1499" s="126" t="s">
        <v>3378</v>
      </c>
      <c r="L1499" s="126" t="s">
        <v>7459</v>
      </c>
      <c r="M1499" s="153">
        <v>4.6999999999999993E-3</v>
      </c>
      <c r="N1499" s="128" t="s">
        <v>3373</v>
      </c>
      <c r="O1499" s="155">
        <v>44074</v>
      </c>
      <c r="P1499" s="153">
        <v>1.2224527431E-2</v>
      </c>
      <c r="Q1499" s="153">
        <v>0.10695905991</v>
      </c>
      <c r="R1499" s="153">
        <v>0.13306904385999999</v>
      </c>
      <c r="S1499" s="153">
        <v>0.28598123387000002</v>
      </c>
      <c r="T1499" s="153">
        <v>0.43926020285</v>
      </c>
      <c r="U1499" s="153">
        <v>1.0020677167000001</v>
      </c>
      <c r="V1499" s="153">
        <v>1.032237096</v>
      </c>
      <c r="W1499" s="153">
        <v>0.99939424074000005</v>
      </c>
      <c r="X1499" s="153">
        <v>1.1070341044000001</v>
      </c>
      <c r="Y1499" s="153">
        <v>1.0276497428</v>
      </c>
      <c r="Z1499" s="153">
        <v>2.5025756486E-3</v>
      </c>
      <c r="AA1499" s="153">
        <v>5.8360057619000006E-3</v>
      </c>
      <c r="AB1499" s="178">
        <v>-2.9616480904E-2</v>
      </c>
      <c r="AC1499" s="177">
        <v>1.3676726727999999</v>
      </c>
      <c r="AD1499" s="153">
        <v>-5.5205290898999995E-4</v>
      </c>
      <c r="AE1499" s="153">
        <v>-1.4232375439E-2</v>
      </c>
      <c r="AF1499" s="181">
        <v>16.962558000000001</v>
      </c>
      <c r="AG1499" s="180">
        <v>4858159.8147</v>
      </c>
      <c r="AH1499" s="180">
        <v>-361446.78315999999</v>
      </c>
      <c r="AI1499" s="128" t="s">
        <v>46</v>
      </c>
      <c r="AJ1499" s="128" t="s">
        <v>46</v>
      </c>
      <c r="AK1499" s="128" t="s">
        <v>46</v>
      </c>
    </row>
    <row r="1500" spans="1:37" ht="14.75" customHeight="1" x14ac:dyDescent="0.35">
      <c r="A1500" s="8"/>
      <c r="B1500" s="129">
        <v>52969671000169</v>
      </c>
      <c r="C1500" s="125" t="s">
        <v>9301</v>
      </c>
      <c r="D1500" s="122"/>
      <c r="E1500" s="126" t="s">
        <v>2793</v>
      </c>
      <c r="F1500" s="126" t="s">
        <v>163</v>
      </c>
      <c r="G1500" s="126" t="s">
        <v>3547</v>
      </c>
      <c r="H1500" s="127">
        <v>1</v>
      </c>
      <c r="I1500" s="127">
        <v>1</v>
      </c>
      <c r="J1500" s="127">
        <v>1</v>
      </c>
      <c r="K1500" s="126" t="s">
        <v>8021</v>
      </c>
      <c r="L1500" s="126" t="s">
        <v>7433</v>
      </c>
      <c r="M1500" s="153">
        <v>8.6999999999999994E-3</v>
      </c>
      <c r="N1500" s="128" t="s">
        <v>7431</v>
      </c>
      <c r="O1500" s="155">
        <v>45260</v>
      </c>
      <c r="P1500" s="153">
        <v>2.4509385867000001E-2</v>
      </c>
      <c r="Q1500" s="153">
        <v>0.12211440912</v>
      </c>
      <c r="R1500" s="153">
        <v>0.15995322314999999</v>
      </c>
      <c r="S1500" s="153" t="s">
        <v>46</v>
      </c>
      <c r="T1500" s="153" t="s">
        <v>46</v>
      </c>
      <c r="U1500" s="153">
        <v>2.0090808806</v>
      </c>
      <c r="V1500" s="153">
        <v>1.1784978583999999</v>
      </c>
      <c r="W1500" s="153">
        <v>1.2013036642999999</v>
      </c>
      <c r="X1500" s="153" t="s">
        <v>46</v>
      </c>
      <c r="Y1500" s="153" t="s">
        <v>46</v>
      </c>
      <c r="Z1500" s="153">
        <v>1.6423808081999999E-2</v>
      </c>
      <c r="AA1500" s="153">
        <v>1.7045656781E-2</v>
      </c>
      <c r="AB1500" s="178">
        <v>1.4618945415</v>
      </c>
      <c r="AC1500" s="177">
        <v>1.6256749523</v>
      </c>
      <c r="AD1500" s="153">
        <v>-7.4120809315000001E-3</v>
      </c>
      <c r="AE1500" s="153">
        <v>-7.4120809315000001E-3</v>
      </c>
      <c r="AF1500" s="181">
        <v>1.29741</v>
      </c>
      <c r="AG1500" s="180">
        <v>453910.87248000002</v>
      </c>
      <c r="AH1500" s="180">
        <v>317382.75815000001</v>
      </c>
      <c r="AI1500" s="128" t="s">
        <v>46</v>
      </c>
      <c r="AJ1500" s="128" t="s">
        <v>46</v>
      </c>
      <c r="AK1500" s="128" t="s">
        <v>46</v>
      </c>
    </row>
    <row r="1501" spans="1:37" ht="14.75" customHeight="1" x14ac:dyDescent="0.35">
      <c r="A1501" s="8"/>
      <c r="B1501" s="129">
        <v>46422205000166</v>
      </c>
      <c r="C1501" s="125" t="s">
        <v>9302</v>
      </c>
      <c r="D1501" s="122"/>
      <c r="E1501" s="126" t="s">
        <v>2793</v>
      </c>
      <c r="F1501" s="126" t="s">
        <v>163</v>
      </c>
      <c r="G1501" s="126" t="s">
        <v>3570</v>
      </c>
      <c r="H1501" s="127">
        <v>1</v>
      </c>
      <c r="I1501" s="127">
        <v>1</v>
      </c>
      <c r="J1501" s="127">
        <v>1</v>
      </c>
      <c r="K1501" s="126" t="s">
        <v>215</v>
      </c>
      <c r="L1501" s="126" t="s">
        <v>216</v>
      </c>
      <c r="M1501" s="153">
        <v>8.6999999999999994E-3</v>
      </c>
      <c r="N1501" s="128" t="s">
        <v>7431</v>
      </c>
      <c r="O1501" s="155">
        <v>45044</v>
      </c>
      <c r="P1501" s="153">
        <v>1.5518760187E-2</v>
      </c>
      <c r="Q1501" s="153">
        <v>9.6386228305999994E-2</v>
      </c>
      <c r="R1501" s="153">
        <v>0.13318175282</v>
      </c>
      <c r="S1501" s="153">
        <v>0.29090050462</v>
      </c>
      <c r="T1501" s="153" t="s">
        <v>46</v>
      </c>
      <c r="U1501" s="153">
        <v>1.2721022284999999</v>
      </c>
      <c r="V1501" s="153">
        <v>0.93020114878000004</v>
      </c>
      <c r="W1501" s="153">
        <v>1.0002407236999999</v>
      </c>
      <c r="X1501" s="153">
        <v>1.1260766142999998</v>
      </c>
      <c r="Y1501" s="153" t="s">
        <v>46</v>
      </c>
      <c r="Z1501" s="153">
        <v>9.4900443916000003E-3</v>
      </c>
      <c r="AA1501" s="153">
        <v>1.4279935233E-2</v>
      </c>
      <c r="AB1501" s="178">
        <v>7.7212143979999998E-3</v>
      </c>
      <c r="AC1501" s="177">
        <v>0.44476431126999999</v>
      </c>
      <c r="AD1501" s="153">
        <v>-2.5334177807000004E-3</v>
      </c>
      <c r="AE1501" s="153">
        <v>-6.9305218270999999E-3</v>
      </c>
      <c r="AF1501" s="181">
        <v>1.3476330000000001</v>
      </c>
      <c r="AG1501" s="180">
        <v>339053.85489000002</v>
      </c>
      <c r="AH1501" s="180">
        <v>37411.896860000001</v>
      </c>
      <c r="AI1501" s="128" t="s">
        <v>46</v>
      </c>
      <c r="AJ1501" s="128" t="s">
        <v>46</v>
      </c>
      <c r="AK1501" s="128" t="s">
        <v>46</v>
      </c>
    </row>
    <row r="1502" spans="1:37" ht="14.75" customHeight="1" x14ac:dyDescent="0.35">
      <c r="A1502" s="8"/>
      <c r="B1502" s="129">
        <v>50302776000134</v>
      </c>
      <c r="C1502" s="125" t="s">
        <v>9303</v>
      </c>
      <c r="D1502" s="122"/>
      <c r="E1502" s="126" t="s">
        <v>2793</v>
      </c>
      <c r="F1502" s="126" t="s">
        <v>163</v>
      </c>
      <c r="G1502" s="126" t="s">
        <v>5358</v>
      </c>
      <c r="H1502" s="127">
        <v>1</v>
      </c>
      <c r="I1502" s="127">
        <v>1</v>
      </c>
      <c r="J1502" s="127">
        <v>1</v>
      </c>
      <c r="K1502" s="126" t="s">
        <v>215</v>
      </c>
      <c r="L1502" s="126" t="s">
        <v>215</v>
      </c>
      <c r="M1502" s="153">
        <v>1.4000000000000002E-3</v>
      </c>
      <c r="N1502" s="128" t="s">
        <v>46</v>
      </c>
      <c r="O1502" s="155">
        <v>45063</v>
      </c>
      <c r="P1502" s="153">
        <v>7.0990041258000005E-3</v>
      </c>
      <c r="Q1502" s="153">
        <v>5.3230144639999998E-2</v>
      </c>
      <c r="R1502" s="153">
        <v>2.5709157238000001E-2</v>
      </c>
      <c r="S1502" s="153">
        <v>3.8342748496000001E-2</v>
      </c>
      <c r="T1502" s="153" t="s">
        <v>46</v>
      </c>
      <c r="U1502" s="153">
        <v>0.58191884276000005</v>
      </c>
      <c r="V1502" s="153">
        <v>0.51371178812999996</v>
      </c>
      <c r="W1502" s="153">
        <v>0.19308460428999999</v>
      </c>
      <c r="X1502" s="153">
        <v>0.14842487973000001</v>
      </c>
      <c r="Y1502" s="153" t="s">
        <v>46</v>
      </c>
      <c r="Z1502" s="153">
        <v>4.7329096463000007E-2</v>
      </c>
      <c r="AA1502" s="153">
        <v>4.4503424674999993E-2</v>
      </c>
      <c r="AB1502" s="178">
        <v>-2.0116894739000002</v>
      </c>
      <c r="AC1502" s="177">
        <v>-1.9822145178999999</v>
      </c>
      <c r="AD1502" s="153">
        <v>-5.0903375745000007E-2</v>
      </c>
      <c r="AE1502" s="153">
        <v>-5.0903375745000007E-2</v>
      </c>
      <c r="AF1502" s="181">
        <v>1.060014</v>
      </c>
      <c r="AG1502" s="180">
        <v>197893.50938999999</v>
      </c>
      <c r="AH1502" s="180">
        <v>9832.9560700000002</v>
      </c>
      <c r="AI1502" s="128" t="s">
        <v>46</v>
      </c>
      <c r="AJ1502" s="128" t="s">
        <v>46</v>
      </c>
      <c r="AK1502" s="128" t="s">
        <v>46</v>
      </c>
    </row>
    <row r="1503" spans="1:37" ht="14.75" customHeight="1" x14ac:dyDescent="0.35">
      <c r="A1503" s="8"/>
      <c r="B1503" s="129">
        <v>35492361000187</v>
      </c>
      <c r="C1503" s="125" t="s">
        <v>9304</v>
      </c>
      <c r="D1503" s="122"/>
      <c r="E1503" s="126" t="s">
        <v>2793</v>
      </c>
      <c r="F1503" s="126" t="s">
        <v>114</v>
      </c>
      <c r="G1503" s="126" t="s">
        <v>115</v>
      </c>
      <c r="H1503" s="127">
        <v>100</v>
      </c>
      <c r="I1503" s="127">
        <v>100</v>
      </c>
      <c r="J1503" s="127">
        <v>100</v>
      </c>
      <c r="K1503" s="126" t="s">
        <v>8021</v>
      </c>
      <c r="L1503" s="126" t="s">
        <v>7434</v>
      </c>
      <c r="M1503" s="153">
        <v>1.95E-2</v>
      </c>
      <c r="N1503" s="128" t="s">
        <v>9111</v>
      </c>
      <c r="O1503" s="155">
        <v>43980</v>
      </c>
      <c r="P1503" s="153">
        <v>0.13079246432</v>
      </c>
      <c r="Q1503" s="153">
        <v>0.18638742513000001</v>
      </c>
      <c r="R1503" s="153">
        <v>0.13582456812999999</v>
      </c>
      <c r="S1503" s="153">
        <v>0.57616823295999997</v>
      </c>
      <c r="T1503" s="153">
        <v>0.52766831501</v>
      </c>
      <c r="U1503" s="153">
        <v>10.721306557</v>
      </c>
      <c r="V1503" s="153">
        <v>1.7987818386999999</v>
      </c>
      <c r="W1503" s="153">
        <v>1.0200891747999998</v>
      </c>
      <c r="X1503" s="153">
        <v>2.2303487369999999</v>
      </c>
      <c r="Y1503" s="153">
        <v>1.2344806216000002</v>
      </c>
      <c r="Z1503" s="153">
        <v>0.22912736357999999</v>
      </c>
      <c r="AA1503" s="153">
        <v>0.19794225885</v>
      </c>
      <c r="AB1503" s="178">
        <v>0.12672511744000001</v>
      </c>
      <c r="AC1503" s="177">
        <v>0.19939925480000001</v>
      </c>
      <c r="AD1503" s="153">
        <v>-0.13692563020000001</v>
      </c>
      <c r="AE1503" s="153">
        <v>-0.38326261305000003</v>
      </c>
      <c r="AF1503" s="181">
        <v>18.188227999999999</v>
      </c>
      <c r="AG1503" s="180">
        <v>248236.7898</v>
      </c>
      <c r="AH1503" s="180">
        <v>-40739.576869999997</v>
      </c>
      <c r="AI1503" s="128" t="s">
        <v>46</v>
      </c>
      <c r="AJ1503" s="128" t="s">
        <v>46</v>
      </c>
      <c r="AK1503" s="128" t="s">
        <v>46</v>
      </c>
    </row>
    <row r="1504" spans="1:37" ht="14.75" customHeight="1" x14ac:dyDescent="0.35">
      <c r="A1504" s="8"/>
      <c r="B1504" s="129">
        <v>35495250000124</v>
      </c>
      <c r="C1504" s="125" t="s">
        <v>9305</v>
      </c>
      <c r="D1504" s="122"/>
      <c r="E1504" s="126" t="s">
        <v>2793</v>
      </c>
      <c r="F1504" s="126" t="s">
        <v>114</v>
      </c>
      <c r="G1504" s="126" t="s">
        <v>115</v>
      </c>
      <c r="H1504" s="127">
        <v>1</v>
      </c>
      <c r="I1504" s="127">
        <v>1</v>
      </c>
      <c r="J1504" s="127">
        <v>1</v>
      </c>
      <c r="K1504" s="126" t="s">
        <v>8021</v>
      </c>
      <c r="L1504" s="126" t="s">
        <v>7434</v>
      </c>
      <c r="M1504" s="153">
        <v>1.9900000000000001E-2</v>
      </c>
      <c r="N1504" s="128" t="s">
        <v>9111</v>
      </c>
      <c r="O1504" s="155">
        <v>43980</v>
      </c>
      <c r="P1504" s="153">
        <v>3.9301805901999998E-2</v>
      </c>
      <c r="Q1504" s="153">
        <v>0.10159185813</v>
      </c>
      <c r="R1504" s="153">
        <v>-3.5734366629000001E-2</v>
      </c>
      <c r="S1504" s="153">
        <v>0.14151651508000002</v>
      </c>
      <c r="T1504" s="153">
        <v>0.23134447407</v>
      </c>
      <c r="U1504" s="153">
        <v>3.2216436282000003</v>
      </c>
      <c r="V1504" s="153">
        <v>0.98043947569000001</v>
      </c>
      <c r="W1504" s="153">
        <v>-0.26837737139000001</v>
      </c>
      <c r="X1504" s="153">
        <v>0.54781080011000005</v>
      </c>
      <c r="Y1504" s="153">
        <v>0.54123065953999994</v>
      </c>
      <c r="Z1504" s="153">
        <v>0.18746836815999998</v>
      </c>
      <c r="AA1504" s="153">
        <v>0.18653189083000002</v>
      </c>
      <c r="AB1504" s="178">
        <v>-0.71778766041999997</v>
      </c>
      <c r="AC1504" s="177">
        <v>-0.103546232</v>
      </c>
      <c r="AD1504" s="153">
        <v>-0.15392771705</v>
      </c>
      <c r="AE1504" s="153">
        <v>-0.42184555367999998</v>
      </c>
      <c r="AF1504" s="181">
        <v>13.500201000000001</v>
      </c>
      <c r="AG1504" s="180">
        <v>84309.728570000007</v>
      </c>
      <c r="AH1504" s="180">
        <v>-50130.587729999999</v>
      </c>
      <c r="AI1504" s="128" t="s">
        <v>46</v>
      </c>
      <c r="AJ1504" s="128" t="s">
        <v>46</v>
      </c>
      <c r="AK1504" s="128" t="s">
        <v>46</v>
      </c>
    </row>
    <row r="1505" spans="1:37" ht="14.75" customHeight="1" x14ac:dyDescent="0.35">
      <c r="A1505" s="8"/>
      <c r="B1505" s="129">
        <v>20147389000100</v>
      </c>
      <c r="C1505" s="125" t="s">
        <v>9306</v>
      </c>
      <c r="D1505" s="122"/>
      <c r="E1505" s="126" t="s">
        <v>2793</v>
      </c>
      <c r="F1505" s="126" t="s">
        <v>114</v>
      </c>
      <c r="G1505" s="126" t="s">
        <v>115</v>
      </c>
      <c r="H1505" s="127">
        <v>5000</v>
      </c>
      <c r="I1505" s="127">
        <v>0</v>
      </c>
      <c r="J1505" s="127">
        <v>250</v>
      </c>
      <c r="K1505" s="126" t="s">
        <v>216</v>
      </c>
      <c r="L1505" s="126" t="s">
        <v>223</v>
      </c>
      <c r="M1505" s="153">
        <v>1.6500000000000001E-2</v>
      </c>
      <c r="N1505" s="128" t="s">
        <v>46</v>
      </c>
      <c r="O1505" s="155">
        <v>41880</v>
      </c>
      <c r="P1505" s="153">
        <v>9.9754902366999999E-3</v>
      </c>
      <c r="Q1505" s="153">
        <v>-3.2285423697E-2</v>
      </c>
      <c r="R1505" s="153">
        <v>0.13504002116</v>
      </c>
      <c r="S1505" s="153">
        <v>0.57769604094999993</v>
      </c>
      <c r="T1505" s="153">
        <v>0.72981035242000003</v>
      </c>
      <c r="U1505" s="153">
        <v>0.8177098691000001</v>
      </c>
      <c r="V1505" s="153">
        <v>-0.31157914092</v>
      </c>
      <c r="W1505" s="153">
        <v>1.0141969574</v>
      </c>
      <c r="X1505" s="153">
        <v>2.2362628858</v>
      </c>
      <c r="Y1505" s="153">
        <v>1.7073921474</v>
      </c>
      <c r="Z1505" s="153">
        <v>0.16896610336999998</v>
      </c>
      <c r="AA1505" s="153">
        <v>0.19540040909999998</v>
      </c>
      <c r="AB1505" s="178">
        <v>9.5230108751999998E-2</v>
      </c>
      <c r="AC1505" s="177">
        <v>0.46656965450999999</v>
      </c>
      <c r="AD1505" s="153">
        <v>-0.16045199842999999</v>
      </c>
      <c r="AE1505" s="153">
        <v>-0.26727363130999998</v>
      </c>
      <c r="AF1505" s="181">
        <v>58.896850999999998</v>
      </c>
      <c r="AG1505" s="180">
        <v>95156.861499999999</v>
      </c>
      <c r="AH1505" s="180">
        <v>-23544.918030000001</v>
      </c>
      <c r="AI1505" s="128" t="s">
        <v>46</v>
      </c>
      <c r="AJ1505" s="128" t="s">
        <v>46</v>
      </c>
      <c r="AK1505" s="128" t="s">
        <v>46</v>
      </c>
    </row>
    <row r="1506" spans="1:37" ht="14.75" customHeight="1" x14ac:dyDescent="0.35">
      <c r="A1506" s="8"/>
      <c r="B1506" s="129">
        <v>29546256000180</v>
      </c>
      <c r="C1506" s="125" t="s">
        <v>9307</v>
      </c>
      <c r="D1506" s="122" t="s">
        <v>3552</v>
      </c>
      <c r="E1506" s="126" t="s">
        <v>2793</v>
      </c>
      <c r="F1506" s="126" t="s">
        <v>114</v>
      </c>
      <c r="G1506" s="126" t="s">
        <v>5078</v>
      </c>
      <c r="H1506" s="127">
        <v>200</v>
      </c>
      <c r="I1506" s="127">
        <v>100</v>
      </c>
      <c r="J1506" s="127">
        <v>100</v>
      </c>
      <c r="K1506" s="126" t="s">
        <v>216</v>
      </c>
      <c r="L1506" s="126" t="s">
        <v>223</v>
      </c>
      <c r="M1506" s="153">
        <v>3.95E-2</v>
      </c>
      <c r="N1506" s="128" t="s">
        <v>46</v>
      </c>
      <c r="O1506" s="155">
        <v>29222</v>
      </c>
      <c r="P1506" s="153">
        <v>3.6096156646000001E-2</v>
      </c>
      <c r="Q1506" s="153">
        <v>0.20462732620000001</v>
      </c>
      <c r="R1506" s="153">
        <v>7.9108687819999995E-2</v>
      </c>
      <c r="S1506" s="153">
        <v>0.14542697099999999</v>
      </c>
      <c r="T1506" s="153">
        <v>0.17600022768999998</v>
      </c>
      <c r="U1506" s="153">
        <v>2.9588704740999998</v>
      </c>
      <c r="V1506" s="153">
        <v>1.9748108962000002</v>
      </c>
      <c r="W1506" s="153">
        <v>0.59413342656000001</v>
      </c>
      <c r="X1506" s="153">
        <v>0.56294818520000001</v>
      </c>
      <c r="Y1506" s="153">
        <v>0.41175273234999998</v>
      </c>
      <c r="Z1506" s="153">
        <v>0.15458096934000001</v>
      </c>
      <c r="AA1506" s="153">
        <v>0.27192735395000001</v>
      </c>
      <c r="AB1506" s="178">
        <v>-0.23571883658000001</v>
      </c>
      <c r="AC1506" s="177">
        <v>-0.12989653470000001</v>
      </c>
      <c r="AD1506" s="153">
        <v>-0.1280063155</v>
      </c>
      <c r="AE1506" s="153">
        <v>-0.66453197936999997</v>
      </c>
      <c r="AF1506" s="181">
        <v>104.08272100000001</v>
      </c>
      <c r="AG1506" s="180">
        <v>145394.44678</v>
      </c>
      <c r="AH1506" s="180">
        <v>-237.50480999999999</v>
      </c>
      <c r="AI1506" s="128" t="s">
        <v>46</v>
      </c>
      <c r="AJ1506" s="128" t="s">
        <v>46</v>
      </c>
      <c r="AK1506" s="128" t="s">
        <v>46</v>
      </c>
    </row>
    <row r="1507" spans="1:37" ht="14.75" customHeight="1" x14ac:dyDescent="0.35">
      <c r="A1507" s="8"/>
      <c r="B1507" s="129">
        <v>2887290000162</v>
      </c>
      <c r="C1507" s="125" t="s">
        <v>9308</v>
      </c>
      <c r="D1507" s="122" t="s">
        <v>3394</v>
      </c>
      <c r="E1507" s="126" t="s">
        <v>2793</v>
      </c>
      <c r="F1507" s="126" t="s">
        <v>114</v>
      </c>
      <c r="G1507" s="126" t="s">
        <v>167</v>
      </c>
      <c r="H1507" s="127">
        <v>5000</v>
      </c>
      <c r="I1507" s="127">
        <v>5000</v>
      </c>
      <c r="J1507" s="127">
        <v>5000</v>
      </c>
      <c r="K1507" s="126" t="s">
        <v>216</v>
      </c>
      <c r="L1507" s="126" t="s">
        <v>223</v>
      </c>
      <c r="M1507" s="153">
        <v>1.4499999999999999E-2</v>
      </c>
      <c r="N1507" s="128" t="s">
        <v>46</v>
      </c>
      <c r="O1507" s="155">
        <v>36167</v>
      </c>
      <c r="P1507" s="153">
        <v>3.0927532362E-2</v>
      </c>
      <c r="Q1507" s="153">
        <v>0.20571950045000001</v>
      </c>
      <c r="R1507" s="153">
        <v>0.10898663615</v>
      </c>
      <c r="S1507" s="153">
        <v>0.27448952863999998</v>
      </c>
      <c r="T1507" s="153">
        <v>0.41479268619999998</v>
      </c>
      <c r="U1507" s="153">
        <v>2.5351885310000002</v>
      </c>
      <c r="V1507" s="153">
        <v>1.9853512168</v>
      </c>
      <c r="W1507" s="153">
        <v>0.81852708433999988</v>
      </c>
      <c r="X1507" s="153">
        <v>1.0625496834000001</v>
      </c>
      <c r="Y1507" s="153">
        <v>0.97040795993000006</v>
      </c>
      <c r="Z1507" s="153">
        <v>0.14880970122000001</v>
      </c>
      <c r="AA1507" s="153">
        <v>0.21836629377000003</v>
      </c>
      <c r="AB1507" s="178">
        <v>-7.0656273822999993E-2</v>
      </c>
      <c r="AC1507" s="177">
        <v>0.38438399630999998</v>
      </c>
      <c r="AD1507" s="153">
        <v>-0.11509608165</v>
      </c>
      <c r="AE1507" s="153">
        <v>-0.53832597264000004</v>
      </c>
      <c r="AF1507" s="181">
        <v>1227.16715</v>
      </c>
      <c r="AG1507" s="180">
        <v>231170.99557</v>
      </c>
      <c r="AH1507" s="180">
        <v>-26069.7438</v>
      </c>
      <c r="AI1507" s="128" t="s">
        <v>46</v>
      </c>
      <c r="AJ1507" s="128" t="s">
        <v>46</v>
      </c>
      <c r="AK1507" s="128" t="s">
        <v>46</v>
      </c>
    </row>
    <row r="1508" spans="1:37" ht="14.75" customHeight="1" x14ac:dyDescent="0.35">
      <c r="A1508" s="8"/>
      <c r="B1508" s="129">
        <v>24571992000175</v>
      </c>
      <c r="C1508" s="125" t="s">
        <v>9309</v>
      </c>
      <c r="D1508" s="122"/>
      <c r="E1508" s="126" t="s">
        <v>2793</v>
      </c>
      <c r="F1508" s="126" t="s">
        <v>114</v>
      </c>
      <c r="G1508" s="126" t="s">
        <v>115</v>
      </c>
      <c r="H1508" s="127">
        <v>1</v>
      </c>
      <c r="I1508" s="127">
        <v>1</v>
      </c>
      <c r="J1508" s="127">
        <v>1</v>
      </c>
      <c r="K1508" s="126" t="s">
        <v>8021</v>
      </c>
      <c r="L1508" s="126" t="s">
        <v>7434</v>
      </c>
      <c r="M1508" s="153">
        <v>1.6500000000000001E-2</v>
      </c>
      <c r="N1508" s="128" t="s">
        <v>3414</v>
      </c>
      <c r="O1508" s="155">
        <v>42625</v>
      </c>
      <c r="P1508" s="153">
        <v>8.5900619173000001E-2</v>
      </c>
      <c r="Q1508" s="153">
        <v>0.1504338566</v>
      </c>
      <c r="R1508" s="153">
        <v>5.5973269850999999E-2</v>
      </c>
      <c r="S1508" s="153">
        <v>0.36544496965999995</v>
      </c>
      <c r="T1508" s="153">
        <v>0.3475122658</v>
      </c>
      <c r="U1508" s="153">
        <v>7.0414368008999997</v>
      </c>
      <c r="V1508" s="153">
        <v>1.4518022822000001</v>
      </c>
      <c r="W1508" s="153">
        <v>0.42037848848999998</v>
      </c>
      <c r="X1508" s="153">
        <v>1.4146384336</v>
      </c>
      <c r="Y1508" s="153">
        <v>0.81300534008000003</v>
      </c>
      <c r="Z1508" s="153">
        <v>0.19472954388000002</v>
      </c>
      <c r="AA1508" s="153">
        <v>0.22590537554000001</v>
      </c>
      <c r="AB1508" s="178">
        <v>-0.25946370363999999</v>
      </c>
      <c r="AC1508" s="177">
        <v>0.25867906133000002</v>
      </c>
      <c r="AD1508" s="153">
        <v>-0.11753833194</v>
      </c>
      <c r="AE1508" s="153">
        <v>-0.47390208744000001</v>
      </c>
      <c r="AF1508" s="181">
        <v>28.435980000000001</v>
      </c>
      <c r="AG1508" s="180">
        <v>1168610.2328000001</v>
      </c>
      <c r="AH1508" s="180">
        <v>-122806.41872</v>
      </c>
      <c r="AI1508" s="128" t="s">
        <v>46</v>
      </c>
      <c r="AJ1508" s="128" t="s">
        <v>46</v>
      </c>
      <c r="AK1508" s="128" t="s">
        <v>46</v>
      </c>
    </row>
    <row r="1509" spans="1:37" ht="14.75" customHeight="1" x14ac:dyDescent="0.35">
      <c r="A1509" s="8"/>
      <c r="B1509" s="129">
        <v>36347815000199</v>
      </c>
      <c r="C1509" s="125" t="s">
        <v>9310</v>
      </c>
      <c r="D1509" s="122"/>
      <c r="E1509" s="126" t="s">
        <v>2793</v>
      </c>
      <c r="F1509" s="126" t="s">
        <v>114</v>
      </c>
      <c r="G1509" s="126" t="s">
        <v>115</v>
      </c>
      <c r="H1509" s="127">
        <v>1</v>
      </c>
      <c r="I1509" s="127">
        <v>1</v>
      </c>
      <c r="J1509" s="127">
        <v>1</v>
      </c>
      <c r="K1509" s="126" t="s">
        <v>8021</v>
      </c>
      <c r="L1509" s="126" t="s">
        <v>7434</v>
      </c>
      <c r="M1509" s="153">
        <v>1.6500000000000001E-2</v>
      </c>
      <c r="N1509" s="128" t="s">
        <v>9111</v>
      </c>
      <c r="O1509" s="155">
        <v>43936</v>
      </c>
      <c r="P1509" s="153">
        <v>8.5663045238000002E-2</v>
      </c>
      <c r="Q1509" s="153">
        <v>0.15029476227999999</v>
      </c>
      <c r="R1509" s="153">
        <v>6.4552896759999992E-2</v>
      </c>
      <c r="S1509" s="153">
        <v>0.36544879895999999</v>
      </c>
      <c r="T1509" s="153">
        <v>0.34738847143000001</v>
      </c>
      <c r="U1509" s="153">
        <v>7.0219624144999999</v>
      </c>
      <c r="V1509" s="153">
        <v>1.4504599151999999</v>
      </c>
      <c r="W1509" s="153">
        <v>0.48481443446</v>
      </c>
      <c r="X1509" s="153">
        <v>1.4146532568000001</v>
      </c>
      <c r="Y1509" s="153">
        <v>0.81271572301999995</v>
      </c>
      <c r="Z1509" s="153">
        <v>0.18775471416999998</v>
      </c>
      <c r="AA1509" s="153">
        <v>0.18746558029999999</v>
      </c>
      <c r="AB1509" s="178">
        <v>-0.23456524644000001</v>
      </c>
      <c r="AC1509" s="177">
        <v>0.19853262528999999</v>
      </c>
      <c r="AD1509" s="153">
        <v>-0.11016317070999999</v>
      </c>
      <c r="AE1509" s="153">
        <v>-0.28852674859999999</v>
      </c>
      <c r="AF1509" s="181">
        <v>18.285509999999999</v>
      </c>
      <c r="AG1509" s="180">
        <v>103974.50305</v>
      </c>
      <c r="AH1509" s="180">
        <v>-7418.8422</v>
      </c>
      <c r="AI1509" s="128" t="s">
        <v>46</v>
      </c>
      <c r="AJ1509" s="128" t="s">
        <v>46</v>
      </c>
      <c r="AK1509" s="128" t="s">
        <v>46</v>
      </c>
    </row>
    <row r="1510" spans="1:37" ht="14.75" customHeight="1" x14ac:dyDescent="0.35">
      <c r="A1510" s="8"/>
      <c r="B1510" s="129">
        <v>17759799000105</v>
      </c>
      <c r="C1510" s="125" t="s">
        <v>9311</v>
      </c>
      <c r="D1510" s="122" t="s">
        <v>3552</v>
      </c>
      <c r="E1510" s="126" t="s">
        <v>2793</v>
      </c>
      <c r="F1510" s="126" t="s">
        <v>114</v>
      </c>
      <c r="G1510" s="126" t="s">
        <v>115</v>
      </c>
      <c r="H1510" s="127">
        <v>5000</v>
      </c>
      <c r="I1510" s="127">
        <v>0</v>
      </c>
      <c r="J1510" s="127">
        <v>1000</v>
      </c>
      <c r="K1510" s="126" t="s">
        <v>216</v>
      </c>
      <c r="L1510" s="126" t="s">
        <v>223</v>
      </c>
      <c r="M1510" s="153">
        <v>1.6500000000000001E-2</v>
      </c>
      <c r="N1510" s="128" t="s">
        <v>46</v>
      </c>
      <c r="O1510" s="155">
        <v>41516</v>
      </c>
      <c r="P1510" s="153">
        <v>4.2272029849999997E-2</v>
      </c>
      <c r="Q1510" s="153">
        <v>0.18344132468000002</v>
      </c>
      <c r="R1510" s="153">
        <v>0.22005948220000002</v>
      </c>
      <c r="S1510" s="153">
        <v>0.68125423499999993</v>
      </c>
      <c r="T1510" s="153">
        <v>1.1329655619000001</v>
      </c>
      <c r="U1510" s="153">
        <v>3.4651185229999997</v>
      </c>
      <c r="V1510" s="153">
        <v>1.7703497061</v>
      </c>
      <c r="W1510" s="153">
        <v>1.6527223218</v>
      </c>
      <c r="X1510" s="153">
        <v>2.6371369257999997</v>
      </c>
      <c r="Y1510" s="153">
        <v>2.6505742176</v>
      </c>
      <c r="Z1510" s="153">
        <v>0.18130243800999998</v>
      </c>
      <c r="AA1510" s="153">
        <v>0.17227795640999999</v>
      </c>
      <c r="AB1510" s="178">
        <v>0.52107919324999996</v>
      </c>
      <c r="AC1510" s="177">
        <v>0.52112861968000002</v>
      </c>
      <c r="AD1510" s="153">
        <v>-0.18424205443999997</v>
      </c>
      <c r="AE1510" s="153">
        <v>-0.35323681178999999</v>
      </c>
      <c r="AF1510" s="181">
        <v>71.706401</v>
      </c>
      <c r="AG1510" s="180">
        <v>228085.98045</v>
      </c>
      <c r="AH1510" s="180">
        <v>-30861.519199999999</v>
      </c>
      <c r="AI1510" s="128" t="s">
        <v>46</v>
      </c>
      <c r="AJ1510" s="128" t="s">
        <v>46</v>
      </c>
      <c r="AK1510" s="128" t="s">
        <v>46</v>
      </c>
    </row>
    <row r="1511" spans="1:37" ht="14.75" customHeight="1" x14ac:dyDescent="0.35">
      <c r="A1511" s="8"/>
      <c r="B1511" s="129">
        <v>46479899000178</v>
      </c>
      <c r="C1511" s="125" t="s">
        <v>9312</v>
      </c>
      <c r="D1511" s="122"/>
      <c r="E1511" s="126" t="s">
        <v>2793</v>
      </c>
      <c r="F1511" s="126" t="s">
        <v>114</v>
      </c>
      <c r="G1511" s="126" t="s">
        <v>4426</v>
      </c>
      <c r="H1511" s="127">
        <v>1</v>
      </c>
      <c r="I1511" s="127">
        <v>1</v>
      </c>
      <c r="J1511" s="127">
        <v>1</v>
      </c>
      <c r="K1511" s="126" t="s">
        <v>216</v>
      </c>
      <c r="L1511" s="126" t="s">
        <v>224</v>
      </c>
      <c r="M1511" s="153">
        <v>1.4000000000000002E-3</v>
      </c>
      <c r="N1511" s="128" t="s">
        <v>46</v>
      </c>
      <c r="O1511" s="155">
        <v>44859</v>
      </c>
      <c r="P1511" s="153">
        <v>1.2633648041000001E-2</v>
      </c>
      <c r="Q1511" s="153">
        <v>-3.2705159890000002E-2</v>
      </c>
      <c r="R1511" s="153">
        <v>8.3511397922999997E-2</v>
      </c>
      <c r="S1511" s="153">
        <v>0.46833264972999999</v>
      </c>
      <c r="T1511" s="153" t="s">
        <v>46</v>
      </c>
      <c r="U1511" s="153">
        <v>1.0356041097000002</v>
      </c>
      <c r="V1511" s="153">
        <v>-0.31562991762999998</v>
      </c>
      <c r="W1511" s="153">
        <v>0.62719929215999992</v>
      </c>
      <c r="X1511" s="153">
        <v>1.8129169123</v>
      </c>
      <c r="Y1511" s="153" t="s">
        <v>46</v>
      </c>
      <c r="Z1511" s="153">
        <v>0.18809293697000001</v>
      </c>
      <c r="AA1511" s="153">
        <v>0.17253025111</v>
      </c>
      <c r="AB1511" s="178">
        <v>-0.14332076170999999</v>
      </c>
      <c r="AC1511" s="177">
        <v>0.35684758494000002</v>
      </c>
      <c r="AD1511" s="153">
        <v>-0.21799612012</v>
      </c>
      <c r="AE1511" s="153">
        <v>-0.21799612012</v>
      </c>
      <c r="AF1511" s="181">
        <v>1.614536</v>
      </c>
      <c r="AG1511" s="180">
        <v>125424.83947000001</v>
      </c>
      <c r="AH1511" s="180">
        <v>-10342.43851</v>
      </c>
      <c r="AI1511" s="128" t="s">
        <v>46</v>
      </c>
      <c r="AJ1511" s="128" t="s">
        <v>46</v>
      </c>
      <c r="AK1511" s="128" t="s">
        <v>46</v>
      </c>
    </row>
    <row r="1512" spans="1:37" ht="14.75" customHeight="1" x14ac:dyDescent="0.35">
      <c r="A1512" s="8"/>
      <c r="B1512" s="129">
        <v>7686658000148</v>
      </c>
      <c r="C1512" s="125" t="s">
        <v>9313</v>
      </c>
      <c r="D1512" s="122" t="s">
        <v>3393</v>
      </c>
      <c r="E1512" s="126" t="s">
        <v>2793</v>
      </c>
      <c r="F1512" s="126" t="s">
        <v>114</v>
      </c>
      <c r="G1512" s="126" t="s">
        <v>6707</v>
      </c>
      <c r="H1512" s="127">
        <v>2000</v>
      </c>
      <c r="I1512" s="127">
        <v>0</v>
      </c>
      <c r="J1512" s="127">
        <v>250</v>
      </c>
      <c r="K1512" s="126" t="s">
        <v>216</v>
      </c>
      <c r="L1512" s="126" t="s">
        <v>223</v>
      </c>
      <c r="M1512" s="153">
        <v>2.5499999999999998E-2</v>
      </c>
      <c r="N1512" s="128" t="s">
        <v>46</v>
      </c>
      <c r="O1512" s="155">
        <v>38960</v>
      </c>
      <c r="P1512" s="153">
        <v>3.1155367413000002E-2</v>
      </c>
      <c r="Q1512" s="153">
        <v>0.19026788141000001</v>
      </c>
      <c r="R1512" s="153">
        <v>7.8933022285000001E-2</v>
      </c>
      <c r="S1512" s="153">
        <v>0.18112262117</v>
      </c>
      <c r="T1512" s="153">
        <v>0.21546091707999998</v>
      </c>
      <c r="U1512" s="153">
        <v>2.5538646026</v>
      </c>
      <c r="V1512" s="153">
        <v>1.8362312228</v>
      </c>
      <c r="W1512" s="153">
        <v>0.59281411802999995</v>
      </c>
      <c r="X1512" s="153">
        <v>0.70112614037999998</v>
      </c>
      <c r="Y1512" s="153">
        <v>0.50407105995000001</v>
      </c>
      <c r="Z1512" s="153">
        <v>0.15205440387999999</v>
      </c>
      <c r="AA1512" s="153">
        <v>0.24161472787000002</v>
      </c>
      <c r="AB1512" s="178">
        <v>-0.24306041499</v>
      </c>
      <c r="AC1512" s="177">
        <v>-1.4546615150000001E-2</v>
      </c>
      <c r="AD1512" s="153">
        <v>-0.11662548840999999</v>
      </c>
      <c r="AE1512" s="153">
        <v>-0.62470368495999995</v>
      </c>
      <c r="AF1512" s="181">
        <v>33.053576</v>
      </c>
      <c r="AG1512" s="180">
        <v>23298.555260000001</v>
      </c>
      <c r="AH1512" s="180">
        <v>-1897.61987</v>
      </c>
      <c r="AI1512" s="128" t="s">
        <v>46</v>
      </c>
      <c r="AJ1512" s="128" t="s">
        <v>46</v>
      </c>
      <c r="AK1512" s="128" t="s">
        <v>46</v>
      </c>
    </row>
    <row r="1513" spans="1:37" ht="14.75" customHeight="1" x14ac:dyDescent="0.35">
      <c r="A1513" s="8"/>
      <c r="B1513" s="129">
        <v>67976423000112</v>
      </c>
      <c r="C1513" s="125" t="s">
        <v>9314</v>
      </c>
      <c r="D1513" s="122" t="s">
        <v>3393</v>
      </c>
      <c r="E1513" s="126" t="s">
        <v>2793</v>
      </c>
      <c r="F1513" s="126" t="s">
        <v>114</v>
      </c>
      <c r="G1513" s="126" t="s">
        <v>5078</v>
      </c>
      <c r="H1513" s="127">
        <v>2000</v>
      </c>
      <c r="I1513" s="127">
        <v>0</v>
      </c>
      <c r="J1513" s="127">
        <v>250</v>
      </c>
      <c r="K1513" s="126" t="s">
        <v>216</v>
      </c>
      <c r="L1513" s="126" t="s">
        <v>223</v>
      </c>
      <c r="M1513" s="153">
        <v>1.95E-2</v>
      </c>
      <c r="N1513" s="128" t="s">
        <v>46</v>
      </c>
      <c r="O1513" s="155">
        <v>33792</v>
      </c>
      <c r="P1513" s="153">
        <v>3.7876845180999999E-2</v>
      </c>
      <c r="Q1513" s="153">
        <v>0.22282317812999999</v>
      </c>
      <c r="R1513" s="153">
        <v>0.10092687514</v>
      </c>
      <c r="S1513" s="153">
        <v>0.19197142793000002</v>
      </c>
      <c r="T1513" s="153">
        <v>0.24875768955000002</v>
      </c>
      <c r="U1513" s="153">
        <v>3.1048368931999999</v>
      </c>
      <c r="V1513" s="153">
        <v>2.1504148457999999</v>
      </c>
      <c r="W1513" s="153">
        <v>0.75799550985999997</v>
      </c>
      <c r="X1513" s="153">
        <v>0.74312189970000009</v>
      </c>
      <c r="Y1513" s="153">
        <v>0.58196889689999998</v>
      </c>
      <c r="Z1513" s="153">
        <v>0.15446427758</v>
      </c>
      <c r="AA1513" s="153">
        <v>0.29579641665</v>
      </c>
      <c r="AB1513" s="178">
        <v>-0.10934483456999999</v>
      </c>
      <c r="AC1513" s="177">
        <v>-8.5972453697999995E-3</v>
      </c>
      <c r="AD1513" s="153">
        <v>-0.12361653012</v>
      </c>
      <c r="AE1513" s="153">
        <v>-0.77769724353000003</v>
      </c>
      <c r="AF1513" s="181">
        <v>17.658418999999999</v>
      </c>
      <c r="AG1513" s="180">
        <v>49909.947919999999</v>
      </c>
      <c r="AH1513" s="180">
        <v>-4128.2158900000004</v>
      </c>
      <c r="AI1513" s="128" t="s">
        <v>46</v>
      </c>
      <c r="AJ1513" s="128" t="s">
        <v>46</v>
      </c>
      <c r="AK1513" s="128" t="s">
        <v>46</v>
      </c>
    </row>
    <row r="1514" spans="1:37" ht="14.75" customHeight="1" x14ac:dyDescent="0.35">
      <c r="A1514" s="8"/>
      <c r="B1514" s="129">
        <v>35727655000140</v>
      </c>
      <c r="C1514" s="125" t="s">
        <v>9315</v>
      </c>
      <c r="D1514" s="122"/>
      <c r="E1514" s="126" t="s">
        <v>2793</v>
      </c>
      <c r="F1514" s="126" t="s">
        <v>114</v>
      </c>
      <c r="G1514" s="126" t="s">
        <v>4426</v>
      </c>
      <c r="H1514" s="127">
        <v>1</v>
      </c>
      <c r="I1514" s="127">
        <v>1</v>
      </c>
      <c r="J1514" s="127">
        <v>1</v>
      </c>
      <c r="K1514" s="126" t="s">
        <v>216</v>
      </c>
      <c r="L1514" s="126" t="s">
        <v>3378</v>
      </c>
      <c r="M1514" s="153">
        <v>1.4000000000000002E-3</v>
      </c>
      <c r="N1514" s="128" t="s">
        <v>46</v>
      </c>
      <c r="O1514" s="155">
        <v>43845</v>
      </c>
      <c r="P1514" s="153">
        <v>-1.3313314684E-4</v>
      </c>
      <c r="Q1514" s="153">
        <v>4.4071924877999998E-2</v>
      </c>
      <c r="R1514" s="153">
        <v>0.11945252113</v>
      </c>
      <c r="S1514" s="153">
        <v>0.45186987565999998</v>
      </c>
      <c r="T1514" s="153">
        <v>0.66335604322999997</v>
      </c>
      <c r="U1514" s="153">
        <v>-1.0913176746E-2</v>
      </c>
      <c r="V1514" s="153">
        <v>0.42532793192000001</v>
      </c>
      <c r="W1514" s="153">
        <v>0.89712947655999997</v>
      </c>
      <c r="X1514" s="153">
        <v>1.7491894708000002</v>
      </c>
      <c r="Y1514" s="153">
        <v>1.5519222156999999</v>
      </c>
      <c r="Z1514" s="153">
        <v>0.18600793717999997</v>
      </c>
      <c r="AA1514" s="153">
        <v>0.20169411937000001</v>
      </c>
      <c r="AB1514" s="178">
        <v>2.7442659378000001E-2</v>
      </c>
      <c r="AC1514" s="177">
        <v>0.17985004132999999</v>
      </c>
      <c r="AD1514" s="153">
        <v>-0.14758175748999999</v>
      </c>
      <c r="AE1514" s="153">
        <v>-0.34793708983000005</v>
      </c>
      <c r="AF1514" s="181">
        <v>18.167361</v>
      </c>
      <c r="AG1514" s="180">
        <v>12285.993920000001</v>
      </c>
      <c r="AH1514" s="180">
        <v>-114.10453</v>
      </c>
      <c r="AI1514" s="128" t="s">
        <v>46</v>
      </c>
      <c r="AJ1514" s="128" t="s">
        <v>46</v>
      </c>
      <c r="AK1514" s="128" t="s">
        <v>46</v>
      </c>
    </row>
    <row r="1515" spans="1:37" ht="14.75" customHeight="1" x14ac:dyDescent="0.35">
      <c r="A1515" s="8"/>
      <c r="B1515" s="129">
        <v>35727674000177</v>
      </c>
      <c r="C1515" s="125" t="s">
        <v>9316</v>
      </c>
      <c r="D1515" s="122"/>
      <c r="E1515" s="126" t="s">
        <v>2793</v>
      </c>
      <c r="F1515" s="126" t="s">
        <v>114</v>
      </c>
      <c r="G1515" s="126" t="s">
        <v>4426</v>
      </c>
      <c r="H1515" s="127">
        <v>1</v>
      </c>
      <c r="I1515" s="127">
        <v>1</v>
      </c>
      <c r="J1515" s="127">
        <v>1</v>
      </c>
      <c r="K1515" s="126" t="s">
        <v>216</v>
      </c>
      <c r="L1515" s="126" t="s">
        <v>3378</v>
      </c>
      <c r="M1515" s="153">
        <v>1.4000000000000002E-3</v>
      </c>
      <c r="N1515" s="128" t="s">
        <v>46</v>
      </c>
      <c r="O1515" s="155">
        <v>43845</v>
      </c>
      <c r="P1515" s="153">
        <v>4.0872316242000002E-2</v>
      </c>
      <c r="Q1515" s="153">
        <v>0.10155925010000001</v>
      </c>
      <c r="R1515" s="153">
        <v>0.15538448214</v>
      </c>
      <c r="S1515" s="153">
        <v>0.56756805429000001</v>
      </c>
      <c r="T1515" s="153">
        <v>0.66227731993999994</v>
      </c>
      <c r="U1515" s="153">
        <v>3.3503813417999999</v>
      </c>
      <c r="V1515" s="153">
        <v>0.98012478310999995</v>
      </c>
      <c r="W1515" s="153">
        <v>1.1669908495999999</v>
      </c>
      <c r="X1515" s="153">
        <v>2.1970574228999999</v>
      </c>
      <c r="Y1515" s="153">
        <v>1.5493985412999998</v>
      </c>
      <c r="Z1515" s="153">
        <v>0.17468214570000001</v>
      </c>
      <c r="AA1515" s="153">
        <v>0.19932275188999998</v>
      </c>
      <c r="AB1515" s="178">
        <v>0.20239185289</v>
      </c>
      <c r="AC1515" s="177">
        <v>0.14982348782999999</v>
      </c>
      <c r="AD1515" s="153">
        <v>-0.16755670620999999</v>
      </c>
      <c r="AE1515" s="153">
        <v>-0.40101345281999995</v>
      </c>
      <c r="AF1515" s="181">
        <v>17.583124000000002</v>
      </c>
      <c r="AG1515" s="180">
        <v>73663.469360000003</v>
      </c>
      <c r="AH1515" s="180">
        <v>4579.4045500000002</v>
      </c>
      <c r="AI1515" s="128" t="s">
        <v>46</v>
      </c>
      <c r="AJ1515" s="128" t="s">
        <v>46</v>
      </c>
      <c r="AK1515" s="128" t="s">
        <v>46</v>
      </c>
    </row>
    <row r="1516" spans="1:37" ht="14.75" customHeight="1" x14ac:dyDescent="0.35">
      <c r="A1516" s="8"/>
      <c r="B1516" s="129">
        <v>16718302000130</v>
      </c>
      <c r="C1516" s="125" t="s">
        <v>9317</v>
      </c>
      <c r="D1516" s="122" t="s">
        <v>3393</v>
      </c>
      <c r="E1516" s="126" t="s">
        <v>2793</v>
      </c>
      <c r="F1516" s="126" t="s">
        <v>114</v>
      </c>
      <c r="G1516" s="126" t="s">
        <v>115</v>
      </c>
      <c r="H1516" s="127">
        <v>1</v>
      </c>
      <c r="I1516" s="127">
        <v>1</v>
      </c>
      <c r="J1516" s="127">
        <v>1</v>
      </c>
      <c r="K1516" s="126" t="s">
        <v>8021</v>
      </c>
      <c r="L1516" s="126" t="s">
        <v>7434</v>
      </c>
      <c r="M1516" s="153">
        <v>2.4500000000000001E-2</v>
      </c>
      <c r="N1516" s="128" t="s">
        <v>7674</v>
      </c>
      <c r="O1516" s="155">
        <v>41213</v>
      </c>
      <c r="P1516" s="153">
        <v>3.7944598455999998E-2</v>
      </c>
      <c r="Q1516" s="153">
        <v>0.28668906975999997</v>
      </c>
      <c r="R1516" s="153">
        <v>0.17115197323</v>
      </c>
      <c r="S1516" s="153">
        <v>0.21567081230999999</v>
      </c>
      <c r="T1516" s="153">
        <v>9.7449104376000004E-2</v>
      </c>
      <c r="U1516" s="153">
        <v>3.1103907578000003</v>
      </c>
      <c r="V1516" s="153">
        <v>2.7667697629000001</v>
      </c>
      <c r="W1516" s="153">
        <v>1.2854101252000001</v>
      </c>
      <c r="X1516" s="153">
        <v>0.83486227865999996</v>
      </c>
      <c r="Y1516" s="153">
        <v>0.22798229024000002</v>
      </c>
      <c r="Z1516" s="153">
        <v>0.16176841777000001</v>
      </c>
      <c r="AA1516" s="153">
        <v>0.20958923845000002</v>
      </c>
      <c r="AB1516" s="178">
        <v>0.29239991795999998</v>
      </c>
      <c r="AC1516" s="177">
        <v>-1.3356698110999999E-2</v>
      </c>
      <c r="AD1516" s="153">
        <v>-0.10925615169</v>
      </c>
      <c r="AE1516" s="153">
        <v>-0.45086399708000002</v>
      </c>
      <c r="AF1516" s="181">
        <v>23.611308000000001</v>
      </c>
      <c r="AG1516" s="180">
        <v>181217.13704</v>
      </c>
      <c r="AH1516" s="180">
        <v>-24239.03541</v>
      </c>
      <c r="AI1516" s="128" t="s">
        <v>46</v>
      </c>
      <c r="AJ1516" s="128" t="s">
        <v>46</v>
      </c>
      <c r="AK1516" s="128" t="s">
        <v>46</v>
      </c>
    </row>
    <row r="1517" spans="1:37" ht="14.75" customHeight="1" x14ac:dyDescent="0.35">
      <c r="A1517" s="8"/>
      <c r="B1517" s="129">
        <v>3917778000158</v>
      </c>
      <c r="C1517" s="125" t="s">
        <v>9318</v>
      </c>
      <c r="D1517" s="122"/>
      <c r="E1517" s="126" t="s">
        <v>2793</v>
      </c>
      <c r="F1517" s="126" t="s">
        <v>114</v>
      </c>
      <c r="G1517" s="126" t="s">
        <v>7640</v>
      </c>
      <c r="H1517" s="127">
        <v>20000</v>
      </c>
      <c r="I1517" s="127">
        <v>100</v>
      </c>
      <c r="J1517" s="127">
        <v>100</v>
      </c>
      <c r="K1517" s="126" t="s">
        <v>216</v>
      </c>
      <c r="L1517" s="126" t="s">
        <v>223</v>
      </c>
      <c r="M1517" s="153">
        <v>7.7000000000000002E-3</v>
      </c>
      <c r="N1517" s="128" t="s">
        <v>46</v>
      </c>
      <c r="O1517" s="155">
        <v>36717</v>
      </c>
      <c r="P1517" s="153">
        <v>-6.0260163081999994E-5</v>
      </c>
      <c r="Q1517" s="153">
        <v>-8.8796054245999997E-2</v>
      </c>
      <c r="R1517" s="153">
        <v>-2.2297142693E-2</v>
      </c>
      <c r="S1517" s="153">
        <v>0.17645523744</v>
      </c>
      <c r="T1517" s="153">
        <v>0.78560702224000001</v>
      </c>
      <c r="U1517" s="153">
        <v>-4.9396399471E-3</v>
      </c>
      <c r="V1517" s="153">
        <v>-0.85695013819999999</v>
      </c>
      <c r="W1517" s="153">
        <v>-0.16745920272000001</v>
      </c>
      <c r="X1517" s="153">
        <v>0.68305868571999995</v>
      </c>
      <c r="Y1517" s="153">
        <v>1.8379285197999999</v>
      </c>
      <c r="Z1517" s="153">
        <v>0.25790044679000002</v>
      </c>
      <c r="AA1517" s="153">
        <v>0.41812383015999999</v>
      </c>
      <c r="AB1517" s="178">
        <v>-0.42447354597999998</v>
      </c>
      <c r="AC1517" s="177">
        <v>0.24465016925999999</v>
      </c>
      <c r="AD1517" s="153">
        <v>-0.23499075897000002</v>
      </c>
      <c r="AE1517" s="153">
        <v>-0.90579789198000005</v>
      </c>
      <c r="AF1517" s="181">
        <v>225.80722299999999</v>
      </c>
      <c r="AG1517" s="180">
        <v>296649.26759</v>
      </c>
      <c r="AH1517" s="180">
        <v>-23800.695350000002</v>
      </c>
      <c r="AI1517" s="128" t="s">
        <v>46</v>
      </c>
      <c r="AJ1517" s="128" t="s">
        <v>46</v>
      </c>
      <c r="AK1517" s="128" t="s">
        <v>46</v>
      </c>
    </row>
    <row r="1518" spans="1:37" ht="14.75" customHeight="1" x14ac:dyDescent="0.35">
      <c r="A1518" s="8"/>
      <c r="B1518" s="129">
        <v>29197177000101</v>
      </c>
      <c r="C1518" s="125" t="s">
        <v>9319</v>
      </c>
      <c r="D1518" s="122"/>
      <c r="E1518" s="126" t="s">
        <v>2793</v>
      </c>
      <c r="F1518" s="126" t="s">
        <v>114</v>
      </c>
      <c r="G1518" s="126" t="s">
        <v>7640</v>
      </c>
      <c r="H1518" s="127">
        <v>1</v>
      </c>
      <c r="I1518" s="127">
        <v>1</v>
      </c>
      <c r="J1518" s="127">
        <v>1</v>
      </c>
      <c r="K1518" s="126" t="s">
        <v>216</v>
      </c>
      <c r="L1518" s="126" t="s">
        <v>223</v>
      </c>
      <c r="M1518" s="153">
        <v>2.9500000000000002E-2</v>
      </c>
      <c r="N1518" s="128" t="s">
        <v>46</v>
      </c>
      <c r="O1518" s="155">
        <v>43192</v>
      </c>
      <c r="P1518" s="153">
        <v>-2.1191919649999999E-3</v>
      </c>
      <c r="Q1518" s="153">
        <v>-0.10436820042</v>
      </c>
      <c r="R1518" s="153">
        <v>-4.4617046800000004E-2</v>
      </c>
      <c r="S1518" s="153">
        <v>0.12364271069</v>
      </c>
      <c r="T1518" s="153">
        <v>0.64901876055000007</v>
      </c>
      <c r="U1518" s="153">
        <v>-0.17371418779</v>
      </c>
      <c r="V1518" s="153">
        <v>-1.0072333116000001</v>
      </c>
      <c r="W1518" s="153">
        <v>-0.33508935147999996</v>
      </c>
      <c r="X1518" s="153">
        <v>0.47862125654999998</v>
      </c>
      <c r="Y1518" s="153">
        <v>1.5183801266000001</v>
      </c>
      <c r="Z1518" s="153">
        <v>0.25762867152999996</v>
      </c>
      <c r="AA1518" s="153">
        <v>0.43412192737999999</v>
      </c>
      <c r="AB1518" s="178">
        <v>-0.50507325323999996</v>
      </c>
      <c r="AC1518" s="177">
        <v>0.48687557002999998</v>
      </c>
      <c r="AD1518" s="153">
        <v>-0.23807596642000001</v>
      </c>
      <c r="AE1518" s="153">
        <v>-0.66771558479999993</v>
      </c>
      <c r="AF1518" s="181">
        <v>37.730038999999998</v>
      </c>
      <c r="AG1518" s="180">
        <v>59906.428070000002</v>
      </c>
      <c r="AH1518" s="180">
        <v>-9988.6983299999993</v>
      </c>
      <c r="AI1518" s="128" t="s">
        <v>46</v>
      </c>
      <c r="AJ1518" s="128" t="s">
        <v>46</v>
      </c>
      <c r="AK1518" s="128" t="s">
        <v>46</v>
      </c>
    </row>
    <row r="1519" spans="1:37" ht="14.75" customHeight="1" x14ac:dyDescent="0.35">
      <c r="A1519" s="8"/>
      <c r="B1519" s="129">
        <v>20335511000171</v>
      </c>
      <c r="C1519" s="125" t="s">
        <v>9320</v>
      </c>
      <c r="D1519" s="122" t="s">
        <v>3395</v>
      </c>
      <c r="E1519" s="126" t="s">
        <v>2793</v>
      </c>
      <c r="F1519" s="126" t="s">
        <v>114</v>
      </c>
      <c r="G1519" s="126" t="s">
        <v>115</v>
      </c>
      <c r="H1519" s="127">
        <v>1</v>
      </c>
      <c r="I1519" s="127">
        <v>1</v>
      </c>
      <c r="J1519" s="127">
        <v>1</v>
      </c>
      <c r="K1519" s="126" t="s">
        <v>8021</v>
      </c>
      <c r="L1519" s="126" t="s">
        <v>7434</v>
      </c>
      <c r="M1519" s="153">
        <v>1.95E-2</v>
      </c>
      <c r="N1519" s="128" t="s">
        <v>7674</v>
      </c>
      <c r="O1519" s="155">
        <v>42003</v>
      </c>
      <c r="P1519" s="153">
        <v>3.2625792160999999E-2</v>
      </c>
      <c r="Q1519" s="153">
        <v>0.25740020227999999</v>
      </c>
      <c r="R1519" s="153">
        <v>0.11353804987</v>
      </c>
      <c r="S1519" s="153">
        <v>9.5193560423999998E-2</v>
      </c>
      <c r="T1519" s="153">
        <v>-2.6574246409E-2</v>
      </c>
      <c r="U1519" s="153">
        <v>2.6743981101999998</v>
      </c>
      <c r="V1519" s="153">
        <v>2.4841096915000001</v>
      </c>
      <c r="W1519" s="153">
        <v>0.85270976518999997</v>
      </c>
      <c r="X1519" s="153">
        <v>0.36849452143</v>
      </c>
      <c r="Y1519" s="153">
        <v>-6.2170479620999995E-2</v>
      </c>
      <c r="Z1519" s="153">
        <v>0.16307459456000001</v>
      </c>
      <c r="AA1519" s="153">
        <v>0.23996978263999999</v>
      </c>
      <c r="AB1519" s="178">
        <v>-2.5896962207E-2</v>
      </c>
      <c r="AC1519" s="177">
        <v>-1.7827293022999999E-2</v>
      </c>
      <c r="AD1519" s="153">
        <v>-0.13694751469999999</v>
      </c>
      <c r="AE1519" s="153">
        <v>-0.55786742773999998</v>
      </c>
      <c r="AF1519" s="181">
        <v>18.819793000000001</v>
      </c>
      <c r="AG1519" s="180">
        <v>27116.638940000001</v>
      </c>
      <c r="AH1519" s="180">
        <v>-4064.4830000000002</v>
      </c>
      <c r="AI1519" s="128" t="s">
        <v>46</v>
      </c>
      <c r="AJ1519" s="128" t="s">
        <v>46</v>
      </c>
      <c r="AK1519" s="128" t="s">
        <v>46</v>
      </c>
    </row>
    <row r="1520" spans="1:37" ht="14.75" customHeight="1" x14ac:dyDescent="0.35">
      <c r="A1520" s="8"/>
      <c r="B1520" s="129">
        <v>4348384000199</v>
      </c>
      <c r="C1520" s="125" t="s">
        <v>9321</v>
      </c>
      <c r="D1520" s="122" t="s">
        <v>3393</v>
      </c>
      <c r="E1520" s="126" t="s">
        <v>2793</v>
      </c>
      <c r="F1520" s="126" t="s">
        <v>114</v>
      </c>
      <c r="G1520" s="126" t="s">
        <v>5078</v>
      </c>
      <c r="H1520" s="127">
        <v>1</v>
      </c>
      <c r="I1520" s="127">
        <v>1</v>
      </c>
      <c r="J1520" s="127">
        <v>1</v>
      </c>
      <c r="K1520" s="126" t="s">
        <v>216</v>
      </c>
      <c r="L1520" s="126" t="s">
        <v>223</v>
      </c>
      <c r="M1520" s="153">
        <v>1.4499999999999999E-2</v>
      </c>
      <c r="N1520" s="128" t="s">
        <v>46</v>
      </c>
      <c r="O1520" s="155">
        <v>37042</v>
      </c>
      <c r="P1520" s="153">
        <v>3.5033166378999996E-2</v>
      </c>
      <c r="Q1520" s="153">
        <v>0.24252416179</v>
      </c>
      <c r="R1520" s="153">
        <v>0.1019500444</v>
      </c>
      <c r="S1520" s="153">
        <v>0.16764974628000001</v>
      </c>
      <c r="T1520" s="153">
        <v>0.21064794078999999</v>
      </c>
      <c r="U1520" s="153">
        <v>2.8717351443000001</v>
      </c>
      <c r="V1520" s="153">
        <v>2.3405444727</v>
      </c>
      <c r="W1520" s="153">
        <v>0.76567986260999998</v>
      </c>
      <c r="X1520" s="153">
        <v>0.64897260642999999</v>
      </c>
      <c r="Y1520" s="153">
        <v>0.49281109644999999</v>
      </c>
      <c r="Z1520" s="153">
        <v>0.16384771433</v>
      </c>
      <c r="AA1520" s="153">
        <v>0.21692572167000002</v>
      </c>
      <c r="AB1520" s="178">
        <v>-8.8582945464000001E-2</v>
      </c>
      <c r="AC1520" s="177">
        <v>0.10834703364000001</v>
      </c>
      <c r="AD1520" s="153">
        <v>-0.13490089225000002</v>
      </c>
      <c r="AE1520" s="153">
        <v>-0.58188858373000008</v>
      </c>
      <c r="AF1520" s="181">
        <v>11.730980000000001</v>
      </c>
      <c r="AG1520" s="180">
        <v>34530.070189999999</v>
      </c>
      <c r="AH1520" s="180">
        <v>-4482.6452399999998</v>
      </c>
      <c r="AI1520" s="128" t="s">
        <v>46</v>
      </c>
      <c r="AJ1520" s="128" t="s">
        <v>46</v>
      </c>
      <c r="AK1520" s="128" t="s">
        <v>46</v>
      </c>
    </row>
    <row r="1521" spans="1:37" ht="14.75" customHeight="1" x14ac:dyDescent="0.35">
      <c r="A1521" s="8"/>
      <c r="B1521" s="129">
        <v>36348109000161</v>
      </c>
      <c r="C1521" s="125" t="s">
        <v>9322</v>
      </c>
      <c r="D1521" s="122"/>
      <c r="E1521" s="126" t="s">
        <v>2793</v>
      </c>
      <c r="F1521" s="126" t="s">
        <v>114</v>
      </c>
      <c r="G1521" s="126" t="s">
        <v>6707</v>
      </c>
      <c r="H1521" s="127">
        <v>1</v>
      </c>
      <c r="I1521" s="127">
        <v>1</v>
      </c>
      <c r="J1521" s="127">
        <v>1</v>
      </c>
      <c r="K1521" s="126" t="s">
        <v>216</v>
      </c>
      <c r="L1521" s="126" t="s">
        <v>223</v>
      </c>
      <c r="M1521" s="153">
        <v>7.7000000000000002E-3</v>
      </c>
      <c r="N1521" s="128" t="s">
        <v>46</v>
      </c>
      <c r="O1521" s="155">
        <v>43955</v>
      </c>
      <c r="P1521" s="153">
        <v>1.1386659253E-2</v>
      </c>
      <c r="Q1521" s="153">
        <v>0.27755066980999998</v>
      </c>
      <c r="R1521" s="153">
        <v>0.1192542596</v>
      </c>
      <c r="S1521" s="153">
        <v>7.7885833569000001E-2</v>
      </c>
      <c r="T1521" s="153">
        <v>4.2250450247999997E-2</v>
      </c>
      <c r="U1521" s="153">
        <v>0.93338607188</v>
      </c>
      <c r="V1521" s="153">
        <v>2.6785771830999998</v>
      </c>
      <c r="W1521" s="153">
        <v>0.89564046428999999</v>
      </c>
      <c r="X1521" s="153">
        <v>0.30149626549000003</v>
      </c>
      <c r="Y1521" s="153">
        <v>9.8844976286000003E-2</v>
      </c>
      <c r="Z1521" s="153">
        <v>0.21808568734</v>
      </c>
      <c r="AA1521" s="153">
        <v>0.24597703603999999</v>
      </c>
      <c r="AB1521" s="178">
        <v>5.2505468201000001E-2</v>
      </c>
      <c r="AC1521" s="177">
        <v>-8.8590023606000004E-2</v>
      </c>
      <c r="AD1521" s="153">
        <v>-0.15257357766000001</v>
      </c>
      <c r="AE1521" s="153">
        <v>-0.45482573647999996</v>
      </c>
      <c r="AF1521" s="181">
        <v>12.419102000000001</v>
      </c>
      <c r="AG1521" s="180">
        <v>27086.019769999999</v>
      </c>
      <c r="AH1521" s="180">
        <v>264.1241</v>
      </c>
      <c r="AI1521" s="128" t="s">
        <v>46</v>
      </c>
      <c r="AJ1521" s="128" t="s">
        <v>46</v>
      </c>
      <c r="AK1521" s="128" t="s">
        <v>46</v>
      </c>
    </row>
    <row r="1522" spans="1:37" ht="14.75" customHeight="1" x14ac:dyDescent="0.35">
      <c r="A1522" s="8"/>
      <c r="B1522" s="129">
        <v>26269692000161</v>
      </c>
      <c r="C1522" s="125" t="s">
        <v>9323</v>
      </c>
      <c r="D1522" s="122"/>
      <c r="E1522" s="126" t="s">
        <v>2793</v>
      </c>
      <c r="F1522" s="126" t="s">
        <v>114</v>
      </c>
      <c r="G1522" s="126" t="s">
        <v>115</v>
      </c>
      <c r="H1522" s="127">
        <v>5000</v>
      </c>
      <c r="I1522" s="127">
        <v>1</v>
      </c>
      <c r="J1522" s="127">
        <v>1</v>
      </c>
      <c r="K1522" s="126" t="s">
        <v>215</v>
      </c>
      <c r="L1522" s="126" t="s">
        <v>216</v>
      </c>
      <c r="M1522" s="153">
        <v>3.7000000000000002E-3</v>
      </c>
      <c r="N1522" s="128" t="s">
        <v>46</v>
      </c>
      <c r="O1522" s="155">
        <v>42766</v>
      </c>
      <c r="P1522" s="153">
        <v>4.3756556283999999E-2</v>
      </c>
      <c r="Q1522" s="153">
        <v>0.19655283216</v>
      </c>
      <c r="R1522" s="153">
        <v>0.24159334585</v>
      </c>
      <c r="S1522" s="153">
        <v>0.74146149750000001</v>
      </c>
      <c r="T1522" s="153">
        <v>1.2513150715000001</v>
      </c>
      <c r="U1522" s="153">
        <v>3.5868079726000004</v>
      </c>
      <c r="V1522" s="153">
        <v>1.8968858258000001</v>
      </c>
      <c r="W1522" s="153">
        <v>1.8144490365999999</v>
      </c>
      <c r="X1522" s="153">
        <v>2.8701993965000003</v>
      </c>
      <c r="Y1522" s="153">
        <v>2.9274530292999996</v>
      </c>
      <c r="Z1522" s="153">
        <v>0.18052853511</v>
      </c>
      <c r="AA1522" s="153">
        <v>0.18428667688</v>
      </c>
      <c r="AB1522" s="178">
        <v>0.62937635315999996</v>
      </c>
      <c r="AC1522" s="177">
        <v>0.61389453138000005</v>
      </c>
      <c r="AD1522" s="153">
        <v>-0.18245969710000001</v>
      </c>
      <c r="AE1522" s="153">
        <v>-0.35311106641000001</v>
      </c>
      <c r="AF1522" s="181">
        <v>44.443508000000001</v>
      </c>
      <c r="AG1522" s="180">
        <v>755030.15049999999</v>
      </c>
      <c r="AH1522" s="180">
        <v>-712405.50109000003</v>
      </c>
      <c r="AI1522" s="128" t="s">
        <v>46</v>
      </c>
      <c r="AJ1522" s="128" t="s">
        <v>46</v>
      </c>
      <c r="AK1522" s="128" t="s">
        <v>46</v>
      </c>
    </row>
    <row r="1523" spans="1:37" ht="14.75" customHeight="1" x14ac:dyDescent="0.35">
      <c r="A1523" s="8"/>
      <c r="B1523" s="129">
        <v>4881177000103</v>
      </c>
      <c r="C1523" s="125" t="s">
        <v>9324</v>
      </c>
      <c r="D1523" s="122"/>
      <c r="E1523" s="126" t="s">
        <v>2793</v>
      </c>
      <c r="F1523" s="126" t="s">
        <v>114</v>
      </c>
      <c r="G1523" s="126" t="s">
        <v>7640</v>
      </c>
      <c r="H1523" s="127">
        <v>1</v>
      </c>
      <c r="I1523" s="127">
        <v>1</v>
      </c>
      <c r="J1523" s="127">
        <v>1</v>
      </c>
      <c r="K1523" s="126" t="s">
        <v>216</v>
      </c>
      <c r="L1523" s="126" t="s">
        <v>223</v>
      </c>
      <c r="M1523" s="153">
        <v>2.9500000000000002E-2</v>
      </c>
      <c r="N1523" s="128" t="s">
        <v>46</v>
      </c>
      <c r="O1523" s="155">
        <v>37307</v>
      </c>
      <c r="P1523" s="153">
        <v>3.280066047E-2</v>
      </c>
      <c r="Q1523" s="153">
        <v>0.10698237821999999</v>
      </c>
      <c r="R1523" s="153">
        <v>-4.7348196615999996E-2</v>
      </c>
      <c r="S1523" s="153">
        <v>-2.9737955606E-2</v>
      </c>
      <c r="T1523" s="153">
        <v>-6.6103364358999994E-2</v>
      </c>
      <c r="U1523" s="153">
        <v>2.6887323973999999</v>
      </c>
      <c r="V1523" s="153">
        <v>1.0324621356000001</v>
      </c>
      <c r="W1523" s="153">
        <v>-0.35560122499999997</v>
      </c>
      <c r="X1523" s="153">
        <v>-0.11511570393999999</v>
      </c>
      <c r="Y1523" s="153">
        <v>-0.15464889591</v>
      </c>
      <c r="Z1523" s="153">
        <v>0.23951167181999999</v>
      </c>
      <c r="AA1523" s="153">
        <v>0.38548515879</v>
      </c>
      <c r="AB1523" s="178">
        <v>-0.56576871090000003</v>
      </c>
      <c r="AC1523" s="177">
        <v>0.25454689346999998</v>
      </c>
      <c r="AD1523" s="153">
        <v>-0.20938449961</v>
      </c>
      <c r="AE1523" s="153">
        <v>-0.86000987450999999</v>
      </c>
      <c r="AF1523" s="181">
        <v>212.58183399999999</v>
      </c>
      <c r="AG1523" s="180">
        <v>198639.45232000001</v>
      </c>
      <c r="AH1523" s="180">
        <v>-17048.79852</v>
      </c>
      <c r="AI1523" s="128" t="s">
        <v>46</v>
      </c>
      <c r="AJ1523" s="128" t="s">
        <v>46</v>
      </c>
      <c r="AK1523" s="128" t="s">
        <v>46</v>
      </c>
    </row>
    <row r="1524" spans="1:37" ht="14.75" customHeight="1" x14ac:dyDescent="0.35">
      <c r="A1524" s="8"/>
      <c r="B1524" s="129">
        <v>7098295000120</v>
      </c>
      <c r="C1524" s="125" t="s">
        <v>9325</v>
      </c>
      <c r="D1524" s="122" t="s">
        <v>3393</v>
      </c>
      <c r="E1524" s="126" t="s">
        <v>2793</v>
      </c>
      <c r="F1524" s="126" t="s">
        <v>114</v>
      </c>
      <c r="G1524" s="126" t="s">
        <v>115</v>
      </c>
      <c r="H1524" s="127">
        <v>2000</v>
      </c>
      <c r="I1524" s="127">
        <v>1</v>
      </c>
      <c r="J1524" s="127">
        <v>250</v>
      </c>
      <c r="K1524" s="126" t="s">
        <v>216</v>
      </c>
      <c r="L1524" s="126" t="s">
        <v>223</v>
      </c>
      <c r="M1524" s="153">
        <v>2.9500000000000002E-2</v>
      </c>
      <c r="N1524" s="128" t="s">
        <v>46</v>
      </c>
      <c r="O1524" s="155">
        <v>38434</v>
      </c>
      <c r="P1524" s="153">
        <v>3.1701272767999999E-2</v>
      </c>
      <c r="Q1524" s="153">
        <v>0.24826796806000001</v>
      </c>
      <c r="R1524" s="153">
        <v>0.10182413741</v>
      </c>
      <c r="S1524" s="153">
        <v>7.2355090686000004E-2</v>
      </c>
      <c r="T1524" s="153">
        <v>-6.5148499851999997E-2</v>
      </c>
      <c r="U1524" s="153">
        <v>2.5986135008000004</v>
      </c>
      <c r="V1524" s="153">
        <v>2.3959766157</v>
      </c>
      <c r="W1524" s="153">
        <v>0.76473425782000004</v>
      </c>
      <c r="X1524" s="153">
        <v>0.28008674532</v>
      </c>
      <c r="Y1524" s="153">
        <v>-0.15241498931</v>
      </c>
      <c r="Z1524" s="153">
        <v>0.16351939709999999</v>
      </c>
      <c r="AA1524" s="153">
        <v>0.239406385</v>
      </c>
      <c r="AB1524" s="178">
        <v>-8.9724876622999994E-2</v>
      </c>
      <c r="AC1524" s="177">
        <v>3.3446273972999999E-2</v>
      </c>
      <c r="AD1524" s="153">
        <v>-0.13990104813000001</v>
      </c>
      <c r="AE1524" s="153">
        <v>-0.62243090735999995</v>
      </c>
      <c r="AF1524" s="181">
        <v>51.018768999999999</v>
      </c>
      <c r="AG1524" s="180">
        <v>15775.760979999999</v>
      </c>
      <c r="AH1524" s="180">
        <v>-1075.2448400000001</v>
      </c>
      <c r="AI1524" s="128" t="s">
        <v>46</v>
      </c>
      <c r="AJ1524" s="128" t="s">
        <v>46</v>
      </c>
      <c r="AK1524" s="128" t="s">
        <v>46</v>
      </c>
    </row>
    <row r="1525" spans="1:37" ht="14.75" customHeight="1" x14ac:dyDescent="0.35">
      <c r="A1525" s="8"/>
      <c r="B1525" s="129">
        <v>822954000180</v>
      </c>
      <c r="C1525" s="125" t="s">
        <v>9326</v>
      </c>
      <c r="D1525" s="122"/>
      <c r="E1525" s="126" t="s">
        <v>2793</v>
      </c>
      <c r="F1525" s="126" t="s">
        <v>368</v>
      </c>
      <c r="G1525" s="126" t="s">
        <v>368</v>
      </c>
      <c r="H1525" s="127">
        <v>5000</v>
      </c>
      <c r="I1525" s="127">
        <v>0</v>
      </c>
      <c r="J1525" s="127">
        <v>1</v>
      </c>
      <c r="K1525" s="126" t="s">
        <v>215</v>
      </c>
      <c r="L1525" s="126" t="s">
        <v>216</v>
      </c>
      <c r="M1525" s="153">
        <v>3.9000000000000003E-3</v>
      </c>
      <c r="N1525" s="128" t="s">
        <v>46</v>
      </c>
      <c r="O1525" s="155">
        <v>35002</v>
      </c>
      <c r="P1525" s="153">
        <v>-1.4395937737999999E-2</v>
      </c>
      <c r="Q1525" s="153">
        <v>-0.10465364924999999</v>
      </c>
      <c r="R1525" s="153">
        <v>3.0454121096999999E-2</v>
      </c>
      <c r="S1525" s="153">
        <v>0.18738674599999999</v>
      </c>
      <c r="T1525" s="153">
        <v>0.17724879216</v>
      </c>
      <c r="U1525" s="153">
        <v>-1.1800623412</v>
      </c>
      <c r="V1525" s="153">
        <v>-1.009988112</v>
      </c>
      <c r="W1525" s="153">
        <v>0.22872091319999999</v>
      </c>
      <c r="X1525" s="153">
        <v>0.72537458394999998</v>
      </c>
      <c r="Y1525" s="153">
        <v>0.41467375033000003</v>
      </c>
      <c r="Z1525" s="153">
        <v>0.11691594021</v>
      </c>
      <c r="AA1525" s="153">
        <v>0.1502202467</v>
      </c>
      <c r="AB1525" s="178">
        <v>-0.72294777555</v>
      </c>
      <c r="AC1525" s="177">
        <v>-0.14740641271999999</v>
      </c>
      <c r="AD1525" s="153">
        <v>-0.11417838350000001</v>
      </c>
      <c r="AE1525" s="153">
        <v>-0.50641332094000002</v>
      </c>
      <c r="AF1525" s="181">
        <v>17.698775999999999</v>
      </c>
      <c r="AG1525" s="180">
        <v>229145.75495</v>
      </c>
      <c r="AH1525" s="180">
        <v>-38908.732349999998</v>
      </c>
      <c r="AI1525" s="128" t="s">
        <v>46</v>
      </c>
      <c r="AJ1525" s="128" t="s">
        <v>46</v>
      </c>
      <c r="AK1525" s="128" t="s">
        <v>46</v>
      </c>
    </row>
    <row r="1526" spans="1:37" ht="14.75" customHeight="1" x14ac:dyDescent="0.35">
      <c r="A1526" s="8"/>
      <c r="B1526" s="129">
        <v>13945537000176</v>
      </c>
      <c r="C1526" s="125" t="s">
        <v>9327</v>
      </c>
      <c r="D1526" s="122" t="s">
        <v>3393</v>
      </c>
      <c r="E1526" s="126" t="s">
        <v>2793</v>
      </c>
      <c r="F1526" s="126" t="s">
        <v>163</v>
      </c>
      <c r="G1526" s="126" t="s">
        <v>3547</v>
      </c>
      <c r="H1526" s="127">
        <v>300000</v>
      </c>
      <c r="I1526" s="127">
        <v>1000</v>
      </c>
      <c r="J1526" s="127">
        <v>10000</v>
      </c>
      <c r="K1526" s="126" t="s">
        <v>224</v>
      </c>
      <c r="L1526" s="126" t="s">
        <v>3378</v>
      </c>
      <c r="M1526" s="153">
        <v>2.2000000000000001E-3</v>
      </c>
      <c r="N1526" s="128" t="s">
        <v>3373</v>
      </c>
      <c r="O1526" s="155">
        <v>40801</v>
      </c>
      <c r="P1526" s="153">
        <v>1.2448219753000001E-2</v>
      </c>
      <c r="Q1526" s="153">
        <v>0.11013568020999999</v>
      </c>
      <c r="R1526" s="153">
        <v>0.13631872106999998</v>
      </c>
      <c r="S1526" s="153">
        <v>0.29002862353000003</v>
      </c>
      <c r="T1526" s="153">
        <v>0.44941533521999999</v>
      </c>
      <c r="U1526" s="153">
        <v>1.0204042010000001</v>
      </c>
      <c r="V1526" s="153">
        <v>1.0628939223</v>
      </c>
      <c r="W1526" s="153">
        <v>1.0238004331000001</v>
      </c>
      <c r="X1526" s="153">
        <v>1.1227015602999999</v>
      </c>
      <c r="Y1526" s="153">
        <v>1.0514076866000002</v>
      </c>
      <c r="Z1526" s="153">
        <v>3.4506146092000002E-3</v>
      </c>
      <c r="AA1526" s="153">
        <v>5.3897728651999995E-3</v>
      </c>
      <c r="AB1526" s="178">
        <v>0.84905316179000001</v>
      </c>
      <c r="AC1526" s="177">
        <v>0.92681416478</v>
      </c>
      <c r="AD1526" s="153">
        <v>-1.1056721735E-3</v>
      </c>
      <c r="AE1526" s="153">
        <v>-2.462428895E-2</v>
      </c>
      <c r="AF1526" s="181">
        <v>38.255763999999999</v>
      </c>
      <c r="AG1526" s="180">
        <v>2438047.8180999998</v>
      </c>
      <c r="AH1526" s="180">
        <v>176919.00756999999</v>
      </c>
      <c r="AI1526" s="128" t="s">
        <v>46</v>
      </c>
      <c r="AJ1526" s="128" t="s">
        <v>46</v>
      </c>
      <c r="AK1526" s="128" t="s">
        <v>46</v>
      </c>
    </row>
    <row r="1527" spans="1:37" ht="14.75" customHeight="1" x14ac:dyDescent="0.35">
      <c r="A1527" s="8"/>
      <c r="B1527" s="129">
        <v>832443000149</v>
      </c>
      <c r="C1527" s="125" t="s">
        <v>9328</v>
      </c>
      <c r="D1527" s="122" t="s">
        <v>3393</v>
      </c>
      <c r="E1527" s="126" t="s">
        <v>2793</v>
      </c>
      <c r="F1527" s="126" t="s">
        <v>163</v>
      </c>
      <c r="G1527" s="126" t="s">
        <v>4507</v>
      </c>
      <c r="H1527" s="127">
        <v>30000</v>
      </c>
      <c r="I1527" s="127">
        <v>1</v>
      </c>
      <c r="J1527" s="127">
        <v>1000</v>
      </c>
      <c r="K1527" s="126" t="s">
        <v>215</v>
      </c>
      <c r="L1527" s="126" t="s">
        <v>215</v>
      </c>
      <c r="M1527" s="153">
        <v>3.7000000000000002E-3</v>
      </c>
      <c r="N1527" s="128" t="s">
        <v>46</v>
      </c>
      <c r="O1527" s="155">
        <v>34974</v>
      </c>
      <c r="P1527" s="153">
        <v>1.1001632340000001E-2</v>
      </c>
      <c r="Q1527" s="153">
        <v>9.2654067625000003E-2</v>
      </c>
      <c r="R1527" s="153">
        <v>0.12119626521</v>
      </c>
      <c r="S1527" s="153">
        <v>0.23896347381000002</v>
      </c>
      <c r="T1527" s="153">
        <v>0.40111656609000002</v>
      </c>
      <c r="U1527" s="153">
        <v>0.90182468500000001</v>
      </c>
      <c r="V1527" s="153">
        <v>0.89418293109999991</v>
      </c>
      <c r="W1527" s="153">
        <v>0.91022559368</v>
      </c>
      <c r="X1527" s="153">
        <v>0.92502823223999997</v>
      </c>
      <c r="Y1527" s="153">
        <v>0.93841266141999991</v>
      </c>
      <c r="Z1527" s="153">
        <v>6.0376534981999999E-3</v>
      </c>
      <c r="AA1527" s="153">
        <v>0.18030873990999999</v>
      </c>
      <c r="AB1527" s="178">
        <v>-1.7645293438</v>
      </c>
      <c r="AC1527" s="177">
        <v>7.3431803599000006E-2</v>
      </c>
      <c r="AD1527" s="153">
        <v>-1.9081898741000001E-3</v>
      </c>
      <c r="AE1527" s="153">
        <v>-0.49979400270000002</v>
      </c>
      <c r="AF1527" s="181">
        <v>4827.9619080000002</v>
      </c>
      <c r="AG1527" s="180">
        <v>36836.181320000003</v>
      </c>
      <c r="AH1527" s="180">
        <v>-13219.85392</v>
      </c>
      <c r="AI1527" s="128" t="s">
        <v>46</v>
      </c>
      <c r="AJ1527" s="128" t="s">
        <v>46</v>
      </c>
      <c r="AK1527" s="128" t="s">
        <v>46</v>
      </c>
    </row>
    <row r="1528" spans="1:37" ht="14.75" customHeight="1" x14ac:dyDescent="0.35">
      <c r="A1528" s="8"/>
      <c r="B1528" s="129">
        <v>1889170000131</v>
      </c>
      <c r="C1528" s="125" t="s">
        <v>9329</v>
      </c>
      <c r="D1528" s="122"/>
      <c r="E1528" s="126" t="s">
        <v>2793</v>
      </c>
      <c r="F1528" s="126" t="s">
        <v>163</v>
      </c>
      <c r="G1528" s="126" t="s">
        <v>6644</v>
      </c>
      <c r="H1528" s="127">
        <v>15000</v>
      </c>
      <c r="I1528" s="127">
        <v>1</v>
      </c>
      <c r="J1528" s="127">
        <v>1000</v>
      </c>
      <c r="K1528" s="126" t="s">
        <v>215</v>
      </c>
      <c r="L1528" s="126" t="s">
        <v>215</v>
      </c>
      <c r="M1528" s="153">
        <v>2.2000000000000001E-3</v>
      </c>
      <c r="N1528" s="128" t="s">
        <v>46</v>
      </c>
      <c r="O1528" s="155">
        <v>36146</v>
      </c>
      <c r="P1528" s="153">
        <v>1.1774679305999999E-2</v>
      </c>
      <c r="Q1528" s="153">
        <v>0.10013946809</v>
      </c>
      <c r="R1528" s="153">
        <v>0.12840929276000002</v>
      </c>
      <c r="S1528" s="153">
        <v>0.24842825211</v>
      </c>
      <c r="T1528" s="153">
        <v>0.40962326008</v>
      </c>
      <c r="U1528" s="153">
        <v>0.96519281211999997</v>
      </c>
      <c r="V1528" s="153">
        <v>0.96642279599999992</v>
      </c>
      <c r="W1528" s="153">
        <v>0.9643979089200001</v>
      </c>
      <c r="X1528" s="153">
        <v>0.96166641378999995</v>
      </c>
      <c r="Y1528" s="153">
        <v>0.95831408165999998</v>
      </c>
      <c r="Z1528" s="153">
        <v>8.7405214952000006E-4</v>
      </c>
      <c r="AA1528" s="153">
        <v>1.9867366201000002E-3</v>
      </c>
      <c r="AB1528" s="178">
        <v>-30.850610382999999</v>
      </c>
      <c r="AC1528" s="177">
        <v>-25.688691497000001</v>
      </c>
      <c r="AD1528" s="153">
        <v>0</v>
      </c>
      <c r="AE1528" s="153">
        <v>0</v>
      </c>
      <c r="AF1528" s="181">
        <v>2447.6438720000001</v>
      </c>
      <c r="AG1528" s="180">
        <v>19175.302449999999</v>
      </c>
      <c r="AH1528" s="180">
        <v>-52933.02072</v>
      </c>
      <c r="AI1528" s="128" t="s">
        <v>46</v>
      </c>
      <c r="AJ1528" s="128" t="s">
        <v>46</v>
      </c>
      <c r="AK1528" s="128" t="s">
        <v>46</v>
      </c>
    </row>
    <row r="1529" spans="1:37" ht="14.75" customHeight="1" x14ac:dyDescent="0.35">
      <c r="A1529" s="8"/>
      <c r="B1529" s="129">
        <v>8927574000111</v>
      </c>
      <c r="C1529" s="125" t="s">
        <v>9330</v>
      </c>
      <c r="D1529" s="122"/>
      <c r="E1529" s="126" t="s">
        <v>2793</v>
      </c>
      <c r="F1529" s="126" t="s">
        <v>163</v>
      </c>
      <c r="G1529" s="126" t="s">
        <v>3566</v>
      </c>
      <c r="H1529" s="127">
        <v>150000</v>
      </c>
      <c r="I1529" s="127">
        <v>5000</v>
      </c>
      <c r="J1529" s="127">
        <v>500</v>
      </c>
      <c r="K1529" s="126" t="s">
        <v>215</v>
      </c>
      <c r="L1529" s="126" t="s">
        <v>216</v>
      </c>
      <c r="M1529" s="153">
        <v>3.7000000000000002E-3</v>
      </c>
      <c r="N1529" s="128" t="s">
        <v>46</v>
      </c>
      <c r="O1529" s="155">
        <v>39386</v>
      </c>
      <c r="P1529" s="153">
        <v>8.3752219033999993E-3</v>
      </c>
      <c r="Q1529" s="153">
        <v>9.8939691056999998E-2</v>
      </c>
      <c r="R1529" s="153">
        <v>0.12494990997000001</v>
      </c>
      <c r="S1529" s="153">
        <v>0.25459969426000001</v>
      </c>
      <c r="T1529" s="153">
        <v>0.43153206959000001</v>
      </c>
      <c r="U1529" s="153">
        <v>0.68653283635999995</v>
      </c>
      <c r="V1529" s="153">
        <v>0.95484402595000006</v>
      </c>
      <c r="W1529" s="153">
        <v>0.93841675558999993</v>
      </c>
      <c r="X1529" s="153">
        <v>0.98555608252000004</v>
      </c>
      <c r="Y1529" s="153">
        <v>1.0095697663000001</v>
      </c>
      <c r="Z1529" s="153">
        <v>8.9557916076999991E-3</v>
      </c>
      <c r="AA1529" s="153">
        <v>1.2902427988000001E-2</v>
      </c>
      <c r="AB1529" s="178">
        <v>-0.81126378062000004</v>
      </c>
      <c r="AC1529" s="177">
        <v>-8.1866381892999995E-2</v>
      </c>
      <c r="AD1529" s="153">
        <v>-2.1094744466000001E-3</v>
      </c>
      <c r="AE1529" s="153">
        <v>-3.8314040401999996E-2</v>
      </c>
      <c r="AF1529" s="181">
        <v>52.607498</v>
      </c>
      <c r="AG1529" s="180">
        <v>35720.770839999997</v>
      </c>
      <c r="AH1529" s="180">
        <v>-3121.30015</v>
      </c>
      <c r="AI1529" s="128" t="s">
        <v>46</v>
      </c>
      <c r="AJ1529" s="128" t="s">
        <v>46</v>
      </c>
      <c r="AK1529" s="128" t="s">
        <v>46</v>
      </c>
    </row>
    <row r="1530" spans="1:37" ht="14.75" customHeight="1" x14ac:dyDescent="0.35">
      <c r="A1530" s="8"/>
      <c r="B1530" s="129">
        <v>49266400000132</v>
      </c>
      <c r="C1530" s="125" t="s">
        <v>9331</v>
      </c>
      <c r="D1530" s="122"/>
      <c r="E1530" s="126" t="s">
        <v>2793</v>
      </c>
      <c r="F1530" s="126" t="s">
        <v>114</v>
      </c>
      <c r="G1530" s="126" t="s">
        <v>7530</v>
      </c>
      <c r="H1530" s="127" t="s">
        <v>46</v>
      </c>
      <c r="I1530" s="127" t="s">
        <v>46</v>
      </c>
      <c r="J1530" s="127" t="s">
        <v>46</v>
      </c>
      <c r="K1530" s="126" t="s">
        <v>216</v>
      </c>
      <c r="L1530" s="126" t="s">
        <v>3378</v>
      </c>
      <c r="M1530" s="153">
        <v>1.4499999999999999E-2</v>
      </c>
      <c r="N1530" s="128" t="s">
        <v>46</v>
      </c>
      <c r="O1530" s="155">
        <v>44972</v>
      </c>
      <c r="P1530" s="153">
        <v>2.6173645418000002E-2</v>
      </c>
      <c r="Q1530" s="153">
        <v>0.10277270635000001</v>
      </c>
      <c r="R1530" s="153">
        <v>4.1276225648999999E-2</v>
      </c>
      <c r="S1530" s="153">
        <v>0.19985632020999999</v>
      </c>
      <c r="T1530" s="153" t="s">
        <v>46</v>
      </c>
      <c r="U1530" s="153">
        <v>2.1455033949</v>
      </c>
      <c r="V1530" s="153">
        <v>0.99183556819000007</v>
      </c>
      <c r="W1530" s="153">
        <v>0.30999863676</v>
      </c>
      <c r="X1530" s="153">
        <v>0.77364433837000002</v>
      </c>
      <c r="Y1530" s="153" t="s">
        <v>46</v>
      </c>
      <c r="Z1530" s="153">
        <v>9.8801768030000001E-2</v>
      </c>
      <c r="AA1530" s="153">
        <v>8.7168540003999997E-2</v>
      </c>
      <c r="AB1530" s="178">
        <v>-0.77846326323000004</v>
      </c>
      <c r="AC1530" s="177">
        <v>-0.24629669518</v>
      </c>
      <c r="AD1530" s="153">
        <v>-6.9026737064000004E-2</v>
      </c>
      <c r="AE1530" s="153">
        <v>-7.9420900481999998E-2</v>
      </c>
      <c r="AF1530" s="181">
        <v>1.272678</v>
      </c>
      <c r="AG1530" s="180">
        <v>45236.513480000001</v>
      </c>
      <c r="AH1530" s="180">
        <v>897.47536000000002</v>
      </c>
      <c r="AI1530" s="128" t="s">
        <v>46</v>
      </c>
      <c r="AJ1530" s="128" t="s">
        <v>46</v>
      </c>
      <c r="AK1530" s="128" t="s">
        <v>46</v>
      </c>
    </row>
    <row r="1531" spans="1:37" ht="14.75" customHeight="1" x14ac:dyDescent="0.35">
      <c r="A1531" s="8"/>
      <c r="B1531" s="129">
        <v>37306507000188</v>
      </c>
      <c r="C1531" s="125" t="s">
        <v>9332</v>
      </c>
      <c r="D1531" s="122"/>
      <c r="E1531" s="126" t="s">
        <v>2793</v>
      </c>
      <c r="F1531" s="126" t="s">
        <v>114</v>
      </c>
      <c r="G1531" s="126" t="s">
        <v>115</v>
      </c>
      <c r="H1531" s="127">
        <v>1</v>
      </c>
      <c r="I1531" s="127">
        <v>1</v>
      </c>
      <c r="J1531" s="127">
        <v>1</v>
      </c>
      <c r="K1531" s="126" t="s">
        <v>216</v>
      </c>
      <c r="L1531" s="126" t="s">
        <v>223</v>
      </c>
      <c r="M1531" s="153">
        <v>7.7000000000000002E-3</v>
      </c>
      <c r="N1531" s="128" t="s">
        <v>46</v>
      </c>
      <c r="O1531" s="155">
        <v>44012</v>
      </c>
      <c r="P1531" s="153">
        <v>1.0921991625E-2</v>
      </c>
      <c r="Q1531" s="153">
        <v>-2.4351761440000001E-2</v>
      </c>
      <c r="R1531" s="153">
        <v>0.14743603676</v>
      </c>
      <c r="S1531" s="153">
        <v>0.61207211474000001</v>
      </c>
      <c r="T1531" s="153">
        <v>0.78663104265000006</v>
      </c>
      <c r="U1531" s="153">
        <v>0.89529638444000004</v>
      </c>
      <c r="V1531" s="153">
        <v>-0.23501320536</v>
      </c>
      <c r="W1531" s="153">
        <v>1.1072952938</v>
      </c>
      <c r="X1531" s="153">
        <v>2.3693327573</v>
      </c>
      <c r="Y1531" s="153">
        <v>1.8403242167</v>
      </c>
      <c r="Z1531" s="153">
        <v>0.16884833492999998</v>
      </c>
      <c r="AA1531" s="153">
        <v>0.17989075596999998</v>
      </c>
      <c r="AB1531" s="178">
        <v>0.16135681238999999</v>
      </c>
      <c r="AC1531" s="177">
        <v>0.38115838805000002</v>
      </c>
      <c r="AD1531" s="153">
        <v>-0.15766062542000001</v>
      </c>
      <c r="AE1531" s="153">
        <v>-0.26112058838000002</v>
      </c>
      <c r="AF1531" s="181">
        <v>21.327490000000001</v>
      </c>
      <c r="AG1531" s="180">
        <v>211807.97975</v>
      </c>
      <c r="AH1531" s="180">
        <v>-48269.691160000002</v>
      </c>
      <c r="AI1531" s="128" t="s">
        <v>46</v>
      </c>
      <c r="AJ1531" s="128" t="s">
        <v>46</v>
      </c>
      <c r="AK1531" s="128" t="s">
        <v>46</v>
      </c>
    </row>
    <row r="1532" spans="1:37" ht="14.75" customHeight="1" x14ac:dyDescent="0.35">
      <c r="A1532" s="8"/>
      <c r="B1532" s="129">
        <v>2222178000102</v>
      </c>
      <c r="C1532" s="125" t="s">
        <v>9333</v>
      </c>
      <c r="D1532" s="122"/>
      <c r="E1532" s="126" t="s">
        <v>2793</v>
      </c>
      <c r="F1532" s="126" t="s">
        <v>368</v>
      </c>
      <c r="G1532" s="126" t="s">
        <v>368</v>
      </c>
      <c r="H1532" s="127">
        <v>5000</v>
      </c>
      <c r="I1532" s="127">
        <v>0</v>
      </c>
      <c r="J1532" s="127">
        <v>500</v>
      </c>
      <c r="K1532" s="126" t="s">
        <v>216</v>
      </c>
      <c r="L1532" s="126" t="s">
        <v>216</v>
      </c>
      <c r="M1532" s="153">
        <v>1.4499999999999999E-2</v>
      </c>
      <c r="N1532" s="128" t="s">
        <v>46</v>
      </c>
      <c r="O1532" s="155">
        <v>35751</v>
      </c>
      <c r="P1532" s="153">
        <v>-1.5365207791999999E-2</v>
      </c>
      <c r="Q1532" s="153">
        <v>-0.11292679925</v>
      </c>
      <c r="R1532" s="153">
        <v>1.8410843919000001E-2</v>
      </c>
      <c r="S1532" s="153">
        <v>0.15944142124000002</v>
      </c>
      <c r="T1532" s="153">
        <v>0.13502990913999999</v>
      </c>
      <c r="U1532" s="153">
        <v>-1.2595152473</v>
      </c>
      <c r="V1532" s="153">
        <v>-1.0898303652000001</v>
      </c>
      <c r="W1532" s="153">
        <v>0.13827176362999999</v>
      </c>
      <c r="X1532" s="153">
        <v>0.61719815873000006</v>
      </c>
      <c r="Y1532" s="153">
        <v>0.31590262562999999</v>
      </c>
      <c r="Z1532" s="153">
        <v>0.11692783395999999</v>
      </c>
      <c r="AA1532" s="153">
        <v>0.15454868817</v>
      </c>
      <c r="AB1532" s="178">
        <v>-0.81451518984000004</v>
      </c>
      <c r="AC1532" s="177">
        <v>-0.20179529222000001</v>
      </c>
      <c r="AD1532" s="153">
        <v>-0.12208275259000001</v>
      </c>
      <c r="AE1532" s="153">
        <v>-0.50949568775999998</v>
      </c>
      <c r="AF1532" s="181">
        <v>9.3140769999999993</v>
      </c>
      <c r="AG1532" s="180">
        <v>40475.188569999998</v>
      </c>
      <c r="AH1532" s="180">
        <v>-5696.1452300000001</v>
      </c>
      <c r="AI1532" s="128" t="s">
        <v>46</v>
      </c>
      <c r="AJ1532" s="128" t="s">
        <v>46</v>
      </c>
      <c r="AK1532" s="128" t="s">
        <v>46</v>
      </c>
    </row>
    <row r="1533" spans="1:37" ht="14.75" customHeight="1" x14ac:dyDescent="0.35">
      <c r="A1533" s="8"/>
      <c r="B1533" s="129">
        <v>1623535000181</v>
      </c>
      <c r="C1533" s="125" t="s">
        <v>9334</v>
      </c>
      <c r="D1533" s="122"/>
      <c r="E1533" s="126" t="s">
        <v>2793</v>
      </c>
      <c r="F1533" s="126" t="s">
        <v>368</v>
      </c>
      <c r="G1533" s="126" t="s">
        <v>368</v>
      </c>
      <c r="H1533" s="127">
        <v>5000</v>
      </c>
      <c r="I1533" s="127">
        <v>1</v>
      </c>
      <c r="J1533" s="127">
        <v>1000</v>
      </c>
      <c r="K1533" s="126" t="s">
        <v>216</v>
      </c>
      <c r="L1533" s="126" t="s">
        <v>216</v>
      </c>
      <c r="M1533" s="153">
        <v>4.6999999999999993E-3</v>
      </c>
      <c r="N1533" s="128" t="s">
        <v>46</v>
      </c>
      <c r="O1533" s="155">
        <v>35667</v>
      </c>
      <c r="P1533" s="153">
        <v>-1.4489829407999999E-2</v>
      </c>
      <c r="Q1533" s="153">
        <v>-0.10613532437000001</v>
      </c>
      <c r="R1533" s="153">
        <v>2.8682033347999999E-2</v>
      </c>
      <c r="S1533" s="153">
        <v>0.18300130516999999</v>
      </c>
      <c r="T1533" s="153">
        <v>0.16984289677</v>
      </c>
      <c r="U1533" s="153">
        <v>-1.1877588196</v>
      </c>
      <c r="V1533" s="153">
        <v>-1.0242874152000001</v>
      </c>
      <c r="W1533" s="153">
        <v>0.21541192533</v>
      </c>
      <c r="X1533" s="153">
        <v>0.70839853102999994</v>
      </c>
      <c r="Y1533" s="153">
        <v>0.39734764966999997</v>
      </c>
      <c r="Z1533" s="153">
        <v>0.11695939728999999</v>
      </c>
      <c r="AA1533" s="153">
        <v>0.15343981713999999</v>
      </c>
      <c r="AB1533" s="178">
        <v>-0.73611618407000001</v>
      </c>
      <c r="AC1533" s="177">
        <v>-0.11873012858</v>
      </c>
      <c r="AD1533" s="153">
        <v>-0.11525741439999999</v>
      </c>
      <c r="AE1533" s="153">
        <v>-0.47585304324</v>
      </c>
      <c r="AF1533" s="181">
        <v>135.949702</v>
      </c>
      <c r="AG1533" s="180">
        <v>1504812.7494000001</v>
      </c>
      <c r="AH1533" s="180">
        <v>414387.48865999997</v>
      </c>
      <c r="AI1533" s="128" t="s">
        <v>46</v>
      </c>
      <c r="AJ1533" s="128" t="s">
        <v>46</v>
      </c>
      <c r="AK1533" s="128" t="s">
        <v>46</v>
      </c>
    </row>
    <row r="1534" spans="1:37" ht="14.75" customHeight="1" x14ac:dyDescent="0.35">
      <c r="A1534" s="8"/>
      <c r="B1534" s="129">
        <v>5902468000195</v>
      </c>
      <c r="C1534" s="125" t="s">
        <v>9335</v>
      </c>
      <c r="D1534" s="122"/>
      <c r="E1534" s="126" t="s">
        <v>2793</v>
      </c>
      <c r="F1534" s="126" t="s">
        <v>163</v>
      </c>
      <c r="G1534" s="126" t="s">
        <v>6644</v>
      </c>
      <c r="H1534" s="127">
        <v>15000</v>
      </c>
      <c r="I1534" s="127">
        <v>1</v>
      </c>
      <c r="J1534" s="127">
        <v>1000</v>
      </c>
      <c r="K1534" s="126" t="s">
        <v>215</v>
      </c>
      <c r="L1534" s="126" t="s">
        <v>215</v>
      </c>
      <c r="M1534" s="153">
        <v>2.8999999999999998E-3</v>
      </c>
      <c r="N1534" s="128" t="s">
        <v>46</v>
      </c>
      <c r="O1534" s="155">
        <v>38378</v>
      </c>
      <c r="P1534" s="153">
        <v>1.1945291162E-2</v>
      </c>
      <c r="Q1534" s="153">
        <v>0.10144208429000001</v>
      </c>
      <c r="R1534" s="153">
        <v>0.12984143882999999</v>
      </c>
      <c r="S1534" s="153">
        <v>0.25133505744000001</v>
      </c>
      <c r="T1534" s="153">
        <v>0.41614244951000001</v>
      </c>
      <c r="U1534" s="153">
        <v>0.97917818983000005</v>
      </c>
      <c r="V1534" s="153">
        <v>0.97899404305999993</v>
      </c>
      <c r="W1534" s="153">
        <v>0.97515381798000011</v>
      </c>
      <c r="X1534" s="153">
        <v>0.97291866485</v>
      </c>
      <c r="Y1534" s="153">
        <v>0.97356573272999991</v>
      </c>
      <c r="Z1534" s="153">
        <v>9.0389461695000001E-4</v>
      </c>
      <c r="AA1534" s="153">
        <v>2.3256589191000001E-3</v>
      </c>
      <c r="AB1534" s="178">
        <v>-9.6227721190000004</v>
      </c>
      <c r="AC1534" s="177">
        <v>-4.7142417318999996</v>
      </c>
      <c r="AD1534" s="153">
        <v>0</v>
      </c>
      <c r="AE1534" s="153">
        <v>-2.3352164275E-3</v>
      </c>
      <c r="AF1534" s="181">
        <v>7.5496309999999998</v>
      </c>
      <c r="AG1534" s="180">
        <v>283396.43289</v>
      </c>
      <c r="AH1534" s="180">
        <v>-55951.748650000001</v>
      </c>
      <c r="AI1534" s="128" t="s">
        <v>46</v>
      </c>
      <c r="AJ1534" s="128" t="s">
        <v>46</v>
      </c>
      <c r="AK1534" s="128" t="s">
        <v>46</v>
      </c>
    </row>
    <row r="1535" spans="1:37" ht="14.75" customHeight="1" x14ac:dyDescent="0.35">
      <c r="A1535" s="8"/>
      <c r="B1535" s="129">
        <v>27467895000125</v>
      </c>
      <c r="C1535" s="125" t="s">
        <v>9336</v>
      </c>
      <c r="D1535" s="122" t="s">
        <v>3393</v>
      </c>
      <c r="E1535" s="126" t="s">
        <v>2793</v>
      </c>
      <c r="F1535" s="126" t="s">
        <v>163</v>
      </c>
      <c r="G1535" s="126" t="s">
        <v>3570</v>
      </c>
      <c r="H1535" s="127">
        <v>300000</v>
      </c>
      <c r="I1535" s="127">
        <v>0</v>
      </c>
      <c r="J1535" s="127">
        <v>50</v>
      </c>
      <c r="K1535" s="126" t="s">
        <v>215</v>
      </c>
      <c r="L1535" s="126" t="s">
        <v>215</v>
      </c>
      <c r="M1535" s="153">
        <v>7.1999999999999998E-3</v>
      </c>
      <c r="N1535" s="128" t="s">
        <v>46</v>
      </c>
      <c r="O1535" s="155">
        <v>42886</v>
      </c>
      <c r="P1535" s="153">
        <v>1.1647605659000001E-2</v>
      </c>
      <c r="Q1535" s="153">
        <v>9.8914905651000001E-2</v>
      </c>
      <c r="R1535" s="153">
        <v>0.12686089378000001</v>
      </c>
      <c r="S1535" s="153">
        <v>0.24832762573</v>
      </c>
      <c r="T1535" s="153">
        <v>0.41196758172999998</v>
      </c>
      <c r="U1535" s="153">
        <v>0.95477634411000001</v>
      </c>
      <c r="V1535" s="153">
        <v>0.95460482773999999</v>
      </c>
      <c r="W1535" s="153">
        <v>0.95276890058999997</v>
      </c>
      <c r="X1535" s="153">
        <v>0.96127688882000006</v>
      </c>
      <c r="Y1535" s="153">
        <v>0.96379862483000001</v>
      </c>
      <c r="Z1535" s="153">
        <v>8.8538960336000008E-4</v>
      </c>
      <c r="AA1535" s="153">
        <v>2.6696026229000003E-3</v>
      </c>
      <c r="AB1535" s="178">
        <v>-16.820014555</v>
      </c>
      <c r="AC1535" s="177">
        <v>-4.4768330918999997</v>
      </c>
      <c r="AD1535" s="153">
        <v>0</v>
      </c>
      <c r="AE1535" s="153">
        <v>-1.5045841187000001E-3</v>
      </c>
      <c r="AF1535" s="181">
        <v>18.971900999999999</v>
      </c>
      <c r="AG1535" s="180">
        <v>480860.76611000003</v>
      </c>
      <c r="AH1535" s="180">
        <v>-74867.085389999993</v>
      </c>
      <c r="AI1535" s="128" t="s">
        <v>46</v>
      </c>
      <c r="AJ1535" s="128" t="s">
        <v>46</v>
      </c>
      <c r="AK1535" s="128" t="s">
        <v>46</v>
      </c>
    </row>
    <row r="1536" spans="1:37" ht="14.75" customHeight="1" x14ac:dyDescent="0.35">
      <c r="A1536" s="8"/>
      <c r="B1536" s="129">
        <v>46438756000118</v>
      </c>
      <c r="C1536" s="125" t="s">
        <v>9337</v>
      </c>
      <c r="D1536" s="122"/>
      <c r="E1536" s="126" t="s">
        <v>2793</v>
      </c>
      <c r="F1536" s="126" t="s">
        <v>163</v>
      </c>
      <c r="G1536" s="126" t="s">
        <v>3547</v>
      </c>
      <c r="H1536" s="127">
        <v>1</v>
      </c>
      <c r="I1536" s="127">
        <v>1</v>
      </c>
      <c r="J1536" s="127">
        <v>1</v>
      </c>
      <c r="K1536" s="126" t="s">
        <v>8021</v>
      </c>
      <c r="L1536" s="126" t="s">
        <v>7433</v>
      </c>
      <c r="M1536" s="153">
        <v>3.7000000000000002E-3</v>
      </c>
      <c r="N1536" s="128" t="s">
        <v>9338</v>
      </c>
      <c r="O1536" s="155">
        <v>44736</v>
      </c>
      <c r="P1536" s="153">
        <v>1.8047520843999999E-2</v>
      </c>
      <c r="Q1536" s="153">
        <v>0.12663137623000001</v>
      </c>
      <c r="R1536" s="153">
        <v>8.2742650381999988E-2</v>
      </c>
      <c r="S1536" s="153">
        <v>0.17484889813999999</v>
      </c>
      <c r="T1536" s="153">
        <v>0.31777948969000003</v>
      </c>
      <c r="U1536" s="153">
        <v>1.4793895394000001</v>
      </c>
      <c r="V1536" s="153">
        <v>1.2220900611000001</v>
      </c>
      <c r="W1536" s="153">
        <v>0.62142573399000001</v>
      </c>
      <c r="X1536" s="153">
        <v>0.67684054212000011</v>
      </c>
      <c r="Y1536" s="153">
        <v>0.74344547664999994</v>
      </c>
      <c r="Z1536" s="153">
        <v>5.8689063503999994E-2</v>
      </c>
      <c r="AA1536" s="153">
        <v>5.4157262717999997E-2</v>
      </c>
      <c r="AB1536" s="178">
        <v>-0.73399437813000001</v>
      </c>
      <c r="AC1536" s="177">
        <v>-0.57199321221999999</v>
      </c>
      <c r="AD1536" s="153">
        <v>-5.4475611745999998E-2</v>
      </c>
      <c r="AE1536" s="153">
        <v>-7.2500001990999999E-2</v>
      </c>
      <c r="AF1536" s="181">
        <v>1.327423</v>
      </c>
      <c r="AG1536" s="180">
        <v>308818.87098000001</v>
      </c>
      <c r="AH1536" s="180">
        <v>67042.764729999995</v>
      </c>
      <c r="AI1536" s="128" t="s">
        <v>46</v>
      </c>
      <c r="AJ1536" s="128" t="s">
        <v>46</v>
      </c>
      <c r="AK1536" s="128" t="s">
        <v>46</v>
      </c>
    </row>
    <row r="1537" spans="1:37" ht="14.75" customHeight="1" x14ac:dyDescent="0.35">
      <c r="A1537" s="8"/>
      <c r="B1537" s="129">
        <v>46438791000137</v>
      </c>
      <c r="C1537" s="125" t="s">
        <v>9339</v>
      </c>
      <c r="D1537" s="122"/>
      <c r="E1537" s="126" t="s">
        <v>2793</v>
      </c>
      <c r="F1537" s="126" t="s">
        <v>163</v>
      </c>
      <c r="G1537" s="126" t="s">
        <v>3547</v>
      </c>
      <c r="H1537" s="127">
        <v>1</v>
      </c>
      <c r="I1537" s="127">
        <v>1</v>
      </c>
      <c r="J1537" s="127">
        <v>1</v>
      </c>
      <c r="K1537" s="126" t="s">
        <v>8021</v>
      </c>
      <c r="L1537" s="126" t="s">
        <v>7433</v>
      </c>
      <c r="M1537" s="153">
        <v>3.7000000000000002E-3</v>
      </c>
      <c r="N1537" s="128" t="s">
        <v>3415</v>
      </c>
      <c r="O1537" s="155">
        <v>44736</v>
      </c>
      <c r="P1537" s="153">
        <v>2.7985706249E-2</v>
      </c>
      <c r="Q1537" s="153">
        <v>0.14643007359000001</v>
      </c>
      <c r="R1537" s="153">
        <v>0.17686485907000002</v>
      </c>
      <c r="S1537" s="153">
        <v>0.36076937059000003</v>
      </c>
      <c r="T1537" s="153">
        <v>0.56508686760000004</v>
      </c>
      <c r="U1537" s="153">
        <v>2.2940414606999999</v>
      </c>
      <c r="V1537" s="153">
        <v>1.4131627004</v>
      </c>
      <c r="W1537" s="153">
        <v>1.3283158607999999</v>
      </c>
      <c r="X1537" s="153">
        <v>1.3965391773</v>
      </c>
      <c r="Y1537" s="153">
        <v>1.3220213677999999</v>
      </c>
      <c r="Z1537" s="153">
        <v>1.7055527027E-2</v>
      </c>
      <c r="AA1537" s="153">
        <v>1.3291064721000001E-2</v>
      </c>
      <c r="AB1537" s="178">
        <v>2.2980042160999998</v>
      </c>
      <c r="AC1537" s="177">
        <v>2.2351715775000001</v>
      </c>
      <c r="AD1537" s="153">
        <v>-7.9386714729E-3</v>
      </c>
      <c r="AE1537" s="153">
        <v>-7.9386714729E-3</v>
      </c>
      <c r="AF1537" s="181">
        <v>1.6244959999999999</v>
      </c>
      <c r="AG1537" s="180">
        <v>186543.57814</v>
      </c>
      <c r="AH1537" s="180">
        <v>26729.642830000001</v>
      </c>
      <c r="AI1537" s="128" t="s">
        <v>46</v>
      </c>
      <c r="AJ1537" s="128" t="s">
        <v>46</v>
      </c>
      <c r="AK1537" s="128" t="s">
        <v>46</v>
      </c>
    </row>
    <row r="1538" spans="1:37" ht="14.75" customHeight="1" x14ac:dyDescent="0.35">
      <c r="A1538" s="8"/>
      <c r="B1538" s="129">
        <v>60450321000110</v>
      </c>
      <c r="C1538" s="125" t="s">
        <v>9340</v>
      </c>
      <c r="D1538" s="122"/>
      <c r="E1538" s="126" t="s">
        <v>2793</v>
      </c>
      <c r="F1538" s="126" t="s">
        <v>163</v>
      </c>
      <c r="G1538" s="126" t="s">
        <v>3547</v>
      </c>
      <c r="H1538" s="127" t="s">
        <v>46</v>
      </c>
      <c r="I1538" s="127" t="s">
        <v>46</v>
      </c>
      <c r="J1538" s="127" t="s">
        <v>46</v>
      </c>
      <c r="K1538" s="126" t="s">
        <v>46</v>
      </c>
      <c r="L1538" s="126" t="s">
        <v>46</v>
      </c>
      <c r="M1538" s="153">
        <v>2.7000000000000001E-3</v>
      </c>
      <c r="N1538" s="128" t="s">
        <v>46</v>
      </c>
      <c r="O1538" s="155">
        <v>45772</v>
      </c>
      <c r="P1538" s="153" t="s">
        <v>46</v>
      </c>
      <c r="Q1538" s="153" t="s">
        <v>46</v>
      </c>
      <c r="R1538" s="153" t="s">
        <v>46</v>
      </c>
      <c r="S1538" s="153" t="s">
        <v>46</v>
      </c>
      <c r="T1538" s="153" t="s">
        <v>46</v>
      </c>
      <c r="U1538" s="153" t="s">
        <v>46</v>
      </c>
      <c r="V1538" s="153" t="s">
        <v>46</v>
      </c>
      <c r="W1538" s="153" t="s">
        <v>46</v>
      </c>
      <c r="X1538" s="153" t="s">
        <v>46</v>
      </c>
      <c r="Y1538" s="153" t="s">
        <v>46</v>
      </c>
      <c r="Z1538" s="153" t="s">
        <v>46</v>
      </c>
      <c r="AA1538" s="153">
        <v>5.7340451883999999E-2</v>
      </c>
      <c r="AB1538" s="178" t="s">
        <v>46</v>
      </c>
      <c r="AC1538" s="177">
        <v>-0.48859898638999999</v>
      </c>
      <c r="AD1538" s="153">
        <v>-2.6908870631E-2</v>
      </c>
      <c r="AE1538" s="153">
        <v>-2.6908870631E-2</v>
      </c>
      <c r="AF1538" s="181">
        <v>1.0481879999999999</v>
      </c>
      <c r="AG1538" s="180">
        <v>67442.007509999996</v>
      </c>
      <c r="AH1538" s="180">
        <v>64375</v>
      </c>
      <c r="AI1538" s="128" t="s">
        <v>46</v>
      </c>
      <c r="AJ1538" s="128" t="s">
        <v>46</v>
      </c>
      <c r="AK1538" s="128" t="s">
        <v>46</v>
      </c>
    </row>
    <row r="1539" spans="1:37" ht="14.75" customHeight="1" x14ac:dyDescent="0.35">
      <c r="A1539" s="8"/>
      <c r="B1539" s="129">
        <v>59623194000124</v>
      </c>
      <c r="C1539" s="125" t="s">
        <v>9341</v>
      </c>
      <c r="D1539" s="122"/>
      <c r="E1539" s="126" t="s">
        <v>2793</v>
      </c>
      <c r="F1539" s="126" t="s">
        <v>163</v>
      </c>
      <c r="G1539" s="126" t="s">
        <v>3547</v>
      </c>
      <c r="H1539" s="127" t="s">
        <v>46</v>
      </c>
      <c r="I1539" s="127" t="s">
        <v>46</v>
      </c>
      <c r="J1539" s="127" t="s">
        <v>46</v>
      </c>
      <c r="K1539" s="126" t="s">
        <v>46</v>
      </c>
      <c r="L1539" s="126" t="s">
        <v>46</v>
      </c>
      <c r="M1539" s="153">
        <v>2.7000000000000001E-3</v>
      </c>
      <c r="N1539" s="128" t="s">
        <v>46</v>
      </c>
      <c r="O1539" s="155">
        <v>45715</v>
      </c>
      <c r="P1539" s="153">
        <v>2.6430898923999999E-2</v>
      </c>
      <c r="Q1539" s="153" t="s">
        <v>46</v>
      </c>
      <c r="R1539" s="153" t="s">
        <v>46</v>
      </c>
      <c r="S1539" s="153" t="s">
        <v>46</v>
      </c>
      <c r="T1539" s="153" t="s">
        <v>46</v>
      </c>
      <c r="U1539" s="153">
        <v>2.1665909531</v>
      </c>
      <c r="V1539" s="153" t="s">
        <v>46</v>
      </c>
      <c r="W1539" s="153" t="s">
        <v>46</v>
      </c>
      <c r="X1539" s="153" t="s">
        <v>46</v>
      </c>
      <c r="Y1539" s="153" t="s">
        <v>46</v>
      </c>
      <c r="Z1539" s="153" t="s">
        <v>46</v>
      </c>
      <c r="AA1539" s="153">
        <v>4.7665193842000006E-2</v>
      </c>
      <c r="AB1539" s="178" t="s">
        <v>46</v>
      </c>
      <c r="AC1539" s="177">
        <v>2.2553853794999998</v>
      </c>
      <c r="AD1539" s="153">
        <v>-2.2401491794999999E-2</v>
      </c>
      <c r="AE1539" s="153">
        <v>-2.2401491794999999E-2</v>
      </c>
      <c r="AF1539" s="181">
        <v>1.1481809999999999</v>
      </c>
      <c r="AG1539" s="180">
        <v>144747.59528000001</v>
      </c>
      <c r="AH1539" s="180">
        <v>0</v>
      </c>
      <c r="AI1539" s="128" t="s">
        <v>46</v>
      </c>
      <c r="AJ1539" s="128" t="s">
        <v>46</v>
      </c>
      <c r="AK1539" s="128" t="s">
        <v>46</v>
      </c>
    </row>
    <row r="1540" spans="1:37" ht="14.75" customHeight="1" x14ac:dyDescent="0.35">
      <c r="A1540" s="8"/>
      <c r="B1540" s="129">
        <v>60648233000127</v>
      </c>
      <c r="C1540" s="125" t="s">
        <v>9342</v>
      </c>
      <c r="D1540" s="122"/>
      <c r="E1540" s="126" t="s">
        <v>2793</v>
      </c>
      <c r="F1540" s="126" t="s">
        <v>163</v>
      </c>
      <c r="G1540" s="126" t="s">
        <v>3547</v>
      </c>
      <c r="H1540" s="127" t="s">
        <v>46</v>
      </c>
      <c r="I1540" s="127" t="s">
        <v>46</v>
      </c>
      <c r="J1540" s="127" t="s">
        <v>46</v>
      </c>
      <c r="K1540" s="126" t="s">
        <v>46</v>
      </c>
      <c r="L1540" s="126" t="s">
        <v>46</v>
      </c>
      <c r="M1540" s="153">
        <v>2.7000000000000001E-3</v>
      </c>
      <c r="N1540" s="128" t="s">
        <v>46</v>
      </c>
      <c r="O1540" s="155">
        <v>45784</v>
      </c>
      <c r="P1540" s="153" t="s">
        <v>46</v>
      </c>
      <c r="Q1540" s="153" t="s">
        <v>46</v>
      </c>
      <c r="R1540" s="153" t="s">
        <v>46</v>
      </c>
      <c r="S1540" s="153" t="s">
        <v>46</v>
      </c>
      <c r="T1540" s="153" t="s">
        <v>46</v>
      </c>
      <c r="U1540" s="153" t="s">
        <v>46</v>
      </c>
      <c r="V1540" s="153" t="s">
        <v>46</v>
      </c>
      <c r="W1540" s="153" t="s">
        <v>46</v>
      </c>
      <c r="X1540" s="153" t="s">
        <v>46</v>
      </c>
      <c r="Y1540" s="153" t="s">
        <v>46</v>
      </c>
      <c r="Z1540" s="153" t="s">
        <v>46</v>
      </c>
      <c r="AA1540" s="153">
        <v>3.6549563906000004E-2</v>
      </c>
      <c r="AB1540" s="178" t="s">
        <v>46</v>
      </c>
      <c r="AC1540" s="177">
        <v>1.8039754621999999</v>
      </c>
      <c r="AD1540" s="153">
        <v>-1.0362145325000001E-2</v>
      </c>
      <c r="AE1540" s="153">
        <v>-1.0362145325000001E-2</v>
      </c>
      <c r="AF1540" s="181">
        <v>1.085823</v>
      </c>
      <c r="AG1540" s="180">
        <v>28708.276809999999</v>
      </c>
      <c r="AH1540" s="180">
        <v>26477.240389999999</v>
      </c>
      <c r="AI1540" s="128" t="s">
        <v>46</v>
      </c>
      <c r="AJ1540" s="128" t="s">
        <v>46</v>
      </c>
      <c r="AK1540" s="128" t="s">
        <v>46</v>
      </c>
    </row>
    <row r="1541" spans="1:37" ht="14.75" customHeight="1" x14ac:dyDescent="0.35">
      <c r="A1541" s="8"/>
      <c r="B1541" s="129">
        <v>3557198000105</v>
      </c>
      <c r="C1541" s="125" t="s">
        <v>9343</v>
      </c>
      <c r="D1541" s="122"/>
      <c r="E1541" s="126" t="s">
        <v>2793</v>
      </c>
      <c r="F1541" s="126" t="s">
        <v>163</v>
      </c>
      <c r="G1541" s="126" t="s">
        <v>6644</v>
      </c>
      <c r="H1541" s="127">
        <v>500000</v>
      </c>
      <c r="I1541" s="127">
        <v>1</v>
      </c>
      <c r="J1541" s="127">
        <v>10000</v>
      </c>
      <c r="K1541" s="126" t="s">
        <v>215</v>
      </c>
      <c r="L1541" s="126" t="s">
        <v>215</v>
      </c>
      <c r="M1541" s="153">
        <v>1.5E-3</v>
      </c>
      <c r="N1541" s="128" t="s">
        <v>46</v>
      </c>
      <c r="O1541" s="155">
        <v>36749</v>
      </c>
      <c r="P1541" s="153">
        <v>1.1924291943000001E-2</v>
      </c>
      <c r="Q1541" s="153">
        <v>0.10093906633999999</v>
      </c>
      <c r="R1541" s="153">
        <v>0.12951630271</v>
      </c>
      <c r="S1541" s="153">
        <v>0.2509154072</v>
      </c>
      <c r="T1541" s="153">
        <v>0.41393688146999996</v>
      </c>
      <c r="U1541" s="153">
        <v>0.97745684394999999</v>
      </c>
      <c r="V1541" s="153">
        <v>0.97413953342000004</v>
      </c>
      <c r="W1541" s="153">
        <v>0.97271193403</v>
      </c>
      <c r="X1541" s="153">
        <v>0.97129419767000003</v>
      </c>
      <c r="Y1541" s="153">
        <v>0.96840580380999997</v>
      </c>
      <c r="Z1541" s="153">
        <v>8.726733738799999E-4</v>
      </c>
      <c r="AA1541" s="153">
        <v>2.7518387520999998E-3</v>
      </c>
      <c r="AB1541" s="178">
        <v>-26.120125621</v>
      </c>
      <c r="AC1541" s="177">
        <v>-18.648543930999999</v>
      </c>
      <c r="AD1541" s="153">
        <v>0</v>
      </c>
      <c r="AE1541" s="153">
        <v>0</v>
      </c>
      <c r="AF1541" s="181">
        <v>162.760524</v>
      </c>
      <c r="AG1541" s="180">
        <v>1959166.925</v>
      </c>
      <c r="AH1541" s="180">
        <v>-355861.89272</v>
      </c>
      <c r="AI1541" s="128" t="s">
        <v>46</v>
      </c>
      <c r="AJ1541" s="128" t="s">
        <v>46</v>
      </c>
      <c r="AK1541" s="128" t="s">
        <v>46</v>
      </c>
    </row>
    <row r="1542" spans="1:37" ht="14.75" customHeight="1" x14ac:dyDescent="0.35">
      <c r="A1542" s="8"/>
      <c r="B1542" s="129">
        <v>1599628000118</v>
      </c>
      <c r="C1542" s="125" t="s">
        <v>9344</v>
      </c>
      <c r="D1542" s="122"/>
      <c r="E1542" s="126" t="s">
        <v>2793</v>
      </c>
      <c r="F1542" s="126" t="s">
        <v>163</v>
      </c>
      <c r="G1542" s="126" t="s">
        <v>3570</v>
      </c>
      <c r="H1542" s="127">
        <v>1000000</v>
      </c>
      <c r="I1542" s="127">
        <v>1</v>
      </c>
      <c r="J1542" s="127">
        <v>1</v>
      </c>
      <c r="K1542" s="126" t="s">
        <v>215</v>
      </c>
      <c r="L1542" s="126" t="s">
        <v>215</v>
      </c>
      <c r="M1542" s="153">
        <v>1.5E-3</v>
      </c>
      <c r="N1542" s="128" t="s">
        <v>46</v>
      </c>
      <c r="O1542" s="155">
        <v>36322</v>
      </c>
      <c r="P1542" s="153">
        <v>1.2423108999000001E-2</v>
      </c>
      <c r="Q1542" s="153">
        <v>0.10515281989</v>
      </c>
      <c r="R1542" s="153">
        <v>0.13391279397</v>
      </c>
      <c r="S1542" s="153">
        <v>0.26938755562</v>
      </c>
      <c r="T1542" s="153">
        <v>0.43009183686000002</v>
      </c>
      <c r="U1542" s="153">
        <v>1.0183458247999999</v>
      </c>
      <c r="V1542" s="153">
        <v>1.0148054922</v>
      </c>
      <c r="W1542" s="153">
        <v>1.0057310938999999</v>
      </c>
      <c r="X1542" s="153">
        <v>1.0427999325000001</v>
      </c>
      <c r="Y1542" s="153">
        <v>1.0062003402000002</v>
      </c>
      <c r="Z1542" s="153">
        <v>1.0713217677E-3</v>
      </c>
      <c r="AA1542" s="153">
        <v>4.9865703417E-3</v>
      </c>
      <c r="AB1542" s="178">
        <v>1.1623237539</v>
      </c>
      <c r="AC1542" s="177">
        <v>6.7013213628000001E-2</v>
      </c>
      <c r="AD1542" s="153">
        <v>0</v>
      </c>
      <c r="AE1542" s="153">
        <v>-1.8235114792E-2</v>
      </c>
      <c r="AF1542" s="181">
        <v>5235.8357370000003</v>
      </c>
      <c r="AG1542" s="180">
        <v>7642450.4298</v>
      </c>
      <c r="AH1542" s="180">
        <v>-680186.19836000004</v>
      </c>
      <c r="AI1542" s="128" t="s">
        <v>46</v>
      </c>
      <c r="AJ1542" s="128" t="s">
        <v>46</v>
      </c>
      <c r="AK1542" s="128" t="s">
        <v>46</v>
      </c>
    </row>
    <row r="1543" spans="1:37" ht="14.75" customHeight="1" x14ac:dyDescent="0.35">
      <c r="A1543" s="8"/>
      <c r="B1543" s="129">
        <v>829292000170</v>
      </c>
      <c r="C1543" s="125" t="s">
        <v>9345</v>
      </c>
      <c r="D1543" s="122"/>
      <c r="E1543" s="126" t="s">
        <v>2793</v>
      </c>
      <c r="F1543" s="126" t="s">
        <v>163</v>
      </c>
      <c r="G1543" s="126" t="s">
        <v>3570</v>
      </c>
      <c r="H1543" s="127">
        <v>100</v>
      </c>
      <c r="I1543" s="127">
        <v>100</v>
      </c>
      <c r="J1543" s="127">
        <v>100</v>
      </c>
      <c r="K1543" s="126" t="s">
        <v>215</v>
      </c>
      <c r="L1543" s="126" t="s">
        <v>215</v>
      </c>
      <c r="M1543" s="153">
        <v>4.6999999999999993E-3</v>
      </c>
      <c r="N1543" s="128" t="s">
        <v>46</v>
      </c>
      <c r="O1543" s="155">
        <v>34974</v>
      </c>
      <c r="P1543" s="153">
        <v>1.211637694E-2</v>
      </c>
      <c r="Q1543" s="153">
        <v>0.10239728345</v>
      </c>
      <c r="R1543" s="153">
        <v>0.13010918579</v>
      </c>
      <c r="S1543" s="153">
        <v>0.26088938113999999</v>
      </c>
      <c r="T1543" s="153">
        <v>0.41583995835000004</v>
      </c>
      <c r="U1543" s="153">
        <v>0.99320241577000001</v>
      </c>
      <c r="V1543" s="153">
        <v>0.98821244874000003</v>
      </c>
      <c r="W1543" s="153">
        <v>0.97716468964000003</v>
      </c>
      <c r="X1543" s="153">
        <v>1.0099034767999999</v>
      </c>
      <c r="Y1543" s="153">
        <v>0.97285805432000005</v>
      </c>
      <c r="Z1543" s="153">
        <v>1.0716892387000001E-3</v>
      </c>
      <c r="AA1543" s="153">
        <v>5.5599225579999996E-3</v>
      </c>
      <c r="AB1543" s="178">
        <v>-4.6524353627000004</v>
      </c>
      <c r="AC1543" s="177">
        <v>-0.77787957857000001</v>
      </c>
      <c r="AD1543" s="153">
        <v>0</v>
      </c>
      <c r="AE1543" s="153">
        <v>-1.8926956928000001E-2</v>
      </c>
      <c r="AF1543" s="181">
        <v>47987.439546000001</v>
      </c>
      <c r="AG1543" s="180">
        <v>404580.56770000001</v>
      </c>
      <c r="AH1543" s="180">
        <v>-197338.90778000001</v>
      </c>
      <c r="AI1543" s="128" t="s">
        <v>46</v>
      </c>
      <c r="AJ1543" s="128" t="s">
        <v>46</v>
      </c>
      <c r="AK1543" s="128" t="s">
        <v>46</v>
      </c>
    </row>
    <row r="1544" spans="1:37" ht="14.75" customHeight="1" x14ac:dyDescent="0.35">
      <c r="A1544" s="8"/>
      <c r="B1544" s="129">
        <v>28280945000123</v>
      </c>
      <c r="C1544" s="125" t="s">
        <v>9346</v>
      </c>
      <c r="D1544" s="122" t="s">
        <v>3393</v>
      </c>
      <c r="E1544" s="126" t="s">
        <v>2793</v>
      </c>
      <c r="F1544" s="126" t="s">
        <v>163</v>
      </c>
      <c r="G1544" s="126" t="s">
        <v>3566</v>
      </c>
      <c r="H1544" s="127">
        <v>1000000</v>
      </c>
      <c r="I1544" s="127">
        <v>100</v>
      </c>
      <c r="J1544" s="127">
        <v>100</v>
      </c>
      <c r="K1544" s="126" t="s">
        <v>216</v>
      </c>
      <c r="L1544" s="126" t="s">
        <v>216</v>
      </c>
      <c r="M1544" s="153">
        <v>2.3999999999999998E-3</v>
      </c>
      <c r="N1544" s="128" t="s">
        <v>46</v>
      </c>
      <c r="O1544" s="155">
        <v>43224</v>
      </c>
      <c r="P1544" s="153">
        <v>1.2768869075E-2</v>
      </c>
      <c r="Q1544" s="153">
        <v>0.10943047290999999</v>
      </c>
      <c r="R1544" s="153">
        <v>0.13625486243999999</v>
      </c>
      <c r="S1544" s="153">
        <v>0.28668087664000003</v>
      </c>
      <c r="T1544" s="153">
        <v>0.44874080813</v>
      </c>
      <c r="U1544" s="153">
        <v>1.0466884346000001</v>
      </c>
      <c r="V1544" s="153">
        <v>1.05608813</v>
      </c>
      <c r="W1544" s="153">
        <v>1.0233208328000001</v>
      </c>
      <c r="X1544" s="153">
        <v>1.1097424234</v>
      </c>
      <c r="Y1544" s="153">
        <v>1.0498296297</v>
      </c>
      <c r="Z1544" s="153">
        <v>1.7892755371999999E-3</v>
      </c>
      <c r="AA1544" s="153">
        <v>4.8588037013999998E-3</v>
      </c>
      <c r="AB1544" s="178">
        <v>1.9426624395000001</v>
      </c>
      <c r="AC1544" s="177">
        <v>1.2313309675999999</v>
      </c>
      <c r="AD1544" s="153">
        <v>-1.0798806964E-5</v>
      </c>
      <c r="AE1544" s="153">
        <v>-1.8578978361999999E-2</v>
      </c>
      <c r="AF1544" s="181">
        <v>19.117646000000001</v>
      </c>
      <c r="AG1544" s="180">
        <v>1940462.9902999999</v>
      </c>
      <c r="AH1544" s="180">
        <v>-155749.80041</v>
      </c>
      <c r="AI1544" s="128" t="s">
        <v>46</v>
      </c>
      <c r="AJ1544" s="128" t="s">
        <v>46</v>
      </c>
      <c r="AK1544" s="128" t="s">
        <v>46</v>
      </c>
    </row>
    <row r="1545" spans="1:37" ht="14.75" customHeight="1" x14ac:dyDescent="0.35">
      <c r="A1545" s="8"/>
      <c r="B1545" s="129">
        <v>20287889000147</v>
      </c>
      <c r="C1545" s="125" t="s">
        <v>9347</v>
      </c>
      <c r="D1545" s="122" t="s">
        <v>3393</v>
      </c>
      <c r="E1545" s="126" t="s">
        <v>2793</v>
      </c>
      <c r="F1545" s="126" t="s">
        <v>163</v>
      </c>
      <c r="G1545" s="126" t="s">
        <v>3547</v>
      </c>
      <c r="H1545" s="127">
        <v>1000000</v>
      </c>
      <c r="I1545" s="127">
        <v>100</v>
      </c>
      <c r="J1545" s="127">
        <v>500</v>
      </c>
      <c r="K1545" s="126" t="s">
        <v>216</v>
      </c>
      <c r="L1545" s="126" t="s">
        <v>216</v>
      </c>
      <c r="M1545" s="153">
        <v>2.2000000000000001E-3</v>
      </c>
      <c r="N1545" s="128" t="s">
        <v>46</v>
      </c>
      <c r="O1545" s="155">
        <v>41894</v>
      </c>
      <c r="P1545" s="153">
        <v>1.2964741041E-2</v>
      </c>
      <c r="Q1545" s="153">
        <v>0.10898956825999999</v>
      </c>
      <c r="R1545" s="153">
        <v>0.13615526551000001</v>
      </c>
      <c r="S1545" s="153">
        <v>0.28458577276000002</v>
      </c>
      <c r="T1545" s="153">
        <v>0.44480178442000001</v>
      </c>
      <c r="U1545" s="153">
        <v>1.0627444314000001</v>
      </c>
      <c r="V1545" s="153">
        <v>1.0518330614</v>
      </c>
      <c r="W1545" s="153">
        <v>1.0225728257</v>
      </c>
      <c r="X1545" s="153">
        <v>1.1016322707999999</v>
      </c>
      <c r="Y1545" s="153">
        <v>1.0406142791999999</v>
      </c>
      <c r="Z1545" s="153">
        <v>1.5812660870000001E-3</v>
      </c>
      <c r="AA1545" s="153">
        <v>4.5422003236000007E-3</v>
      </c>
      <c r="AB1545" s="178">
        <v>2.2451199721999999</v>
      </c>
      <c r="AC1545" s="177">
        <v>0.9596475901</v>
      </c>
      <c r="AD1545" s="153">
        <v>-9.509011410000001E-5</v>
      </c>
      <c r="AE1545" s="153">
        <v>-1.3100721117000001E-2</v>
      </c>
      <c r="AF1545" s="181">
        <v>28.73377</v>
      </c>
      <c r="AG1545" s="180">
        <v>580160.33591000002</v>
      </c>
      <c r="AH1545" s="180">
        <v>-100189.23993</v>
      </c>
      <c r="AI1545" s="128" t="s">
        <v>46</v>
      </c>
      <c r="AJ1545" s="128" t="s">
        <v>46</v>
      </c>
      <c r="AK1545" s="128" t="s">
        <v>46</v>
      </c>
    </row>
    <row r="1546" spans="1:37" ht="14.75" customHeight="1" x14ac:dyDescent="0.35">
      <c r="A1546" s="8"/>
      <c r="B1546" s="129">
        <v>55649203000103</v>
      </c>
      <c r="C1546" s="125" t="s">
        <v>9348</v>
      </c>
      <c r="D1546" s="122"/>
      <c r="E1546" s="126" t="s">
        <v>2793</v>
      </c>
      <c r="F1546" s="126" t="s">
        <v>163</v>
      </c>
      <c r="G1546" s="126" t="s">
        <v>4507</v>
      </c>
      <c r="H1546" s="127">
        <v>1</v>
      </c>
      <c r="I1546" s="127">
        <v>1</v>
      </c>
      <c r="J1546" s="127">
        <v>1</v>
      </c>
      <c r="K1546" s="126" t="s">
        <v>215</v>
      </c>
      <c r="L1546" s="126" t="s">
        <v>215</v>
      </c>
      <c r="M1546" s="153">
        <v>4.0000000000000001E-3</v>
      </c>
      <c r="N1546" s="128" t="s">
        <v>46</v>
      </c>
      <c r="O1546" s="155">
        <v>45470</v>
      </c>
      <c r="P1546" s="153">
        <v>1.2248765795E-2</v>
      </c>
      <c r="Q1546" s="153">
        <v>0.10427129374999999</v>
      </c>
      <c r="R1546" s="153">
        <v>0.13435669031</v>
      </c>
      <c r="S1546" s="153" t="s">
        <v>46</v>
      </c>
      <c r="T1546" s="153" t="s">
        <v>46</v>
      </c>
      <c r="U1546" s="153">
        <v>1.0040545814999999</v>
      </c>
      <c r="V1546" s="153">
        <v>1.0062980877000001</v>
      </c>
      <c r="W1546" s="153">
        <v>1.009064908</v>
      </c>
      <c r="X1546" s="153" t="s">
        <v>46</v>
      </c>
      <c r="Y1546" s="153" t="s">
        <v>46</v>
      </c>
      <c r="Z1546" s="153">
        <v>9.5303787803000006E-4</v>
      </c>
      <c r="AA1546" s="153">
        <v>1.0827456440999999E-3</v>
      </c>
      <c r="AB1546" s="178">
        <v>2.4911562696999998</v>
      </c>
      <c r="AC1546" s="177">
        <v>3.7224764793</v>
      </c>
      <c r="AD1546" s="153">
        <v>0</v>
      </c>
      <c r="AE1546" s="153">
        <v>0</v>
      </c>
      <c r="AF1546" s="181">
        <v>1.1664760000000001</v>
      </c>
      <c r="AG1546" s="180">
        <v>3940395.8125</v>
      </c>
      <c r="AH1546" s="180">
        <v>735797.45522999996</v>
      </c>
      <c r="AI1546" s="128" t="s">
        <v>46</v>
      </c>
      <c r="AJ1546" s="128" t="s">
        <v>46</v>
      </c>
      <c r="AK1546" s="128" t="s">
        <v>46</v>
      </c>
    </row>
    <row r="1547" spans="1:37" ht="14.75" customHeight="1" x14ac:dyDescent="0.35">
      <c r="A1547" s="8"/>
      <c r="B1547" s="129">
        <v>51998694000139</v>
      </c>
      <c r="C1547" s="125" t="s">
        <v>9349</v>
      </c>
      <c r="D1547" s="122"/>
      <c r="E1547" s="126" t="s">
        <v>2793</v>
      </c>
      <c r="F1547" s="126" t="s">
        <v>163</v>
      </c>
      <c r="G1547" s="126" t="s">
        <v>4507</v>
      </c>
      <c r="H1547" s="127">
        <v>1</v>
      </c>
      <c r="I1547" s="127">
        <v>1</v>
      </c>
      <c r="J1547" s="127">
        <v>1</v>
      </c>
      <c r="K1547" s="126" t="s">
        <v>215</v>
      </c>
      <c r="L1547" s="126" t="s">
        <v>215</v>
      </c>
      <c r="M1547" s="153">
        <v>3.7000000000000002E-3</v>
      </c>
      <c r="N1547" s="128" t="s">
        <v>46</v>
      </c>
      <c r="O1547" s="155">
        <v>45169</v>
      </c>
      <c r="P1547" s="153">
        <v>1.2244242151E-2</v>
      </c>
      <c r="Q1547" s="153">
        <v>0.10431689293</v>
      </c>
      <c r="R1547" s="153">
        <v>0.13477183669000001</v>
      </c>
      <c r="S1547" s="153">
        <v>0.27180427020999998</v>
      </c>
      <c r="T1547" s="153" t="s">
        <v>46</v>
      </c>
      <c r="U1547" s="153">
        <v>1.0036837697000001</v>
      </c>
      <c r="V1547" s="153">
        <v>1.0067381548999998</v>
      </c>
      <c r="W1547" s="153">
        <v>1.0121827998999999</v>
      </c>
      <c r="X1547" s="153">
        <v>1.052155041</v>
      </c>
      <c r="Y1547" s="153" t="s">
        <v>46</v>
      </c>
      <c r="Z1547" s="153">
        <v>9.7205674926000008E-4</v>
      </c>
      <c r="AA1547" s="153">
        <v>1.2805742580000001E-3</v>
      </c>
      <c r="AB1547" s="178">
        <v>2.7765012544999998</v>
      </c>
      <c r="AC1547" s="177">
        <v>5.4657693943999996</v>
      </c>
      <c r="AD1547" s="153">
        <v>0</v>
      </c>
      <c r="AE1547" s="153">
        <v>0</v>
      </c>
      <c r="AF1547" s="181">
        <v>1.285204</v>
      </c>
      <c r="AG1547" s="180">
        <v>23260824.482000001</v>
      </c>
      <c r="AH1547" s="180">
        <v>4905630.8103999998</v>
      </c>
      <c r="AI1547" s="128" t="s">
        <v>46</v>
      </c>
      <c r="AJ1547" s="128" t="s">
        <v>46</v>
      </c>
      <c r="AK1547" s="128" t="s">
        <v>46</v>
      </c>
    </row>
    <row r="1548" spans="1:37" ht="14.75" customHeight="1" x14ac:dyDescent="0.35">
      <c r="A1548" s="8"/>
      <c r="B1548" s="129">
        <v>35727696000137</v>
      </c>
      <c r="C1548" s="125" t="s">
        <v>9350</v>
      </c>
      <c r="D1548" s="122"/>
      <c r="E1548" s="126" t="s">
        <v>2793</v>
      </c>
      <c r="F1548" s="126" t="s">
        <v>163</v>
      </c>
      <c r="G1548" s="126" t="s">
        <v>3543</v>
      </c>
      <c r="H1548" s="127">
        <v>1</v>
      </c>
      <c r="I1548" s="127">
        <v>1</v>
      </c>
      <c r="J1548" s="127">
        <v>1</v>
      </c>
      <c r="K1548" s="126" t="s">
        <v>216</v>
      </c>
      <c r="L1548" s="126" t="s">
        <v>3378</v>
      </c>
      <c r="M1548" s="153">
        <v>1.4000000000000002E-3</v>
      </c>
      <c r="N1548" s="128" t="s">
        <v>46</v>
      </c>
      <c r="O1548" s="155">
        <v>43847</v>
      </c>
      <c r="P1548" s="153">
        <v>-1.0661496984000001E-2</v>
      </c>
      <c r="Q1548" s="153">
        <v>-8.5678317419999997E-2</v>
      </c>
      <c r="R1548" s="153">
        <v>3.1317920871999999E-2</v>
      </c>
      <c r="S1548" s="153">
        <v>0.28592890360000001</v>
      </c>
      <c r="T1548" s="153">
        <v>0.32519444122000002</v>
      </c>
      <c r="U1548" s="153">
        <v>-0.87394314425000008</v>
      </c>
      <c r="V1548" s="153">
        <v>-0.82686158272999999</v>
      </c>
      <c r="W1548" s="153">
        <v>0.23520834629999998</v>
      </c>
      <c r="X1548" s="153">
        <v>1.1068315337999999</v>
      </c>
      <c r="Y1548" s="153">
        <v>0.76079276414999997</v>
      </c>
      <c r="Z1548" s="153">
        <v>0.12410381413999999</v>
      </c>
      <c r="AA1548" s="153">
        <v>0.15850455391000001</v>
      </c>
      <c r="AB1548" s="178">
        <v>-0.67066131126999995</v>
      </c>
      <c r="AC1548" s="177">
        <v>-1.7709776606999999E-2</v>
      </c>
      <c r="AD1548" s="153">
        <v>-9.9456296447000006E-2</v>
      </c>
      <c r="AE1548" s="153">
        <v>-0.2483807187</v>
      </c>
      <c r="AF1548" s="181">
        <v>15.255758999999999</v>
      </c>
      <c r="AG1548" s="180">
        <v>17133.91878</v>
      </c>
      <c r="AH1548" s="180">
        <v>-8585.9598100000003</v>
      </c>
      <c r="AI1548" s="128" t="s">
        <v>46</v>
      </c>
      <c r="AJ1548" s="128" t="s">
        <v>46</v>
      </c>
      <c r="AK1548" s="128" t="s">
        <v>46</v>
      </c>
    </row>
    <row r="1549" spans="1:37" ht="14.75" customHeight="1" x14ac:dyDescent="0.35">
      <c r="A1549" s="8"/>
      <c r="B1549" s="129">
        <v>42411782000100</v>
      </c>
      <c r="C1549" s="125" t="s">
        <v>9351</v>
      </c>
      <c r="D1549" s="122"/>
      <c r="E1549" s="126" t="s">
        <v>2793</v>
      </c>
      <c r="F1549" s="126" t="s">
        <v>163</v>
      </c>
      <c r="G1549" s="126" t="s">
        <v>3570</v>
      </c>
      <c r="H1549" s="127">
        <v>1</v>
      </c>
      <c r="I1549" s="127">
        <v>1</v>
      </c>
      <c r="J1549" s="127">
        <v>1</v>
      </c>
      <c r="K1549" s="126" t="s">
        <v>215</v>
      </c>
      <c r="L1549" s="126" t="s">
        <v>215</v>
      </c>
      <c r="M1549" s="153">
        <v>4.6999999999999993E-3</v>
      </c>
      <c r="N1549" s="128" t="s">
        <v>46</v>
      </c>
      <c r="O1549" s="155">
        <v>44553</v>
      </c>
      <c r="P1549" s="153">
        <v>1.1864370405E-2</v>
      </c>
      <c r="Q1549" s="153">
        <v>0.10087957324999999</v>
      </c>
      <c r="R1549" s="153">
        <v>0.12953885467999998</v>
      </c>
      <c r="S1549" s="153">
        <v>0.25426513443999998</v>
      </c>
      <c r="T1549" s="153">
        <v>0.42207468151999999</v>
      </c>
      <c r="U1549" s="153">
        <v>0.97254496173000005</v>
      </c>
      <c r="V1549" s="153">
        <v>0.97356537939999999</v>
      </c>
      <c r="W1549" s="153">
        <v>0.97288130707999998</v>
      </c>
      <c r="X1549" s="153">
        <v>0.9842610005900001</v>
      </c>
      <c r="Y1549" s="153">
        <v>0.98744419624000002</v>
      </c>
      <c r="Z1549" s="153">
        <v>8.8817424103999996E-4</v>
      </c>
      <c r="AA1549" s="153">
        <v>1.3494857104E-3</v>
      </c>
      <c r="AB1549" s="178">
        <v>-9.5326697357000008</v>
      </c>
      <c r="AC1549" s="177">
        <v>-0.30511579152000001</v>
      </c>
      <c r="AD1549" s="153">
        <v>0</v>
      </c>
      <c r="AE1549" s="153">
        <v>-4.0383706291999998E-4</v>
      </c>
      <c r="AF1549" s="181">
        <v>1.5558719999999999</v>
      </c>
      <c r="AG1549" s="180">
        <v>1618166.0530999999</v>
      </c>
      <c r="AH1549" s="180">
        <v>457998.76392</v>
      </c>
      <c r="AI1549" s="128" t="s">
        <v>46</v>
      </c>
      <c r="AJ1549" s="128" t="s">
        <v>46</v>
      </c>
      <c r="AK1549" s="128" t="s">
        <v>46</v>
      </c>
    </row>
    <row r="1550" spans="1:37" ht="14.75" customHeight="1" x14ac:dyDescent="0.35">
      <c r="A1550" s="8"/>
      <c r="B1550" s="129">
        <v>11419792000150</v>
      </c>
      <c r="C1550" s="125" t="s">
        <v>9352</v>
      </c>
      <c r="D1550" s="122"/>
      <c r="E1550" s="126" t="s">
        <v>2793</v>
      </c>
      <c r="F1550" s="126" t="s">
        <v>163</v>
      </c>
      <c r="G1550" s="126" t="s">
        <v>6644</v>
      </c>
      <c r="H1550" s="127">
        <v>1</v>
      </c>
      <c r="I1550" s="127">
        <v>1</v>
      </c>
      <c r="J1550" s="127">
        <v>1</v>
      </c>
      <c r="K1550" s="126" t="s">
        <v>215</v>
      </c>
      <c r="L1550" s="126" t="s">
        <v>215</v>
      </c>
      <c r="M1550" s="153">
        <v>3.7000000000000002E-3</v>
      </c>
      <c r="N1550" s="128" t="s">
        <v>46</v>
      </c>
      <c r="O1550" s="155">
        <v>40393</v>
      </c>
      <c r="P1550" s="153">
        <v>1.1526577285999999E-2</v>
      </c>
      <c r="Q1550" s="153">
        <v>9.703438356199999E-2</v>
      </c>
      <c r="R1550" s="153">
        <v>0.12453851158000001</v>
      </c>
      <c r="S1550" s="153">
        <v>0.2402557763</v>
      </c>
      <c r="T1550" s="153">
        <v>0.39616793780999998</v>
      </c>
      <c r="U1550" s="153">
        <v>0.94485541861</v>
      </c>
      <c r="V1550" s="153">
        <v>0.93645634491999996</v>
      </c>
      <c r="W1550" s="153">
        <v>0.93532701227999993</v>
      </c>
      <c r="X1550" s="153">
        <v>0.93003073854999996</v>
      </c>
      <c r="Y1550" s="153">
        <v>0.92683533994</v>
      </c>
      <c r="Z1550" s="153">
        <v>8.3814456699999999E-4</v>
      </c>
      <c r="AA1550" s="153">
        <v>2.0430736283E-3</v>
      </c>
      <c r="AB1550" s="178">
        <v>-48.696264718000002</v>
      </c>
      <c r="AC1550" s="177">
        <v>-29.446477507000001</v>
      </c>
      <c r="AD1550" s="153">
        <v>0</v>
      </c>
      <c r="AE1550" s="153">
        <v>-2.5952016985E-5</v>
      </c>
      <c r="AF1550" s="181">
        <v>37.403722999999999</v>
      </c>
      <c r="AG1550" s="180">
        <v>408175.68585000001</v>
      </c>
      <c r="AH1550" s="180">
        <v>-36461.78499</v>
      </c>
      <c r="AI1550" s="128" t="s">
        <v>46</v>
      </c>
      <c r="AJ1550" s="128" t="s">
        <v>46</v>
      </c>
      <c r="AK1550" s="128" t="s">
        <v>46</v>
      </c>
    </row>
    <row r="1551" spans="1:37" ht="14.75" customHeight="1" x14ac:dyDescent="0.35">
      <c r="A1551" s="8"/>
      <c r="B1551" s="129">
        <v>51225664000190</v>
      </c>
      <c r="C1551" s="125" t="s">
        <v>9353</v>
      </c>
      <c r="D1551" s="122"/>
      <c r="E1551" s="126" t="s">
        <v>2793</v>
      </c>
      <c r="F1551" s="126" t="s">
        <v>163</v>
      </c>
      <c r="G1551" s="126" t="s">
        <v>6822</v>
      </c>
      <c r="H1551" s="127">
        <v>1</v>
      </c>
      <c r="I1551" s="127">
        <v>0</v>
      </c>
      <c r="J1551" s="127">
        <v>1</v>
      </c>
      <c r="K1551" s="126" t="s">
        <v>215</v>
      </c>
      <c r="L1551" s="126" t="s">
        <v>215</v>
      </c>
      <c r="M1551" s="153">
        <v>2.7000000000000001E-3</v>
      </c>
      <c r="N1551" s="128" t="s">
        <v>46</v>
      </c>
      <c r="O1551" s="155">
        <v>45119</v>
      </c>
      <c r="P1551" s="153">
        <v>1.1954381487000001E-2</v>
      </c>
      <c r="Q1551" s="153">
        <v>0.10144800809</v>
      </c>
      <c r="R1551" s="153">
        <v>0.12983482985</v>
      </c>
      <c r="S1551" s="153">
        <v>0.25075492821000001</v>
      </c>
      <c r="T1551" s="153" t="s">
        <v>46</v>
      </c>
      <c r="U1551" s="153">
        <v>0.97992334102</v>
      </c>
      <c r="V1551" s="153">
        <v>0.97905121232000003</v>
      </c>
      <c r="W1551" s="153">
        <v>0.97510418229999996</v>
      </c>
      <c r="X1551" s="153">
        <v>0.97067298305999994</v>
      </c>
      <c r="Y1551" s="153" t="s">
        <v>46</v>
      </c>
      <c r="Z1551" s="153">
        <v>9.0794843851999994E-4</v>
      </c>
      <c r="AA1551" s="153">
        <v>9.5304417320000003E-4</v>
      </c>
      <c r="AB1551" s="178">
        <v>-9.41726375</v>
      </c>
      <c r="AC1551" s="177">
        <v>-9.1082570584999996</v>
      </c>
      <c r="AD1551" s="153">
        <v>0</v>
      </c>
      <c r="AE1551" s="153">
        <v>0</v>
      </c>
      <c r="AF1551" s="181">
        <v>1.2848379999999999</v>
      </c>
      <c r="AG1551" s="180">
        <v>645440.65752000001</v>
      </c>
      <c r="AH1551" s="180">
        <v>263239.09662999999</v>
      </c>
      <c r="AI1551" s="128" t="s">
        <v>46</v>
      </c>
      <c r="AJ1551" s="128" t="s">
        <v>46</v>
      </c>
      <c r="AK1551" s="128" t="s">
        <v>46</v>
      </c>
    </row>
    <row r="1552" spans="1:37" ht="14.75" customHeight="1" x14ac:dyDescent="0.35">
      <c r="A1552" s="8"/>
      <c r="B1552" s="129">
        <v>5044718000101</v>
      </c>
      <c r="C1552" s="125" t="s">
        <v>9354</v>
      </c>
      <c r="D1552" s="122"/>
      <c r="E1552" s="126" t="s">
        <v>2793</v>
      </c>
      <c r="F1552" s="126" t="s">
        <v>163</v>
      </c>
      <c r="G1552" s="126" t="s">
        <v>6644</v>
      </c>
      <c r="H1552" s="127">
        <v>1</v>
      </c>
      <c r="I1552" s="127">
        <v>0</v>
      </c>
      <c r="J1552" s="127">
        <v>1</v>
      </c>
      <c r="K1552" s="126" t="s">
        <v>215</v>
      </c>
      <c r="L1552" s="126" t="s">
        <v>215</v>
      </c>
      <c r="M1552" s="153">
        <v>1.7000000000000001E-2</v>
      </c>
      <c r="N1552" s="128" t="s">
        <v>46</v>
      </c>
      <c r="O1552" s="155">
        <v>38244</v>
      </c>
      <c r="P1552" s="153">
        <v>1.0515479153000001E-2</v>
      </c>
      <c r="Q1552" s="153">
        <v>8.7730590312000006E-2</v>
      </c>
      <c r="R1552" s="153">
        <v>0.11162938041000001</v>
      </c>
      <c r="S1552" s="153">
        <v>0.21155473853000001</v>
      </c>
      <c r="T1552" s="153">
        <v>0.34713176307999999</v>
      </c>
      <c r="U1552" s="153">
        <v>0.86197378549000003</v>
      </c>
      <c r="V1552" s="153">
        <v>0.84666759272999992</v>
      </c>
      <c r="W1552" s="153">
        <v>0.83837500178000002</v>
      </c>
      <c r="X1552" s="153">
        <v>0.8189289462799999</v>
      </c>
      <c r="Y1552" s="153">
        <v>0.81211515353999997</v>
      </c>
      <c r="Z1552" s="153">
        <v>8.7851325958000011E-4</v>
      </c>
      <c r="AA1552" s="153">
        <v>2.0651790007000003E-3</v>
      </c>
      <c r="AB1552" s="178">
        <v>-103.21059826</v>
      </c>
      <c r="AC1552" s="177">
        <v>-35.185024632999998</v>
      </c>
      <c r="AD1552" s="153">
        <v>0</v>
      </c>
      <c r="AE1552" s="153">
        <v>-1.1999858659E-4</v>
      </c>
      <c r="AF1552" s="181">
        <v>295.41965199999999</v>
      </c>
      <c r="AG1552" s="180">
        <v>93219.461809999993</v>
      </c>
      <c r="AH1552" s="180">
        <v>16644.496139999999</v>
      </c>
      <c r="AI1552" s="128" t="s">
        <v>46</v>
      </c>
      <c r="AJ1552" s="128" t="s">
        <v>46</v>
      </c>
      <c r="AK1552" s="128" t="s">
        <v>46</v>
      </c>
    </row>
    <row r="1553" spans="1:37" ht="14.75" customHeight="1" x14ac:dyDescent="0.35">
      <c r="A1553" s="8"/>
      <c r="B1553" s="129">
        <v>58755276000160</v>
      </c>
      <c r="C1553" s="125" t="s">
        <v>9355</v>
      </c>
      <c r="D1553" s="122"/>
      <c r="E1553" s="126" t="s">
        <v>2793</v>
      </c>
      <c r="F1553" s="126" t="s">
        <v>163</v>
      </c>
      <c r="G1553" s="126" t="s">
        <v>3547</v>
      </c>
      <c r="H1553" s="127" t="s">
        <v>46</v>
      </c>
      <c r="I1553" s="127" t="s">
        <v>46</v>
      </c>
      <c r="J1553" s="127" t="s">
        <v>46</v>
      </c>
      <c r="K1553" s="126" t="s">
        <v>7497</v>
      </c>
      <c r="L1553" s="126" t="s">
        <v>7484</v>
      </c>
      <c r="M1553" s="153">
        <v>8.199999999999999E-3</v>
      </c>
      <c r="N1553" s="128" t="s">
        <v>46</v>
      </c>
      <c r="O1553" s="155">
        <v>45688</v>
      </c>
      <c r="P1553" s="153">
        <v>2.2246120532000001E-2</v>
      </c>
      <c r="Q1553" s="153" t="s">
        <v>46</v>
      </c>
      <c r="R1553" s="153" t="s">
        <v>46</v>
      </c>
      <c r="S1553" s="153" t="s">
        <v>46</v>
      </c>
      <c r="T1553" s="153" t="s">
        <v>46</v>
      </c>
      <c r="U1553" s="153">
        <v>1.8235567252000002</v>
      </c>
      <c r="V1553" s="153" t="s">
        <v>46</v>
      </c>
      <c r="W1553" s="153" t="s">
        <v>46</v>
      </c>
      <c r="X1553" s="153" t="s">
        <v>46</v>
      </c>
      <c r="Y1553" s="153" t="s">
        <v>46</v>
      </c>
      <c r="Z1553" s="153" t="s">
        <v>46</v>
      </c>
      <c r="AA1553" s="153">
        <v>8.0406573611000003E-3</v>
      </c>
      <c r="AB1553" s="178" t="s">
        <v>46</v>
      </c>
      <c r="AC1553" s="177">
        <v>4.7616768421</v>
      </c>
      <c r="AD1553" s="153">
        <v>-6.843341409799999E-4</v>
      </c>
      <c r="AE1553" s="153">
        <v>-6.843341409799999E-4</v>
      </c>
      <c r="AF1553" s="181">
        <v>1.11975</v>
      </c>
      <c r="AG1553" s="180">
        <v>243930.67186999999</v>
      </c>
      <c r="AH1553" s="180">
        <v>186342.73525999999</v>
      </c>
      <c r="AI1553" s="128" t="s">
        <v>46</v>
      </c>
      <c r="AJ1553" s="128" t="s">
        <v>46</v>
      </c>
      <c r="AK1553" s="128" t="s">
        <v>46</v>
      </c>
    </row>
    <row r="1554" spans="1:37" ht="14.75" customHeight="1" x14ac:dyDescent="0.35">
      <c r="A1554" s="8"/>
      <c r="B1554" s="129">
        <v>58913844000103</v>
      </c>
      <c r="C1554" s="125" t="s">
        <v>9356</v>
      </c>
      <c r="D1554" s="122"/>
      <c r="E1554" s="126" t="s">
        <v>2793</v>
      </c>
      <c r="F1554" s="126" t="s">
        <v>163</v>
      </c>
      <c r="G1554" s="126" t="s">
        <v>3547</v>
      </c>
      <c r="H1554" s="127" t="s">
        <v>46</v>
      </c>
      <c r="I1554" s="127" t="s">
        <v>46</v>
      </c>
      <c r="J1554" s="127" t="s">
        <v>46</v>
      </c>
      <c r="K1554" s="126" t="s">
        <v>7497</v>
      </c>
      <c r="L1554" s="126" t="s">
        <v>7484</v>
      </c>
      <c r="M1554" s="153">
        <v>3.7000000000000002E-3</v>
      </c>
      <c r="N1554" s="128" t="s">
        <v>46</v>
      </c>
      <c r="O1554" s="155">
        <v>45700</v>
      </c>
      <c r="P1554" s="153">
        <v>2.4078651551000002E-2</v>
      </c>
      <c r="Q1554" s="153" t="s">
        <v>46</v>
      </c>
      <c r="R1554" s="153" t="s">
        <v>46</v>
      </c>
      <c r="S1554" s="153" t="s">
        <v>46</v>
      </c>
      <c r="T1554" s="153" t="s">
        <v>46</v>
      </c>
      <c r="U1554" s="153">
        <v>1.9737727711999999</v>
      </c>
      <c r="V1554" s="153" t="s">
        <v>46</v>
      </c>
      <c r="W1554" s="153" t="s">
        <v>46</v>
      </c>
      <c r="X1554" s="153" t="s">
        <v>46</v>
      </c>
      <c r="Y1554" s="153" t="s">
        <v>46</v>
      </c>
      <c r="Z1554" s="153" t="s">
        <v>46</v>
      </c>
      <c r="AA1554" s="153">
        <v>7.3518965856999999E-3</v>
      </c>
      <c r="AB1554" s="178" t="s">
        <v>46</v>
      </c>
      <c r="AC1554" s="177">
        <v>5.8864512222999998</v>
      </c>
      <c r="AD1554" s="153">
        <v>-3.9593113641000002E-4</v>
      </c>
      <c r="AE1554" s="153">
        <v>-3.9593113641000002E-4</v>
      </c>
      <c r="AF1554" s="181">
        <v>1.1173630000000001</v>
      </c>
      <c r="AG1554" s="180">
        <v>124761.10115</v>
      </c>
      <c r="AH1554" s="180">
        <v>63702.814960000003</v>
      </c>
      <c r="AI1554" s="128" t="s">
        <v>46</v>
      </c>
      <c r="AJ1554" s="128" t="s">
        <v>46</v>
      </c>
      <c r="AK1554" s="128" t="s">
        <v>46</v>
      </c>
    </row>
    <row r="1555" spans="1:37" ht="14.75" customHeight="1" x14ac:dyDescent="0.35">
      <c r="A1555" s="8"/>
      <c r="B1555" s="129">
        <v>45512169000169</v>
      </c>
      <c r="C1555" s="125" t="s">
        <v>9357</v>
      </c>
      <c r="D1555" s="122"/>
      <c r="E1555" s="126" t="s">
        <v>2793</v>
      </c>
      <c r="F1555" s="126" t="s">
        <v>163</v>
      </c>
      <c r="G1555" s="126" t="s">
        <v>3547</v>
      </c>
      <c r="H1555" s="127">
        <v>100</v>
      </c>
      <c r="I1555" s="127">
        <v>1</v>
      </c>
      <c r="J1555" s="127">
        <v>100</v>
      </c>
      <c r="K1555" s="126" t="s">
        <v>8021</v>
      </c>
      <c r="L1555" s="126" t="s">
        <v>7433</v>
      </c>
      <c r="M1555" s="153">
        <v>8.5000000000000006E-3</v>
      </c>
      <c r="N1555" s="128" t="s">
        <v>46</v>
      </c>
      <c r="O1555" s="155">
        <v>44831</v>
      </c>
      <c r="P1555" s="153">
        <v>1.9417700752E-2</v>
      </c>
      <c r="Q1555" s="153">
        <v>0.12692111568</v>
      </c>
      <c r="R1555" s="153">
        <v>8.1905191818999995E-2</v>
      </c>
      <c r="S1555" s="153">
        <v>0.17498538828000001</v>
      </c>
      <c r="T1555" s="153">
        <v>0.29989117827</v>
      </c>
      <c r="U1555" s="153">
        <v>1.5917057872999998</v>
      </c>
      <c r="V1555" s="153">
        <v>1.2248862694</v>
      </c>
      <c r="W1555" s="153">
        <v>0.61513613243999998</v>
      </c>
      <c r="X1555" s="153">
        <v>0.67736889579999993</v>
      </c>
      <c r="Y1555" s="153">
        <v>0.70159575178</v>
      </c>
      <c r="Z1555" s="153">
        <v>6.0466065784999995E-2</v>
      </c>
      <c r="AA1555" s="153">
        <v>5.3750459643000001E-2</v>
      </c>
      <c r="AB1555" s="178">
        <v>-0.72299613470000001</v>
      </c>
      <c r="AC1555" s="177">
        <v>-0.54669970358999997</v>
      </c>
      <c r="AD1555" s="153">
        <v>-5.6073638289E-2</v>
      </c>
      <c r="AE1555" s="153">
        <v>-7.4630009344999998E-2</v>
      </c>
      <c r="AF1555" s="181">
        <v>1.3019012000000001</v>
      </c>
      <c r="AG1555" s="180">
        <v>78903.281489999994</v>
      </c>
      <c r="AH1555" s="180">
        <v>16218.543600000001</v>
      </c>
      <c r="AI1555" s="128" t="s">
        <v>46</v>
      </c>
      <c r="AJ1555" s="128" t="s">
        <v>46</v>
      </c>
      <c r="AK1555" s="128" t="s">
        <v>46</v>
      </c>
    </row>
    <row r="1556" spans="1:37" ht="14.75" customHeight="1" x14ac:dyDescent="0.35">
      <c r="A1556" s="8"/>
      <c r="B1556" s="129">
        <v>41994687000105</v>
      </c>
      <c r="C1556" s="125" t="s">
        <v>9358</v>
      </c>
      <c r="D1556" s="122"/>
      <c r="E1556" s="126" t="s">
        <v>2793</v>
      </c>
      <c r="F1556" s="126" t="s">
        <v>163</v>
      </c>
      <c r="G1556" s="126" t="s">
        <v>3547</v>
      </c>
      <c r="H1556" s="127">
        <v>1</v>
      </c>
      <c r="I1556" s="127">
        <v>1</v>
      </c>
      <c r="J1556" s="127">
        <v>1</v>
      </c>
      <c r="K1556" s="126" t="s">
        <v>8021</v>
      </c>
      <c r="L1556" s="126" t="s">
        <v>7433</v>
      </c>
      <c r="M1556" s="153">
        <v>8.199999999999999E-3</v>
      </c>
      <c r="N1556" s="128" t="s">
        <v>46</v>
      </c>
      <c r="O1556" s="155">
        <v>44377</v>
      </c>
      <c r="P1556" s="153">
        <v>1.8945164439999999E-2</v>
      </c>
      <c r="Q1556" s="153">
        <v>0.12563768281999999</v>
      </c>
      <c r="R1556" s="153">
        <v>8.1080953728999997E-2</v>
      </c>
      <c r="S1556" s="153">
        <v>0.16808125641999999</v>
      </c>
      <c r="T1556" s="153">
        <v>0.29299128554999998</v>
      </c>
      <c r="U1556" s="153">
        <v>1.5529710887999999</v>
      </c>
      <c r="V1556" s="153">
        <v>1.2125001564</v>
      </c>
      <c r="W1556" s="153">
        <v>0.60894582118000007</v>
      </c>
      <c r="X1556" s="153">
        <v>0.65064298331000003</v>
      </c>
      <c r="Y1556" s="153">
        <v>0.68545344494000005</v>
      </c>
      <c r="Z1556" s="153">
        <v>6.0164046919E-2</v>
      </c>
      <c r="AA1556" s="153">
        <v>5.4956949794999994E-2</v>
      </c>
      <c r="AB1556" s="178">
        <v>-0.73907566549000003</v>
      </c>
      <c r="AC1556" s="177">
        <v>-0.54666934042000004</v>
      </c>
      <c r="AD1556" s="153">
        <v>-5.5661688332999996E-2</v>
      </c>
      <c r="AE1556" s="153">
        <v>-7.3936628891999992E-2</v>
      </c>
      <c r="AF1556" s="181">
        <v>13.995167</v>
      </c>
      <c r="AG1556" s="180">
        <v>1470694.8761</v>
      </c>
      <c r="AH1556" s="180">
        <v>147193.47699</v>
      </c>
      <c r="AI1556" s="128" t="s">
        <v>46</v>
      </c>
      <c r="AJ1556" s="128" t="s">
        <v>46</v>
      </c>
      <c r="AK1556" s="128" t="s">
        <v>46</v>
      </c>
    </row>
    <row r="1557" spans="1:37" ht="14.75" customHeight="1" x14ac:dyDescent="0.35">
      <c r="A1557" s="8"/>
      <c r="B1557" s="129">
        <v>58666203000100</v>
      </c>
      <c r="C1557" s="125" t="s">
        <v>9359</v>
      </c>
      <c r="D1557" s="122"/>
      <c r="E1557" s="126" t="s">
        <v>2793</v>
      </c>
      <c r="F1557" s="126" t="s">
        <v>163</v>
      </c>
      <c r="G1557" s="126" t="s">
        <v>3547</v>
      </c>
      <c r="H1557" s="127" t="s">
        <v>46</v>
      </c>
      <c r="I1557" s="127" t="s">
        <v>46</v>
      </c>
      <c r="J1557" s="127" t="s">
        <v>46</v>
      </c>
      <c r="K1557" s="126" t="s">
        <v>7497</v>
      </c>
      <c r="L1557" s="126" t="s">
        <v>7484</v>
      </c>
      <c r="M1557" s="153">
        <v>8.199999999999999E-3</v>
      </c>
      <c r="N1557" s="128" t="s">
        <v>46</v>
      </c>
      <c r="O1557" s="155">
        <v>45688</v>
      </c>
      <c r="P1557" s="153">
        <v>2.1640845273999999E-2</v>
      </c>
      <c r="Q1557" s="153" t="s">
        <v>46</v>
      </c>
      <c r="R1557" s="153" t="s">
        <v>46</v>
      </c>
      <c r="S1557" s="153" t="s">
        <v>46</v>
      </c>
      <c r="T1557" s="153" t="s">
        <v>46</v>
      </c>
      <c r="U1557" s="153">
        <v>1.7739411635</v>
      </c>
      <c r="V1557" s="153" t="s">
        <v>46</v>
      </c>
      <c r="W1557" s="153" t="s">
        <v>46</v>
      </c>
      <c r="X1557" s="153" t="s">
        <v>46</v>
      </c>
      <c r="Y1557" s="153" t="s">
        <v>46</v>
      </c>
      <c r="Z1557" s="153" t="s">
        <v>46</v>
      </c>
      <c r="AA1557" s="153">
        <v>1.8046530796999999E-2</v>
      </c>
      <c r="AB1557" s="178" t="s">
        <v>46</v>
      </c>
      <c r="AC1557" s="177">
        <v>0.11507404937</v>
      </c>
      <c r="AD1557" s="153">
        <v>-4.0873465089999996E-3</v>
      </c>
      <c r="AE1557" s="153">
        <v>-4.0873465089999996E-3</v>
      </c>
      <c r="AF1557" s="181">
        <v>1.093925</v>
      </c>
      <c r="AG1557" s="180">
        <v>55444.15857</v>
      </c>
      <c r="AH1557" s="180">
        <v>40839.440419999999</v>
      </c>
      <c r="AI1557" s="128" t="s">
        <v>46</v>
      </c>
      <c r="AJ1557" s="128" t="s">
        <v>46</v>
      </c>
      <c r="AK1557" s="128" t="s">
        <v>46</v>
      </c>
    </row>
    <row r="1558" spans="1:37" ht="14.75" customHeight="1" x14ac:dyDescent="0.35">
      <c r="A1558" s="8"/>
      <c r="B1558" s="129">
        <v>46472095000147</v>
      </c>
      <c r="C1558" s="125" t="s">
        <v>9360</v>
      </c>
      <c r="D1558" s="122"/>
      <c r="E1558" s="126" t="s">
        <v>2793</v>
      </c>
      <c r="F1558" s="126" t="s">
        <v>163</v>
      </c>
      <c r="G1558" s="126" t="s">
        <v>3547</v>
      </c>
      <c r="H1558" s="127">
        <v>50000</v>
      </c>
      <c r="I1558" s="127">
        <v>1</v>
      </c>
      <c r="J1558" s="127">
        <v>50000</v>
      </c>
      <c r="K1558" s="126" t="s">
        <v>215</v>
      </c>
      <c r="L1558" s="126" t="s">
        <v>216</v>
      </c>
      <c r="M1558" s="153">
        <v>4.6999999999999993E-3</v>
      </c>
      <c r="N1558" s="128" t="s">
        <v>7488</v>
      </c>
      <c r="O1558" s="155">
        <v>44778</v>
      </c>
      <c r="P1558" s="153">
        <v>2.5518264948999999E-2</v>
      </c>
      <c r="Q1558" s="153">
        <v>0.16936716600000001</v>
      </c>
      <c r="R1558" s="153">
        <v>0.14072172673</v>
      </c>
      <c r="S1558" s="153">
        <v>0.28074155567999998</v>
      </c>
      <c r="T1558" s="153">
        <v>0.47742187223000004</v>
      </c>
      <c r="U1558" s="153">
        <v>2.0917806139000001</v>
      </c>
      <c r="V1558" s="153">
        <v>1.6345232627999999</v>
      </c>
      <c r="W1558" s="153">
        <v>1.0568685185</v>
      </c>
      <c r="X1558" s="153">
        <v>1.0867512963999999</v>
      </c>
      <c r="Y1558" s="153">
        <v>1.1169290116999999</v>
      </c>
      <c r="Z1558" s="153">
        <v>3.2089839092999999E-2</v>
      </c>
      <c r="AA1558" s="153">
        <v>5.7958644355000005E-2</v>
      </c>
      <c r="AB1558" s="178">
        <v>0.22629173517000001</v>
      </c>
      <c r="AC1558" s="177">
        <v>0.19208616762</v>
      </c>
      <c r="AD1558" s="153">
        <v>-2.9719379644E-2</v>
      </c>
      <c r="AE1558" s="153">
        <v>-7.4412919800000005E-2</v>
      </c>
      <c r="AF1558" s="181">
        <v>1.4994000000000001</v>
      </c>
      <c r="AG1558" s="180">
        <v>134923.15166999999</v>
      </c>
      <c r="AH1558" s="180">
        <v>0</v>
      </c>
      <c r="AI1558" s="128" t="s">
        <v>46</v>
      </c>
      <c r="AJ1558" s="128" t="s">
        <v>46</v>
      </c>
      <c r="AK1558" s="128" t="s">
        <v>46</v>
      </c>
    </row>
    <row r="1559" spans="1:37" ht="14.75" customHeight="1" x14ac:dyDescent="0.35">
      <c r="A1559" s="8"/>
      <c r="B1559" s="129">
        <v>53074193000191</v>
      </c>
      <c r="C1559" s="125" t="s">
        <v>9361</v>
      </c>
      <c r="D1559" s="122"/>
      <c r="E1559" s="126" t="s">
        <v>2793</v>
      </c>
      <c r="F1559" s="126" t="s">
        <v>163</v>
      </c>
      <c r="G1559" s="126" t="s">
        <v>3547</v>
      </c>
      <c r="H1559" s="127" t="s">
        <v>46</v>
      </c>
      <c r="I1559" s="127" t="s">
        <v>46</v>
      </c>
      <c r="J1559" s="127" t="s">
        <v>46</v>
      </c>
      <c r="K1559" s="126" t="s">
        <v>46</v>
      </c>
      <c r="L1559" s="126" t="s">
        <v>46</v>
      </c>
      <c r="M1559" s="153">
        <v>3.7000000000000002E-3</v>
      </c>
      <c r="N1559" s="128" t="s">
        <v>46</v>
      </c>
      <c r="O1559" s="155">
        <v>45404</v>
      </c>
      <c r="P1559" s="153">
        <v>2.3823210119999997E-2</v>
      </c>
      <c r="Q1559" s="153">
        <v>0.21355985448999998</v>
      </c>
      <c r="R1559" s="153">
        <v>0.14001170672000002</v>
      </c>
      <c r="S1559" s="153" t="s">
        <v>46</v>
      </c>
      <c r="T1559" s="153" t="s">
        <v>46</v>
      </c>
      <c r="U1559" s="153">
        <v>1.9528337522000001</v>
      </c>
      <c r="V1559" s="153">
        <v>2.0610166563000001</v>
      </c>
      <c r="W1559" s="153">
        <v>1.0515360242</v>
      </c>
      <c r="X1559" s="153" t="s">
        <v>46</v>
      </c>
      <c r="Y1559" s="153" t="s">
        <v>46</v>
      </c>
      <c r="Z1559" s="153">
        <v>5.8930015184000005E-2</v>
      </c>
      <c r="AA1559" s="153">
        <v>5.8553350656000001E-2</v>
      </c>
      <c r="AB1559" s="178">
        <v>0.13313412011</v>
      </c>
      <c r="AC1559" s="177">
        <v>-0.15278035540000001</v>
      </c>
      <c r="AD1559" s="153">
        <v>-6.7057522403999995E-2</v>
      </c>
      <c r="AE1559" s="153">
        <v>-7.2647514440999997E-2</v>
      </c>
      <c r="AF1559" s="181">
        <v>1.166623</v>
      </c>
      <c r="AG1559" s="180">
        <v>292992.45111000002</v>
      </c>
      <c r="AH1559" s="180">
        <v>0</v>
      </c>
      <c r="AI1559" s="128" t="s">
        <v>46</v>
      </c>
      <c r="AJ1559" s="128" t="s">
        <v>46</v>
      </c>
      <c r="AK1559" s="128" t="s">
        <v>46</v>
      </c>
    </row>
    <row r="1560" spans="1:37" ht="14.75" customHeight="1" x14ac:dyDescent="0.35">
      <c r="A1560" s="8"/>
      <c r="B1560" s="129">
        <v>54856394000103</v>
      </c>
      <c r="C1560" s="125" t="s">
        <v>9362</v>
      </c>
      <c r="D1560" s="122"/>
      <c r="E1560" s="126" t="s">
        <v>2793</v>
      </c>
      <c r="F1560" s="126" t="s">
        <v>163</v>
      </c>
      <c r="G1560" s="126" t="s">
        <v>3547</v>
      </c>
      <c r="H1560" s="127">
        <v>50000</v>
      </c>
      <c r="I1560" s="127">
        <v>1</v>
      </c>
      <c r="J1560" s="127">
        <v>50000</v>
      </c>
      <c r="K1560" s="126" t="s">
        <v>215</v>
      </c>
      <c r="L1560" s="126" t="s">
        <v>216</v>
      </c>
      <c r="M1560" s="153">
        <v>3.7000000000000002E-3</v>
      </c>
      <c r="N1560" s="128" t="s">
        <v>8364</v>
      </c>
      <c r="O1560" s="155">
        <v>45411</v>
      </c>
      <c r="P1560" s="153">
        <v>2.4519217165999998E-2</v>
      </c>
      <c r="Q1560" s="153">
        <v>0.21483182913000001</v>
      </c>
      <c r="R1560" s="153">
        <v>0.14229878259000001</v>
      </c>
      <c r="S1560" s="153" t="s">
        <v>46</v>
      </c>
      <c r="T1560" s="153" t="s">
        <v>46</v>
      </c>
      <c r="U1560" s="153">
        <v>2.0098867708000001</v>
      </c>
      <c r="V1560" s="153">
        <v>2.0732921887</v>
      </c>
      <c r="W1560" s="153">
        <v>1.0687127498</v>
      </c>
      <c r="X1560" s="153" t="s">
        <v>46</v>
      </c>
      <c r="Y1560" s="153" t="s">
        <v>46</v>
      </c>
      <c r="Z1560" s="153">
        <v>5.9116002986999996E-2</v>
      </c>
      <c r="AA1560" s="153">
        <v>5.9128209286000002E-2</v>
      </c>
      <c r="AB1560" s="178">
        <v>0.16731351245000001</v>
      </c>
      <c r="AC1560" s="177">
        <v>-0.20876316205000001</v>
      </c>
      <c r="AD1560" s="153">
        <v>-6.6181756920000001E-2</v>
      </c>
      <c r="AE1560" s="153">
        <v>-7.2516414230999998E-2</v>
      </c>
      <c r="AF1560" s="181">
        <v>1.1588050000000001</v>
      </c>
      <c r="AG1560" s="180">
        <v>237446.21434999999</v>
      </c>
      <c r="AH1560" s="180">
        <v>0</v>
      </c>
      <c r="AI1560" s="128" t="s">
        <v>46</v>
      </c>
      <c r="AJ1560" s="128" t="s">
        <v>46</v>
      </c>
      <c r="AK1560" s="128" t="s">
        <v>46</v>
      </c>
    </row>
    <row r="1561" spans="1:37" ht="14.75" customHeight="1" x14ac:dyDescent="0.35">
      <c r="A1561" s="8"/>
      <c r="B1561" s="129">
        <v>46479870000196</v>
      </c>
      <c r="C1561" s="125" t="s">
        <v>9363</v>
      </c>
      <c r="D1561" s="122"/>
      <c r="E1561" s="126" t="s">
        <v>2793</v>
      </c>
      <c r="F1561" s="126" t="s">
        <v>163</v>
      </c>
      <c r="G1561" s="126" t="s">
        <v>3547</v>
      </c>
      <c r="H1561" s="127">
        <v>50000</v>
      </c>
      <c r="I1561" s="127">
        <v>1</v>
      </c>
      <c r="J1561" s="127">
        <v>1</v>
      </c>
      <c r="K1561" s="126" t="s">
        <v>215</v>
      </c>
      <c r="L1561" s="126" t="s">
        <v>216</v>
      </c>
      <c r="M1561" s="153">
        <v>3.7000000000000002E-3</v>
      </c>
      <c r="N1561" s="128" t="s">
        <v>8364</v>
      </c>
      <c r="O1561" s="155">
        <v>45477</v>
      </c>
      <c r="P1561" s="153">
        <v>2.2202636446000002E-2</v>
      </c>
      <c r="Q1561" s="153">
        <v>0.21304743036000001</v>
      </c>
      <c r="R1561" s="153">
        <v>0.14187090331999999</v>
      </c>
      <c r="S1561" s="153" t="s">
        <v>46</v>
      </c>
      <c r="T1561" s="153" t="s">
        <v>46</v>
      </c>
      <c r="U1561" s="153">
        <v>1.8199922522</v>
      </c>
      <c r="V1561" s="153">
        <v>2.0560713698000002</v>
      </c>
      <c r="W1561" s="153">
        <v>1.0654992294999999</v>
      </c>
      <c r="X1561" s="153" t="s">
        <v>46</v>
      </c>
      <c r="Y1561" s="153" t="s">
        <v>46</v>
      </c>
      <c r="Z1561" s="153">
        <v>5.8193823258000002E-2</v>
      </c>
      <c r="AA1561" s="153">
        <v>5.7379259490000001E-2</v>
      </c>
      <c r="AB1561" s="178">
        <v>0.16248505878</v>
      </c>
      <c r="AC1561" s="177">
        <v>-8.6224031357999997E-2</v>
      </c>
      <c r="AD1561" s="153">
        <v>-6.5121782530999997E-2</v>
      </c>
      <c r="AE1561" s="153">
        <v>-7.0388936838000002E-2</v>
      </c>
      <c r="AF1561" s="181">
        <v>1.151683</v>
      </c>
      <c r="AG1561" s="180">
        <v>149741.76595</v>
      </c>
      <c r="AH1561" s="180">
        <v>0</v>
      </c>
      <c r="AI1561" s="128" t="s">
        <v>46</v>
      </c>
      <c r="AJ1561" s="128" t="s">
        <v>46</v>
      </c>
      <c r="AK1561" s="128" t="s">
        <v>46</v>
      </c>
    </row>
    <row r="1562" spans="1:37" ht="14.75" customHeight="1" x14ac:dyDescent="0.35">
      <c r="A1562" s="8"/>
      <c r="B1562" s="129">
        <v>59623578000147</v>
      </c>
      <c r="C1562" s="125" t="s">
        <v>9364</v>
      </c>
      <c r="D1562" s="122"/>
      <c r="E1562" s="126" t="s">
        <v>2793</v>
      </c>
      <c r="F1562" s="126" t="s">
        <v>163</v>
      </c>
      <c r="G1562" s="126" t="s">
        <v>3547</v>
      </c>
      <c r="H1562" s="127" t="s">
        <v>46</v>
      </c>
      <c r="I1562" s="127" t="s">
        <v>46</v>
      </c>
      <c r="J1562" s="127" t="s">
        <v>46</v>
      </c>
      <c r="K1562" s="126" t="s">
        <v>46</v>
      </c>
      <c r="L1562" s="126" t="s">
        <v>46</v>
      </c>
      <c r="M1562" s="153">
        <v>3.7000000000000002E-3</v>
      </c>
      <c r="N1562" s="128" t="s">
        <v>46</v>
      </c>
      <c r="O1562" s="155">
        <v>45715</v>
      </c>
      <c r="P1562" s="153">
        <v>2.4795906261999998E-2</v>
      </c>
      <c r="Q1562" s="153" t="s">
        <v>46</v>
      </c>
      <c r="R1562" s="153" t="s">
        <v>46</v>
      </c>
      <c r="S1562" s="153" t="s">
        <v>46</v>
      </c>
      <c r="T1562" s="153" t="s">
        <v>46</v>
      </c>
      <c r="U1562" s="153">
        <v>2.0325675012</v>
      </c>
      <c r="V1562" s="153" t="s">
        <v>46</v>
      </c>
      <c r="W1562" s="153" t="s">
        <v>46</v>
      </c>
      <c r="X1562" s="153" t="s">
        <v>46</v>
      </c>
      <c r="Y1562" s="153" t="s">
        <v>46</v>
      </c>
      <c r="Z1562" s="153" t="s">
        <v>46</v>
      </c>
      <c r="AA1562" s="153">
        <v>4.384150748E-2</v>
      </c>
      <c r="AB1562" s="178" t="s">
        <v>46</v>
      </c>
      <c r="AC1562" s="177">
        <v>2.1524063822000001</v>
      </c>
      <c r="AD1562" s="153">
        <v>-2.2418268672999998E-2</v>
      </c>
      <c r="AE1562" s="153">
        <v>-2.2418268672999998E-2</v>
      </c>
      <c r="AF1562" s="181">
        <v>1.140315</v>
      </c>
      <c r="AG1562" s="180">
        <v>65056.036659999998</v>
      </c>
      <c r="AH1562" s="180">
        <v>0</v>
      </c>
      <c r="AI1562" s="128" t="s">
        <v>46</v>
      </c>
      <c r="AJ1562" s="128" t="s">
        <v>46</v>
      </c>
      <c r="AK1562" s="128" t="s">
        <v>46</v>
      </c>
    </row>
    <row r="1563" spans="1:37" ht="14.75" customHeight="1" x14ac:dyDescent="0.35">
      <c r="A1563" s="8"/>
      <c r="B1563" s="129">
        <v>60607059000174</v>
      </c>
      <c r="C1563" s="125" t="s">
        <v>9365</v>
      </c>
      <c r="D1563" s="122"/>
      <c r="E1563" s="126" t="s">
        <v>2793</v>
      </c>
      <c r="F1563" s="126" t="s">
        <v>163</v>
      </c>
      <c r="G1563" s="126" t="s">
        <v>3547</v>
      </c>
      <c r="H1563" s="127" t="s">
        <v>46</v>
      </c>
      <c r="I1563" s="127" t="s">
        <v>46</v>
      </c>
      <c r="J1563" s="127" t="s">
        <v>46</v>
      </c>
      <c r="K1563" s="126" t="s">
        <v>46</v>
      </c>
      <c r="L1563" s="126" t="s">
        <v>46</v>
      </c>
      <c r="M1563" s="153">
        <v>3.7000000000000002E-3</v>
      </c>
      <c r="N1563" s="128" t="s">
        <v>46</v>
      </c>
      <c r="O1563" s="155">
        <v>45784</v>
      </c>
      <c r="P1563" s="153" t="s">
        <v>46</v>
      </c>
      <c r="Q1563" s="153" t="s">
        <v>46</v>
      </c>
      <c r="R1563" s="153" t="s">
        <v>46</v>
      </c>
      <c r="S1563" s="153" t="s">
        <v>46</v>
      </c>
      <c r="T1563" s="153" t="s">
        <v>46</v>
      </c>
      <c r="U1563" s="153" t="s">
        <v>46</v>
      </c>
      <c r="V1563" s="153" t="s">
        <v>46</v>
      </c>
      <c r="W1563" s="153" t="s">
        <v>46</v>
      </c>
      <c r="X1563" s="153" t="s">
        <v>46</v>
      </c>
      <c r="Y1563" s="153" t="s">
        <v>46</v>
      </c>
      <c r="Z1563" s="153" t="s">
        <v>46</v>
      </c>
      <c r="AA1563" s="153">
        <v>3.2765163505999999E-2</v>
      </c>
      <c r="AB1563" s="178" t="s">
        <v>46</v>
      </c>
      <c r="AC1563" s="177">
        <v>1.7288004345000001</v>
      </c>
      <c r="AD1563" s="153">
        <v>-8.5888942837000007E-3</v>
      </c>
      <c r="AE1563" s="153">
        <v>-8.5888942837000007E-3</v>
      </c>
      <c r="AF1563" s="181">
        <v>1.082001</v>
      </c>
      <c r="AG1563" s="180">
        <v>276663.75780000002</v>
      </c>
      <c r="AH1563" s="180">
        <v>256105.47657</v>
      </c>
      <c r="AI1563" s="128" t="s">
        <v>46</v>
      </c>
      <c r="AJ1563" s="128" t="s">
        <v>46</v>
      </c>
      <c r="AK1563" s="128" t="s">
        <v>46</v>
      </c>
    </row>
    <row r="1564" spans="1:37" ht="14.75" customHeight="1" x14ac:dyDescent="0.35">
      <c r="A1564" s="8"/>
      <c r="B1564" s="129">
        <v>54496707000160</v>
      </c>
      <c r="C1564" s="125" t="s">
        <v>9366</v>
      </c>
      <c r="D1564" s="122"/>
      <c r="E1564" s="126" t="s">
        <v>2793</v>
      </c>
      <c r="F1564" s="126" t="s">
        <v>163</v>
      </c>
      <c r="G1564" s="126" t="s">
        <v>3547</v>
      </c>
      <c r="H1564" s="127" t="s">
        <v>46</v>
      </c>
      <c r="I1564" s="127" t="s">
        <v>46</v>
      </c>
      <c r="J1564" s="127" t="s">
        <v>46</v>
      </c>
      <c r="K1564" s="126" t="s">
        <v>8021</v>
      </c>
      <c r="L1564" s="126" t="s">
        <v>7433</v>
      </c>
      <c r="M1564" s="153">
        <v>8.199999999999999E-3</v>
      </c>
      <c r="N1564" s="128" t="s">
        <v>46</v>
      </c>
      <c r="O1564" s="155">
        <v>45383</v>
      </c>
      <c r="P1564" s="153">
        <v>2.7804407160000003E-2</v>
      </c>
      <c r="Q1564" s="153">
        <v>0.13496272341999999</v>
      </c>
      <c r="R1564" s="153">
        <v>0.16514809604</v>
      </c>
      <c r="S1564" s="153" t="s">
        <v>46</v>
      </c>
      <c r="T1564" s="153" t="s">
        <v>46</v>
      </c>
      <c r="U1564" s="153">
        <v>2.2791800302</v>
      </c>
      <c r="V1564" s="153">
        <v>1.3024939618</v>
      </c>
      <c r="W1564" s="153">
        <v>1.2403189446</v>
      </c>
      <c r="X1564" s="153" t="s">
        <v>46</v>
      </c>
      <c r="Y1564" s="153" t="s">
        <v>46</v>
      </c>
      <c r="Z1564" s="153">
        <v>1.5678491108000001E-2</v>
      </c>
      <c r="AA1564" s="153">
        <v>1.3138717274000001E-2</v>
      </c>
      <c r="AB1564" s="178">
        <v>1.8306353988999999</v>
      </c>
      <c r="AC1564" s="177">
        <v>1.8037729355000001</v>
      </c>
      <c r="AD1564" s="153">
        <v>-9.0268228731000006E-3</v>
      </c>
      <c r="AE1564" s="153">
        <v>-9.0268228731000006E-3</v>
      </c>
      <c r="AF1564" s="181">
        <v>1.2340199999999999</v>
      </c>
      <c r="AG1564" s="180">
        <v>10853432.372</v>
      </c>
      <c r="AH1564" s="180">
        <v>3687070.6878999998</v>
      </c>
      <c r="AI1564" s="128" t="s">
        <v>46</v>
      </c>
      <c r="AJ1564" s="128" t="s">
        <v>46</v>
      </c>
      <c r="AK1564" s="128" t="s">
        <v>46</v>
      </c>
    </row>
    <row r="1565" spans="1:37" ht="14.75" customHeight="1" x14ac:dyDescent="0.35">
      <c r="A1565" s="8"/>
      <c r="B1565" s="129">
        <v>45512145000100</v>
      </c>
      <c r="C1565" s="125" t="s">
        <v>9367</v>
      </c>
      <c r="D1565" s="122"/>
      <c r="E1565" s="126" t="s">
        <v>2793</v>
      </c>
      <c r="F1565" s="126" t="s">
        <v>163</v>
      </c>
      <c r="G1565" s="126" t="s">
        <v>3547</v>
      </c>
      <c r="H1565" s="127">
        <v>100</v>
      </c>
      <c r="I1565" s="127">
        <v>1</v>
      </c>
      <c r="J1565" s="127">
        <v>100</v>
      </c>
      <c r="K1565" s="126" t="s">
        <v>8021</v>
      </c>
      <c r="L1565" s="126" t="s">
        <v>7433</v>
      </c>
      <c r="M1565" s="153">
        <v>8.5000000000000006E-3</v>
      </c>
      <c r="N1565" s="128" t="s">
        <v>46</v>
      </c>
      <c r="O1565" s="155">
        <v>44831</v>
      </c>
      <c r="P1565" s="153">
        <v>2.9245554185999997E-2</v>
      </c>
      <c r="Q1565" s="153">
        <v>0.14633102779999999</v>
      </c>
      <c r="R1565" s="153">
        <v>0.17459165602999999</v>
      </c>
      <c r="S1565" s="153">
        <v>0.36432882309999998</v>
      </c>
      <c r="T1565" s="153">
        <v>0.54627916445000002</v>
      </c>
      <c r="U1565" s="153">
        <v>2.3973135873999998</v>
      </c>
      <c r="V1565" s="153">
        <v>1.4122068323999999</v>
      </c>
      <c r="W1565" s="153">
        <v>1.3112433249</v>
      </c>
      <c r="X1565" s="153">
        <v>1.4103178273000001</v>
      </c>
      <c r="Y1565" s="153">
        <v>1.2780207249</v>
      </c>
      <c r="Z1565" s="153">
        <v>1.8808655712000001E-2</v>
      </c>
      <c r="AA1565" s="153">
        <v>1.6816916912000001E-2</v>
      </c>
      <c r="AB1565" s="178">
        <v>1.9761874443</v>
      </c>
      <c r="AC1565" s="177">
        <v>1.6015685139</v>
      </c>
      <c r="AD1565" s="153">
        <v>-9.1579890838E-3</v>
      </c>
      <c r="AE1565" s="153">
        <v>-9.1579890838E-3</v>
      </c>
      <c r="AF1565" s="181">
        <v>1.5472493</v>
      </c>
      <c r="AG1565" s="180">
        <v>129699.98315</v>
      </c>
      <c r="AH1565" s="180">
        <v>-6068.9561599999997</v>
      </c>
      <c r="AI1565" s="128" t="s">
        <v>46</v>
      </c>
      <c r="AJ1565" s="128" t="s">
        <v>46</v>
      </c>
      <c r="AK1565" s="128" t="s">
        <v>46</v>
      </c>
    </row>
    <row r="1566" spans="1:37" ht="14.75" customHeight="1" x14ac:dyDescent="0.35">
      <c r="A1566" s="8"/>
      <c r="B1566" s="129">
        <v>42380161000106</v>
      </c>
      <c r="C1566" s="125" t="s">
        <v>9368</v>
      </c>
      <c r="D1566" s="122"/>
      <c r="E1566" s="126" t="s">
        <v>2793</v>
      </c>
      <c r="F1566" s="126" t="s">
        <v>163</v>
      </c>
      <c r="G1566" s="126" t="s">
        <v>3547</v>
      </c>
      <c r="H1566" s="127">
        <v>1</v>
      </c>
      <c r="I1566" s="127">
        <v>1</v>
      </c>
      <c r="J1566" s="127">
        <v>1</v>
      </c>
      <c r="K1566" s="126" t="s">
        <v>8021</v>
      </c>
      <c r="L1566" s="126" t="s">
        <v>7433</v>
      </c>
      <c r="M1566" s="153">
        <v>8.199999999999999E-3</v>
      </c>
      <c r="N1566" s="128" t="s">
        <v>46</v>
      </c>
      <c r="O1566" s="155">
        <v>44498</v>
      </c>
      <c r="P1566" s="153">
        <v>2.8820310392E-2</v>
      </c>
      <c r="Q1566" s="153">
        <v>0.14287085282</v>
      </c>
      <c r="R1566" s="153">
        <v>0.17201883904999998</v>
      </c>
      <c r="S1566" s="153">
        <v>0.35649330722</v>
      </c>
      <c r="T1566" s="153">
        <v>0.54199420625000005</v>
      </c>
      <c r="U1566" s="153">
        <v>2.3624555464000001</v>
      </c>
      <c r="V1566" s="153">
        <v>1.3788134857000001</v>
      </c>
      <c r="W1566" s="153">
        <v>1.2919205854</v>
      </c>
      <c r="X1566" s="153">
        <v>1.3799865248000001</v>
      </c>
      <c r="Y1566" s="153">
        <v>1.2679960604</v>
      </c>
      <c r="Z1566" s="153">
        <v>1.6841851778000003E-2</v>
      </c>
      <c r="AA1566" s="153">
        <v>1.4880501536999999E-2</v>
      </c>
      <c r="AB1566" s="178">
        <v>2.0704188914000001</v>
      </c>
      <c r="AC1566" s="177">
        <v>1.5811804522999999</v>
      </c>
      <c r="AD1566" s="153">
        <v>-8.4943068679000002E-3</v>
      </c>
      <c r="AE1566" s="153">
        <v>-8.4943068679000002E-3</v>
      </c>
      <c r="AF1566" s="181">
        <v>17.243728000000001</v>
      </c>
      <c r="AG1566" s="180">
        <v>7169874.9046999998</v>
      </c>
      <c r="AH1566" s="180">
        <v>-273339.76546999998</v>
      </c>
      <c r="AI1566" s="128" t="s">
        <v>46</v>
      </c>
      <c r="AJ1566" s="128" t="s">
        <v>46</v>
      </c>
      <c r="AK1566" s="128" t="s">
        <v>46</v>
      </c>
    </row>
    <row r="1567" spans="1:37" ht="14.75" customHeight="1" x14ac:dyDescent="0.35">
      <c r="A1567" s="8"/>
      <c r="B1567" s="129">
        <v>48133451000123</v>
      </c>
      <c r="C1567" s="125" t="s">
        <v>9369</v>
      </c>
      <c r="D1567" s="122"/>
      <c r="E1567" s="126" t="s">
        <v>2793</v>
      </c>
      <c r="F1567" s="126" t="s">
        <v>163</v>
      </c>
      <c r="G1567" s="126" t="s">
        <v>3547</v>
      </c>
      <c r="H1567" s="127">
        <v>50000</v>
      </c>
      <c r="I1567" s="127">
        <v>1</v>
      </c>
      <c r="J1567" s="127">
        <v>50000</v>
      </c>
      <c r="K1567" s="126" t="s">
        <v>215</v>
      </c>
      <c r="L1567" s="126" t="s">
        <v>216</v>
      </c>
      <c r="M1567" s="153">
        <v>4.6999999999999993E-3</v>
      </c>
      <c r="N1567" s="128" t="s">
        <v>3553</v>
      </c>
      <c r="O1567" s="155">
        <v>44907</v>
      </c>
      <c r="P1567" s="153">
        <v>2.5724928815000003E-2</v>
      </c>
      <c r="Q1567" s="153">
        <v>0.16971461346000002</v>
      </c>
      <c r="R1567" s="153">
        <v>0.14479569533</v>
      </c>
      <c r="S1567" s="153">
        <v>0.28975826812</v>
      </c>
      <c r="T1567" s="153" t="s">
        <v>46</v>
      </c>
      <c r="U1567" s="153">
        <v>2.1087212432999998</v>
      </c>
      <c r="V1567" s="153">
        <v>1.6378763976999999</v>
      </c>
      <c r="W1567" s="153">
        <v>1.0874654224</v>
      </c>
      <c r="X1567" s="153">
        <v>1.1216550137999999</v>
      </c>
      <c r="Y1567" s="153" t="s">
        <v>46</v>
      </c>
      <c r="Z1567" s="153">
        <v>3.0465529812E-2</v>
      </c>
      <c r="AA1567" s="153">
        <v>4.0721198615000002E-2</v>
      </c>
      <c r="AB1567" s="178">
        <v>0.35592353037000002</v>
      </c>
      <c r="AC1567" s="177">
        <v>0.89481622689999996</v>
      </c>
      <c r="AD1567" s="153">
        <v>-2.6664233609000002E-2</v>
      </c>
      <c r="AE1567" s="153">
        <v>-2.6664233609000002E-2</v>
      </c>
      <c r="AF1567" s="181">
        <v>1.5356609999999999</v>
      </c>
      <c r="AG1567" s="180">
        <v>84776.748819999993</v>
      </c>
      <c r="AH1567" s="180">
        <v>0</v>
      </c>
      <c r="AI1567" s="128" t="s">
        <v>46</v>
      </c>
      <c r="AJ1567" s="128" t="s">
        <v>46</v>
      </c>
      <c r="AK1567" s="128" t="s">
        <v>46</v>
      </c>
    </row>
    <row r="1568" spans="1:37" ht="14.75" customHeight="1" x14ac:dyDescent="0.35">
      <c r="A1568" s="8"/>
      <c r="B1568" s="129">
        <v>57724721000161</v>
      </c>
      <c r="C1568" s="125" t="s">
        <v>9370</v>
      </c>
      <c r="D1568" s="122"/>
      <c r="E1568" s="126" t="s">
        <v>2793</v>
      </c>
      <c r="F1568" s="126" t="s">
        <v>163</v>
      </c>
      <c r="G1568" s="126" t="s">
        <v>3547</v>
      </c>
      <c r="H1568" s="127" t="s">
        <v>46</v>
      </c>
      <c r="I1568" s="127" t="s">
        <v>46</v>
      </c>
      <c r="J1568" s="127" t="s">
        <v>46</v>
      </c>
      <c r="K1568" s="126" t="s">
        <v>8021</v>
      </c>
      <c r="L1568" s="126" t="s">
        <v>7433</v>
      </c>
      <c r="M1568" s="153">
        <v>8.5000000000000006E-3</v>
      </c>
      <c r="N1568" s="128" t="s">
        <v>46</v>
      </c>
      <c r="O1568" s="155">
        <v>45596</v>
      </c>
      <c r="P1568" s="153">
        <v>2.7880270332000003E-2</v>
      </c>
      <c r="Q1568" s="153">
        <v>0.13506672376999998</v>
      </c>
      <c r="R1568" s="153" t="s">
        <v>46</v>
      </c>
      <c r="S1568" s="153" t="s">
        <v>46</v>
      </c>
      <c r="T1568" s="153" t="s">
        <v>46</v>
      </c>
      <c r="U1568" s="153">
        <v>2.2853986785</v>
      </c>
      <c r="V1568" s="153">
        <v>1.3034976451</v>
      </c>
      <c r="W1568" s="153" t="s">
        <v>46</v>
      </c>
      <c r="X1568" s="153" t="s">
        <v>46</v>
      </c>
      <c r="Y1568" s="153" t="s">
        <v>46</v>
      </c>
      <c r="Z1568" s="153">
        <v>1.6361049784999998E-2</v>
      </c>
      <c r="AA1568" s="153">
        <v>1.6361049784999998E-2</v>
      </c>
      <c r="AB1568" s="178">
        <v>1.9307713225000001</v>
      </c>
      <c r="AC1568" s="177">
        <v>1.9307713225000001</v>
      </c>
      <c r="AD1568" s="153">
        <v>-9.1583914874000007E-3</v>
      </c>
      <c r="AE1568" s="153">
        <v>-9.1583914874000007E-3</v>
      </c>
      <c r="AF1568" s="181">
        <v>1.1544296000000001</v>
      </c>
      <c r="AG1568" s="180">
        <v>51038.91691</v>
      </c>
      <c r="AH1568" s="180">
        <v>15654.738729999999</v>
      </c>
      <c r="AI1568" s="128" t="s">
        <v>46</v>
      </c>
      <c r="AJ1568" s="128" t="s">
        <v>46</v>
      </c>
      <c r="AK1568" s="128" t="s">
        <v>46</v>
      </c>
    </row>
    <row r="1569" spans="1:37" ht="14.75" customHeight="1" x14ac:dyDescent="0.35">
      <c r="A1569" s="8"/>
      <c r="B1569" s="129">
        <v>27884364000138</v>
      </c>
      <c r="C1569" s="125" t="s">
        <v>9371</v>
      </c>
      <c r="D1569" s="122" t="s">
        <v>3552</v>
      </c>
      <c r="E1569" s="126" t="s">
        <v>2793</v>
      </c>
      <c r="F1569" s="126" t="s">
        <v>163</v>
      </c>
      <c r="G1569" s="126" t="s">
        <v>3570</v>
      </c>
      <c r="H1569" s="127">
        <v>100</v>
      </c>
      <c r="I1569" s="127">
        <v>100</v>
      </c>
      <c r="J1569" s="127">
        <v>100</v>
      </c>
      <c r="K1569" s="126" t="s">
        <v>216</v>
      </c>
      <c r="L1569" s="126" t="s">
        <v>216</v>
      </c>
      <c r="M1569" s="153">
        <v>2.7000000000000001E-3</v>
      </c>
      <c r="N1569" s="128" t="s">
        <v>46</v>
      </c>
      <c r="O1569" s="155">
        <v>43248</v>
      </c>
      <c r="P1569" s="153">
        <v>1.2727701655999998E-2</v>
      </c>
      <c r="Q1569" s="153">
        <v>0.10900553690000001</v>
      </c>
      <c r="R1569" s="153">
        <v>0.13566199740000001</v>
      </c>
      <c r="S1569" s="153">
        <v>0.28528260843000003</v>
      </c>
      <c r="T1569" s="153">
        <v>0.44638912732999997</v>
      </c>
      <c r="U1569" s="153">
        <v>1.0433138631000001</v>
      </c>
      <c r="V1569" s="153">
        <v>1.0519871711</v>
      </c>
      <c r="W1569" s="153">
        <v>1.0188682126999999</v>
      </c>
      <c r="X1569" s="153">
        <v>1.1043297235</v>
      </c>
      <c r="Y1569" s="153">
        <v>1.0443278698</v>
      </c>
      <c r="Z1569" s="153">
        <v>1.7729856337E-3</v>
      </c>
      <c r="AA1569" s="153">
        <v>4.5959687107000003E-3</v>
      </c>
      <c r="AB1569" s="178">
        <v>1.5960657426</v>
      </c>
      <c r="AC1569" s="177">
        <v>1.0204410758</v>
      </c>
      <c r="AD1569" s="153">
        <v>-1.3055045386E-5</v>
      </c>
      <c r="AE1569" s="153">
        <v>-1.3810042667E-2</v>
      </c>
      <c r="AF1569" s="181">
        <v>18.867031000000001</v>
      </c>
      <c r="AG1569" s="180">
        <v>877443.34927999997</v>
      </c>
      <c r="AH1569" s="180">
        <v>100332.41608</v>
      </c>
      <c r="AI1569" s="128" t="s">
        <v>46</v>
      </c>
      <c r="AJ1569" s="128" t="s">
        <v>46</v>
      </c>
      <c r="AK1569" s="128" t="s">
        <v>46</v>
      </c>
    </row>
    <row r="1570" spans="1:37" ht="14.75" customHeight="1" x14ac:dyDescent="0.35">
      <c r="A1570" s="8"/>
      <c r="B1570" s="129">
        <v>57439794000101</v>
      </c>
      <c r="C1570" s="125" t="s">
        <v>9372</v>
      </c>
      <c r="D1570" s="122"/>
      <c r="E1570" s="126" t="s">
        <v>2793</v>
      </c>
      <c r="F1570" s="126" t="s">
        <v>163</v>
      </c>
      <c r="G1570" s="126" t="s">
        <v>4507</v>
      </c>
      <c r="H1570" s="127" t="s">
        <v>46</v>
      </c>
      <c r="I1570" s="127" t="s">
        <v>46</v>
      </c>
      <c r="J1570" s="127" t="s">
        <v>46</v>
      </c>
      <c r="K1570" s="126" t="s">
        <v>216</v>
      </c>
      <c r="L1570" s="126" t="s">
        <v>216</v>
      </c>
      <c r="M1570" s="153">
        <v>4.1999999999999997E-3</v>
      </c>
      <c r="N1570" s="128" t="s">
        <v>46</v>
      </c>
      <c r="O1570" s="155">
        <v>45565</v>
      </c>
      <c r="P1570" s="153">
        <v>1.2816265368999999E-2</v>
      </c>
      <c r="Q1570" s="153">
        <v>0.10757504736</v>
      </c>
      <c r="R1570" s="153">
        <v>0.13417899999999999</v>
      </c>
      <c r="S1570" s="153" t="s">
        <v>46</v>
      </c>
      <c r="T1570" s="153" t="s">
        <v>46</v>
      </c>
      <c r="U1570" s="153">
        <v>1.0505735987</v>
      </c>
      <c r="V1570" s="153">
        <v>1.0381818481</v>
      </c>
      <c r="W1570" s="153">
        <v>1.0077303926000001</v>
      </c>
      <c r="X1570" s="153" t="s">
        <v>46</v>
      </c>
      <c r="Y1570" s="153" t="s">
        <v>46</v>
      </c>
      <c r="Z1570" s="153">
        <v>1.5842475344000002E-3</v>
      </c>
      <c r="AA1570" s="153">
        <v>1.5842475344000002E-3</v>
      </c>
      <c r="AB1570" s="178">
        <v>0.76864637241</v>
      </c>
      <c r="AC1570" s="177">
        <v>0.76864637241</v>
      </c>
      <c r="AD1570" s="153">
        <v>-1.0159097388000001E-4</v>
      </c>
      <c r="AE1570" s="153">
        <v>-1.0159097388000001E-4</v>
      </c>
      <c r="AF1570" s="181">
        <v>1.134179</v>
      </c>
      <c r="AG1570" s="180">
        <v>1939242.7546999999</v>
      </c>
      <c r="AH1570" s="180">
        <v>822388.91714000003</v>
      </c>
      <c r="AI1570" s="128" t="s">
        <v>46</v>
      </c>
      <c r="AJ1570" s="128" t="s">
        <v>46</v>
      </c>
      <c r="AK1570" s="128" t="s">
        <v>46</v>
      </c>
    </row>
    <row r="1571" spans="1:37" ht="14.75" customHeight="1" x14ac:dyDescent="0.35">
      <c r="A1571" s="8"/>
      <c r="B1571" s="129">
        <v>13417364000113</v>
      </c>
      <c r="C1571" s="125" t="s">
        <v>9373</v>
      </c>
      <c r="D1571" s="122" t="s">
        <v>3552</v>
      </c>
      <c r="E1571" s="126" t="s">
        <v>2793</v>
      </c>
      <c r="F1571" s="126" t="s">
        <v>163</v>
      </c>
      <c r="G1571" s="126" t="s">
        <v>4507</v>
      </c>
      <c r="H1571" s="127">
        <v>500</v>
      </c>
      <c r="I1571" s="127">
        <v>100</v>
      </c>
      <c r="J1571" s="127">
        <v>500</v>
      </c>
      <c r="K1571" s="126" t="s">
        <v>216</v>
      </c>
      <c r="L1571" s="126" t="s">
        <v>216</v>
      </c>
      <c r="M1571" s="153">
        <v>3.2000000000000002E-3</v>
      </c>
      <c r="N1571" s="128" t="s">
        <v>46</v>
      </c>
      <c r="O1571" s="155">
        <v>40724</v>
      </c>
      <c r="P1571" s="153">
        <v>1.2898895666E-2</v>
      </c>
      <c r="Q1571" s="153">
        <v>0.10837821937999999</v>
      </c>
      <c r="R1571" s="153">
        <v>0.13528858908999999</v>
      </c>
      <c r="S1571" s="153">
        <v>0.28250608584999998</v>
      </c>
      <c r="T1571" s="153">
        <v>0.4412491892</v>
      </c>
      <c r="U1571" s="153">
        <v>1.0573469609999999</v>
      </c>
      <c r="V1571" s="153">
        <v>1.0459330751</v>
      </c>
      <c r="W1571" s="153">
        <v>1.0160637880000001</v>
      </c>
      <c r="X1571" s="153">
        <v>1.0935817972999999</v>
      </c>
      <c r="Y1571" s="153">
        <v>1.0323029787</v>
      </c>
      <c r="Z1571" s="153">
        <v>1.5841231391E-3</v>
      </c>
      <c r="AA1571" s="153">
        <v>4.0115739094000007E-3</v>
      </c>
      <c r="AB1571" s="178">
        <v>1.5947662975000001</v>
      </c>
      <c r="AC1571" s="177">
        <v>0.44473358575999999</v>
      </c>
      <c r="AD1571" s="153">
        <v>-9.8397763286999998E-5</v>
      </c>
      <c r="AE1571" s="153">
        <v>-1.3168759544E-2</v>
      </c>
      <c r="AF1571" s="181">
        <v>37.577840000000002</v>
      </c>
      <c r="AG1571" s="180">
        <v>6109837.3318999996</v>
      </c>
      <c r="AH1571" s="180">
        <v>188582.98165999999</v>
      </c>
      <c r="AI1571" s="128" t="s">
        <v>46</v>
      </c>
      <c r="AJ1571" s="128" t="s">
        <v>46</v>
      </c>
      <c r="AK1571" s="128" t="s">
        <v>46</v>
      </c>
    </row>
    <row r="1572" spans="1:37" ht="14.75" customHeight="1" x14ac:dyDescent="0.35">
      <c r="A1572" s="8"/>
      <c r="B1572" s="129">
        <v>8009152000167</v>
      </c>
      <c r="C1572" s="125" t="s">
        <v>9374</v>
      </c>
      <c r="D1572" s="122"/>
      <c r="E1572" s="126" t="s">
        <v>2793</v>
      </c>
      <c r="F1572" s="126" t="s">
        <v>163</v>
      </c>
      <c r="G1572" s="126" t="s">
        <v>3570</v>
      </c>
      <c r="H1572" s="127">
        <v>3000000</v>
      </c>
      <c r="I1572" s="127">
        <v>1</v>
      </c>
      <c r="J1572" s="127">
        <v>10000</v>
      </c>
      <c r="K1572" s="126" t="s">
        <v>215</v>
      </c>
      <c r="L1572" s="126" t="s">
        <v>215</v>
      </c>
      <c r="M1572" s="153">
        <v>1.5E-3</v>
      </c>
      <c r="N1572" s="128" t="s">
        <v>46</v>
      </c>
      <c r="O1572" s="155">
        <v>39014</v>
      </c>
      <c r="P1572" s="153">
        <v>1.2410216696000001E-2</v>
      </c>
      <c r="Q1572" s="153">
        <v>0.10511163917999999</v>
      </c>
      <c r="R1572" s="153">
        <v>0.13385341333</v>
      </c>
      <c r="S1572" s="153">
        <v>0.26924970264999998</v>
      </c>
      <c r="T1572" s="153">
        <v>0.42987195914999998</v>
      </c>
      <c r="U1572" s="153">
        <v>1.0172890182000001</v>
      </c>
      <c r="V1572" s="153">
        <v>1.0144080666999999</v>
      </c>
      <c r="W1572" s="153">
        <v>1.0052851250000001</v>
      </c>
      <c r="X1572" s="153">
        <v>1.0422663033000001</v>
      </c>
      <c r="Y1572" s="153">
        <v>1.0056859360999999</v>
      </c>
      <c r="Z1572" s="153">
        <v>1.0695009920999999E-3</v>
      </c>
      <c r="AA1572" s="153">
        <v>2.732543541E-3</v>
      </c>
      <c r="AB1572" s="178">
        <v>1.0793521122</v>
      </c>
      <c r="AC1572" s="177">
        <v>0.42145949008</v>
      </c>
      <c r="AD1572" s="153">
        <v>0</v>
      </c>
      <c r="AE1572" s="153">
        <v>-7.6129892607000003E-3</v>
      </c>
      <c r="AF1572" s="181">
        <v>5234.43498</v>
      </c>
      <c r="AG1572" s="180">
        <v>1855268.8502</v>
      </c>
      <c r="AH1572" s="180">
        <v>-124625.0382</v>
      </c>
      <c r="AI1572" s="128" t="s">
        <v>46</v>
      </c>
      <c r="AJ1572" s="128" t="s">
        <v>46</v>
      </c>
      <c r="AK1572" s="128" t="s">
        <v>46</v>
      </c>
    </row>
    <row r="1573" spans="1:37" ht="14.75" customHeight="1" x14ac:dyDescent="0.35">
      <c r="A1573" s="8"/>
      <c r="B1573" s="129">
        <v>1129004000137</v>
      </c>
      <c r="C1573" s="125" t="s">
        <v>9375</v>
      </c>
      <c r="D1573" s="122"/>
      <c r="E1573" s="126" t="s">
        <v>2793</v>
      </c>
      <c r="F1573" s="126" t="s">
        <v>163</v>
      </c>
      <c r="G1573" s="126" t="s">
        <v>3570</v>
      </c>
      <c r="H1573" s="127">
        <v>1</v>
      </c>
      <c r="I1573" s="127">
        <v>1</v>
      </c>
      <c r="J1573" s="127">
        <v>1</v>
      </c>
      <c r="K1573" s="126" t="s">
        <v>215</v>
      </c>
      <c r="L1573" s="126" t="s">
        <v>215</v>
      </c>
      <c r="M1573" s="153">
        <v>2.2000000000000001E-3</v>
      </c>
      <c r="N1573" s="128" t="s">
        <v>46</v>
      </c>
      <c r="O1573" s="155">
        <v>35178</v>
      </c>
      <c r="P1573" s="153">
        <v>1.2366031058E-2</v>
      </c>
      <c r="Q1573" s="153">
        <v>0.10468387668</v>
      </c>
      <c r="R1573" s="153">
        <v>0.13325077924000001</v>
      </c>
      <c r="S1573" s="153">
        <v>0.26784084860000001</v>
      </c>
      <c r="T1573" s="153">
        <v>0.42744650092000003</v>
      </c>
      <c r="U1573" s="153">
        <v>1.0136670377000001</v>
      </c>
      <c r="V1573" s="153">
        <v>1.01027983</v>
      </c>
      <c r="W1573" s="153">
        <v>1.0007591359000001</v>
      </c>
      <c r="X1573" s="153">
        <v>1.0368126255000001</v>
      </c>
      <c r="Y1573" s="153">
        <v>1.0000115737999999</v>
      </c>
      <c r="Z1573" s="153">
        <v>1.0730903629E-3</v>
      </c>
      <c r="AA1573" s="153">
        <v>4.0088446490000006E-3</v>
      </c>
      <c r="AB1573" s="178">
        <v>0.15481083307999999</v>
      </c>
      <c r="AC1573" s="177">
        <v>-0.58705687639000004</v>
      </c>
      <c r="AD1573" s="153">
        <v>0</v>
      </c>
      <c r="AE1573" s="153">
        <v>-7.5544173120000004E-3</v>
      </c>
      <c r="AF1573" s="181">
        <v>432.98514599999999</v>
      </c>
      <c r="AG1573" s="180">
        <v>40568401.030000001</v>
      </c>
      <c r="AH1573" s="180">
        <v>3668127.8177</v>
      </c>
      <c r="AI1573" s="128" t="s">
        <v>46</v>
      </c>
      <c r="AJ1573" s="128" t="s">
        <v>46</v>
      </c>
      <c r="AK1573" s="128" t="s">
        <v>46</v>
      </c>
    </row>
    <row r="1574" spans="1:37" ht="14.75" customHeight="1" x14ac:dyDescent="0.35">
      <c r="A1574" s="8"/>
      <c r="B1574" s="129">
        <v>30419275000125</v>
      </c>
      <c r="C1574" s="125" t="s">
        <v>9376</v>
      </c>
      <c r="D1574" s="122"/>
      <c r="E1574" s="126" t="s">
        <v>2793</v>
      </c>
      <c r="F1574" s="126" t="s">
        <v>163</v>
      </c>
      <c r="G1574" s="126" t="s">
        <v>3547</v>
      </c>
      <c r="H1574" s="127">
        <v>1000000</v>
      </c>
      <c r="I1574" s="127">
        <v>100</v>
      </c>
      <c r="J1574" s="127">
        <v>100</v>
      </c>
      <c r="K1574" s="126" t="s">
        <v>3378</v>
      </c>
      <c r="L1574" s="126" t="s">
        <v>7459</v>
      </c>
      <c r="M1574" s="153">
        <v>3.7000000000000002E-3</v>
      </c>
      <c r="N1574" s="128" t="s">
        <v>46</v>
      </c>
      <c r="O1574" s="155">
        <v>43325</v>
      </c>
      <c r="P1574" s="153">
        <v>1.2257422767999999E-2</v>
      </c>
      <c r="Q1574" s="153">
        <v>0.10850040130999999</v>
      </c>
      <c r="R1574" s="153">
        <v>0.13375080944000001</v>
      </c>
      <c r="S1574" s="153">
        <v>0.28441149316000003</v>
      </c>
      <c r="T1574" s="153">
        <v>0.44117251136000002</v>
      </c>
      <c r="U1574" s="153">
        <v>1.00476421</v>
      </c>
      <c r="V1574" s="153">
        <v>1.0471122246</v>
      </c>
      <c r="W1574" s="153">
        <v>1.0045145344999999</v>
      </c>
      <c r="X1574" s="153">
        <v>1.100957634</v>
      </c>
      <c r="Y1574" s="153">
        <v>1.0321235907999999</v>
      </c>
      <c r="Z1574" s="153">
        <v>3.3623116235000001E-3</v>
      </c>
      <c r="AA1574" s="153">
        <v>7.5100652525999997E-3</v>
      </c>
      <c r="AB1574" s="178">
        <v>0.16694477020000001</v>
      </c>
      <c r="AC1574" s="177">
        <v>0.59457234862999997</v>
      </c>
      <c r="AD1574" s="153">
        <v>-1.1300908502000001E-3</v>
      </c>
      <c r="AE1574" s="153">
        <v>-2.6508876583E-2</v>
      </c>
      <c r="AF1574" s="181">
        <v>18.639115</v>
      </c>
      <c r="AG1574" s="180">
        <v>421932.7659</v>
      </c>
      <c r="AH1574" s="180">
        <v>-68035.284</v>
      </c>
      <c r="AI1574" s="128" t="s">
        <v>46</v>
      </c>
      <c r="AJ1574" s="128" t="s">
        <v>46</v>
      </c>
      <c r="AK1574" s="128" t="s">
        <v>46</v>
      </c>
    </row>
    <row r="1575" spans="1:37" ht="14.75" customHeight="1" x14ac:dyDescent="0.35">
      <c r="A1575" s="8"/>
      <c r="B1575" s="129">
        <v>9093749000103</v>
      </c>
      <c r="C1575" s="125" t="s">
        <v>9377</v>
      </c>
      <c r="D1575" s="122"/>
      <c r="E1575" s="126" t="s">
        <v>2793</v>
      </c>
      <c r="F1575" s="126" t="s">
        <v>163</v>
      </c>
      <c r="G1575" s="126" t="s">
        <v>4598</v>
      </c>
      <c r="H1575" s="127">
        <v>5000</v>
      </c>
      <c r="I1575" s="127">
        <v>0</v>
      </c>
      <c r="J1575" s="127">
        <v>1000</v>
      </c>
      <c r="K1575" s="126" t="s">
        <v>215</v>
      </c>
      <c r="L1575" s="126" t="s">
        <v>215</v>
      </c>
      <c r="M1575" s="153">
        <v>9.4999999999999998E-3</v>
      </c>
      <c r="N1575" s="128" t="s">
        <v>46</v>
      </c>
      <c r="O1575" s="155">
        <v>39462</v>
      </c>
      <c r="P1575" s="153">
        <v>1.1614686911E-2</v>
      </c>
      <c r="Q1575" s="153">
        <v>0.13420015668999999</v>
      </c>
      <c r="R1575" s="153">
        <v>0.10886711624000001</v>
      </c>
      <c r="S1575" s="153">
        <v>0.18978046791</v>
      </c>
      <c r="T1575" s="153">
        <v>0.33685321795999995</v>
      </c>
      <c r="U1575" s="153">
        <v>0.95207793186999989</v>
      </c>
      <c r="V1575" s="153">
        <v>1.2951346071000001</v>
      </c>
      <c r="W1575" s="153">
        <v>0.81762944877999999</v>
      </c>
      <c r="X1575" s="153">
        <v>0.73464068774000002</v>
      </c>
      <c r="Y1575" s="153">
        <v>0.78806848557999998</v>
      </c>
      <c r="Z1575" s="153">
        <v>3.4586265087000002E-2</v>
      </c>
      <c r="AA1575" s="153">
        <v>3.3205158044999995E-2</v>
      </c>
      <c r="AB1575" s="178">
        <v>-0.60670487597</v>
      </c>
      <c r="AC1575" s="177">
        <v>-5.7118925783999998E-2</v>
      </c>
      <c r="AD1575" s="153">
        <v>-2.9391754842000004E-2</v>
      </c>
      <c r="AE1575" s="153">
        <v>-6.6985578019999992E-2</v>
      </c>
      <c r="AF1575" s="181">
        <v>71.327507999999995</v>
      </c>
      <c r="AG1575" s="180">
        <v>28784.072270000001</v>
      </c>
      <c r="AH1575" s="180">
        <v>-2773.8570800000002</v>
      </c>
      <c r="AI1575" s="128" t="s">
        <v>46</v>
      </c>
      <c r="AJ1575" s="128" t="s">
        <v>46</v>
      </c>
      <c r="AK1575" s="128" t="s">
        <v>46</v>
      </c>
    </row>
    <row r="1576" spans="1:37" ht="14.75" customHeight="1" x14ac:dyDescent="0.35">
      <c r="A1576" s="8"/>
      <c r="B1576" s="129">
        <v>4222376000100</v>
      </c>
      <c r="C1576" s="125" t="s">
        <v>9378</v>
      </c>
      <c r="D1576" s="122"/>
      <c r="E1576" s="126" t="s">
        <v>2793</v>
      </c>
      <c r="F1576" s="126" t="s">
        <v>163</v>
      </c>
      <c r="G1576" s="126" t="s">
        <v>6644</v>
      </c>
      <c r="H1576" s="127">
        <v>50000</v>
      </c>
      <c r="I1576" s="127">
        <v>1</v>
      </c>
      <c r="J1576" s="127">
        <v>1000</v>
      </c>
      <c r="K1576" s="126" t="s">
        <v>215</v>
      </c>
      <c r="L1576" s="126" t="s">
        <v>215</v>
      </c>
      <c r="M1576" s="153">
        <v>9.4999999999999998E-3</v>
      </c>
      <c r="N1576" s="128" t="s">
        <v>46</v>
      </c>
      <c r="O1576" s="155">
        <v>37414</v>
      </c>
      <c r="P1576" s="153">
        <v>1.1192778367E-2</v>
      </c>
      <c r="Q1576" s="153">
        <v>9.4156961537000011E-2</v>
      </c>
      <c r="R1576" s="153">
        <v>0.12022538067999999</v>
      </c>
      <c r="S1576" s="153">
        <v>0.23032563927000002</v>
      </c>
      <c r="T1576" s="153">
        <v>0.37922779361999998</v>
      </c>
      <c r="U1576" s="153">
        <v>0.91749328770000005</v>
      </c>
      <c r="V1576" s="153">
        <v>0.90868701190000001</v>
      </c>
      <c r="W1576" s="153">
        <v>0.90293391732000006</v>
      </c>
      <c r="X1576" s="153">
        <v>0.89159115213000006</v>
      </c>
      <c r="Y1576" s="153">
        <v>0.88720385339000007</v>
      </c>
      <c r="Z1576" s="153">
        <v>8.7428386679999995E-4</v>
      </c>
      <c r="AA1576" s="153">
        <v>2.6915273771999999E-3</v>
      </c>
      <c r="AB1576" s="178">
        <v>-93.896843761</v>
      </c>
      <c r="AC1576" s="177">
        <v>-97.220313614000005</v>
      </c>
      <c r="AD1576" s="153">
        <v>0</v>
      </c>
      <c r="AE1576" s="153">
        <v>0</v>
      </c>
      <c r="AF1576" s="181">
        <v>100.30286</v>
      </c>
      <c r="AG1576" s="180">
        <v>104728.11831000001</v>
      </c>
      <c r="AH1576" s="180">
        <v>-611.50213999000005</v>
      </c>
      <c r="AI1576" s="128" t="s">
        <v>46</v>
      </c>
      <c r="AJ1576" s="128" t="s">
        <v>46</v>
      </c>
      <c r="AK1576" s="128" t="s">
        <v>46</v>
      </c>
    </row>
    <row r="1577" spans="1:37" ht="14.75" customHeight="1" x14ac:dyDescent="0.35">
      <c r="A1577" s="8"/>
      <c r="B1577" s="129">
        <v>4222433000142</v>
      </c>
      <c r="C1577" s="125" t="s">
        <v>9379</v>
      </c>
      <c r="D1577" s="122"/>
      <c r="E1577" s="126" t="s">
        <v>2793</v>
      </c>
      <c r="F1577" s="126" t="s">
        <v>163</v>
      </c>
      <c r="G1577" s="126" t="s">
        <v>4507</v>
      </c>
      <c r="H1577" s="127">
        <v>50000</v>
      </c>
      <c r="I1577" s="127">
        <v>1</v>
      </c>
      <c r="J1577" s="127">
        <v>5000</v>
      </c>
      <c r="K1577" s="126" t="s">
        <v>215</v>
      </c>
      <c r="L1577" s="126" t="s">
        <v>215</v>
      </c>
      <c r="M1577" s="153">
        <v>9.4999999999999998E-3</v>
      </c>
      <c r="N1577" s="128" t="s">
        <v>46</v>
      </c>
      <c r="O1577" s="155">
        <v>36983</v>
      </c>
      <c r="P1577" s="153">
        <v>1.1512141493E-2</v>
      </c>
      <c r="Q1577" s="153">
        <v>9.5098665361000007E-2</v>
      </c>
      <c r="R1577" s="153">
        <v>0.12192814109</v>
      </c>
      <c r="S1577" s="153">
        <v>0.23512885052000002</v>
      </c>
      <c r="T1577" s="153">
        <v>0.39026544266000002</v>
      </c>
      <c r="U1577" s="153">
        <v>0.9436720892699999</v>
      </c>
      <c r="V1577" s="153">
        <v>0.91777517723000002</v>
      </c>
      <c r="W1577" s="153">
        <v>0.91572223303</v>
      </c>
      <c r="X1577" s="153">
        <v>0.91018439546999996</v>
      </c>
      <c r="Y1577" s="153">
        <v>0.91302644584999992</v>
      </c>
      <c r="Z1577" s="153">
        <v>1.1977883806000001E-3</v>
      </c>
      <c r="AA1577" s="153">
        <v>6.1563794549999995E-3</v>
      </c>
      <c r="AB1577" s="178">
        <v>-10.938456475000001</v>
      </c>
      <c r="AC1577" s="177">
        <v>-1.3576766845999999</v>
      </c>
      <c r="AD1577" s="153">
        <v>0</v>
      </c>
      <c r="AE1577" s="153">
        <v>-8.3064879318999994E-3</v>
      </c>
      <c r="AF1577" s="181">
        <v>130.25044500000001</v>
      </c>
      <c r="AG1577" s="180">
        <v>277236.97029999999</v>
      </c>
      <c r="AH1577" s="180">
        <v>-21665.34273</v>
      </c>
      <c r="AI1577" s="128" t="s">
        <v>46</v>
      </c>
      <c r="AJ1577" s="128" t="s">
        <v>46</v>
      </c>
      <c r="AK1577" s="128" t="s">
        <v>46</v>
      </c>
    </row>
    <row r="1578" spans="1:37" ht="14.75" customHeight="1" x14ac:dyDescent="0.35">
      <c r="A1578" s="8"/>
      <c r="B1578" s="129">
        <v>4220338000100</v>
      </c>
      <c r="C1578" s="125" t="s">
        <v>9380</v>
      </c>
      <c r="D1578" s="122"/>
      <c r="E1578" s="126" t="s">
        <v>2793</v>
      </c>
      <c r="F1578" s="126" t="s">
        <v>163</v>
      </c>
      <c r="G1578" s="126" t="s">
        <v>3570</v>
      </c>
      <c r="H1578" s="127">
        <v>1000</v>
      </c>
      <c r="I1578" s="127">
        <v>1</v>
      </c>
      <c r="J1578" s="127">
        <v>1000</v>
      </c>
      <c r="K1578" s="126" t="s">
        <v>215</v>
      </c>
      <c r="L1578" s="126" t="s">
        <v>215</v>
      </c>
      <c r="M1578" s="153">
        <v>9.4999999999999998E-3</v>
      </c>
      <c r="N1578" s="128" t="s">
        <v>46</v>
      </c>
      <c r="O1578" s="155">
        <v>36983</v>
      </c>
      <c r="P1578" s="153">
        <v>1.141076529E-2</v>
      </c>
      <c r="Q1578" s="153">
        <v>9.670697715599999E-2</v>
      </c>
      <c r="R1578" s="153">
        <v>0.12385188968999999</v>
      </c>
      <c r="S1578" s="153">
        <v>0.24171616065999998</v>
      </c>
      <c r="T1578" s="153">
        <v>0.40080052598000004</v>
      </c>
      <c r="U1578" s="153">
        <v>0.93536208948999999</v>
      </c>
      <c r="V1578" s="153">
        <v>0.93329662158999993</v>
      </c>
      <c r="W1578" s="153">
        <v>0.93017024598000009</v>
      </c>
      <c r="X1578" s="153">
        <v>0.93568389024999998</v>
      </c>
      <c r="Y1578" s="153">
        <v>0.93767328522000004</v>
      </c>
      <c r="Z1578" s="153">
        <v>8.8579693449999995E-4</v>
      </c>
      <c r="AA1578" s="153">
        <v>0.20606565478</v>
      </c>
      <c r="AB1578" s="178">
        <v>-24.531700005000001</v>
      </c>
      <c r="AC1578" s="177">
        <v>5.9459417723999999E-2</v>
      </c>
      <c r="AD1578" s="153">
        <v>0</v>
      </c>
      <c r="AE1578" s="153">
        <v>-0.51305028554999998</v>
      </c>
      <c r="AF1578" s="181">
        <v>128.03583800000001</v>
      </c>
      <c r="AG1578" s="180">
        <v>659211.92382000003</v>
      </c>
      <c r="AH1578" s="180">
        <v>-46247.449970000001</v>
      </c>
      <c r="AI1578" s="128" t="s">
        <v>46</v>
      </c>
      <c r="AJ1578" s="128" t="s">
        <v>46</v>
      </c>
      <c r="AK1578" s="128" t="s">
        <v>46</v>
      </c>
    </row>
    <row r="1579" spans="1:37" ht="14.75" customHeight="1" x14ac:dyDescent="0.35">
      <c r="A1579" s="8"/>
      <c r="B1579" s="129">
        <v>11859602000115</v>
      </c>
      <c r="C1579" s="125" t="s">
        <v>9381</v>
      </c>
      <c r="D1579" s="122" t="s">
        <v>3394</v>
      </c>
      <c r="E1579" s="126" t="s">
        <v>2793</v>
      </c>
      <c r="F1579" s="126" t="s">
        <v>163</v>
      </c>
      <c r="G1579" s="126" t="s">
        <v>4507</v>
      </c>
      <c r="H1579" s="127">
        <v>5000</v>
      </c>
      <c r="I1579" s="127">
        <v>1</v>
      </c>
      <c r="J1579" s="127">
        <v>1</v>
      </c>
      <c r="K1579" s="126" t="s">
        <v>216</v>
      </c>
      <c r="L1579" s="126" t="s">
        <v>7441</v>
      </c>
      <c r="M1579" s="153">
        <v>2.8999999999999998E-3</v>
      </c>
      <c r="N1579" s="128" t="s">
        <v>9382</v>
      </c>
      <c r="O1579" s="155">
        <v>40438</v>
      </c>
      <c r="P1579" s="153">
        <v>1.0750361385000001E-2</v>
      </c>
      <c r="Q1579" s="153">
        <v>8.2081797555000002E-2</v>
      </c>
      <c r="R1579" s="153">
        <v>0.11097729775</v>
      </c>
      <c r="S1579" s="153">
        <v>0.22462911290000001</v>
      </c>
      <c r="T1579" s="153">
        <v>0.38421112526000001</v>
      </c>
      <c r="U1579" s="153">
        <v>0.88122752793000003</v>
      </c>
      <c r="V1579" s="153">
        <v>0.79215240311000001</v>
      </c>
      <c r="W1579" s="153">
        <v>0.83347763693999999</v>
      </c>
      <c r="X1579" s="153">
        <v>0.86953988364000001</v>
      </c>
      <c r="Y1579" s="153">
        <v>0.89886236342000003</v>
      </c>
      <c r="Z1579" s="153">
        <v>8.1506910105E-3</v>
      </c>
      <c r="AA1579" s="153">
        <v>4.6780888150000002E-3</v>
      </c>
      <c r="AB1579" s="178">
        <v>-2.4117841331999998</v>
      </c>
      <c r="AC1579" s="177">
        <v>-0.29931898622000003</v>
      </c>
      <c r="AD1579" s="153">
        <v>-2.0032357373E-3</v>
      </c>
      <c r="AE1579" s="153">
        <v>-8.3157740134999995E-3</v>
      </c>
      <c r="AF1579" s="181">
        <v>39.203197000000003</v>
      </c>
      <c r="AG1579" s="180">
        <v>38219.758909999997</v>
      </c>
      <c r="AH1579" s="180">
        <v>-2192.89075</v>
      </c>
      <c r="AI1579" s="128" t="s">
        <v>46</v>
      </c>
      <c r="AJ1579" s="128" t="s">
        <v>46</v>
      </c>
      <c r="AK1579" s="128" t="s">
        <v>46</v>
      </c>
    </row>
    <row r="1580" spans="1:37" ht="14.75" customHeight="1" x14ac:dyDescent="0.35">
      <c r="A1580" s="8"/>
      <c r="B1580" s="129">
        <v>10474514000132</v>
      </c>
      <c r="C1580" s="125" t="s">
        <v>9383</v>
      </c>
      <c r="D1580" s="122"/>
      <c r="E1580" s="126" t="s">
        <v>2793</v>
      </c>
      <c r="F1580" s="126" t="s">
        <v>163</v>
      </c>
      <c r="G1580" s="126" t="s">
        <v>3570</v>
      </c>
      <c r="H1580" s="127">
        <v>300000</v>
      </c>
      <c r="I1580" s="127">
        <v>0</v>
      </c>
      <c r="J1580" s="127">
        <v>250</v>
      </c>
      <c r="K1580" s="126" t="s">
        <v>215</v>
      </c>
      <c r="L1580" s="126" t="s">
        <v>215</v>
      </c>
      <c r="M1580" s="153">
        <v>4.6999999999999993E-3</v>
      </c>
      <c r="N1580" s="128" t="s">
        <v>46</v>
      </c>
      <c r="O1580" s="155">
        <v>40120</v>
      </c>
      <c r="P1580" s="153">
        <v>1.2145044888000001E-2</v>
      </c>
      <c r="Q1580" s="153">
        <v>0.10263353728000001</v>
      </c>
      <c r="R1580" s="153">
        <v>0.13044577973999999</v>
      </c>
      <c r="S1580" s="153">
        <v>0.26157781866000002</v>
      </c>
      <c r="T1580" s="153">
        <v>0.41689026083000003</v>
      </c>
      <c r="U1580" s="153">
        <v>0.99555238187000006</v>
      </c>
      <c r="V1580" s="153">
        <v>0.99049247975999999</v>
      </c>
      <c r="W1580" s="153">
        <v>0.97969262584999994</v>
      </c>
      <c r="X1580" s="153">
        <v>1.0125684203</v>
      </c>
      <c r="Y1580" s="153">
        <v>0.97531523814999999</v>
      </c>
      <c r="Z1580" s="153">
        <v>1.0777414967E-3</v>
      </c>
      <c r="AA1580" s="153">
        <v>2.8350627595E-3</v>
      </c>
      <c r="AB1580" s="178">
        <v>-4.0785776759000001</v>
      </c>
      <c r="AC1580" s="177">
        <v>-1.2668398197999999</v>
      </c>
      <c r="AD1580" s="153">
        <v>0</v>
      </c>
      <c r="AE1580" s="153">
        <v>-7.6993153622999999E-3</v>
      </c>
      <c r="AF1580" s="181">
        <v>41.524545000000003</v>
      </c>
      <c r="AG1580" s="180">
        <v>2886870.1524999999</v>
      </c>
      <c r="AH1580" s="180">
        <v>-457729.02354999998</v>
      </c>
      <c r="AI1580" s="128" t="s">
        <v>46</v>
      </c>
      <c r="AJ1580" s="128" t="s">
        <v>46</v>
      </c>
      <c r="AK1580" s="128" t="s">
        <v>46</v>
      </c>
    </row>
    <row r="1581" spans="1:37" ht="14.75" customHeight="1" x14ac:dyDescent="0.35">
      <c r="A1581" s="8"/>
      <c r="B1581" s="129">
        <v>6215101000166</v>
      </c>
      <c r="C1581" s="125" t="s">
        <v>9384</v>
      </c>
      <c r="D1581" s="122" t="s">
        <v>3552</v>
      </c>
      <c r="E1581" s="126" t="s">
        <v>2793</v>
      </c>
      <c r="F1581" s="126" t="s">
        <v>114</v>
      </c>
      <c r="G1581" s="126" t="s">
        <v>6707</v>
      </c>
      <c r="H1581" s="127">
        <v>1</v>
      </c>
      <c r="I1581" s="127">
        <v>1</v>
      </c>
      <c r="J1581" s="127">
        <v>1</v>
      </c>
      <c r="K1581" s="126" t="s">
        <v>216</v>
      </c>
      <c r="L1581" s="126" t="s">
        <v>223</v>
      </c>
      <c r="M1581" s="153">
        <v>1.3500000000000002E-2</v>
      </c>
      <c r="N1581" s="128" t="s">
        <v>46</v>
      </c>
      <c r="O1581" s="155">
        <v>38278</v>
      </c>
      <c r="P1581" s="153">
        <v>1.9778557916999999E-2</v>
      </c>
      <c r="Q1581" s="153">
        <v>0.26384736567</v>
      </c>
      <c r="R1581" s="153">
        <v>8.8149401498000005E-2</v>
      </c>
      <c r="S1581" s="153">
        <v>0.16654958877999998</v>
      </c>
      <c r="T1581" s="153">
        <v>0.11246269132</v>
      </c>
      <c r="U1581" s="153">
        <v>1.6212859340000001</v>
      </c>
      <c r="V1581" s="153">
        <v>2.5463297709999999</v>
      </c>
      <c r="W1581" s="153">
        <v>0.66203229257999996</v>
      </c>
      <c r="X1581" s="153">
        <v>0.64471389388000011</v>
      </c>
      <c r="Y1581" s="153">
        <v>0.26310659394000002</v>
      </c>
      <c r="Z1581" s="153">
        <v>0.17876353704</v>
      </c>
      <c r="AA1581" s="153">
        <v>0.23913636734000002</v>
      </c>
      <c r="AB1581" s="178">
        <v>-0.13660485947000001</v>
      </c>
      <c r="AC1581" s="177">
        <v>2.7816025570000001E-3</v>
      </c>
      <c r="AD1581" s="153">
        <v>-0.16292353535000001</v>
      </c>
      <c r="AE1581" s="153">
        <v>-0.60027126708</v>
      </c>
      <c r="AF1581" s="181">
        <v>46.630944</v>
      </c>
      <c r="AG1581" s="180">
        <v>26139.917799999999</v>
      </c>
      <c r="AH1581" s="180">
        <v>-2160.54999</v>
      </c>
      <c r="AI1581" s="128" t="s">
        <v>46</v>
      </c>
      <c r="AJ1581" s="128" t="s">
        <v>46</v>
      </c>
      <c r="AK1581" s="128" t="s">
        <v>46</v>
      </c>
    </row>
    <row r="1582" spans="1:37" ht="14.75" customHeight="1" x14ac:dyDescent="0.35">
      <c r="A1582" s="8"/>
      <c r="B1582" s="129">
        <v>5902493000179</v>
      </c>
      <c r="C1582" s="125" t="s">
        <v>9385</v>
      </c>
      <c r="D1582" s="122" t="s">
        <v>3552</v>
      </c>
      <c r="E1582" s="126" t="s">
        <v>2793</v>
      </c>
      <c r="F1582" s="126" t="s">
        <v>163</v>
      </c>
      <c r="G1582" s="126" t="s">
        <v>4507</v>
      </c>
      <c r="H1582" s="127">
        <v>20000</v>
      </c>
      <c r="I1582" s="127">
        <v>100</v>
      </c>
      <c r="J1582" s="127">
        <v>1000</v>
      </c>
      <c r="K1582" s="126" t="s">
        <v>215</v>
      </c>
      <c r="L1582" s="126" t="s">
        <v>215</v>
      </c>
      <c r="M1582" s="153">
        <v>1.2500000000000001E-2</v>
      </c>
      <c r="N1582" s="128" t="s">
        <v>46</v>
      </c>
      <c r="O1582" s="155">
        <v>38216</v>
      </c>
      <c r="P1582" s="153">
        <v>1.0828203649000001E-2</v>
      </c>
      <c r="Q1582" s="153">
        <v>8.9130536870999991E-2</v>
      </c>
      <c r="R1582" s="153">
        <v>0.11570766776999999</v>
      </c>
      <c r="S1582" s="153">
        <v>0.22532256411999999</v>
      </c>
      <c r="T1582" s="153">
        <v>0.37569888288000003</v>
      </c>
      <c r="U1582" s="153">
        <v>0.88760840603999991</v>
      </c>
      <c r="V1582" s="153">
        <v>0.86017815248999996</v>
      </c>
      <c r="W1582" s="153">
        <v>0.86900434106000002</v>
      </c>
      <c r="X1582" s="153">
        <v>0.87222423512999991</v>
      </c>
      <c r="Y1582" s="153">
        <v>0.87894796271000009</v>
      </c>
      <c r="Z1582" s="153">
        <v>1.9222258483999998E-3</v>
      </c>
      <c r="AA1582" s="153">
        <v>2.9794175193E-3</v>
      </c>
      <c r="AB1582" s="178">
        <v>-8.6043356800000002</v>
      </c>
      <c r="AC1582" s="177">
        <v>-5.0428821226</v>
      </c>
      <c r="AD1582" s="153">
        <v>-1.8688322675999998E-4</v>
      </c>
      <c r="AE1582" s="153">
        <v>-2.5671550863999998E-3</v>
      </c>
      <c r="AF1582" s="181">
        <v>6.9345169999999996</v>
      </c>
      <c r="AG1582" s="180">
        <v>20746.195250000001</v>
      </c>
      <c r="AH1582" s="180">
        <v>-4468.7979800000003</v>
      </c>
      <c r="AI1582" s="128" t="s">
        <v>46</v>
      </c>
      <c r="AJ1582" s="128" t="s">
        <v>46</v>
      </c>
      <c r="AK1582" s="128" t="s">
        <v>46</v>
      </c>
    </row>
    <row r="1583" spans="1:37" ht="14.75" customHeight="1" x14ac:dyDescent="0.35">
      <c r="A1583" s="8"/>
      <c r="B1583" s="129">
        <v>34633510000118</v>
      </c>
      <c r="C1583" s="125" t="s">
        <v>9386</v>
      </c>
      <c r="D1583" s="122"/>
      <c r="E1583" s="126" t="s">
        <v>2793</v>
      </c>
      <c r="F1583" s="126" t="s">
        <v>163</v>
      </c>
      <c r="G1583" s="126" t="s">
        <v>3547</v>
      </c>
      <c r="H1583" s="127">
        <v>1</v>
      </c>
      <c r="I1583" s="127">
        <v>1</v>
      </c>
      <c r="J1583" s="127">
        <v>1</v>
      </c>
      <c r="K1583" s="126" t="s">
        <v>215</v>
      </c>
      <c r="L1583" s="126" t="s">
        <v>216</v>
      </c>
      <c r="M1583" s="153">
        <v>8.3999999999999995E-3</v>
      </c>
      <c r="N1583" s="128" t="s">
        <v>46</v>
      </c>
      <c r="O1583" s="155">
        <v>43850</v>
      </c>
      <c r="P1583" s="153">
        <v>3.0612577377000003E-2</v>
      </c>
      <c r="Q1583" s="153">
        <v>5.1651731687999997E-2</v>
      </c>
      <c r="R1583" s="153">
        <v>-1.2649099927E-2</v>
      </c>
      <c r="S1583" s="153">
        <v>-1.1347030391999999E-2</v>
      </c>
      <c r="T1583" s="153">
        <v>-2.7087211671999997E-2</v>
      </c>
      <c r="U1583" s="153">
        <v>2.5093710731000001</v>
      </c>
      <c r="V1583" s="153">
        <v>0.49847889058</v>
      </c>
      <c r="W1583" s="153">
        <v>-9.4999086570000002E-2</v>
      </c>
      <c r="X1583" s="153">
        <v>-4.3924384331999994E-2</v>
      </c>
      <c r="Y1583" s="153">
        <v>-6.3370562435E-2</v>
      </c>
      <c r="Z1583" s="153">
        <v>6.5042805162999998E-2</v>
      </c>
      <c r="AA1583" s="153">
        <v>6.5064722663000008E-2</v>
      </c>
      <c r="AB1583" s="178">
        <v>-1.9622347195000001</v>
      </c>
      <c r="AC1583" s="177">
        <v>-1.7227008259000001</v>
      </c>
      <c r="AD1583" s="153">
        <v>-6.9384379413999997E-2</v>
      </c>
      <c r="AE1583" s="153">
        <v>-0.14425234075000001</v>
      </c>
      <c r="AF1583" s="181">
        <v>101.7423383</v>
      </c>
      <c r="AG1583" s="180">
        <v>1576197.0876</v>
      </c>
      <c r="AH1583" s="180">
        <v>0</v>
      </c>
      <c r="AI1583" s="128" t="s">
        <v>46</v>
      </c>
      <c r="AJ1583" s="128" t="s">
        <v>46</v>
      </c>
      <c r="AK1583" s="128" t="s">
        <v>46</v>
      </c>
    </row>
    <row r="1584" spans="1:37" ht="14.75" customHeight="1" x14ac:dyDescent="0.35">
      <c r="A1584" s="8"/>
      <c r="B1584" s="129">
        <v>7098360000117</v>
      </c>
      <c r="C1584" s="125" t="s">
        <v>9387</v>
      </c>
      <c r="D1584" s="122" t="s">
        <v>3393</v>
      </c>
      <c r="E1584" s="126" t="s">
        <v>2793</v>
      </c>
      <c r="F1584" s="126" t="s">
        <v>114</v>
      </c>
      <c r="G1584" s="126" t="s">
        <v>6707</v>
      </c>
      <c r="H1584" s="127">
        <v>300</v>
      </c>
      <c r="I1584" s="127">
        <v>300</v>
      </c>
      <c r="J1584" s="127">
        <v>300</v>
      </c>
      <c r="K1584" s="126" t="s">
        <v>216</v>
      </c>
      <c r="L1584" s="126" t="s">
        <v>223</v>
      </c>
      <c r="M1584" s="153">
        <v>1.5089999999999999E-2</v>
      </c>
      <c r="N1584" s="128" t="s">
        <v>46</v>
      </c>
      <c r="O1584" s="155">
        <v>38607</v>
      </c>
      <c r="P1584" s="153">
        <v>3.2398304695000005E-2</v>
      </c>
      <c r="Q1584" s="153">
        <v>0.18989383286</v>
      </c>
      <c r="R1584" s="153">
        <v>9.3818168376000002E-2</v>
      </c>
      <c r="S1584" s="153">
        <v>0.23372823204999998</v>
      </c>
      <c r="T1584" s="153">
        <v>0.28596318497000001</v>
      </c>
      <c r="U1584" s="153">
        <v>2.6557505307999998</v>
      </c>
      <c r="V1584" s="153">
        <v>1.8326213669</v>
      </c>
      <c r="W1584" s="153">
        <v>0.70460667958000001</v>
      </c>
      <c r="X1584" s="153">
        <v>0.90476259771</v>
      </c>
      <c r="Y1584" s="153">
        <v>0.66901119565</v>
      </c>
      <c r="Z1584" s="153">
        <v>0.15199197818999999</v>
      </c>
      <c r="AA1584" s="153">
        <v>0.26326415976</v>
      </c>
      <c r="AB1584" s="178">
        <v>-0.15548594839999999</v>
      </c>
      <c r="AC1584" s="177">
        <v>5.8495955895E-2</v>
      </c>
      <c r="AD1584" s="153">
        <v>-0.10497182445</v>
      </c>
      <c r="AE1584" s="153">
        <v>-0.61050693407000001</v>
      </c>
      <c r="AF1584" s="181">
        <v>48.583765</v>
      </c>
      <c r="AG1584" s="180">
        <v>78044.534939999998</v>
      </c>
      <c r="AH1584" s="180">
        <v>-6067.7721799999999</v>
      </c>
      <c r="AI1584" s="128" t="s">
        <v>46</v>
      </c>
      <c r="AJ1584" s="128" t="s">
        <v>46</v>
      </c>
      <c r="AK1584" s="128" t="s">
        <v>46</v>
      </c>
    </row>
    <row r="1585" spans="1:37" ht="14.75" customHeight="1" x14ac:dyDescent="0.35">
      <c r="A1585" s="8"/>
      <c r="B1585" s="129">
        <v>53556099000179</v>
      </c>
      <c r="C1585" s="125" t="s">
        <v>9388</v>
      </c>
      <c r="D1585" s="122"/>
      <c r="E1585" s="126" t="s">
        <v>2793</v>
      </c>
      <c r="F1585" s="126" t="s">
        <v>163</v>
      </c>
      <c r="G1585" s="126" t="s">
        <v>3547</v>
      </c>
      <c r="H1585" s="127">
        <v>1</v>
      </c>
      <c r="I1585" s="127">
        <v>1</v>
      </c>
      <c r="J1585" s="127">
        <v>1</v>
      </c>
      <c r="K1585" s="126" t="s">
        <v>215</v>
      </c>
      <c r="L1585" s="126" t="s">
        <v>216</v>
      </c>
      <c r="M1585" s="153">
        <v>8.5000000000000006E-3</v>
      </c>
      <c r="N1585" s="128" t="s">
        <v>46</v>
      </c>
      <c r="O1585" s="155">
        <v>45414</v>
      </c>
      <c r="P1585" s="153">
        <v>3.1115936955999998E-2</v>
      </c>
      <c r="Q1585" s="153">
        <v>6.6977852005999997E-2</v>
      </c>
      <c r="R1585" s="153">
        <v>6.6215012394999995E-2</v>
      </c>
      <c r="S1585" s="153" t="s">
        <v>46</v>
      </c>
      <c r="T1585" s="153" t="s">
        <v>46</v>
      </c>
      <c r="U1585" s="153">
        <v>2.5506324132000002</v>
      </c>
      <c r="V1585" s="153">
        <v>0.64638772544999989</v>
      </c>
      <c r="W1585" s="153">
        <v>0.49729749397</v>
      </c>
      <c r="X1585" s="153" t="s">
        <v>46</v>
      </c>
      <c r="Y1585" s="153" t="s">
        <v>46</v>
      </c>
      <c r="Z1585" s="153">
        <v>4.3243656615999999E-2</v>
      </c>
      <c r="AA1585" s="153">
        <v>4.0157455217000003E-2</v>
      </c>
      <c r="AB1585" s="178">
        <v>-1.3576735465000001</v>
      </c>
      <c r="AC1585" s="177">
        <v>-1.6639906251000001</v>
      </c>
      <c r="AD1585" s="153">
        <v>-1.5963332617999999E-2</v>
      </c>
      <c r="AE1585" s="153">
        <v>-1.5963332617999999E-2</v>
      </c>
      <c r="AF1585" s="181">
        <v>107.0530024</v>
      </c>
      <c r="AG1585" s="180">
        <v>1070529.0608999999</v>
      </c>
      <c r="AH1585" s="180">
        <v>0</v>
      </c>
      <c r="AI1585" s="128" t="s">
        <v>46</v>
      </c>
      <c r="AJ1585" s="128" t="s">
        <v>46</v>
      </c>
      <c r="AK1585" s="128" t="s">
        <v>46</v>
      </c>
    </row>
    <row r="1586" spans="1:37" ht="14.75" customHeight="1" x14ac:dyDescent="0.35">
      <c r="A1586" s="8"/>
      <c r="B1586" s="129">
        <v>4701133000146</v>
      </c>
      <c r="C1586" s="125" t="s">
        <v>9389</v>
      </c>
      <c r="D1586" s="122"/>
      <c r="E1586" s="126" t="s">
        <v>2793</v>
      </c>
      <c r="F1586" s="126" t="s">
        <v>163</v>
      </c>
      <c r="G1586" s="126" t="s">
        <v>6644</v>
      </c>
      <c r="H1586" s="127">
        <v>1</v>
      </c>
      <c r="I1586" s="127">
        <v>1</v>
      </c>
      <c r="J1586" s="127">
        <v>1</v>
      </c>
      <c r="K1586" s="126" t="s">
        <v>215</v>
      </c>
      <c r="L1586" s="126" t="s">
        <v>215</v>
      </c>
      <c r="M1586" s="153">
        <v>1.7000000000000001E-2</v>
      </c>
      <c r="N1586" s="128" t="s">
        <v>46</v>
      </c>
      <c r="O1586" s="155">
        <v>39987</v>
      </c>
      <c r="P1586" s="153">
        <v>1.0562992908E-2</v>
      </c>
      <c r="Q1586" s="153">
        <v>8.8168187037999987E-2</v>
      </c>
      <c r="R1586" s="153">
        <v>0.11206265609</v>
      </c>
      <c r="S1586" s="153">
        <v>0.21250992516</v>
      </c>
      <c r="T1586" s="153">
        <v>0.34933678278999997</v>
      </c>
      <c r="U1586" s="153">
        <v>0.86586857816999996</v>
      </c>
      <c r="V1586" s="153">
        <v>0.85089073729999998</v>
      </c>
      <c r="W1586" s="153">
        <v>0.84162905094999996</v>
      </c>
      <c r="X1586" s="153">
        <v>0.82262647619999996</v>
      </c>
      <c r="Y1586" s="153">
        <v>0.81727379966000002</v>
      </c>
      <c r="Z1586" s="153">
        <v>9.6517574142000002E-4</v>
      </c>
      <c r="AA1586" s="153">
        <v>2.0746005186E-3</v>
      </c>
      <c r="AB1586" s="178">
        <v>-42.812075368000002</v>
      </c>
      <c r="AC1586" s="177">
        <v>-37.383817485999998</v>
      </c>
      <c r="AD1586" s="153">
        <v>0</v>
      </c>
      <c r="AE1586" s="153">
        <v>-4.0022557717000004E-4</v>
      </c>
      <c r="AF1586" s="181">
        <v>24.617840000000001</v>
      </c>
      <c r="AG1586" s="180">
        <v>343053.15555000002</v>
      </c>
      <c r="AH1586" s="180">
        <v>50609.580041000001</v>
      </c>
      <c r="AI1586" s="128" t="s">
        <v>46</v>
      </c>
      <c r="AJ1586" s="128" t="s">
        <v>46</v>
      </c>
      <c r="AK1586" s="128" t="s">
        <v>46</v>
      </c>
    </row>
    <row r="1587" spans="1:37" ht="14.75" customHeight="1" x14ac:dyDescent="0.35">
      <c r="A1587" s="8"/>
      <c r="B1587" s="129">
        <v>8001060000130</v>
      </c>
      <c r="C1587" s="125" t="s">
        <v>9390</v>
      </c>
      <c r="D1587" s="122"/>
      <c r="E1587" s="126" t="s">
        <v>2793</v>
      </c>
      <c r="F1587" s="126" t="s">
        <v>163</v>
      </c>
      <c r="G1587" s="126" t="s">
        <v>6644</v>
      </c>
      <c r="H1587" s="127">
        <v>100</v>
      </c>
      <c r="I1587" s="127">
        <v>1</v>
      </c>
      <c r="J1587" s="127">
        <v>1</v>
      </c>
      <c r="K1587" s="126" t="s">
        <v>215</v>
      </c>
      <c r="L1587" s="126" t="s">
        <v>215</v>
      </c>
      <c r="M1587" s="153">
        <v>1.7000000000000001E-2</v>
      </c>
      <c r="N1587" s="128" t="s">
        <v>46</v>
      </c>
      <c r="O1587" s="155">
        <v>39706</v>
      </c>
      <c r="P1587" s="153">
        <v>1.0591462436000001E-2</v>
      </c>
      <c r="Q1587" s="153">
        <v>8.8603004397999993E-2</v>
      </c>
      <c r="R1587" s="153">
        <v>0.11267564572</v>
      </c>
      <c r="S1587" s="153">
        <v>0.21351236967999998</v>
      </c>
      <c r="T1587" s="153">
        <v>0.35214813888999996</v>
      </c>
      <c r="U1587" s="153">
        <v>0.86820227947999995</v>
      </c>
      <c r="V1587" s="153">
        <v>0.85508705886000003</v>
      </c>
      <c r="W1587" s="153">
        <v>0.84623281368999992</v>
      </c>
      <c r="X1587" s="153">
        <v>0.82650694156000004</v>
      </c>
      <c r="Y1587" s="153">
        <v>0.82385097044000011</v>
      </c>
      <c r="Z1587" s="153">
        <v>8.6476428652000007E-4</v>
      </c>
      <c r="AA1587" s="153">
        <v>2.0724021295000002E-3</v>
      </c>
      <c r="AB1587" s="178">
        <v>-199.84597704999999</v>
      </c>
      <c r="AC1587" s="177">
        <v>-31.630823422999999</v>
      </c>
      <c r="AD1587" s="153">
        <v>0</v>
      </c>
      <c r="AE1587" s="153">
        <v>-1.1521001366000001E-3</v>
      </c>
      <c r="AF1587" s="181">
        <v>27.784469999999999</v>
      </c>
      <c r="AG1587" s="180">
        <v>201979.16274</v>
      </c>
      <c r="AH1587" s="180">
        <v>16815.890579999999</v>
      </c>
      <c r="AI1587" s="128" t="s">
        <v>46</v>
      </c>
      <c r="AJ1587" s="128" t="s">
        <v>46</v>
      </c>
      <c r="AK1587" s="128" t="s">
        <v>46</v>
      </c>
    </row>
    <row r="1588" spans="1:37" ht="14.75" customHeight="1" x14ac:dyDescent="0.35">
      <c r="A1588" s="8"/>
      <c r="B1588" s="129">
        <v>17329486000109</v>
      </c>
      <c r="C1588" s="125" t="s">
        <v>9391</v>
      </c>
      <c r="D1588" s="122" t="s">
        <v>3393</v>
      </c>
      <c r="E1588" s="126" t="s">
        <v>2793</v>
      </c>
      <c r="F1588" s="126" t="s">
        <v>114</v>
      </c>
      <c r="G1588" s="126" t="s">
        <v>115</v>
      </c>
      <c r="H1588" s="127">
        <v>50000</v>
      </c>
      <c r="I1588" s="127">
        <v>100</v>
      </c>
      <c r="J1588" s="127">
        <v>100</v>
      </c>
      <c r="K1588" s="126" t="s">
        <v>7484</v>
      </c>
      <c r="L1588" s="126" t="s">
        <v>7485</v>
      </c>
      <c r="M1588" s="153">
        <v>1.4499999999999999E-2</v>
      </c>
      <c r="N1588" s="128" t="s">
        <v>46</v>
      </c>
      <c r="O1588" s="155">
        <v>41302</v>
      </c>
      <c r="P1588" s="153">
        <v>3.0656595893000002E-2</v>
      </c>
      <c r="Q1588" s="153">
        <v>0.23604290150000001</v>
      </c>
      <c r="R1588" s="153">
        <v>0.16160967883000002</v>
      </c>
      <c r="S1588" s="153">
        <v>0.25531349719000002</v>
      </c>
      <c r="T1588" s="153">
        <v>0.32828576249999997</v>
      </c>
      <c r="U1588" s="153">
        <v>2.5129793544000001</v>
      </c>
      <c r="V1588" s="153">
        <v>2.2779953319000001</v>
      </c>
      <c r="W1588" s="153">
        <v>1.2137442156</v>
      </c>
      <c r="X1588" s="153">
        <v>0.98831921553000002</v>
      </c>
      <c r="Y1588" s="153">
        <v>0.76802491379000004</v>
      </c>
      <c r="Z1588" s="153">
        <v>0.11222680340000001</v>
      </c>
      <c r="AA1588" s="153">
        <v>0.14122826763000002</v>
      </c>
      <c r="AB1588" s="178">
        <v>0.28255201061000002</v>
      </c>
      <c r="AC1588" s="177">
        <v>0.10173249699</v>
      </c>
      <c r="AD1588" s="153">
        <v>-7.1165020521000003E-2</v>
      </c>
      <c r="AE1588" s="153">
        <v>-0.35346609712000004</v>
      </c>
      <c r="AF1588" s="181">
        <v>33.652152999999998</v>
      </c>
      <c r="AG1588" s="180">
        <v>102560.28121</v>
      </c>
      <c r="AH1588" s="180">
        <v>-777.21531999000001</v>
      </c>
      <c r="AI1588" s="128" t="s">
        <v>46</v>
      </c>
      <c r="AJ1588" s="128" t="s">
        <v>46</v>
      </c>
      <c r="AK1588" s="128" t="s">
        <v>46</v>
      </c>
    </row>
    <row r="1589" spans="1:37" ht="14.75" customHeight="1" x14ac:dyDescent="0.35">
      <c r="A1589" s="8"/>
      <c r="B1589" s="129">
        <v>8817414000110</v>
      </c>
      <c r="C1589" s="125" t="s">
        <v>9392</v>
      </c>
      <c r="D1589" s="122"/>
      <c r="E1589" s="126" t="s">
        <v>2793</v>
      </c>
      <c r="F1589" s="126" t="s">
        <v>114</v>
      </c>
      <c r="G1589" s="126" t="s">
        <v>5078</v>
      </c>
      <c r="H1589" s="127">
        <v>50000</v>
      </c>
      <c r="I1589" s="127">
        <v>1</v>
      </c>
      <c r="J1589" s="127">
        <v>1</v>
      </c>
      <c r="K1589" s="126" t="s">
        <v>7441</v>
      </c>
      <c r="L1589" s="126" t="s">
        <v>224</v>
      </c>
      <c r="M1589" s="153">
        <v>1.4499999999999999E-2</v>
      </c>
      <c r="N1589" s="128" t="s">
        <v>46</v>
      </c>
      <c r="O1589" s="155">
        <v>39563</v>
      </c>
      <c r="P1589" s="153">
        <v>3.3253145537000005E-2</v>
      </c>
      <c r="Q1589" s="153">
        <v>0.2430857944</v>
      </c>
      <c r="R1589" s="153">
        <v>0.10589057904</v>
      </c>
      <c r="S1589" s="153">
        <v>0.18164622131000002</v>
      </c>
      <c r="T1589" s="153">
        <v>0.22535316416000001</v>
      </c>
      <c r="U1589" s="153">
        <v>2.7258234571999997</v>
      </c>
      <c r="V1589" s="153">
        <v>2.3459646588000003</v>
      </c>
      <c r="W1589" s="153">
        <v>0.79527463166000001</v>
      </c>
      <c r="X1589" s="153">
        <v>0.70315299785999996</v>
      </c>
      <c r="Y1589" s="153">
        <v>0.52721398321000001</v>
      </c>
      <c r="Z1589" s="153">
        <v>0.16503290925000003</v>
      </c>
      <c r="AA1589" s="153">
        <v>0.22926228457</v>
      </c>
      <c r="AB1589" s="178">
        <v>-6.5299886220999998E-2</v>
      </c>
      <c r="AC1589" s="177">
        <v>2.2106805087000001E-2</v>
      </c>
      <c r="AD1589" s="153">
        <v>-0.13204439112999999</v>
      </c>
      <c r="AE1589" s="153">
        <v>-0.58797957652999999</v>
      </c>
      <c r="AF1589" s="181">
        <v>3.528886</v>
      </c>
      <c r="AG1589" s="180">
        <v>147040.91855999999</v>
      </c>
      <c r="AH1589" s="180">
        <v>-20336.370220000001</v>
      </c>
      <c r="AI1589" s="128" t="s">
        <v>46</v>
      </c>
      <c r="AJ1589" s="128" t="s">
        <v>46</v>
      </c>
      <c r="AK1589" s="128" t="s">
        <v>46</v>
      </c>
    </row>
    <row r="1590" spans="1:37" ht="14.75" customHeight="1" x14ac:dyDescent="0.35">
      <c r="A1590" s="8"/>
      <c r="B1590" s="129">
        <v>42520416000180</v>
      </c>
      <c r="C1590" s="125" t="s">
        <v>9393</v>
      </c>
      <c r="D1590" s="122"/>
      <c r="E1590" s="126" t="s">
        <v>2793</v>
      </c>
      <c r="F1590" s="126" t="s">
        <v>114</v>
      </c>
      <c r="G1590" s="126" t="s">
        <v>7530</v>
      </c>
      <c r="H1590" s="127">
        <v>200</v>
      </c>
      <c r="I1590" s="127">
        <v>1</v>
      </c>
      <c r="J1590" s="127">
        <v>1</v>
      </c>
      <c r="K1590" s="126" t="s">
        <v>216</v>
      </c>
      <c r="L1590" s="126" t="s">
        <v>3378</v>
      </c>
      <c r="M1590" s="153">
        <v>1.7000000000000001E-3</v>
      </c>
      <c r="N1590" s="128" t="s">
        <v>46</v>
      </c>
      <c r="O1590" s="155">
        <v>44726</v>
      </c>
      <c r="P1590" s="153">
        <v>0.1662581682</v>
      </c>
      <c r="Q1590" s="153">
        <v>0.62911580890999996</v>
      </c>
      <c r="R1590" s="153">
        <v>0.44818574030000002</v>
      </c>
      <c r="S1590" s="153">
        <v>0.55711673236000003</v>
      </c>
      <c r="T1590" s="153">
        <v>0.34086676525999998</v>
      </c>
      <c r="U1590" s="153">
        <v>13.628497620000001</v>
      </c>
      <c r="V1590" s="153">
        <v>6.0714508541000001</v>
      </c>
      <c r="W1590" s="153">
        <v>3.3660289022000001</v>
      </c>
      <c r="X1590" s="153">
        <v>2.1566003284000002</v>
      </c>
      <c r="Y1590" s="153">
        <v>0.79745818403000002</v>
      </c>
      <c r="Z1590" s="153">
        <v>0.23267334577999998</v>
      </c>
      <c r="AA1590" s="153">
        <v>0.27072284886999998</v>
      </c>
      <c r="AB1590" s="178">
        <v>1.3403089314000001</v>
      </c>
      <c r="AC1590" s="177">
        <v>4.7595124216999997E-2</v>
      </c>
      <c r="AD1590" s="153">
        <v>-0.15450265282</v>
      </c>
      <c r="AE1590" s="153">
        <v>-0.40849141971999997</v>
      </c>
      <c r="AF1590" s="181">
        <v>1.37087</v>
      </c>
      <c r="AG1590" s="180">
        <v>868648.82427999994</v>
      </c>
      <c r="AH1590" s="180">
        <v>-43439.347970000003</v>
      </c>
      <c r="AI1590" s="128" t="s">
        <v>46</v>
      </c>
      <c r="AJ1590" s="128" t="s">
        <v>46</v>
      </c>
      <c r="AK1590" s="128" t="s">
        <v>46</v>
      </c>
    </row>
    <row r="1591" spans="1:37" ht="14.75" customHeight="1" x14ac:dyDescent="0.35">
      <c r="A1591" s="8"/>
      <c r="B1591" s="129">
        <v>58283513000137</v>
      </c>
      <c r="C1591" s="125" t="s">
        <v>9394</v>
      </c>
      <c r="D1591" s="122"/>
      <c r="E1591" s="126" t="s">
        <v>2793</v>
      </c>
      <c r="F1591" s="126" t="s">
        <v>114</v>
      </c>
      <c r="G1591" s="126" t="s">
        <v>115</v>
      </c>
      <c r="H1591" s="127" t="s">
        <v>46</v>
      </c>
      <c r="I1591" s="127" t="s">
        <v>46</v>
      </c>
      <c r="J1591" s="127" t="s">
        <v>46</v>
      </c>
      <c r="K1591" s="126" t="s">
        <v>216</v>
      </c>
      <c r="L1591" s="126" t="s">
        <v>223</v>
      </c>
      <c r="M1591" s="153">
        <v>2.7000000000000001E-3</v>
      </c>
      <c r="N1591" s="128" t="s">
        <v>46</v>
      </c>
      <c r="O1591" s="155">
        <v>45694</v>
      </c>
      <c r="P1591" s="153">
        <v>4.3954003760999998E-2</v>
      </c>
      <c r="Q1591" s="153" t="s">
        <v>46</v>
      </c>
      <c r="R1591" s="153" t="s">
        <v>46</v>
      </c>
      <c r="S1591" s="153" t="s">
        <v>46</v>
      </c>
      <c r="T1591" s="153" t="s">
        <v>46</v>
      </c>
      <c r="U1591" s="153">
        <v>3.6029931169999996</v>
      </c>
      <c r="V1591" s="153" t="s">
        <v>46</v>
      </c>
      <c r="W1591" s="153" t="s">
        <v>46</v>
      </c>
      <c r="X1591" s="153" t="s">
        <v>46</v>
      </c>
      <c r="Y1591" s="153" t="s">
        <v>46</v>
      </c>
      <c r="Z1591" s="153" t="s">
        <v>46</v>
      </c>
      <c r="AA1591" s="153">
        <v>0.20610951987000001</v>
      </c>
      <c r="AB1591" s="178" t="s">
        <v>46</v>
      </c>
      <c r="AC1591" s="177">
        <v>0.58958465694999995</v>
      </c>
      <c r="AD1591" s="153">
        <v>-0.18308613745999999</v>
      </c>
      <c r="AE1591" s="153">
        <v>-0.18308613745999999</v>
      </c>
      <c r="AF1591" s="181">
        <v>1.158339</v>
      </c>
      <c r="AG1591" s="180">
        <v>31085.738860000001</v>
      </c>
      <c r="AH1591" s="180">
        <v>24644.779129999999</v>
      </c>
      <c r="AI1591" s="128" t="s">
        <v>46</v>
      </c>
      <c r="AJ1591" s="128" t="s">
        <v>46</v>
      </c>
      <c r="AK1591" s="128" t="s">
        <v>46</v>
      </c>
    </row>
    <row r="1592" spans="1:37" ht="14.75" customHeight="1" x14ac:dyDescent="0.35">
      <c r="A1592" s="8"/>
      <c r="B1592" s="129">
        <v>39773639000145</v>
      </c>
      <c r="C1592" s="125" t="s">
        <v>9395</v>
      </c>
      <c r="D1592" s="122"/>
      <c r="E1592" s="126" t="s">
        <v>2793</v>
      </c>
      <c r="F1592" s="126" t="s">
        <v>163</v>
      </c>
      <c r="G1592" s="126" t="s">
        <v>3566</v>
      </c>
      <c r="H1592" s="127">
        <v>100</v>
      </c>
      <c r="I1592" s="127">
        <v>1</v>
      </c>
      <c r="J1592" s="127">
        <v>100</v>
      </c>
      <c r="K1592" s="126" t="s">
        <v>215</v>
      </c>
      <c r="L1592" s="126" t="s">
        <v>216</v>
      </c>
      <c r="M1592" s="153">
        <v>9.0000000000000011E-3</v>
      </c>
      <c r="N1592" s="128" t="s">
        <v>7506</v>
      </c>
      <c r="O1592" s="155">
        <v>44712</v>
      </c>
      <c r="P1592" s="153">
        <v>1.311875753E-2</v>
      </c>
      <c r="Q1592" s="153">
        <v>0.10701750789</v>
      </c>
      <c r="R1592" s="153">
        <v>0.14235381327000002</v>
      </c>
      <c r="S1592" s="153">
        <v>0.27048487986000003</v>
      </c>
      <c r="T1592" s="153">
        <v>0.40630920052000002</v>
      </c>
      <c r="U1592" s="153">
        <v>1.0753694552999999</v>
      </c>
      <c r="V1592" s="153">
        <v>1.0328011639000001</v>
      </c>
      <c r="W1592" s="153">
        <v>1.0691260491000001</v>
      </c>
      <c r="X1592" s="153">
        <v>1.0470476774999999</v>
      </c>
      <c r="Y1592" s="153">
        <v>0.95056083556999993</v>
      </c>
      <c r="Z1592" s="153">
        <v>1.3526180681E-2</v>
      </c>
      <c r="AA1592" s="153">
        <v>1.0821678182000001E-2</v>
      </c>
      <c r="AB1592" s="178">
        <v>0.61076317191999996</v>
      </c>
      <c r="AC1592" s="177">
        <v>-0.48627804258000001</v>
      </c>
      <c r="AD1592" s="153">
        <v>-4.0634509987999999E-3</v>
      </c>
      <c r="AE1592" s="153">
        <v>-4.7056466797000002E-3</v>
      </c>
      <c r="AF1592" s="181">
        <v>1.4635315</v>
      </c>
      <c r="AG1592" s="180">
        <v>50445.992919999997</v>
      </c>
      <c r="AH1592" s="180">
        <v>44291.69399</v>
      </c>
      <c r="AI1592" s="128" t="s">
        <v>46</v>
      </c>
      <c r="AJ1592" s="128" t="s">
        <v>46</v>
      </c>
      <c r="AK1592" s="128" t="s">
        <v>46</v>
      </c>
    </row>
    <row r="1593" spans="1:37" ht="14.75" customHeight="1" x14ac:dyDescent="0.35">
      <c r="A1593" s="8"/>
      <c r="B1593" s="129">
        <v>32972925000190</v>
      </c>
      <c r="C1593" s="125" t="s">
        <v>9396</v>
      </c>
      <c r="D1593" s="122" t="s">
        <v>3394</v>
      </c>
      <c r="E1593" s="126" t="s">
        <v>2793</v>
      </c>
      <c r="F1593" s="126" t="s">
        <v>163</v>
      </c>
      <c r="G1593" s="126" t="s">
        <v>3566</v>
      </c>
      <c r="H1593" s="127">
        <v>1</v>
      </c>
      <c r="I1593" s="127">
        <v>1</v>
      </c>
      <c r="J1593" s="127">
        <v>1</v>
      </c>
      <c r="K1593" s="126" t="s">
        <v>215</v>
      </c>
      <c r="L1593" s="126" t="s">
        <v>216</v>
      </c>
      <c r="M1593" s="153">
        <v>8.6999999999999994E-3</v>
      </c>
      <c r="N1593" s="128" t="s">
        <v>7526</v>
      </c>
      <c r="O1593" s="155">
        <v>43690</v>
      </c>
      <c r="P1593" s="153">
        <v>1.39936082E-2</v>
      </c>
      <c r="Q1593" s="153">
        <v>0.11182871077999999</v>
      </c>
      <c r="R1593" s="153">
        <v>0.14821533397</v>
      </c>
      <c r="S1593" s="153">
        <v>0.28064373995000003</v>
      </c>
      <c r="T1593" s="153">
        <v>0.41973748503999997</v>
      </c>
      <c r="U1593" s="153">
        <v>1.1470826252000001</v>
      </c>
      <c r="V1593" s="153">
        <v>1.0792329678000001</v>
      </c>
      <c r="W1593" s="153">
        <v>1.1131480835000001</v>
      </c>
      <c r="X1593" s="153">
        <v>1.0863726515000001</v>
      </c>
      <c r="Y1593" s="153">
        <v>0.98197632242999999</v>
      </c>
      <c r="Z1593" s="153">
        <v>1.4420228195000001E-2</v>
      </c>
      <c r="AA1593" s="153">
        <v>1.0304104778000001E-2</v>
      </c>
      <c r="AB1593" s="178">
        <v>0.93468855125000005</v>
      </c>
      <c r="AC1593" s="177">
        <v>0.62427402970000001</v>
      </c>
      <c r="AD1593" s="153">
        <v>-4.2724099953E-3</v>
      </c>
      <c r="AE1593" s="153">
        <v>-4.5449966887999996E-3</v>
      </c>
      <c r="AF1593" s="181">
        <v>17.674372999999999</v>
      </c>
      <c r="AG1593" s="180">
        <v>6242324.8684999999</v>
      </c>
      <c r="AH1593" s="180">
        <v>-227626.2898</v>
      </c>
      <c r="AI1593" s="128" t="s">
        <v>46</v>
      </c>
      <c r="AJ1593" s="128" t="s">
        <v>46</v>
      </c>
      <c r="AK1593" s="128" t="s">
        <v>46</v>
      </c>
    </row>
    <row r="1594" spans="1:37" ht="14.75" customHeight="1" x14ac:dyDescent="0.35">
      <c r="A1594" s="8"/>
      <c r="B1594" s="129">
        <v>28205308000192</v>
      </c>
      <c r="C1594" s="125" t="s">
        <v>9397</v>
      </c>
      <c r="D1594" s="122"/>
      <c r="E1594" s="126" t="s">
        <v>2793</v>
      </c>
      <c r="F1594" s="126" t="s">
        <v>163</v>
      </c>
      <c r="G1594" s="126" t="s">
        <v>3570</v>
      </c>
      <c r="H1594" s="127">
        <v>5000000</v>
      </c>
      <c r="I1594" s="127">
        <v>100</v>
      </c>
      <c r="J1594" s="127">
        <v>100</v>
      </c>
      <c r="K1594" s="126" t="s">
        <v>215</v>
      </c>
      <c r="L1594" s="126" t="s">
        <v>215</v>
      </c>
      <c r="M1594" s="153">
        <v>1.4000000000000002E-3</v>
      </c>
      <c r="N1594" s="128" t="s">
        <v>46</v>
      </c>
      <c r="O1594" s="155">
        <v>43045</v>
      </c>
      <c r="P1594" s="153">
        <v>1.2463392316999999E-2</v>
      </c>
      <c r="Q1594" s="153">
        <v>0.10541881342999999</v>
      </c>
      <c r="R1594" s="153">
        <v>0.13423228564</v>
      </c>
      <c r="S1594" s="153">
        <v>0.27306441453000002</v>
      </c>
      <c r="T1594" s="153">
        <v>0.43442842294</v>
      </c>
      <c r="U1594" s="153">
        <v>1.0216479248000001</v>
      </c>
      <c r="V1594" s="153">
        <v>1.0173725343</v>
      </c>
      <c r="W1594" s="153">
        <v>1.0081305861000001</v>
      </c>
      <c r="X1594" s="153">
        <v>1.0570330629</v>
      </c>
      <c r="Y1594" s="153">
        <v>1.0163457883</v>
      </c>
      <c r="Z1594" s="153">
        <v>1.0766139121E-3</v>
      </c>
      <c r="AA1594" s="153">
        <v>4.0726541991999996E-3</v>
      </c>
      <c r="AB1594" s="178">
        <v>1.6433542953</v>
      </c>
      <c r="AC1594" s="177">
        <v>0.76854152552999999</v>
      </c>
      <c r="AD1594" s="153">
        <v>0</v>
      </c>
      <c r="AE1594" s="153">
        <v>-8.2351596547000014E-3</v>
      </c>
      <c r="AF1594" s="181">
        <v>19.383153</v>
      </c>
      <c r="AG1594" s="180">
        <v>4393949.8613999998</v>
      </c>
      <c r="AH1594" s="180">
        <v>-789516.30458999996</v>
      </c>
      <c r="AI1594" s="128" t="s">
        <v>46</v>
      </c>
      <c r="AJ1594" s="128" t="s">
        <v>46</v>
      </c>
      <c r="AK1594" s="128" t="s">
        <v>46</v>
      </c>
    </row>
    <row r="1595" spans="1:37" ht="14.75" customHeight="1" x14ac:dyDescent="0.35">
      <c r="A1595" s="8"/>
      <c r="B1595" s="129">
        <v>41716515000170</v>
      </c>
      <c r="C1595" s="125" t="s">
        <v>9398</v>
      </c>
      <c r="D1595" s="122"/>
      <c r="E1595" s="126" t="s">
        <v>2793</v>
      </c>
      <c r="F1595" s="126" t="s">
        <v>163</v>
      </c>
      <c r="G1595" s="126" t="s">
        <v>5358</v>
      </c>
      <c r="H1595" s="127">
        <v>1</v>
      </c>
      <c r="I1595" s="127">
        <v>1</v>
      </c>
      <c r="J1595" s="127">
        <v>1</v>
      </c>
      <c r="K1595" s="126" t="s">
        <v>215</v>
      </c>
      <c r="L1595" s="126" t="s">
        <v>215</v>
      </c>
      <c r="M1595" s="153">
        <v>1.4000000000000002E-3</v>
      </c>
      <c r="N1595" s="128" t="s">
        <v>46</v>
      </c>
      <c r="O1595" s="155">
        <v>36433</v>
      </c>
      <c r="P1595" s="153">
        <v>1.1388139867E-2</v>
      </c>
      <c r="Q1595" s="153">
        <v>9.5890310495000006E-2</v>
      </c>
      <c r="R1595" s="153">
        <v>0.12327843347</v>
      </c>
      <c r="S1595" s="153">
        <v>0.23806063254000001</v>
      </c>
      <c r="T1595" s="153">
        <v>0.38916499496999996</v>
      </c>
      <c r="U1595" s="153">
        <v>0.93350744060000002</v>
      </c>
      <c r="V1595" s="153">
        <v>0.92541516092999998</v>
      </c>
      <c r="W1595" s="153">
        <v>0.92586339274999996</v>
      </c>
      <c r="X1595" s="153">
        <v>0.92153333133000004</v>
      </c>
      <c r="Y1595" s="153">
        <v>0.91045194722</v>
      </c>
      <c r="Z1595" s="153">
        <v>9.9860271478000007E-4</v>
      </c>
      <c r="AA1595" s="153">
        <v>2.2956435652000001E-3</v>
      </c>
      <c r="AB1595" s="178">
        <v>-14.577768596</v>
      </c>
      <c r="AC1595" s="177">
        <v>-11.9760971</v>
      </c>
      <c r="AD1595" s="153">
        <v>0</v>
      </c>
      <c r="AE1595" s="153">
        <v>-1.4568763632E-4</v>
      </c>
      <c r="AF1595" s="181">
        <v>114.164052</v>
      </c>
      <c r="AG1595" s="180">
        <v>903766.43487</v>
      </c>
      <c r="AH1595" s="180">
        <v>273599.76269</v>
      </c>
      <c r="AI1595" s="128" t="s">
        <v>46</v>
      </c>
      <c r="AJ1595" s="128" t="s">
        <v>46</v>
      </c>
      <c r="AK1595" s="128" t="s">
        <v>46</v>
      </c>
    </row>
    <row r="1596" spans="1:37" ht="14.75" customHeight="1" x14ac:dyDescent="0.35">
      <c r="A1596" s="8"/>
      <c r="B1596" s="129">
        <v>9093883000104</v>
      </c>
      <c r="C1596" s="125" t="s">
        <v>9399</v>
      </c>
      <c r="D1596" s="122"/>
      <c r="E1596" s="126" t="s">
        <v>2793</v>
      </c>
      <c r="F1596" s="126" t="s">
        <v>163</v>
      </c>
      <c r="G1596" s="126" t="s">
        <v>4507</v>
      </c>
      <c r="H1596" s="127">
        <v>500000</v>
      </c>
      <c r="I1596" s="127">
        <v>1</v>
      </c>
      <c r="J1596" s="127">
        <v>1000</v>
      </c>
      <c r="K1596" s="126" t="s">
        <v>215</v>
      </c>
      <c r="L1596" s="126" t="s">
        <v>215</v>
      </c>
      <c r="M1596" s="153">
        <v>2.3999999999999998E-3</v>
      </c>
      <c r="N1596" s="128" t="s">
        <v>46</v>
      </c>
      <c r="O1596" s="155">
        <v>39742</v>
      </c>
      <c r="P1596" s="153">
        <v>1.2379498668E-2</v>
      </c>
      <c r="Q1596" s="153">
        <v>0.10534749563</v>
      </c>
      <c r="R1596" s="153">
        <v>0.13588213488000001</v>
      </c>
      <c r="S1596" s="153">
        <v>0.27495356493000001</v>
      </c>
      <c r="T1596" s="153">
        <v>0.45538942003999999</v>
      </c>
      <c r="U1596" s="153">
        <v>1.0147710032000001</v>
      </c>
      <c r="V1596" s="153">
        <v>1.0166842626999999</v>
      </c>
      <c r="W1596" s="153">
        <v>1.0205215208</v>
      </c>
      <c r="X1596" s="153">
        <v>1.0643459690999999</v>
      </c>
      <c r="Y1596" s="153">
        <v>1.0653840648000001</v>
      </c>
      <c r="Z1596" s="153">
        <v>9.7139840024999997E-4</v>
      </c>
      <c r="AA1596" s="153">
        <v>2.5064431093000002E-3</v>
      </c>
      <c r="AB1596" s="178">
        <v>5.3050337091999999</v>
      </c>
      <c r="AC1596" s="177">
        <v>1.5996157258000001</v>
      </c>
      <c r="AD1596" s="153">
        <v>0</v>
      </c>
      <c r="AE1596" s="153">
        <v>-2.3691273858999998E-3</v>
      </c>
      <c r="AF1596" s="181">
        <v>49.830469999999998</v>
      </c>
      <c r="AG1596" s="180">
        <v>16748319.880000001</v>
      </c>
      <c r="AH1596" s="180">
        <v>934119.33843</v>
      </c>
      <c r="AI1596" s="128" t="s">
        <v>46</v>
      </c>
      <c r="AJ1596" s="128" t="s">
        <v>46</v>
      </c>
      <c r="AK1596" s="128" t="s">
        <v>46</v>
      </c>
    </row>
    <row r="1597" spans="1:37" ht="14.75" customHeight="1" x14ac:dyDescent="0.35">
      <c r="A1597" s="8"/>
      <c r="B1597" s="129">
        <v>2887434000180</v>
      </c>
      <c r="C1597" s="125" t="s">
        <v>9400</v>
      </c>
      <c r="D1597" s="122" t="s">
        <v>3552</v>
      </c>
      <c r="E1597" s="126" t="s">
        <v>2793</v>
      </c>
      <c r="F1597" s="126" t="s">
        <v>163</v>
      </c>
      <c r="G1597" s="126" t="s">
        <v>3547</v>
      </c>
      <c r="H1597" s="127">
        <v>20000</v>
      </c>
      <c r="I1597" s="127">
        <v>0</v>
      </c>
      <c r="J1597" s="127">
        <v>500</v>
      </c>
      <c r="K1597" s="126" t="s">
        <v>215</v>
      </c>
      <c r="L1597" s="126" t="s">
        <v>215</v>
      </c>
      <c r="M1597" s="153">
        <v>9.4999999999999998E-3</v>
      </c>
      <c r="N1597" s="128" t="s">
        <v>46</v>
      </c>
      <c r="O1597" s="155">
        <v>36434</v>
      </c>
      <c r="P1597" s="153">
        <v>1.1755057732E-2</v>
      </c>
      <c r="Q1597" s="153">
        <v>0.10302092941</v>
      </c>
      <c r="R1597" s="153">
        <v>0.12709298585999998</v>
      </c>
      <c r="S1597" s="153">
        <v>0.27495611668999997</v>
      </c>
      <c r="T1597" s="153">
        <v>0.41993833545000003</v>
      </c>
      <c r="U1597" s="153">
        <v>0.96358439451</v>
      </c>
      <c r="V1597" s="153">
        <v>0.99423111133000008</v>
      </c>
      <c r="W1597" s="153">
        <v>0.95451199182000002</v>
      </c>
      <c r="X1597" s="153">
        <v>1.0643558470000001</v>
      </c>
      <c r="Y1597" s="153">
        <v>0.98244621219999995</v>
      </c>
      <c r="Z1597" s="153">
        <v>2.9009029243000002E-3</v>
      </c>
      <c r="AA1597" s="153">
        <v>7.6356867790000008E-3</v>
      </c>
      <c r="AB1597" s="178">
        <v>-1.9569726633</v>
      </c>
      <c r="AC1597" s="177">
        <v>-0.22185546849000001</v>
      </c>
      <c r="AD1597" s="153">
        <v>-1.0210051252000001E-3</v>
      </c>
      <c r="AE1597" s="153">
        <v>-2.0175683589000001E-2</v>
      </c>
      <c r="AF1597" s="181">
        <v>190.32908399999999</v>
      </c>
      <c r="AG1597" s="180">
        <v>133730.51035999999</v>
      </c>
      <c r="AH1597" s="180">
        <v>-10161.39853</v>
      </c>
      <c r="AI1597" s="128" t="s">
        <v>46</v>
      </c>
      <c r="AJ1597" s="128" t="s">
        <v>46</v>
      </c>
      <c r="AK1597" s="128" t="s">
        <v>46</v>
      </c>
    </row>
    <row r="1598" spans="1:37" ht="14.75" customHeight="1" x14ac:dyDescent="0.35">
      <c r="A1598" s="8"/>
      <c r="B1598" s="129">
        <v>35495706000156</v>
      </c>
      <c r="C1598" s="125" t="s">
        <v>9401</v>
      </c>
      <c r="D1598" s="122"/>
      <c r="E1598" s="126" t="s">
        <v>2793</v>
      </c>
      <c r="F1598" s="126" t="s">
        <v>114</v>
      </c>
      <c r="G1598" s="126" t="s">
        <v>115</v>
      </c>
      <c r="H1598" s="127">
        <v>1</v>
      </c>
      <c r="I1598" s="127">
        <v>1</v>
      </c>
      <c r="J1598" s="127">
        <v>1</v>
      </c>
      <c r="K1598" s="126" t="s">
        <v>8130</v>
      </c>
      <c r="L1598" s="126" t="s">
        <v>7644</v>
      </c>
      <c r="M1598" s="153">
        <v>1.95E-2</v>
      </c>
      <c r="N1598" s="128" t="s">
        <v>7488</v>
      </c>
      <c r="O1598" s="155">
        <v>43825</v>
      </c>
      <c r="P1598" s="153">
        <v>4.9316181157000004E-2</v>
      </c>
      <c r="Q1598" s="153">
        <v>0.34012594419000003</v>
      </c>
      <c r="R1598" s="153">
        <v>0.26372129047000004</v>
      </c>
      <c r="S1598" s="153">
        <v>0.46309638224999999</v>
      </c>
      <c r="T1598" s="153">
        <v>0.40671992215999997</v>
      </c>
      <c r="U1598" s="153">
        <v>4.0425409760999997</v>
      </c>
      <c r="V1598" s="153">
        <v>3.2824766522999997</v>
      </c>
      <c r="W1598" s="153">
        <v>1.9806375035999999</v>
      </c>
      <c r="X1598" s="153">
        <v>1.7926473071000002</v>
      </c>
      <c r="Y1598" s="153">
        <v>0.95152171929999996</v>
      </c>
      <c r="Z1598" s="153">
        <v>0.15333025981000001</v>
      </c>
      <c r="AA1598" s="153">
        <v>0.2080677309</v>
      </c>
      <c r="AB1598" s="178">
        <v>0.83988091746000004</v>
      </c>
      <c r="AC1598" s="177">
        <v>6.6390505261000002E-2</v>
      </c>
      <c r="AD1598" s="153">
        <v>-8.1634685345999991E-2</v>
      </c>
      <c r="AE1598" s="153">
        <v>-0.42234688142999999</v>
      </c>
      <c r="AF1598" s="181">
        <v>15.949458</v>
      </c>
      <c r="AG1598" s="180">
        <v>78718.481820000001</v>
      </c>
      <c r="AH1598" s="180">
        <v>-4994.2334799999999</v>
      </c>
      <c r="AI1598" s="128" t="s">
        <v>46</v>
      </c>
      <c r="AJ1598" s="128" t="s">
        <v>46</v>
      </c>
      <c r="AK1598" s="128" t="s">
        <v>46</v>
      </c>
    </row>
    <row r="1599" spans="1:37" ht="14.75" customHeight="1" x14ac:dyDescent="0.35">
      <c r="A1599" s="8"/>
      <c r="B1599" s="129">
        <v>40815071000167</v>
      </c>
      <c r="C1599" s="125" t="s">
        <v>9402</v>
      </c>
      <c r="D1599" s="122"/>
      <c r="E1599" s="126" t="s">
        <v>2793</v>
      </c>
      <c r="F1599" s="126" t="s">
        <v>163</v>
      </c>
      <c r="G1599" s="126" t="s">
        <v>3547</v>
      </c>
      <c r="H1599" s="127">
        <v>1</v>
      </c>
      <c r="I1599" s="127">
        <v>1</v>
      </c>
      <c r="J1599" s="127">
        <v>1</v>
      </c>
      <c r="K1599" s="126" t="s">
        <v>215</v>
      </c>
      <c r="L1599" s="126" t="s">
        <v>216</v>
      </c>
      <c r="M1599" s="153">
        <v>8.6999999999999994E-3</v>
      </c>
      <c r="N1599" s="128" t="s">
        <v>46</v>
      </c>
      <c r="O1599" s="155">
        <v>44286</v>
      </c>
      <c r="P1599" s="153">
        <v>8.0152590435000007E-3</v>
      </c>
      <c r="Q1599" s="153">
        <v>8.9991555786000002E-2</v>
      </c>
      <c r="R1599" s="153">
        <v>0.10851725065000001</v>
      </c>
      <c r="S1599" s="153">
        <v>0.18753943348999999</v>
      </c>
      <c r="T1599" s="153">
        <v>0.31377962069999998</v>
      </c>
      <c r="U1599" s="153">
        <v>0.65702599750000001</v>
      </c>
      <c r="V1599" s="153">
        <v>0.8684876464600001</v>
      </c>
      <c r="W1599" s="153">
        <v>0.81500183797000003</v>
      </c>
      <c r="X1599" s="153">
        <v>0.72596563763999999</v>
      </c>
      <c r="Y1599" s="153">
        <v>0.73408777858999996</v>
      </c>
      <c r="Z1599" s="153">
        <v>2.7895415707E-2</v>
      </c>
      <c r="AA1599" s="153">
        <v>2.5665619899999999E-2</v>
      </c>
      <c r="AB1599" s="178">
        <v>-0.769372418</v>
      </c>
      <c r="AC1599" s="177">
        <v>-0.65500408370999996</v>
      </c>
      <c r="AD1599" s="153">
        <v>-1.1504726392E-2</v>
      </c>
      <c r="AE1599" s="153">
        <v>-3.7949180810000004E-2</v>
      </c>
      <c r="AF1599" s="181">
        <v>14.950213</v>
      </c>
      <c r="AG1599" s="180">
        <v>144422.51144</v>
      </c>
      <c r="AH1599" s="180">
        <v>-33439.083910000001</v>
      </c>
      <c r="AI1599" s="128" t="s">
        <v>46</v>
      </c>
      <c r="AJ1599" s="128" t="s">
        <v>46</v>
      </c>
      <c r="AK1599" s="128" t="s">
        <v>46</v>
      </c>
    </row>
    <row r="1600" spans="1:37" ht="14.75" customHeight="1" x14ac:dyDescent="0.35">
      <c r="A1600" s="8"/>
      <c r="B1600" s="129">
        <v>53633558000170</v>
      </c>
      <c r="C1600" s="125" t="s">
        <v>9403</v>
      </c>
      <c r="D1600" s="122" t="s">
        <v>3552</v>
      </c>
      <c r="E1600" s="126" t="s">
        <v>2793</v>
      </c>
      <c r="F1600" s="126" t="s">
        <v>114</v>
      </c>
      <c r="G1600" s="126" t="s">
        <v>5078</v>
      </c>
      <c r="H1600" s="127">
        <v>1000</v>
      </c>
      <c r="I1600" s="127">
        <v>0</v>
      </c>
      <c r="J1600" s="127">
        <v>50</v>
      </c>
      <c r="K1600" s="126" t="s">
        <v>216</v>
      </c>
      <c r="L1600" s="126" t="s">
        <v>223</v>
      </c>
      <c r="M1600" s="153">
        <v>3.95E-2</v>
      </c>
      <c r="N1600" s="128" t="s">
        <v>46</v>
      </c>
      <c r="O1600" s="155">
        <v>29222</v>
      </c>
      <c r="P1600" s="153">
        <v>3.6003796046999999E-2</v>
      </c>
      <c r="Q1600" s="153">
        <v>0.19983880807999999</v>
      </c>
      <c r="R1600" s="153">
        <v>7.4783196920000003E-2</v>
      </c>
      <c r="S1600" s="153">
        <v>0.13936369343999999</v>
      </c>
      <c r="T1600" s="153">
        <v>0.16854455638000002</v>
      </c>
      <c r="U1600" s="153">
        <v>2.9512995004999998</v>
      </c>
      <c r="V1600" s="153">
        <v>1.9285980176999999</v>
      </c>
      <c r="W1600" s="153">
        <v>0.56164750370000005</v>
      </c>
      <c r="X1600" s="153">
        <v>0.53947722190999992</v>
      </c>
      <c r="Y1600" s="153">
        <v>0.39431018086000003</v>
      </c>
      <c r="Z1600" s="153">
        <v>0.15477422303999999</v>
      </c>
      <c r="AA1600" s="153">
        <v>0.23311337858000003</v>
      </c>
      <c r="AB1600" s="178">
        <v>-0.26030062166000001</v>
      </c>
      <c r="AC1600" s="177">
        <v>-8.8813471549000003E-2</v>
      </c>
      <c r="AD1600" s="153">
        <v>-0.12807869060999999</v>
      </c>
      <c r="AE1600" s="153">
        <v>-0.58726502318999996</v>
      </c>
      <c r="AF1600" s="181">
        <v>6.0947719999999999</v>
      </c>
      <c r="AG1600" s="180">
        <v>33230.098980000002</v>
      </c>
      <c r="AH1600" s="180">
        <v>-2321.2768000000001</v>
      </c>
      <c r="AI1600" s="128" t="s">
        <v>46</v>
      </c>
      <c r="AJ1600" s="128" t="s">
        <v>46</v>
      </c>
      <c r="AK1600" s="128" t="s">
        <v>46</v>
      </c>
    </row>
    <row r="1601" spans="1:37" ht="14.75" customHeight="1" x14ac:dyDescent="0.35">
      <c r="A1601" s="8"/>
      <c r="B1601" s="129">
        <v>32922086000104</v>
      </c>
      <c r="C1601" s="125" t="s">
        <v>9404</v>
      </c>
      <c r="D1601" s="122" t="s">
        <v>3401</v>
      </c>
      <c r="E1601" s="126" t="s">
        <v>2793</v>
      </c>
      <c r="F1601" s="126" t="s">
        <v>163</v>
      </c>
      <c r="G1601" s="126" t="s">
        <v>4598</v>
      </c>
      <c r="H1601" s="127">
        <v>5000</v>
      </c>
      <c r="I1601" s="127">
        <v>1</v>
      </c>
      <c r="J1601" s="127">
        <v>1</v>
      </c>
      <c r="K1601" s="126" t="s">
        <v>215</v>
      </c>
      <c r="L1601" s="126" t="s">
        <v>216</v>
      </c>
      <c r="M1601" s="153">
        <v>1.5E-3</v>
      </c>
      <c r="N1601" s="128" t="s">
        <v>46</v>
      </c>
      <c r="O1601" s="155">
        <v>43641</v>
      </c>
      <c r="P1601" s="153">
        <v>5.9297926982000001E-3</v>
      </c>
      <c r="Q1601" s="153">
        <v>8.2190336796000005E-2</v>
      </c>
      <c r="R1601" s="153">
        <v>9.0523420764000009E-2</v>
      </c>
      <c r="S1601" s="153">
        <v>0.17506978540999998</v>
      </c>
      <c r="T1601" s="153">
        <v>0.30746633295999998</v>
      </c>
      <c r="U1601" s="153">
        <v>0.48607636276999999</v>
      </c>
      <c r="V1601" s="153">
        <v>0.79319989016999992</v>
      </c>
      <c r="W1601" s="153">
        <v>0.67986199295999994</v>
      </c>
      <c r="X1601" s="153">
        <v>0.67769559729999995</v>
      </c>
      <c r="Y1601" s="153">
        <v>0.71931783478</v>
      </c>
      <c r="Z1601" s="153">
        <v>2.3528951035999997E-2</v>
      </c>
      <c r="AA1601" s="153">
        <v>2.7994569673E-2</v>
      </c>
      <c r="AB1601" s="178">
        <v>-1.5937979835</v>
      </c>
      <c r="AC1601" s="177">
        <v>-0.18953735184000001</v>
      </c>
      <c r="AD1601" s="153">
        <v>-1.9702743470999998E-2</v>
      </c>
      <c r="AE1601" s="153">
        <v>-4.4572674747000003E-2</v>
      </c>
      <c r="AF1601" s="181">
        <v>16.559235000000001</v>
      </c>
      <c r="AG1601" s="180">
        <v>62625.11247</v>
      </c>
      <c r="AH1601" s="180">
        <v>-22399.395550000001</v>
      </c>
      <c r="AI1601" s="128" t="s">
        <v>46</v>
      </c>
      <c r="AJ1601" s="128" t="s">
        <v>46</v>
      </c>
      <c r="AK1601" s="128" t="s">
        <v>46</v>
      </c>
    </row>
    <row r="1602" spans="1:37" ht="14.75" customHeight="1" x14ac:dyDescent="0.35">
      <c r="A1602" s="8"/>
      <c r="B1602" s="129">
        <v>36249375000137</v>
      </c>
      <c r="C1602" s="125" t="s">
        <v>9405</v>
      </c>
      <c r="D1602" s="122"/>
      <c r="E1602" s="126" t="s">
        <v>2793</v>
      </c>
      <c r="F1602" s="126" t="s">
        <v>114</v>
      </c>
      <c r="G1602" s="126" t="s">
        <v>4426</v>
      </c>
      <c r="H1602" s="127">
        <v>1</v>
      </c>
      <c r="I1602" s="127">
        <v>1</v>
      </c>
      <c r="J1602" s="127">
        <v>1</v>
      </c>
      <c r="K1602" s="126" t="s">
        <v>216</v>
      </c>
      <c r="L1602" s="126" t="s">
        <v>3378</v>
      </c>
      <c r="M1602" s="153">
        <v>7.7000000000000002E-3</v>
      </c>
      <c r="N1602" s="128" t="s">
        <v>46</v>
      </c>
      <c r="O1602" s="155">
        <v>44011</v>
      </c>
      <c r="P1602" s="153">
        <v>4.0317087910999999E-2</v>
      </c>
      <c r="Q1602" s="153">
        <v>9.6113338601000006E-2</v>
      </c>
      <c r="R1602" s="153">
        <v>0.14760384516</v>
      </c>
      <c r="S1602" s="153">
        <v>0.54547330319999998</v>
      </c>
      <c r="T1602" s="153">
        <v>0.62752796956000001</v>
      </c>
      <c r="U1602" s="153">
        <v>3.3048682215999996</v>
      </c>
      <c r="V1602" s="153">
        <v>0.92756755348999997</v>
      </c>
      <c r="W1602" s="153">
        <v>1.1085555924999999</v>
      </c>
      <c r="X1602" s="153">
        <v>2.1115285836000002</v>
      </c>
      <c r="Y1602" s="153">
        <v>1.4681023967</v>
      </c>
      <c r="Z1602" s="153">
        <v>0.17467081721</v>
      </c>
      <c r="AA1602" s="153">
        <v>0.17988646546999998</v>
      </c>
      <c r="AB1602" s="178">
        <v>0.16235644853</v>
      </c>
      <c r="AC1602" s="177">
        <v>8.4850893130000004E-3</v>
      </c>
      <c r="AD1602" s="153">
        <v>-0.16940265653</v>
      </c>
      <c r="AE1602" s="153">
        <v>-0.40718958931999999</v>
      </c>
      <c r="AF1602" s="181">
        <v>15.182449999999999</v>
      </c>
      <c r="AG1602" s="180">
        <v>21172.231739999999</v>
      </c>
      <c r="AH1602" s="180">
        <v>-353.56126999999998</v>
      </c>
      <c r="AI1602" s="128" t="s">
        <v>46</v>
      </c>
      <c r="AJ1602" s="128" t="s">
        <v>46</v>
      </c>
      <c r="AK1602" s="128" t="s">
        <v>46</v>
      </c>
    </row>
    <row r="1603" spans="1:37" ht="14.75" customHeight="1" x14ac:dyDescent="0.35">
      <c r="A1603" s="8"/>
      <c r="B1603" s="129">
        <v>37306536000140</v>
      </c>
      <c r="C1603" s="125" t="s">
        <v>9406</v>
      </c>
      <c r="D1603" s="122"/>
      <c r="E1603" s="126" t="s">
        <v>2793</v>
      </c>
      <c r="F1603" s="126" t="s">
        <v>114</v>
      </c>
      <c r="G1603" s="126" t="s">
        <v>115</v>
      </c>
      <c r="H1603" s="127">
        <v>1</v>
      </c>
      <c r="I1603" s="127">
        <v>0</v>
      </c>
      <c r="J1603" s="127">
        <v>1</v>
      </c>
      <c r="K1603" s="126" t="s">
        <v>216</v>
      </c>
      <c r="L1603" s="126" t="s">
        <v>223</v>
      </c>
      <c r="M1603" s="153">
        <v>7.7000000000000002E-3</v>
      </c>
      <c r="N1603" s="128" t="s">
        <v>46</v>
      </c>
      <c r="O1603" s="155">
        <v>44011</v>
      </c>
      <c r="P1603" s="153">
        <v>4.3181986584E-2</v>
      </c>
      <c r="Q1603" s="153">
        <v>0.19231317739000001</v>
      </c>
      <c r="R1603" s="153">
        <v>0.23271748082999999</v>
      </c>
      <c r="S1603" s="153">
        <v>0.71606214519</v>
      </c>
      <c r="T1603" s="153">
        <v>1.2001774205</v>
      </c>
      <c r="U1603" s="153">
        <v>3.5397094036999999</v>
      </c>
      <c r="V1603" s="153">
        <v>1.8559699001999999</v>
      </c>
      <c r="W1603" s="153">
        <v>1.7477882406</v>
      </c>
      <c r="X1603" s="153">
        <v>2.7718784371999998</v>
      </c>
      <c r="Y1603" s="153">
        <v>2.8078164370000001</v>
      </c>
      <c r="Z1603" s="153">
        <v>0.18096069028999998</v>
      </c>
      <c r="AA1603" s="153">
        <v>0.1714075501</v>
      </c>
      <c r="AB1603" s="178">
        <v>0.58442215046000001</v>
      </c>
      <c r="AC1603" s="177">
        <v>0.72310588319000002</v>
      </c>
      <c r="AD1603" s="153">
        <v>-0.18296082429999999</v>
      </c>
      <c r="AE1603" s="153">
        <v>-0.20822729209999999</v>
      </c>
      <c r="AF1603" s="181">
        <v>28.016144000000001</v>
      </c>
      <c r="AG1603" s="180">
        <v>608644.71507999999</v>
      </c>
      <c r="AH1603" s="180">
        <v>-54056.864110000002</v>
      </c>
      <c r="AI1603" s="128" t="s">
        <v>46</v>
      </c>
      <c r="AJ1603" s="128" t="s">
        <v>46</v>
      </c>
      <c r="AK1603" s="128" t="s">
        <v>46</v>
      </c>
    </row>
    <row r="1604" spans="1:37" ht="14.75" customHeight="1" x14ac:dyDescent="0.35">
      <c r="A1604" s="8"/>
      <c r="B1604" s="129">
        <v>36249300000156</v>
      </c>
      <c r="C1604" s="125" t="s">
        <v>9407</v>
      </c>
      <c r="D1604" s="122"/>
      <c r="E1604" s="126" t="s">
        <v>2793</v>
      </c>
      <c r="F1604" s="126" t="s">
        <v>114</v>
      </c>
      <c r="G1604" s="126" t="s">
        <v>4426</v>
      </c>
      <c r="H1604" s="127">
        <v>1</v>
      </c>
      <c r="I1604" s="127">
        <v>1</v>
      </c>
      <c r="J1604" s="127">
        <v>1</v>
      </c>
      <c r="K1604" s="126" t="s">
        <v>216</v>
      </c>
      <c r="L1604" s="126" t="s">
        <v>3378</v>
      </c>
      <c r="M1604" s="153">
        <v>7.7000000000000002E-3</v>
      </c>
      <c r="N1604" s="128" t="s">
        <v>46</v>
      </c>
      <c r="O1604" s="155">
        <v>44011</v>
      </c>
      <c r="P1604" s="153">
        <v>1.6451365669E-2</v>
      </c>
      <c r="Q1604" s="153">
        <v>0.12211870224</v>
      </c>
      <c r="R1604" s="153">
        <v>0.16194455952999998</v>
      </c>
      <c r="S1604" s="153">
        <v>0.61859031428</v>
      </c>
      <c r="T1604" s="153">
        <v>1.1015378819999999</v>
      </c>
      <c r="U1604" s="153">
        <v>1.3485496700999999</v>
      </c>
      <c r="V1604" s="153">
        <v>1.1785392904000001</v>
      </c>
      <c r="W1604" s="153">
        <v>1.2162592847</v>
      </c>
      <c r="X1604" s="153">
        <v>2.3945647247999999</v>
      </c>
      <c r="Y1604" s="153">
        <v>2.5770491246000002</v>
      </c>
      <c r="Z1604" s="153">
        <v>0.19122226740999998</v>
      </c>
      <c r="AA1604" s="153">
        <v>0.21031540772999999</v>
      </c>
      <c r="AB1604" s="178">
        <v>0.23235041940000001</v>
      </c>
      <c r="AC1604" s="177">
        <v>0.25852739342999997</v>
      </c>
      <c r="AD1604" s="153">
        <v>-0.12940940479999999</v>
      </c>
      <c r="AE1604" s="153">
        <v>-0.39088352254999997</v>
      </c>
      <c r="AF1604" s="181">
        <v>19.280698000000001</v>
      </c>
      <c r="AG1604" s="180">
        <v>34268.021500000003</v>
      </c>
      <c r="AH1604" s="180">
        <v>-872.59431000999996</v>
      </c>
      <c r="AI1604" s="128" t="s">
        <v>46</v>
      </c>
      <c r="AJ1604" s="128" t="s">
        <v>46</v>
      </c>
      <c r="AK1604" s="128" t="s">
        <v>46</v>
      </c>
    </row>
    <row r="1605" spans="1:37" ht="14.75" customHeight="1" x14ac:dyDescent="0.35">
      <c r="A1605" s="8"/>
      <c r="B1605" s="129">
        <v>36249328000193</v>
      </c>
      <c r="C1605" s="125" t="s">
        <v>9408</v>
      </c>
      <c r="D1605" s="122"/>
      <c r="E1605" s="126" t="s">
        <v>2793</v>
      </c>
      <c r="F1605" s="126" t="s">
        <v>114</v>
      </c>
      <c r="G1605" s="126" t="s">
        <v>4426</v>
      </c>
      <c r="H1605" s="127">
        <v>1</v>
      </c>
      <c r="I1605" s="127">
        <v>1</v>
      </c>
      <c r="J1605" s="127">
        <v>1</v>
      </c>
      <c r="K1605" s="126" t="s">
        <v>216</v>
      </c>
      <c r="L1605" s="126" t="s">
        <v>224</v>
      </c>
      <c r="M1605" s="153">
        <v>7.7000000000000002E-3</v>
      </c>
      <c r="N1605" s="128" t="s">
        <v>46</v>
      </c>
      <c r="O1605" s="155">
        <v>44011</v>
      </c>
      <c r="P1605" s="153">
        <v>7.6050986535999999E-3</v>
      </c>
      <c r="Q1605" s="153">
        <v>-6.7627490861999996E-3</v>
      </c>
      <c r="R1605" s="153">
        <v>0.13341776901999999</v>
      </c>
      <c r="S1605" s="153">
        <v>0.60264599946999997</v>
      </c>
      <c r="T1605" s="153">
        <v>0.79464258985000003</v>
      </c>
      <c r="U1605" s="153">
        <v>0.62340437180999997</v>
      </c>
      <c r="V1605" s="153">
        <v>-6.526572394699999E-2</v>
      </c>
      <c r="W1605" s="153">
        <v>1.0020132865</v>
      </c>
      <c r="X1605" s="153">
        <v>2.3328442405000001</v>
      </c>
      <c r="Y1605" s="153">
        <v>1.8590672405000002</v>
      </c>
      <c r="Z1605" s="153">
        <v>0.17946709373</v>
      </c>
      <c r="AA1605" s="153">
        <v>0.18404761186999999</v>
      </c>
      <c r="AB1605" s="178">
        <v>9.1796013090000003E-2</v>
      </c>
      <c r="AC1605" s="177">
        <v>0.30060050621000001</v>
      </c>
      <c r="AD1605" s="153">
        <v>-0.19828273355000001</v>
      </c>
      <c r="AE1605" s="153">
        <v>-0.32071760537999999</v>
      </c>
      <c r="AF1605" s="181">
        <v>19.902493</v>
      </c>
      <c r="AG1605" s="180">
        <v>61778.274700000002</v>
      </c>
      <c r="AH1605" s="180">
        <v>-7724.3679599999996</v>
      </c>
      <c r="AI1605" s="128" t="s">
        <v>46</v>
      </c>
      <c r="AJ1605" s="128" t="s">
        <v>46</v>
      </c>
      <c r="AK1605" s="128" t="s">
        <v>46</v>
      </c>
    </row>
    <row r="1606" spans="1:37" ht="14.75" customHeight="1" x14ac:dyDescent="0.35">
      <c r="A1606" s="8"/>
      <c r="B1606" s="129">
        <v>36348176000186</v>
      </c>
      <c r="C1606" s="125" t="s">
        <v>9409</v>
      </c>
      <c r="D1606" s="122"/>
      <c r="E1606" s="126" t="s">
        <v>2793</v>
      </c>
      <c r="F1606" s="126" t="s">
        <v>114</v>
      </c>
      <c r="G1606" s="126" t="s">
        <v>6707</v>
      </c>
      <c r="H1606" s="127">
        <v>1</v>
      </c>
      <c r="I1606" s="127">
        <v>1</v>
      </c>
      <c r="J1606" s="127">
        <v>1</v>
      </c>
      <c r="K1606" s="126" t="s">
        <v>216</v>
      </c>
      <c r="L1606" s="126" t="s">
        <v>223</v>
      </c>
      <c r="M1606" s="153">
        <v>7.7000000000000002E-3</v>
      </c>
      <c r="N1606" s="128" t="s">
        <v>46</v>
      </c>
      <c r="O1606" s="155">
        <v>43927</v>
      </c>
      <c r="P1606" s="153">
        <v>3.3815164033999999E-2</v>
      </c>
      <c r="Q1606" s="153">
        <v>0.21531083753000002</v>
      </c>
      <c r="R1606" s="153">
        <v>0.10876358703</v>
      </c>
      <c r="S1606" s="153">
        <v>0.25045197596000002</v>
      </c>
      <c r="T1606" s="153">
        <v>0.32429947253000002</v>
      </c>
      <c r="U1606" s="153">
        <v>2.7718931801000002</v>
      </c>
      <c r="V1606" s="153">
        <v>2.0779149878000003</v>
      </c>
      <c r="W1606" s="153">
        <v>0.81685190879999992</v>
      </c>
      <c r="X1606" s="153">
        <v>0.96950025413000007</v>
      </c>
      <c r="Y1606" s="153">
        <v>0.75869898390000001</v>
      </c>
      <c r="Z1606" s="153">
        <v>0.15296153530000001</v>
      </c>
      <c r="AA1606" s="153">
        <v>0.19093522925999998</v>
      </c>
      <c r="AB1606" s="178">
        <v>-6.5971235145000001E-2</v>
      </c>
      <c r="AC1606" s="177">
        <v>0.25993117065999999</v>
      </c>
      <c r="AD1606" s="153">
        <v>-0.11228830092999999</v>
      </c>
      <c r="AE1606" s="153">
        <v>-0.26738797097</v>
      </c>
      <c r="AF1606" s="181">
        <v>19.468802</v>
      </c>
      <c r="AG1606" s="180">
        <v>139546.38062000001</v>
      </c>
      <c r="AH1606" s="180">
        <v>-11149.937309999999</v>
      </c>
      <c r="AI1606" s="128" t="s">
        <v>46</v>
      </c>
      <c r="AJ1606" s="128" t="s">
        <v>46</v>
      </c>
      <c r="AK1606" s="128" t="s">
        <v>46</v>
      </c>
    </row>
    <row r="1607" spans="1:37" ht="14.75" customHeight="1" x14ac:dyDescent="0.35">
      <c r="A1607" s="8"/>
      <c r="B1607" s="129">
        <v>49920157000124</v>
      </c>
      <c r="C1607" s="125" t="s">
        <v>9410</v>
      </c>
      <c r="D1607" s="122"/>
      <c r="E1607" s="126" t="s">
        <v>2793</v>
      </c>
      <c r="F1607" s="126" t="s">
        <v>114</v>
      </c>
      <c r="G1607" s="126" t="s">
        <v>115</v>
      </c>
      <c r="H1607" s="127">
        <v>1</v>
      </c>
      <c r="I1607" s="127">
        <v>1</v>
      </c>
      <c r="J1607" s="127">
        <v>1</v>
      </c>
      <c r="K1607" s="126" t="s">
        <v>216</v>
      </c>
      <c r="L1607" s="126" t="s">
        <v>223</v>
      </c>
      <c r="M1607" s="153">
        <v>6.9999999999999993E-3</v>
      </c>
      <c r="N1607" s="128" t="s">
        <v>46</v>
      </c>
      <c r="O1607" s="155">
        <v>45016</v>
      </c>
      <c r="P1607" s="153">
        <v>3.4118321872E-2</v>
      </c>
      <c r="Q1607" s="153">
        <v>3.8807602561E-2</v>
      </c>
      <c r="R1607" s="153">
        <v>0.72469100920000007</v>
      </c>
      <c r="S1607" s="153">
        <v>3.7582589724000002</v>
      </c>
      <c r="T1607" s="153" t="s">
        <v>46</v>
      </c>
      <c r="U1607" s="153">
        <v>2.7967436034999995</v>
      </c>
      <c r="V1607" s="153">
        <v>0.37452317741000002</v>
      </c>
      <c r="W1607" s="153">
        <v>5.4426784764000002</v>
      </c>
      <c r="X1607" s="153">
        <v>14.548230314</v>
      </c>
      <c r="Y1607" s="153" t="s">
        <v>46</v>
      </c>
      <c r="Z1607" s="153">
        <v>0.43469221142999998</v>
      </c>
      <c r="AA1607" s="153">
        <v>0.47181110793000003</v>
      </c>
      <c r="AB1607" s="178">
        <v>1.5447820111999999</v>
      </c>
      <c r="AC1607" s="177">
        <v>1.7142022547</v>
      </c>
      <c r="AD1607" s="153">
        <v>-0.29704976944</v>
      </c>
      <c r="AE1607" s="153">
        <v>-0.29704976944</v>
      </c>
      <c r="AF1607" s="181">
        <v>4.4621430000000002</v>
      </c>
      <c r="AG1607" s="180">
        <v>714072.61375999998</v>
      </c>
      <c r="AH1607" s="180">
        <v>7741.2604302999998</v>
      </c>
      <c r="AI1607" s="128" t="s">
        <v>46</v>
      </c>
      <c r="AJ1607" s="128" t="s">
        <v>46</v>
      </c>
      <c r="AK1607" s="128" t="s">
        <v>46</v>
      </c>
    </row>
    <row r="1608" spans="1:37" ht="14.75" customHeight="1" x14ac:dyDescent="0.35">
      <c r="A1608" s="8"/>
      <c r="B1608" s="129">
        <v>40978416000101</v>
      </c>
      <c r="C1608" s="125" t="s">
        <v>9411</v>
      </c>
      <c r="D1608" s="122"/>
      <c r="E1608" s="126" t="s">
        <v>2793</v>
      </c>
      <c r="F1608" s="126" t="s">
        <v>114</v>
      </c>
      <c r="G1608" s="126" t="s">
        <v>4426</v>
      </c>
      <c r="H1608" s="127">
        <v>1</v>
      </c>
      <c r="I1608" s="127">
        <v>1</v>
      </c>
      <c r="J1608" s="127">
        <v>1</v>
      </c>
      <c r="K1608" s="126" t="s">
        <v>216</v>
      </c>
      <c r="L1608" s="126" t="s">
        <v>3378</v>
      </c>
      <c r="M1608" s="153">
        <v>7.7000000000000002E-3</v>
      </c>
      <c r="N1608" s="128" t="s">
        <v>46</v>
      </c>
      <c r="O1608" s="155">
        <v>44347</v>
      </c>
      <c r="P1608" s="153">
        <v>0.11991928318999999</v>
      </c>
      <c r="Q1608" s="153">
        <v>0.32943149008</v>
      </c>
      <c r="R1608" s="153">
        <v>0.72511730826999998</v>
      </c>
      <c r="S1608" s="153">
        <v>1.8508850057000001</v>
      </c>
      <c r="T1608" s="153">
        <v>1.6445906794999998</v>
      </c>
      <c r="U1608" s="153">
        <v>9.8300112614999993</v>
      </c>
      <c r="V1608" s="153">
        <v>3.1792669545000001</v>
      </c>
      <c r="W1608" s="153">
        <v>5.4458801288999998</v>
      </c>
      <c r="X1608" s="153">
        <v>7.1647806988000005</v>
      </c>
      <c r="Y1608" s="153">
        <v>3.8475217603999998</v>
      </c>
      <c r="Z1608" s="153">
        <v>0.40510846329000005</v>
      </c>
      <c r="AA1608" s="153">
        <v>0.36408923238000002</v>
      </c>
      <c r="AB1608" s="178">
        <v>1.6210285002</v>
      </c>
      <c r="AC1608" s="177">
        <v>9.3351863583999994E-2</v>
      </c>
      <c r="AD1608" s="153">
        <v>-0.38768121698000002</v>
      </c>
      <c r="AE1608" s="153">
        <v>-0.63848833712999997</v>
      </c>
      <c r="AF1608" s="181">
        <v>13.949597000000001</v>
      </c>
      <c r="AG1608" s="180">
        <v>73563.368329999998</v>
      </c>
      <c r="AH1608" s="180">
        <v>9105.1866200000004</v>
      </c>
      <c r="AI1608" s="128" t="s">
        <v>46</v>
      </c>
      <c r="AJ1608" s="128" t="s">
        <v>46</v>
      </c>
      <c r="AK1608" s="128" t="s">
        <v>46</v>
      </c>
    </row>
    <row r="1609" spans="1:37" ht="14.75" customHeight="1" x14ac:dyDescent="0.35">
      <c r="A1609" s="8"/>
      <c r="B1609" s="129">
        <v>37306612000117</v>
      </c>
      <c r="C1609" s="125" t="s">
        <v>9412</v>
      </c>
      <c r="D1609" s="122"/>
      <c r="E1609" s="126" t="s">
        <v>2793</v>
      </c>
      <c r="F1609" s="126" t="s">
        <v>368</v>
      </c>
      <c r="G1609" s="126" t="s">
        <v>368</v>
      </c>
      <c r="H1609" s="127">
        <v>1</v>
      </c>
      <c r="I1609" s="127">
        <v>1</v>
      </c>
      <c r="J1609" s="127">
        <v>1</v>
      </c>
      <c r="K1609" s="126" t="s">
        <v>215</v>
      </c>
      <c r="L1609" s="126" t="s">
        <v>216</v>
      </c>
      <c r="M1609" s="153">
        <v>4.6999999999999993E-3</v>
      </c>
      <c r="N1609" s="128" t="s">
        <v>46</v>
      </c>
      <c r="O1609" s="155">
        <v>44008</v>
      </c>
      <c r="P1609" s="153">
        <v>-1.4473199386E-2</v>
      </c>
      <c r="Q1609" s="153">
        <v>-0.10525703774</v>
      </c>
      <c r="R1609" s="153">
        <v>2.9652427273000003E-2</v>
      </c>
      <c r="S1609" s="153">
        <v>0.18543124524999999</v>
      </c>
      <c r="T1609" s="153">
        <v>0.17418278295</v>
      </c>
      <c r="U1609" s="153">
        <v>-1.1863956251000001</v>
      </c>
      <c r="V1609" s="153">
        <v>-1.0158112744999999</v>
      </c>
      <c r="W1609" s="153">
        <v>0.22269991712000001</v>
      </c>
      <c r="X1609" s="153">
        <v>0.71780483544000007</v>
      </c>
      <c r="Y1609" s="153">
        <v>0.40750081831000001</v>
      </c>
      <c r="Z1609" s="153">
        <v>0.11691729134999999</v>
      </c>
      <c r="AA1609" s="153">
        <v>0.14476186567999999</v>
      </c>
      <c r="AB1609" s="178">
        <v>-0.72904126786000001</v>
      </c>
      <c r="AC1609" s="177">
        <v>-0.36416975363999998</v>
      </c>
      <c r="AD1609" s="153">
        <v>-0.11478431359000001</v>
      </c>
      <c r="AE1609" s="153">
        <v>-0.20051464189000001</v>
      </c>
      <c r="AF1609" s="181">
        <v>11.680303</v>
      </c>
      <c r="AG1609" s="180">
        <v>289662.23605000001</v>
      </c>
      <c r="AH1609" s="180">
        <v>15215.07648</v>
      </c>
      <c r="AI1609" s="128" t="s">
        <v>46</v>
      </c>
      <c r="AJ1609" s="128" t="s">
        <v>46</v>
      </c>
      <c r="AK1609" s="128" t="s">
        <v>46</v>
      </c>
    </row>
    <row r="1610" spans="1:37" ht="14.75" customHeight="1" x14ac:dyDescent="0.35">
      <c r="A1610" s="8"/>
      <c r="B1610" s="129">
        <v>40526664000103</v>
      </c>
      <c r="C1610" s="125" t="s">
        <v>9413</v>
      </c>
      <c r="D1610" s="122"/>
      <c r="E1610" s="126" t="s">
        <v>2793</v>
      </c>
      <c r="F1610" s="126" t="s">
        <v>114</v>
      </c>
      <c r="G1610" s="126" t="s">
        <v>4426</v>
      </c>
      <c r="H1610" s="127">
        <v>1</v>
      </c>
      <c r="I1610" s="127">
        <v>1</v>
      </c>
      <c r="J1610" s="127">
        <v>1</v>
      </c>
      <c r="K1610" s="126" t="s">
        <v>216</v>
      </c>
      <c r="L1610" s="126" t="s">
        <v>3378</v>
      </c>
      <c r="M1610" s="153">
        <v>7.7000000000000002E-3</v>
      </c>
      <c r="N1610" s="128" t="s">
        <v>46</v>
      </c>
      <c r="O1610" s="155">
        <v>44315</v>
      </c>
      <c r="P1610" s="153">
        <v>8.5478650944000006E-2</v>
      </c>
      <c r="Q1610" s="153">
        <v>0.23457633968</v>
      </c>
      <c r="R1610" s="153">
        <v>0.21327482062000003</v>
      </c>
      <c r="S1610" s="153">
        <v>0.66449073100000011</v>
      </c>
      <c r="T1610" s="153">
        <v>0.70673324792000003</v>
      </c>
      <c r="U1610" s="153">
        <v>7.0068472642999993</v>
      </c>
      <c r="V1610" s="153">
        <v>2.2638418837000001</v>
      </c>
      <c r="W1610" s="153">
        <v>1.6017671821999999</v>
      </c>
      <c r="X1610" s="153">
        <v>2.572245358</v>
      </c>
      <c r="Y1610" s="153">
        <v>1.6534032353000001</v>
      </c>
      <c r="Z1610" s="153">
        <v>0.36446018475999997</v>
      </c>
      <c r="AA1610" s="153">
        <v>0.45326580036000003</v>
      </c>
      <c r="AB1610" s="178">
        <v>0.39563604054000001</v>
      </c>
      <c r="AC1610" s="177">
        <v>-0.25092214545000002</v>
      </c>
      <c r="AD1610" s="153">
        <v>-0.22956943455000001</v>
      </c>
      <c r="AE1610" s="153">
        <v>-0.75059259999999994</v>
      </c>
      <c r="AF1610" s="181">
        <v>5.9388480000000001</v>
      </c>
      <c r="AG1610" s="180">
        <v>52052.243340000001</v>
      </c>
      <c r="AH1610" s="180">
        <v>13429.398219999999</v>
      </c>
      <c r="AI1610" s="128" t="s">
        <v>46</v>
      </c>
      <c r="AJ1610" s="128" t="s">
        <v>46</v>
      </c>
      <c r="AK1610" s="128" t="s">
        <v>46</v>
      </c>
    </row>
    <row r="1611" spans="1:37" ht="14.75" customHeight="1" x14ac:dyDescent="0.35">
      <c r="A1611" s="8"/>
      <c r="B1611" s="129">
        <v>10239877000193</v>
      </c>
      <c r="C1611" s="125" t="s">
        <v>9414</v>
      </c>
      <c r="D1611" s="122" t="s">
        <v>3393</v>
      </c>
      <c r="E1611" s="126" t="s">
        <v>2793</v>
      </c>
      <c r="F1611" s="126" t="s">
        <v>114</v>
      </c>
      <c r="G1611" s="126" t="s">
        <v>6707</v>
      </c>
      <c r="H1611" s="127">
        <v>1</v>
      </c>
      <c r="I1611" s="127">
        <v>1</v>
      </c>
      <c r="J1611" s="127">
        <v>1</v>
      </c>
      <c r="K1611" s="126" t="s">
        <v>216</v>
      </c>
      <c r="L1611" s="126" t="s">
        <v>223</v>
      </c>
      <c r="M1611" s="153">
        <v>7.7000000000000002E-3</v>
      </c>
      <c r="N1611" s="128" t="s">
        <v>46</v>
      </c>
      <c r="O1611" s="155">
        <v>39833</v>
      </c>
      <c r="P1611" s="153">
        <v>3.375078016E-2</v>
      </c>
      <c r="Q1611" s="153">
        <v>0.21479715422000001</v>
      </c>
      <c r="R1611" s="153">
        <v>0.10809507898</v>
      </c>
      <c r="S1611" s="153">
        <v>0.24907078108</v>
      </c>
      <c r="T1611" s="153">
        <v>0.32195277384999998</v>
      </c>
      <c r="U1611" s="153">
        <v>2.7666155118</v>
      </c>
      <c r="V1611" s="153">
        <v>2.0729575492999999</v>
      </c>
      <c r="W1611" s="153">
        <v>0.81183118370000007</v>
      </c>
      <c r="X1611" s="153">
        <v>0.96415364511000012</v>
      </c>
      <c r="Y1611" s="153">
        <v>0.75320887966000005</v>
      </c>
      <c r="Z1611" s="153">
        <v>0.15300234265000001</v>
      </c>
      <c r="AA1611" s="153">
        <v>0.20688431175000002</v>
      </c>
      <c r="AB1611" s="178">
        <v>-6.9830409487999998E-2</v>
      </c>
      <c r="AC1611" s="177">
        <v>0.21370798253000001</v>
      </c>
      <c r="AD1611" s="153">
        <v>-0.1124540785</v>
      </c>
      <c r="AE1611" s="153">
        <v>-0.46889705166000001</v>
      </c>
      <c r="AF1611" s="181">
        <v>66.799125000000004</v>
      </c>
      <c r="AG1611" s="180">
        <v>31228.571970000001</v>
      </c>
      <c r="AH1611" s="180">
        <v>-2762.1532400000001</v>
      </c>
      <c r="AI1611" s="128" t="s">
        <v>46</v>
      </c>
      <c r="AJ1611" s="128" t="s">
        <v>46</v>
      </c>
      <c r="AK1611" s="128" t="s">
        <v>46</v>
      </c>
    </row>
    <row r="1612" spans="1:37" ht="14.75" customHeight="1" x14ac:dyDescent="0.35">
      <c r="A1612" s="8"/>
      <c r="B1612" s="129">
        <v>36347678000192</v>
      </c>
      <c r="C1612" s="125" t="s">
        <v>9415</v>
      </c>
      <c r="D1612" s="122"/>
      <c r="E1612" s="126" t="s">
        <v>2793</v>
      </c>
      <c r="F1612" s="126" t="s">
        <v>114</v>
      </c>
      <c r="G1612" s="126" t="s">
        <v>7640</v>
      </c>
      <c r="H1612" s="127">
        <v>1</v>
      </c>
      <c r="I1612" s="127">
        <v>1</v>
      </c>
      <c r="J1612" s="127">
        <v>1</v>
      </c>
      <c r="K1612" s="126" t="s">
        <v>216</v>
      </c>
      <c r="L1612" s="126" t="s">
        <v>223</v>
      </c>
      <c r="M1612" s="153">
        <v>7.7000000000000002E-3</v>
      </c>
      <c r="N1612" s="128" t="s">
        <v>46</v>
      </c>
      <c r="O1612" s="155">
        <v>43938</v>
      </c>
      <c r="P1612" s="153">
        <v>1.4927224752999999E-2</v>
      </c>
      <c r="Q1612" s="153">
        <v>0.48509438689000001</v>
      </c>
      <c r="R1612" s="153">
        <v>0.27858792736000004</v>
      </c>
      <c r="S1612" s="153">
        <v>0.78932638143</v>
      </c>
      <c r="T1612" s="153">
        <v>0.82192228563000003</v>
      </c>
      <c r="U1612" s="153">
        <v>1.2236129462000001</v>
      </c>
      <c r="V1612" s="153">
        <v>4.6815334916999998</v>
      </c>
      <c r="W1612" s="153">
        <v>2.0922910548</v>
      </c>
      <c r="X1612" s="153">
        <v>3.0554844874000002</v>
      </c>
      <c r="Y1612" s="153">
        <v>1.9228881197000001</v>
      </c>
      <c r="Z1612" s="153">
        <v>0.20574298994999998</v>
      </c>
      <c r="AA1612" s="153">
        <v>0.26643544539000003</v>
      </c>
      <c r="AB1612" s="178">
        <v>0.74265695845000002</v>
      </c>
      <c r="AC1612" s="177">
        <v>0.52435061188999998</v>
      </c>
      <c r="AD1612" s="153">
        <v>-0.16870827229999999</v>
      </c>
      <c r="AE1612" s="153">
        <v>-0.23869090241999999</v>
      </c>
      <c r="AF1612" s="181">
        <v>27.709197</v>
      </c>
      <c r="AG1612" s="180">
        <v>103620.34437999999</v>
      </c>
      <c r="AH1612" s="180">
        <v>12125.59492</v>
      </c>
      <c r="AI1612" s="128" t="s">
        <v>46</v>
      </c>
      <c r="AJ1612" s="128" t="s">
        <v>46</v>
      </c>
      <c r="AK1612" s="128" t="s">
        <v>46</v>
      </c>
    </row>
    <row r="1613" spans="1:37" ht="14.75" customHeight="1" x14ac:dyDescent="0.35">
      <c r="A1613" s="8"/>
      <c r="B1613" s="129">
        <v>37307077000119</v>
      </c>
      <c r="C1613" s="125" t="s">
        <v>9416</v>
      </c>
      <c r="D1613" s="122"/>
      <c r="E1613" s="126" t="s">
        <v>2793</v>
      </c>
      <c r="F1613" s="126" t="s">
        <v>163</v>
      </c>
      <c r="G1613" s="126" t="s">
        <v>4598</v>
      </c>
      <c r="H1613" s="127">
        <v>1</v>
      </c>
      <c r="I1613" s="127">
        <v>1</v>
      </c>
      <c r="J1613" s="127">
        <v>1</v>
      </c>
      <c r="K1613" s="126" t="s">
        <v>215</v>
      </c>
      <c r="L1613" s="126" t="s">
        <v>216</v>
      </c>
      <c r="M1613" s="153">
        <v>4.6999999999999993E-3</v>
      </c>
      <c r="N1613" s="128" t="s">
        <v>46</v>
      </c>
      <c r="O1613" s="155">
        <v>44008</v>
      </c>
      <c r="P1613" s="153">
        <v>3.9452873715999995E-3</v>
      </c>
      <c r="Q1613" s="153">
        <v>9.6659139866999991E-2</v>
      </c>
      <c r="R1613" s="153">
        <v>2.7650582316999999E-2</v>
      </c>
      <c r="S1613" s="153">
        <v>5.9053886175999999E-2</v>
      </c>
      <c r="T1613" s="153">
        <v>0.16013094250999999</v>
      </c>
      <c r="U1613" s="153">
        <v>0.32340269437000002</v>
      </c>
      <c r="V1613" s="153">
        <v>0.93283495500000002</v>
      </c>
      <c r="W1613" s="153">
        <v>0.20766537369000002</v>
      </c>
      <c r="X1613" s="153">
        <v>0.22859774786999998</v>
      </c>
      <c r="Y1613" s="153">
        <v>0.37462652166999999</v>
      </c>
      <c r="Z1613" s="153">
        <v>7.3743531156000006E-2</v>
      </c>
      <c r="AA1613" s="153">
        <v>7.8705215334999995E-2</v>
      </c>
      <c r="AB1613" s="178">
        <v>-1.2357307162</v>
      </c>
      <c r="AC1613" s="177">
        <v>-0.56888010698000002</v>
      </c>
      <c r="AD1613" s="153">
        <v>-7.7162458162999992E-2</v>
      </c>
      <c r="AE1613" s="153">
        <v>-0.12262834907</v>
      </c>
      <c r="AF1613" s="181">
        <v>12.685178000000001</v>
      </c>
      <c r="AG1613" s="180">
        <v>51019.797509999997</v>
      </c>
      <c r="AH1613" s="180">
        <v>-7815.1797900000001</v>
      </c>
      <c r="AI1613" s="128" t="s">
        <v>46</v>
      </c>
      <c r="AJ1613" s="128" t="s">
        <v>46</v>
      </c>
      <c r="AK1613" s="128" t="s">
        <v>46</v>
      </c>
    </row>
    <row r="1614" spans="1:37" ht="14.75" customHeight="1" x14ac:dyDescent="0.35">
      <c r="A1614" s="8"/>
      <c r="B1614" s="129">
        <v>37307475000135</v>
      </c>
      <c r="C1614" s="125" t="s">
        <v>9417</v>
      </c>
      <c r="D1614" s="122"/>
      <c r="E1614" s="126" t="s">
        <v>2793</v>
      </c>
      <c r="F1614" s="126" t="s">
        <v>163</v>
      </c>
      <c r="G1614" s="126" t="s">
        <v>4598</v>
      </c>
      <c r="H1614" s="127">
        <v>1</v>
      </c>
      <c r="I1614" s="127">
        <v>1</v>
      </c>
      <c r="J1614" s="127">
        <v>1</v>
      </c>
      <c r="K1614" s="126" t="s">
        <v>215</v>
      </c>
      <c r="L1614" s="126" t="s">
        <v>216</v>
      </c>
      <c r="M1614" s="153">
        <v>4.6999999999999993E-3</v>
      </c>
      <c r="N1614" s="128" t="s">
        <v>46</v>
      </c>
      <c r="O1614" s="155">
        <v>44008</v>
      </c>
      <c r="P1614" s="153">
        <v>6.1115142398000004E-3</v>
      </c>
      <c r="Q1614" s="153">
        <v>7.9113561373000005E-2</v>
      </c>
      <c r="R1614" s="153">
        <v>8.6593687210999998E-2</v>
      </c>
      <c r="S1614" s="153">
        <v>0.17235684849999999</v>
      </c>
      <c r="T1614" s="153">
        <v>0.30251156842999999</v>
      </c>
      <c r="U1614" s="153">
        <v>0.50097242244999995</v>
      </c>
      <c r="V1614" s="153">
        <v>0.76350664369999999</v>
      </c>
      <c r="W1614" s="153">
        <v>0.65034834376000006</v>
      </c>
      <c r="X1614" s="153">
        <v>0.66719381144000001</v>
      </c>
      <c r="Y1614" s="153">
        <v>0.7077261575199999</v>
      </c>
      <c r="Z1614" s="153">
        <v>2.2267459366000001E-2</v>
      </c>
      <c r="AA1614" s="153">
        <v>2.2996441419000001E-2</v>
      </c>
      <c r="AB1614" s="178">
        <v>-1.8418456155</v>
      </c>
      <c r="AC1614" s="177">
        <v>-0.64858972294999995</v>
      </c>
      <c r="AD1614" s="153">
        <v>-1.8450662619999999E-2</v>
      </c>
      <c r="AE1614" s="153">
        <v>-2.2945737819999999E-2</v>
      </c>
      <c r="AF1614" s="181">
        <v>15.13123</v>
      </c>
      <c r="AG1614" s="180">
        <v>362228.91288999998</v>
      </c>
      <c r="AH1614" s="180">
        <v>-77881.252179999996</v>
      </c>
      <c r="AI1614" s="128" t="s">
        <v>46</v>
      </c>
      <c r="AJ1614" s="128" t="s">
        <v>46</v>
      </c>
      <c r="AK1614" s="128" t="s">
        <v>46</v>
      </c>
    </row>
    <row r="1615" spans="1:37" ht="14.75" customHeight="1" x14ac:dyDescent="0.35">
      <c r="A1615" s="8"/>
      <c r="B1615" s="129">
        <v>38267929000154</v>
      </c>
      <c r="C1615" s="125" t="s">
        <v>9418</v>
      </c>
      <c r="D1615" s="122"/>
      <c r="E1615" s="126" t="s">
        <v>2793</v>
      </c>
      <c r="F1615" s="126" t="s">
        <v>114</v>
      </c>
      <c r="G1615" s="126" t="s">
        <v>7640</v>
      </c>
      <c r="H1615" s="127">
        <v>1</v>
      </c>
      <c r="I1615" s="127">
        <v>0</v>
      </c>
      <c r="J1615" s="127">
        <v>1</v>
      </c>
      <c r="K1615" s="126" t="s">
        <v>216</v>
      </c>
      <c r="L1615" s="126" t="s">
        <v>223</v>
      </c>
      <c r="M1615" s="153">
        <v>7.7000000000000002E-3</v>
      </c>
      <c r="N1615" s="128" t="s">
        <v>46</v>
      </c>
      <c r="O1615" s="155">
        <v>44151</v>
      </c>
      <c r="P1615" s="153">
        <v>1.2990827599000001E-4</v>
      </c>
      <c r="Q1615" s="153">
        <v>-8.6155035592000009E-2</v>
      </c>
      <c r="R1615" s="153">
        <v>-2.0467890141999998E-2</v>
      </c>
      <c r="S1615" s="153">
        <v>0.17686836979999998</v>
      </c>
      <c r="T1615" s="153">
        <v>0.76405762824000012</v>
      </c>
      <c r="U1615" s="153">
        <v>1.0648827961E-2</v>
      </c>
      <c r="V1615" s="153">
        <v>-0.83146227930999994</v>
      </c>
      <c r="W1615" s="153">
        <v>-0.15372088753999999</v>
      </c>
      <c r="X1615" s="153">
        <v>0.68465792217999999</v>
      </c>
      <c r="Y1615" s="153">
        <v>1.7875136881</v>
      </c>
      <c r="Z1615" s="153">
        <v>0.25629313714999996</v>
      </c>
      <c r="AA1615" s="153">
        <v>0.34491350433000001</v>
      </c>
      <c r="AB1615" s="178">
        <v>-0.42193325009999999</v>
      </c>
      <c r="AC1615" s="177">
        <v>0.82991351367999999</v>
      </c>
      <c r="AD1615" s="153">
        <v>-0.23288070222999999</v>
      </c>
      <c r="AE1615" s="153">
        <v>-0.33563861568999998</v>
      </c>
      <c r="AF1615" s="181">
        <v>41.034278999999998</v>
      </c>
      <c r="AG1615" s="180">
        <v>272836.00962000003</v>
      </c>
      <c r="AH1615" s="180">
        <v>-60079.851020000002</v>
      </c>
      <c r="AI1615" s="128" t="s">
        <v>46</v>
      </c>
      <c r="AJ1615" s="128" t="s">
        <v>46</v>
      </c>
      <c r="AK1615" s="128" t="s">
        <v>46</v>
      </c>
    </row>
    <row r="1616" spans="1:37" ht="14.75" customHeight="1" x14ac:dyDescent="0.35">
      <c r="A1616" s="8"/>
      <c r="B1616" s="129">
        <v>39401219000138</v>
      </c>
      <c r="C1616" s="125" t="s">
        <v>9419</v>
      </c>
      <c r="D1616" s="122"/>
      <c r="E1616" s="126" t="s">
        <v>2793</v>
      </c>
      <c r="F1616" s="126" t="s">
        <v>163</v>
      </c>
      <c r="G1616" s="126" t="s">
        <v>4598</v>
      </c>
      <c r="H1616" s="127">
        <v>1</v>
      </c>
      <c r="I1616" s="127">
        <v>1</v>
      </c>
      <c r="J1616" s="127">
        <v>1</v>
      </c>
      <c r="K1616" s="126" t="s">
        <v>215</v>
      </c>
      <c r="L1616" s="126" t="s">
        <v>216</v>
      </c>
      <c r="M1616" s="153">
        <v>4.6999999999999993E-3</v>
      </c>
      <c r="N1616" s="128" t="s">
        <v>46</v>
      </c>
      <c r="O1616" s="155">
        <v>44195</v>
      </c>
      <c r="P1616" s="153">
        <v>1.2370201852000001E-2</v>
      </c>
      <c r="Q1616" s="153">
        <v>0.15739804602999999</v>
      </c>
      <c r="R1616" s="153">
        <v>0.10743117216</v>
      </c>
      <c r="S1616" s="153">
        <v>0.18558565665999999</v>
      </c>
      <c r="T1616" s="153">
        <v>0.34432382150999996</v>
      </c>
      <c r="U1616" s="153">
        <v>1.0140089255</v>
      </c>
      <c r="V1616" s="153">
        <v>1.5190120602999999</v>
      </c>
      <c r="W1616" s="153">
        <v>0.80684501532999997</v>
      </c>
      <c r="X1616" s="153">
        <v>0.71840256243</v>
      </c>
      <c r="Y1616" s="153">
        <v>0.80554597105000003</v>
      </c>
      <c r="Z1616" s="153">
        <v>5.2195839883E-2</v>
      </c>
      <c r="AA1616" s="153">
        <v>4.7979145708999998E-2</v>
      </c>
      <c r="AB1616" s="178">
        <v>-0.41166228781999997</v>
      </c>
      <c r="AC1616" s="177">
        <v>-0.80738214050000001</v>
      </c>
      <c r="AD1616" s="153">
        <v>-5.0835129547000001E-2</v>
      </c>
      <c r="AE1616" s="153">
        <v>-0.10035251528</v>
      </c>
      <c r="AF1616" s="181">
        <v>13.404152</v>
      </c>
      <c r="AG1616" s="180">
        <v>78916.97451</v>
      </c>
      <c r="AH1616" s="180">
        <v>2859.4416099999999</v>
      </c>
      <c r="AI1616" s="128" t="s">
        <v>46</v>
      </c>
      <c r="AJ1616" s="128" t="s">
        <v>46</v>
      </c>
      <c r="AK1616" s="128" t="s">
        <v>46</v>
      </c>
    </row>
    <row r="1617" spans="1:37" ht="14.75" customHeight="1" x14ac:dyDescent="0.35">
      <c r="A1617" s="8"/>
      <c r="B1617" s="129">
        <v>37307534000175</v>
      </c>
      <c r="C1617" s="125" t="s">
        <v>9420</v>
      </c>
      <c r="D1617" s="122"/>
      <c r="E1617" s="126" t="s">
        <v>2793</v>
      </c>
      <c r="F1617" s="126" t="s">
        <v>163</v>
      </c>
      <c r="G1617" s="126" t="s">
        <v>4598</v>
      </c>
      <c r="H1617" s="127">
        <v>1</v>
      </c>
      <c r="I1617" s="127">
        <v>1</v>
      </c>
      <c r="J1617" s="127">
        <v>1</v>
      </c>
      <c r="K1617" s="126" t="s">
        <v>215</v>
      </c>
      <c r="L1617" s="126" t="s">
        <v>216</v>
      </c>
      <c r="M1617" s="153">
        <v>4.6999999999999993E-3</v>
      </c>
      <c r="N1617" s="128" t="s">
        <v>46</v>
      </c>
      <c r="O1617" s="155">
        <v>44008</v>
      </c>
      <c r="P1617" s="153">
        <v>1.2296443343000001E-2</v>
      </c>
      <c r="Q1617" s="153">
        <v>0.13917210276</v>
      </c>
      <c r="R1617" s="153">
        <v>0.11457008393000001</v>
      </c>
      <c r="S1617" s="153">
        <v>0.20269735479000001</v>
      </c>
      <c r="T1617" s="153">
        <v>0.35718048269999997</v>
      </c>
      <c r="U1617" s="153">
        <v>1.0079628006000001</v>
      </c>
      <c r="V1617" s="153">
        <v>1.3431177062000001</v>
      </c>
      <c r="W1617" s="153">
        <v>0.86046069558000005</v>
      </c>
      <c r="X1617" s="153">
        <v>0.78464199062999995</v>
      </c>
      <c r="Y1617" s="153">
        <v>0.83562414449</v>
      </c>
      <c r="Z1617" s="153">
        <v>3.4807004884999999E-2</v>
      </c>
      <c r="AA1617" s="153">
        <v>3.2398223045999999E-2</v>
      </c>
      <c r="AB1617" s="178">
        <v>-0.45701642393000003</v>
      </c>
      <c r="AC1617" s="177">
        <v>-0.77564862448000005</v>
      </c>
      <c r="AD1617" s="153">
        <v>-2.9570510759999998E-2</v>
      </c>
      <c r="AE1617" s="153">
        <v>-6.3519996007000007E-2</v>
      </c>
      <c r="AF1617" s="181">
        <v>14.320069999999999</v>
      </c>
      <c r="AG1617" s="180">
        <v>35300.369850000003</v>
      </c>
      <c r="AH1617" s="180">
        <v>-21446.485069999999</v>
      </c>
      <c r="AI1617" s="128" t="s">
        <v>46</v>
      </c>
      <c r="AJ1617" s="128" t="s">
        <v>46</v>
      </c>
      <c r="AK1617" s="128" t="s">
        <v>46</v>
      </c>
    </row>
    <row r="1618" spans="1:37" ht="14.75" customHeight="1" x14ac:dyDescent="0.35">
      <c r="A1618" s="8"/>
      <c r="B1618" s="129">
        <v>40457904000165</v>
      </c>
      <c r="C1618" s="125" t="s">
        <v>9421</v>
      </c>
      <c r="D1618" s="122"/>
      <c r="E1618" s="126" t="s">
        <v>2793</v>
      </c>
      <c r="F1618" s="126" t="s">
        <v>163</v>
      </c>
      <c r="G1618" s="126" t="s">
        <v>6822</v>
      </c>
      <c r="H1618" s="127">
        <v>1</v>
      </c>
      <c r="I1618" s="127">
        <v>1</v>
      </c>
      <c r="J1618" s="127">
        <v>1</v>
      </c>
      <c r="K1618" s="126" t="s">
        <v>215</v>
      </c>
      <c r="L1618" s="126" t="s">
        <v>215</v>
      </c>
      <c r="M1618" s="153">
        <v>2.2000000000000001E-3</v>
      </c>
      <c r="N1618" s="128" t="s">
        <v>46</v>
      </c>
      <c r="O1618" s="155">
        <v>44347</v>
      </c>
      <c r="P1618" s="153">
        <v>1.1994977315999999E-2</v>
      </c>
      <c r="Q1618" s="153">
        <v>0.1019901528</v>
      </c>
      <c r="R1618" s="153">
        <v>0.13065797544000002</v>
      </c>
      <c r="S1618" s="153">
        <v>0.25320609488000001</v>
      </c>
      <c r="T1618" s="153">
        <v>0.41904854882000003</v>
      </c>
      <c r="U1618" s="153">
        <v>0.98325105818000003</v>
      </c>
      <c r="V1618" s="153">
        <v>0.98428332523999995</v>
      </c>
      <c r="W1618" s="153">
        <v>0.98128628845999999</v>
      </c>
      <c r="X1618" s="153">
        <v>0.98016145565000001</v>
      </c>
      <c r="Y1618" s="153">
        <v>0.98036455536</v>
      </c>
      <c r="Z1618" s="153">
        <v>9.0815405252000006E-4</v>
      </c>
      <c r="AA1618" s="153">
        <v>1.5789134392000001E-3</v>
      </c>
      <c r="AB1618" s="178">
        <v>-6.6802610763999999</v>
      </c>
      <c r="AC1618" s="177">
        <v>-5.7017876221000003</v>
      </c>
      <c r="AD1618" s="153">
        <v>0</v>
      </c>
      <c r="AE1618" s="153">
        <v>0</v>
      </c>
      <c r="AF1618" s="181">
        <v>15.960022</v>
      </c>
      <c r="AG1618" s="180">
        <v>2382155.0098000001</v>
      </c>
      <c r="AH1618" s="180">
        <v>-115982.33541</v>
      </c>
      <c r="AI1618" s="128" t="s">
        <v>46</v>
      </c>
      <c r="AJ1618" s="128" t="s">
        <v>46</v>
      </c>
      <c r="AK1618" s="128" t="s">
        <v>46</v>
      </c>
    </row>
    <row r="1619" spans="1:37" ht="14.75" customHeight="1" x14ac:dyDescent="0.35">
      <c r="A1619" s="8"/>
      <c r="B1619" s="129">
        <v>36347721000110</v>
      </c>
      <c r="C1619" s="125" t="s">
        <v>9422</v>
      </c>
      <c r="D1619" s="122"/>
      <c r="E1619" s="126" t="s">
        <v>2793</v>
      </c>
      <c r="F1619" s="126" t="s">
        <v>163</v>
      </c>
      <c r="G1619" s="126" t="s">
        <v>6822</v>
      </c>
      <c r="H1619" s="127">
        <v>1</v>
      </c>
      <c r="I1619" s="127">
        <v>1</v>
      </c>
      <c r="J1619" s="127">
        <v>1</v>
      </c>
      <c r="K1619" s="126" t="s">
        <v>215</v>
      </c>
      <c r="L1619" s="126" t="s">
        <v>215</v>
      </c>
      <c r="M1619" s="153">
        <v>2.7000000000000001E-3</v>
      </c>
      <c r="N1619" s="128" t="s">
        <v>46</v>
      </c>
      <c r="O1619" s="155">
        <v>43924</v>
      </c>
      <c r="P1619" s="153">
        <v>1.1960189409E-2</v>
      </c>
      <c r="Q1619" s="153">
        <v>0.10162532478</v>
      </c>
      <c r="R1619" s="153">
        <v>0.13017382564999999</v>
      </c>
      <c r="S1619" s="153">
        <v>0.25195032816000001</v>
      </c>
      <c r="T1619" s="153">
        <v>0.41684869842</v>
      </c>
      <c r="U1619" s="153">
        <v>0.98039942742999997</v>
      </c>
      <c r="V1619" s="153">
        <v>0.98076245453999999</v>
      </c>
      <c r="W1619" s="153">
        <v>0.97765015719999993</v>
      </c>
      <c r="X1619" s="153">
        <v>0.97530037941000003</v>
      </c>
      <c r="Y1619" s="153">
        <v>0.97521800286000004</v>
      </c>
      <c r="Z1619" s="153">
        <v>9.0814228334999995E-4</v>
      </c>
      <c r="AA1619" s="153">
        <v>2.7531527359000003E-3</v>
      </c>
      <c r="AB1619" s="178">
        <v>-7.9746100041999997</v>
      </c>
      <c r="AC1619" s="177">
        <v>-3.5999636640000001</v>
      </c>
      <c r="AD1619" s="153">
        <v>0</v>
      </c>
      <c r="AE1619" s="153">
        <v>-1.7359060013999999E-3</v>
      </c>
      <c r="AF1619" s="181">
        <v>16.274702000000001</v>
      </c>
      <c r="AG1619" s="180">
        <v>1836228.3444999999</v>
      </c>
      <c r="AH1619" s="180">
        <v>-100618.27162</v>
      </c>
      <c r="AI1619" s="128" t="s">
        <v>46</v>
      </c>
      <c r="AJ1619" s="128" t="s">
        <v>46</v>
      </c>
      <c r="AK1619" s="128" t="s">
        <v>46</v>
      </c>
    </row>
    <row r="1620" spans="1:37" ht="14.75" customHeight="1" x14ac:dyDescent="0.35">
      <c r="A1620" s="8"/>
      <c r="B1620" s="129">
        <v>36249317000103</v>
      </c>
      <c r="C1620" s="125" t="s">
        <v>9423</v>
      </c>
      <c r="D1620" s="122"/>
      <c r="E1620" s="126" t="s">
        <v>2793</v>
      </c>
      <c r="F1620" s="126" t="s">
        <v>114</v>
      </c>
      <c r="G1620" s="126" t="s">
        <v>115</v>
      </c>
      <c r="H1620" s="127">
        <v>1</v>
      </c>
      <c r="I1620" s="127">
        <v>1</v>
      </c>
      <c r="J1620" s="127">
        <v>1</v>
      </c>
      <c r="K1620" s="126" t="s">
        <v>216</v>
      </c>
      <c r="L1620" s="126" t="s">
        <v>7459</v>
      </c>
      <c r="M1620" s="153">
        <v>7.7000000000000002E-3</v>
      </c>
      <c r="N1620" s="128" t="s">
        <v>46</v>
      </c>
      <c r="O1620" s="155">
        <v>44008</v>
      </c>
      <c r="P1620" s="153">
        <v>5.8208995079E-2</v>
      </c>
      <c r="Q1620" s="153">
        <v>0.26004959517999998</v>
      </c>
      <c r="R1620" s="153">
        <v>0.4193690846</v>
      </c>
      <c r="S1620" s="153">
        <v>1.1852198887999998</v>
      </c>
      <c r="T1620" s="153">
        <v>2.4186164190000001</v>
      </c>
      <c r="U1620" s="153">
        <v>4.7715018126000004</v>
      </c>
      <c r="V1620" s="153">
        <v>2.5096783682999999</v>
      </c>
      <c r="W1620" s="153">
        <v>3.1496059166999997</v>
      </c>
      <c r="X1620" s="153">
        <v>4.5879892902000003</v>
      </c>
      <c r="Y1620" s="153">
        <v>5.6583558562</v>
      </c>
      <c r="Z1620" s="153">
        <v>0.25164771378</v>
      </c>
      <c r="AA1620" s="153">
        <v>0.26617702317999997</v>
      </c>
      <c r="AB1620" s="178">
        <v>1.1602876117000001</v>
      </c>
      <c r="AC1620" s="177">
        <v>0.91649532521999999</v>
      </c>
      <c r="AD1620" s="153">
        <v>-0.23719587809000001</v>
      </c>
      <c r="AE1620" s="153">
        <v>-0.38255258539000003</v>
      </c>
      <c r="AF1620" s="181">
        <v>42.839243000000003</v>
      </c>
      <c r="AG1620" s="180">
        <v>1190351.7864000001</v>
      </c>
      <c r="AH1620" s="180">
        <v>-48906.263359999997</v>
      </c>
      <c r="AI1620" s="128" t="s">
        <v>46</v>
      </c>
      <c r="AJ1620" s="128" t="s">
        <v>46</v>
      </c>
      <c r="AK1620" s="128" t="s">
        <v>46</v>
      </c>
    </row>
    <row r="1621" spans="1:37" ht="14.75" customHeight="1" x14ac:dyDescent="0.35">
      <c r="A1621" s="8"/>
      <c r="B1621" s="129">
        <v>36350655000137</v>
      </c>
      <c r="C1621" s="125" t="s">
        <v>9424</v>
      </c>
      <c r="D1621" s="122"/>
      <c r="E1621" s="126" t="s">
        <v>2793</v>
      </c>
      <c r="F1621" s="126" t="s">
        <v>114</v>
      </c>
      <c r="G1621" s="126" t="s">
        <v>7640</v>
      </c>
      <c r="H1621" s="127">
        <v>1</v>
      </c>
      <c r="I1621" s="127">
        <v>0</v>
      </c>
      <c r="J1621" s="127">
        <v>1</v>
      </c>
      <c r="K1621" s="126" t="s">
        <v>216</v>
      </c>
      <c r="L1621" s="126" t="s">
        <v>223</v>
      </c>
      <c r="M1621" s="153">
        <v>7.7000000000000002E-3</v>
      </c>
      <c r="N1621" s="128" t="s">
        <v>46</v>
      </c>
      <c r="O1621" s="155">
        <v>43990</v>
      </c>
      <c r="P1621" s="153">
        <v>3.4768395150999998E-2</v>
      </c>
      <c r="Q1621" s="153">
        <v>0.12550659885000001</v>
      </c>
      <c r="R1621" s="153">
        <v>-2.5591418412000001E-2</v>
      </c>
      <c r="S1621" s="153">
        <v>1.4653316352000002E-2</v>
      </c>
      <c r="T1621" s="153">
        <v>-1.0754974400000001E-3</v>
      </c>
      <c r="U1621" s="153">
        <v>2.8500313441999996</v>
      </c>
      <c r="V1621" s="153">
        <v>1.2112350953000002</v>
      </c>
      <c r="W1621" s="153">
        <v>-0.19220034524999999</v>
      </c>
      <c r="X1621" s="153">
        <v>5.6723025930000004E-2</v>
      </c>
      <c r="Y1621" s="153">
        <v>-2.5161274811999999E-3</v>
      </c>
      <c r="Z1621" s="153">
        <v>0.23838893439</v>
      </c>
      <c r="AA1621" s="153">
        <v>0.29915456725</v>
      </c>
      <c r="AB1621" s="178">
        <v>-0.48617560867999998</v>
      </c>
      <c r="AC1621" s="177">
        <v>0.17522560658</v>
      </c>
      <c r="AD1621" s="153">
        <v>-0.19972699272</v>
      </c>
      <c r="AE1621" s="153">
        <v>-0.41222846631999999</v>
      </c>
      <c r="AF1621" s="181">
        <v>16.988723</v>
      </c>
      <c r="AG1621" s="180">
        <v>133881.77064</v>
      </c>
      <c r="AH1621" s="180">
        <v>-800.28784997000002</v>
      </c>
      <c r="AI1621" s="128" t="s">
        <v>46</v>
      </c>
      <c r="AJ1621" s="128" t="s">
        <v>46</v>
      </c>
      <c r="AK1621" s="128" t="s">
        <v>46</v>
      </c>
    </row>
    <row r="1622" spans="1:37" ht="14.75" customHeight="1" x14ac:dyDescent="0.35">
      <c r="A1622" s="8"/>
      <c r="B1622" s="129">
        <v>42814825000190</v>
      </c>
      <c r="C1622" s="125" t="s">
        <v>9425</v>
      </c>
      <c r="D1622" s="122"/>
      <c r="E1622" s="126" t="s">
        <v>2793</v>
      </c>
      <c r="F1622" s="126" t="s">
        <v>114</v>
      </c>
      <c r="G1622" s="126" t="s">
        <v>115</v>
      </c>
      <c r="H1622" s="127">
        <v>1</v>
      </c>
      <c r="I1622" s="127">
        <v>1</v>
      </c>
      <c r="J1622" s="127">
        <v>1</v>
      </c>
      <c r="K1622" s="126" t="s">
        <v>8021</v>
      </c>
      <c r="L1622" s="126" t="s">
        <v>7434</v>
      </c>
      <c r="M1622" s="153">
        <v>9.4999999999999998E-3</v>
      </c>
      <c r="N1622" s="128" t="s">
        <v>3553</v>
      </c>
      <c r="O1622" s="155">
        <v>44617</v>
      </c>
      <c r="P1622" s="153">
        <v>4.7577403535E-2</v>
      </c>
      <c r="Q1622" s="153">
        <v>0.42010159912</v>
      </c>
      <c r="R1622" s="153">
        <v>0.20838855076000001</v>
      </c>
      <c r="S1622" s="153">
        <v>0.28992869348</v>
      </c>
      <c r="T1622" s="153">
        <v>0.44920028704000003</v>
      </c>
      <c r="U1622" s="153">
        <v>3.9000100739999999</v>
      </c>
      <c r="V1622" s="153">
        <v>4.0543031611</v>
      </c>
      <c r="W1622" s="153">
        <v>1.5650696166</v>
      </c>
      <c r="X1622" s="153">
        <v>1.1223147308999999</v>
      </c>
      <c r="Y1622" s="153">
        <v>1.0509045811</v>
      </c>
      <c r="Z1622" s="153">
        <v>0.19415088188999999</v>
      </c>
      <c r="AA1622" s="153">
        <v>0.18311594128</v>
      </c>
      <c r="AB1622" s="178">
        <v>0.44793507916999997</v>
      </c>
      <c r="AC1622" s="177">
        <v>6.4582350546000006E-2</v>
      </c>
      <c r="AD1622" s="153">
        <v>-0.17012264472999999</v>
      </c>
      <c r="AE1622" s="153">
        <v>-0.21924990738000003</v>
      </c>
      <c r="AF1622" s="181">
        <v>1.5045379999999999</v>
      </c>
      <c r="AG1622" s="180">
        <v>400003.1728</v>
      </c>
      <c r="AH1622" s="180">
        <v>29549.548650000001</v>
      </c>
      <c r="AI1622" s="128" t="s">
        <v>46</v>
      </c>
      <c r="AJ1622" s="128" t="s">
        <v>46</v>
      </c>
      <c r="AK1622" s="128" t="s">
        <v>46</v>
      </c>
    </row>
    <row r="1623" spans="1:37" ht="14.75" customHeight="1" x14ac:dyDescent="0.35">
      <c r="A1623" s="8"/>
      <c r="B1623" s="129">
        <v>35727449000130</v>
      </c>
      <c r="C1623" s="125" t="s">
        <v>9426</v>
      </c>
      <c r="D1623" s="122"/>
      <c r="E1623" s="126" t="s">
        <v>2793</v>
      </c>
      <c r="F1623" s="126" t="s">
        <v>163</v>
      </c>
      <c r="G1623" s="126" t="s">
        <v>3543</v>
      </c>
      <c r="H1623" s="127">
        <v>1</v>
      </c>
      <c r="I1623" s="127">
        <v>1</v>
      </c>
      <c r="J1623" s="127">
        <v>1</v>
      </c>
      <c r="K1623" s="126" t="s">
        <v>216</v>
      </c>
      <c r="L1623" s="126" t="s">
        <v>3378</v>
      </c>
      <c r="M1623" s="153">
        <v>1.4000000000000002E-3</v>
      </c>
      <c r="N1623" s="128" t="s">
        <v>46</v>
      </c>
      <c r="O1623" s="155">
        <v>43845</v>
      </c>
      <c r="P1623" s="153">
        <v>-1.351500271E-2</v>
      </c>
      <c r="Q1623" s="153">
        <v>-8.4010203290000002E-2</v>
      </c>
      <c r="R1623" s="153">
        <v>9.1386473668999997E-3</v>
      </c>
      <c r="S1623" s="153">
        <v>0.19753884593999999</v>
      </c>
      <c r="T1623" s="153">
        <v>0.13224241356999999</v>
      </c>
      <c r="U1623" s="153">
        <v>-1.1078504248000001</v>
      </c>
      <c r="V1623" s="153">
        <v>-0.81076299989000011</v>
      </c>
      <c r="W1623" s="153">
        <v>6.8634381681000001E-2</v>
      </c>
      <c r="X1623" s="153">
        <v>0.76467338940000007</v>
      </c>
      <c r="Y1623" s="153">
        <v>0.30938127656999997</v>
      </c>
      <c r="Z1623" s="153">
        <v>0.12935755599000001</v>
      </c>
      <c r="AA1623" s="153">
        <v>0.16204259202999999</v>
      </c>
      <c r="AB1623" s="178">
        <v>-0.79052405611999998</v>
      </c>
      <c r="AC1623" s="177">
        <v>-7.5886713938000006E-2</v>
      </c>
      <c r="AD1623" s="153">
        <v>-0.10105715076999999</v>
      </c>
      <c r="AE1623" s="153">
        <v>-0.26077407442</v>
      </c>
      <c r="AF1623" s="181">
        <v>14.403335</v>
      </c>
      <c r="AG1623" s="180">
        <v>73175.630609999993</v>
      </c>
      <c r="AH1623" s="180">
        <v>18569.87185</v>
      </c>
      <c r="AI1623" s="128" t="s">
        <v>46</v>
      </c>
      <c r="AJ1623" s="128" t="s">
        <v>46</v>
      </c>
      <c r="AK1623" s="128" t="s">
        <v>46</v>
      </c>
    </row>
    <row r="1624" spans="1:37" ht="14.75" customHeight="1" x14ac:dyDescent="0.35">
      <c r="A1624" s="8"/>
      <c r="B1624" s="129">
        <v>29241799000190</v>
      </c>
      <c r="C1624" s="125" t="s">
        <v>9427</v>
      </c>
      <c r="D1624" s="122"/>
      <c r="E1624" s="126" t="s">
        <v>2793</v>
      </c>
      <c r="F1624" s="126" t="s">
        <v>163</v>
      </c>
      <c r="G1624" s="126" t="s">
        <v>5358</v>
      </c>
      <c r="H1624" s="127">
        <v>5000</v>
      </c>
      <c r="I1624" s="127">
        <v>0</v>
      </c>
      <c r="J1624" s="127">
        <v>500</v>
      </c>
      <c r="K1624" s="126" t="s">
        <v>215</v>
      </c>
      <c r="L1624" s="126" t="s">
        <v>216</v>
      </c>
      <c r="M1624" s="153">
        <v>4.6999999999999993E-3</v>
      </c>
      <c r="N1624" s="128" t="s">
        <v>7526</v>
      </c>
      <c r="O1624" s="155">
        <v>43297</v>
      </c>
      <c r="P1624" s="153">
        <v>1.2913616225000001E-2</v>
      </c>
      <c r="Q1624" s="153">
        <v>0.10120940789000001</v>
      </c>
      <c r="R1624" s="153">
        <v>0.13903772135</v>
      </c>
      <c r="S1624" s="153">
        <v>0.29457700741999998</v>
      </c>
      <c r="T1624" s="153">
        <v>0.42507866782000003</v>
      </c>
      <c r="U1624" s="153">
        <v>1.0585536331999998</v>
      </c>
      <c r="V1624" s="153">
        <v>0.97674853705999998</v>
      </c>
      <c r="W1624" s="153">
        <v>1.0442210595000001</v>
      </c>
      <c r="X1624" s="153">
        <v>1.1403083663</v>
      </c>
      <c r="Y1624" s="153">
        <v>0.99447202559999992</v>
      </c>
      <c r="Z1624" s="153">
        <v>1.3396420744E-2</v>
      </c>
      <c r="AA1624" s="153">
        <v>1.7166816102999999E-2</v>
      </c>
      <c r="AB1624" s="178">
        <v>0.39548119415999999</v>
      </c>
      <c r="AC1624" s="177">
        <v>0.87841909743000002</v>
      </c>
      <c r="AD1624" s="153">
        <v>-5.4811329356000008E-3</v>
      </c>
      <c r="AE1624" s="153">
        <v>-1.1654777699E-2</v>
      </c>
      <c r="AF1624" s="181">
        <v>20.226009000000001</v>
      </c>
      <c r="AG1624" s="180">
        <v>1534589.1487</v>
      </c>
      <c r="AH1624" s="180">
        <v>-75477.831529999996</v>
      </c>
      <c r="AI1624" s="128" t="s">
        <v>46</v>
      </c>
      <c r="AJ1624" s="128" t="s">
        <v>46</v>
      </c>
      <c r="AK1624" s="128" t="s">
        <v>46</v>
      </c>
    </row>
    <row r="1625" spans="1:37" ht="14.75" customHeight="1" x14ac:dyDescent="0.35">
      <c r="A1625" s="8"/>
      <c r="B1625" s="129">
        <v>21838150000149</v>
      </c>
      <c r="C1625" s="125" t="s">
        <v>9428</v>
      </c>
      <c r="D1625" s="122"/>
      <c r="E1625" s="126" t="s">
        <v>2793</v>
      </c>
      <c r="F1625" s="126" t="s">
        <v>163</v>
      </c>
      <c r="G1625" s="126" t="s">
        <v>5358</v>
      </c>
      <c r="H1625" s="127">
        <v>5000</v>
      </c>
      <c r="I1625" s="127">
        <v>1</v>
      </c>
      <c r="J1625" s="127">
        <v>1</v>
      </c>
      <c r="K1625" s="126" t="s">
        <v>215</v>
      </c>
      <c r="L1625" s="126" t="s">
        <v>216</v>
      </c>
      <c r="M1625" s="153">
        <v>3.7000000000000002E-3</v>
      </c>
      <c r="N1625" s="128" t="s">
        <v>46</v>
      </c>
      <c r="O1625" s="155">
        <v>42156</v>
      </c>
      <c r="P1625" s="153">
        <v>7.8752031823000005E-3</v>
      </c>
      <c r="Q1625" s="153">
        <v>9.0098163467999995E-2</v>
      </c>
      <c r="R1625" s="153">
        <v>0.10904024555</v>
      </c>
      <c r="S1625" s="153">
        <v>0.20206334177999999</v>
      </c>
      <c r="T1625" s="153">
        <v>0.33137537674999995</v>
      </c>
      <c r="U1625" s="153">
        <v>0.64554535271000002</v>
      </c>
      <c r="V1625" s="153">
        <v>0.86951649248999996</v>
      </c>
      <c r="W1625" s="153">
        <v>0.81892970934000009</v>
      </c>
      <c r="X1625" s="153">
        <v>0.78218772463999997</v>
      </c>
      <c r="Y1625" s="153">
        <v>0.77525306983999998</v>
      </c>
      <c r="Z1625" s="153">
        <v>1.6311531139E-2</v>
      </c>
      <c r="AA1625" s="153">
        <v>2.9826628317E-2</v>
      </c>
      <c r="AB1625" s="178">
        <v>-1.3026942480999999</v>
      </c>
      <c r="AC1625" s="177">
        <v>0.23142882618999999</v>
      </c>
      <c r="AD1625" s="153">
        <v>-6.5341696533000003E-3</v>
      </c>
      <c r="AE1625" s="153">
        <v>-5.0063137082000005E-2</v>
      </c>
      <c r="AF1625" s="181">
        <v>27.194523</v>
      </c>
      <c r="AG1625" s="180">
        <v>1329106.6041999999</v>
      </c>
      <c r="AH1625" s="180">
        <v>-149578.16888000001</v>
      </c>
      <c r="AI1625" s="128" t="s">
        <v>46</v>
      </c>
      <c r="AJ1625" s="128" t="s">
        <v>46</v>
      </c>
      <c r="AK1625" s="128" t="s">
        <v>46</v>
      </c>
    </row>
    <row r="1626" spans="1:37" ht="14.75" customHeight="1" x14ac:dyDescent="0.35">
      <c r="A1626" s="8"/>
      <c r="B1626" s="129">
        <v>32665845000192</v>
      </c>
      <c r="C1626" s="125" t="s">
        <v>9429</v>
      </c>
      <c r="D1626" s="122" t="s">
        <v>3393</v>
      </c>
      <c r="E1626" s="126" t="s">
        <v>2793</v>
      </c>
      <c r="F1626" s="126" t="s">
        <v>114</v>
      </c>
      <c r="G1626" s="126" t="s">
        <v>115</v>
      </c>
      <c r="H1626" s="127">
        <v>100</v>
      </c>
      <c r="I1626" s="127">
        <v>100</v>
      </c>
      <c r="J1626" s="127">
        <v>100</v>
      </c>
      <c r="K1626" s="126" t="s">
        <v>7433</v>
      </c>
      <c r="L1626" s="126" t="s">
        <v>8106</v>
      </c>
      <c r="M1626" s="153">
        <v>7.7000000000000002E-3</v>
      </c>
      <c r="N1626" s="128" t="s">
        <v>9430</v>
      </c>
      <c r="O1626" s="155">
        <v>43627</v>
      </c>
      <c r="P1626" s="153">
        <v>3.167957398E-2</v>
      </c>
      <c r="Q1626" s="153">
        <v>0.28487837897000001</v>
      </c>
      <c r="R1626" s="153">
        <v>0.13686320431000001</v>
      </c>
      <c r="S1626" s="153">
        <v>0.21271399085999998</v>
      </c>
      <c r="T1626" s="153">
        <v>0.20380821183999998</v>
      </c>
      <c r="U1626" s="153">
        <v>2.5968348099000003</v>
      </c>
      <c r="V1626" s="153">
        <v>2.7492952057999998</v>
      </c>
      <c r="W1626" s="153">
        <v>1.0278896893</v>
      </c>
      <c r="X1626" s="153">
        <v>0.82341641507999996</v>
      </c>
      <c r="Y1626" s="153">
        <v>0.47680954280000004</v>
      </c>
      <c r="Z1626" s="153">
        <v>0.16410010686999998</v>
      </c>
      <c r="AA1626" s="153">
        <v>0.24136667548999999</v>
      </c>
      <c r="AB1626" s="178">
        <v>0.10297333805</v>
      </c>
      <c r="AC1626" s="177">
        <v>-6.6658393275999997E-2</v>
      </c>
      <c r="AD1626" s="153">
        <v>-0.13517671706000001</v>
      </c>
      <c r="AE1626" s="153">
        <v>-0.46110057425000001</v>
      </c>
      <c r="AF1626" s="181">
        <v>12.964622</v>
      </c>
      <c r="AG1626" s="180">
        <v>87505.631689999995</v>
      </c>
      <c r="AH1626" s="180">
        <v>-5429.2952299999997</v>
      </c>
      <c r="AI1626" s="128" t="s">
        <v>46</v>
      </c>
      <c r="AJ1626" s="128" t="s">
        <v>46</v>
      </c>
      <c r="AK1626" s="128" t="s">
        <v>46</v>
      </c>
    </row>
    <row r="1627" spans="1:37" ht="14.75" customHeight="1" x14ac:dyDescent="0.35">
      <c r="A1627" s="8"/>
      <c r="B1627" s="129">
        <v>23731629000107</v>
      </c>
      <c r="C1627" s="125" t="s">
        <v>9431</v>
      </c>
      <c r="D1627" s="122"/>
      <c r="E1627" s="126" t="s">
        <v>2793</v>
      </c>
      <c r="F1627" s="126" t="s">
        <v>114</v>
      </c>
      <c r="G1627" s="126" t="s">
        <v>115</v>
      </c>
      <c r="H1627" s="127">
        <v>50000</v>
      </c>
      <c r="I1627" s="127">
        <v>1</v>
      </c>
      <c r="J1627" s="127">
        <v>250</v>
      </c>
      <c r="K1627" s="126" t="s">
        <v>8021</v>
      </c>
      <c r="L1627" s="126" t="s">
        <v>7434</v>
      </c>
      <c r="M1627" s="153">
        <v>1.95E-2</v>
      </c>
      <c r="N1627" s="128" t="s">
        <v>3414</v>
      </c>
      <c r="O1627" s="155">
        <v>42586</v>
      </c>
      <c r="P1627" s="153">
        <v>3.2617939302999999E-2</v>
      </c>
      <c r="Q1627" s="153">
        <v>0.25770660788999999</v>
      </c>
      <c r="R1627" s="153">
        <v>0.11379005644</v>
      </c>
      <c r="S1627" s="153">
        <v>9.5327935288999993E-2</v>
      </c>
      <c r="T1627" s="153">
        <v>-2.6443478738000001E-2</v>
      </c>
      <c r="U1627" s="153">
        <v>2.6737543964999997</v>
      </c>
      <c r="V1627" s="153">
        <v>2.487066741</v>
      </c>
      <c r="W1627" s="153">
        <v>0.85460242116000007</v>
      </c>
      <c r="X1627" s="153">
        <v>0.36901468688</v>
      </c>
      <c r="Y1627" s="153">
        <v>-6.1864548505999997E-2</v>
      </c>
      <c r="Z1627" s="153">
        <v>0.16309244000000001</v>
      </c>
      <c r="AA1627" s="153">
        <v>0.22779934818</v>
      </c>
      <c r="AB1627" s="178">
        <v>-2.4488525997E-2</v>
      </c>
      <c r="AC1627" s="177">
        <v>-7.6661615650000001E-2</v>
      </c>
      <c r="AD1627" s="153">
        <v>-0.13699919076</v>
      </c>
      <c r="AE1627" s="153">
        <v>-0.55791963416000001</v>
      </c>
      <c r="AF1627" s="181">
        <v>18.609603</v>
      </c>
      <c r="AG1627" s="180">
        <v>79087.555290000004</v>
      </c>
      <c r="AH1627" s="180">
        <v>-4992.5852199999999</v>
      </c>
      <c r="AI1627" s="128" t="s">
        <v>46</v>
      </c>
      <c r="AJ1627" s="128" t="s">
        <v>46</v>
      </c>
      <c r="AK1627" s="128" t="s">
        <v>46</v>
      </c>
    </row>
    <row r="1628" spans="1:37" ht="14.75" customHeight="1" x14ac:dyDescent="0.35">
      <c r="A1628" s="8"/>
      <c r="B1628" s="129">
        <v>32972942000128</v>
      </c>
      <c r="C1628" s="125" t="s">
        <v>9432</v>
      </c>
      <c r="D1628" s="122"/>
      <c r="E1628" s="126" t="s">
        <v>2793</v>
      </c>
      <c r="F1628" s="126" t="s">
        <v>163</v>
      </c>
      <c r="G1628" s="126" t="s">
        <v>3566</v>
      </c>
      <c r="H1628" s="127">
        <v>1</v>
      </c>
      <c r="I1628" s="127">
        <v>1</v>
      </c>
      <c r="J1628" s="127">
        <v>1</v>
      </c>
      <c r="K1628" s="126" t="s">
        <v>215</v>
      </c>
      <c r="L1628" s="126" t="s">
        <v>216</v>
      </c>
      <c r="M1628" s="153">
        <v>4.8999999999999998E-3</v>
      </c>
      <c r="N1628" s="128" t="s">
        <v>7526</v>
      </c>
      <c r="O1628" s="155">
        <v>43752</v>
      </c>
      <c r="P1628" s="153">
        <v>1.1865753456999998E-2</v>
      </c>
      <c r="Q1628" s="153">
        <v>0.10072014925</v>
      </c>
      <c r="R1628" s="153">
        <v>0.12983180956000001</v>
      </c>
      <c r="S1628" s="153">
        <v>0.25804351745000004</v>
      </c>
      <c r="T1628" s="153">
        <v>0.41171070514999997</v>
      </c>
      <c r="U1628" s="153">
        <v>0.97265833314000005</v>
      </c>
      <c r="V1628" s="153">
        <v>0.97202681534000002</v>
      </c>
      <c r="W1628" s="153">
        <v>0.97508149888999995</v>
      </c>
      <c r="X1628" s="153">
        <v>0.99888713109999994</v>
      </c>
      <c r="Y1628" s="153">
        <v>0.9631976617700001</v>
      </c>
      <c r="Z1628" s="153">
        <v>4.1353911898999998E-3</v>
      </c>
      <c r="AA1628" s="153">
        <v>7.8509505574000001E-3</v>
      </c>
      <c r="AB1628" s="178">
        <v>-0.72472589337000004</v>
      </c>
      <c r="AC1628" s="177">
        <v>0.46930074212</v>
      </c>
      <c r="AD1628" s="153">
        <v>-4.0469282119999999E-4</v>
      </c>
      <c r="AE1628" s="153">
        <v>-4.0344456934999998E-3</v>
      </c>
      <c r="AF1628" s="181">
        <v>17.207874</v>
      </c>
      <c r="AG1628" s="180">
        <v>2111716.9911000002</v>
      </c>
      <c r="AH1628" s="180">
        <v>-33480.303090000001</v>
      </c>
      <c r="AI1628" s="128" t="s">
        <v>46</v>
      </c>
      <c r="AJ1628" s="128" t="s">
        <v>46</v>
      </c>
      <c r="AK1628" s="128" t="s">
        <v>46</v>
      </c>
    </row>
    <row r="1629" spans="1:37" ht="14.75" customHeight="1" x14ac:dyDescent="0.35">
      <c r="A1629" s="8"/>
      <c r="B1629" s="129">
        <v>56147579000174</v>
      </c>
      <c r="C1629" s="125" t="s">
        <v>9433</v>
      </c>
      <c r="D1629" s="122"/>
      <c r="E1629" s="126" t="s">
        <v>2793</v>
      </c>
      <c r="F1629" s="126" t="s">
        <v>114</v>
      </c>
      <c r="G1629" s="126" t="s">
        <v>4426</v>
      </c>
      <c r="H1629" s="127" t="s">
        <v>46</v>
      </c>
      <c r="I1629" s="127" t="s">
        <v>46</v>
      </c>
      <c r="J1629" s="127" t="s">
        <v>46</v>
      </c>
      <c r="K1629" s="126" t="s">
        <v>216</v>
      </c>
      <c r="L1629" s="126" t="s">
        <v>223</v>
      </c>
      <c r="M1629" s="153">
        <v>4.6999999999999993E-3</v>
      </c>
      <c r="N1629" s="128" t="s">
        <v>46</v>
      </c>
      <c r="O1629" s="155">
        <v>45642</v>
      </c>
      <c r="P1629" s="153">
        <v>2.4322148040000002E-2</v>
      </c>
      <c r="Q1629" s="153">
        <v>1.5158313563E-2</v>
      </c>
      <c r="R1629" s="153" t="s">
        <v>46</v>
      </c>
      <c r="S1629" s="153" t="s">
        <v>46</v>
      </c>
      <c r="T1629" s="153" t="s">
        <v>46</v>
      </c>
      <c r="U1629" s="153">
        <v>1.9937326405</v>
      </c>
      <c r="V1629" s="153">
        <v>0.14628937077000001</v>
      </c>
      <c r="W1629" s="153" t="s">
        <v>46</v>
      </c>
      <c r="X1629" s="153" t="s">
        <v>46</v>
      </c>
      <c r="Y1629" s="153" t="s">
        <v>46</v>
      </c>
      <c r="Z1629" s="153" t="s">
        <v>46</v>
      </c>
      <c r="AA1629" s="153">
        <v>0.21457808293</v>
      </c>
      <c r="AB1629" s="178" t="s">
        <v>46</v>
      </c>
      <c r="AC1629" s="177">
        <v>-0.52470808435000005</v>
      </c>
      <c r="AD1629" s="153">
        <v>-0.23344074436000001</v>
      </c>
      <c r="AE1629" s="153">
        <v>-0.23344074436000001</v>
      </c>
      <c r="AF1629" s="181">
        <v>0.99096099999999998</v>
      </c>
      <c r="AG1629" s="180">
        <v>37350.622649999998</v>
      </c>
      <c r="AH1629" s="180">
        <v>-3510.7515699999999</v>
      </c>
      <c r="AI1629" s="128" t="s">
        <v>46</v>
      </c>
      <c r="AJ1629" s="128" t="s">
        <v>46</v>
      </c>
      <c r="AK1629" s="128" t="s">
        <v>46</v>
      </c>
    </row>
    <row r="1630" spans="1:37" ht="14.75" customHeight="1" x14ac:dyDescent="0.35">
      <c r="A1630" s="8"/>
      <c r="B1630" s="129">
        <v>52156446000103</v>
      </c>
      <c r="C1630" s="125" t="s">
        <v>9434</v>
      </c>
      <c r="D1630" s="122"/>
      <c r="E1630" s="126" t="s">
        <v>2793</v>
      </c>
      <c r="F1630" s="126" t="s">
        <v>163</v>
      </c>
      <c r="G1630" s="126" t="s">
        <v>3566</v>
      </c>
      <c r="H1630" s="127">
        <v>1</v>
      </c>
      <c r="I1630" s="127">
        <v>1</v>
      </c>
      <c r="J1630" s="127">
        <v>1</v>
      </c>
      <c r="K1630" s="126" t="s">
        <v>215</v>
      </c>
      <c r="L1630" s="126" t="s">
        <v>216</v>
      </c>
      <c r="M1630" s="153">
        <v>4.8999999999999998E-3</v>
      </c>
      <c r="N1630" s="128" t="s">
        <v>7431</v>
      </c>
      <c r="O1630" s="155">
        <v>45198</v>
      </c>
      <c r="P1630" s="153">
        <v>1.2537836783E-2</v>
      </c>
      <c r="Q1630" s="153">
        <v>0.12154060262999999</v>
      </c>
      <c r="R1630" s="153">
        <v>0.14363122251999999</v>
      </c>
      <c r="S1630" s="153">
        <v>0.29019899999999998</v>
      </c>
      <c r="T1630" s="153" t="s">
        <v>46</v>
      </c>
      <c r="U1630" s="153">
        <v>1.0277502789999999</v>
      </c>
      <c r="V1630" s="153">
        <v>1.1729601851</v>
      </c>
      <c r="W1630" s="153">
        <v>1.0787198314999999</v>
      </c>
      <c r="X1630" s="153">
        <v>1.1233610881</v>
      </c>
      <c r="Y1630" s="153" t="s">
        <v>46</v>
      </c>
      <c r="Z1630" s="153">
        <v>8.8354153338999989E-3</v>
      </c>
      <c r="AA1630" s="153">
        <v>7.7291479581999998E-3</v>
      </c>
      <c r="AB1630" s="178">
        <v>1.0717014551999999</v>
      </c>
      <c r="AC1630" s="177">
        <v>1.6610470758</v>
      </c>
      <c r="AD1630" s="153">
        <v>-2.759243158E-3</v>
      </c>
      <c r="AE1630" s="153">
        <v>-2.759243158E-3</v>
      </c>
      <c r="AF1630" s="181">
        <v>1.2901990000000001</v>
      </c>
      <c r="AG1630" s="180">
        <v>2105657.6841000002</v>
      </c>
      <c r="AH1630" s="180">
        <v>1300555.9080999999</v>
      </c>
      <c r="AI1630" s="128" t="s">
        <v>46</v>
      </c>
      <c r="AJ1630" s="128" t="s">
        <v>46</v>
      </c>
      <c r="AK1630" s="128" t="s">
        <v>46</v>
      </c>
    </row>
    <row r="1631" spans="1:37" ht="14.75" customHeight="1" x14ac:dyDescent="0.35">
      <c r="A1631" s="8"/>
      <c r="B1631" s="129">
        <v>46467193000196</v>
      </c>
      <c r="C1631" s="125" t="s">
        <v>9435</v>
      </c>
      <c r="D1631" s="122"/>
      <c r="E1631" s="126" t="s">
        <v>2793</v>
      </c>
      <c r="F1631" s="126" t="s">
        <v>163</v>
      </c>
      <c r="G1631" s="126" t="s">
        <v>5358</v>
      </c>
      <c r="H1631" s="127">
        <v>1</v>
      </c>
      <c r="I1631" s="127">
        <v>1</v>
      </c>
      <c r="J1631" s="127">
        <v>1</v>
      </c>
      <c r="K1631" s="126" t="s">
        <v>215</v>
      </c>
      <c r="L1631" s="126" t="s">
        <v>216</v>
      </c>
      <c r="M1631" s="153">
        <v>4.6999999999999993E-3</v>
      </c>
      <c r="N1631" s="128" t="s">
        <v>7431</v>
      </c>
      <c r="O1631" s="155">
        <v>45014</v>
      </c>
      <c r="P1631" s="153">
        <v>7.8104660241999999E-3</v>
      </c>
      <c r="Q1631" s="153">
        <v>9.3574042763000007E-2</v>
      </c>
      <c r="R1631" s="153">
        <v>0.12095793223</v>
      </c>
      <c r="S1631" s="153">
        <v>0.21059930055999998</v>
      </c>
      <c r="T1631" s="153" t="s">
        <v>46</v>
      </c>
      <c r="U1631" s="153">
        <v>0.64023872499000012</v>
      </c>
      <c r="V1631" s="153">
        <v>0.90306139791999995</v>
      </c>
      <c r="W1631" s="153">
        <v>0.90843563114999992</v>
      </c>
      <c r="X1631" s="153">
        <v>0.81523044338999995</v>
      </c>
      <c r="Y1631" s="153" t="s">
        <v>46</v>
      </c>
      <c r="Z1631" s="153">
        <v>2.4857525701999998E-2</v>
      </c>
      <c r="AA1631" s="153">
        <v>1.9699293311E-2</v>
      </c>
      <c r="AB1631" s="178">
        <v>-0.42271310340000001</v>
      </c>
      <c r="AC1631" s="177">
        <v>-0.72992546127000002</v>
      </c>
      <c r="AD1631" s="153">
        <v>-1.2007985088999999E-2</v>
      </c>
      <c r="AE1631" s="153">
        <v>-1.2007985088999999E-2</v>
      </c>
      <c r="AF1631" s="181">
        <v>1.2929139999999999</v>
      </c>
      <c r="AG1631" s="180">
        <v>34975.153140000002</v>
      </c>
      <c r="AH1631" s="180">
        <v>-20147.315050000001</v>
      </c>
      <c r="AI1631" s="128" t="s">
        <v>46</v>
      </c>
      <c r="AJ1631" s="128" t="s">
        <v>46</v>
      </c>
      <c r="AK1631" s="128" t="s">
        <v>46</v>
      </c>
    </row>
    <row r="1632" spans="1:37" ht="14.75" customHeight="1" x14ac:dyDescent="0.35">
      <c r="A1632" s="8"/>
      <c r="B1632" s="129">
        <v>40635061000140</v>
      </c>
      <c r="C1632" s="125" t="s">
        <v>9436</v>
      </c>
      <c r="D1632" s="122"/>
      <c r="E1632" s="126" t="s">
        <v>2793</v>
      </c>
      <c r="F1632" s="126" t="s">
        <v>163</v>
      </c>
      <c r="G1632" s="126" t="s">
        <v>3566</v>
      </c>
      <c r="H1632" s="127">
        <v>1</v>
      </c>
      <c r="I1632" s="127">
        <v>1</v>
      </c>
      <c r="J1632" s="127">
        <v>1</v>
      </c>
      <c r="K1632" s="126" t="s">
        <v>215</v>
      </c>
      <c r="L1632" s="126" t="s">
        <v>216</v>
      </c>
      <c r="M1632" s="153">
        <v>4.8999999999999998E-3</v>
      </c>
      <c r="N1632" s="128" t="s">
        <v>8004</v>
      </c>
      <c r="O1632" s="155">
        <v>44337</v>
      </c>
      <c r="P1632" s="153">
        <v>1.1712513842E-2</v>
      </c>
      <c r="Q1632" s="153">
        <v>8.7060852271000008E-2</v>
      </c>
      <c r="R1632" s="153">
        <v>0.12608863348999999</v>
      </c>
      <c r="S1632" s="153">
        <v>0.2576999016</v>
      </c>
      <c r="T1632" s="153">
        <v>0.42239842007</v>
      </c>
      <c r="U1632" s="153">
        <v>0.96009699108000002</v>
      </c>
      <c r="V1632" s="153">
        <v>0.84020410612000007</v>
      </c>
      <c r="W1632" s="153">
        <v>0.94696896046000001</v>
      </c>
      <c r="X1632" s="153">
        <v>0.99755699324000002</v>
      </c>
      <c r="Y1632" s="153">
        <v>0.98820158296000005</v>
      </c>
      <c r="Z1632" s="153">
        <v>5.8316438758000003E-3</v>
      </c>
      <c r="AA1632" s="153">
        <v>8.4160826271000005E-3</v>
      </c>
      <c r="AB1632" s="178">
        <v>-1.0560665613</v>
      </c>
      <c r="AC1632" s="177">
        <v>1.1164315947000001</v>
      </c>
      <c r="AD1632" s="153">
        <v>-1.248500115E-3</v>
      </c>
      <c r="AE1632" s="153">
        <v>-3.1870322009E-3</v>
      </c>
      <c r="AF1632" s="181">
        <v>16.767068999999999</v>
      </c>
      <c r="AG1632" s="180">
        <v>1126988.9162999999</v>
      </c>
      <c r="AH1632" s="180">
        <v>-1079051.5259</v>
      </c>
      <c r="AI1632" s="128" t="s">
        <v>46</v>
      </c>
      <c r="AJ1632" s="128" t="s">
        <v>46</v>
      </c>
      <c r="AK1632" s="128" t="s">
        <v>46</v>
      </c>
    </row>
    <row r="1633" spans="1:37" ht="14.75" customHeight="1" x14ac:dyDescent="0.35">
      <c r="A1633" s="8"/>
      <c r="B1633" s="129">
        <v>10474513000198</v>
      </c>
      <c r="C1633" s="125" t="s">
        <v>9437</v>
      </c>
      <c r="D1633" s="122"/>
      <c r="E1633" s="126" t="s">
        <v>2793</v>
      </c>
      <c r="F1633" s="126" t="s">
        <v>163</v>
      </c>
      <c r="G1633" s="126" t="s">
        <v>4598</v>
      </c>
      <c r="H1633" s="127">
        <v>1</v>
      </c>
      <c r="I1633" s="127">
        <v>1</v>
      </c>
      <c r="J1633" s="127">
        <v>1</v>
      </c>
      <c r="K1633" s="126" t="s">
        <v>215</v>
      </c>
      <c r="L1633" s="126" t="s">
        <v>216</v>
      </c>
      <c r="M1633" s="153">
        <v>1.7000000000000001E-3</v>
      </c>
      <c r="N1633" s="128" t="s">
        <v>46</v>
      </c>
      <c r="O1633" s="155">
        <v>40143</v>
      </c>
      <c r="P1633" s="153">
        <v>5.1792754001999996E-3</v>
      </c>
      <c r="Q1633" s="153">
        <v>9.2456091847999994E-2</v>
      </c>
      <c r="R1633" s="153">
        <v>5.6543637940000002E-2</v>
      </c>
      <c r="S1633" s="153">
        <v>0.11328317321</v>
      </c>
      <c r="T1633" s="153">
        <v>0.23333419674000003</v>
      </c>
      <c r="U1633" s="153">
        <v>0.42455503529999999</v>
      </c>
      <c r="V1633" s="153">
        <v>0.89227231276999996</v>
      </c>
      <c r="W1633" s="153">
        <v>0.42466214880999997</v>
      </c>
      <c r="X1633" s="153">
        <v>0.43851945987999996</v>
      </c>
      <c r="Y1633" s="153">
        <v>0.54588561799000002</v>
      </c>
      <c r="Z1633" s="153">
        <v>4.9876950103000001E-2</v>
      </c>
      <c r="AA1633" s="153">
        <v>7.0633083020000001E-2</v>
      </c>
      <c r="AB1633" s="178">
        <v>-1.3392345556</v>
      </c>
      <c r="AC1633" s="177">
        <v>0.16777964753999999</v>
      </c>
      <c r="AD1633" s="153">
        <v>-4.4978821031000003E-2</v>
      </c>
      <c r="AE1633" s="153">
        <v>-0.14594540617999999</v>
      </c>
      <c r="AF1633" s="181">
        <v>49.709963999999999</v>
      </c>
      <c r="AG1633" s="180">
        <v>268496.03879999998</v>
      </c>
      <c r="AH1633" s="180">
        <v>-21340.810750000001</v>
      </c>
      <c r="AI1633" s="128" t="s">
        <v>46</v>
      </c>
      <c r="AJ1633" s="128" t="s">
        <v>46</v>
      </c>
      <c r="AK1633" s="128" t="s">
        <v>46</v>
      </c>
    </row>
    <row r="1634" spans="1:37" ht="14.75" customHeight="1" x14ac:dyDescent="0.35">
      <c r="A1634" s="8"/>
      <c r="B1634" s="129">
        <v>9093819000115</v>
      </c>
      <c r="C1634" s="125" t="s">
        <v>9438</v>
      </c>
      <c r="D1634" s="122"/>
      <c r="E1634" s="126" t="s">
        <v>2793</v>
      </c>
      <c r="F1634" s="126" t="s">
        <v>163</v>
      </c>
      <c r="G1634" s="126" t="s">
        <v>4598</v>
      </c>
      <c r="H1634" s="127">
        <v>5000</v>
      </c>
      <c r="I1634" s="127">
        <v>1000</v>
      </c>
      <c r="J1634" s="127">
        <v>1000</v>
      </c>
      <c r="K1634" s="126" t="s">
        <v>215</v>
      </c>
      <c r="L1634" s="126" t="s">
        <v>216</v>
      </c>
      <c r="M1634" s="153">
        <v>1.5E-3</v>
      </c>
      <c r="N1634" s="128" t="s">
        <v>46</v>
      </c>
      <c r="O1634" s="155">
        <v>40059</v>
      </c>
      <c r="P1634" s="153">
        <v>6.3838835104E-3</v>
      </c>
      <c r="Q1634" s="153">
        <v>8.1604489522000001E-2</v>
      </c>
      <c r="R1634" s="153">
        <v>8.9939463743999998E-2</v>
      </c>
      <c r="S1634" s="153">
        <v>0.17963286909000001</v>
      </c>
      <c r="T1634" s="153">
        <v>0.31460733887999998</v>
      </c>
      <c r="U1634" s="153">
        <v>0.52329904853999998</v>
      </c>
      <c r="V1634" s="153">
        <v>0.78754601392000001</v>
      </c>
      <c r="W1634" s="153">
        <v>0.67547627509999997</v>
      </c>
      <c r="X1634" s="153">
        <v>0.69535930613999997</v>
      </c>
      <c r="Y1634" s="153">
        <v>0.73602422622999997</v>
      </c>
      <c r="Z1634" s="153">
        <v>2.2267051097000001E-2</v>
      </c>
      <c r="AA1634" s="153">
        <v>2.7698921335000001E-2</v>
      </c>
      <c r="AB1634" s="178">
        <v>-1.7087033255999999</v>
      </c>
      <c r="AC1634" s="177">
        <v>0.38151160301999998</v>
      </c>
      <c r="AD1634" s="153">
        <v>-1.8229980888999998E-2</v>
      </c>
      <c r="AE1634" s="153">
        <v>-5.3444587914000002E-2</v>
      </c>
      <c r="AF1634" s="181">
        <v>51.461143</v>
      </c>
      <c r="AG1634" s="180">
        <v>1418754.0803</v>
      </c>
      <c r="AH1634" s="180">
        <v>-213331.02567</v>
      </c>
      <c r="AI1634" s="128" t="s">
        <v>46</v>
      </c>
      <c r="AJ1634" s="128" t="s">
        <v>46</v>
      </c>
      <c r="AK1634" s="128" t="s">
        <v>46</v>
      </c>
    </row>
    <row r="1635" spans="1:37" ht="14.75" customHeight="1" x14ac:dyDescent="0.35">
      <c r="A1635" s="8"/>
      <c r="B1635" s="129">
        <v>8703063000116</v>
      </c>
      <c r="C1635" s="125" t="s">
        <v>9439</v>
      </c>
      <c r="D1635" s="122" t="s">
        <v>3394</v>
      </c>
      <c r="E1635" s="126" t="s">
        <v>2793</v>
      </c>
      <c r="F1635" s="126" t="s">
        <v>163</v>
      </c>
      <c r="G1635" s="126" t="s">
        <v>4598</v>
      </c>
      <c r="H1635" s="127">
        <v>10000</v>
      </c>
      <c r="I1635" s="127">
        <v>1</v>
      </c>
      <c r="J1635" s="127">
        <v>1000</v>
      </c>
      <c r="K1635" s="126" t="s">
        <v>215</v>
      </c>
      <c r="L1635" s="126" t="s">
        <v>215</v>
      </c>
      <c r="M1635" s="153">
        <v>1.7000000000000001E-3</v>
      </c>
      <c r="N1635" s="128" t="s">
        <v>46</v>
      </c>
      <c r="O1635" s="155">
        <v>39373</v>
      </c>
      <c r="P1635" s="153">
        <v>1.1774121787E-2</v>
      </c>
      <c r="Q1635" s="153">
        <v>0.10689443357</v>
      </c>
      <c r="R1635" s="153">
        <v>0.12988060514999999</v>
      </c>
      <c r="S1635" s="153">
        <v>0.24424453872000002</v>
      </c>
      <c r="T1635" s="153">
        <v>0.41034328536999998</v>
      </c>
      <c r="U1635" s="153">
        <v>0.96514711126999997</v>
      </c>
      <c r="V1635" s="153">
        <v>1.0316134022000001</v>
      </c>
      <c r="W1635" s="153">
        <v>0.97544797050999998</v>
      </c>
      <c r="X1635" s="153">
        <v>0.94547124832999996</v>
      </c>
      <c r="Y1635" s="153">
        <v>0.95999858164000007</v>
      </c>
      <c r="Z1635" s="153">
        <v>3.9678489000000003E-3</v>
      </c>
      <c r="AA1635" s="153">
        <v>4.6084471437000006E-3</v>
      </c>
      <c r="AB1635" s="178">
        <v>-0.75930829693000002</v>
      </c>
      <c r="AC1635" s="177">
        <v>-0.17374416243999999</v>
      </c>
      <c r="AD1635" s="153">
        <v>-3.7285356665999999E-4</v>
      </c>
      <c r="AE1635" s="153">
        <v>-8.6599040031999988E-3</v>
      </c>
      <c r="AF1635" s="181">
        <v>53.097312000000002</v>
      </c>
      <c r="AG1635" s="180">
        <v>866528.06240000005</v>
      </c>
      <c r="AH1635" s="180">
        <v>114707.60579</v>
      </c>
      <c r="AI1635" s="128" t="s">
        <v>46</v>
      </c>
      <c r="AJ1635" s="128" t="s">
        <v>46</v>
      </c>
      <c r="AK1635" s="128" t="s">
        <v>46</v>
      </c>
    </row>
    <row r="1636" spans="1:37" ht="14.75" customHeight="1" x14ac:dyDescent="0.35">
      <c r="A1636" s="8"/>
      <c r="B1636" s="129">
        <v>10396381000123</v>
      </c>
      <c r="C1636" s="125" t="s">
        <v>9440</v>
      </c>
      <c r="D1636" s="122" t="s">
        <v>3394</v>
      </c>
      <c r="E1636" s="126" t="s">
        <v>2793</v>
      </c>
      <c r="F1636" s="126" t="s">
        <v>163</v>
      </c>
      <c r="G1636" s="126" t="s">
        <v>4598</v>
      </c>
      <c r="H1636" s="127">
        <v>1</v>
      </c>
      <c r="I1636" s="127">
        <v>1</v>
      </c>
      <c r="J1636" s="127">
        <v>1</v>
      </c>
      <c r="K1636" s="126" t="s">
        <v>215</v>
      </c>
      <c r="L1636" s="126" t="s">
        <v>215</v>
      </c>
      <c r="M1636" s="153">
        <v>1.7000000000000001E-3</v>
      </c>
      <c r="N1636" s="128" t="s">
        <v>46</v>
      </c>
      <c r="O1636" s="155">
        <v>40143</v>
      </c>
      <c r="P1636" s="153">
        <v>1.2347327569E-2</v>
      </c>
      <c r="Q1636" s="153">
        <v>0.14111442099999999</v>
      </c>
      <c r="R1636" s="153">
        <v>0.11792264527</v>
      </c>
      <c r="S1636" s="153">
        <v>0.20938660770999998</v>
      </c>
      <c r="T1636" s="153">
        <v>0.36969673242000001</v>
      </c>
      <c r="U1636" s="153">
        <v>1.0121338771000001</v>
      </c>
      <c r="V1636" s="153">
        <v>1.3618625693000002</v>
      </c>
      <c r="W1636" s="153">
        <v>0.88563958318999991</v>
      </c>
      <c r="X1636" s="153">
        <v>0.81053610620000005</v>
      </c>
      <c r="Y1636" s="153">
        <v>0.86490592492000007</v>
      </c>
      <c r="Z1636" s="153">
        <v>3.4571410824000004E-2</v>
      </c>
      <c r="AA1636" s="153">
        <v>3.3668652138999999E-2</v>
      </c>
      <c r="AB1636" s="178">
        <v>-0.37415750716000001</v>
      </c>
      <c r="AC1636" s="177">
        <v>0.15973631125000001</v>
      </c>
      <c r="AD1636" s="153">
        <v>-2.8871836469E-2</v>
      </c>
      <c r="AE1636" s="153">
        <v>-6.0906916793999996E-2</v>
      </c>
      <c r="AF1636" s="181">
        <v>46.321429999999999</v>
      </c>
      <c r="AG1636" s="180">
        <v>128141.04128999999</v>
      </c>
      <c r="AH1636" s="180">
        <v>36505.540789999999</v>
      </c>
      <c r="AI1636" s="128" t="s">
        <v>46</v>
      </c>
      <c r="AJ1636" s="128" t="s">
        <v>46</v>
      </c>
      <c r="AK1636" s="128" t="s">
        <v>46</v>
      </c>
    </row>
    <row r="1637" spans="1:37" ht="14.75" customHeight="1" x14ac:dyDescent="0.35">
      <c r="A1637" s="8"/>
      <c r="B1637" s="129">
        <v>832435000100</v>
      </c>
      <c r="C1637" s="125" t="s">
        <v>9441</v>
      </c>
      <c r="D1637" s="122"/>
      <c r="E1637" s="126" t="s">
        <v>2793</v>
      </c>
      <c r="F1637" s="126" t="s">
        <v>163</v>
      </c>
      <c r="G1637" s="126" t="s">
        <v>3570</v>
      </c>
      <c r="H1637" s="127">
        <v>1</v>
      </c>
      <c r="I1637" s="127">
        <v>1</v>
      </c>
      <c r="J1637" s="127">
        <v>1</v>
      </c>
      <c r="K1637" s="126" t="s">
        <v>215</v>
      </c>
      <c r="L1637" s="126" t="s">
        <v>215</v>
      </c>
      <c r="M1637" s="153">
        <v>1.5E-3</v>
      </c>
      <c r="N1637" s="128" t="s">
        <v>46</v>
      </c>
      <c r="O1637" s="155">
        <v>34974</v>
      </c>
      <c r="P1637" s="153">
        <v>1.2350050111999999E-2</v>
      </c>
      <c r="Q1637" s="153">
        <v>0.10447883457</v>
      </c>
      <c r="R1637" s="153">
        <v>0.13328331794000001</v>
      </c>
      <c r="S1637" s="153">
        <v>0.2652176859</v>
      </c>
      <c r="T1637" s="153">
        <v>0.44099420279000001</v>
      </c>
      <c r="U1637" s="153">
        <v>1.0123570492</v>
      </c>
      <c r="V1637" s="153">
        <v>1.0083010161999999</v>
      </c>
      <c r="W1637" s="153">
        <v>1.0010035125999999</v>
      </c>
      <c r="X1637" s="153">
        <v>1.0266583559</v>
      </c>
      <c r="Y1637" s="153">
        <v>1.0317064377</v>
      </c>
      <c r="Z1637" s="153">
        <v>9.8398345622000005E-4</v>
      </c>
      <c r="AA1637" s="153">
        <v>8.3305726772000006E-3</v>
      </c>
      <c r="AB1637" s="178">
        <v>0.28602814001999999</v>
      </c>
      <c r="AC1637" s="177">
        <v>7.2822892168000003E-2</v>
      </c>
      <c r="AD1637" s="153">
        <v>0</v>
      </c>
      <c r="AE1637" s="153">
        <v>-3.6637867005999997E-2</v>
      </c>
      <c r="AF1637" s="181">
        <v>5288.1788749999996</v>
      </c>
      <c r="AG1637" s="180">
        <v>8610700.6785000004</v>
      </c>
      <c r="AH1637" s="180">
        <v>848383.19383999996</v>
      </c>
      <c r="AI1637" s="128" t="s">
        <v>46</v>
      </c>
      <c r="AJ1637" s="128" t="s">
        <v>46</v>
      </c>
      <c r="AK1637" s="128" t="s">
        <v>46</v>
      </c>
    </row>
    <row r="1638" spans="1:37" ht="14.75" customHeight="1" x14ac:dyDescent="0.35">
      <c r="A1638" s="8"/>
      <c r="B1638" s="129">
        <v>9093537000118</v>
      </c>
      <c r="C1638" s="125" t="s">
        <v>9442</v>
      </c>
      <c r="D1638" s="122"/>
      <c r="E1638" s="126" t="s">
        <v>2793</v>
      </c>
      <c r="F1638" s="126" t="s">
        <v>163</v>
      </c>
      <c r="G1638" s="126" t="s">
        <v>6644</v>
      </c>
      <c r="H1638" s="127">
        <v>1</v>
      </c>
      <c r="I1638" s="127">
        <v>1</v>
      </c>
      <c r="J1638" s="127">
        <v>0</v>
      </c>
      <c r="K1638" s="126" t="s">
        <v>215</v>
      </c>
      <c r="L1638" s="126" t="s">
        <v>215</v>
      </c>
      <c r="M1638" s="153">
        <v>3.2000000000000002E-3</v>
      </c>
      <c r="N1638" s="128" t="s">
        <v>46</v>
      </c>
      <c r="O1638" s="155">
        <v>39582</v>
      </c>
      <c r="P1638" s="153">
        <v>1.1738960122E-2</v>
      </c>
      <c r="Q1638" s="153">
        <v>0.10018650136</v>
      </c>
      <c r="R1638" s="153">
        <v>0.12797791497</v>
      </c>
      <c r="S1638" s="153">
        <v>0.24734566248000001</v>
      </c>
      <c r="T1638" s="153">
        <v>0.40953947383</v>
      </c>
      <c r="U1638" s="153">
        <v>0.96226484282000002</v>
      </c>
      <c r="V1638" s="153">
        <v>0.96687670322000008</v>
      </c>
      <c r="W1638" s="153">
        <v>0.96115811351999991</v>
      </c>
      <c r="X1638" s="153">
        <v>0.95747570648999991</v>
      </c>
      <c r="Y1638" s="153">
        <v>0.95811806364000007</v>
      </c>
      <c r="Z1638" s="153">
        <v>9.1451565931000001E-4</v>
      </c>
      <c r="AA1638" s="153">
        <v>2.0201238879E-3</v>
      </c>
      <c r="AB1638" s="178">
        <v>-13.726635369</v>
      </c>
      <c r="AC1638" s="177">
        <v>-9.6799804987000009</v>
      </c>
      <c r="AD1638" s="153">
        <v>0</v>
      </c>
      <c r="AE1638" s="153">
        <v>-1.6087828907000001E-3</v>
      </c>
      <c r="AF1638" s="181">
        <v>47.479927000000004</v>
      </c>
      <c r="AG1638" s="180">
        <v>314257.63357000001</v>
      </c>
      <c r="AH1638" s="180">
        <v>16608.802800000001</v>
      </c>
      <c r="AI1638" s="128" t="s">
        <v>46</v>
      </c>
      <c r="AJ1638" s="128" t="s">
        <v>46</v>
      </c>
      <c r="AK1638" s="128" t="s">
        <v>46</v>
      </c>
    </row>
    <row r="1639" spans="1:37" ht="14.75" customHeight="1" x14ac:dyDescent="0.35">
      <c r="A1639" s="8"/>
      <c r="B1639" s="129">
        <v>48107091000195</v>
      </c>
      <c r="C1639" s="125" t="s">
        <v>9443</v>
      </c>
      <c r="D1639" s="122"/>
      <c r="E1639" s="126" t="s">
        <v>2793</v>
      </c>
      <c r="F1639" s="126" t="s">
        <v>114</v>
      </c>
      <c r="G1639" s="126" t="s">
        <v>115</v>
      </c>
      <c r="H1639" s="127">
        <v>1</v>
      </c>
      <c r="I1639" s="127">
        <v>1</v>
      </c>
      <c r="J1639" s="127">
        <v>1</v>
      </c>
      <c r="K1639" s="126" t="s">
        <v>215</v>
      </c>
      <c r="L1639" s="126" t="s">
        <v>7441</v>
      </c>
      <c r="M1639" s="153">
        <v>4.6999999999999993E-3</v>
      </c>
      <c r="N1639" s="128" t="s">
        <v>46</v>
      </c>
      <c r="O1639" s="155">
        <v>44923</v>
      </c>
      <c r="P1639" s="153">
        <v>2.6057923225000001E-2</v>
      </c>
      <c r="Q1639" s="153">
        <v>0.22752422756000001</v>
      </c>
      <c r="R1639" s="153">
        <v>0.12216586154</v>
      </c>
      <c r="S1639" s="153">
        <v>0.35048845366000003</v>
      </c>
      <c r="T1639" s="153" t="s">
        <v>46</v>
      </c>
      <c r="U1639" s="153">
        <v>2.1360174271000001</v>
      </c>
      <c r="V1639" s="153">
        <v>2.1957835841</v>
      </c>
      <c r="W1639" s="153">
        <v>0.91750759527000003</v>
      </c>
      <c r="X1639" s="153">
        <v>1.3567417209999999</v>
      </c>
      <c r="Y1639" s="153" t="s">
        <v>46</v>
      </c>
      <c r="Z1639" s="153">
        <v>0.15884589898000001</v>
      </c>
      <c r="AA1639" s="153">
        <v>0.15345042011000001</v>
      </c>
      <c r="AB1639" s="178">
        <v>1.7896159839E-2</v>
      </c>
      <c r="AC1639" s="177">
        <v>0.24967910839999999</v>
      </c>
      <c r="AD1639" s="153">
        <v>-0.11463616729999999</v>
      </c>
      <c r="AE1639" s="153">
        <v>-0.13610239005999999</v>
      </c>
      <c r="AF1639" s="181">
        <v>1.4855400000000001</v>
      </c>
      <c r="AG1639" s="180">
        <v>503521.03324999998</v>
      </c>
      <c r="AH1639" s="180">
        <v>118336.49735999999</v>
      </c>
      <c r="AI1639" s="128" t="s">
        <v>46</v>
      </c>
      <c r="AJ1639" s="128" t="s">
        <v>46</v>
      </c>
      <c r="AK1639" s="128" t="s">
        <v>46</v>
      </c>
    </row>
    <row r="1640" spans="1:37" ht="14.75" customHeight="1" x14ac:dyDescent="0.35">
      <c r="A1640" s="8"/>
      <c r="B1640" s="129">
        <v>60365430000139</v>
      </c>
      <c r="C1640" s="125" t="s">
        <v>9444</v>
      </c>
      <c r="D1640" s="122"/>
      <c r="E1640" s="126" t="s">
        <v>2793</v>
      </c>
      <c r="F1640" s="126" t="s">
        <v>163</v>
      </c>
      <c r="G1640" s="126" t="s">
        <v>3547</v>
      </c>
      <c r="H1640" s="127" t="s">
        <v>46</v>
      </c>
      <c r="I1640" s="127" t="s">
        <v>46</v>
      </c>
      <c r="J1640" s="127" t="s">
        <v>46</v>
      </c>
      <c r="K1640" s="126" t="s">
        <v>46</v>
      </c>
      <c r="L1640" s="126" t="s">
        <v>46</v>
      </c>
      <c r="M1640" s="153">
        <v>3.0100000000000001E-3</v>
      </c>
      <c r="N1640" s="128" t="s">
        <v>46</v>
      </c>
      <c r="O1640" s="155">
        <v>45796</v>
      </c>
      <c r="P1640" s="153" t="s">
        <v>46</v>
      </c>
      <c r="Q1640" s="153" t="s">
        <v>46</v>
      </c>
      <c r="R1640" s="153" t="s">
        <v>46</v>
      </c>
      <c r="S1640" s="153" t="s">
        <v>46</v>
      </c>
      <c r="T1640" s="153" t="s">
        <v>46</v>
      </c>
      <c r="U1640" s="153" t="s">
        <v>46</v>
      </c>
      <c r="V1640" s="153" t="s">
        <v>46</v>
      </c>
      <c r="W1640" s="153" t="s">
        <v>46</v>
      </c>
      <c r="X1640" s="153" t="s">
        <v>46</v>
      </c>
      <c r="Y1640" s="153" t="s">
        <v>46</v>
      </c>
      <c r="Z1640" s="153" t="s">
        <v>46</v>
      </c>
      <c r="AA1640" s="153">
        <v>3.7313416919000004</v>
      </c>
      <c r="AB1640" s="178" t="s">
        <v>46</v>
      </c>
      <c r="AC1640" s="177">
        <v>513088847.37</v>
      </c>
      <c r="AD1640" s="153">
        <v>-3.1598998301999998E-2</v>
      </c>
      <c r="AE1640" s="153">
        <v>-3.1598998301999998E-2</v>
      </c>
      <c r="AF1640" s="181">
        <v>1016.8919769</v>
      </c>
      <c r="AG1640" s="180">
        <v>7118243.8386000004</v>
      </c>
      <c r="AH1640" s="180">
        <v>0</v>
      </c>
      <c r="AI1640" s="128" t="s">
        <v>46</v>
      </c>
      <c r="AJ1640" s="128" t="s">
        <v>46</v>
      </c>
      <c r="AK1640" s="128" t="s">
        <v>46</v>
      </c>
    </row>
    <row r="1641" spans="1:37" ht="14.75" customHeight="1" x14ac:dyDescent="0.35">
      <c r="A1641" s="8"/>
      <c r="B1641" s="129">
        <v>60365845000102</v>
      </c>
      <c r="C1641" s="125" t="s">
        <v>9445</v>
      </c>
      <c r="D1641" s="122"/>
      <c r="E1641" s="126" t="s">
        <v>2793</v>
      </c>
      <c r="F1641" s="126" t="s">
        <v>163</v>
      </c>
      <c r="G1641" s="126" t="s">
        <v>3547</v>
      </c>
      <c r="H1641" s="127" t="s">
        <v>46</v>
      </c>
      <c r="I1641" s="127" t="s">
        <v>46</v>
      </c>
      <c r="J1641" s="127" t="s">
        <v>46</v>
      </c>
      <c r="K1641" s="126" t="s">
        <v>46</v>
      </c>
      <c r="L1641" s="126" t="s">
        <v>46</v>
      </c>
      <c r="M1641" s="153">
        <v>3.0100000000000001E-3</v>
      </c>
      <c r="N1641" s="128" t="s">
        <v>46</v>
      </c>
      <c r="O1641" s="155">
        <v>45796</v>
      </c>
      <c r="P1641" s="153" t="s">
        <v>46</v>
      </c>
      <c r="Q1641" s="153" t="s">
        <v>46</v>
      </c>
      <c r="R1641" s="153" t="s">
        <v>46</v>
      </c>
      <c r="S1641" s="153" t="s">
        <v>46</v>
      </c>
      <c r="T1641" s="153" t="s">
        <v>46</v>
      </c>
      <c r="U1641" s="153" t="s">
        <v>46</v>
      </c>
      <c r="V1641" s="153" t="s">
        <v>46</v>
      </c>
      <c r="W1641" s="153" t="s">
        <v>46</v>
      </c>
      <c r="X1641" s="153" t="s">
        <v>46</v>
      </c>
      <c r="Y1641" s="153" t="s">
        <v>46</v>
      </c>
      <c r="Z1641" s="153" t="s">
        <v>46</v>
      </c>
      <c r="AA1641" s="153">
        <v>1.0981271431999999E-2</v>
      </c>
      <c r="AB1641" s="178" t="s">
        <v>46</v>
      </c>
      <c r="AC1641" s="177">
        <v>-2.1211629242000001</v>
      </c>
      <c r="AD1641" s="153">
        <v>-6.2308217640999995E-3</v>
      </c>
      <c r="AE1641" s="153">
        <v>-6.2308217640999995E-3</v>
      </c>
      <c r="AF1641" s="181">
        <v>104.4252977</v>
      </c>
      <c r="AG1641" s="180">
        <v>6265517.8657</v>
      </c>
      <c r="AH1641" s="180">
        <v>0</v>
      </c>
      <c r="AI1641" s="128" t="s">
        <v>46</v>
      </c>
      <c r="AJ1641" s="128" t="s">
        <v>46</v>
      </c>
      <c r="AK1641" s="128" t="s">
        <v>46</v>
      </c>
    </row>
    <row r="1642" spans="1:37" ht="14.75" customHeight="1" x14ac:dyDescent="0.35">
      <c r="A1642" s="8"/>
      <c r="B1642" s="129">
        <v>60365671000188</v>
      </c>
      <c r="C1642" s="125" t="s">
        <v>9446</v>
      </c>
      <c r="D1642" s="122"/>
      <c r="E1642" s="126" t="s">
        <v>2793</v>
      </c>
      <c r="F1642" s="126" t="s">
        <v>163</v>
      </c>
      <c r="G1642" s="126" t="s">
        <v>3547</v>
      </c>
      <c r="H1642" s="127" t="s">
        <v>46</v>
      </c>
      <c r="I1642" s="127" t="s">
        <v>46</v>
      </c>
      <c r="J1642" s="127" t="s">
        <v>46</v>
      </c>
      <c r="K1642" s="126" t="s">
        <v>46</v>
      </c>
      <c r="L1642" s="126" t="s">
        <v>46</v>
      </c>
      <c r="M1642" s="153">
        <v>3.0100000000000001E-3</v>
      </c>
      <c r="N1642" s="128" t="s">
        <v>46</v>
      </c>
      <c r="O1642" s="155">
        <v>45796</v>
      </c>
      <c r="P1642" s="153" t="s">
        <v>46</v>
      </c>
      <c r="Q1642" s="153" t="s">
        <v>46</v>
      </c>
      <c r="R1642" s="153" t="s">
        <v>46</v>
      </c>
      <c r="S1642" s="153" t="s">
        <v>46</v>
      </c>
      <c r="T1642" s="153" t="s">
        <v>46</v>
      </c>
      <c r="U1642" s="153" t="s">
        <v>46</v>
      </c>
      <c r="V1642" s="153" t="s">
        <v>46</v>
      </c>
      <c r="W1642" s="153" t="s">
        <v>46</v>
      </c>
      <c r="X1642" s="153" t="s">
        <v>46</v>
      </c>
      <c r="Y1642" s="153" t="s">
        <v>46</v>
      </c>
      <c r="Z1642" s="153" t="s">
        <v>46</v>
      </c>
      <c r="AA1642" s="153">
        <v>1.5287358859E-2</v>
      </c>
      <c r="AB1642" s="178" t="s">
        <v>46</v>
      </c>
      <c r="AC1642" s="177">
        <v>-1.4216862641000001</v>
      </c>
      <c r="AD1642" s="153">
        <v>-8.2182167923000003E-3</v>
      </c>
      <c r="AE1642" s="153">
        <v>-8.2182167923000003E-3</v>
      </c>
      <c r="AF1642" s="181">
        <v>104.4856049</v>
      </c>
      <c r="AG1642" s="180">
        <v>515275.67154000001</v>
      </c>
      <c r="AH1642" s="180">
        <v>-6537288.7799000004</v>
      </c>
      <c r="AI1642" s="128" t="s">
        <v>46</v>
      </c>
      <c r="AJ1642" s="128" t="s">
        <v>46</v>
      </c>
      <c r="AK1642" s="128" t="s">
        <v>46</v>
      </c>
    </row>
    <row r="1643" spans="1:37" ht="14.75" customHeight="1" x14ac:dyDescent="0.35">
      <c r="A1643" s="8"/>
      <c r="B1643" s="129">
        <v>35822736000120</v>
      </c>
      <c r="C1643" s="125" t="s">
        <v>9447</v>
      </c>
      <c r="D1643" s="122"/>
      <c r="E1643" s="126" t="s">
        <v>2793</v>
      </c>
      <c r="F1643" s="126" t="s">
        <v>114</v>
      </c>
      <c r="G1643" s="126" t="s">
        <v>115</v>
      </c>
      <c r="H1643" s="127">
        <v>1</v>
      </c>
      <c r="I1643" s="127">
        <v>1</v>
      </c>
      <c r="J1643" s="127">
        <v>1</v>
      </c>
      <c r="K1643" s="126" t="s">
        <v>8021</v>
      </c>
      <c r="L1643" s="126" t="s">
        <v>7434</v>
      </c>
      <c r="M1643" s="153">
        <v>8.6999999999999994E-3</v>
      </c>
      <c r="N1643" s="128" t="s">
        <v>7674</v>
      </c>
      <c r="O1643" s="155">
        <v>43880</v>
      </c>
      <c r="P1643" s="153">
        <v>8.6543913077999995E-2</v>
      </c>
      <c r="Q1643" s="153">
        <v>0.15822308390000001</v>
      </c>
      <c r="R1643" s="153">
        <v>6.5122712934999993E-2</v>
      </c>
      <c r="S1643" s="153">
        <v>0.37470209175000002</v>
      </c>
      <c r="T1643" s="153">
        <v>0.36901912952000004</v>
      </c>
      <c r="U1643" s="153">
        <v>7.0941688233000004</v>
      </c>
      <c r="V1643" s="153">
        <v>1.5269743094000001</v>
      </c>
      <c r="W1643" s="153">
        <v>0.48909394970999998</v>
      </c>
      <c r="X1643" s="153">
        <v>1.4504727773999999</v>
      </c>
      <c r="Y1643" s="153">
        <v>0.86332067215999997</v>
      </c>
      <c r="Z1643" s="153">
        <v>0.19418702233000001</v>
      </c>
      <c r="AA1643" s="153">
        <v>0.24393821787</v>
      </c>
      <c r="AB1643" s="178">
        <v>-0.21817524267999999</v>
      </c>
      <c r="AC1643" s="177">
        <v>-8.6041748072999996E-2</v>
      </c>
      <c r="AD1643" s="153">
        <v>-0.11530172504</v>
      </c>
      <c r="AE1643" s="153">
        <v>-0.45216140000000005</v>
      </c>
      <c r="AF1643" s="181">
        <v>12.504759</v>
      </c>
      <c r="AG1643" s="180">
        <v>13928.3887</v>
      </c>
      <c r="AH1643" s="180">
        <v>-2444.4471800000001</v>
      </c>
      <c r="AI1643" s="128" t="s">
        <v>46</v>
      </c>
      <c r="AJ1643" s="128" t="s">
        <v>46</v>
      </c>
      <c r="AK1643" s="128" t="s">
        <v>46</v>
      </c>
    </row>
    <row r="1644" spans="1:37" ht="14.75" customHeight="1" x14ac:dyDescent="0.35">
      <c r="A1644" s="8"/>
      <c r="B1644" s="129">
        <v>53858453000110</v>
      </c>
      <c r="C1644" s="125" t="s">
        <v>9448</v>
      </c>
      <c r="D1644" s="122"/>
      <c r="E1644" s="126" t="s">
        <v>2793</v>
      </c>
      <c r="F1644" s="126" t="s">
        <v>163</v>
      </c>
      <c r="G1644" s="126" t="s">
        <v>3547</v>
      </c>
      <c r="H1644" s="127" t="s">
        <v>46</v>
      </c>
      <c r="I1644" s="127" t="s">
        <v>46</v>
      </c>
      <c r="J1644" s="127" t="s">
        <v>46</v>
      </c>
      <c r="K1644" s="126" t="s">
        <v>8021</v>
      </c>
      <c r="L1644" s="126" t="s">
        <v>7433</v>
      </c>
      <c r="M1644" s="153">
        <v>4.1999999999999997E-3</v>
      </c>
      <c r="N1644" s="128" t="s">
        <v>46</v>
      </c>
      <c r="O1644" s="155">
        <v>45348</v>
      </c>
      <c r="P1644" s="153">
        <v>2.8006652022999998E-2</v>
      </c>
      <c r="Q1644" s="153">
        <v>0.14551530306999999</v>
      </c>
      <c r="R1644" s="153">
        <v>0.17703082882000001</v>
      </c>
      <c r="S1644" s="153" t="s">
        <v>46</v>
      </c>
      <c r="T1644" s="153" t="s">
        <v>46</v>
      </c>
      <c r="U1644" s="153">
        <v>2.2957584254999999</v>
      </c>
      <c r="V1644" s="153">
        <v>1.4043344621</v>
      </c>
      <c r="W1644" s="153">
        <v>1.3295623506999998</v>
      </c>
      <c r="X1644" s="153" t="s">
        <v>46</v>
      </c>
      <c r="Y1644" s="153" t="s">
        <v>46</v>
      </c>
      <c r="Z1644" s="153">
        <v>1.7903250842E-2</v>
      </c>
      <c r="AA1644" s="153">
        <v>1.5128931879000001E-2</v>
      </c>
      <c r="AB1644" s="178">
        <v>2.1958283551000002</v>
      </c>
      <c r="AC1644" s="177">
        <v>2.5771071971000001</v>
      </c>
      <c r="AD1644" s="153">
        <v>-9.2237654217999995E-3</v>
      </c>
      <c r="AE1644" s="153">
        <v>-9.2237654217999995E-3</v>
      </c>
      <c r="AF1644" s="181">
        <v>1.278977</v>
      </c>
      <c r="AG1644" s="180">
        <v>298255.27448999998</v>
      </c>
      <c r="AH1644" s="180">
        <v>67978.895969999998</v>
      </c>
      <c r="AI1644" s="128" t="s">
        <v>46</v>
      </c>
      <c r="AJ1644" s="128" t="s">
        <v>46</v>
      </c>
      <c r="AK1644" s="128" t="s">
        <v>46</v>
      </c>
    </row>
    <row r="1645" spans="1:37" ht="14.75" customHeight="1" x14ac:dyDescent="0.35">
      <c r="A1645" s="8"/>
      <c r="B1645" s="129">
        <v>46422299000173</v>
      </c>
      <c r="C1645" s="125" t="s">
        <v>9449</v>
      </c>
      <c r="D1645" s="122"/>
      <c r="E1645" s="126" t="s">
        <v>2793</v>
      </c>
      <c r="F1645" s="126" t="s">
        <v>163</v>
      </c>
      <c r="G1645" s="126" t="s">
        <v>3566</v>
      </c>
      <c r="H1645" s="127">
        <v>1</v>
      </c>
      <c r="I1645" s="127">
        <v>1</v>
      </c>
      <c r="J1645" s="127">
        <v>1</v>
      </c>
      <c r="K1645" s="126" t="s">
        <v>215</v>
      </c>
      <c r="L1645" s="126" t="s">
        <v>216</v>
      </c>
      <c r="M1645" s="153">
        <v>4.1999999999999997E-3</v>
      </c>
      <c r="N1645" s="128" t="s">
        <v>3373</v>
      </c>
      <c r="O1645" s="155">
        <v>44819</v>
      </c>
      <c r="P1645" s="153">
        <v>1.3863851848999999E-2</v>
      </c>
      <c r="Q1645" s="153">
        <v>0.11257966617</v>
      </c>
      <c r="R1645" s="153">
        <v>0.14951796459</v>
      </c>
      <c r="S1645" s="153">
        <v>0.28572461478</v>
      </c>
      <c r="T1645" s="153">
        <v>0.43051134630999999</v>
      </c>
      <c r="U1645" s="153">
        <v>1.1364462509</v>
      </c>
      <c r="V1645" s="153">
        <v>1.0864802642</v>
      </c>
      <c r="W1645" s="153">
        <v>1.1229312871000001</v>
      </c>
      <c r="X1645" s="153">
        <v>1.1060407312</v>
      </c>
      <c r="Y1645" s="153">
        <v>1.0071817830000001</v>
      </c>
      <c r="Z1645" s="153">
        <v>1.3648153705999999E-2</v>
      </c>
      <c r="AA1645" s="153">
        <v>1.1131753506E-2</v>
      </c>
      <c r="AB1645" s="178">
        <v>1.0714026669000001</v>
      </c>
      <c r="AC1645" s="177">
        <v>0.10752360384</v>
      </c>
      <c r="AD1645" s="153">
        <v>-4.2634071153999998E-3</v>
      </c>
      <c r="AE1645" s="153">
        <v>-4.4156839612999998E-3</v>
      </c>
      <c r="AF1645" s="181">
        <v>1.440369</v>
      </c>
      <c r="AG1645" s="180">
        <v>14734.77665</v>
      </c>
      <c r="AH1645" s="180">
        <v>2835.65454</v>
      </c>
      <c r="AI1645" s="128" t="s">
        <v>46</v>
      </c>
      <c r="AJ1645" s="128" t="s">
        <v>46</v>
      </c>
      <c r="AK1645" s="128" t="s">
        <v>46</v>
      </c>
    </row>
    <row r="1646" spans="1:37" ht="14.75" customHeight="1" x14ac:dyDescent="0.35">
      <c r="A1646" s="8"/>
      <c r="B1646" s="129">
        <v>49540349000105</v>
      </c>
      <c r="C1646" s="125" t="s">
        <v>9450</v>
      </c>
      <c r="D1646" s="122"/>
      <c r="E1646" s="126" t="s">
        <v>2793</v>
      </c>
      <c r="F1646" s="126" t="s">
        <v>163</v>
      </c>
      <c r="G1646" s="126" t="s">
        <v>3547</v>
      </c>
      <c r="H1646" s="127">
        <v>1</v>
      </c>
      <c r="I1646" s="127">
        <v>1</v>
      </c>
      <c r="J1646" s="127">
        <v>1</v>
      </c>
      <c r="K1646" s="126" t="s">
        <v>215</v>
      </c>
      <c r="L1646" s="126" t="s">
        <v>216</v>
      </c>
      <c r="M1646" s="153">
        <v>1.5E-3</v>
      </c>
      <c r="N1646" s="128" t="s">
        <v>46</v>
      </c>
      <c r="O1646" s="155">
        <v>44984</v>
      </c>
      <c r="P1646" s="153">
        <v>1.0286414051999999E-2</v>
      </c>
      <c r="Q1646" s="153">
        <v>7.3394187225999996E-2</v>
      </c>
      <c r="R1646" s="153">
        <v>0.10198207352000001</v>
      </c>
      <c r="S1646" s="153">
        <v>0.19252786984</v>
      </c>
      <c r="T1646" s="153" t="s">
        <v>46</v>
      </c>
      <c r="U1646" s="153">
        <v>0.84319688437999996</v>
      </c>
      <c r="V1646" s="153">
        <v>0.70831028946000008</v>
      </c>
      <c r="W1646" s="153">
        <v>0.76592041226999996</v>
      </c>
      <c r="X1646" s="153">
        <v>0.74527588781000009</v>
      </c>
      <c r="Y1646" s="153" t="s">
        <v>46</v>
      </c>
      <c r="Z1646" s="153">
        <v>2.1670065722999999E-2</v>
      </c>
      <c r="AA1646" s="153">
        <v>2.3123029968000003E-2</v>
      </c>
      <c r="AB1646" s="178">
        <v>-1.2627235724999999</v>
      </c>
      <c r="AC1646" s="177">
        <v>-0.56314467658</v>
      </c>
      <c r="AD1646" s="153">
        <v>-9.1818196700000007E-3</v>
      </c>
      <c r="AE1646" s="153">
        <v>-1.5158033034E-2</v>
      </c>
      <c r="AF1646" s="181">
        <v>1.310098</v>
      </c>
      <c r="AG1646" s="180">
        <v>16200.65072</v>
      </c>
      <c r="AH1646" s="180">
        <v>-5110.40211</v>
      </c>
      <c r="AI1646" s="128" t="s">
        <v>46</v>
      </c>
      <c r="AJ1646" s="128" t="s">
        <v>46</v>
      </c>
      <c r="AK1646" s="128" t="s">
        <v>46</v>
      </c>
    </row>
    <row r="1647" spans="1:37" ht="14.75" customHeight="1" x14ac:dyDescent="0.35">
      <c r="A1647" s="8"/>
      <c r="B1647" s="129">
        <v>31820901000153</v>
      </c>
      <c r="C1647" s="125" t="s">
        <v>9451</v>
      </c>
      <c r="D1647" s="122" t="s">
        <v>3393</v>
      </c>
      <c r="E1647" s="126" t="s">
        <v>2793</v>
      </c>
      <c r="F1647" s="126" t="s">
        <v>163</v>
      </c>
      <c r="G1647" s="126" t="s">
        <v>3570</v>
      </c>
      <c r="H1647" s="127">
        <v>1</v>
      </c>
      <c r="I1647" s="127">
        <v>1</v>
      </c>
      <c r="J1647" s="127">
        <v>1</v>
      </c>
      <c r="K1647" s="126" t="s">
        <v>215</v>
      </c>
      <c r="L1647" s="126" t="s">
        <v>215</v>
      </c>
      <c r="M1647" s="153">
        <v>1.7000000000000001E-3</v>
      </c>
      <c r="N1647" s="128" t="s">
        <v>46</v>
      </c>
      <c r="O1647" s="155">
        <v>43503</v>
      </c>
      <c r="P1647" s="153">
        <v>1.2399990774000001E-2</v>
      </c>
      <c r="Q1647" s="153">
        <v>0.10488540756</v>
      </c>
      <c r="R1647" s="153">
        <v>0.13352401332</v>
      </c>
      <c r="S1647" s="153">
        <v>0.26796976356999996</v>
      </c>
      <c r="T1647" s="153">
        <v>0.42642231610000003</v>
      </c>
      <c r="U1647" s="153">
        <v>1.01645078</v>
      </c>
      <c r="V1647" s="153">
        <v>1.0122247577999999</v>
      </c>
      <c r="W1647" s="153">
        <v>1.0028112176999999</v>
      </c>
      <c r="X1647" s="153">
        <v>1.0373116556999999</v>
      </c>
      <c r="Y1647" s="153">
        <v>0.99761549229000002</v>
      </c>
      <c r="Z1647" s="153">
        <v>1.0745612315000001E-3</v>
      </c>
      <c r="AA1647" s="153">
        <v>4.0109385324000003E-3</v>
      </c>
      <c r="AB1647" s="178">
        <v>0.57013264193000002</v>
      </c>
      <c r="AC1647" s="177">
        <v>0.12640644051</v>
      </c>
      <c r="AD1647" s="153">
        <v>0</v>
      </c>
      <c r="AE1647" s="153">
        <v>-7.6383614026999998E-3</v>
      </c>
      <c r="AF1647" s="181">
        <v>17.602872999999999</v>
      </c>
      <c r="AG1647" s="180">
        <v>211654.38819</v>
      </c>
      <c r="AH1647" s="180">
        <v>-30455.795999999998</v>
      </c>
      <c r="AI1647" s="128" t="s">
        <v>46</v>
      </c>
      <c r="AJ1647" s="128" t="s">
        <v>46</v>
      </c>
      <c r="AK1647" s="128" t="s">
        <v>46</v>
      </c>
    </row>
    <row r="1648" spans="1:37" ht="14.75" customHeight="1" x14ac:dyDescent="0.35">
      <c r="A1648" s="8"/>
      <c r="B1648" s="129">
        <v>52342951000142</v>
      </c>
      <c r="C1648" s="125" t="s">
        <v>9452</v>
      </c>
      <c r="D1648" s="122"/>
      <c r="E1648" s="126" t="s">
        <v>2793</v>
      </c>
      <c r="F1648" s="126" t="s">
        <v>163</v>
      </c>
      <c r="G1648" s="126" t="s">
        <v>3566</v>
      </c>
      <c r="H1648" s="127">
        <v>1</v>
      </c>
      <c r="I1648" s="127">
        <v>1</v>
      </c>
      <c r="J1648" s="127">
        <v>1</v>
      </c>
      <c r="K1648" s="126" t="s">
        <v>215</v>
      </c>
      <c r="L1648" s="126" t="s">
        <v>216</v>
      </c>
      <c r="M1648" s="153">
        <v>9.0000000000000011E-3</v>
      </c>
      <c r="N1648" s="128" t="s">
        <v>3373</v>
      </c>
      <c r="O1648" s="155">
        <v>45198</v>
      </c>
      <c r="P1648" s="153">
        <v>1.3243863008000002E-2</v>
      </c>
      <c r="Q1648" s="153">
        <v>0.13885147370000001</v>
      </c>
      <c r="R1648" s="153">
        <v>0.16454554322000001</v>
      </c>
      <c r="S1648" s="153">
        <v>0.31095709999999999</v>
      </c>
      <c r="T1648" s="153" t="s">
        <v>46</v>
      </c>
      <c r="U1648" s="153">
        <v>1.0856245888</v>
      </c>
      <c r="V1648" s="153">
        <v>1.3400233895</v>
      </c>
      <c r="W1648" s="153">
        <v>1.2357935659000001</v>
      </c>
      <c r="X1648" s="153">
        <v>1.2037157475</v>
      </c>
      <c r="Y1648" s="153" t="s">
        <v>46</v>
      </c>
      <c r="Z1648" s="153">
        <v>1.6648644736000001E-2</v>
      </c>
      <c r="AA1648" s="153">
        <v>1.3944398362E-2</v>
      </c>
      <c r="AB1648" s="178">
        <v>1.6844144195999999</v>
      </c>
      <c r="AC1648" s="177">
        <v>1.5041440799000001</v>
      </c>
      <c r="AD1648" s="153">
        <v>-5.5317215533999993E-3</v>
      </c>
      <c r="AE1648" s="153">
        <v>-5.5317215533999993E-3</v>
      </c>
      <c r="AF1648" s="181">
        <v>1.3109571</v>
      </c>
      <c r="AG1648" s="180">
        <v>1824562.6147</v>
      </c>
      <c r="AH1648" s="180">
        <v>1568349.2777</v>
      </c>
      <c r="AI1648" s="128" t="s">
        <v>46</v>
      </c>
      <c r="AJ1648" s="128" t="s">
        <v>46</v>
      </c>
      <c r="AK1648" s="128" t="s">
        <v>46</v>
      </c>
    </row>
    <row r="1649" spans="1:37" ht="14.75" customHeight="1" x14ac:dyDescent="0.35">
      <c r="A1649" s="8"/>
      <c r="B1649" s="129">
        <v>55667045000106</v>
      </c>
      <c r="C1649" s="125" t="s">
        <v>9453</v>
      </c>
      <c r="D1649" s="122"/>
      <c r="E1649" s="126" t="s">
        <v>2793</v>
      </c>
      <c r="F1649" s="126" t="s">
        <v>163</v>
      </c>
      <c r="G1649" s="126" t="s">
        <v>3547</v>
      </c>
      <c r="H1649" s="127">
        <v>1</v>
      </c>
      <c r="I1649" s="127">
        <v>1</v>
      </c>
      <c r="J1649" s="127">
        <v>1</v>
      </c>
      <c r="K1649" s="126" t="s">
        <v>8021</v>
      </c>
      <c r="L1649" s="126" t="s">
        <v>7433</v>
      </c>
      <c r="M1649" s="153">
        <v>9.0000000000000011E-3</v>
      </c>
      <c r="N1649" s="128" t="s">
        <v>7431</v>
      </c>
      <c r="O1649" s="155">
        <v>45471</v>
      </c>
      <c r="P1649" s="153">
        <v>2.4243416390000001E-2</v>
      </c>
      <c r="Q1649" s="153">
        <v>0.14694759997000001</v>
      </c>
      <c r="R1649" s="153">
        <v>0.16805079476999998</v>
      </c>
      <c r="S1649" s="153" t="s">
        <v>46</v>
      </c>
      <c r="T1649" s="153" t="s">
        <v>46</v>
      </c>
      <c r="U1649" s="153">
        <v>1.9872788577</v>
      </c>
      <c r="V1649" s="153">
        <v>1.4181572276000001</v>
      </c>
      <c r="W1649" s="153">
        <v>1.2621192094</v>
      </c>
      <c r="X1649" s="153" t="s">
        <v>46</v>
      </c>
      <c r="Y1649" s="153" t="s">
        <v>46</v>
      </c>
      <c r="Z1649" s="153">
        <v>1.6502868690000002E-2</v>
      </c>
      <c r="AA1649" s="153">
        <v>1.5340448149000001E-2</v>
      </c>
      <c r="AB1649" s="178">
        <v>1.8990290426000001</v>
      </c>
      <c r="AC1649" s="177">
        <v>2.2798415030000001</v>
      </c>
      <c r="AD1649" s="153">
        <v>-7.5439608721999995E-3</v>
      </c>
      <c r="AE1649" s="153">
        <v>-7.5439608721999995E-3</v>
      </c>
      <c r="AF1649" s="181">
        <v>1.213794</v>
      </c>
      <c r="AG1649" s="180">
        <v>1443279.1284</v>
      </c>
      <c r="AH1649" s="180">
        <v>1178563.7616999999</v>
      </c>
      <c r="AI1649" s="128" t="s">
        <v>46</v>
      </c>
      <c r="AJ1649" s="128" t="s">
        <v>46</v>
      </c>
      <c r="AK1649" s="128" t="s">
        <v>46</v>
      </c>
    </row>
    <row r="1650" spans="1:37" ht="14.75" customHeight="1" x14ac:dyDescent="0.35">
      <c r="A1650" s="8"/>
      <c r="B1650" s="129">
        <v>52239457000157</v>
      </c>
      <c r="C1650" s="125" t="s">
        <v>9454</v>
      </c>
      <c r="D1650" s="122"/>
      <c r="E1650" s="126" t="s">
        <v>2793</v>
      </c>
      <c r="F1650" s="126" t="s">
        <v>163</v>
      </c>
      <c r="G1650" s="126" t="s">
        <v>3566</v>
      </c>
      <c r="H1650" s="127">
        <v>1</v>
      </c>
      <c r="I1650" s="127">
        <v>1</v>
      </c>
      <c r="J1650" s="127">
        <v>1</v>
      </c>
      <c r="K1650" s="126" t="s">
        <v>215</v>
      </c>
      <c r="L1650" s="126" t="s">
        <v>216</v>
      </c>
      <c r="M1650" s="153">
        <v>8.6999999999999994E-3</v>
      </c>
      <c r="N1650" s="128" t="s">
        <v>3373</v>
      </c>
      <c r="O1650" s="155">
        <v>45198</v>
      </c>
      <c r="P1650" s="153">
        <v>1.3245548715E-2</v>
      </c>
      <c r="Q1650" s="153">
        <v>0.13883199561000001</v>
      </c>
      <c r="R1650" s="153">
        <v>0.16492607815999999</v>
      </c>
      <c r="S1650" s="153">
        <v>0.31444899999999998</v>
      </c>
      <c r="T1650" s="153" t="s">
        <v>46</v>
      </c>
      <c r="U1650" s="153">
        <v>1.0857627694</v>
      </c>
      <c r="V1650" s="153">
        <v>1.3398354109999999</v>
      </c>
      <c r="W1650" s="153">
        <v>1.2386515140999999</v>
      </c>
      <c r="X1650" s="153">
        <v>1.2172329015000001</v>
      </c>
      <c r="Y1650" s="153" t="s">
        <v>46</v>
      </c>
      <c r="Z1650" s="153">
        <v>1.6462716879E-2</v>
      </c>
      <c r="AA1650" s="153">
        <v>1.4008478120000001E-2</v>
      </c>
      <c r="AB1650" s="178">
        <v>1.7239409507000001</v>
      </c>
      <c r="AC1650" s="177">
        <v>1.5948328783000001</v>
      </c>
      <c r="AD1650" s="153">
        <v>-5.4508077151000003E-3</v>
      </c>
      <c r="AE1650" s="153">
        <v>-5.4508077151000003E-3</v>
      </c>
      <c r="AF1650" s="181">
        <v>1.314449</v>
      </c>
      <c r="AG1650" s="180">
        <v>4777051.5548999999</v>
      </c>
      <c r="AH1650" s="180">
        <v>3360671.8424999998</v>
      </c>
      <c r="AI1650" s="128" t="s">
        <v>46</v>
      </c>
      <c r="AJ1650" s="128" t="s">
        <v>46</v>
      </c>
      <c r="AK1650" s="128" t="s">
        <v>46</v>
      </c>
    </row>
    <row r="1651" spans="1:37" ht="14.75" customHeight="1" x14ac:dyDescent="0.35">
      <c r="A1651" s="8"/>
      <c r="B1651" s="129">
        <v>42698158000127</v>
      </c>
      <c r="C1651" s="125" t="s">
        <v>9455</v>
      </c>
      <c r="D1651" s="122"/>
      <c r="E1651" s="126" t="s">
        <v>2793</v>
      </c>
      <c r="F1651" s="126" t="s">
        <v>163</v>
      </c>
      <c r="G1651" s="126" t="s">
        <v>3547</v>
      </c>
      <c r="H1651" s="127">
        <v>1</v>
      </c>
      <c r="I1651" s="127">
        <v>1</v>
      </c>
      <c r="J1651" s="127">
        <v>1</v>
      </c>
      <c r="K1651" s="126" t="s">
        <v>215</v>
      </c>
      <c r="L1651" s="126" t="s">
        <v>216</v>
      </c>
      <c r="M1651" s="153">
        <v>2E-3</v>
      </c>
      <c r="N1651" s="128" t="s">
        <v>46</v>
      </c>
      <c r="O1651" s="155">
        <v>44460</v>
      </c>
      <c r="P1651" s="153">
        <v>1.3867344203000001E-2</v>
      </c>
      <c r="Q1651" s="153">
        <v>0.11539539507</v>
      </c>
      <c r="R1651" s="153">
        <v>0.13836591870000001</v>
      </c>
      <c r="S1651" s="153">
        <v>0.2826208308</v>
      </c>
      <c r="T1651" s="153">
        <v>0.47525777281000003</v>
      </c>
      <c r="U1651" s="153">
        <v>1.1367325258000001</v>
      </c>
      <c r="V1651" s="153">
        <v>1.1136542113000001</v>
      </c>
      <c r="W1651" s="153">
        <v>1.0391755907</v>
      </c>
      <c r="X1651" s="153">
        <v>1.0940259752999999</v>
      </c>
      <c r="Y1651" s="153">
        <v>1.1118660986</v>
      </c>
      <c r="Z1651" s="153">
        <v>3.3365483267000003E-3</v>
      </c>
      <c r="AA1651" s="153">
        <v>3.7419602616999997E-3</v>
      </c>
      <c r="AB1651" s="178">
        <v>1.4977456601000001</v>
      </c>
      <c r="AC1651" s="177">
        <v>3.2284121135000001</v>
      </c>
      <c r="AD1651" s="153">
        <v>-1.1030107962E-3</v>
      </c>
      <c r="AE1651" s="153">
        <v>-1.1030107962E-3</v>
      </c>
      <c r="AF1651" s="181">
        <v>16.603265</v>
      </c>
      <c r="AG1651" s="180">
        <v>6578437.1756999996</v>
      </c>
      <c r="AH1651" s="180">
        <v>2438055.409</v>
      </c>
      <c r="AI1651" s="128" t="s">
        <v>46</v>
      </c>
      <c r="AJ1651" s="128" t="s">
        <v>46</v>
      </c>
      <c r="AK1651" s="128" t="s">
        <v>46</v>
      </c>
    </row>
    <row r="1652" spans="1:37" ht="14.75" customHeight="1" x14ac:dyDescent="0.35">
      <c r="A1652" s="8"/>
      <c r="B1652" s="129">
        <v>47611958000182</v>
      </c>
      <c r="C1652" s="125" t="s">
        <v>9456</v>
      </c>
      <c r="D1652" s="122"/>
      <c r="E1652" s="126" t="s">
        <v>2793</v>
      </c>
      <c r="F1652" s="126" t="s">
        <v>163</v>
      </c>
      <c r="G1652" s="126" t="s">
        <v>3547</v>
      </c>
      <c r="H1652" s="127">
        <v>1</v>
      </c>
      <c r="I1652" s="127">
        <v>1</v>
      </c>
      <c r="J1652" s="127">
        <v>1</v>
      </c>
      <c r="K1652" s="126" t="s">
        <v>215</v>
      </c>
      <c r="L1652" s="126" t="s">
        <v>216</v>
      </c>
      <c r="M1652" s="153">
        <v>2.7000000000000001E-3</v>
      </c>
      <c r="N1652" s="128" t="s">
        <v>46</v>
      </c>
      <c r="O1652" s="155">
        <v>44834</v>
      </c>
      <c r="P1652" s="153">
        <v>1.1546394954999999E-2</v>
      </c>
      <c r="Q1652" s="153">
        <v>9.1091896238000014E-2</v>
      </c>
      <c r="R1652" s="153">
        <v>0.12417832859000001</v>
      </c>
      <c r="S1652" s="153">
        <v>0.22226706588</v>
      </c>
      <c r="T1652" s="153">
        <v>0.43246400000000002</v>
      </c>
      <c r="U1652" s="153">
        <v>0.94647991059000003</v>
      </c>
      <c r="V1652" s="153">
        <v>0.87910677712999996</v>
      </c>
      <c r="W1652" s="153">
        <v>0.93262191427999996</v>
      </c>
      <c r="X1652" s="153">
        <v>0.86039639345999996</v>
      </c>
      <c r="Y1652" s="153">
        <v>1.0117500185999999</v>
      </c>
      <c r="Z1652" s="153">
        <v>1.6990442264E-2</v>
      </c>
      <c r="AA1652" s="153">
        <v>1.959910095E-2</v>
      </c>
      <c r="AB1652" s="178">
        <v>-0.45945487893999998</v>
      </c>
      <c r="AC1652" s="177">
        <v>7.0096122666999994E-2</v>
      </c>
      <c r="AD1652" s="153">
        <v>-5.0058703832999993E-3</v>
      </c>
      <c r="AE1652" s="153">
        <v>-1.5271317640999999E-2</v>
      </c>
      <c r="AF1652" s="181">
        <v>1.432464</v>
      </c>
      <c r="AG1652" s="180">
        <v>1588411.9723</v>
      </c>
      <c r="AH1652" s="180">
        <v>-724134.29847000004</v>
      </c>
      <c r="AI1652" s="128" t="s">
        <v>46</v>
      </c>
      <c r="AJ1652" s="128" t="s">
        <v>46</v>
      </c>
      <c r="AK1652" s="128" t="s">
        <v>46</v>
      </c>
    </row>
    <row r="1653" spans="1:37" ht="14.75" customHeight="1" x14ac:dyDescent="0.35">
      <c r="A1653" s="8"/>
      <c r="B1653" s="129">
        <v>54383407000174</v>
      </c>
      <c r="C1653" s="125" t="s">
        <v>9457</v>
      </c>
      <c r="D1653" s="122"/>
      <c r="E1653" s="126" t="s">
        <v>2793</v>
      </c>
      <c r="F1653" s="126" t="s">
        <v>163</v>
      </c>
      <c r="G1653" s="126" t="s">
        <v>3547</v>
      </c>
      <c r="H1653" s="127">
        <v>1</v>
      </c>
      <c r="I1653" s="127">
        <v>1</v>
      </c>
      <c r="J1653" s="127">
        <v>1</v>
      </c>
      <c r="K1653" s="126" t="s">
        <v>7433</v>
      </c>
      <c r="L1653" s="126" t="s">
        <v>7434</v>
      </c>
      <c r="M1653" s="153">
        <v>2E-3</v>
      </c>
      <c r="N1653" s="128" t="s">
        <v>46</v>
      </c>
      <c r="O1653" s="155">
        <v>45379</v>
      </c>
      <c r="P1653" s="153">
        <v>2.1074117005E-2</v>
      </c>
      <c r="Q1653" s="153">
        <v>0.11684088803999999</v>
      </c>
      <c r="R1653" s="153">
        <v>0.14645549386000001</v>
      </c>
      <c r="S1653" s="153" t="s">
        <v>46</v>
      </c>
      <c r="T1653" s="153" t="s">
        <v>46</v>
      </c>
      <c r="U1653" s="153">
        <v>1.7274853715</v>
      </c>
      <c r="V1653" s="153">
        <v>1.1276043287999999</v>
      </c>
      <c r="W1653" s="153">
        <v>1.0999310796999999</v>
      </c>
      <c r="X1653" s="153" t="s">
        <v>46</v>
      </c>
      <c r="Y1653" s="153" t="s">
        <v>46</v>
      </c>
      <c r="Z1653" s="153">
        <v>1.1363541774000001E-2</v>
      </c>
      <c r="AA1653" s="153">
        <v>1.2377043067E-2</v>
      </c>
      <c r="AB1653" s="178">
        <v>1.053943649</v>
      </c>
      <c r="AC1653" s="177">
        <v>0.89690862858999998</v>
      </c>
      <c r="AD1653" s="153">
        <v>-5.2423698379999994E-3</v>
      </c>
      <c r="AE1653" s="153">
        <v>-5.2423698379999994E-3</v>
      </c>
      <c r="AF1653" s="181">
        <v>1.212113</v>
      </c>
      <c r="AG1653" s="180">
        <v>234559.49554</v>
      </c>
      <c r="AH1653" s="180">
        <v>70954.559791000007</v>
      </c>
      <c r="AI1653" s="128" t="s">
        <v>46</v>
      </c>
      <c r="AJ1653" s="128" t="s">
        <v>46</v>
      </c>
      <c r="AK1653" s="128" t="s">
        <v>46</v>
      </c>
    </row>
    <row r="1654" spans="1:37" ht="14.75" customHeight="1" x14ac:dyDescent="0.35">
      <c r="A1654" s="8"/>
      <c r="B1654" s="129">
        <v>35495418000100</v>
      </c>
      <c r="C1654" s="125" t="s">
        <v>9458</v>
      </c>
      <c r="D1654" s="122"/>
      <c r="E1654" s="126" t="s">
        <v>2793</v>
      </c>
      <c r="F1654" s="126" t="s">
        <v>114</v>
      </c>
      <c r="G1654" s="126" t="s">
        <v>115</v>
      </c>
      <c r="H1654" s="127">
        <v>1</v>
      </c>
      <c r="I1654" s="127">
        <v>1</v>
      </c>
      <c r="J1654" s="127">
        <v>1</v>
      </c>
      <c r="K1654" s="126" t="s">
        <v>220</v>
      </c>
      <c r="L1654" s="126" t="s">
        <v>268</v>
      </c>
      <c r="M1654" s="153">
        <v>7.4999999999999997E-3</v>
      </c>
      <c r="N1654" s="128" t="s">
        <v>46</v>
      </c>
      <c r="O1654" s="155">
        <v>43819</v>
      </c>
      <c r="P1654" s="153">
        <v>4.8683902747000005E-2</v>
      </c>
      <c r="Q1654" s="153">
        <v>0.29085570793999999</v>
      </c>
      <c r="R1654" s="153">
        <v>0.18434509278</v>
      </c>
      <c r="S1654" s="153">
        <v>0.32274555978000002</v>
      </c>
      <c r="T1654" s="153">
        <v>0.37319754194999999</v>
      </c>
      <c r="U1654" s="153">
        <v>3.9907119146999999</v>
      </c>
      <c r="V1654" s="153">
        <v>2.8069810222</v>
      </c>
      <c r="W1654" s="153">
        <v>1.3844949861</v>
      </c>
      <c r="X1654" s="153">
        <v>1.2493489061</v>
      </c>
      <c r="Y1654" s="153">
        <v>0.87309607277000001</v>
      </c>
      <c r="Z1654" s="153">
        <v>0.15421423336000001</v>
      </c>
      <c r="AA1654" s="153">
        <v>0.23469498363999999</v>
      </c>
      <c r="AB1654" s="178">
        <v>0.37534103747000003</v>
      </c>
      <c r="AC1654" s="177">
        <v>0.10411196119</v>
      </c>
      <c r="AD1654" s="153">
        <v>-9.9315191104E-2</v>
      </c>
      <c r="AE1654" s="153">
        <v>-0.44843516180999998</v>
      </c>
      <c r="AF1654" s="181">
        <v>16.372762000000002</v>
      </c>
      <c r="AG1654" s="180">
        <v>192683.72276</v>
      </c>
      <c r="AH1654" s="180">
        <v>-18035.20019</v>
      </c>
      <c r="AI1654" s="128" t="s">
        <v>46</v>
      </c>
      <c r="AJ1654" s="128" t="s">
        <v>46</v>
      </c>
      <c r="AK1654" s="128" t="s">
        <v>46</v>
      </c>
    </row>
    <row r="1655" spans="1:37" ht="14.75" customHeight="1" x14ac:dyDescent="0.35">
      <c r="A1655" s="8"/>
      <c r="B1655" s="129">
        <v>39303195000184</v>
      </c>
      <c r="C1655" s="125" t="s">
        <v>9459</v>
      </c>
      <c r="D1655" s="122"/>
      <c r="E1655" s="126" t="s">
        <v>2793</v>
      </c>
      <c r="F1655" s="126" t="s">
        <v>163</v>
      </c>
      <c r="G1655" s="126" t="s">
        <v>3547</v>
      </c>
      <c r="H1655" s="127">
        <v>1</v>
      </c>
      <c r="I1655" s="127">
        <v>1</v>
      </c>
      <c r="J1655" s="127">
        <v>1</v>
      </c>
      <c r="K1655" s="126" t="s">
        <v>215</v>
      </c>
      <c r="L1655" s="126" t="s">
        <v>216</v>
      </c>
      <c r="M1655" s="153">
        <v>3.0999999999999999E-3</v>
      </c>
      <c r="N1655" s="128" t="s">
        <v>46</v>
      </c>
      <c r="O1655" s="155">
        <v>44165</v>
      </c>
      <c r="P1655" s="153">
        <v>1.0041988514999999E-2</v>
      </c>
      <c r="Q1655" s="153">
        <v>7.1767072974000007E-2</v>
      </c>
      <c r="R1655" s="153">
        <v>9.9712402005000006E-2</v>
      </c>
      <c r="S1655" s="153">
        <v>0.18764671108999997</v>
      </c>
      <c r="T1655" s="153">
        <v>0.39802720014999998</v>
      </c>
      <c r="U1655" s="153">
        <v>0.82316085918000004</v>
      </c>
      <c r="V1655" s="153">
        <v>0.69260738695000001</v>
      </c>
      <c r="W1655" s="153">
        <v>0.74887439934</v>
      </c>
      <c r="X1655" s="153">
        <v>0.72638090951000001</v>
      </c>
      <c r="Y1655" s="153">
        <v>0.93118508629999996</v>
      </c>
      <c r="Z1655" s="153">
        <v>2.1591908067999998E-2</v>
      </c>
      <c r="AA1655" s="153">
        <v>2.9609907194999997E-2</v>
      </c>
      <c r="AB1655" s="178">
        <v>-1.3604344808</v>
      </c>
      <c r="AC1655" s="177">
        <v>8.4304500955E-2</v>
      </c>
      <c r="AD1655" s="153">
        <v>-9.2172326332999998E-3</v>
      </c>
      <c r="AE1655" s="153">
        <v>-3.4700934257999999E-2</v>
      </c>
      <c r="AF1655" s="181">
        <v>16.422001999999999</v>
      </c>
      <c r="AG1655" s="180">
        <v>1867460.4461000001</v>
      </c>
      <c r="AH1655" s="180">
        <v>-1092133.2775999999</v>
      </c>
      <c r="AI1655" s="128" t="s">
        <v>46</v>
      </c>
      <c r="AJ1655" s="128" t="s">
        <v>46</v>
      </c>
      <c r="AK1655" s="128" t="s">
        <v>46</v>
      </c>
    </row>
    <row r="1656" spans="1:37" ht="14.75" customHeight="1" x14ac:dyDescent="0.35">
      <c r="A1656" s="8"/>
      <c r="B1656" s="129">
        <v>36249200000120</v>
      </c>
      <c r="C1656" s="125" t="s">
        <v>9460</v>
      </c>
      <c r="D1656" s="122"/>
      <c r="E1656" s="126" t="s">
        <v>2793</v>
      </c>
      <c r="F1656" s="126" t="s">
        <v>163</v>
      </c>
      <c r="G1656" s="126" t="s">
        <v>3547</v>
      </c>
      <c r="H1656" s="127">
        <v>1000</v>
      </c>
      <c r="I1656" s="127">
        <v>1000</v>
      </c>
      <c r="J1656" s="127">
        <v>1000</v>
      </c>
      <c r="K1656" s="126" t="s">
        <v>3396</v>
      </c>
      <c r="L1656" s="126" t="s">
        <v>7515</v>
      </c>
      <c r="M1656" s="153">
        <v>2E-3</v>
      </c>
      <c r="N1656" s="128" t="s">
        <v>46</v>
      </c>
      <c r="O1656" s="155">
        <v>43991</v>
      </c>
      <c r="P1656" s="153">
        <v>1.3812886873E-2</v>
      </c>
      <c r="Q1656" s="153">
        <v>0.11670504595</v>
      </c>
      <c r="R1656" s="153">
        <v>0.14253212386</v>
      </c>
      <c r="S1656" s="153">
        <v>0.29526002705999999</v>
      </c>
      <c r="T1656" s="153">
        <v>0.49309199415000005</v>
      </c>
      <c r="U1656" s="153">
        <v>1.1322685551</v>
      </c>
      <c r="V1656" s="153">
        <v>1.1262933482999999</v>
      </c>
      <c r="W1656" s="153">
        <v>1.070465223</v>
      </c>
      <c r="X1656" s="153">
        <v>1.1429523371000001</v>
      </c>
      <c r="Y1656" s="153">
        <v>1.1535892797</v>
      </c>
      <c r="Z1656" s="153">
        <v>3.0668545649E-3</v>
      </c>
      <c r="AA1656" s="153">
        <v>4.4014088340999999E-3</v>
      </c>
      <c r="AB1656" s="178">
        <v>2.9184902651</v>
      </c>
      <c r="AC1656" s="177">
        <v>5.3096382750000002</v>
      </c>
      <c r="AD1656" s="153">
        <v>-8.6817440287999996E-4</v>
      </c>
      <c r="AE1656" s="153">
        <v>-1.175778953E-3</v>
      </c>
      <c r="AF1656" s="181">
        <v>18.405995999999998</v>
      </c>
      <c r="AG1656" s="180">
        <v>485467.91437000001</v>
      </c>
      <c r="AH1656" s="180">
        <v>24888.58063</v>
      </c>
      <c r="AI1656" s="128" t="s">
        <v>46</v>
      </c>
      <c r="AJ1656" s="128" t="s">
        <v>46</v>
      </c>
      <c r="AK1656" s="128" t="s">
        <v>46</v>
      </c>
    </row>
    <row r="1657" spans="1:37" ht="14.75" customHeight="1" x14ac:dyDescent="0.35">
      <c r="A1657" s="8"/>
      <c r="B1657" s="129">
        <v>28851710000144</v>
      </c>
      <c r="C1657" s="125" t="s">
        <v>9461</v>
      </c>
      <c r="D1657" s="122"/>
      <c r="E1657" s="126" t="s">
        <v>2793</v>
      </c>
      <c r="F1657" s="126" t="s">
        <v>163</v>
      </c>
      <c r="G1657" s="126" t="s">
        <v>3549</v>
      </c>
      <c r="H1657" s="127">
        <v>5000</v>
      </c>
      <c r="I1657" s="127">
        <v>100</v>
      </c>
      <c r="J1657" s="127">
        <v>5000</v>
      </c>
      <c r="K1657" s="126" t="s">
        <v>215</v>
      </c>
      <c r="L1657" s="126" t="s">
        <v>216</v>
      </c>
      <c r="M1657" s="153">
        <v>2.3999999999999998E-3</v>
      </c>
      <c r="N1657" s="128" t="s">
        <v>46</v>
      </c>
      <c r="O1657" s="155">
        <v>43131</v>
      </c>
      <c r="P1657" s="153">
        <v>1.1747411185000001E-2</v>
      </c>
      <c r="Q1657" s="153">
        <v>9.6867633895999991E-2</v>
      </c>
      <c r="R1657" s="153">
        <v>0.12663768007000001</v>
      </c>
      <c r="S1657" s="153">
        <v>0.23908401292000001</v>
      </c>
      <c r="T1657" s="153">
        <v>0.41812052836000002</v>
      </c>
      <c r="U1657" s="153">
        <v>0.96295759249000001</v>
      </c>
      <c r="V1657" s="153">
        <v>0.93484708255000004</v>
      </c>
      <c r="W1657" s="153">
        <v>0.95109248888999998</v>
      </c>
      <c r="X1657" s="153">
        <v>0.92549483946</v>
      </c>
      <c r="Y1657" s="153">
        <v>0.97819345042999994</v>
      </c>
      <c r="Z1657" s="153">
        <v>6.7108497060000003E-3</v>
      </c>
      <c r="AA1657" s="153">
        <v>1.5653258228000001E-2</v>
      </c>
      <c r="AB1657" s="178">
        <v>-0.86189432227999996</v>
      </c>
      <c r="AC1657" s="177">
        <v>4.2536605945999999E-2</v>
      </c>
      <c r="AD1657" s="153">
        <v>-1.7381169146E-3</v>
      </c>
      <c r="AE1657" s="153">
        <v>-2.8892999999999999E-2</v>
      </c>
      <c r="AF1657" s="181">
        <v>18.780017000000001</v>
      </c>
      <c r="AG1657" s="180">
        <v>4705113.1387</v>
      </c>
      <c r="AH1657" s="180">
        <v>-1360283.6342</v>
      </c>
      <c r="AI1657" s="128" t="s">
        <v>46</v>
      </c>
      <c r="AJ1657" s="128" t="s">
        <v>46</v>
      </c>
      <c r="AK1657" s="128" t="s">
        <v>46</v>
      </c>
    </row>
    <row r="1658" spans="1:37" ht="14.75" customHeight="1" x14ac:dyDescent="0.35">
      <c r="A1658" s="8"/>
      <c r="B1658" s="129">
        <v>41993440000174</v>
      </c>
      <c r="C1658" s="125" t="s">
        <v>9462</v>
      </c>
      <c r="D1658" s="122"/>
      <c r="E1658" s="126" t="s">
        <v>2793</v>
      </c>
      <c r="F1658" s="126" t="s">
        <v>163</v>
      </c>
      <c r="G1658" s="126" t="s">
        <v>3566</v>
      </c>
      <c r="H1658" s="127">
        <v>100</v>
      </c>
      <c r="I1658" s="127">
        <v>1</v>
      </c>
      <c r="J1658" s="127">
        <v>100</v>
      </c>
      <c r="K1658" s="126" t="s">
        <v>215</v>
      </c>
      <c r="L1658" s="126" t="s">
        <v>216</v>
      </c>
      <c r="M1658" s="153">
        <v>9.0000000000000011E-3</v>
      </c>
      <c r="N1658" s="128" t="s">
        <v>7506</v>
      </c>
      <c r="O1658" s="155">
        <v>44439</v>
      </c>
      <c r="P1658" s="153">
        <v>1.2519461157000001E-2</v>
      </c>
      <c r="Q1658" s="153">
        <v>9.7464993671999997E-2</v>
      </c>
      <c r="R1658" s="153">
        <v>0.13381440358000002</v>
      </c>
      <c r="S1658" s="153">
        <v>0.28316115361999999</v>
      </c>
      <c r="T1658" s="153">
        <v>0.39261759943000002</v>
      </c>
      <c r="U1658" s="153">
        <v>1.0262439940999999</v>
      </c>
      <c r="V1658" s="153">
        <v>0.94061206330000002</v>
      </c>
      <c r="W1658" s="153">
        <v>1.0049921482999999</v>
      </c>
      <c r="X1658" s="153">
        <v>1.0961175664</v>
      </c>
      <c r="Y1658" s="153">
        <v>0.91852931927000003</v>
      </c>
      <c r="Z1658" s="153">
        <v>1.3554500756000001E-2</v>
      </c>
      <c r="AA1658" s="153">
        <v>1.7434291142E-2</v>
      </c>
      <c r="AB1658" s="178">
        <v>5.0124255797999999E-2</v>
      </c>
      <c r="AC1658" s="177">
        <v>-0.36129086299000002</v>
      </c>
      <c r="AD1658" s="153">
        <v>-5.6350106814E-3</v>
      </c>
      <c r="AE1658" s="153">
        <v>-1.2621331726000001E-2</v>
      </c>
      <c r="AF1658" s="181">
        <v>15.489885299999999</v>
      </c>
      <c r="AG1658" s="180">
        <v>48943.220450000001</v>
      </c>
      <c r="AH1658" s="180">
        <v>-30023.197530000001</v>
      </c>
      <c r="AI1658" s="128" t="s">
        <v>46</v>
      </c>
      <c r="AJ1658" s="128" t="s">
        <v>46</v>
      </c>
      <c r="AK1658" s="128" t="s">
        <v>46</v>
      </c>
    </row>
    <row r="1659" spans="1:37" ht="14.75" customHeight="1" x14ac:dyDescent="0.35">
      <c r="A1659" s="8"/>
      <c r="B1659" s="129">
        <v>57038991000119</v>
      </c>
      <c r="C1659" s="125" t="s">
        <v>9463</v>
      </c>
      <c r="D1659" s="122"/>
      <c r="E1659" s="126" t="s">
        <v>2793</v>
      </c>
      <c r="F1659" s="126" t="s">
        <v>163</v>
      </c>
      <c r="G1659" s="126" t="s">
        <v>3547</v>
      </c>
      <c r="H1659" s="127">
        <v>1</v>
      </c>
      <c r="I1659" s="127">
        <v>1</v>
      </c>
      <c r="J1659" s="127">
        <v>1</v>
      </c>
      <c r="K1659" s="126" t="s">
        <v>8021</v>
      </c>
      <c r="L1659" s="126" t="s">
        <v>7433</v>
      </c>
      <c r="M1659" s="153">
        <v>8.6999999999999994E-3</v>
      </c>
      <c r="N1659" s="128" t="s">
        <v>7431</v>
      </c>
      <c r="O1659" s="155">
        <v>45534</v>
      </c>
      <c r="P1659" s="153">
        <v>2.3018884678E-2</v>
      </c>
      <c r="Q1659" s="153">
        <v>0.12429680683000001</v>
      </c>
      <c r="R1659" s="153">
        <v>0.16120837109</v>
      </c>
      <c r="S1659" s="153" t="s">
        <v>46</v>
      </c>
      <c r="T1659" s="153" t="s">
        <v>46</v>
      </c>
      <c r="U1659" s="153">
        <v>1.886901669</v>
      </c>
      <c r="V1659" s="153">
        <v>1.1995596729</v>
      </c>
      <c r="W1659" s="153">
        <v>1.2107302566</v>
      </c>
      <c r="X1659" s="153" t="s">
        <v>46</v>
      </c>
      <c r="Y1659" s="153" t="s">
        <v>46</v>
      </c>
      <c r="Z1659" s="153">
        <v>1.6054464801999999E-2</v>
      </c>
      <c r="AA1659" s="153">
        <v>1.6492454037999999E-2</v>
      </c>
      <c r="AB1659" s="178">
        <v>1.5623758688</v>
      </c>
      <c r="AC1659" s="177">
        <v>1.6114640186</v>
      </c>
      <c r="AD1659" s="153">
        <v>-5.4425307183000003E-3</v>
      </c>
      <c r="AE1659" s="153">
        <v>-5.4425307183000003E-3</v>
      </c>
      <c r="AF1659" s="181">
        <v>1.1751510000000001</v>
      </c>
      <c r="AG1659" s="180">
        <v>97655.221799999999</v>
      </c>
      <c r="AH1659" s="180">
        <v>66591.755350000007</v>
      </c>
      <c r="AI1659" s="128" t="s">
        <v>46</v>
      </c>
      <c r="AJ1659" s="128" t="s">
        <v>46</v>
      </c>
      <c r="AK1659" s="128" t="s">
        <v>46</v>
      </c>
    </row>
    <row r="1660" spans="1:37" ht="14.75" customHeight="1" x14ac:dyDescent="0.35">
      <c r="A1660" s="8"/>
      <c r="B1660" s="129">
        <v>29197055000115</v>
      </c>
      <c r="C1660" s="125" t="s">
        <v>9464</v>
      </c>
      <c r="D1660" s="122" t="s">
        <v>3393</v>
      </c>
      <c r="E1660" s="126" t="s">
        <v>2793</v>
      </c>
      <c r="F1660" s="126" t="s">
        <v>163</v>
      </c>
      <c r="G1660" s="126" t="s">
        <v>3566</v>
      </c>
      <c r="H1660" s="127">
        <v>1</v>
      </c>
      <c r="I1660" s="127">
        <v>1</v>
      </c>
      <c r="J1660" s="127">
        <v>1</v>
      </c>
      <c r="K1660" s="126" t="s">
        <v>215</v>
      </c>
      <c r="L1660" s="126" t="s">
        <v>216</v>
      </c>
      <c r="M1660" s="153">
        <v>8.6999999999999994E-3</v>
      </c>
      <c r="N1660" s="128" t="s">
        <v>46</v>
      </c>
      <c r="O1660" s="155">
        <v>43287</v>
      </c>
      <c r="P1660" s="153">
        <v>1.2600123078E-2</v>
      </c>
      <c r="Q1660" s="153">
        <v>9.8073729656000003E-2</v>
      </c>
      <c r="R1660" s="153">
        <v>0.13466680788999999</v>
      </c>
      <c r="S1660" s="153">
        <v>0.28563711670000003</v>
      </c>
      <c r="T1660" s="153">
        <v>0.39669055951999999</v>
      </c>
      <c r="U1660" s="153">
        <v>1.0328560049</v>
      </c>
      <c r="V1660" s="153">
        <v>0.94648683317999993</v>
      </c>
      <c r="W1660" s="153">
        <v>1.0113939974999999</v>
      </c>
      <c r="X1660" s="153">
        <v>1.1057020258999999</v>
      </c>
      <c r="Y1660" s="153">
        <v>0.92805801403999988</v>
      </c>
      <c r="Z1660" s="153">
        <v>1.3452424345E-2</v>
      </c>
      <c r="AA1660" s="153">
        <v>1.7376109899E-2</v>
      </c>
      <c r="AB1660" s="178">
        <v>0.10646012315</v>
      </c>
      <c r="AC1660" s="177">
        <v>0.56499182019000005</v>
      </c>
      <c r="AD1660" s="153">
        <v>-5.5692749240999996E-3</v>
      </c>
      <c r="AE1660" s="153">
        <v>-1.2602341792E-2</v>
      </c>
      <c r="AF1660" s="181">
        <v>19.5184</v>
      </c>
      <c r="AG1660" s="180">
        <v>2141661.1620999998</v>
      </c>
      <c r="AH1660" s="180">
        <v>-472076.53672999999</v>
      </c>
      <c r="AI1660" s="128" t="s">
        <v>46</v>
      </c>
      <c r="AJ1660" s="128" t="s">
        <v>46</v>
      </c>
      <c r="AK1660" s="128" t="s">
        <v>46</v>
      </c>
    </row>
    <row r="1661" spans="1:37" ht="14.75" customHeight="1" x14ac:dyDescent="0.35">
      <c r="A1661" s="8"/>
      <c r="B1661" s="129">
        <v>2935821000145</v>
      </c>
      <c r="C1661" s="125" t="s">
        <v>9465</v>
      </c>
      <c r="D1661" s="122" t="s">
        <v>3552</v>
      </c>
      <c r="E1661" s="126" t="s">
        <v>2793</v>
      </c>
      <c r="F1661" s="126" t="s">
        <v>163</v>
      </c>
      <c r="G1661" s="126" t="s">
        <v>4598</v>
      </c>
      <c r="H1661" s="127">
        <v>50000</v>
      </c>
      <c r="I1661" s="127">
        <v>0</v>
      </c>
      <c r="J1661" s="127">
        <v>1000</v>
      </c>
      <c r="K1661" s="126" t="s">
        <v>216</v>
      </c>
      <c r="L1661" s="126" t="s">
        <v>216</v>
      </c>
      <c r="M1661" s="153">
        <v>9.4999999999999998E-3</v>
      </c>
      <c r="N1661" s="128" t="s">
        <v>46</v>
      </c>
      <c r="O1661" s="155">
        <v>37102</v>
      </c>
      <c r="P1661" s="153">
        <v>1.1563084481000001E-2</v>
      </c>
      <c r="Q1661" s="153">
        <v>0.13365657647000001</v>
      </c>
      <c r="R1661" s="153">
        <v>0.10817649703000001</v>
      </c>
      <c r="S1661" s="153">
        <v>0.18837405415</v>
      </c>
      <c r="T1661" s="153">
        <v>0.33462993445</v>
      </c>
      <c r="U1661" s="153">
        <v>0.94784798272000004</v>
      </c>
      <c r="V1661" s="153">
        <v>1.2898886404000001</v>
      </c>
      <c r="W1661" s="153">
        <v>0.81244266116999997</v>
      </c>
      <c r="X1661" s="153">
        <v>0.72919645638999997</v>
      </c>
      <c r="Y1661" s="153">
        <v>0.78286711127999997</v>
      </c>
      <c r="Z1661" s="153">
        <v>3.4585844296999999E-2</v>
      </c>
      <c r="AA1661" s="153">
        <v>3.0108310640999999E-2</v>
      </c>
      <c r="AB1661" s="178">
        <v>-0.62446171873</v>
      </c>
      <c r="AC1661" s="177">
        <v>-1.0896974076E-2</v>
      </c>
      <c r="AD1661" s="153">
        <v>-2.9432627185000001E-2</v>
      </c>
      <c r="AE1661" s="153">
        <v>-6.7249956257000004E-2</v>
      </c>
      <c r="AF1661" s="181">
        <v>1456.653409</v>
      </c>
      <c r="AG1661" s="180">
        <v>11843.73604</v>
      </c>
      <c r="AH1661" s="180">
        <v>-869.43101000000001</v>
      </c>
      <c r="AI1661" s="128" t="s">
        <v>46</v>
      </c>
      <c r="AJ1661" s="128" t="s">
        <v>46</v>
      </c>
      <c r="AK1661" s="128" t="s">
        <v>46</v>
      </c>
    </row>
    <row r="1662" spans="1:37" ht="14.75" customHeight="1" x14ac:dyDescent="0.35">
      <c r="A1662" s="8"/>
      <c r="B1662" s="129">
        <v>53304657000109</v>
      </c>
      <c r="C1662" s="125" t="s">
        <v>9466</v>
      </c>
      <c r="D1662" s="122"/>
      <c r="E1662" s="126" t="s">
        <v>2793</v>
      </c>
      <c r="F1662" s="126" t="s">
        <v>163</v>
      </c>
      <c r="G1662" s="126" t="s">
        <v>4507</v>
      </c>
      <c r="H1662" s="127">
        <v>1</v>
      </c>
      <c r="I1662" s="127">
        <v>1</v>
      </c>
      <c r="J1662" s="127">
        <v>1</v>
      </c>
      <c r="K1662" s="126" t="s">
        <v>215</v>
      </c>
      <c r="L1662" s="126" t="s">
        <v>216</v>
      </c>
      <c r="M1662" s="153">
        <v>5.6999999999999993E-3</v>
      </c>
      <c r="N1662" s="128" t="s">
        <v>46</v>
      </c>
      <c r="O1662" s="155">
        <v>45289</v>
      </c>
      <c r="P1662" s="153">
        <v>1.0828636188E-2</v>
      </c>
      <c r="Q1662" s="153">
        <v>9.873527238999999E-2</v>
      </c>
      <c r="R1662" s="153">
        <v>0.12638124167999998</v>
      </c>
      <c r="S1662" s="153" t="s">
        <v>46</v>
      </c>
      <c r="T1662" s="153" t="s">
        <v>46</v>
      </c>
      <c r="U1662" s="153">
        <v>0.88764386210000001</v>
      </c>
      <c r="V1662" s="153">
        <v>0.95287122876999997</v>
      </c>
      <c r="W1662" s="153">
        <v>0.94916654851000004</v>
      </c>
      <c r="X1662" s="153" t="s">
        <v>46</v>
      </c>
      <c r="Y1662" s="153" t="s">
        <v>46</v>
      </c>
      <c r="Z1662" s="153">
        <v>7.7503053450000007E-3</v>
      </c>
      <c r="AA1662" s="153">
        <v>5.9773544398999999E-3</v>
      </c>
      <c r="AB1662" s="178">
        <v>-0.77420603080999995</v>
      </c>
      <c r="AC1662" s="177">
        <v>-0.55373631627999997</v>
      </c>
      <c r="AD1662" s="153">
        <v>-2.9955566741000001E-3</v>
      </c>
      <c r="AE1662" s="153">
        <v>-2.9955566741000001E-3</v>
      </c>
      <c r="AF1662" s="181">
        <v>1.216601</v>
      </c>
      <c r="AG1662" s="180">
        <v>25599.623060000002</v>
      </c>
      <c r="AH1662" s="180">
        <v>8572.5083599999998</v>
      </c>
      <c r="AI1662" s="128" t="s">
        <v>46</v>
      </c>
      <c r="AJ1662" s="128" t="s">
        <v>46</v>
      </c>
      <c r="AK1662" s="128" t="s">
        <v>46</v>
      </c>
    </row>
    <row r="1663" spans="1:37" ht="14.75" customHeight="1" x14ac:dyDescent="0.35">
      <c r="A1663" s="8"/>
      <c r="B1663" s="129">
        <v>51974730000124</v>
      </c>
      <c r="C1663" s="125" t="s">
        <v>9467</v>
      </c>
      <c r="D1663" s="122"/>
      <c r="E1663" s="126" t="s">
        <v>2793</v>
      </c>
      <c r="F1663" s="126" t="s">
        <v>163</v>
      </c>
      <c r="G1663" s="126" t="s">
        <v>3547</v>
      </c>
      <c r="H1663" s="127">
        <v>1</v>
      </c>
      <c r="I1663" s="127">
        <v>1</v>
      </c>
      <c r="J1663" s="127">
        <v>1</v>
      </c>
      <c r="K1663" s="126" t="s">
        <v>8021</v>
      </c>
      <c r="L1663" s="126" t="s">
        <v>7433</v>
      </c>
      <c r="M1663" s="153">
        <v>8.199999999999999E-3</v>
      </c>
      <c r="N1663" s="128" t="s">
        <v>7431</v>
      </c>
      <c r="O1663" s="155">
        <v>45169</v>
      </c>
      <c r="P1663" s="153">
        <v>2.307619671E-2</v>
      </c>
      <c r="Q1663" s="153">
        <v>0.13138345337000001</v>
      </c>
      <c r="R1663" s="153">
        <v>0.15894128723000001</v>
      </c>
      <c r="S1663" s="153">
        <v>0.30298319807999996</v>
      </c>
      <c r="T1663" s="153" t="s">
        <v>46</v>
      </c>
      <c r="U1663" s="153">
        <v>1.8915996451000001</v>
      </c>
      <c r="V1663" s="153">
        <v>1.2679512561999999</v>
      </c>
      <c r="W1663" s="153">
        <v>1.1937036779000001</v>
      </c>
      <c r="X1663" s="153">
        <v>1.1728487523</v>
      </c>
      <c r="Y1663" s="153" t="s">
        <v>46</v>
      </c>
      <c r="Z1663" s="153">
        <v>2.3806098523000002E-2</v>
      </c>
      <c r="AA1663" s="153">
        <v>1.9213062281000001E-2</v>
      </c>
      <c r="AB1663" s="178">
        <v>0.97567753455999995</v>
      </c>
      <c r="AC1663" s="177">
        <v>0.80555850949999996</v>
      </c>
      <c r="AD1663" s="153">
        <v>-7.7795456383999992E-3</v>
      </c>
      <c r="AE1663" s="153">
        <v>-7.7795456383999992E-3</v>
      </c>
      <c r="AF1663" s="181">
        <v>1.3109770000000001</v>
      </c>
      <c r="AG1663" s="180">
        <v>206274.10219000001</v>
      </c>
      <c r="AH1663" s="180">
        <v>52707.630190000003</v>
      </c>
      <c r="AI1663" s="128" t="s">
        <v>46</v>
      </c>
      <c r="AJ1663" s="128" t="s">
        <v>46</v>
      </c>
      <c r="AK1663" s="128" t="s">
        <v>46</v>
      </c>
    </row>
    <row r="1664" spans="1:37" ht="14.75" customHeight="1" x14ac:dyDescent="0.35">
      <c r="A1664" s="8"/>
      <c r="B1664" s="129">
        <v>52151906000100</v>
      </c>
      <c r="C1664" s="125" t="s">
        <v>9468</v>
      </c>
      <c r="D1664" s="122"/>
      <c r="E1664" s="126" t="s">
        <v>2793</v>
      </c>
      <c r="F1664" s="126" t="s">
        <v>163</v>
      </c>
      <c r="G1664" s="126" t="s">
        <v>7799</v>
      </c>
      <c r="H1664" s="127">
        <v>1</v>
      </c>
      <c r="I1664" s="127">
        <v>1</v>
      </c>
      <c r="J1664" s="127">
        <v>1</v>
      </c>
      <c r="K1664" s="126" t="s">
        <v>215</v>
      </c>
      <c r="L1664" s="126" t="s">
        <v>215</v>
      </c>
      <c r="M1664" s="153">
        <v>4.1999999999999997E-3</v>
      </c>
      <c r="N1664" s="128" t="s">
        <v>46</v>
      </c>
      <c r="O1664" s="155">
        <v>45198</v>
      </c>
      <c r="P1664" s="153">
        <v>1.1035127291000001E-2</v>
      </c>
      <c r="Q1664" s="153">
        <v>9.8106527776999991E-2</v>
      </c>
      <c r="R1664" s="153">
        <v>0.12550950808</v>
      </c>
      <c r="S1664" s="153">
        <v>0.23759899999999998</v>
      </c>
      <c r="T1664" s="153" t="s">
        <v>46</v>
      </c>
      <c r="U1664" s="153">
        <v>0.90457032969999995</v>
      </c>
      <c r="V1664" s="153">
        <v>0.94680336025</v>
      </c>
      <c r="W1664" s="153">
        <v>0.94261952966999996</v>
      </c>
      <c r="X1664" s="153">
        <v>0.91974635054999998</v>
      </c>
      <c r="Y1664" s="153" t="s">
        <v>46</v>
      </c>
      <c r="Z1664" s="153">
        <v>7.8001702154999993E-3</v>
      </c>
      <c r="AA1664" s="153">
        <v>5.7731239955999998E-3</v>
      </c>
      <c r="AB1664" s="178">
        <v>-0.86951469100000001</v>
      </c>
      <c r="AC1664" s="177">
        <v>-1.4607079249999999</v>
      </c>
      <c r="AD1664" s="153">
        <v>-3.0818875803000001E-3</v>
      </c>
      <c r="AE1664" s="153">
        <v>-3.0818875803000001E-3</v>
      </c>
      <c r="AF1664" s="181">
        <v>1.2375989999999999</v>
      </c>
      <c r="AG1664" s="180">
        <v>84305.685360000003</v>
      </c>
      <c r="AH1664" s="180">
        <v>59057.513250000004</v>
      </c>
      <c r="AI1664" s="128" t="s">
        <v>46</v>
      </c>
      <c r="AJ1664" s="128" t="s">
        <v>46</v>
      </c>
      <c r="AK1664" s="128" t="s">
        <v>46</v>
      </c>
    </row>
    <row r="1665" spans="1:37" ht="14.75" customHeight="1" x14ac:dyDescent="0.35">
      <c r="A1665" s="8"/>
      <c r="B1665" s="129">
        <v>7104783000100</v>
      </c>
      <c r="C1665" s="125" t="s">
        <v>9469</v>
      </c>
      <c r="D1665" s="122"/>
      <c r="E1665" s="126" t="s">
        <v>2793</v>
      </c>
      <c r="F1665" s="126" t="s">
        <v>163</v>
      </c>
      <c r="G1665" s="126" t="s">
        <v>4507</v>
      </c>
      <c r="H1665" s="127">
        <v>20000</v>
      </c>
      <c r="I1665" s="127">
        <v>100</v>
      </c>
      <c r="J1665" s="127">
        <v>100</v>
      </c>
      <c r="K1665" s="126" t="s">
        <v>215</v>
      </c>
      <c r="L1665" s="126" t="s">
        <v>215</v>
      </c>
      <c r="M1665" s="153">
        <v>1.7000000000000001E-2</v>
      </c>
      <c r="N1665" s="128" t="s">
        <v>46</v>
      </c>
      <c r="O1665" s="155">
        <v>38485</v>
      </c>
      <c r="P1665" s="153">
        <v>1.0853675126999999E-2</v>
      </c>
      <c r="Q1665" s="153">
        <v>8.893247586099999E-2</v>
      </c>
      <c r="R1665" s="153">
        <v>0.11347586233</v>
      </c>
      <c r="S1665" s="153">
        <v>0.21640184108999999</v>
      </c>
      <c r="T1665" s="153">
        <v>0.35880407841999995</v>
      </c>
      <c r="U1665" s="153">
        <v>0.88969635142000003</v>
      </c>
      <c r="V1665" s="153">
        <v>0.85826671158000001</v>
      </c>
      <c r="W1665" s="153">
        <v>0.85224271538999996</v>
      </c>
      <c r="X1665" s="153">
        <v>0.83769209297000002</v>
      </c>
      <c r="Y1665" s="153">
        <v>0.83942254852000009</v>
      </c>
      <c r="Z1665" s="153">
        <v>1.1997111816E-3</v>
      </c>
      <c r="AA1665" s="153">
        <v>3.0413691781000004E-3</v>
      </c>
      <c r="AB1665" s="178">
        <v>-19.124873991000001</v>
      </c>
      <c r="AC1665" s="177">
        <v>-7.4233777989999998</v>
      </c>
      <c r="AD1665" s="153">
        <v>0</v>
      </c>
      <c r="AE1665" s="153">
        <v>-3.1921922186E-3</v>
      </c>
      <c r="AF1665" s="181">
        <v>54.884832000000003</v>
      </c>
      <c r="AG1665" s="180">
        <v>74114.280729999999</v>
      </c>
      <c r="AH1665" s="180">
        <v>-8800.8052100000004</v>
      </c>
      <c r="AI1665" s="128" t="s">
        <v>46</v>
      </c>
      <c r="AJ1665" s="128" t="s">
        <v>46</v>
      </c>
      <c r="AK1665" s="128" t="s">
        <v>46</v>
      </c>
    </row>
    <row r="1666" spans="1:37" ht="14.75" customHeight="1" x14ac:dyDescent="0.35">
      <c r="A1666" s="8"/>
      <c r="B1666" s="129">
        <v>7104788000125</v>
      </c>
      <c r="C1666" s="125" t="s">
        <v>9470</v>
      </c>
      <c r="D1666" s="122"/>
      <c r="E1666" s="126" t="s">
        <v>2793</v>
      </c>
      <c r="F1666" s="126" t="s">
        <v>163</v>
      </c>
      <c r="G1666" s="126" t="s">
        <v>3570</v>
      </c>
      <c r="H1666" s="127">
        <v>20000</v>
      </c>
      <c r="I1666" s="127">
        <v>0</v>
      </c>
      <c r="J1666" s="127">
        <v>1</v>
      </c>
      <c r="K1666" s="126" t="s">
        <v>215</v>
      </c>
      <c r="L1666" s="126" t="s">
        <v>215</v>
      </c>
      <c r="M1666" s="153">
        <v>1.7000000000000001E-2</v>
      </c>
      <c r="N1666" s="128" t="s">
        <v>46</v>
      </c>
      <c r="O1666" s="155">
        <v>38485</v>
      </c>
      <c r="P1666" s="153">
        <v>1.0756847963000001E-2</v>
      </c>
      <c r="Q1666" s="153">
        <v>9.0574700374000006E-2</v>
      </c>
      <c r="R1666" s="153">
        <v>0.11548377669000001</v>
      </c>
      <c r="S1666" s="153">
        <v>0.22322749945000001</v>
      </c>
      <c r="T1666" s="153">
        <v>0.36967279982000001</v>
      </c>
      <c r="U1666" s="153">
        <v>0.88175924505000003</v>
      </c>
      <c r="V1666" s="153">
        <v>0.87411543972000005</v>
      </c>
      <c r="W1666" s="153">
        <v>0.86732284217</v>
      </c>
      <c r="X1666" s="153">
        <v>0.86411423434000001</v>
      </c>
      <c r="Y1666" s="153">
        <v>0.86484993457000003</v>
      </c>
      <c r="Z1666" s="153">
        <v>8.8375270784999999E-4</v>
      </c>
      <c r="AA1666" s="153">
        <v>2.3498721737999998E-3</v>
      </c>
      <c r="AB1666" s="178">
        <v>-46.339495352999997</v>
      </c>
      <c r="AC1666" s="177">
        <v>-18.516417847</v>
      </c>
      <c r="AD1666" s="153">
        <v>0</v>
      </c>
      <c r="AE1666" s="153">
        <v>-2.2004766625E-3</v>
      </c>
      <c r="AF1666" s="181">
        <v>55.002882</v>
      </c>
      <c r="AG1666" s="180">
        <v>141062.75865</v>
      </c>
      <c r="AH1666" s="180">
        <v>-15138.373820000001</v>
      </c>
      <c r="AI1666" s="128" t="s">
        <v>46</v>
      </c>
      <c r="AJ1666" s="128" t="s">
        <v>46</v>
      </c>
      <c r="AK1666" s="128" t="s">
        <v>46</v>
      </c>
    </row>
    <row r="1667" spans="1:37" ht="14.75" customHeight="1" x14ac:dyDescent="0.35">
      <c r="A1667" s="8"/>
      <c r="B1667" s="129">
        <v>10475107000140</v>
      </c>
      <c r="C1667" s="125" t="s">
        <v>9471</v>
      </c>
      <c r="D1667" s="122"/>
      <c r="E1667" s="126" t="s">
        <v>2793</v>
      </c>
      <c r="F1667" s="126" t="s">
        <v>163</v>
      </c>
      <c r="G1667" s="126" t="s">
        <v>4507</v>
      </c>
      <c r="H1667" s="127">
        <v>5000</v>
      </c>
      <c r="I1667" s="127">
        <v>0</v>
      </c>
      <c r="J1667" s="127">
        <v>100</v>
      </c>
      <c r="K1667" s="126" t="s">
        <v>215</v>
      </c>
      <c r="L1667" s="126" t="s">
        <v>215</v>
      </c>
      <c r="M1667" s="153">
        <v>1.55E-2</v>
      </c>
      <c r="N1667" s="128" t="s">
        <v>46</v>
      </c>
      <c r="O1667" s="155">
        <v>39994</v>
      </c>
      <c r="P1667" s="153">
        <v>1.0945691765000001E-2</v>
      </c>
      <c r="Q1667" s="153">
        <v>8.9839083225999997E-2</v>
      </c>
      <c r="R1667" s="153">
        <v>0.11478054104</v>
      </c>
      <c r="S1667" s="153">
        <v>0.21948736083000001</v>
      </c>
      <c r="T1667" s="153">
        <v>0.36385879488</v>
      </c>
      <c r="U1667" s="153">
        <v>0.89723912992999999</v>
      </c>
      <c r="V1667" s="153">
        <v>0.8670161691299999</v>
      </c>
      <c r="W1667" s="153">
        <v>0.86204130075999996</v>
      </c>
      <c r="X1667" s="153">
        <v>0.84963614793000009</v>
      </c>
      <c r="Y1667" s="153">
        <v>0.85124806340999992</v>
      </c>
      <c r="Z1667" s="153">
        <v>1.1944200336999999E-3</v>
      </c>
      <c r="AA1667" s="153">
        <v>2.3473643265E-3</v>
      </c>
      <c r="AB1667" s="178">
        <v>-17.872921418000001</v>
      </c>
      <c r="AC1667" s="177">
        <v>-11.947046808</v>
      </c>
      <c r="AD1667" s="153">
        <v>0</v>
      </c>
      <c r="AE1667" s="153">
        <v>-1.5595552460000001E-3</v>
      </c>
      <c r="AF1667" s="181">
        <v>35.328032999999998</v>
      </c>
      <c r="AG1667" s="180">
        <v>23004.562290000002</v>
      </c>
      <c r="AH1667" s="180">
        <v>-3028.5423900000001</v>
      </c>
      <c r="AI1667" s="128" t="s">
        <v>46</v>
      </c>
      <c r="AJ1667" s="128" t="s">
        <v>46</v>
      </c>
      <c r="AK1667" s="128" t="s">
        <v>46</v>
      </c>
    </row>
    <row r="1668" spans="1:37" ht="14.75" customHeight="1" x14ac:dyDescent="0.35">
      <c r="A1668" s="8"/>
      <c r="B1668" s="129">
        <v>10397614000102</v>
      </c>
      <c r="C1668" s="125" t="s">
        <v>9472</v>
      </c>
      <c r="D1668" s="122"/>
      <c r="E1668" s="126" t="s">
        <v>2793</v>
      </c>
      <c r="F1668" s="126" t="s">
        <v>163</v>
      </c>
      <c r="G1668" s="126" t="s">
        <v>3570</v>
      </c>
      <c r="H1668" s="127">
        <v>5000</v>
      </c>
      <c r="I1668" s="127">
        <v>0</v>
      </c>
      <c r="J1668" s="127">
        <v>50</v>
      </c>
      <c r="K1668" s="126" t="s">
        <v>215</v>
      </c>
      <c r="L1668" s="126" t="s">
        <v>215</v>
      </c>
      <c r="M1668" s="153">
        <v>1.55E-2</v>
      </c>
      <c r="N1668" s="128" t="s">
        <v>46</v>
      </c>
      <c r="O1668" s="155">
        <v>39994</v>
      </c>
      <c r="P1668" s="153">
        <v>1.0885737114E-2</v>
      </c>
      <c r="Q1668" s="153">
        <v>9.1837924336000007E-2</v>
      </c>
      <c r="R1668" s="153">
        <v>0.11719729474</v>
      </c>
      <c r="S1668" s="153">
        <v>0.22697596168</v>
      </c>
      <c r="T1668" s="153">
        <v>0.37584433636999998</v>
      </c>
      <c r="U1668" s="153">
        <v>0.89232453337999995</v>
      </c>
      <c r="V1668" s="153">
        <v>0.88630652137999999</v>
      </c>
      <c r="W1668" s="153">
        <v>0.88019195144999995</v>
      </c>
      <c r="X1668" s="153">
        <v>0.87862454144000002</v>
      </c>
      <c r="Y1668" s="153">
        <v>0.87928825130999999</v>
      </c>
      <c r="Z1668" s="153">
        <v>8.8396494647000003E-4</v>
      </c>
      <c r="AA1668" s="153">
        <v>2.1993549875999998E-3</v>
      </c>
      <c r="AB1668" s="178">
        <v>-42.352692959999999</v>
      </c>
      <c r="AC1668" s="177">
        <v>-17.952984078</v>
      </c>
      <c r="AD1668" s="153">
        <v>0</v>
      </c>
      <c r="AE1668" s="153">
        <v>-2.0885315954999998E-3</v>
      </c>
      <c r="AF1668" s="181">
        <v>35.316108</v>
      </c>
      <c r="AG1668" s="180">
        <v>122662.93636000001</v>
      </c>
      <c r="AH1668" s="180">
        <v>-24621.053339999999</v>
      </c>
      <c r="AI1668" s="128" t="s">
        <v>46</v>
      </c>
      <c r="AJ1668" s="128" t="s">
        <v>46</v>
      </c>
      <c r="AK1668" s="128" t="s">
        <v>46</v>
      </c>
    </row>
    <row r="1669" spans="1:37" ht="14.75" customHeight="1" x14ac:dyDescent="0.35">
      <c r="A1669" s="8"/>
      <c r="B1669" s="129">
        <v>826907000104</v>
      </c>
      <c r="C1669" s="125" t="s">
        <v>9473</v>
      </c>
      <c r="D1669" s="122"/>
      <c r="E1669" s="126" t="s">
        <v>2793</v>
      </c>
      <c r="F1669" s="126" t="s">
        <v>163</v>
      </c>
      <c r="G1669" s="126" t="s">
        <v>3570</v>
      </c>
      <c r="H1669" s="127">
        <v>100000</v>
      </c>
      <c r="I1669" s="127">
        <v>1</v>
      </c>
      <c r="J1669" s="127">
        <v>1000</v>
      </c>
      <c r="K1669" s="126" t="s">
        <v>215</v>
      </c>
      <c r="L1669" s="126" t="s">
        <v>215</v>
      </c>
      <c r="M1669" s="153">
        <v>1.0500000000000001E-2</v>
      </c>
      <c r="N1669" s="128" t="s">
        <v>46</v>
      </c>
      <c r="O1669" s="155">
        <v>34974</v>
      </c>
      <c r="P1669" s="153">
        <v>1.1277644757000001E-2</v>
      </c>
      <c r="Q1669" s="153">
        <v>9.5490340143000008E-2</v>
      </c>
      <c r="R1669" s="153">
        <v>0.12219569978000001</v>
      </c>
      <c r="S1669" s="153">
        <v>0.23815320006000001</v>
      </c>
      <c r="T1669" s="153">
        <v>0.39483915372</v>
      </c>
      <c r="U1669" s="153">
        <v>0.92444994672000003</v>
      </c>
      <c r="V1669" s="153">
        <v>0.92155513978000003</v>
      </c>
      <c r="W1669" s="153">
        <v>0.91773169070999994</v>
      </c>
      <c r="X1669" s="153">
        <v>0.92189166041999993</v>
      </c>
      <c r="Y1669" s="153">
        <v>0.92372664806000004</v>
      </c>
      <c r="Z1669" s="153">
        <v>8.8481629964999998E-4</v>
      </c>
      <c r="AA1669" s="153">
        <v>2.1981377435999999E-3</v>
      </c>
      <c r="AB1669" s="178">
        <v>-28.779660006</v>
      </c>
      <c r="AC1669" s="177">
        <v>-10.962525651</v>
      </c>
      <c r="AD1669" s="153">
        <v>0</v>
      </c>
      <c r="AE1669" s="153">
        <v>-1.7427724761E-3</v>
      </c>
      <c r="AF1669" s="181">
        <v>4114.7334700000001</v>
      </c>
      <c r="AG1669" s="180">
        <v>21894.987069999999</v>
      </c>
      <c r="AH1669" s="180">
        <v>-1548.44794</v>
      </c>
      <c r="AI1669" s="128" t="s">
        <v>46</v>
      </c>
      <c r="AJ1669" s="128" t="s">
        <v>46</v>
      </c>
      <c r="AK1669" s="128" t="s">
        <v>46</v>
      </c>
    </row>
    <row r="1670" spans="1:37" ht="14.75" customHeight="1" x14ac:dyDescent="0.35">
      <c r="A1670" s="8"/>
      <c r="B1670" s="129">
        <v>8078462000133</v>
      </c>
      <c r="C1670" s="125" t="s">
        <v>9474</v>
      </c>
      <c r="D1670" s="122"/>
      <c r="E1670" s="126" t="s">
        <v>2793</v>
      </c>
      <c r="F1670" s="126" t="s">
        <v>163</v>
      </c>
      <c r="G1670" s="126" t="s">
        <v>4507</v>
      </c>
      <c r="H1670" s="127">
        <v>40000</v>
      </c>
      <c r="I1670" s="127">
        <v>0</v>
      </c>
      <c r="J1670" s="127">
        <v>0</v>
      </c>
      <c r="K1670" s="126" t="s">
        <v>215</v>
      </c>
      <c r="L1670" s="126" t="s">
        <v>215</v>
      </c>
      <c r="M1670" s="153">
        <v>1.3500000000000002E-2</v>
      </c>
      <c r="N1670" s="128" t="s">
        <v>46</v>
      </c>
      <c r="O1670" s="155">
        <v>39325</v>
      </c>
      <c r="P1670" s="153">
        <v>1.114387591E-2</v>
      </c>
      <c r="Q1670" s="153">
        <v>9.1645304073999997E-2</v>
      </c>
      <c r="R1670" s="153">
        <v>0.117202788</v>
      </c>
      <c r="S1670" s="153">
        <v>0.22475410497999998</v>
      </c>
      <c r="T1670" s="153">
        <v>0.37283952497</v>
      </c>
      <c r="U1670" s="153">
        <v>0.9134846604800001</v>
      </c>
      <c r="V1670" s="153">
        <v>0.88444758788</v>
      </c>
      <c r="W1670" s="153">
        <v>0.88023320775000002</v>
      </c>
      <c r="X1670" s="153">
        <v>0.87002372832999997</v>
      </c>
      <c r="Y1670" s="153">
        <v>0.87225849165000002</v>
      </c>
      <c r="Z1670" s="153">
        <v>1.1976651145000001E-3</v>
      </c>
      <c r="AA1670" s="153">
        <v>2.9266741960999997E-3</v>
      </c>
      <c r="AB1670" s="178">
        <v>-15.526160007</v>
      </c>
      <c r="AC1670" s="177">
        <v>-5.5526602879000002</v>
      </c>
      <c r="AD1670" s="153">
        <v>0</v>
      </c>
      <c r="AE1670" s="153">
        <v>-3.1764021838E-3</v>
      </c>
      <c r="AF1670" s="181">
        <v>43.809131000000001</v>
      </c>
      <c r="AG1670" s="180">
        <v>46116.10267</v>
      </c>
      <c r="AH1670" s="180">
        <v>-8516.2805700000008</v>
      </c>
      <c r="AI1670" s="128" t="s">
        <v>46</v>
      </c>
      <c r="AJ1670" s="128" t="s">
        <v>46</v>
      </c>
      <c r="AK1670" s="128" t="s">
        <v>46</v>
      </c>
    </row>
    <row r="1671" spans="1:37" ht="14.75" customHeight="1" x14ac:dyDescent="0.35">
      <c r="A1671" s="8"/>
      <c r="B1671" s="129">
        <v>8927292000114</v>
      </c>
      <c r="C1671" s="125" t="s">
        <v>9475</v>
      </c>
      <c r="D1671" s="122" t="s">
        <v>3552</v>
      </c>
      <c r="E1671" s="126" t="s">
        <v>2793</v>
      </c>
      <c r="F1671" s="126" t="s">
        <v>163</v>
      </c>
      <c r="G1671" s="126" t="s">
        <v>3570</v>
      </c>
      <c r="H1671" s="127">
        <v>40000</v>
      </c>
      <c r="I1671" s="127">
        <v>100</v>
      </c>
      <c r="J1671" s="127">
        <v>100</v>
      </c>
      <c r="K1671" s="126" t="s">
        <v>215</v>
      </c>
      <c r="L1671" s="126" t="s">
        <v>215</v>
      </c>
      <c r="M1671" s="153">
        <v>1.3500000000000002E-2</v>
      </c>
      <c r="N1671" s="128" t="s">
        <v>46</v>
      </c>
      <c r="O1671" s="155">
        <v>39345</v>
      </c>
      <c r="P1671" s="153">
        <v>1.1040942491000001E-2</v>
      </c>
      <c r="Q1671" s="153">
        <v>9.3361213542999991E-2</v>
      </c>
      <c r="R1671" s="153">
        <v>0.11930803304</v>
      </c>
      <c r="S1671" s="153">
        <v>0.23180304952</v>
      </c>
      <c r="T1671" s="153">
        <v>0.38409220380999998</v>
      </c>
      <c r="U1671" s="153">
        <v>0.9050470126800001</v>
      </c>
      <c r="V1671" s="153">
        <v>0.90100743245000003</v>
      </c>
      <c r="W1671" s="153">
        <v>0.89604432133</v>
      </c>
      <c r="X1671" s="153">
        <v>0.89731021108999998</v>
      </c>
      <c r="Y1671" s="153">
        <v>0.89858414655999996</v>
      </c>
      <c r="Z1671" s="153">
        <v>8.8152269471999999E-4</v>
      </c>
      <c r="AA1671" s="153">
        <v>2.1920237201999999E-3</v>
      </c>
      <c r="AB1671" s="178">
        <v>-37.000383202000002</v>
      </c>
      <c r="AC1671" s="177">
        <v>-13.207669006</v>
      </c>
      <c r="AD1671" s="153">
        <v>0</v>
      </c>
      <c r="AE1671" s="153">
        <v>-1.9462003426999998E-3</v>
      </c>
      <c r="AF1671" s="181">
        <v>43.764446</v>
      </c>
      <c r="AG1671" s="180">
        <v>82524.565640000001</v>
      </c>
      <c r="AH1671" s="180">
        <v>-23174.378540000002</v>
      </c>
      <c r="AI1671" s="128" t="s">
        <v>46</v>
      </c>
      <c r="AJ1671" s="128" t="s">
        <v>46</v>
      </c>
      <c r="AK1671" s="128" t="s">
        <v>46</v>
      </c>
    </row>
    <row r="1672" spans="1:37" ht="14.75" customHeight="1" x14ac:dyDescent="0.35">
      <c r="A1672" s="8"/>
      <c r="B1672" s="129">
        <v>785365000179</v>
      </c>
      <c r="C1672" s="125" t="s">
        <v>9476</v>
      </c>
      <c r="D1672" s="122"/>
      <c r="E1672" s="126" t="s">
        <v>2793</v>
      </c>
      <c r="F1672" s="126" t="s">
        <v>163</v>
      </c>
      <c r="G1672" s="126" t="s">
        <v>4507</v>
      </c>
      <c r="H1672" s="127">
        <v>120</v>
      </c>
      <c r="I1672" s="127">
        <v>1</v>
      </c>
      <c r="J1672" s="127">
        <v>1</v>
      </c>
      <c r="K1672" s="126" t="s">
        <v>215</v>
      </c>
      <c r="L1672" s="126" t="s">
        <v>215</v>
      </c>
      <c r="M1672" s="153">
        <v>1.7000000000000001E-2</v>
      </c>
      <c r="N1672" s="128" t="s">
        <v>46</v>
      </c>
      <c r="O1672" s="155">
        <v>29222</v>
      </c>
      <c r="P1672" s="153">
        <v>1.0835802266E-2</v>
      </c>
      <c r="Q1672" s="153">
        <v>8.7909880941999988E-2</v>
      </c>
      <c r="R1672" s="153">
        <v>0.11245395408</v>
      </c>
      <c r="S1672" s="153">
        <v>0.21493960940000001</v>
      </c>
      <c r="T1672" s="153">
        <v>0.35619418578000001</v>
      </c>
      <c r="U1672" s="153">
        <v>0.88823127910999999</v>
      </c>
      <c r="V1672" s="153">
        <v>0.84839788504000002</v>
      </c>
      <c r="W1672" s="153">
        <v>0.84456783329999996</v>
      </c>
      <c r="X1672" s="153">
        <v>0.83203179024999996</v>
      </c>
      <c r="Y1672" s="153">
        <v>0.83331670170999994</v>
      </c>
      <c r="Z1672" s="153">
        <v>1.2055506760999999E-3</v>
      </c>
      <c r="AA1672" s="153">
        <v>6.5827154869000006E-3</v>
      </c>
      <c r="AB1672" s="178">
        <v>-18.874292022999999</v>
      </c>
      <c r="AC1672" s="177">
        <v>-9.8283200558000008</v>
      </c>
      <c r="AD1672" s="153">
        <v>0</v>
      </c>
      <c r="AE1672" s="153">
        <v>-2.4496865468000003E-2</v>
      </c>
      <c r="AF1672" s="181">
        <v>4.311896</v>
      </c>
      <c r="AG1672" s="180">
        <v>67627.339930000002</v>
      </c>
      <c r="AH1672" s="180">
        <v>-733.23469999999998</v>
      </c>
      <c r="AI1672" s="128" t="s">
        <v>46</v>
      </c>
      <c r="AJ1672" s="128" t="s">
        <v>46</v>
      </c>
      <c r="AK1672" s="128" t="s">
        <v>46</v>
      </c>
    </row>
    <row r="1673" spans="1:37" ht="14.75" customHeight="1" x14ac:dyDescent="0.35">
      <c r="A1673" s="8"/>
      <c r="B1673" s="129">
        <v>3721554000176</v>
      </c>
      <c r="C1673" s="125" t="s">
        <v>9477</v>
      </c>
      <c r="D1673" s="122"/>
      <c r="E1673" s="126" t="s">
        <v>2793</v>
      </c>
      <c r="F1673" s="126" t="s">
        <v>163</v>
      </c>
      <c r="G1673" s="126" t="s">
        <v>3570</v>
      </c>
      <c r="H1673" s="127">
        <v>1</v>
      </c>
      <c r="I1673" s="127">
        <v>1</v>
      </c>
      <c r="J1673" s="127">
        <v>1000</v>
      </c>
      <c r="K1673" s="126" t="s">
        <v>215</v>
      </c>
      <c r="L1673" s="126" t="s">
        <v>215</v>
      </c>
      <c r="M1673" s="153">
        <v>3.7000000000000002E-3</v>
      </c>
      <c r="N1673" s="128" t="s">
        <v>46</v>
      </c>
      <c r="O1673" s="155">
        <v>36626</v>
      </c>
      <c r="P1673" s="153">
        <v>1.1901364281999999E-2</v>
      </c>
      <c r="Q1673" s="153">
        <v>0.10125591213</v>
      </c>
      <c r="R1673" s="153">
        <v>0.13008832362</v>
      </c>
      <c r="S1673" s="153">
        <v>0.25557034463</v>
      </c>
      <c r="T1673" s="153">
        <v>0.42394690822000003</v>
      </c>
      <c r="U1673" s="153">
        <v>0.97557742004999992</v>
      </c>
      <c r="V1673" s="153">
        <v>0.97719733866000003</v>
      </c>
      <c r="W1673" s="153">
        <v>0.97700800757999995</v>
      </c>
      <c r="X1673" s="153">
        <v>0.98931347263999991</v>
      </c>
      <c r="Y1673" s="153">
        <v>0.99182427274000007</v>
      </c>
      <c r="Z1673" s="153">
        <v>8.830369135500001E-4</v>
      </c>
      <c r="AA1673" s="153">
        <v>3.7409635427999998E-3</v>
      </c>
      <c r="AB1673" s="178">
        <v>-8.1899895912999998</v>
      </c>
      <c r="AC1673" s="177">
        <v>-0.91986395006999999</v>
      </c>
      <c r="AD1673" s="153">
        <v>0</v>
      </c>
      <c r="AE1673" s="153">
        <v>-1.0120432071000001E-2</v>
      </c>
      <c r="AF1673" s="181">
        <v>17.110821000000001</v>
      </c>
      <c r="AG1673" s="180">
        <v>23641.917990000002</v>
      </c>
      <c r="AH1673" s="180">
        <v>-808.17367999999999</v>
      </c>
      <c r="AI1673" s="128" t="s">
        <v>46</v>
      </c>
      <c r="AJ1673" s="128" t="s">
        <v>46</v>
      </c>
      <c r="AK1673" s="128" t="s">
        <v>46</v>
      </c>
    </row>
    <row r="1674" spans="1:37" ht="14.75" customHeight="1" x14ac:dyDescent="0.35">
      <c r="A1674" s="8"/>
      <c r="B1674" s="129">
        <v>32246546000113</v>
      </c>
      <c r="C1674" s="125" t="s">
        <v>9478</v>
      </c>
      <c r="D1674" s="122"/>
      <c r="E1674" s="126" t="s">
        <v>2793</v>
      </c>
      <c r="F1674" s="126" t="s">
        <v>114</v>
      </c>
      <c r="G1674" s="126" t="s">
        <v>5078</v>
      </c>
      <c r="H1674" s="127">
        <v>1</v>
      </c>
      <c r="I1674" s="127">
        <v>1</v>
      </c>
      <c r="J1674" s="127">
        <v>1</v>
      </c>
      <c r="K1674" s="126" t="s">
        <v>216</v>
      </c>
      <c r="L1674" s="126" t="s">
        <v>223</v>
      </c>
      <c r="M1674" s="153">
        <v>1.4499999999999999E-2</v>
      </c>
      <c r="N1674" s="128" t="s">
        <v>7616</v>
      </c>
      <c r="O1674" s="155">
        <v>43616</v>
      </c>
      <c r="P1674" s="153">
        <v>3.3238332561999998E-2</v>
      </c>
      <c r="Q1674" s="153">
        <v>0.24712639246999998</v>
      </c>
      <c r="R1674" s="153">
        <v>0.11436012004</v>
      </c>
      <c r="S1674" s="153">
        <v>0.14286291521</v>
      </c>
      <c r="T1674" s="153">
        <v>6.890327370499999E-2</v>
      </c>
      <c r="U1674" s="153">
        <v>2.7246092095000001</v>
      </c>
      <c r="V1674" s="153">
        <v>2.3849595342000001</v>
      </c>
      <c r="W1674" s="153">
        <v>0.85888379463000009</v>
      </c>
      <c r="X1674" s="153">
        <v>0.55302271852999996</v>
      </c>
      <c r="Y1674" s="153">
        <v>0.161199287</v>
      </c>
      <c r="Z1674" s="153">
        <v>0.15883263107000001</v>
      </c>
      <c r="AA1674" s="153">
        <v>0.23995655757000001</v>
      </c>
      <c r="AB1674" s="178">
        <v>-2.6219824919E-2</v>
      </c>
      <c r="AC1674" s="177">
        <v>-0.14747558175</v>
      </c>
      <c r="AD1674" s="153">
        <v>-0.12971797815</v>
      </c>
      <c r="AE1674" s="153">
        <v>-0.45580440219000001</v>
      </c>
      <c r="AF1674" s="181">
        <v>11.483354</v>
      </c>
      <c r="AG1674" s="180">
        <v>119177.63310000001</v>
      </c>
      <c r="AH1674" s="180">
        <v>-18536.01282</v>
      </c>
      <c r="AI1674" s="128" t="s">
        <v>46</v>
      </c>
      <c r="AJ1674" s="128" t="s">
        <v>46</v>
      </c>
      <c r="AK1674" s="128" t="s">
        <v>46</v>
      </c>
    </row>
    <row r="1675" spans="1:37" ht="14.75" customHeight="1" x14ac:dyDescent="0.35">
      <c r="A1675" s="8"/>
      <c r="B1675" s="129">
        <v>32892819000105</v>
      </c>
      <c r="C1675" s="125" t="s">
        <v>9479</v>
      </c>
      <c r="D1675" s="122"/>
      <c r="E1675" s="126" t="s">
        <v>2793</v>
      </c>
      <c r="F1675" s="126" t="s">
        <v>163</v>
      </c>
      <c r="G1675" s="126" t="s">
        <v>3566</v>
      </c>
      <c r="H1675" s="127">
        <v>100</v>
      </c>
      <c r="I1675" s="127">
        <v>1</v>
      </c>
      <c r="J1675" s="127">
        <v>100</v>
      </c>
      <c r="K1675" s="126" t="s">
        <v>215</v>
      </c>
      <c r="L1675" s="126" t="s">
        <v>216</v>
      </c>
      <c r="M1675" s="153">
        <v>9.0000000000000011E-3</v>
      </c>
      <c r="N1675" s="128" t="s">
        <v>7506</v>
      </c>
      <c r="O1675" s="155">
        <v>44544</v>
      </c>
      <c r="P1675" s="153">
        <v>1.2409962532000001E-2</v>
      </c>
      <c r="Q1675" s="153">
        <v>9.2200250498E-2</v>
      </c>
      <c r="R1675" s="153">
        <v>0.12681602210999998</v>
      </c>
      <c r="S1675" s="153">
        <v>0.25118699901999997</v>
      </c>
      <c r="T1675" s="153">
        <v>0.40713930492000006</v>
      </c>
      <c r="U1675" s="153">
        <v>1.0172681839</v>
      </c>
      <c r="V1675" s="153">
        <v>0.88980324718999992</v>
      </c>
      <c r="W1675" s="153">
        <v>0.95243189892000002</v>
      </c>
      <c r="X1675" s="153">
        <v>0.97234553031000004</v>
      </c>
      <c r="Y1675" s="153">
        <v>0.95250286573999998</v>
      </c>
      <c r="Z1675" s="153">
        <v>1.3854966861E-2</v>
      </c>
      <c r="AA1675" s="153">
        <v>1.1328535216E-2</v>
      </c>
      <c r="AB1675" s="178">
        <v>-0.39898524426999998</v>
      </c>
      <c r="AC1675" s="177">
        <v>0.31048744804</v>
      </c>
      <c r="AD1675" s="153">
        <v>-6.8013458194999994E-3</v>
      </c>
      <c r="AE1675" s="153">
        <v>-7.2289263264E-3</v>
      </c>
      <c r="AF1675" s="181">
        <v>15.821388600000001</v>
      </c>
      <c r="AG1675" s="180">
        <v>22276.636849999999</v>
      </c>
      <c r="AH1675" s="180">
        <v>-75052.594889999993</v>
      </c>
      <c r="AI1675" s="128" t="s">
        <v>46</v>
      </c>
      <c r="AJ1675" s="128" t="s">
        <v>46</v>
      </c>
      <c r="AK1675" s="128" t="s">
        <v>46</v>
      </c>
    </row>
    <row r="1676" spans="1:37" ht="14.75" customHeight="1" x14ac:dyDescent="0.35">
      <c r="A1676" s="8"/>
      <c r="B1676" s="129">
        <v>40498539000137</v>
      </c>
      <c r="C1676" s="125" t="s">
        <v>9480</v>
      </c>
      <c r="D1676" s="122"/>
      <c r="E1676" s="126" t="s">
        <v>2793</v>
      </c>
      <c r="F1676" s="126" t="s">
        <v>163</v>
      </c>
      <c r="G1676" s="126" t="s">
        <v>3566</v>
      </c>
      <c r="H1676" s="127">
        <v>1</v>
      </c>
      <c r="I1676" s="127">
        <v>1</v>
      </c>
      <c r="J1676" s="127">
        <v>1</v>
      </c>
      <c r="K1676" s="126" t="s">
        <v>215</v>
      </c>
      <c r="L1676" s="126" t="s">
        <v>216</v>
      </c>
      <c r="M1676" s="153">
        <v>8.6999999999999994E-3</v>
      </c>
      <c r="N1676" s="128" t="s">
        <v>7526</v>
      </c>
      <c r="O1676" s="155">
        <v>44286</v>
      </c>
      <c r="P1676" s="153">
        <v>1.2585385451999999E-2</v>
      </c>
      <c r="Q1676" s="153">
        <v>9.3239547387999999E-2</v>
      </c>
      <c r="R1676" s="153">
        <v>0.12841208922</v>
      </c>
      <c r="S1676" s="153">
        <v>0.25450332702</v>
      </c>
      <c r="T1676" s="153">
        <v>0.41216427080000001</v>
      </c>
      <c r="U1676" s="153">
        <v>1.0316479336</v>
      </c>
      <c r="V1676" s="153">
        <v>0.89983326059000002</v>
      </c>
      <c r="W1676" s="153">
        <v>0.96441891134000002</v>
      </c>
      <c r="X1676" s="153">
        <v>0.98518304466999995</v>
      </c>
      <c r="Y1676" s="153">
        <v>0.96425877912000002</v>
      </c>
      <c r="Z1676" s="153">
        <v>1.3876837664999999E-2</v>
      </c>
      <c r="AA1676" s="153">
        <v>1.1878082636000001E-2</v>
      </c>
      <c r="AB1676" s="178">
        <v>-0.29621521421000002</v>
      </c>
      <c r="AC1676" s="177">
        <v>1.0466515283</v>
      </c>
      <c r="AD1676" s="153">
        <v>-6.8058319590000001E-3</v>
      </c>
      <c r="AE1676" s="153">
        <v>-7.2242175605000004E-3</v>
      </c>
      <c r="AF1676" s="181">
        <v>17.072946000000002</v>
      </c>
      <c r="AG1676" s="180">
        <v>2472668.9144000001</v>
      </c>
      <c r="AH1676" s="180">
        <v>-838250.09696999996</v>
      </c>
      <c r="AI1676" s="128" t="s">
        <v>46</v>
      </c>
      <c r="AJ1676" s="128" t="s">
        <v>46</v>
      </c>
      <c r="AK1676" s="128" t="s">
        <v>46</v>
      </c>
    </row>
    <row r="1677" spans="1:37" ht="14.75" customHeight="1" x14ac:dyDescent="0.35">
      <c r="A1677" s="8"/>
      <c r="B1677" s="129">
        <v>28715205000172</v>
      </c>
      <c r="C1677" s="125" t="s">
        <v>9481</v>
      </c>
      <c r="D1677" s="122"/>
      <c r="E1677" s="126" t="s">
        <v>2793</v>
      </c>
      <c r="F1677" s="126" t="s">
        <v>163</v>
      </c>
      <c r="G1677" s="126" t="s">
        <v>6644</v>
      </c>
      <c r="H1677" s="127">
        <v>5000</v>
      </c>
      <c r="I1677" s="127">
        <v>1000</v>
      </c>
      <c r="J1677" s="127">
        <v>1000</v>
      </c>
      <c r="K1677" s="126" t="s">
        <v>215</v>
      </c>
      <c r="L1677" s="126" t="s">
        <v>215</v>
      </c>
      <c r="M1677" s="153">
        <v>1.4000000000000002E-3</v>
      </c>
      <c r="N1677" s="128" t="s">
        <v>46</v>
      </c>
      <c r="O1677" s="155">
        <v>43357</v>
      </c>
      <c r="P1677" s="153">
        <v>1.2122581611000001E-2</v>
      </c>
      <c r="Q1677" s="153">
        <v>0.10319221547</v>
      </c>
      <c r="R1677" s="153">
        <v>0.13225962762999999</v>
      </c>
      <c r="S1677" s="153">
        <v>0.25662543664000004</v>
      </c>
      <c r="T1677" s="153">
        <v>0.42531736737999998</v>
      </c>
      <c r="U1677" s="153">
        <v>0.99371102443000003</v>
      </c>
      <c r="V1677" s="153">
        <v>0.99588415342000003</v>
      </c>
      <c r="W1677" s="153">
        <v>0.99331524677999994</v>
      </c>
      <c r="X1677" s="153">
        <v>0.99339773656000008</v>
      </c>
      <c r="Y1677" s="153">
        <v>0.99503046348000002</v>
      </c>
      <c r="Z1677" s="153">
        <v>9.0267602603000003E-4</v>
      </c>
      <c r="AA1677" s="153">
        <v>2.6580252316000001E-3</v>
      </c>
      <c r="AB1677" s="178">
        <v>-2.5625722701</v>
      </c>
      <c r="AC1677" s="177">
        <v>-1.0762330944</v>
      </c>
      <c r="AD1677" s="153">
        <v>0</v>
      </c>
      <c r="AE1677" s="153">
        <v>-2.1853747875999999E-3</v>
      </c>
      <c r="AF1677" s="181">
        <v>17.893972999999999</v>
      </c>
      <c r="AG1677" s="180">
        <v>508209.16421999998</v>
      </c>
      <c r="AH1677" s="180">
        <v>70331.139970000004</v>
      </c>
      <c r="AI1677" s="128" t="s">
        <v>46</v>
      </c>
      <c r="AJ1677" s="128" t="s">
        <v>46</v>
      </c>
      <c r="AK1677" s="128" t="s">
        <v>46</v>
      </c>
    </row>
    <row r="1678" spans="1:37" ht="14.75" customHeight="1" x14ac:dyDescent="0.35">
      <c r="A1678" s="8"/>
      <c r="B1678" s="129">
        <v>56573470000107</v>
      </c>
      <c r="C1678" s="125" t="s">
        <v>9482</v>
      </c>
      <c r="D1678" s="122" t="s">
        <v>3552</v>
      </c>
      <c r="E1678" s="126" t="s">
        <v>2793</v>
      </c>
      <c r="F1678" s="126" t="s">
        <v>114</v>
      </c>
      <c r="G1678" s="126" t="s">
        <v>5078</v>
      </c>
      <c r="H1678" s="127">
        <v>2000</v>
      </c>
      <c r="I1678" s="127">
        <v>0</v>
      </c>
      <c r="J1678" s="127">
        <v>250</v>
      </c>
      <c r="K1678" s="126" t="s">
        <v>216</v>
      </c>
      <c r="L1678" s="126" t="s">
        <v>223</v>
      </c>
      <c r="M1678" s="153">
        <v>3.95E-2</v>
      </c>
      <c r="N1678" s="128" t="s">
        <v>46</v>
      </c>
      <c r="O1678" s="155">
        <v>29222</v>
      </c>
      <c r="P1678" s="153">
        <v>3.7019240144000001E-2</v>
      </c>
      <c r="Q1678" s="153">
        <v>0.20542117971999999</v>
      </c>
      <c r="R1678" s="153">
        <v>8.2799054784000001E-2</v>
      </c>
      <c r="S1678" s="153">
        <v>0.15250018963</v>
      </c>
      <c r="T1678" s="153">
        <v>0.17767511275</v>
      </c>
      <c r="U1678" s="153">
        <v>3.0345373805999998</v>
      </c>
      <c r="V1678" s="153">
        <v>1.9824721925</v>
      </c>
      <c r="W1678" s="153">
        <v>0.62184935043</v>
      </c>
      <c r="X1678" s="153">
        <v>0.59032863300000005</v>
      </c>
      <c r="Y1678" s="153">
        <v>0.41567112784999999</v>
      </c>
      <c r="Z1678" s="153">
        <v>0.15418028998</v>
      </c>
      <c r="AA1678" s="153">
        <v>0.25839549896000003</v>
      </c>
      <c r="AB1678" s="178">
        <v>-0.21526448771000001</v>
      </c>
      <c r="AC1678" s="177">
        <v>-2.3160699792999999E-2</v>
      </c>
      <c r="AD1678" s="153">
        <v>-0.12548841238</v>
      </c>
      <c r="AE1678" s="153">
        <v>-0.69064365881000001</v>
      </c>
      <c r="AF1678" s="181">
        <v>21.484247</v>
      </c>
      <c r="AG1678" s="180">
        <v>18737.45637</v>
      </c>
      <c r="AH1678" s="180">
        <v>-1356.07662</v>
      </c>
      <c r="AI1678" s="128" t="s">
        <v>46</v>
      </c>
      <c r="AJ1678" s="128" t="s">
        <v>46</v>
      </c>
      <c r="AK1678" s="128" t="s">
        <v>46</v>
      </c>
    </row>
    <row r="1679" spans="1:37" ht="14.75" customHeight="1" x14ac:dyDescent="0.35">
      <c r="A1679" s="8"/>
      <c r="B1679" s="129">
        <v>23731760000174</v>
      </c>
      <c r="C1679" s="125" t="s">
        <v>9483</v>
      </c>
      <c r="D1679" s="122"/>
      <c r="E1679" s="126" t="s">
        <v>2793</v>
      </c>
      <c r="F1679" s="126" t="s">
        <v>368</v>
      </c>
      <c r="G1679" s="126" t="s">
        <v>368</v>
      </c>
      <c r="H1679" s="127">
        <v>50000</v>
      </c>
      <c r="I1679" s="127">
        <v>1</v>
      </c>
      <c r="J1679" s="127">
        <v>1</v>
      </c>
      <c r="K1679" s="126" t="s">
        <v>216</v>
      </c>
      <c r="L1679" s="126" t="s">
        <v>216</v>
      </c>
      <c r="M1679" s="153">
        <v>9.4999999999999998E-3</v>
      </c>
      <c r="N1679" s="128" t="s">
        <v>46</v>
      </c>
      <c r="O1679" s="155">
        <v>42551</v>
      </c>
      <c r="P1679" s="153">
        <v>-1.4950660487E-2</v>
      </c>
      <c r="Q1679" s="153">
        <v>-0.1097408295</v>
      </c>
      <c r="R1679" s="153">
        <v>2.3306314157000001E-2</v>
      </c>
      <c r="S1679" s="153">
        <v>0.17063276446</v>
      </c>
      <c r="T1679" s="153">
        <v>0.15157110085</v>
      </c>
      <c r="U1679" s="153">
        <v>-1.2255340178</v>
      </c>
      <c r="V1679" s="153">
        <v>-1.0590833096000001</v>
      </c>
      <c r="W1679" s="153">
        <v>0.17503842716000001</v>
      </c>
      <c r="X1679" s="153">
        <v>0.66051987760000008</v>
      </c>
      <c r="Y1679" s="153">
        <v>0.35460076241000005</v>
      </c>
      <c r="Z1679" s="153">
        <v>0.11694223130999999</v>
      </c>
      <c r="AA1679" s="153">
        <v>0.14625637935999999</v>
      </c>
      <c r="AB1679" s="178">
        <v>-0.77714987905999999</v>
      </c>
      <c r="AC1679" s="177">
        <v>1.0270657338E-2</v>
      </c>
      <c r="AD1679" s="153">
        <v>-0.11887790802999999</v>
      </c>
      <c r="AE1679" s="153">
        <v>-0.22564381106999998</v>
      </c>
      <c r="AF1679" s="181">
        <v>20.299223999999999</v>
      </c>
      <c r="AG1679" s="180">
        <v>21218.490860000002</v>
      </c>
      <c r="AH1679" s="180">
        <v>-3417.8063400000001</v>
      </c>
      <c r="AI1679" s="128" t="s">
        <v>46</v>
      </c>
      <c r="AJ1679" s="128" t="s">
        <v>46</v>
      </c>
      <c r="AK1679" s="128" t="s">
        <v>46</v>
      </c>
    </row>
    <row r="1680" spans="1:37" ht="14.75" customHeight="1" x14ac:dyDescent="0.35">
      <c r="A1680" s="8"/>
      <c r="B1680" s="129">
        <v>1433414000177</v>
      </c>
      <c r="C1680" s="125" t="s">
        <v>9484</v>
      </c>
      <c r="D1680" s="122"/>
      <c r="E1680" s="126" t="s">
        <v>2793</v>
      </c>
      <c r="F1680" s="126" t="s">
        <v>163</v>
      </c>
      <c r="G1680" s="126" t="s">
        <v>3570</v>
      </c>
      <c r="H1680" s="127">
        <v>50000</v>
      </c>
      <c r="I1680" s="127">
        <v>0</v>
      </c>
      <c r="J1680" s="127">
        <v>1000</v>
      </c>
      <c r="K1680" s="126" t="s">
        <v>215</v>
      </c>
      <c r="L1680" s="126" t="s">
        <v>215</v>
      </c>
      <c r="M1680" s="153">
        <v>1.4499999999999999E-2</v>
      </c>
      <c r="N1680" s="128" t="s">
        <v>46</v>
      </c>
      <c r="O1680" s="155">
        <v>35453</v>
      </c>
      <c r="P1680" s="153">
        <v>1.1226963634E-2</v>
      </c>
      <c r="Q1680" s="153">
        <v>9.4317573931999993E-2</v>
      </c>
      <c r="R1680" s="153">
        <v>0.11901787821</v>
      </c>
      <c r="S1680" s="153">
        <v>0.23598805348999999</v>
      </c>
      <c r="T1680" s="153">
        <v>0.37394239109999999</v>
      </c>
      <c r="U1680" s="153">
        <v>0.92029551888000005</v>
      </c>
      <c r="V1680" s="153">
        <v>0.91023704490000001</v>
      </c>
      <c r="W1680" s="153">
        <v>0.89386515888000007</v>
      </c>
      <c r="X1680" s="153">
        <v>0.91351037239999999</v>
      </c>
      <c r="Y1680" s="153">
        <v>0.8748386481999999</v>
      </c>
      <c r="Z1680" s="153">
        <v>1.1411484305E-3</v>
      </c>
      <c r="AA1680" s="153">
        <v>4.1538441460999996E-3</v>
      </c>
      <c r="AB1680" s="178">
        <v>-18.325946945999998</v>
      </c>
      <c r="AC1680" s="177">
        <v>-6.9362436711999997</v>
      </c>
      <c r="AD1680" s="153">
        <v>0</v>
      </c>
      <c r="AE1680" s="153">
        <v>-7.9886404124999994E-3</v>
      </c>
      <c r="AF1680" s="181">
        <v>2562.2033350000002</v>
      </c>
      <c r="AG1680" s="180">
        <v>35011.315130000003</v>
      </c>
      <c r="AH1680" s="180">
        <v>-3287.09465</v>
      </c>
      <c r="AI1680" s="128" t="s">
        <v>46</v>
      </c>
      <c r="AJ1680" s="128" t="s">
        <v>46</v>
      </c>
      <c r="AK1680" s="128" t="s">
        <v>46</v>
      </c>
    </row>
    <row r="1681" spans="1:37" ht="14.75" customHeight="1" x14ac:dyDescent="0.35">
      <c r="A1681" s="8"/>
      <c r="B1681" s="129">
        <v>832431000114</v>
      </c>
      <c r="C1681" s="125" t="s">
        <v>9485</v>
      </c>
      <c r="D1681" s="122" t="s">
        <v>3552</v>
      </c>
      <c r="E1681" s="126" t="s">
        <v>2793</v>
      </c>
      <c r="F1681" s="126" t="s">
        <v>163</v>
      </c>
      <c r="G1681" s="126" t="s">
        <v>4507</v>
      </c>
      <c r="H1681" s="127">
        <v>1000</v>
      </c>
      <c r="I1681" s="127">
        <v>0</v>
      </c>
      <c r="J1681" s="127">
        <v>250</v>
      </c>
      <c r="K1681" s="126" t="s">
        <v>215</v>
      </c>
      <c r="L1681" s="126" t="s">
        <v>215</v>
      </c>
      <c r="M1681" s="153">
        <v>1.7000000000000001E-2</v>
      </c>
      <c r="N1681" s="128" t="s">
        <v>46</v>
      </c>
      <c r="O1681" s="155">
        <v>34974</v>
      </c>
      <c r="P1681" s="153">
        <v>1.0437972598E-2</v>
      </c>
      <c r="Q1681" s="153">
        <v>8.5502594946000002E-2</v>
      </c>
      <c r="R1681" s="153">
        <v>0.11075537547</v>
      </c>
      <c r="S1681" s="153">
        <v>0.21456662049999997</v>
      </c>
      <c r="T1681" s="153">
        <v>0.35755548791000002</v>
      </c>
      <c r="U1681" s="153">
        <v>0.85562042610000011</v>
      </c>
      <c r="V1681" s="153">
        <v>0.82516572585999992</v>
      </c>
      <c r="W1681" s="153">
        <v>0.83181092434999993</v>
      </c>
      <c r="X1681" s="153">
        <v>0.83058794926000001</v>
      </c>
      <c r="Y1681" s="153">
        <v>0.83650146960000005</v>
      </c>
      <c r="Z1681" s="153">
        <v>1.9231860012999999E-3</v>
      </c>
      <c r="AA1681" s="153">
        <v>5.6836368914000004E-3</v>
      </c>
      <c r="AB1681" s="178">
        <v>-11.040338288999999</v>
      </c>
      <c r="AC1681" s="177">
        <v>-4.1633036992000001</v>
      </c>
      <c r="AD1681" s="153">
        <v>-2.0474019557000002E-4</v>
      </c>
      <c r="AE1681" s="153">
        <v>-7.3429140429999993E-3</v>
      </c>
      <c r="AF1681" s="181">
        <v>3171.8684750000002</v>
      </c>
      <c r="AG1681" s="180">
        <v>23077.659950000001</v>
      </c>
      <c r="AH1681" s="180">
        <v>-2817.2512999999999</v>
      </c>
      <c r="AI1681" s="128" t="s">
        <v>46</v>
      </c>
      <c r="AJ1681" s="128" t="s">
        <v>46</v>
      </c>
      <c r="AK1681" s="128" t="s">
        <v>46</v>
      </c>
    </row>
    <row r="1682" spans="1:37" ht="14.75" customHeight="1" x14ac:dyDescent="0.35">
      <c r="A1682" s="8"/>
      <c r="B1682" s="129">
        <v>53246272000132</v>
      </c>
      <c r="C1682" s="125" t="s">
        <v>9486</v>
      </c>
      <c r="D1682" s="122"/>
      <c r="E1682" s="126" t="s">
        <v>2793</v>
      </c>
      <c r="F1682" s="126" t="s">
        <v>163</v>
      </c>
      <c r="G1682" s="126" t="s">
        <v>3547</v>
      </c>
      <c r="H1682" s="127">
        <v>1</v>
      </c>
      <c r="I1682" s="127">
        <v>1</v>
      </c>
      <c r="J1682" s="127">
        <v>1</v>
      </c>
      <c r="K1682" s="126" t="s">
        <v>8021</v>
      </c>
      <c r="L1682" s="126" t="s">
        <v>7433</v>
      </c>
      <c r="M1682" s="153">
        <v>6.9999999999999993E-3</v>
      </c>
      <c r="N1682" s="128" t="s">
        <v>46</v>
      </c>
      <c r="O1682" s="155">
        <v>45296</v>
      </c>
      <c r="P1682" s="153">
        <v>1.2593478248000001E-2</v>
      </c>
      <c r="Q1682" s="153">
        <v>0.10717415494999999</v>
      </c>
      <c r="R1682" s="153">
        <v>0.13802814218000001</v>
      </c>
      <c r="S1682" s="153" t="s">
        <v>46</v>
      </c>
      <c r="T1682" s="153" t="s">
        <v>46</v>
      </c>
      <c r="U1682" s="153">
        <v>1.0323113155000001</v>
      </c>
      <c r="V1682" s="153">
        <v>1.0343129283999999</v>
      </c>
      <c r="W1682" s="153">
        <v>1.036638773</v>
      </c>
      <c r="X1682" s="153" t="s">
        <v>46</v>
      </c>
      <c r="Y1682" s="153" t="s">
        <v>46</v>
      </c>
      <c r="Z1682" s="153">
        <v>8.7036417808000006E-4</v>
      </c>
      <c r="AA1682" s="153">
        <v>1.0067016081999999E-3</v>
      </c>
      <c r="AB1682" s="178">
        <v>51.762598943999997</v>
      </c>
      <c r="AC1682" s="177">
        <v>58.536528384</v>
      </c>
      <c r="AD1682" s="153">
        <v>0</v>
      </c>
      <c r="AE1682" s="153">
        <v>0</v>
      </c>
      <c r="AF1682" s="181">
        <v>1.2305603000000001</v>
      </c>
      <c r="AG1682" s="180">
        <v>34701.803</v>
      </c>
      <c r="AH1682" s="180">
        <v>-1281.68869</v>
      </c>
      <c r="AI1682" s="128" t="s">
        <v>46</v>
      </c>
      <c r="AJ1682" s="128" t="s">
        <v>46</v>
      </c>
      <c r="AK1682" s="128" t="s">
        <v>46</v>
      </c>
    </row>
    <row r="1683" spans="1:37" ht="14.75" customHeight="1" x14ac:dyDescent="0.35">
      <c r="A1683" s="8"/>
      <c r="B1683" s="129">
        <v>51781614000199</v>
      </c>
      <c r="C1683" s="125" t="s">
        <v>9487</v>
      </c>
      <c r="D1683" s="122"/>
      <c r="E1683" s="126" t="s">
        <v>2793</v>
      </c>
      <c r="F1683" s="126" t="s">
        <v>163</v>
      </c>
      <c r="G1683" s="126" t="s">
        <v>3547</v>
      </c>
      <c r="H1683" s="127">
        <v>100000</v>
      </c>
      <c r="I1683" s="127">
        <v>1</v>
      </c>
      <c r="J1683" s="127">
        <v>1</v>
      </c>
      <c r="K1683" s="126" t="s">
        <v>8021</v>
      </c>
      <c r="L1683" s="126" t="s">
        <v>7433</v>
      </c>
      <c r="M1683" s="153">
        <v>6.9999999999999993E-3</v>
      </c>
      <c r="N1683" s="128" t="s">
        <v>46</v>
      </c>
      <c r="O1683" s="155">
        <v>45196</v>
      </c>
      <c r="P1683" s="153">
        <v>1.2639414084E-2</v>
      </c>
      <c r="Q1683" s="153">
        <v>0.10761004246</v>
      </c>
      <c r="R1683" s="153">
        <v>0.13860931491</v>
      </c>
      <c r="S1683" s="153">
        <v>0.27077274730000001</v>
      </c>
      <c r="T1683" s="153" t="s">
        <v>46</v>
      </c>
      <c r="U1683" s="153">
        <v>1.0360767631999999</v>
      </c>
      <c r="V1683" s="153">
        <v>1.0385195777</v>
      </c>
      <c r="W1683" s="153">
        <v>1.0410035799000001</v>
      </c>
      <c r="X1683" s="153">
        <v>1.0481620131</v>
      </c>
      <c r="Y1683" s="153" t="s">
        <v>46</v>
      </c>
      <c r="Z1683" s="153">
        <v>8.6781994553999996E-4</v>
      </c>
      <c r="AA1683" s="153">
        <v>9.3283017502999999E-4</v>
      </c>
      <c r="AB1683" s="178">
        <v>72.694616824999997</v>
      </c>
      <c r="AC1683" s="177">
        <v>83.702145204000004</v>
      </c>
      <c r="AD1683" s="153">
        <v>0</v>
      </c>
      <c r="AE1683" s="153">
        <v>0</v>
      </c>
      <c r="AF1683" s="181">
        <v>1.272027</v>
      </c>
      <c r="AG1683" s="180">
        <v>482073.45506000001</v>
      </c>
      <c r="AH1683" s="180">
        <v>-13157.20973</v>
      </c>
      <c r="AI1683" s="128" t="s">
        <v>46</v>
      </c>
      <c r="AJ1683" s="128" t="s">
        <v>46</v>
      </c>
      <c r="AK1683" s="128" t="s">
        <v>46</v>
      </c>
    </row>
    <row r="1684" spans="1:37" ht="14.75" customHeight="1" x14ac:dyDescent="0.35">
      <c r="A1684" s="8"/>
      <c r="B1684" s="129">
        <v>55770799000197</v>
      </c>
      <c r="C1684" s="125" t="s">
        <v>9488</v>
      </c>
      <c r="D1684" s="122"/>
      <c r="E1684" s="126" t="s">
        <v>2793</v>
      </c>
      <c r="F1684" s="126" t="s">
        <v>163</v>
      </c>
      <c r="G1684" s="126" t="s">
        <v>3547</v>
      </c>
      <c r="H1684" s="127">
        <v>1</v>
      </c>
      <c r="I1684" s="127">
        <v>1</v>
      </c>
      <c r="J1684" s="127">
        <v>1</v>
      </c>
      <c r="K1684" s="126" t="s">
        <v>8021</v>
      </c>
      <c r="L1684" s="126" t="s">
        <v>7433</v>
      </c>
      <c r="M1684" s="153">
        <v>5.5000000000000005E-3</v>
      </c>
      <c r="N1684" s="128" t="s">
        <v>46</v>
      </c>
      <c r="O1684" s="155">
        <v>45499</v>
      </c>
      <c r="P1684" s="153">
        <v>1.2288464908000001E-2</v>
      </c>
      <c r="Q1684" s="153">
        <v>0.10434024562999999</v>
      </c>
      <c r="R1684" s="153">
        <v>0.13415328457</v>
      </c>
      <c r="S1684" s="153" t="s">
        <v>46</v>
      </c>
      <c r="T1684" s="153" t="s">
        <v>46</v>
      </c>
      <c r="U1684" s="153">
        <v>1.0073087931</v>
      </c>
      <c r="V1684" s="153">
        <v>1.0069635263000001</v>
      </c>
      <c r="W1684" s="153">
        <v>1.007537261</v>
      </c>
      <c r="X1684" s="153" t="s">
        <v>46</v>
      </c>
      <c r="Y1684" s="153" t="s">
        <v>46</v>
      </c>
      <c r="Z1684" s="153">
        <v>9.1345205315999998E-4</v>
      </c>
      <c r="AA1684" s="153">
        <v>1.0239454106999999E-3</v>
      </c>
      <c r="AB1684" s="178">
        <v>2.9906977657999998</v>
      </c>
      <c r="AC1684" s="177">
        <v>3.5159717143</v>
      </c>
      <c r="AD1684" s="153">
        <v>0</v>
      </c>
      <c r="AE1684" s="153">
        <v>0</v>
      </c>
      <c r="AF1684" s="181">
        <v>1.1551992</v>
      </c>
      <c r="AG1684" s="180">
        <v>39069.28213</v>
      </c>
      <c r="AH1684" s="180">
        <v>-5375.8414300000004</v>
      </c>
      <c r="AI1684" s="128" t="s">
        <v>46</v>
      </c>
      <c r="AJ1684" s="128" t="s">
        <v>46</v>
      </c>
      <c r="AK1684" s="128" t="s">
        <v>46</v>
      </c>
    </row>
    <row r="1685" spans="1:37" ht="14.75" customHeight="1" x14ac:dyDescent="0.35">
      <c r="A1685" s="8"/>
      <c r="B1685" s="129">
        <v>54755971000170</v>
      </c>
      <c r="C1685" s="125" t="s">
        <v>9489</v>
      </c>
      <c r="D1685" s="122"/>
      <c r="E1685" s="126" t="s">
        <v>2793</v>
      </c>
      <c r="F1685" s="126" t="s">
        <v>163</v>
      </c>
      <c r="G1685" s="126" t="s">
        <v>3547</v>
      </c>
      <c r="H1685" s="127">
        <v>100000</v>
      </c>
      <c r="I1685" s="127">
        <v>1</v>
      </c>
      <c r="J1685" s="127">
        <v>100000</v>
      </c>
      <c r="K1685" s="126" t="s">
        <v>8021</v>
      </c>
      <c r="L1685" s="126" t="s">
        <v>7433</v>
      </c>
      <c r="M1685" s="153">
        <v>5.1999999999999998E-3</v>
      </c>
      <c r="N1685" s="128" t="s">
        <v>46</v>
      </c>
      <c r="O1685" s="155">
        <v>45408</v>
      </c>
      <c r="P1685" s="153">
        <v>1.2337883171999998E-2</v>
      </c>
      <c r="Q1685" s="153">
        <v>0.10478997803000001</v>
      </c>
      <c r="R1685" s="153">
        <v>0.13473816687999998</v>
      </c>
      <c r="S1685" s="153" t="s">
        <v>46</v>
      </c>
      <c r="T1685" s="153" t="s">
        <v>46</v>
      </c>
      <c r="U1685" s="153">
        <v>1.011359702</v>
      </c>
      <c r="V1685" s="153">
        <v>1.0113037894999999</v>
      </c>
      <c r="W1685" s="153">
        <v>1.0119299281</v>
      </c>
      <c r="X1685" s="153" t="s">
        <v>46</v>
      </c>
      <c r="Y1685" s="153" t="s">
        <v>46</v>
      </c>
      <c r="Z1685" s="153">
        <v>8.9276088910999996E-4</v>
      </c>
      <c r="AA1685" s="153">
        <v>1.1811869926000001E-3</v>
      </c>
      <c r="AB1685" s="178">
        <v>6.4609815854999999</v>
      </c>
      <c r="AC1685" s="177">
        <v>2.1949431562999999</v>
      </c>
      <c r="AD1685" s="153">
        <v>0</v>
      </c>
      <c r="AE1685" s="153">
        <v>-2.0999999832999999E-5</v>
      </c>
      <c r="AF1685" s="181">
        <v>1.1847369999999999</v>
      </c>
      <c r="AG1685" s="180">
        <v>585649.21166999999</v>
      </c>
      <c r="AH1685" s="180">
        <v>-10706.29984</v>
      </c>
      <c r="AI1685" s="128" t="s">
        <v>46</v>
      </c>
      <c r="AJ1685" s="128" t="s">
        <v>46</v>
      </c>
      <c r="AK1685" s="128" t="s">
        <v>46</v>
      </c>
    </row>
    <row r="1686" spans="1:37" ht="14.75" customHeight="1" x14ac:dyDescent="0.35">
      <c r="A1686" s="8"/>
      <c r="B1686" s="129">
        <v>4699653000161</v>
      </c>
      <c r="C1686" s="125" t="s">
        <v>9490</v>
      </c>
      <c r="D1686" s="122"/>
      <c r="E1686" s="126" t="s">
        <v>2793</v>
      </c>
      <c r="F1686" s="126" t="s">
        <v>163</v>
      </c>
      <c r="G1686" s="126" t="s">
        <v>6644</v>
      </c>
      <c r="H1686" s="127">
        <v>5000</v>
      </c>
      <c r="I1686" s="127">
        <v>100</v>
      </c>
      <c r="J1686" s="127">
        <v>100</v>
      </c>
      <c r="K1686" s="126" t="s">
        <v>215</v>
      </c>
      <c r="L1686" s="126" t="s">
        <v>215</v>
      </c>
      <c r="M1686" s="153">
        <v>1.7000000000000001E-2</v>
      </c>
      <c r="N1686" s="128" t="s">
        <v>46</v>
      </c>
      <c r="O1686" s="155">
        <v>37414</v>
      </c>
      <c r="P1686" s="153">
        <v>1.0493667368999999E-2</v>
      </c>
      <c r="Q1686" s="153">
        <v>8.6626392593000007E-2</v>
      </c>
      <c r="R1686" s="153">
        <v>0.10993085729</v>
      </c>
      <c r="S1686" s="153">
        <v>0.20678953627999999</v>
      </c>
      <c r="T1686" s="153">
        <v>0.33837984321999998</v>
      </c>
      <c r="U1686" s="153">
        <v>0.86018583217</v>
      </c>
      <c r="V1686" s="153">
        <v>0.83601123646999997</v>
      </c>
      <c r="W1686" s="153">
        <v>0.82561850950999993</v>
      </c>
      <c r="X1686" s="153">
        <v>0.80048283590000002</v>
      </c>
      <c r="Y1686" s="153">
        <v>0.79164002710000003</v>
      </c>
      <c r="Z1686" s="153">
        <v>1.0991161424999999E-3</v>
      </c>
      <c r="AA1686" s="153">
        <v>2.7274849717999999E-3</v>
      </c>
      <c r="AB1686" s="178">
        <v>-29.733090813</v>
      </c>
      <c r="AC1686" s="177">
        <v>-52.393334520000003</v>
      </c>
      <c r="AD1686" s="153">
        <v>-1.6172428453000001E-4</v>
      </c>
      <c r="AE1686" s="153">
        <v>-6.8528554348999996E-4</v>
      </c>
      <c r="AF1686" s="181">
        <v>71.857583000000005</v>
      </c>
      <c r="AG1686" s="180">
        <v>38502.827830000002</v>
      </c>
      <c r="AH1686" s="180">
        <v>-591.53354000000002</v>
      </c>
      <c r="AI1686" s="128" t="s">
        <v>46</v>
      </c>
      <c r="AJ1686" s="128" t="s">
        <v>46</v>
      </c>
      <c r="AK1686" s="128" t="s">
        <v>46</v>
      </c>
    </row>
    <row r="1687" spans="1:37" ht="14.75" customHeight="1" x14ac:dyDescent="0.35">
      <c r="A1687" s="8"/>
      <c r="B1687" s="129">
        <v>3187084000102</v>
      </c>
      <c r="C1687" s="125" t="s">
        <v>9491</v>
      </c>
      <c r="D1687" s="122"/>
      <c r="E1687" s="126" t="s">
        <v>2793</v>
      </c>
      <c r="F1687" s="126" t="s">
        <v>163</v>
      </c>
      <c r="G1687" s="126" t="s">
        <v>6644</v>
      </c>
      <c r="H1687" s="127">
        <v>50</v>
      </c>
      <c r="I1687" s="127">
        <v>1</v>
      </c>
      <c r="J1687" s="127">
        <v>1</v>
      </c>
      <c r="K1687" s="126" t="s">
        <v>215</v>
      </c>
      <c r="L1687" s="126" t="s">
        <v>215</v>
      </c>
      <c r="M1687" s="153">
        <v>1.7000000000000001E-2</v>
      </c>
      <c r="N1687" s="128" t="s">
        <v>46</v>
      </c>
      <c r="O1687" s="155">
        <v>36374</v>
      </c>
      <c r="P1687" s="153">
        <v>1.055423441E-2</v>
      </c>
      <c r="Q1687" s="153">
        <v>8.8313495286000007E-2</v>
      </c>
      <c r="R1687" s="153">
        <v>0.11222114309</v>
      </c>
      <c r="S1687" s="153">
        <v>0.21273804792000001</v>
      </c>
      <c r="T1687" s="153">
        <v>0.34976473675999997</v>
      </c>
      <c r="U1687" s="153">
        <v>0.86515062748999993</v>
      </c>
      <c r="V1687" s="153">
        <v>0.85229307352000006</v>
      </c>
      <c r="W1687" s="153">
        <v>0.84281934282999993</v>
      </c>
      <c r="X1687" s="153">
        <v>0.82350953999999998</v>
      </c>
      <c r="Y1687" s="153">
        <v>0.81827499845000007</v>
      </c>
      <c r="Z1687" s="153">
        <v>8.8361300473999995E-4</v>
      </c>
      <c r="AA1687" s="153">
        <v>2.1205713639000003E-3</v>
      </c>
      <c r="AB1687" s="178">
        <v>-118.60278636</v>
      </c>
      <c r="AC1687" s="177">
        <v>-34.984249941000002</v>
      </c>
      <c r="AD1687" s="153">
        <v>0</v>
      </c>
      <c r="AE1687" s="153">
        <v>-1.0497707309999998E-5</v>
      </c>
      <c r="AF1687" s="181">
        <v>5.085788</v>
      </c>
      <c r="AG1687" s="180">
        <v>2543644.3259000001</v>
      </c>
      <c r="AH1687" s="180">
        <v>-374715.91892999999</v>
      </c>
      <c r="AI1687" s="128" t="s">
        <v>46</v>
      </c>
      <c r="AJ1687" s="128" t="s">
        <v>46</v>
      </c>
      <c r="AK1687" s="128" t="s">
        <v>46</v>
      </c>
    </row>
    <row r="1688" spans="1:37" ht="14.75" customHeight="1" x14ac:dyDescent="0.35">
      <c r="A1688" s="8"/>
      <c r="B1688" s="129">
        <v>4703103000179</v>
      </c>
      <c r="C1688" s="125" t="s">
        <v>9492</v>
      </c>
      <c r="D1688" s="122"/>
      <c r="E1688" s="126" t="s">
        <v>2793</v>
      </c>
      <c r="F1688" s="126" t="s">
        <v>163</v>
      </c>
      <c r="G1688" s="126" t="s">
        <v>6822</v>
      </c>
      <c r="H1688" s="127">
        <v>1</v>
      </c>
      <c r="I1688" s="127">
        <v>1</v>
      </c>
      <c r="J1688" s="127">
        <v>1</v>
      </c>
      <c r="K1688" s="126" t="s">
        <v>215</v>
      </c>
      <c r="L1688" s="126" t="s">
        <v>215</v>
      </c>
      <c r="M1688" s="153">
        <v>1.7000000000000001E-3</v>
      </c>
      <c r="N1688" s="128" t="s">
        <v>46</v>
      </c>
      <c r="O1688" s="155">
        <v>37376</v>
      </c>
      <c r="P1688" s="153">
        <v>1.1900613127999999E-2</v>
      </c>
      <c r="Q1688" s="153">
        <v>0.10069954490000001</v>
      </c>
      <c r="R1688" s="153">
        <v>0.12918750929</v>
      </c>
      <c r="S1688" s="153">
        <v>0.25018806199999999</v>
      </c>
      <c r="T1688" s="153">
        <v>0.41277510702000003</v>
      </c>
      <c r="U1688" s="153">
        <v>0.97551584657000001</v>
      </c>
      <c r="V1688" s="153">
        <v>0.97182796753999989</v>
      </c>
      <c r="W1688" s="153">
        <v>0.97024258247999995</v>
      </c>
      <c r="X1688" s="153">
        <v>0.96847864250000004</v>
      </c>
      <c r="Y1688" s="153">
        <v>0.96568783114000001</v>
      </c>
      <c r="Z1688" s="153">
        <v>8.7352765536999994E-4</v>
      </c>
      <c r="AA1688" s="153">
        <v>2.7052451992999999E-3</v>
      </c>
      <c r="AB1688" s="178">
        <v>-28.842818212000001</v>
      </c>
      <c r="AC1688" s="177">
        <v>-23.143524670000001</v>
      </c>
      <c r="AD1688" s="153">
        <v>0</v>
      </c>
      <c r="AE1688" s="153">
        <v>0</v>
      </c>
      <c r="AF1688" s="181">
        <v>123.252498</v>
      </c>
      <c r="AG1688" s="180">
        <v>767197.63645999995</v>
      </c>
      <c r="AH1688" s="180">
        <v>132250.81969999999</v>
      </c>
      <c r="AI1688" s="128" t="s">
        <v>46</v>
      </c>
      <c r="AJ1688" s="128" t="s">
        <v>46</v>
      </c>
      <c r="AK1688" s="128" t="s">
        <v>46</v>
      </c>
    </row>
    <row r="1689" spans="1:37" ht="14.75" customHeight="1" x14ac:dyDescent="0.35">
      <c r="A1689" s="8"/>
      <c r="B1689" s="129">
        <v>3185710000121</v>
      </c>
      <c r="C1689" s="125" t="s">
        <v>9493</v>
      </c>
      <c r="D1689" s="122"/>
      <c r="E1689" s="126" t="s">
        <v>2793</v>
      </c>
      <c r="F1689" s="126" t="s">
        <v>163</v>
      </c>
      <c r="G1689" s="126" t="s">
        <v>6822</v>
      </c>
      <c r="H1689" s="127">
        <v>100000</v>
      </c>
      <c r="I1689" s="127">
        <v>1</v>
      </c>
      <c r="J1689" s="127">
        <v>1000</v>
      </c>
      <c r="K1689" s="126" t="s">
        <v>215</v>
      </c>
      <c r="L1689" s="126" t="s">
        <v>215</v>
      </c>
      <c r="M1689" s="153">
        <v>9.4999999999999998E-3</v>
      </c>
      <c r="N1689" s="128" t="s">
        <v>46</v>
      </c>
      <c r="O1689" s="155">
        <v>36446</v>
      </c>
      <c r="P1689" s="153">
        <v>1.1191798631E-2</v>
      </c>
      <c r="Q1689" s="153">
        <v>9.3969004216000004E-2</v>
      </c>
      <c r="R1689" s="153">
        <v>0.12004281917</v>
      </c>
      <c r="S1689" s="153">
        <v>0.23016953074999999</v>
      </c>
      <c r="T1689" s="153">
        <v>0.37903362072999996</v>
      </c>
      <c r="U1689" s="153">
        <v>0.91741297681000011</v>
      </c>
      <c r="V1689" s="153">
        <v>0.90687307935999995</v>
      </c>
      <c r="W1689" s="153">
        <v>0.90156281764000001</v>
      </c>
      <c r="X1689" s="153">
        <v>0.89098685567000002</v>
      </c>
      <c r="Y1689" s="153">
        <v>0.88674958571000007</v>
      </c>
      <c r="Z1689" s="153">
        <v>8.9924143747999999E-4</v>
      </c>
      <c r="AA1689" s="153">
        <v>5.6202709764E-3</v>
      </c>
      <c r="AB1689" s="178">
        <v>-54.039401894000001</v>
      </c>
      <c r="AC1689" s="177">
        <v>-2.4002177171999999</v>
      </c>
      <c r="AD1689" s="153">
        <v>0</v>
      </c>
      <c r="AE1689" s="153">
        <v>-2.4729902771000001E-2</v>
      </c>
      <c r="AF1689" s="181">
        <v>145.354118</v>
      </c>
      <c r="AG1689" s="180">
        <v>83558.317049999998</v>
      </c>
      <c r="AH1689" s="180">
        <v>-1037.7294199999999</v>
      </c>
      <c r="AI1689" s="128" t="s">
        <v>46</v>
      </c>
      <c r="AJ1689" s="128" t="s">
        <v>46</v>
      </c>
      <c r="AK1689" s="128" t="s">
        <v>46</v>
      </c>
    </row>
    <row r="1690" spans="1:37" ht="14.75" customHeight="1" x14ac:dyDescent="0.35">
      <c r="A1690" s="8"/>
      <c r="B1690" s="129">
        <v>9093757000141</v>
      </c>
      <c r="C1690" s="125" t="s">
        <v>9494</v>
      </c>
      <c r="D1690" s="122"/>
      <c r="E1690" s="126" t="s">
        <v>2793</v>
      </c>
      <c r="F1690" s="126" t="s">
        <v>163</v>
      </c>
      <c r="G1690" s="126" t="s">
        <v>4507</v>
      </c>
      <c r="H1690" s="127">
        <v>200000</v>
      </c>
      <c r="I1690" s="127">
        <v>0</v>
      </c>
      <c r="J1690" s="127">
        <v>1000</v>
      </c>
      <c r="K1690" s="126" t="s">
        <v>215</v>
      </c>
      <c r="L1690" s="126" t="s">
        <v>215</v>
      </c>
      <c r="M1690" s="153">
        <v>5.6999999999999993E-3</v>
      </c>
      <c r="N1690" s="128" t="s">
        <v>46</v>
      </c>
      <c r="O1690" s="155">
        <v>39456</v>
      </c>
      <c r="P1690" s="153">
        <v>1.0857849034E-2</v>
      </c>
      <c r="Q1690" s="153">
        <v>9.1323496712000005E-2</v>
      </c>
      <c r="R1690" s="153">
        <v>0.11937400922000001</v>
      </c>
      <c r="S1690" s="153">
        <v>0.23490918808</v>
      </c>
      <c r="T1690" s="153">
        <v>0.39429944169999998</v>
      </c>
      <c r="U1690" s="153">
        <v>0.89003849454999995</v>
      </c>
      <c r="V1690" s="153">
        <v>0.88134189961999998</v>
      </c>
      <c r="W1690" s="153">
        <v>0.89653982510000008</v>
      </c>
      <c r="X1690" s="153">
        <v>0.90933408157000006</v>
      </c>
      <c r="Y1690" s="153">
        <v>0.92246399118</v>
      </c>
      <c r="Z1690" s="153">
        <v>6.0317032130000007E-3</v>
      </c>
      <c r="AA1690" s="153">
        <v>4.1217753035999996E-3</v>
      </c>
      <c r="AB1690" s="178">
        <v>-2.0359986262000001</v>
      </c>
      <c r="AC1690" s="177">
        <v>-0.80759671965000002</v>
      </c>
      <c r="AD1690" s="153">
        <v>-1.9198815012000001E-3</v>
      </c>
      <c r="AE1690" s="153">
        <v>-9.8093044895000009E-3</v>
      </c>
      <c r="AF1690" s="181">
        <v>4770.9888870000004</v>
      </c>
      <c r="AG1690" s="180">
        <v>728537.65462000004</v>
      </c>
      <c r="AH1690" s="180">
        <v>-54634.63308</v>
      </c>
      <c r="AI1690" s="128" t="s">
        <v>46</v>
      </c>
      <c r="AJ1690" s="128" t="s">
        <v>46</v>
      </c>
      <c r="AK1690" s="128" t="s">
        <v>46</v>
      </c>
    </row>
    <row r="1691" spans="1:37" ht="14.75" customHeight="1" x14ac:dyDescent="0.35">
      <c r="A1691" s="8"/>
      <c r="B1691" s="129">
        <v>3184233000180</v>
      </c>
      <c r="C1691" s="125" t="s">
        <v>9495</v>
      </c>
      <c r="D1691" s="122"/>
      <c r="E1691" s="126" t="s">
        <v>2793</v>
      </c>
      <c r="F1691" s="126" t="s">
        <v>163</v>
      </c>
      <c r="G1691" s="126" t="s">
        <v>3570</v>
      </c>
      <c r="H1691" s="127">
        <v>200000</v>
      </c>
      <c r="I1691" s="127">
        <v>1</v>
      </c>
      <c r="J1691" s="127">
        <v>1000</v>
      </c>
      <c r="K1691" s="126" t="s">
        <v>215</v>
      </c>
      <c r="L1691" s="126" t="s">
        <v>215</v>
      </c>
      <c r="M1691" s="153">
        <v>4.6999999999999993E-3</v>
      </c>
      <c r="N1691" s="128" t="s">
        <v>46</v>
      </c>
      <c r="O1691" s="155">
        <v>36374</v>
      </c>
      <c r="P1691" s="153">
        <v>1.2133021345999999E-2</v>
      </c>
      <c r="Q1691" s="153">
        <v>0.10252535911000001</v>
      </c>
      <c r="R1691" s="153">
        <v>0.13030505505000001</v>
      </c>
      <c r="S1691" s="153">
        <v>0.26129076044999999</v>
      </c>
      <c r="T1691" s="153">
        <v>0.41643482929000003</v>
      </c>
      <c r="U1691" s="153">
        <v>0.99456678933000009</v>
      </c>
      <c r="V1691" s="153">
        <v>0.98944847729000007</v>
      </c>
      <c r="W1691" s="153">
        <v>0.97863573507000001</v>
      </c>
      <c r="X1691" s="153">
        <v>1.0114572172</v>
      </c>
      <c r="Y1691" s="153">
        <v>0.97424975555000004</v>
      </c>
      <c r="Z1691" s="153">
        <v>1.0730211924999998E-3</v>
      </c>
      <c r="AA1691" s="153">
        <v>5.0846689919000002E-3</v>
      </c>
      <c r="AB1691" s="178">
        <v>-4.3236881011000001</v>
      </c>
      <c r="AC1691" s="177">
        <v>-0.68931967162999996</v>
      </c>
      <c r="AD1691" s="153">
        <v>0</v>
      </c>
      <c r="AE1691" s="153">
        <v>-1.8926402987000001E-2</v>
      </c>
      <c r="AF1691" s="181">
        <v>189.41761299999999</v>
      </c>
      <c r="AG1691" s="180">
        <v>3499041.0537</v>
      </c>
      <c r="AH1691" s="180">
        <v>-121729.7585</v>
      </c>
      <c r="AI1691" s="128" t="s">
        <v>46</v>
      </c>
      <c r="AJ1691" s="128" t="s">
        <v>46</v>
      </c>
      <c r="AK1691" s="128" t="s">
        <v>46</v>
      </c>
    </row>
    <row r="1692" spans="1:37" ht="14.75" customHeight="1" x14ac:dyDescent="0.35">
      <c r="A1692" s="8"/>
      <c r="B1692" s="129">
        <v>10397617000146</v>
      </c>
      <c r="C1692" s="125" t="s">
        <v>9496</v>
      </c>
      <c r="D1692" s="122" t="s">
        <v>3552</v>
      </c>
      <c r="E1692" s="126" t="s">
        <v>2793</v>
      </c>
      <c r="F1692" s="126" t="s">
        <v>163</v>
      </c>
      <c r="G1692" s="126" t="s">
        <v>3570</v>
      </c>
      <c r="H1692" s="127">
        <v>1000</v>
      </c>
      <c r="I1692" s="127">
        <v>0</v>
      </c>
      <c r="J1692" s="127">
        <v>50</v>
      </c>
      <c r="K1692" s="126" t="s">
        <v>215</v>
      </c>
      <c r="L1692" s="126" t="s">
        <v>215</v>
      </c>
      <c r="M1692" s="153">
        <v>1.3500000000000002E-2</v>
      </c>
      <c r="N1692" s="128" t="s">
        <v>46</v>
      </c>
      <c r="O1692" s="155">
        <v>39994</v>
      </c>
      <c r="P1692" s="153">
        <v>1.1074052653999999E-2</v>
      </c>
      <c r="Q1692" s="153">
        <v>9.3583679744999995E-2</v>
      </c>
      <c r="R1692" s="153">
        <v>0.11958389382</v>
      </c>
      <c r="S1692" s="153">
        <v>0.23226164751</v>
      </c>
      <c r="T1692" s="153">
        <v>0.38469292047000003</v>
      </c>
      <c r="U1692" s="153">
        <v>0.90776111564000006</v>
      </c>
      <c r="V1692" s="153">
        <v>0.90315440220999998</v>
      </c>
      <c r="W1692" s="153">
        <v>0.89811613055999995</v>
      </c>
      <c r="X1692" s="153">
        <v>0.8990854451200001</v>
      </c>
      <c r="Y1692" s="153">
        <v>0.89998952384999997</v>
      </c>
      <c r="Z1692" s="153">
        <v>8.8751045459000007E-4</v>
      </c>
      <c r="AA1692" s="153">
        <v>2.1982862982000001E-3</v>
      </c>
      <c r="AB1692" s="178">
        <v>-35.206702706000002</v>
      </c>
      <c r="AC1692" s="177">
        <v>-15.156047882999999</v>
      </c>
      <c r="AD1692" s="153">
        <v>0</v>
      </c>
      <c r="AE1692" s="153">
        <v>-1.9387479255E-3</v>
      </c>
      <c r="AF1692" s="181">
        <v>36.721699000000001</v>
      </c>
      <c r="AG1692" s="180">
        <v>946821.72488999995</v>
      </c>
      <c r="AH1692" s="180">
        <v>-150482.79962000001</v>
      </c>
      <c r="AI1692" s="128" t="s">
        <v>46</v>
      </c>
      <c r="AJ1692" s="128" t="s">
        <v>46</v>
      </c>
      <c r="AK1692" s="128" t="s">
        <v>46</v>
      </c>
    </row>
    <row r="1693" spans="1:37" ht="14.75" customHeight="1" x14ac:dyDescent="0.35">
      <c r="A1693" s="8"/>
      <c r="B1693" s="129">
        <v>35109694000184</v>
      </c>
      <c r="C1693" s="125" t="s">
        <v>9497</v>
      </c>
      <c r="D1693" s="122" t="s">
        <v>3393</v>
      </c>
      <c r="E1693" s="126" t="s">
        <v>2793</v>
      </c>
      <c r="F1693" s="126" t="s">
        <v>163</v>
      </c>
      <c r="G1693" s="126" t="s">
        <v>3570</v>
      </c>
      <c r="H1693" s="127">
        <v>1000000</v>
      </c>
      <c r="I1693" s="127">
        <v>0</v>
      </c>
      <c r="J1693" s="127">
        <v>1</v>
      </c>
      <c r="K1693" s="126" t="s">
        <v>215</v>
      </c>
      <c r="L1693" s="126" t="s">
        <v>215</v>
      </c>
      <c r="M1693" s="153">
        <v>2.7000000000000001E-3</v>
      </c>
      <c r="N1693" s="128" t="s">
        <v>46</v>
      </c>
      <c r="O1693" s="155">
        <v>43769</v>
      </c>
      <c r="P1693" s="153">
        <v>1.232102096E-2</v>
      </c>
      <c r="Q1693" s="153">
        <v>0.10380265450999999</v>
      </c>
      <c r="R1693" s="153">
        <v>0.13205037249000001</v>
      </c>
      <c r="S1693" s="153">
        <v>0.26535309820999997</v>
      </c>
      <c r="T1693" s="153">
        <v>0.42355971678000004</v>
      </c>
      <c r="U1693" s="153">
        <v>1.0099774745000001</v>
      </c>
      <c r="V1693" s="153">
        <v>1.0017753591</v>
      </c>
      <c r="W1693" s="153">
        <v>0.99174366875999997</v>
      </c>
      <c r="X1693" s="153">
        <v>1.0271825373000001</v>
      </c>
      <c r="Y1693" s="153">
        <v>0.99091843792000001</v>
      </c>
      <c r="Z1693" s="153">
        <v>1.0819578551000001E-3</v>
      </c>
      <c r="AA1693" s="153">
        <v>4.2016262633999997E-3</v>
      </c>
      <c r="AB1693" s="178">
        <v>-1.6267265163</v>
      </c>
      <c r="AC1693" s="177">
        <v>0.15340466430999999</v>
      </c>
      <c r="AD1693" s="153">
        <v>0</v>
      </c>
      <c r="AE1693" s="153">
        <v>-7.6314848862999995E-3</v>
      </c>
      <c r="AF1693" s="181">
        <v>16.856624</v>
      </c>
      <c r="AG1693" s="180">
        <v>52830.816890000002</v>
      </c>
      <c r="AH1693" s="180">
        <v>-3875.4166799999998</v>
      </c>
      <c r="AI1693" s="128" t="s">
        <v>46</v>
      </c>
      <c r="AJ1693" s="128" t="s">
        <v>46</v>
      </c>
      <c r="AK1693" s="128" t="s">
        <v>46</v>
      </c>
    </row>
    <row r="1694" spans="1:37" ht="14.75" customHeight="1" x14ac:dyDescent="0.35">
      <c r="A1694" s="8"/>
      <c r="B1694" s="129">
        <v>97519703000162</v>
      </c>
      <c r="C1694" s="125" t="s">
        <v>9498</v>
      </c>
      <c r="D1694" s="122"/>
      <c r="E1694" s="126" t="s">
        <v>2793</v>
      </c>
      <c r="F1694" s="126" t="s">
        <v>163</v>
      </c>
      <c r="G1694" s="126" t="s">
        <v>3547</v>
      </c>
      <c r="H1694" s="127">
        <v>5000</v>
      </c>
      <c r="I1694" s="127">
        <v>1000</v>
      </c>
      <c r="J1694" s="127">
        <v>1000</v>
      </c>
      <c r="K1694" s="126" t="s">
        <v>3378</v>
      </c>
      <c r="L1694" s="126" t="s">
        <v>7459</v>
      </c>
      <c r="M1694" s="153">
        <v>3.2000000000000002E-3</v>
      </c>
      <c r="N1694" s="128" t="s">
        <v>3373</v>
      </c>
      <c r="O1694" s="155">
        <v>40800</v>
      </c>
      <c r="P1694" s="153">
        <v>1.2386906619E-2</v>
      </c>
      <c r="Q1694" s="153">
        <v>0.1095508102</v>
      </c>
      <c r="R1694" s="153">
        <v>0.13539737031999999</v>
      </c>
      <c r="S1694" s="153">
        <v>0.28897134985</v>
      </c>
      <c r="T1694" s="153">
        <v>0.4468873257</v>
      </c>
      <c r="U1694" s="153">
        <v>1.0153782470000001</v>
      </c>
      <c r="V1694" s="153">
        <v>1.0572494773000001</v>
      </c>
      <c r="W1694" s="153">
        <v>1.0168807724</v>
      </c>
      <c r="X1694" s="153">
        <v>1.1186088512000001</v>
      </c>
      <c r="Y1694" s="153">
        <v>1.0454934054</v>
      </c>
      <c r="Z1694" s="153">
        <v>3.3611931665000002E-3</v>
      </c>
      <c r="AA1694" s="153">
        <v>5.6321566319000003E-3</v>
      </c>
      <c r="AB1694" s="178">
        <v>0.62011365974999999</v>
      </c>
      <c r="AC1694" s="177">
        <v>0.85656095851000003</v>
      </c>
      <c r="AD1694" s="153">
        <v>-1.1623732155E-3</v>
      </c>
      <c r="AE1694" s="153">
        <v>-2.6416349491000003E-2</v>
      </c>
      <c r="AF1694" s="181">
        <v>38.20496</v>
      </c>
      <c r="AG1694" s="180">
        <v>5811766.6151000001</v>
      </c>
      <c r="AH1694" s="180">
        <v>-504112.37122999999</v>
      </c>
      <c r="AI1694" s="128" t="s">
        <v>46</v>
      </c>
      <c r="AJ1694" s="128" t="s">
        <v>46</v>
      </c>
      <c r="AK1694" s="128" t="s">
        <v>46</v>
      </c>
    </row>
    <row r="1695" spans="1:37" ht="14.75" customHeight="1" x14ac:dyDescent="0.35">
      <c r="A1695" s="8"/>
      <c r="B1695" s="129">
        <v>42330865000166</v>
      </c>
      <c r="C1695" s="125" t="s">
        <v>9499</v>
      </c>
      <c r="D1695" s="122"/>
      <c r="E1695" s="126" t="s">
        <v>7453</v>
      </c>
      <c r="F1695" s="126" t="s">
        <v>114</v>
      </c>
      <c r="G1695" s="126" t="s">
        <v>115</v>
      </c>
      <c r="H1695" s="127">
        <v>50000</v>
      </c>
      <c r="I1695" s="127">
        <v>5000</v>
      </c>
      <c r="J1695" s="127">
        <v>5000</v>
      </c>
      <c r="K1695" s="126" t="s">
        <v>221</v>
      </c>
      <c r="L1695" s="126" t="s">
        <v>9500</v>
      </c>
      <c r="M1695" s="153">
        <v>9.4999999999999998E-3</v>
      </c>
      <c r="N1695" s="128" t="s">
        <v>9430</v>
      </c>
      <c r="O1695" s="155">
        <v>44400</v>
      </c>
      <c r="P1695" s="153">
        <v>3.9232974166000002E-2</v>
      </c>
      <c r="Q1695" s="153">
        <v>0.32917699323999999</v>
      </c>
      <c r="R1695" s="153">
        <v>0.139268118</v>
      </c>
      <c r="S1695" s="153">
        <v>0.25359061787000003</v>
      </c>
      <c r="T1695" s="153">
        <v>0.31178265152000001</v>
      </c>
      <c r="U1695" s="153">
        <v>3.2160013601999999</v>
      </c>
      <c r="V1695" s="153">
        <v>3.1768108644000002</v>
      </c>
      <c r="W1695" s="153">
        <v>1.0459514174</v>
      </c>
      <c r="X1695" s="153">
        <v>0.98164994518000004</v>
      </c>
      <c r="Y1695" s="153">
        <v>0.72941586693999994</v>
      </c>
      <c r="Z1695" s="153">
        <v>0.17910696130000001</v>
      </c>
      <c r="AA1695" s="153">
        <v>0.19344259843</v>
      </c>
      <c r="AB1695" s="178">
        <v>0.12105721487</v>
      </c>
      <c r="AC1695" s="177">
        <v>-0.57446681847000003</v>
      </c>
      <c r="AD1695" s="153">
        <v>-0.15810336977</v>
      </c>
      <c r="AE1695" s="153">
        <v>-0.43035484670000002</v>
      </c>
      <c r="AF1695" s="181">
        <v>9.0464690000000001</v>
      </c>
      <c r="AG1695" s="180">
        <v>472388.46467999998</v>
      </c>
      <c r="AH1695" s="180">
        <v>-22872.506959999999</v>
      </c>
      <c r="AI1695" s="128" t="s">
        <v>46</v>
      </c>
      <c r="AJ1695" s="128" t="s">
        <v>46</v>
      </c>
      <c r="AK1695" s="128" t="s">
        <v>46</v>
      </c>
    </row>
    <row r="1696" spans="1:37" ht="14.75" customHeight="1" x14ac:dyDescent="0.35">
      <c r="A1696" s="8"/>
      <c r="B1696" s="129">
        <v>37483238000125</v>
      </c>
      <c r="C1696" s="125" t="s">
        <v>9501</v>
      </c>
      <c r="D1696" s="122"/>
      <c r="E1696" s="126" t="s">
        <v>2793</v>
      </c>
      <c r="F1696" s="126" t="s">
        <v>114</v>
      </c>
      <c r="G1696" s="126" t="s">
        <v>115</v>
      </c>
      <c r="H1696" s="127">
        <v>1</v>
      </c>
      <c r="I1696" s="127">
        <v>1</v>
      </c>
      <c r="J1696" s="127">
        <v>1</v>
      </c>
      <c r="K1696" s="126" t="s">
        <v>8021</v>
      </c>
      <c r="L1696" s="126" t="s">
        <v>7434</v>
      </c>
      <c r="M1696" s="153">
        <v>1.95E-2</v>
      </c>
      <c r="N1696" s="128" t="s">
        <v>9111</v>
      </c>
      <c r="O1696" s="155">
        <v>44015</v>
      </c>
      <c r="P1696" s="153">
        <v>0.13092681919000002</v>
      </c>
      <c r="Q1696" s="153">
        <v>0.18653005971</v>
      </c>
      <c r="R1696" s="153">
        <v>0.13454059755</v>
      </c>
      <c r="S1696" s="153">
        <v>0.57402435981</v>
      </c>
      <c r="T1696" s="153">
        <v>0.52542511134000003</v>
      </c>
      <c r="U1696" s="153">
        <v>10.732319881</v>
      </c>
      <c r="V1696" s="153">
        <v>1.8001583719000001</v>
      </c>
      <c r="W1696" s="153">
        <v>1.0104461145000001</v>
      </c>
      <c r="X1696" s="153">
        <v>2.2220497985000001</v>
      </c>
      <c r="Y1696" s="153">
        <v>1.2292326439999999</v>
      </c>
      <c r="Z1696" s="153">
        <v>0.22912371835999998</v>
      </c>
      <c r="AA1696" s="153">
        <v>0.19671070371999999</v>
      </c>
      <c r="AB1696" s="178">
        <v>0.12162333122000001</v>
      </c>
      <c r="AC1696" s="177">
        <v>8.0579223236000003E-2</v>
      </c>
      <c r="AD1696" s="153">
        <v>-0.13694885736000001</v>
      </c>
      <c r="AE1696" s="153">
        <v>-0.38325901211999996</v>
      </c>
      <c r="AF1696" s="181">
        <v>16.082830000000001</v>
      </c>
      <c r="AG1696" s="180">
        <v>60123.608220000002</v>
      </c>
      <c r="AH1696" s="180">
        <v>-10132.863160000001</v>
      </c>
      <c r="AI1696" s="128" t="s">
        <v>46</v>
      </c>
      <c r="AJ1696" s="128" t="s">
        <v>46</v>
      </c>
      <c r="AK1696" s="128" t="s">
        <v>46</v>
      </c>
    </row>
    <row r="1697" spans="1:37" ht="14.75" customHeight="1" x14ac:dyDescent="0.35">
      <c r="A1697" s="8"/>
      <c r="B1697" s="129">
        <v>31341389000162</v>
      </c>
      <c r="C1697" s="125" t="s">
        <v>9502</v>
      </c>
      <c r="D1697" s="122"/>
      <c r="E1697" s="126" t="s">
        <v>2793</v>
      </c>
      <c r="F1697" s="126" t="s">
        <v>114</v>
      </c>
      <c r="G1697" s="126" t="s">
        <v>115</v>
      </c>
      <c r="H1697" s="127">
        <v>5000</v>
      </c>
      <c r="I1697" s="127">
        <v>5000</v>
      </c>
      <c r="J1697" s="127">
        <v>5000</v>
      </c>
      <c r="K1697" s="126" t="s">
        <v>216</v>
      </c>
      <c r="L1697" s="126" t="s">
        <v>223</v>
      </c>
      <c r="M1697" s="153">
        <v>2.7000000000000001E-3</v>
      </c>
      <c r="N1697" s="128" t="s">
        <v>46</v>
      </c>
      <c r="O1697" s="155">
        <v>43441</v>
      </c>
      <c r="P1697" s="153">
        <v>4.9580819606000005E-2</v>
      </c>
      <c r="Q1697" s="153">
        <v>0.19618055218</v>
      </c>
      <c r="R1697" s="153">
        <v>9.584857703300001E-2</v>
      </c>
      <c r="S1697" s="153">
        <v>0.29241313983</v>
      </c>
      <c r="T1697" s="153">
        <v>0.33776644453000004</v>
      </c>
      <c r="U1697" s="153">
        <v>4.0642338920999999</v>
      </c>
      <c r="V1697" s="153">
        <v>1.8932930379999999</v>
      </c>
      <c r="W1697" s="153">
        <v>0.71985574622000004</v>
      </c>
      <c r="X1697" s="153">
        <v>1.1319320292000001</v>
      </c>
      <c r="Y1697" s="153">
        <v>0.79020498016999996</v>
      </c>
      <c r="Z1697" s="153">
        <v>0.16194062844000001</v>
      </c>
      <c r="AA1697" s="153">
        <v>0.23238226509000001</v>
      </c>
      <c r="AB1697" s="178">
        <v>-0.12524220048000001</v>
      </c>
      <c r="AC1697" s="177">
        <v>9.9483904937999995E-2</v>
      </c>
      <c r="AD1697" s="153">
        <v>-0.10946467641</v>
      </c>
      <c r="AE1697" s="153">
        <v>-0.46939966284999995</v>
      </c>
      <c r="AF1697" s="181">
        <v>17.24578</v>
      </c>
      <c r="AG1697" s="180">
        <v>161855.44576</v>
      </c>
      <c r="AH1697" s="180">
        <v>-33895.397669999998</v>
      </c>
      <c r="AI1697" s="128" t="s">
        <v>46</v>
      </c>
      <c r="AJ1697" s="128" t="s">
        <v>46</v>
      </c>
      <c r="AK1697" s="128" t="s">
        <v>46</v>
      </c>
    </row>
    <row r="1698" spans="1:37" ht="14.75" customHeight="1" x14ac:dyDescent="0.35">
      <c r="A1698" s="8"/>
      <c r="B1698" s="129">
        <v>25306756000194</v>
      </c>
      <c r="C1698" s="125" t="s">
        <v>9503</v>
      </c>
      <c r="D1698" s="122" t="s">
        <v>3552</v>
      </c>
      <c r="E1698" s="126" t="s">
        <v>2793</v>
      </c>
      <c r="F1698" s="126" t="s">
        <v>114</v>
      </c>
      <c r="G1698" s="126" t="s">
        <v>115</v>
      </c>
      <c r="H1698" s="127">
        <v>5000</v>
      </c>
      <c r="I1698" s="127">
        <v>5000</v>
      </c>
      <c r="J1698" s="127">
        <v>5000</v>
      </c>
      <c r="K1698" s="126" t="s">
        <v>216</v>
      </c>
      <c r="L1698" s="126" t="s">
        <v>223</v>
      </c>
      <c r="M1698" s="153">
        <v>2.7000000000000001E-3</v>
      </c>
      <c r="N1698" s="128" t="s">
        <v>46</v>
      </c>
      <c r="O1698" s="155">
        <v>42643</v>
      </c>
      <c r="P1698" s="153">
        <v>3.3788845208999996E-2</v>
      </c>
      <c r="Q1698" s="153">
        <v>0.22719873435000001</v>
      </c>
      <c r="R1698" s="153">
        <v>0.11212351122</v>
      </c>
      <c r="S1698" s="153">
        <v>0.21100998214</v>
      </c>
      <c r="T1698" s="153">
        <v>0.21330861888000002</v>
      </c>
      <c r="U1698" s="153">
        <v>2.7697357761000001</v>
      </c>
      <c r="V1698" s="153">
        <v>2.1926423246</v>
      </c>
      <c r="W1698" s="153">
        <v>0.84208609390000011</v>
      </c>
      <c r="X1698" s="153">
        <v>0.81682019285999996</v>
      </c>
      <c r="Y1698" s="153">
        <v>0.49903575586000004</v>
      </c>
      <c r="Z1698" s="153">
        <v>0.15372335047999999</v>
      </c>
      <c r="AA1698" s="153">
        <v>0.23038253569999997</v>
      </c>
      <c r="AB1698" s="178">
        <v>-4.5304910773000001E-2</v>
      </c>
      <c r="AC1698" s="177">
        <v>0.12296980898</v>
      </c>
      <c r="AD1698" s="153">
        <v>-0.11772576730999999</v>
      </c>
      <c r="AE1698" s="153">
        <v>-0.48949859963999998</v>
      </c>
      <c r="AF1698" s="181">
        <v>21.606190999999999</v>
      </c>
      <c r="AG1698" s="180">
        <v>126347.21621</v>
      </c>
      <c r="AH1698" s="180">
        <v>-22310.8462</v>
      </c>
      <c r="AI1698" s="128" t="s">
        <v>46</v>
      </c>
      <c r="AJ1698" s="128" t="s">
        <v>46</v>
      </c>
      <c r="AK1698" s="128" t="s">
        <v>46</v>
      </c>
    </row>
    <row r="1699" spans="1:37" ht="14.75" customHeight="1" x14ac:dyDescent="0.35">
      <c r="A1699" s="8"/>
      <c r="B1699" s="129">
        <v>36165320000149</v>
      </c>
      <c r="C1699" s="125" t="s">
        <v>9504</v>
      </c>
      <c r="D1699" s="122" t="s">
        <v>3393</v>
      </c>
      <c r="E1699" s="126" t="s">
        <v>2793</v>
      </c>
      <c r="F1699" s="126" t="s">
        <v>114</v>
      </c>
      <c r="G1699" s="126" t="s">
        <v>115</v>
      </c>
      <c r="H1699" s="127">
        <v>5000</v>
      </c>
      <c r="I1699" s="127">
        <v>5000</v>
      </c>
      <c r="J1699" s="127">
        <v>5000</v>
      </c>
      <c r="K1699" s="126" t="s">
        <v>216</v>
      </c>
      <c r="L1699" s="126" t="s">
        <v>223</v>
      </c>
      <c r="M1699" s="153">
        <v>2.7000000000000001E-3</v>
      </c>
      <c r="N1699" s="128" t="s">
        <v>46</v>
      </c>
      <c r="O1699" s="155">
        <v>43888</v>
      </c>
      <c r="P1699" s="153">
        <v>3.4116560445999998E-2</v>
      </c>
      <c r="Q1699" s="153">
        <v>0.22852913381000001</v>
      </c>
      <c r="R1699" s="153">
        <v>0.11317578099</v>
      </c>
      <c r="S1699" s="153">
        <v>0.21149101788999999</v>
      </c>
      <c r="T1699" s="153">
        <v>0.21217355005999999</v>
      </c>
      <c r="U1699" s="153">
        <v>2.7965992161000002</v>
      </c>
      <c r="V1699" s="153">
        <v>2.2054817015000001</v>
      </c>
      <c r="W1699" s="153">
        <v>0.84998900144999989</v>
      </c>
      <c r="X1699" s="153">
        <v>0.81868228350999994</v>
      </c>
      <c r="Y1699" s="153">
        <v>0.49638026108</v>
      </c>
      <c r="Z1699" s="153">
        <v>0.15435643807999999</v>
      </c>
      <c r="AA1699" s="153">
        <v>0.24322038992</v>
      </c>
      <c r="AB1699" s="178">
        <v>-3.8376116254000003E-2</v>
      </c>
      <c r="AC1699" s="177">
        <v>-0.10022265197999999</v>
      </c>
      <c r="AD1699" s="153">
        <v>-0.11785457478</v>
      </c>
      <c r="AE1699" s="153">
        <v>-0.40671365475999999</v>
      </c>
      <c r="AF1699" s="181">
        <v>12.283493999999999</v>
      </c>
      <c r="AG1699" s="180">
        <v>30952.427930000002</v>
      </c>
      <c r="AH1699" s="180">
        <v>-8132.7672499999999</v>
      </c>
      <c r="AI1699" s="128" t="s">
        <v>46</v>
      </c>
      <c r="AJ1699" s="128" t="s">
        <v>46</v>
      </c>
      <c r="AK1699" s="128" t="s">
        <v>46</v>
      </c>
    </row>
    <row r="1700" spans="1:37" ht="14.75" customHeight="1" x14ac:dyDescent="0.35">
      <c r="A1700" s="8"/>
      <c r="B1700" s="129">
        <v>20354935000183</v>
      </c>
      <c r="C1700" s="125" t="s">
        <v>9505</v>
      </c>
      <c r="D1700" s="122"/>
      <c r="E1700" s="126" t="s">
        <v>2793</v>
      </c>
      <c r="F1700" s="126" t="s">
        <v>114</v>
      </c>
      <c r="G1700" s="126" t="s">
        <v>6707</v>
      </c>
      <c r="H1700" s="127">
        <v>5000</v>
      </c>
      <c r="I1700" s="127">
        <v>0</v>
      </c>
      <c r="J1700" s="127">
        <v>250</v>
      </c>
      <c r="K1700" s="126" t="s">
        <v>216</v>
      </c>
      <c r="L1700" s="126" t="s">
        <v>223</v>
      </c>
      <c r="M1700" s="153">
        <v>2.8999999999999998E-3</v>
      </c>
      <c r="N1700" s="128" t="s">
        <v>46</v>
      </c>
      <c r="O1700" s="155">
        <v>42038</v>
      </c>
      <c r="P1700" s="153">
        <v>3.4243097139999998E-2</v>
      </c>
      <c r="Q1700" s="153">
        <v>0.21948987839</v>
      </c>
      <c r="R1700" s="153">
        <v>0.11386804079999999</v>
      </c>
      <c r="S1700" s="153">
        <v>0.26247264556</v>
      </c>
      <c r="T1700" s="153">
        <v>0.34354141376999997</v>
      </c>
      <c r="U1700" s="153">
        <v>2.8069716691000002</v>
      </c>
      <c r="V1700" s="153">
        <v>2.1182459424999998</v>
      </c>
      <c r="W1700" s="153">
        <v>0.85518811050999999</v>
      </c>
      <c r="X1700" s="153">
        <v>1.0160322975</v>
      </c>
      <c r="Y1700" s="153">
        <v>0.80371552725000006</v>
      </c>
      <c r="Z1700" s="153">
        <v>0.15296623323</v>
      </c>
      <c r="AA1700" s="153">
        <v>0.23461117634</v>
      </c>
      <c r="AB1700" s="178">
        <v>-3.6051202461999998E-2</v>
      </c>
      <c r="AC1700" s="177">
        <v>0.18064975391999999</v>
      </c>
      <c r="AD1700" s="153">
        <v>-0.11126873685999999</v>
      </c>
      <c r="AE1700" s="153">
        <v>-0.46852665016000006</v>
      </c>
      <c r="AF1700" s="181">
        <v>30.624991999999999</v>
      </c>
      <c r="AG1700" s="180">
        <v>172667.87119999999</v>
      </c>
      <c r="AH1700" s="180">
        <v>-100344.63649</v>
      </c>
      <c r="AI1700" s="128" t="s">
        <v>46</v>
      </c>
      <c r="AJ1700" s="128" t="s">
        <v>46</v>
      </c>
      <c r="AK1700" s="128" t="s">
        <v>46</v>
      </c>
    </row>
    <row r="1701" spans="1:37" ht="14.75" customHeight="1" x14ac:dyDescent="0.35">
      <c r="A1701" s="8"/>
      <c r="B1701" s="129">
        <v>3917789000138</v>
      </c>
      <c r="C1701" s="125" t="s">
        <v>9506</v>
      </c>
      <c r="D1701" s="122"/>
      <c r="E1701" s="126" t="s">
        <v>2793</v>
      </c>
      <c r="F1701" s="126" t="s">
        <v>114</v>
      </c>
      <c r="G1701" s="126" t="s">
        <v>7640</v>
      </c>
      <c r="H1701" s="127">
        <v>5000</v>
      </c>
      <c r="I1701" s="127">
        <v>5000</v>
      </c>
      <c r="J1701" s="127">
        <v>5000</v>
      </c>
      <c r="K1701" s="126" t="s">
        <v>216</v>
      </c>
      <c r="L1701" s="126" t="s">
        <v>223</v>
      </c>
      <c r="M1701" s="153">
        <v>7.7000000000000002E-3</v>
      </c>
      <c r="N1701" s="128" t="s">
        <v>46</v>
      </c>
      <c r="O1701" s="155">
        <v>36719</v>
      </c>
      <c r="P1701" s="153">
        <v>-1.2628255171E-4</v>
      </c>
      <c r="Q1701" s="153">
        <v>-8.9322809239000003E-2</v>
      </c>
      <c r="R1701" s="153">
        <v>-2.3139354722999998E-2</v>
      </c>
      <c r="S1701" s="153">
        <v>0.1745297928</v>
      </c>
      <c r="T1701" s="153">
        <v>0.78167778717000003</v>
      </c>
      <c r="U1701" s="153">
        <v>-1.0351620459999999E-2</v>
      </c>
      <c r="V1701" s="153">
        <v>-0.86203372853999993</v>
      </c>
      <c r="W1701" s="153">
        <v>-0.17378450443999999</v>
      </c>
      <c r="X1701" s="153">
        <v>0.67560528450000001</v>
      </c>
      <c r="Y1701" s="153">
        <v>1.8287360699000001</v>
      </c>
      <c r="Z1701" s="153">
        <v>0.25767952041000003</v>
      </c>
      <c r="AA1701" s="153">
        <v>0.41867565630000003</v>
      </c>
      <c r="AB1701" s="178">
        <v>-0.42804235978999999</v>
      </c>
      <c r="AC1701" s="177">
        <v>0.27554083033999999</v>
      </c>
      <c r="AD1701" s="153">
        <v>-0.23485024933999998</v>
      </c>
      <c r="AE1701" s="153">
        <v>-0.89466155701999994</v>
      </c>
      <c r="AF1701" s="181">
        <v>301.46042499999999</v>
      </c>
      <c r="AG1701" s="180">
        <v>11098.35565</v>
      </c>
      <c r="AH1701" s="180">
        <v>-470.24997999999999</v>
      </c>
      <c r="AI1701" s="128" t="s">
        <v>46</v>
      </c>
      <c r="AJ1701" s="128" t="s">
        <v>46</v>
      </c>
      <c r="AK1701" s="128" t="s">
        <v>46</v>
      </c>
    </row>
    <row r="1702" spans="1:37" ht="14.75" customHeight="1" x14ac:dyDescent="0.35">
      <c r="A1702" s="8"/>
      <c r="B1702" s="129">
        <v>60302951000147</v>
      </c>
      <c r="C1702" s="125" t="s">
        <v>9507</v>
      </c>
      <c r="D1702" s="122"/>
      <c r="E1702" s="126" t="s">
        <v>2793</v>
      </c>
      <c r="F1702" s="126" t="s">
        <v>114</v>
      </c>
      <c r="G1702" s="126" t="s">
        <v>115</v>
      </c>
      <c r="H1702" s="127" t="s">
        <v>46</v>
      </c>
      <c r="I1702" s="127" t="s">
        <v>46</v>
      </c>
      <c r="J1702" s="127" t="s">
        <v>46</v>
      </c>
      <c r="K1702" s="126" t="s">
        <v>216</v>
      </c>
      <c r="L1702" s="126" t="s">
        <v>223</v>
      </c>
      <c r="M1702" s="153">
        <v>3.7000000000000002E-3</v>
      </c>
      <c r="N1702" s="128" t="s">
        <v>46</v>
      </c>
      <c r="O1702" s="155">
        <v>45793</v>
      </c>
      <c r="P1702" s="153" t="s">
        <v>46</v>
      </c>
      <c r="Q1702" s="153" t="s">
        <v>46</v>
      </c>
      <c r="R1702" s="153" t="s">
        <v>46</v>
      </c>
      <c r="S1702" s="153" t="s">
        <v>46</v>
      </c>
      <c r="T1702" s="153" t="s">
        <v>46</v>
      </c>
      <c r="U1702" s="153" t="s">
        <v>46</v>
      </c>
      <c r="V1702" s="153" t="s">
        <v>46</v>
      </c>
      <c r="W1702" s="153" t="s">
        <v>46</v>
      </c>
      <c r="X1702" s="153" t="s">
        <v>46</v>
      </c>
      <c r="Y1702" s="153" t="s">
        <v>46</v>
      </c>
      <c r="Z1702" s="153" t="s">
        <v>46</v>
      </c>
      <c r="AA1702" s="153">
        <v>9.2244221754000003E-2</v>
      </c>
      <c r="AB1702" s="178" t="s">
        <v>46</v>
      </c>
      <c r="AC1702" s="177">
        <v>3.2155216293</v>
      </c>
      <c r="AD1702" s="153">
        <v>-2.5046259541999998E-2</v>
      </c>
      <c r="AE1702" s="153">
        <v>-2.5046259541999998E-2</v>
      </c>
      <c r="AF1702" s="181">
        <v>44.442157000000002</v>
      </c>
      <c r="AG1702" s="180">
        <v>402004.02963</v>
      </c>
      <c r="AH1702" s="180">
        <v>-132007.0667</v>
      </c>
      <c r="AI1702" s="128" t="s">
        <v>46</v>
      </c>
      <c r="AJ1702" s="128" t="s">
        <v>46</v>
      </c>
      <c r="AK1702" s="128" t="s">
        <v>46</v>
      </c>
    </row>
    <row r="1703" spans="1:37" ht="14.75" customHeight="1" x14ac:dyDescent="0.35">
      <c r="A1703" s="8"/>
      <c r="B1703" s="129">
        <v>1613104000134</v>
      </c>
      <c r="C1703" s="125" t="s">
        <v>9508</v>
      </c>
      <c r="D1703" s="122" t="s">
        <v>3393</v>
      </c>
      <c r="E1703" s="126" t="s">
        <v>2793</v>
      </c>
      <c r="F1703" s="126" t="s">
        <v>163</v>
      </c>
      <c r="G1703" s="126" t="s">
        <v>4507</v>
      </c>
      <c r="H1703" s="127">
        <v>100000</v>
      </c>
      <c r="I1703" s="127">
        <v>1000</v>
      </c>
      <c r="J1703" s="127">
        <v>10000</v>
      </c>
      <c r="K1703" s="126" t="s">
        <v>215</v>
      </c>
      <c r="L1703" s="126" t="s">
        <v>215</v>
      </c>
      <c r="M1703" s="153">
        <v>7.1999999999999998E-3</v>
      </c>
      <c r="N1703" s="128" t="s">
        <v>46</v>
      </c>
      <c r="O1703" s="155">
        <v>35452</v>
      </c>
      <c r="P1703" s="153">
        <v>1.1309441703E-2</v>
      </c>
      <c r="Q1703" s="153">
        <v>9.349897611199999E-2</v>
      </c>
      <c r="R1703" s="153">
        <v>0.12168723687999999</v>
      </c>
      <c r="S1703" s="153">
        <v>0.23850488077000001</v>
      </c>
      <c r="T1703" s="153">
        <v>0.39751697198999997</v>
      </c>
      <c r="U1703" s="153">
        <v>0.9270564027499999</v>
      </c>
      <c r="V1703" s="153">
        <v>0.90233694707000001</v>
      </c>
      <c r="W1703" s="153">
        <v>0.91391295963000008</v>
      </c>
      <c r="X1703" s="153">
        <v>0.92325301738999999</v>
      </c>
      <c r="Y1703" s="153">
        <v>0.92999140694999993</v>
      </c>
      <c r="Z1703" s="153">
        <v>1.9235142008E-3</v>
      </c>
      <c r="AA1703" s="153">
        <v>4.8583538669999997E-3</v>
      </c>
      <c r="AB1703" s="178">
        <v>-5.6496222772999998</v>
      </c>
      <c r="AC1703" s="177">
        <v>-1.6914661519</v>
      </c>
      <c r="AD1703" s="153">
        <v>-1.6539034540999999E-4</v>
      </c>
      <c r="AE1703" s="153">
        <v>-8.779306950299999E-3</v>
      </c>
      <c r="AF1703" s="181">
        <v>33.072882</v>
      </c>
      <c r="AG1703" s="180">
        <v>16402.95002</v>
      </c>
      <c r="AH1703" s="180">
        <v>-1737.9002800000001</v>
      </c>
      <c r="AI1703" s="128" t="s">
        <v>46</v>
      </c>
      <c r="AJ1703" s="128" t="s">
        <v>46</v>
      </c>
      <c r="AK1703" s="128" t="s">
        <v>46</v>
      </c>
    </row>
    <row r="1704" spans="1:37" ht="14.75" customHeight="1" x14ac:dyDescent="0.35">
      <c r="A1704" s="8"/>
      <c r="B1704" s="129">
        <v>11419569000102</v>
      </c>
      <c r="C1704" s="125" t="s">
        <v>9509</v>
      </c>
      <c r="D1704" s="122" t="s">
        <v>3552</v>
      </c>
      <c r="E1704" s="126" t="s">
        <v>2793</v>
      </c>
      <c r="F1704" s="126" t="s">
        <v>163</v>
      </c>
      <c r="G1704" s="126" t="s">
        <v>3570</v>
      </c>
      <c r="H1704" s="127">
        <v>5000</v>
      </c>
      <c r="I1704" s="127">
        <v>100</v>
      </c>
      <c r="J1704" s="127">
        <v>100</v>
      </c>
      <c r="K1704" s="126" t="s">
        <v>216</v>
      </c>
      <c r="L1704" s="126" t="s">
        <v>216</v>
      </c>
      <c r="M1704" s="153">
        <v>3.2000000000000002E-3</v>
      </c>
      <c r="N1704" s="128" t="s">
        <v>3373</v>
      </c>
      <c r="O1704" s="155">
        <v>40375</v>
      </c>
      <c r="P1704" s="153">
        <v>1.2717678361E-2</v>
      </c>
      <c r="Q1704" s="153">
        <v>0.10763767764000001</v>
      </c>
      <c r="R1704" s="153">
        <v>0.13472021216999999</v>
      </c>
      <c r="S1704" s="153">
        <v>0.28160299706000003</v>
      </c>
      <c r="T1704" s="153">
        <v>0.43923873192000001</v>
      </c>
      <c r="U1704" s="153">
        <v>1.0424922345000001</v>
      </c>
      <c r="V1704" s="153">
        <v>1.0387862783999999</v>
      </c>
      <c r="W1704" s="153">
        <v>1.0117950819999999</v>
      </c>
      <c r="X1704" s="153">
        <v>1.0900859382000001</v>
      </c>
      <c r="Y1704" s="153">
        <v>1.0275995116000001</v>
      </c>
      <c r="Z1704" s="153">
        <v>1.5309911661999999E-3</v>
      </c>
      <c r="AA1704" s="153">
        <v>3.6304722190999999E-3</v>
      </c>
      <c r="AB1704" s="178">
        <v>1.2191131376</v>
      </c>
      <c r="AC1704" s="177">
        <v>0.82673337160000004</v>
      </c>
      <c r="AD1704" s="153">
        <v>-4.8506209158000001E-5</v>
      </c>
      <c r="AE1704" s="153">
        <v>-1.1098739178000002E-2</v>
      </c>
      <c r="AF1704" s="181">
        <v>42.214624999999998</v>
      </c>
      <c r="AG1704" s="180">
        <v>2990168.7765000002</v>
      </c>
      <c r="AH1704" s="180">
        <v>-305391.20626000001</v>
      </c>
      <c r="AI1704" s="128" t="s">
        <v>46</v>
      </c>
      <c r="AJ1704" s="128" t="s">
        <v>46</v>
      </c>
      <c r="AK1704" s="128" t="s">
        <v>46</v>
      </c>
    </row>
    <row r="1705" spans="1:37" ht="14.75" customHeight="1" x14ac:dyDescent="0.35">
      <c r="A1705" s="8"/>
      <c r="B1705" s="129">
        <v>43551265000190</v>
      </c>
      <c r="C1705" s="125" t="s">
        <v>9510</v>
      </c>
      <c r="D1705" s="122"/>
      <c r="E1705" s="126" t="s">
        <v>2793</v>
      </c>
      <c r="F1705" s="126" t="s">
        <v>163</v>
      </c>
      <c r="G1705" s="126" t="s">
        <v>3547</v>
      </c>
      <c r="H1705" s="127">
        <v>50000</v>
      </c>
      <c r="I1705" s="127">
        <v>1</v>
      </c>
      <c r="J1705" s="127">
        <v>50000</v>
      </c>
      <c r="K1705" s="126" t="s">
        <v>215</v>
      </c>
      <c r="L1705" s="126" t="s">
        <v>216</v>
      </c>
      <c r="M1705" s="153">
        <v>4.6999999999999993E-3</v>
      </c>
      <c r="N1705" s="128" t="s">
        <v>7488</v>
      </c>
      <c r="O1705" s="155">
        <v>44720</v>
      </c>
      <c r="P1705" s="153">
        <v>2.5198895861000003E-2</v>
      </c>
      <c r="Q1705" s="153">
        <v>0.16642591691</v>
      </c>
      <c r="R1705" s="153">
        <v>0.1409801581</v>
      </c>
      <c r="S1705" s="153">
        <v>0.28207649687000003</v>
      </c>
      <c r="T1705" s="153">
        <v>0.46588231135999997</v>
      </c>
      <c r="U1705" s="153">
        <v>2.0656013235000001</v>
      </c>
      <c r="V1705" s="153">
        <v>1.6061379494999999</v>
      </c>
      <c r="W1705" s="153">
        <v>1.0588094268000001</v>
      </c>
      <c r="X1705" s="153">
        <v>1.0919188572</v>
      </c>
      <c r="Y1705" s="153">
        <v>1.0899321958999999</v>
      </c>
      <c r="Z1705" s="153">
        <v>3.0383388933000001E-2</v>
      </c>
      <c r="AA1705" s="153">
        <v>5.8628164539000001E-2</v>
      </c>
      <c r="AB1705" s="178">
        <v>0.24490369642000001</v>
      </c>
      <c r="AC1705" s="177">
        <v>0.33971227291</v>
      </c>
      <c r="AD1705" s="153">
        <v>-2.7117711295000003E-2</v>
      </c>
      <c r="AE1705" s="153">
        <v>-7.3143006274999992E-2</v>
      </c>
      <c r="AF1705" s="181">
        <v>1.5762309999999999</v>
      </c>
      <c r="AG1705" s="180">
        <v>259013.80007999999</v>
      </c>
      <c r="AH1705" s="180">
        <v>0</v>
      </c>
      <c r="AI1705" s="128" t="s">
        <v>46</v>
      </c>
      <c r="AJ1705" s="128" t="s">
        <v>46</v>
      </c>
      <c r="AK1705" s="128" t="s">
        <v>46</v>
      </c>
    </row>
    <row r="1706" spans="1:37" ht="14.75" customHeight="1" x14ac:dyDescent="0.35">
      <c r="A1706" s="8"/>
      <c r="B1706" s="129">
        <v>31391180000103</v>
      </c>
      <c r="C1706" s="125" t="s">
        <v>9511</v>
      </c>
      <c r="D1706" s="122" t="s">
        <v>3393</v>
      </c>
      <c r="E1706" s="126" t="s">
        <v>2793</v>
      </c>
      <c r="F1706" s="126" t="s">
        <v>114</v>
      </c>
      <c r="G1706" s="126" t="s">
        <v>115</v>
      </c>
      <c r="H1706" s="127">
        <v>50000</v>
      </c>
      <c r="I1706" s="127">
        <v>5000</v>
      </c>
      <c r="J1706" s="127">
        <v>5000</v>
      </c>
      <c r="K1706" s="126" t="s">
        <v>214</v>
      </c>
      <c r="L1706" s="126" t="s">
        <v>3556</v>
      </c>
      <c r="M1706" s="153">
        <v>7.7000000000000002E-3</v>
      </c>
      <c r="N1706" s="128" t="s">
        <v>7854</v>
      </c>
      <c r="O1706" s="155">
        <v>43462</v>
      </c>
      <c r="P1706" s="153">
        <v>3.2275296904000002E-2</v>
      </c>
      <c r="Q1706" s="153">
        <v>0.28813696215000001</v>
      </c>
      <c r="R1706" s="153">
        <v>0.15996265236999999</v>
      </c>
      <c r="S1706" s="153">
        <v>0.24433525103000001</v>
      </c>
      <c r="T1706" s="153">
        <v>0.27982407174000001</v>
      </c>
      <c r="U1706" s="153">
        <v>2.6456673487</v>
      </c>
      <c r="V1706" s="153">
        <v>2.7807430367000001</v>
      </c>
      <c r="W1706" s="153">
        <v>1.201374481</v>
      </c>
      <c r="X1706" s="153">
        <v>0.94582239591999995</v>
      </c>
      <c r="Y1706" s="153">
        <v>0.65464873327999995</v>
      </c>
      <c r="Z1706" s="153">
        <v>0.15854255502</v>
      </c>
      <c r="AA1706" s="153">
        <v>0.23078118131</v>
      </c>
      <c r="AB1706" s="178">
        <v>0.23165000501999999</v>
      </c>
      <c r="AC1706" s="177">
        <v>3.9671714316999999E-2</v>
      </c>
      <c r="AD1706" s="153">
        <v>-0.11844446190999999</v>
      </c>
      <c r="AE1706" s="153">
        <v>-0.45632847632000001</v>
      </c>
      <c r="AF1706" s="181">
        <v>15.725557999999999</v>
      </c>
      <c r="AG1706" s="180">
        <v>239942.16866</v>
      </c>
      <c r="AH1706" s="180">
        <v>-53245.954360000003</v>
      </c>
      <c r="AI1706" s="128" t="s">
        <v>46</v>
      </c>
      <c r="AJ1706" s="128" t="s">
        <v>46</v>
      </c>
      <c r="AK1706" s="128" t="s">
        <v>46</v>
      </c>
    </row>
    <row r="1707" spans="1:37" ht="14.75" customHeight="1" x14ac:dyDescent="0.35">
      <c r="A1707" s="8"/>
      <c r="B1707" s="129">
        <v>52239793000108</v>
      </c>
      <c r="C1707" s="125" t="s">
        <v>9512</v>
      </c>
      <c r="D1707" s="122"/>
      <c r="E1707" s="126" t="s">
        <v>2793</v>
      </c>
      <c r="F1707" s="126" t="s">
        <v>163</v>
      </c>
      <c r="G1707" s="126" t="s">
        <v>3566</v>
      </c>
      <c r="H1707" s="127">
        <v>1</v>
      </c>
      <c r="I1707" s="127">
        <v>1</v>
      </c>
      <c r="J1707" s="127">
        <v>1</v>
      </c>
      <c r="K1707" s="126" t="s">
        <v>215</v>
      </c>
      <c r="L1707" s="126" t="s">
        <v>216</v>
      </c>
      <c r="M1707" s="153">
        <v>8.6999999999999994E-3</v>
      </c>
      <c r="N1707" s="128" t="s">
        <v>7431</v>
      </c>
      <c r="O1707" s="155">
        <v>45198</v>
      </c>
      <c r="P1707" s="153">
        <v>1.3239215203000001E-2</v>
      </c>
      <c r="Q1707" s="153">
        <v>0.13849015237000001</v>
      </c>
      <c r="R1707" s="153">
        <v>0.16506093167999999</v>
      </c>
      <c r="S1707" s="153">
        <v>0.31484000000000001</v>
      </c>
      <c r="T1707" s="153" t="s">
        <v>46</v>
      </c>
      <c r="U1707" s="153">
        <v>1.0852435994</v>
      </c>
      <c r="V1707" s="153">
        <v>1.3365363611000001</v>
      </c>
      <c r="W1707" s="153">
        <v>1.2396643103</v>
      </c>
      <c r="X1707" s="153">
        <v>1.2187464636000001</v>
      </c>
      <c r="Y1707" s="153" t="s">
        <v>46</v>
      </c>
      <c r="Z1707" s="153">
        <v>1.6203935826E-2</v>
      </c>
      <c r="AA1707" s="153">
        <v>1.3827562149999998E-2</v>
      </c>
      <c r="AB1707" s="178">
        <v>1.7588290793000001</v>
      </c>
      <c r="AC1707" s="177">
        <v>1.6268235215</v>
      </c>
      <c r="AD1707" s="153">
        <v>-5.0560478250999998E-3</v>
      </c>
      <c r="AE1707" s="153">
        <v>-5.0560478250999998E-3</v>
      </c>
      <c r="AF1707" s="181">
        <v>1.31484</v>
      </c>
      <c r="AG1707" s="180">
        <v>606725.72387999995</v>
      </c>
      <c r="AH1707" s="180">
        <v>207429.60485</v>
      </c>
      <c r="AI1707" s="128" t="s">
        <v>46</v>
      </c>
      <c r="AJ1707" s="128" t="s">
        <v>46</v>
      </c>
      <c r="AK1707" s="128" t="s">
        <v>46</v>
      </c>
    </row>
    <row r="1708" spans="1:37" ht="14.75" customHeight="1" x14ac:dyDescent="0.35">
      <c r="A1708" s="8"/>
      <c r="B1708" s="129">
        <v>6288668000162</v>
      </c>
      <c r="C1708" s="125" t="s">
        <v>9513</v>
      </c>
      <c r="D1708" s="122" t="s">
        <v>3394</v>
      </c>
      <c r="E1708" s="126" t="s">
        <v>2793</v>
      </c>
      <c r="F1708" s="126" t="s">
        <v>114</v>
      </c>
      <c r="G1708" s="126" t="s">
        <v>5078</v>
      </c>
      <c r="H1708" s="127">
        <v>50000</v>
      </c>
      <c r="I1708" s="127">
        <v>5000</v>
      </c>
      <c r="J1708" s="127">
        <v>5000</v>
      </c>
      <c r="K1708" s="126" t="s">
        <v>214</v>
      </c>
      <c r="L1708" s="126" t="s">
        <v>3556</v>
      </c>
      <c r="M1708" s="153">
        <v>1.4499999999999999E-2</v>
      </c>
      <c r="N1708" s="128" t="s">
        <v>46</v>
      </c>
      <c r="O1708" s="155">
        <v>38167</v>
      </c>
      <c r="P1708" s="153">
        <v>3.8375061569000002E-2</v>
      </c>
      <c r="Q1708" s="153">
        <v>0.31462806574999996</v>
      </c>
      <c r="R1708" s="153">
        <v>0.15575494178999999</v>
      </c>
      <c r="S1708" s="153">
        <v>0.26422678749</v>
      </c>
      <c r="T1708" s="153">
        <v>0.30850113527</v>
      </c>
      <c r="U1708" s="153">
        <v>3.1456766362000002</v>
      </c>
      <c r="V1708" s="153">
        <v>3.0364025373999999</v>
      </c>
      <c r="W1708" s="153">
        <v>1.1697731288</v>
      </c>
      <c r="X1708" s="153">
        <v>1.0228225854999999</v>
      </c>
      <c r="Y1708" s="153">
        <v>0.72173875595000003</v>
      </c>
      <c r="Z1708" s="153">
        <v>0.16380768604000001</v>
      </c>
      <c r="AA1708" s="153">
        <v>0.20622357987000001</v>
      </c>
      <c r="AB1708" s="178">
        <v>0.20640918413000001</v>
      </c>
      <c r="AC1708" s="177">
        <v>0.15330908474999999</v>
      </c>
      <c r="AD1708" s="153">
        <v>-0.13778434852999999</v>
      </c>
      <c r="AE1708" s="153">
        <v>-0.56053863528000003</v>
      </c>
      <c r="AF1708" s="181">
        <v>108.42304</v>
      </c>
      <c r="AG1708" s="180">
        <v>1137942.0721</v>
      </c>
      <c r="AH1708" s="180">
        <v>-184931.95288999999</v>
      </c>
      <c r="AI1708" s="128" t="s">
        <v>46</v>
      </c>
      <c r="AJ1708" s="128" t="s">
        <v>46</v>
      </c>
      <c r="AK1708" s="128" t="s">
        <v>46</v>
      </c>
    </row>
    <row r="1709" spans="1:37" ht="14.75" customHeight="1" x14ac:dyDescent="0.35">
      <c r="A1709" s="8"/>
      <c r="B1709" s="129">
        <v>42636669000114</v>
      </c>
      <c r="C1709" s="125" t="s">
        <v>9514</v>
      </c>
      <c r="D1709" s="122"/>
      <c r="E1709" s="126" t="s">
        <v>2793</v>
      </c>
      <c r="F1709" s="126" t="s">
        <v>114</v>
      </c>
      <c r="G1709" s="126" t="s">
        <v>5078</v>
      </c>
      <c r="H1709" s="127">
        <v>50000</v>
      </c>
      <c r="I1709" s="127">
        <v>5000</v>
      </c>
      <c r="J1709" s="127">
        <v>5000</v>
      </c>
      <c r="K1709" s="126" t="s">
        <v>214</v>
      </c>
      <c r="L1709" s="126" t="s">
        <v>3556</v>
      </c>
      <c r="M1709" s="153">
        <v>4.6999999999999993E-3</v>
      </c>
      <c r="N1709" s="128" t="s">
        <v>46</v>
      </c>
      <c r="O1709" s="155">
        <v>44679</v>
      </c>
      <c r="P1709" s="153">
        <v>3.9281329949999999E-2</v>
      </c>
      <c r="Q1709" s="153">
        <v>0.32320108687999999</v>
      </c>
      <c r="R1709" s="153">
        <v>0.16658092361000001</v>
      </c>
      <c r="S1709" s="153">
        <v>0.28882003107999998</v>
      </c>
      <c r="T1709" s="153">
        <v>0.34445497820999998</v>
      </c>
      <c r="U1709" s="153">
        <v>3.2199651755000001</v>
      </c>
      <c r="V1709" s="153">
        <v>3.1191387773000003</v>
      </c>
      <c r="W1709" s="153">
        <v>1.2510799719000001</v>
      </c>
      <c r="X1709" s="153">
        <v>1.1180230957999999</v>
      </c>
      <c r="Y1709" s="153">
        <v>0.80585281227999994</v>
      </c>
      <c r="Z1709" s="153">
        <v>0.16362762133</v>
      </c>
      <c r="AA1709" s="153">
        <v>0.16881584438</v>
      </c>
      <c r="AB1709" s="178">
        <v>0.26585857992</v>
      </c>
      <c r="AC1709" s="177">
        <v>-0.11648443673</v>
      </c>
      <c r="AD1709" s="153">
        <v>-0.13540832225000002</v>
      </c>
      <c r="AE1709" s="153">
        <v>-0.21688826357999999</v>
      </c>
      <c r="AF1709" s="181">
        <v>1.3401460000000001</v>
      </c>
      <c r="AG1709" s="180">
        <v>57181.383029999997</v>
      </c>
      <c r="AH1709" s="180">
        <v>2717.1323699999998</v>
      </c>
      <c r="AI1709" s="128" t="s">
        <v>46</v>
      </c>
      <c r="AJ1709" s="128" t="s">
        <v>46</v>
      </c>
      <c r="AK1709" s="128" t="s">
        <v>46</v>
      </c>
    </row>
    <row r="1710" spans="1:37" ht="14.75" customHeight="1" x14ac:dyDescent="0.35">
      <c r="A1710" s="8"/>
      <c r="B1710" s="129">
        <v>53742108000116</v>
      </c>
      <c r="C1710" s="125" t="s">
        <v>9515</v>
      </c>
      <c r="D1710" s="122"/>
      <c r="E1710" s="126" t="s">
        <v>7453</v>
      </c>
      <c r="F1710" s="126" t="s">
        <v>114</v>
      </c>
      <c r="G1710" s="126" t="s">
        <v>115</v>
      </c>
      <c r="H1710" s="127" t="s">
        <v>46</v>
      </c>
      <c r="I1710" s="127" t="s">
        <v>46</v>
      </c>
      <c r="J1710" s="127" t="s">
        <v>46</v>
      </c>
      <c r="K1710" s="126" t="s">
        <v>221</v>
      </c>
      <c r="L1710" s="126" t="s">
        <v>9500</v>
      </c>
      <c r="M1710" s="153">
        <v>4.6999999999999993E-3</v>
      </c>
      <c r="N1710" s="128" t="s">
        <v>46</v>
      </c>
      <c r="O1710" s="155">
        <v>45329</v>
      </c>
      <c r="P1710" s="153">
        <v>3.9132646410999998E-2</v>
      </c>
      <c r="Q1710" s="153">
        <v>0.33061238209000005</v>
      </c>
      <c r="R1710" s="153">
        <v>0.14164524548999999</v>
      </c>
      <c r="S1710" s="153" t="s">
        <v>46</v>
      </c>
      <c r="T1710" s="153" t="s">
        <v>46</v>
      </c>
      <c r="U1710" s="153">
        <v>3.2077773036000004</v>
      </c>
      <c r="V1710" s="153">
        <v>3.1906634695000005</v>
      </c>
      <c r="W1710" s="153">
        <v>1.0638044616</v>
      </c>
      <c r="X1710" s="153" t="s">
        <v>46</v>
      </c>
      <c r="Y1710" s="153" t="s">
        <v>46</v>
      </c>
      <c r="Z1710" s="153">
        <v>0.17856641991</v>
      </c>
      <c r="AA1710" s="153">
        <v>0.16028549412000001</v>
      </c>
      <c r="AB1710" s="178">
        <v>0.13285789403000001</v>
      </c>
      <c r="AC1710" s="177">
        <v>-0.11638668733</v>
      </c>
      <c r="AD1710" s="153">
        <v>-0.15744664902</v>
      </c>
      <c r="AE1710" s="153">
        <v>-0.19544540561000001</v>
      </c>
      <c r="AF1710" s="181">
        <v>1.1480669999999999</v>
      </c>
      <c r="AG1710" s="180">
        <v>72784.951419999998</v>
      </c>
      <c r="AH1710" s="180">
        <v>5809.9443000000001</v>
      </c>
      <c r="AI1710" s="128" t="s">
        <v>46</v>
      </c>
      <c r="AJ1710" s="128" t="s">
        <v>46</v>
      </c>
      <c r="AK1710" s="128" t="s">
        <v>46</v>
      </c>
    </row>
    <row r="1711" spans="1:37" ht="14.75" customHeight="1" x14ac:dyDescent="0.35">
      <c r="A1711" s="8"/>
      <c r="B1711" s="129">
        <v>26344495000160</v>
      </c>
      <c r="C1711" s="125" t="s">
        <v>9516</v>
      </c>
      <c r="D1711" s="122" t="s">
        <v>3393</v>
      </c>
      <c r="E1711" s="126" t="s">
        <v>2793</v>
      </c>
      <c r="F1711" s="126" t="s">
        <v>163</v>
      </c>
      <c r="G1711" s="126" t="s">
        <v>4598</v>
      </c>
      <c r="H1711" s="127">
        <v>5000</v>
      </c>
      <c r="I1711" s="127">
        <v>100</v>
      </c>
      <c r="J1711" s="127">
        <v>100</v>
      </c>
      <c r="K1711" s="126" t="s">
        <v>215</v>
      </c>
      <c r="L1711" s="126" t="s">
        <v>216</v>
      </c>
      <c r="M1711" s="153">
        <v>3.4000000000000002E-3</v>
      </c>
      <c r="N1711" s="128" t="s">
        <v>46</v>
      </c>
      <c r="O1711" s="155">
        <v>42802</v>
      </c>
      <c r="P1711" s="153">
        <v>9.5720569825000004E-3</v>
      </c>
      <c r="Q1711" s="153">
        <v>0.17840953471999998</v>
      </c>
      <c r="R1711" s="153">
        <v>0.10789896512000001</v>
      </c>
      <c r="S1711" s="153">
        <v>0.17735004557</v>
      </c>
      <c r="T1711" s="153">
        <v>0.33671928671000001</v>
      </c>
      <c r="U1711" s="153">
        <v>0.78463967950000002</v>
      </c>
      <c r="V1711" s="153">
        <v>1.7217890675</v>
      </c>
      <c r="W1711" s="153">
        <v>0.81035830119999996</v>
      </c>
      <c r="X1711" s="153">
        <v>0.68652249036000002</v>
      </c>
      <c r="Y1711" s="153">
        <v>0.78775515325000001</v>
      </c>
      <c r="Z1711" s="153">
        <v>6.2602999724999997E-2</v>
      </c>
      <c r="AA1711" s="153">
        <v>6.4802363803000002E-2</v>
      </c>
      <c r="AB1711" s="178">
        <v>-0.32710536976999999</v>
      </c>
      <c r="AC1711" s="177">
        <v>0.1156704185</v>
      </c>
      <c r="AD1711" s="153">
        <v>-6.685302873E-2</v>
      </c>
      <c r="AE1711" s="153">
        <v>-0.12436606498</v>
      </c>
      <c r="AF1711" s="181">
        <v>21.171987999999999</v>
      </c>
      <c r="AG1711" s="180">
        <v>86569.257329999993</v>
      </c>
      <c r="AH1711" s="180">
        <v>-13324.32252</v>
      </c>
      <c r="AI1711" s="128" t="s">
        <v>46</v>
      </c>
      <c r="AJ1711" s="128" t="s">
        <v>46</v>
      </c>
      <c r="AK1711" s="128" t="s">
        <v>46</v>
      </c>
    </row>
    <row r="1712" spans="1:37" ht="14.75" customHeight="1" x14ac:dyDescent="0.35">
      <c r="A1712" s="8"/>
      <c r="B1712" s="129">
        <v>8543313000106</v>
      </c>
      <c r="C1712" s="125" t="s">
        <v>9517</v>
      </c>
      <c r="D1712" s="122" t="s">
        <v>3393</v>
      </c>
      <c r="E1712" s="126" t="s">
        <v>2793</v>
      </c>
      <c r="F1712" s="126" t="s">
        <v>163</v>
      </c>
      <c r="G1712" s="126" t="s">
        <v>3547</v>
      </c>
      <c r="H1712" s="127">
        <v>300000</v>
      </c>
      <c r="I1712" s="127">
        <v>1000</v>
      </c>
      <c r="J1712" s="127">
        <v>10000</v>
      </c>
      <c r="K1712" s="126" t="s">
        <v>215</v>
      </c>
      <c r="L1712" s="126" t="s">
        <v>216</v>
      </c>
      <c r="M1712" s="153">
        <v>3.2000000000000002E-3</v>
      </c>
      <c r="N1712" s="128" t="s">
        <v>9518</v>
      </c>
      <c r="O1712" s="155">
        <v>39966</v>
      </c>
      <c r="P1712" s="153">
        <v>1.2378953905E-2</v>
      </c>
      <c r="Q1712" s="153">
        <v>0.10937342252</v>
      </c>
      <c r="R1712" s="153">
        <v>0.13528957872</v>
      </c>
      <c r="S1712" s="153">
        <v>0.28923429838000003</v>
      </c>
      <c r="T1712" s="153">
        <v>0.44704624498000001</v>
      </c>
      <c r="U1712" s="153">
        <v>1.0147263478999999</v>
      </c>
      <c r="V1712" s="153">
        <v>1.0555375498999999</v>
      </c>
      <c r="W1712" s="153">
        <v>1.0160712204</v>
      </c>
      <c r="X1712" s="153">
        <v>1.1196267256000001</v>
      </c>
      <c r="Y1712" s="153">
        <v>1.0458651973000002</v>
      </c>
      <c r="Z1712" s="153">
        <v>3.3354444856999997E-3</v>
      </c>
      <c r="AA1712" s="153">
        <v>5.2482399896999999E-3</v>
      </c>
      <c r="AB1712" s="178">
        <v>0.59530397278000002</v>
      </c>
      <c r="AC1712" s="177">
        <v>0.98929402320000004</v>
      </c>
      <c r="AD1712" s="153">
        <v>-1.1147233010000001E-3</v>
      </c>
      <c r="AE1712" s="153">
        <v>-2.6424653794999999E-2</v>
      </c>
      <c r="AF1712" s="181">
        <v>48.392941</v>
      </c>
      <c r="AG1712" s="180">
        <v>305307.90860999998</v>
      </c>
      <c r="AH1712" s="180">
        <v>-34378.398549999998</v>
      </c>
      <c r="AI1712" s="128" t="s">
        <v>46</v>
      </c>
      <c r="AJ1712" s="128" t="s">
        <v>46</v>
      </c>
      <c r="AK1712" s="128" t="s">
        <v>46</v>
      </c>
    </row>
    <row r="1713" spans="1:37" ht="14.75" customHeight="1" x14ac:dyDescent="0.35">
      <c r="A1713" s="8"/>
      <c r="B1713" s="129">
        <v>1271827000100</v>
      </c>
      <c r="C1713" s="125" t="s">
        <v>9519</v>
      </c>
      <c r="D1713" s="122" t="s">
        <v>3394</v>
      </c>
      <c r="E1713" s="126" t="s">
        <v>2793</v>
      </c>
      <c r="F1713" s="126" t="s">
        <v>163</v>
      </c>
      <c r="G1713" s="126" t="s">
        <v>4507</v>
      </c>
      <c r="H1713" s="127">
        <v>5000</v>
      </c>
      <c r="I1713" s="127">
        <v>1</v>
      </c>
      <c r="J1713" s="127">
        <v>1</v>
      </c>
      <c r="K1713" s="126" t="s">
        <v>215</v>
      </c>
      <c r="L1713" s="126" t="s">
        <v>215</v>
      </c>
      <c r="M1713" s="153">
        <v>3.7000000000000002E-3</v>
      </c>
      <c r="N1713" s="128" t="s">
        <v>46</v>
      </c>
      <c r="O1713" s="155">
        <v>35243</v>
      </c>
      <c r="P1713" s="153">
        <v>1.1025469591999999E-2</v>
      </c>
      <c r="Q1713" s="153">
        <v>9.2893968994999992E-2</v>
      </c>
      <c r="R1713" s="153">
        <v>0.12148431111000001</v>
      </c>
      <c r="S1713" s="153">
        <v>0.23943092069999999</v>
      </c>
      <c r="T1713" s="153">
        <v>0.40194845205000002</v>
      </c>
      <c r="U1713" s="153">
        <v>0.90377866980999999</v>
      </c>
      <c r="V1713" s="153">
        <v>0.89649816361000001</v>
      </c>
      <c r="W1713" s="153">
        <v>0.91238891737000005</v>
      </c>
      <c r="X1713" s="153">
        <v>0.92683772037000001</v>
      </c>
      <c r="Y1713" s="153">
        <v>0.94035885957000009</v>
      </c>
      <c r="Z1713" s="153">
        <v>6.0314463021999996E-3</v>
      </c>
      <c r="AA1713" s="153">
        <v>5.0980796137000003E-2</v>
      </c>
      <c r="AB1713" s="178">
        <v>-1.7238263667</v>
      </c>
      <c r="AC1713" s="177">
        <v>3.8060643432000003E-2</v>
      </c>
      <c r="AD1713" s="153">
        <v>-1.9035139227999999E-3</v>
      </c>
      <c r="AE1713" s="153">
        <v>-0.21101832917999999</v>
      </c>
      <c r="AF1713" s="181">
        <v>413.076775</v>
      </c>
      <c r="AG1713" s="180">
        <v>269315.73904999997</v>
      </c>
      <c r="AH1713" s="180">
        <v>-52480.12631</v>
      </c>
      <c r="AI1713" s="128" t="s">
        <v>46</v>
      </c>
      <c r="AJ1713" s="128" t="s">
        <v>46</v>
      </c>
      <c r="AK1713" s="128" t="s">
        <v>46</v>
      </c>
    </row>
    <row r="1714" spans="1:37" ht="14.75" customHeight="1" x14ac:dyDescent="0.35">
      <c r="A1714" s="8"/>
      <c r="B1714" s="129">
        <v>27884230000117</v>
      </c>
      <c r="C1714" s="125" t="s">
        <v>9520</v>
      </c>
      <c r="D1714" s="122"/>
      <c r="E1714" s="126" t="s">
        <v>2793</v>
      </c>
      <c r="F1714" s="126" t="s">
        <v>163</v>
      </c>
      <c r="G1714" s="126" t="s">
        <v>4598</v>
      </c>
      <c r="H1714" s="127">
        <v>5000</v>
      </c>
      <c r="I1714" s="127">
        <v>1</v>
      </c>
      <c r="J1714" s="127">
        <v>5000</v>
      </c>
      <c r="K1714" s="126" t="s">
        <v>216</v>
      </c>
      <c r="L1714" s="126" t="s">
        <v>7441</v>
      </c>
      <c r="M1714" s="153">
        <v>3.9000000000000003E-3</v>
      </c>
      <c r="N1714" s="128" t="s">
        <v>46</v>
      </c>
      <c r="O1714" s="155">
        <v>42943</v>
      </c>
      <c r="P1714" s="153">
        <v>4.0392377359E-3</v>
      </c>
      <c r="Q1714" s="153">
        <v>9.7543887204999999E-2</v>
      </c>
      <c r="R1714" s="153">
        <v>2.875813344E-2</v>
      </c>
      <c r="S1714" s="153">
        <v>6.1521971905999999E-2</v>
      </c>
      <c r="T1714" s="153">
        <v>0.16414994621999998</v>
      </c>
      <c r="U1714" s="153">
        <v>0.33110398406000002</v>
      </c>
      <c r="V1714" s="153">
        <v>0.94137344648999999</v>
      </c>
      <c r="W1714" s="153">
        <v>0.21598346317</v>
      </c>
      <c r="X1714" s="153">
        <v>0.23815171418999997</v>
      </c>
      <c r="Y1714" s="153">
        <v>0.38402898540000002</v>
      </c>
      <c r="Z1714" s="153">
        <v>7.3732537321999997E-2</v>
      </c>
      <c r="AA1714" s="153">
        <v>9.8540011156999993E-2</v>
      </c>
      <c r="AB1714" s="178">
        <v>-1.2225568733000001</v>
      </c>
      <c r="AC1714" s="177">
        <v>-4.2455953322999999E-2</v>
      </c>
      <c r="AD1714" s="153">
        <v>-7.6870143975999991E-2</v>
      </c>
      <c r="AE1714" s="153">
        <v>-0.18637043168999998</v>
      </c>
      <c r="AF1714" s="181">
        <v>18.055734000000001</v>
      </c>
      <c r="AG1714" s="180">
        <v>80578.825500000006</v>
      </c>
      <c r="AH1714" s="180">
        <v>-16062.30953</v>
      </c>
      <c r="AI1714" s="128" t="s">
        <v>46</v>
      </c>
      <c r="AJ1714" s="128" t="s">
        <v>46</v>
      </c>
      <c r="AK1714" s="128" t="s">
        <v>46</v>
      </c>
    </row>
    <row r="1715" spans="1:37" ht="14.75" customHeight="1" x14ac:dyDescent="0.35">
      <c r="A1715" s="8"/>
      <c r="B1715" s="129">
        <v>8927393000195</v>
      </c>
      <c r="C1715" s="125" t="s">
        <v>9521</v>
      </c>
      <c r="D1715" s="122" t="s">
        <v>3394</v>
      </c>
      <c r="E1715" s="126" t="s">
        <v>2793</v>
      </c>
      <c r="F1715" s="126" t="s">
        <v>163</v>
      </c>
      <c r="G1715" s="126" t="s">
        <v>4598</v>
      </c>
      <c r="H1715" s="127">
        <v>5000</v>
      </c>
      <c r="I1715" s="127">
        <v>1</v>
      </c>
      <c r="J1715" s="127">
        <v>5000</v>
      </c>
      <c r="K1715" s="126" t="s">
        <v>215</v>
      </c>
      <c r="L1715" s="126" t="s">
        <v>216</v>
      </c>
      <c r="M1715" s="153">
        <v>3.9000000000000003E-3</v>
      </c>
      <c r="N1715" s="128" t="s">
        <v>46</v>
      </c>
      <c r="O1715" s="155">
        <v>39365</v>
      </c>
      <c r="P1715" s="153">
        <v>4.9957232822999999E-3</v>
      </c>
      <c r="Q1715" s="153">
        <v>9.0765671962999991E-2</v>
      </c>
      <c r="R1715" s="153">
        <v>5.4350205737000001E-2</v>
      </c>
      <c r="S1715" s="153">
        <v>0.10866740593999999</v>
      </c>
      <c r="T1715" s="153">
        <v>0.22581103144</v>
      </c>
      <c r="U1715" s="153">
        <v>0.40950891978999998</v>
      </c>
      <c r="V1715" s="153">
        <v>0.87595846226000007</v>
      </c>
      <c r="W1715" s="153">
        <v>0.40818871932</v>
      </c>
      <c r="X1715" s="153">
        <v>0.42065181268000001</v>
      </c>
      <c r="Y1715" s="153">
        <v>0.52828516422000005</v>
      </c>
      <c r="Z1715" s="153">
        <v>4.9895157218000002E-2</v>
      </c>
      <c r="AA1715" s="153">
        <v>6.8785281217999997E-2</v>
      </c>
      <c r="AB1715" s="178">
        <v>-1.3777780211999999</v>
      </c>
      <c r="AC1715" s="177">
        <v>0.14305464848999999</v>
      </c>
      <c r="AD1715" s="153">
        <v>-4.5193245706000001E-2</v>
      </c>
      <c r="AE1715" s="153">
        <v>-0.14688973164999999</v>
      </c>
      <c r="AF1715" s="181">
        <v>61.543303999999999</v>
      </c>
      <c r="AG1715" s="180">
        <v>461324.53266999999</v>
      </c>
      <c r="AH1715" s="180">
        <v>-117879.03575</v>
      </c>
      <c r="AI1715" s="128" t="s">
        <v>46</v>
      </c>
      <c r="AJ1715" s="128" t="s">
        <v>46</v>
      </c>
      <c r="AK1715" s="128" t="s">
        <v>46</v>
      </c>
    </row>
    <row r="1716" spans="1:37" ht="14.75" customHeight="1" x14ac:dyDescent="0.35">
      <c r="A1716" s="8"/>
      <c r="B1716" s="129">
        <v>829288000101</v>
      </c>
      <c r="C1716" s="125" t="s">
        <v>9522</v>
      </c>
      <c r="D1716" s="122" t="s">
        <v>3394</v>
      </c>
      <c r="E1716" s="126" t="s">
        <v>2793</v>
      </c>
      <c r="F1716" s="126" t="s">
        <v>163</v>
      </c>
      <c r="G1716" s="126" t="s">
        <v>3570</v>
      </c>
      <c r="H1716" s="127">
        <v>5000</v>
      </c>
      <c r="I1716" s="127">
        <v>1000</v>
      </c>
      <c r="J1716" s="127">
        <v>1</v>
      </c>
      <c r="K1716" s="126" t="s">
        <v>215</v>
      </c>
      <c r="L1716" s="126" t="s">
        <v>215</v>
      </c>
      <c r="M1716" s="153">
        <v>2.8999999999999998E-3</v>
      </c>
      <c r="N1716" s="128" t="s">
        <v>46</v>
      </c>
      <c r="O1716" s="155">
        <v>34974</v>
      </c>
      <c r="P1716" s="153">
        <v>1.2310222517000001E-2</v>
      </c>
      <c r="Q1716" s="153">
        <v>0.10416365653</v>
      </c>
      <c r="R1716" s="153">
        <v>0.13255658132000001</v>
      </c>
      <c r="S1716" s="153">
        <v>0.26633942117999998</v>
      </c>
      <c r="T1716" s="153">
        <v>0.42494896765999995</v>
      </c>
      <c r="U1716" s="153">
        <v>1.0090923056000001</v>
      </c>
      <c r="V1716" s="153">
        <v>1.0052593059000001</v>
      </c>
      <c r="W1716" s="153">
        <v>0.9955454709599999</v>
      </c>
      <c r="X1716" s="153">
        <v>1.0310005960999999</v>
      </c>
      <c r="Y1716" s="153">
        <v>0.99416859192999996</v>
      </c>
      <c r="Z1716" s="153">
        <v>1.0700248745000001E-3</v>
      </c>
      <c r="AA1716" s="153">
        <v>4.6430323167999995E-3</v>
      </c>
      <c r="AB1716" s="178">
        <v>-0.90921544401999999</v>
      </c>
      <c r="AC1716" s="177">
        <v>-0.17116014638999999</v>
      </c>
      <c r="AD1716" s="153">
        <v>0</v>
      </c>
      <c r="AE1716" s="153">
        <v>-8.1657512242999993E-3</v>
      </c>
      <c r="AF1716" s="181">
        <v>518.04347600000006</v>
      </c>
      <c r="AG1716" s="180">
        <v>2901584.5918999999</v>
      </c>
      <c r="AH1716" s="180">
        <v>-232282.30778999999</v>
      </c>
      <c r="AI1716" s="128" t="s">
        <v>46</v>
      </c>
      <c r="AJ1716" s="128" t="s">
        <v>46</v>
      </c>
      <c r="AK1716" s="128" t="s">
        <v>46</v>
      </c>
    </row>
    <row r="1717" spans="1:37" ht="14.75" customHeight="1" x14ac:dyDescent="0.35">
      <c r="A1717" s="8"/>
      <c r="B1717" s="129">
        <v>9488688000175</v>
      </c>
      <c r="C1717" s="125" t="s">
        <v>9523</v>
      </c>
      <c r="D1717" s="122"/>
      <c r="E1717" s="126" t="s">
        <v>2793</v>
      </c>
      <c r="F1717" s="126" t="s">
        <v>163</v>
      </c>
      <c r="G1717" s="126" t="s">
        <v>6822</v>
      </c>
      <c r="H1717" s="127">
        <v>5000</v>
      </c>
      <c r="I1717" s="127">
        <v>1000</v>
      </c>
      <c r="J1717" s="127">
        <v>1000</v>
      </c>
      <c r="K1717" s="126" t="s">
        <v>215</v>
      </c>
      <c r="L1717" s="126" t="s">
        <v>215</v>
      </c>
      <c r="M1717" s="153">
        <v>1.7000000000000001E-3</v>
      </c>
      <c r="N1717" s="128" t="s">
        <v>46</v>
      </c>
      <c r="O1717" s="155">
        <v>39741</v>
      </c>
      <c r="P1717" s="153">
        <v>1.2048690325E-2</v>
      </c>
      <c r="Q1717" s="153">
        <v>0.10244227455</v>
      </c>
      <c r="R1717" s="153">
        <v>0.13128966710000001</v>
      </c>
      <c r="S1717" s="153">
        <v>0.25456787871999997</v>
      </c>
      <c r="T1717" s="153">
        <v>0.42137785885000001</v>
      </c>
      <c r="U1717" s="153">
        <v>0.98765401547999998</v>
      </c>
      <c r="V1717" s="153">
        <v>0.98864664745999997</v>
      </c>
      <c r="W1717" s="153">
        <v>0.98603050987000007</v>
      </c>
      <c r="X1717" s="153">
        <v>0.98543292446999997</v>
      </c>
      <c r="Y1717" s="153">
        <v>0.98581397880999999</v>
      </c>
      <c r="Z1717" s="153">
        <v>8.9975793318000001E-4</v>
      </c>
      <c r="AA1717" s="153">
        <v>2.0469346454000002E-3</v>
      </c>
      <c r="AB1717" s="178">
        <v>-5.3669432082000004</v>
      </c>
      <c r="AC1717" s="177">
        <v>-6.1073385115000001</v>
      </c>
      <c r="AD1717" s="153">
        <v>0</v>
      </c>
      <c r="AE1717" s="153">
        <v>-1.7016210064000001E-3</v>
      </c>
      <c r="AF1717" s="181">
        <v>45.925462000000003</v>
      </c>
      <c r="AG1717" s="180">
        <v>2255997.3991999999</v>
      </c>
      <c r="AH1717" s="180">
        <v>-350050.97175999999</v>
      </c>
      <c r="AI1717" s="128" t="s">
        <v>46</v>
      </c>
      <c r="AJ1717" s="128" t="s">
        <v>46</v>
      </c>
      <c r="AK1717" s="128" t="s">
        <v>46</v>
      </c>
    </row>
    <row r="1718" spans="1:37" ht="14.75" customHeight="1" x14ac:dyDescent="0.35">
      <c r="A1718" s="8"/>
      <c r="B1718" s="129">
        <v>29152383000103</v>
      </c>
      <c r="C1718" s="125" t="s">
        <v>9524</v>
      </c>
      <c r="D1718" s="122" t="s">
        <v>3394</v>
      </c>
      <c r="E1718" s="126" t="s">
        <v>2793</v>
      </c>
      <c r="F1718" s="126" t="s">
        <v>163</v>
      </c>
      <c r="G1718" s="126" t="s">
        <v>3570</v>
      </c>
      <c r="H1718" s="127">
        <v>5000</v>
      </c>
      <c r="I1718" s="127">
        <v>1</v>
      </c>
      <c r="J1718" s="127">
        <v>1</v>
      </c>
      <c r="K1718" s="126" t="s">
        <v>215</v>
      </c>
      <c r="L1718" s="126" t="s">
        <v>215</v>
      </c>
      <c r="M1718" s="153">
        <v>2.2000000000000001E-3</v>
      </c>
      <c r="N1718" s="128" t="s">
        <v>46</v>
      </c>
      <c r="O1718" s="155">
        <v>43231</v>
      </c>
      <c r="P1718" s="153">
        <v>1.2406356744000001E-2</v>
      </c>
      <c r="Q1718" s="153">
        <v>0.10459115363</v>
      </c>
      <c r="R1718" s="153">
        <v>0.13311697265</v>
      </c>
      <c r="S1718" s="153">
        <v>0.26806695553999998</v>
      </c>
      <c r="T1718" s="153">
        <v>0.42760292008999995</v>
      </c>
      <c r="U1718" s="153">
        <v>1.0169726106000001</v>
      </c>
      <c r="V1718" s="153">
        <v>1.0093849813</v>
      </c>
      <c r="W1718" s="153">
        <v>0.99975420244999991</v>
      </c>
      <c r="X1718" s="153">
        <v>1.0376878861000001</v>
      </c>
      <c r="Y1718" s="153">
        <v>1.0003775166</v>
      </c>
      <c r="Z1718" s="153">
        <v>1.0807054762E-3</v>
      </c>
      <c r="AA1718" s="153">
        <v>4.0110532197999999E-3</v>
      </c>
      <c r="AB1718" s="178">
        <v>-4.8355601605E-2</v>
      </c>
      <c r="AC1718" s="177">
        <v>0.43196383684</v>
      </c>
      <c r="AD1718" s="153">
        <v>0</v>
      </c>
      <c r="AE1718" s="153">
        <v>-8.1922464954999989E-3</v>
      </c>
      <c r="AF1718" s="181">
        <v>18.570993999999999</v>
      </c>
      <c r="AG1718" s="180">
        <v>19157620.736000001</v>
      </c>
      <c r="AH1718" s="180">
        <v>-2107602.1800000002</v>
      </c>
      <c r="AI1718" s="128" t="s">
        <v>46</v>
      </c>
      <c r="AJ1718" s="128" t="s">
        <v>46</v>
      </c>
      <c r="AK1718" s="128" t="s">
        <v>46</v>
      </c>
    </row>
    <row r="1719" spans="1:37" ht="14.75" customHeight="1" x14ac:dyDescent="0.35">
      <c r="A1719" s="8"/>
      <c r="B1719" s="129">
        <v>26199425000165</v>
      </c>
      <c r="C1719" s="125" t="s">
        <v>9525</v>
      </c>
      <c r="D1719" s="122" t="s">
        <v>3394</v>
      </c>
      <c r="E1719" s="126" t="s">
        <v>2793</v>
      </c>
      <c r="F1719" s="126" t="s">
        <v>163</v>
      </c>
      <c r="G1719" s="126" t="s">
        <v>3570</v>
      </c>
      <c r="H1719" s="127">
        <v>5000</v>
      </c>
      <c r="I1719" s="127">
        <v>1000</v>
      </c>
      <c r="J1719" s="127">
        <v>1</v>
      </c>
      <c r="K1719" s="126" t="s">
        <v>215</v>
      </c>
      <c r="L1719" s="126" t="s">
        <v>215</v>
      </c>
      <c r="M1719" s="153">
        <v>2.2000000000000001E-3</v>
      </c>
      <c r="N1719" s="128" t="s">
        <v>46</v>
      </c>
      <c r="O1719" s="155">
        <v>42716</v>
      </c>
      <c r="P1719" s="153">
        <v>1.2371694908999999E-2</v>
      </c>
      <c r="Q1719" s="153">
        <v>0.10436076435000001</v>
      </c>
      <c r="R1719" s="153">
        <v>0.13276026475</v>
      </c>
      <c r="S1719" s="153">
        <v>0.26729843778000001</v>
      </c>
      <c r="T1719" s="153">
        <v>0.42680861923999996</v>
      </c>
      <c r="U1719" s="153">
        <v>1.0141313143000001</v>
      </c>
      <c r="V1719" s="153">
        <v>1.0071615478</v>
      </c>
      <c r="W1719" s="153">
        <v>0.99707520352000001</v>
      </c>
      <c r="X1719" s="153">
        <v>1.0347129519</v>
      </c>
      <c r="Y1719" s="153">
        <v>0.99851924890999999</v>
      </c>
      <c r="Z1719" s="153">
        <v>1.0863839570000001E-3</v>
      </c>
      <c r="AA1719" s="153">
        <v>3.7691557107000003E-3</v>
      </c>
      <c r="AB1719" s="178">
        <v>-0.57446351001999996</v>
      </c>
      <c r="AC1719" s="177">
        <v>0.30448415194</v>
      </c>
      <c r="AD1719" s="153">
        <v>0</v>
      </c>
      <c r="AE1719" s="153">
        <v>-8.2370627699999994E-3</v>
      </c>
      <c r="AF1719" s="181">
        <v>20.993155999999999</v>
      </c>
      <c r="AG1719" s="180">
        <v>97454.998879999999</v>
      </c>
      <c r="AH1719" s="180">
        <v>-26544.867139999998</v>
      </c>
      <c r="AI1719" s="128" t="s">
        <v>46</v>
      </c>
      <c r="AJ1719" s="128" t="s">
        <v>46</v>
      </c>
      <c r="AK1719" s="128" t="s">
        <v>46</v>
      </c>
    </row>
    <row r="1720" spans="1:37" ht="14.75" customHeight="1" x14ac:dyDescent="0.35">
      <c r="A1720" s="8"/>
      <c r="B1720" s="129">
        <v>26199519000134</v>
      </c>
      <c r="C1720" s="125" t="s">
        <v>9526</v>
      </c>
      <c r="D1720" s="122" t="s">
        <v>3393</v>
      </c>
      <c r="E1720" s="126" t="s">
        <v>2793</v>
      </c>
      <c r="F1720" s="126" t="s">
        <v>163</v>
      </c>
      <c r="G1720" s="126" t="s">
        <v>3570</v>
      </c>
      <c r="H1720" s="127">
        <v>1</v>
      </c>
      <c r="I1720" s="127">
        <v>1</v>
      </c>
      <c r="J1720" s="127">
        <v>1</v>
      </c>
      <c r="K1720" s="126" t="s">
        <v>215</v>
      </c>
      <c r="L1720" s="126" t="s">
        <v>215</v>
      </c>
      <c r="M1720" s="153">
        <v>2.7000000000000001E-3</v>
      </c>
      <c r="N1720" s="128" t="s">
        <v>46</v>
      </c>
      <c r="O1720" s="155">
        <v>42704</v>
      </c>
      <c r="P1720" s="153">
        <v>1.2336057216E-2</v>
      </c>
      <c r="Q1720" s="153">
        <v>0.10427549016</v>
      </c>
      <c r="R1720" s="153">
        <v>0.13267132454</v>
      </c>
      <c r="S1720" s="153">
        <v>0.26667073340000003</v>
      </c>
      <c r="T1720" s="153">
        <v>0.42552012973999997</v>
      </c>
      <c r="U1720" s="153">
        <v>1.0112100249</v>
      </c>
      <c r="V1720" s="153">
        <v>1.0063385863000001</v>
      </c>
      <c r="W1720" s="153">
        <v>0.99640723201000003</v>
      </c>
      <c r="X1720" s="153">
        <v>1.0322831066</v>
      </c>
      <c r="Y1720" s="153">
        <v>0.99550482626000003</v>
      </c>
      <c r="Z1720" s="153">
        <v>1.0748904205000001E-3</v>
      </c>
      <c r="AA1720" s="153">
        <v>3.5663082989E-3</v>
      </c>
      <c r="AB1720" s="178">
        <v>-0.72824736635999998</v>
      </c>
      <c r="AC1720" s="177">
        <v>7.7735275526E-2</v>
      </c>
      <c r="AD1720" s="153">
        <v>0</v>
      </c>
      <c r="AE1720" s="153">
        <v>-7.6275771318999996E-3</v>
      </c>
      <c r="AF1720" s="181">
        <v>20.951632</v>
      </c>
      <c r="AG1720" s="180">
        <v>77962170.429000005</v>
      </c>
      <c r="AH1720" s="180">
        <v>1632166.4387000001</v>
      </c>
      <c r="AI1720" s="128" t="s">
        <v>46</v>
      </c>
      <c r="AJ1720" s="128" t="s">
        <v>46</v>
      </c>
      <c r="AK1720" s="128" t="s">
        <v>46</v>
      </c>
    </row>
    <row r="1721" spans="1:37" ht="14.75" customHeight="1" x14ac:dyDescent="0.35">
      <c r="A1721" s="8"/>
      <c r="B1721" s="129">
        <v>41745741000189</v>
      </c>
      <c r="C1721" s="125" t="s">
        <v>9527</v>
      </c>
      <c r="D1721" s="122"/>
      <c r="E1721" s="126" t="s">
        <v>2793</v>
      </c>
      <c r="F1721" s="126" t="s">
        <v>163</v>
      </c>
      <c r="G1721" s="126" t="s">
        <v>3570</v>
      </c>
      <c r="H1721" s="127">
        <v>1</v>
      </c>
      <c r="I1721" s="127">
        <v>1</v>
      </c>
      <c r="J1721" s="127">
        <v>1</v>
      </c>
      <c r="K1721" s="126" t="s">
        <v>215</v>
      </c>
      <c r="L1721" s="126" t="s">
        <v>215</v>
      </c>
      <c r="M1721" s="153">
        <v>3.0000000000000001E-3</v>
      </c>
      <c r="N1721" s="128" t="s">
        <v>46</v>
      </c>
      <c r="O1721" s="155">
        <v>44498</v>
      </c>
      <c r="P1721" s="153">
        <v>1.2298435538E-2</v>
      </c>
      <c r="Q1721" s="153">
        <v>0.10403291528</v>
      </c>
      <c r="R1721" s="153">
        <v>0.13215333445999999</v>
      </c>
      <c r="S1721" s="153">
        <v>0.26539290297000001</v>
      </c>
      <c r="T1721" s="153">
        <v>0.42308338523000005</v>
      </c>
      <c r="U1721" s="153">
        <v>1.0081261046000001</v>
      </c>
      <c r="V1721" s="153">
        <v>1.0039975524</v>
      </c>
      <c r="W1721" s="153">
        <v>0.99251694850000005</v>
      </c>
      <c r="X1721" s="153">
        <v>1.0273366215999999</v>
      </c>
      <c r="Y1721" s="153">
        <v>0.98980405971999996</v>
      </c>
      <c r="Z1721" s="153">
        <v>1.0918372600999999E-3</v>
      </c>
      <c r="AA1721" s="153">
        <v>3.8533210275000004E-3</v>
      </c>
      <c r="AB1721" s="178">
        <v>-1.4456105455999999</v>
      </c>
      <c r="AC1721" s="177">
        <v>0.15101988855000001</v>
      </c>
      <c r="AD1721" s="153">
        <v>0</v>
      </c>
      <c r="AE1721" s="153">
        <v>-7.6359356393E-3</v>
      </c>
      <c r="AF1721" s="181">
        <v>15.7921853</v>
      </c>
      <c r="AG1721" s="180">
        <v>612352.23568000004</v>
      </c>
      <c r="AH1721" s="180">
        <v>18996.291379999999</v>
      </c>
      <c r="AI1721" s="128" t="s">
        <v>46</v>
      </c>
      <c r="AJ1721" s="128" t="s">
        <v>46</v>
      </c>
      <c r="AK1721" s="128" t="s">
        <v>46</v>
      </c>
    </row>
    <row r="1722" spans="1:37" ht="14.75" customHeight="1" x14ac:dyDescent="0.35">
      <c r="A1722" s="8"/>
      <c r="B1722" s="129">
        <v>2939538000191</v>
      </c>
      <c r="C1722" s="125" t="s">
        <v>9528</v>
      </c>
      <c r="D1722" s="122"/>
      <c r="E1722" s="126" t="s">
        <v>2793</v>
      </c>
      <c r="F1722" s="126" t="s">
        <v>163</v>
      </c>
      <c r="G1722" s="126" t="s">
        <v>3570</v>
      </c>
      <c r="H1722" s="127">
        <v>1000</v>
      </c>
      <c r="I1722" s="127">
        <v>100</v>
      </c>
      <c r="J1722" s="127">
        <v>100</v>
      </c>
      <c r="K1722" s="126" t="s">
        <v>215</v>
      </c>
      <c r="L1722" s="126" t="s">
        <v>215</v>
      </c>
      <c r="M1722" s="153">
        <v>1.7000000000000001E-2</v>
      </c>
      <c r="N1722" s="128" t="s">
        <v>46</v>
      </c>
      <c r="O1722" s="155">
        <v>36328</v>
      </c>
      <c r="P1722" s="153">
        <v>1.0742521836000002E-2</v>
      </c>
      <c r="Q1722" s="153">
        <v>9.0077980077999997E-2</v>
      </c>
      <c r="R1722" s="153">
        <v>0.11482447025</v>
      </c>
      <c r="S1722" s="153">
        <v>0.22166065952</v>
      </c>
      <c r="T1722" s="153">
        <v>0.36673754952000004</v>
      </c>
      <c r="U1722" s="153">
        <v>0.88058490516999999</v>
      </c>
      <c r="V1722" s="153">
        <v>0.86932170727000002</v>
      </c>
      <c r="W1722" s="153">
        <v>0.86237122424000001</v>
      </c>
      <c r="X1722" s="153">
        <v>0.85804899284000002</v>
      </c>
      <c r="Y1722" s="153">
        <v>0.85798291314999997</v>
      </c>
      <c r="Z1722" s="153">
        <v>9.2621418799999997E-4</v>
      </c>
      <c r="AA1722" s="153">
        <v>3.5558953445E-3</v>
      </c>
      <c r="AB1722" s="178">
        <v>-37.881188322</v>
      </c>
      <c r="AC1722" s="177">
        <v>-12.612814347</v>
      </c>
      <c r="AD1722" s="153">
        <v>0</v>
      </c>
      <c r="AE1722" s="153">
        <v>-1.0401925069E-2</v>
      </c>
      <c r="AF1722" s="181">
        <v>89.421811000000005</v>
      </c>
      <c r="AG1722" s="180">
        <v>118906.57884</v>
      </c>
      <c r="AH1722" s="180">
        <v>-6241.3155800000004</v>
      </c>
      <c r="AI1722" s="128" t="s">
        <v>46</v>
      </c>
      <c r="AJ1722" s="128" t="s">
        <v>46</v>
      </c>
      <c r="AK1722" s="128" t="s">
        <v>46</v>
      </c>
    </row>
    <row r="1723" spans="1:37" ht="14.75" customHeight="1" x14ac:dyDescent="0.35">
      <c r="A1723" s="8"/>
      <c r="B1723" s="129">
        <v>52841864000130</v>
      </c>
      <c r="C1723" s="125" t="s">
        <v>9529</v>
      </c>
      <c r="D1723" s="122"/>
      <c r="E1723" s="126" t="s">
        <v>2793</v>
      </c>
      <c r="F1723" s="126" t="s">
        <v>163</v>
      </c>
      <c r="G1723" s="126" t="s">
        <v>3547</v>
      </c>
      <c r="H1723" s="127">
        <v>3000000</v>
      </c>
      <c r="I1723" s="127">
        <v>1</v>
      </c>
      <c r="J1723" s="127">
        <v>3000000</v>
      </c>
      <c r="K1723" s="126" t="s">
        <v>8021</v>
      </c>
      <c r="L1723" s="126" t="s">
        <v>7433</v>
      </c>
      <c r="M1723" s="153">
        <v>3.7000000000000002E-3</v>
      </c>
      <c r="N1723" s="128" t="s">
        <v>3373</v>
      </c>
      <c r="O1723" s="155">
        <v>45251</v>
      </c>
      <c r="P1723" s="153">
        <v>2.5725302456999999E-2</v>
      </c>
      <c r="Q1723" s="153">
        <v>0.13684363032999999</v>
      </c>
      <c r="R1723" s="153">
        <v>0.16764579300000002</v>
      </c>
      <c r="S1723" s="153" t="s">
        <v>46</v>
      </c>
      <c r="T1723" s="153" t="s">
        <v>46</v>
      </c>
      <c r="U1723" s="153">
        <v>2.1087518714</v>
      </c>
      <c r="V1723" s="153">
        <v>1.3206461583999998</v>
      </c>
      <c r="W1723" s="153">
        <v>1.2590775069</v>
      </c>
      <c r="X1723" s="153" t="s">
        <v>46</v>
      </c>
      <c r="Y1723" s="153" t="s">
        <v>46</v>
      </c>
      <c r="Z1723" s="153">
        <v>1.4981241976999999E-2</v>
      </c>
      <c r="AA1723" s="153">
        <v>1.1739461525999998E-2</v>
      </c>
      <c r="AB1723" s="178">
        <v>2.0654658240999999</v>
      </c>
      <c r="AC1723" s="177">
        <v>2.6578063995000001</v>
      </c>
      <c r="AD1723" s="153">
        <v>-7.4308075862000002E-3</v>
      </c>
      <c r="AE1723" s="153">
        <v>-7.4308075862000002E-3</v>
      </c>
      <c r="AF1723" s="181">
        <v>1.3104009999999999</v>
      </c>
      <c r="AG1723" s="180">
        <v>2048512.6259999999</v>
      </c>
      <c r="AH1723" s="180">
        <v>-123682.5631</v>
      </c>
      <c r="AI1723" s="128" t="s">
        <v>46</v>
      </c>
      <c r="AJ1723" s="128" t="s">
        <v>46</v>
      </c>
      <c r="AK1723" s="128" t="s">
        <v>46</v>
      </c>
    </row>
    <row r="1724" spans="1:37" ht="14.75" customHeight="1" x14ac:dyDescent="0.35">
      <c r="A1724" s="8"/>
      <c r="B1724" s="129">
        <v>52841001000162</v>
      </c>
      <c r="C1724" s="125" t="s">
        <v>9530</v>
      </c>
      <c r="D1724" s="122"/>
      <c r="E1724" s="126" t="s">
        <v>2793</v>
      </c>
      <c r="F1724" s="126" t="s">
        <v>163</v>
      </c>
      <c r="G1724" s="126" t="s">
        <v>3547</v>
      </c>
      <c r="H1724" s="127">
        <v>3000000</v>
      </c>
      <c r="I1724" s="127">
        <v>1</v>
      </c>
      <c r="J1724" s="127">
        <v>3000000</v>
      </c>
      <c r="K1724" s="126" t="s">
        <v>8021</v>
      </c>
      <c r="L1724" s="126" t="s">
        <v>7433</v>
      </c>
      <c r="M1724" s="153">
        <v>3.7000000000000002E-3</v>
      </c>
      <c r="N1724" s="128" t="s">
        <v>8648</v>
      </c>
      <c r="O1724" s="155">
        <v>45247</v>
      </c>
      <c r="P1724" s="153">
        <v>1.722711255E-2</v>
      </c>
      <c r="Q1724" s="153">
        <v>0.12430212056000001</v>
      </c>
      <c r="R1724" s="153">
        <v>8.1721145850999988E-2</v>
      </c>
      <c r="S1724" s="153" t="s">
        <v>46</v>
      </c>
      <c r="T1724" s="153" t="s">
        <v>46</v>
      </c>
      <c r="U1724" s="153">
        <v>1.4121391144</v>
      </c>
      <c r="V1724" s="153">
        <v>1.1996109546</v>
      </c>
      <c r="W1724" s="153">
        <v>0.61375388397999997</v>
      </c>
      <c r="X1724" s="153" t="s">
        <v>46</v>
      </c>
      <c r="Y1724" s="153" t="s">
        <v>46</v>
      </c>
      <c r="Z1724" s="153">
        <v>5.8752793520999998E-2</v>
      </c>
      <c r="AA1724" s="153">
        <v>5.1180965813999994E-2</v>
      </c>
      <c r="AB1724" s="178">
        <v>-0.74849604281000004</v>
      </c>
      <c r="AC1724" s="177">
        <v>-0.82802636183</v>
      </c>
      <c r="AD1724" s="153">
        <v>-5.3670762329999996E-2</v>
      </c>
      <c r="AE1724" s="153">
        <v>-7.1327767324999999E-2</v>
      </c>
      <c r="AF1724" s="181">
        <v>1.140808</v>
      </c>
      <c r="AG1724" s="180">
        <v>1271834.9753</v>
      </c>
      <c r="AH1724" s="180">
        <v>81507.716209999999</v>
      </c>
      <c r="AI1724" s="128" t="s">
        <v>46</v>
      </c>
      <c r="AJ1724" s="128" t="s">
        <v>46</v>
      </c>
      <c r="AK1724" s="128" t="s">
        <v>46</v>
      </c>
    </row>
    <row r="1725" spans="1:37" ht="14.75" customHeight="1" x14ac:dyDescent="0.35">
      <c r="A1725" s="8"/>
      <c r="B1725" s="129">
        <v>54874513000150</v>
      </c>
      <c r="C1725" s="125" t="s">
        <v>9531</v>
      </c>
      <c r="D1725" s="122"/>
      <c r="E1725" s="126" t="s">
        <v>2793</v>
      </c>
      <c r="F1725" s="126" t="s">
        <v>163</v>
      </c>
      <c r="G1725" s="126" t="s">
        <v>3547</v>
      </c>
      <c r="H1725" s="127">
        <v>1</v>
      </c>
      <c r="I1725" s="127">
        <v>1</v>
      </c>
      <c r="J1725" s="127">
        <v>3000000</v>
      </c>
      <c r="K1725" s="126" t="s">
        <v>8021</v>
      </c>
      <c r="L1725" s="126" t="s">
        <v>7433</v>
      </c>
      <c r="M1725" s="153">
        <v>3.7000000000000002E-3</v>
      </c>
      <c r="N1725" s="128" t="s">
        <v>7431</v>
      </c>
      <c r="O1725" s="155">
        <v>45462</v>
      </c>
      <c r="P1725" s="153">
        <v>2.4688620256999999E-2</v>
      </c>
      <c r="Q1725" s="153">
        <v>0.13254392017</v>
      </c>
      <c r="R1725" s="153">
        <v>0.16346019755999999</v>
      </c>
      <c r="S1725" s="153" t="s">
        <v>46</v>
      </c>
      <c r="T1725" s="153" t="s">
        <v>46</v>
      </c>
      <c r="U1725" s="153">
        <v>2.0237730637000002</v>
      </c>
      <c r="V1725" s="153">
        <v>1.2791506523</v>
      </c>
      <c r="W1725" s="153">
        <v>1.2276422470999999</v>
      </c>
      <c r="X1725" s="153" t="s">
        <v>46</v>
      </c>
      <c r="Y1725" s="153" t="s">
        <v>46</v>
      </c>
      <c r="Z1725" s="153">
        <v>1.3077900430000001E-2</v>
      </c>
      <c r="AA1725" s="153">
        <v>1.1681685232000001E-2</v>
      </c>
      <c r="AB1725" s="178">
        <v>2.0805761129000002</v>
      </c>
      <c r="AC1725" s="177">
        <v>2.0364215549</v>
      </c>
      <c r="AD1725" s="153">
        <v>-6.9683001624999998E-3</v>
      </c>
      <c r="AE1725" s="153">
        <v>-6.9683001624999998E-3</v>
      </c>
      <c r="AF1725" s="181">
        <v>1.201389</v>
      </c>
      <c r="AG1725" s="180">
        <v>2640531.7377999998</v>
      </c>
      <c r="AH1725" s="180">
        <v>724497.24800999998</v>
      </c>
      <c r="AI1725" s="128" t="s">
        <v>46</v>
      </c>
      <c r="AJ1725" s="128" t="s">
        <v>46</v>
      </c>
      <c r="AK1725" s="128" t="s">
        <v>46</v>
      </c>
    </row>
    <row r="1726" spans="1:37" ht="14.75" customHeight="1" x14ac:dyDescent="0.35">
      <c r="A1726" s="8"/>
      <c r="B1726" s="129">
        <v>56069323000196</v>
      </c>
      <c r="C1726" s="125" t="s">
        <v>9532</v>
      </c>
      <c r="D1726" s="122"/>
      <c r="E1726" s="126" t="s">
        <v>2793</v>
      </c>
      <c r="F1726" s="126" t="s">
        <v>163</v>
      </c>
      <c r="G1726" s="126" t="s">
        <v>3547</v>
      </c>
      <c r="H1726" s="127">
        <v>1000000</v>
      </c>
      <c r="I1726" s="127">
        <v>1</v>
      </c>
      <c r="J1726" s="127">
        <v>1000000</v>
      </c>
      <c r="K1726" s="126" t="s">
        <v>8021</v>
      </c>
      <c r="L1726" s="126" t="s">
        <v>7433</v>
      </c>
      <c r="M1726" s="153">
        <v>3.7000000000000002E-3</v>
      </c>
      <c r="N1726" s="128" t="s">
        <v>7431</v>
      </c>
      <c r="O1726" s="155">
        <v>45503</v>
      </c>
      <c r="P1726" s="153">
        <v>2.4708473697000001E-2</v>
      </c>
      <c r="Q1726" s="153">
        <v>0.13277135836999998</v>
      </c>
      <c r="R1726" s="153">
        <v>0.16367615352000001</v>
      </c>
      <c r="S1726" s="153" t="s">
        <v>46</v>
      </c>
      <c r="T1726" s="153" t="s">
        <v>46</v>
      </c>
      <c r="U1726" s="153">
        <v>2.0254004878999998</v>
      </c>
      <c r="V1726" s="153">
        <v>1.2813456056000001</v>
      </c>
      <c r="W1726" s="153">
        <v>1.2292641504999999</v>
      </c>
      <c r="X1726" s="153" t="s">
        <v>46</v>
      </c>
      <c r="Y1726" s="153" t="s">
        <v>46</v>
      </c>
      <c r="Z1726" s="153">
        <v>1.3005484744E-2</v>
      </c>
      <c r="AA1726" s="153">
        <v>1.2140672849E-2</v>
      </c>
      <c r="AB1726" s="178">
        <v>2.1071488890999999</v>
      </c>
      <c r="AC1726" s="177">
        <v>2.0609453770999999</v>
      </c>
      <c r="AD1726" s="153">
        <v>-7.1107256534999998E-3</v>
      </c>
      <c r="AE1726" s="153">
        <v>-7.1107256534999998E-3</v>
      </c>
      <c r="AF1726" s="181">
        <v>1.1863049999999999</v>
      </c>
      <c r="AG1726" s="180">
        <v>805737.30822999997</v>
      </c>
      <c r="AH1726" s="180">
        <v>392845.38073999999</v>
      </c>
      <c r="AI1726" s="128" t="s">
        <v>46</v>
      </c>
      <c r="AJ1726" s="128" t="s">
        <v>46</v>
      </c>
      <c r="AK1726" s="128" t="s">
        <v>46</v>
      </c>
    </row>
    <row r="1727" spans="1:37" ht="14.75" customHeight="1" x14ac:dyDescent="0.35">
      <c r="A1727" s="8"/>
      <c r="B1727" s="129">
        <v>9125134000103</v>
      </c>
      <c r="C1727" s="125" t="s">
        <v>9533</v>
      </c>
      <c r="D1727" s="122" t="s">
        <v>3552</v>
      </c>
      <c r="E1727" s="126" t="s">
        <v>2793</v>
      </c>
      <c r="F1727" s="126" t="s">
        <v>163</v>
      </c>
      <c r="G1727" s="126" t="s">
        <v>4397</v>
      </c>
      <c r="H1727" s="127">
        <v>300000</v>
      </c>
      <c r="I1727" s="127">
        <v>1000</v>
      </c>
      <c r="J1727" s="127">
        <v>10000</v>
      </c>
      <c r="K1727" s="126" t="s">
        <v>215</v>
      </c>
      <c r="L1727" s="126" t="s">
        <v>216</v>
      </c>
      <c r="M1727" s="153">
        <v>3.2000000000000002E-3</v>
      </c>
      <c r="N1727" s="128" t="s">
        <v>9518</v>
      </c>
      <c r="O1727" s="155">
        <v>39695</v>
      </c>
      <c r="P1727" s="153">
        <v>1.2354792339E-2</v>
      </c>
      <c r="Q1727" s="153">
        <v>0.10926588952999999</v>
      </c>
      <c r="R1727" s="153">
        <v>0.13511276511</v>
      </c>
      <c r="S1727" s="153">
        <v>0.28882937755999999</v>
      </c>
      <c r="T1727" s="153">
        <v>0.44620962554000004</v>
      </c>
      <c r="U1727" s="153">
        <v>1.0127457786</v>
      </c>
      <c r="V1727" s="153">
        <v>1.0544997738999999</v>
      </c>
      <c r="W1727" s="153">
        <v>1.0147432894999999</v>
      </c>
      <c r="X1727" s="153">
        <v>1.1180592760999999</v>
      </c>
      <c r="Y1727" s="153">
        <v>1.0439079251000001</v>
      </c>
      <c r="Z1727" s="153">
        <v>3.4400802612999997E-3</v>
      </c>
      <c r="AA1727" s="153">
        <v>5.1498716780000002E-3</v>
      </c>
      <c r="AB1727" s="178">
        <v>0.52847474673999995</v>
      </c>
      <c r="AC1727" s="177">
        <v>0.98477903420000001</v>
      </c>
      <c r="AD1727" s="153">
        <v>-1.1176713507999999E-3</v>
      </c>
      <c r="AE1727" s="153">
        <v>-2.6435822203999999E-2</v>
      </c>
      <c r="AF1727" s="181">
        <v>5.2895709999999996</v>
      </c>
      <c r="AG1727" s="180">
        <v>41381.880100000002</v>
      </c>
      <c r="AH1727" s="180">
        <v>-3969.5038100000002</v>
      </c>
      <c r="AI1727" s="128" t="s">
        <v>46</v>
      </c>
      <c r="AJ1727" s="128" t="s">
        <v>46</v>
      </c>
      <c r="AK1727" s="128" t="s">
        <v>46</v>
      </c>
    </row>
    <row r="1728" spans="1:37" ht="14.75" customHeight="1" x14ac:dyDescent="0.35">
      <c r="A1728" s="8"/>
      <c r="B1728" s="129">
        <v>20335522000151</v>
      </c>
      <c r="C1728" s="125" t="s">
        <v>9534</v>
      </c>
      <c r="D1728" s="122" t="s">
        <v>3393</v>
      </c>
      <c r="E1728" s="126" t="s">
        <v>2793</v>
      </c>
      <c r="F1728" s="126" t="s">
        <v>163</v>
      </c>
      <c r="G1728" s="126" t="s">
        <v>4507</v>
      </c>
      <c r="H1728" s="127">
        <v>1</v>
      </c>
      <c r="I1728" s="127">
        <v>1</v>
      </c>
      <c r="J1728" s="127">
        <v>1</v>
      </c>
      <c r="K1728" s="126" t="s">
        <v>216</v>
      </c>
      <c r="L1728" s="126" t="s">
        <v>216</v>
      </c>
      <c r="M1728" s="153">
        <v>4.1999999999999997E-3</v>
      </c>
      <c r="N1728" s="128" t="s">
        <v>46</v>
      </c>
      <c r="O1728" s="155">
        <v>42003</v>
      </c>
      <c r="P1728" s="153">
        <v>1.2818169496000001E-2</v>
      </c>
      <c r="Q1728" s="153">
        <v>0.10762833181999999</v>
      </c>
      <c r="R1728" s="153">
        <v>0.13426156238</v>
      </c>
      <c r="S1728" s="153">
        <v>0.28016823465000001</v>
      </c>
      <c r="T1728" s="153">
        <v>0.43726997636999998</v>
      </c>
      <c r="U1728" s="153">
        <v>1.0507296836</v>
      </c>
      <c r="V1728" s="153">
        <v>1.0386960840999999</v>
      </c>
      <c r="W1728" s="153">
        <v>1.0083504644999999</v>
      </c>
      <c r="X1728" s="153">
        <v>1.0845319691999999</v>
      </c>
      <c r="Y1728" s="153">
        <v>1.0229936057</v>
      </c>
      <c r="Z1728" s="153">
        <v>1.5835014290999999E-3</v>
      </c>
      <c r="AA1728" s="153">
        <v>4.6041919839000002E-3</v>
      </c>
      <c r="AB1728" s="178">
        <v>0.83008522768000004</v>
      </c>
      <c r="AC1728" s="177">
        <v>0.45557452933999998</v>
      </c>
      <c r="AD1728" s="153">
        <v>-1.0206972853E-4</v>
      </c>
      <c r="AE1728" s="153">
        <v>-1.3242640005999999E-2</v>
      </c>
      <c r="AF1728" s="181">
        <v>27.235029999999998</v>
      </c>
      <c r="AG1728" s="180">
        <v>30604157.828000002</v>
      </c>
      <c r="AH1728" s="180">
        <v>2978713.9783000001</v>
      </c>
      <c r="AI1728" s="128" t="s">
        <v>46</v>
      </c>
      <c r="AJ1728" s="128" t="s">
        <v>46</v>
      </c>
      <c r="AK1728" s="128" t="s">
        <v>46</v>
      </c>
    </row>
    <row r="1729" spans="1:37" ht="14.75" customHeight="1" x14ac:dyDescent="0.35">
      <c r="A1729" s="8"/>
      <c r="B1729" s="129">
        <v>10474810000133</v>
      </c>
      <c r="C1729" s="125" t="s">
        <v>9535</v>
      </c>
      <c r="D1729" s="122" t="s">
        <v>3393</v>
      </c>
      <c r="E1729" s="126" t="s">
        <v>2793</v>
      </c>
      <c r="F1729" s="126" t="s">
        <v>163</v>
      </c>
      <c r="G1729" s="126" t="s">
        <v>4507</v>
      </c>
      <c r="H1729" s="127">
        <v>300000</v>
      </c>
      <c r="I1729" s="127">
        <v>0</v>
      </c>
      <c r="J1729" s="127">
        <v>250</v>
      </c>
      <c r="K1729" s="126" t="s">
        <v>215</v>
      </c>
      <c r="L1729" s="126" t="s">
        <v>215</v>
      </c>
      <c r="M1729" s="153">
        <v>4.6999999999999993E-3</v>
      </c>
      <c r="N1729" s="128" t="s">
        <v>46</v>
      </c>
      <c r="O1729" s="155">
        <v>40121</v>
      </c>
      <c r="P1729" s="153">
        <v>1.1595541358E-2</v>
      </c>
      <c r="Q1729" s="153">
        <v>9.6180785041999992E-2</v>
      </c>
      <c r="R1729" s="153">
        <v>0.12533336974999998</v>
      </c>
      <c r="S1729" s="153">
        <v>0.24647062999</v>
      </c>
      <c r="T1729" s="153">
        <v>0.41159170996</v>
      </c>
      <c r="U1729" s="153">
        <v>0.95050853455999995</v>
      </c>
      <c r="V1729" s="153">
        <v>0.92821846346000003</v>
      </c>
      <c r="W1729" s="153">
        <v>0.94129667022999997</v>
      </c>
      <c r="X1729" s="153">
        <v>0.95408845345000004</v>
      </c>
      <c r="Y1729" s="153">
        <v>0.96291927237999997</v>
      </c>
      <c r="Z1729" s="153">
        <v>1.9247161366000001E-3</v>
      </c>
      <c r="AA1729" s="153">
        <v>2.6213566600999999E-3</v>
      </c>
      <c r="AB1729" s="178">
        <v>-3.8537119888000002</v>
      </c>
      <c r="AC1729" s="177">
        <v>-1.1871863928999999</v>
      </c>
      <c r="AD1729" s="153">
        <v>-1.5272060230000001E-4</v>
      </c>
      <c r="AE1729" s="153">
        <v>-2.1380096963E-3</v>
      </c>
      <c r="AF1729" s="181">
        <v>41.862048000000001</v>
      </c>
      <c r="AG1729" s="180">
        <v>1898978.1163000001</v>
      </c>
      <c r="AH1729" s="180">
        <v>-389624.88520999998</v>
      </c>
      <c r="AI1729" s="128" t="s">
        <v>46</v>
      </c>
      <c r="AJ1729" s="128" t="s">
        <v>46</v>
      </c>
      <c r="AK1729" s="128" t="s">
        <v>46</v>
      </c>
    </row>
    <row r="1730" spans="1:37" ht="14.75" customHeight="1" x14ac:dyDescent="0.35">
      <c r="A1730" s="8"/>
      <c r="B1730" s="129">
        <v>10397618000190</v>
      </c>
      <c r="C1730" s="125" t="s">
        <v>9536</v>
      </c>
      <c r="D1730" s="122"/>
      <c r="E1730" s="126" t="s">
        <v>2793</v>
      </c>
      <c r="F1730" s="126" t="s">
        <v>163</v>
      </c>
      <c r="G1730" s="126" t="s">
        <v>4507</v>
      </c>
      <c r="H1730" s="127">
        <v>500</v>
      </c>
      <c r="I1730" s="127">
        <v>0</v>
      </c>
      <c r="J1730" s="127">
        <v>50</v>
      </c>
      <c r="K1730" s="126" t="s">
        <v>215</v>
      </c>
      <c r="L1730" s="126" t="s">
        <v>215</v>
      </c>
      <c r="M1730" s="153">
        <v>1.7000000000000001E-2</v>
      </c>
      <c r="N1730" s="128" t="s">
        <v>46</v>
      </c>
      <c r="O1730" s="155">
        <v>39994</v>
      </c>
      <c r="P1730" s="153">
        <v>1.0841125921E-2</v>
      </c>
      <c r="Q1730" s="153">
        <v>8.8887518683000002E-2</v>
      </c>
      <c r="R1730" s="153">
        <v>0.11344731128999999</v>
      </c>
      <c r="S1730" s="153">
        <v>0.21637684875000002</v>
      </c>
      <c r="T1730" s="153">
        <v>0.35850815307</v>
      </c>
      <c r="U1730" s="153">
        <v>0.88866766917999995</v>
      </c>
      <c r="V1730" s="153">
        <v>0.85783284027999995</v>
      </c>
      <c r="W1730" s="153">
        <v>0.85202828729999991</v>
      </c>
      <c r="X1730" s="153">
        <v>0.83759534753999998</v>
      </c>
      <c r="Y1730" s="153">
        <v>0.83873023080999998</v>
      </c>
      <c r="Z1730" s="153">
        <v>1.1973449886E-3</v>
      </c>
      <c r="AA1730" s="153">
        <v>9.7477535846999998E-3</v>
      </c>
      <c r="AB1730" s="178">
        <v>-19.171458951999998</v>
      </c>
      <c r="AC1730" s="177">
        <v>-1.8305434431000001</v>
      </c>
      <c r="AD1730" s="153">
        <v>0</v>
      </c>
      <c r="AE1730" s="153">
        <v>-2.6371351051999999E-2</v>
      </c>
      <c r="AF1730" s="181">
        <v>33.394573000000001</v>
      </c>
      <c r="AG1730" s="180">
        <v>76478.341910000003</v>
      </c>
      <c r="AH1730" s="180">
        <v>-3398.4306900000001</v>
      </c>
      <c r="AI1730" s="128" t="s">
        <v>46</v>
      </c>
      <c r="AJ1730" s="128" t="s">
        <v>46</v>
      </c>
      <c r="AK1730" s="128" t="s">
        <v>46</v>
      </c>
    </row>
    <row r="1731" spans="1:37" ht="14.75" customHeight="1" x14ac:dyDescent="0.35">
      <c r="A1731" s="8"/>
      <c r="B1731" s="129">
        <v>5073656000158</v>
      </c>
      <c r="C1731" s="125" t="s">
        <v>9537</v>
      </c>
      <c r="D1731" s="122"/>
      <c r="E1731" s="126" t="s">
        <v>2793</v>
      </c>
      <c r="F1731" s="126" t="s">
        <v>163</v>
      </c>
      <c r="G1731" s="126" t="s">
        <v>5588</v>
      </c>
      <c r="H1731" s="127">
        <v>100000</v>
      </c>
      <c r="I1731" s="127">
        <v>0</v>
      </c>
      <c r="J1731" s="127">
        <v>1000</v>
      </c>
      <c r="K1731" s="126" t="s">
        <v>215</v>
      </c>
      <c r="L1731" s="126" t="s">
        <v>216</v>
      </c>
      <c r="M1731" s="153">
        <v>4.6999999999999993E-3</v>
      </c>
      <c r="N1731" s="128" t="s">
        <v>46</v>
      </c>
      <c r="O1731" s="155">
        <v>37546</v>
      </c>
      <c r="P1731" s="153">
        <v>2.1329365209E-3</v>
      </c>
      <c r="Q1731" s="153">
        <v>7.9023541399000002E-2</v>
      </c>
      <c r="R1731" s="153">
        <v>4.7011701140999999E-2</v>
      </c>
      <c r="S1731" s="153">
        <v>8.5966669681999994E-2</v>
      </c>
      <c r="T1731" s="153">
        <v>0.19566534919999998</v>
      </c>
      <c r="U1731" s="153">
        <v>0.17484085513</v>
      </c>
      <c r="V1731" s="153">
        <v>0.76263788180000003</v>
      </c>
      <c r="W1731" s="153">
        <v>0.35307402836000001</v>
      </c>
      <c r="X1731" s="153">
        <v>0.33277720321999998</v>
      </c>
      <c r="Y1731" s="153">
        <v>0.45775930642000001</v>
      </c>
      <c r="Z1731" s="153">
        <v>5.7695531463000001E-2</v>
      </c>
      <c r="AA1731" s="153">
        <v>6.3506744840999996E-2</v>
      </c>
      <c r="AB1731" s="178">
        <v>-1.2972032251000001</v>
      </c>
      <c r="AC1731" s="177">
        <v>0.15519269841</v>
      </c>
      <c r="AD1731" s="153">
        <v>-4.3861880237000002E-2</v>
      </c>
      <c r="AE1731" s="153">
        <v>-0.14233232687</v>
      </c>
      <c r="AF1731" s="181">
        <v>14.395811999999999</v>
      </c>
      <c r="AG1731" s="180">
        <v>41183.85037</v>
      </c>
      <c r="AH1731" s="180">
        <v>-39103.252699999997</v>
      </c>
      <c r="AI1731" s="128" t="s">
        <v>46</v>
      </c>
      <c r="AJ1731" s="128" t="s">
        <v>46</v>
      </c>
      <c r="AK1731" s="128" t="s">
        <v>46</v>
      </c>
    </row>
    <row r="1732" spans="1:37" ht="14.75" customHeight="1" x14ac:dyDescent="0.35">
      <c r="A1732" s="8"/>
      <c r="B1732" s="129">
        <v>10396367000120</v>
      </c>
      <c r="C1732" s="125" t="s">
        <v>9538</v>
      </c>
      <c r="D1732" s="122" t="s">
        <v>3394</v>
      </c>
      <c r="E1732" s="126" t="s">
        <v>2793</v>
      </c>
      <c r="F1732" s="126" t="s">
        <v>163</v>
      </c>
      <c r="G1732" s="126" t="s">
        <v>4598</v>
      </c>
      <c r="H1732" s="127">
        <v>10000</v>
      </c>
      <c r="I1732" s="127">
        <v>0</v>
      </c>
      <c r="J1732" s="127">
        <v>100</v>
      </c>
      <c r="K1732" s="126" t="s">
        <v>215</v>
      </c>
      <c r="L1732" s="126" t="s">
        <v>216</v>
      </c>
      <c r="M1732" s="153">
        <v>1.4499999999999999E-2</v>
      </c>
      <c r="N1732" s="128" t="s">
        <v>46</v>
      </c>
      <c r="O1732" s="155">
        <v>40116</v>
      </c>
      <c r="P1732" s="153">
        <v>5.2305415665999996E-3</v>
      </c>
      <c r="Q1732" s="153">
        <v>7.0930232469000001E-2</v>
      </c>
      <c r="R1732" s="153">
        <v>7.5678283351999998E-2</v>
      </c>
      <c r="S1732" s="153">
        <v>0.14895544954000001</v>
      </c>
      <c r="T1732" s="153">
        <v>0.26369249401</v>
      </c>
      <c r="U1732" s="153">
        <v>0.42875742025999997</v>
      </c>
      <c r="V1732" s="153">
        <v>0.68453123319999998</v>
      </c>
      <c r="W1732" s="153">
        <v>0.56836991034999995</v>
      </c>
      <c r="X1732" s="153">
        <v>0.57660693483000003</v>
      </c>
      <c r="Y1732" s="153">
        <v>0.61690888888999995</v>
      </c>
      <c r="Z1732" s="153">
        <v>2.2162276745999999E-2</v>
      </c>
      <c r="AA1732" s="153">
        <v>2.7712155354000002E-2</v>
      </c>
      <c r="AB1732" s="178">
        <v>-2.2872341378000001</v>
      </c>
      <c r="AC1732" s="177">
        <v>-6.4477167220000006E-2</v>
      </c>
      <c r="AD1732" s="153">
        <v>-1.9094530849999999E-2</v>
      </c>
      <c r="AE1732" s="153">
        <v>-5.3853801914E-2</v>
      </c>
      <c r="AF1732" s="181">
        <v>41.752146000000003</v>
      </c>
      <c r="AG1732" s="180">
        <v>146054.32925000001</v>
      </c>
      <c r="AH1732" s="180">
        <v>-28343.388350000001</v>
      </c>
      <c r="AI1732" s="128" t="s">
        <v>46</v>
      </c>
      <c r="AJ1732" s="128" t="s">
        <v>46</v>
      </c>
      <c r="AK1732" s="128" t="s">
        <v>46</v>
      </c>
    </row>
    <row r="1733" spans="1:37" ht="14.75" customHeight="1" x14ac:dyDescent="0.35">
      <c r="A1733" s="8"/>
      <c r="B1733" s="129">
        <v>14437684000106</v>
      </c>
      <c r="C1733" s="125" t="s">
        <v>9539</v>
      </c>
      <c r="D1733" s="122" t="s">
        <v>3393</v>
      </c>
      <c r="E1733" s="126" t="s">
        <v>2793</v>
      </c>
      <c r="F1733" s="126" t="s">
        <v>163</v>
      </c>
      <c r="G1733" s="126" t="s">
        <v>4598</v>
      </c>
      <c r="H1733" s="127">
        <v>5000</v>
      </c>
      <c r="I1733" s="127">
        <v>1000</v>
      </c>
      <c r="J1733" s="127">
        <v>1000</v>
      </c>
      <c r="K1733" s="126" t="s">
        <v>216</v>
      </c>
      <c r="L1733" s="126" t="s">
        <v>7441</v>
      </c>
      <c r="M1733" s="153">
        <v>1.7000000000000001E-3</v>
      </c>
      <c r="N1733" s="128" t="s">
        <v>46</v>
      </c>
      <c r="O1733" s="155">
        <v>40996</v>
      </c>
      <c r="P1733" s="153">
        <v>4.2407471700999996E-3</v>
      </c>
      <c r="Q1733" s="153">
        <v>9.9370963534999995E-2</v>
      </c>
      <c r="R1733" s="153">
        <v>3.1014209231000001E-2</v>
      </c>
      <c r="S1733" s="153">
        <v>6.6176069322E-2</v>
      </c>
      <c r="T1733" s="153">
        <v>0.17171280457000002</v>
      </c>
      <c r="U1733" s="153">
        <v>0.34762209486000001</v>
      </c>
      <c r="V1733" s="153">
        <v>0.95900613667000001</v>
      </c>
      <c r="W1733" s="153">
        <v>0.23292736752999998</v>
      </c>
      <c r="X1733" s="153">
        <v>0.25616773745999999</v>
      </c>
      <c r="Y1733" s="153">
        <v>0.40172230108999996</v>
      </c>
      <c r="Z1733" s="153">
        <v>7.3734037379E-2</v>
      </c>
      <c r="AA1733" s="153">
        <v>0.1107916667</v>
      </c>
      <c r="AB1733" s="178">
        <v>-1.1953077997999999</v>
      </c>
      <c r="AC1733" s="177">
        <v>3.4496851047000003E-2</v>
      </c>
      <c r="AD1733" s="153">
        <v>-7.6314061271000003E-2</v>
      </c>
      <c r="AE1733" s="153">
        <v>-0.23024472930000001</v>
      </c>
      <c r="AF1733" s="181">
        <v>32.919795000000001</v>
      </c>
      <c r="AG1733" s="180">
        <v>416127.46664</v>
      </c>
      <c r="AH1733" s="180">
        <v>-26938.698369999998</v>
      </c>
      <c r="AI1733" s="128" t="s">
        <v>46</v>
      </c>
      <c r="AJ1733" s="128" t="s">
        <v>46</v>
      </c>
      <c r="AK1733" s="128" t="s">
        <v>46</v>
      </c>
    </row>
    <row r="1734" spans="1:37" ht="14.75" customHeight="1" x14ac:dyDescent="0.35">
      <c r="A1734" s="8"/>
      <c r="B1734" s="129">
        <v>31095989000198</v>
      </c>
      <c r="C1734" s="125" t="s">
        <v>9540</v>
      </c>
      <c r="D1734" s="122" t="s">
        <v>3395</v>
      </c>
      <c r="E1734" s="126" t="s">
        <v>2793</v>
      </c>
      <c r="F1734" s="126" t="s">
        <v>163</v>
      </c>
      <c r="G1734" s="126" t="s">
        <v>4598</v>
      </c>
      <c r="H1734" s="127">
        <v>1</v>
      </c>
      <c r="I1734" s="127">
        <v>1</v>
      </c>
      <c r="J1734" s="127">
        <v>1</v>
      </c>
      <c r="K1734" s="126" t="s">
        <v>215</v>
      </c>
      <c r="L1734" s="126" t="s">
        <v>216</v>
      </c>
      <c r="M1734" s="153">
        <v>8.6999999999999994E-3</v>
      </c>
      <c r="N1734" s="128" t="s">
        <v>46</v>
      </c>
      <c r="O1734" s="155">
        <v>43404</v>
      </c>
      <c r="P1734" s="153">
        <v>3.5897578055000003E-3</v>
      </c>
      <c r="Q1734" s="153">
        <v>9.3264209681000007E-2</v>
      </c>
      <c r="R1734" s="153">
        <v>2.3388595045999997E-2</v>
      </c>
      <c r="S1734" s="153">
        <v>5.0611728028999999E-2</v>
      </c>
      <c r="T1734" s="153">
        <v>0.14642763421999999</v>
      </c>
      <c r="U1734" s="153">
        <v>0.29425926099999999</v>
      </c>
      <c r="V1734" s="153">
        <v>0.90007127067000003</v>
      </c>
      <c r="W1734" s="153">
        <v>0.17565638490000002</v>
      </c>
      <c r="X1734" s="153">
        <v>0.19591813160000002</v>
      </c>
      <c r="Y1734" s="153">
        <v>0.34256761639</v>
      </c>
      <c r="Z1734" s="153">
        <v>7.3742453779000003E-2</v>
      </c>
      <c r="AA1734" s="153">
        <v>0.10234706664000001</v>
      </c>
      <c r="AB1734" s="178">
        <v>-1.2871726937000001</v>
      </c>
      <c r="AC1734" s="177">
        <v>-0.1586576438</v>
      </c>
      <c r="AD1734" s="153">
        <v>-7.8291340722999994E-2</v>
      </c>
      <c r="AE1734" s="153">
        <v>-0.18697544759999998</v>
      </c>
      <c r="AF1734" s="181">
        <v>15.386711999999999</v>
      </c>
      <c r="AG1734" s="180">
        <v>35929.035539999997</v>
      </c>
      <c r="AH1734" s="180">
        <v>-4922.9087399999999</v>
      </c>
      <c r="AI1734" s="128" t="s">
        <v>46</v>
      </c>
      <c r="AJ1734" s="128" t="s">
        <v>46</v>
      </c>
      <c r="AK1734" s="128" t="s">
        <v>46</v>
      </c>
    </row>
    <row r="1735" spans="1:37" ht="14.75" customHeight="1" x14ac:dyDescent="0.35">
      <c r="A1735" s="8"/>
      <c r="B1735" s="129">
        <v>23731371000149</v>
      </c>
      <c r="C1735" s="125" t="s">
        <v>9541</v>
      </c>
      <c r="D1735" s="122" t="s">
        <v>3394</v>
      </c>
      <c r="E1735" s="126" t="s">
        <v>2793</v>
      </c>
      <c r="F1735" s="126" t="s">
        <v>163</v>
      </c>
      <c r="G1735" s="126" t="s">
        <v>4598</v>
      </c>
      <c r="H1735" s="127">
        <v>10000</v>
      </c>
      <c r="I1735" s="127">
        <v>0</v>
      </c>
      <c r="J1735" s="127">
        <v>1000</v>
      </c>
      <c r="K1735" s="126" t="s">
        <v>215</v>
      </c>
      <c r="L1735" s="126" t="s">
        <v>216</v>
      </c>
      <c r="M1735" s="153">
        <v>8.6999999999999994E-3</v>
      </c>
      <c r="N1735" s="128" t="s">
        <v>46</v>
      </c>
      <c r="O1735" s="155">
        <v>42460</v>
      </c>
      <c r="P1735" s="153">
        <v>5.7590028572999993E-3</v>
      </c>
      <c r="Q1735" s="153">
        <v>7.5895438635000007E-2</v>
      </c>
      <c r="R1735" s="153">
        <v>8.2262956351999997E-2</v>
      </c>
      <c r="S1735" s="153">
        <v>0.16308225811999999</v>
      </c>
      <c r="T1735" s="153">
        <v>0.28704731151000001</v>
      </c>
      <c r="U1735" s="153">
        <v>0.47207639533000001</v>
      </c>
      <c r="V1735" s="153">
        <v>0.73244928706000001</v>
      </c>
      <c r="W1735" s="153">
        <v>0.61782306701</v>
      </c>
      <c r="X1735" s="153">
        <v>0.63129184782000003</v>
      </c>
      <c r="Y1735" s="153">
        <v>0.67154751092999998</v>
      </c>
      <c r="Z1735" s="153">
        <v>2.2270403725999997E-2</v>
      </c>
      <c r="AA1735" s="153">
        <v>2.8881695228000003E-2</v>
      </c>
      <c r="AB1735" s="178">
        <v>-2.0139589628999999</v>
      </c>
      <c r="AC1735" s="177">
        <v>-3.8066391632999998E-2</v>
      </c>
      <c r="AD1735" s="153">
        <v>-1.8752896773000002E-2</v>
      </c>
      <c r="AE1735" s="153">
        <v>-5.3809289061E-2</v>
      </c>
      <c r="AF1735" s="181">
        <v>22.513168</v>
      </c>
      <c r="AG1735" s="180">
        <v>308029.97230000002</v>
      </c>
      <c r="AH1735" s="180">
        <v>-88718.327929999999</v>
      </c>
      <c r="AI1735" s="128" t="s">
        <v>46</v>
      </c>
      <c r="AJ1735" s="128" t="s">
        <v>46</v>
      </c>
      <c r="AK1735" s="128" t="s">
        <v>46</v>
      </c>
    </row>
    <row r="1736" spans="1:37" ht="14.75" customHeight="1" x14ac:dyDescent="0.35">
      <c r="A1736" s="8"/>
      <c r="B1736" s="129">
        <v>14437398000132</v>
      </c>
      <c r="C1736" s="125" t="s">
        <v>9542</v>
      </c>
      <c r="D1736" s="122" t="s">
        <v>3552</v>
      </c>
      <c r="E1736" s="126" t="s">
        <v>2793</v>
      </c>
      <c r="F1736" s="126" t="s">
        <v>163</v>
      </c>
      <c r="G1736" s="126" t="s">
        <v>4397</v>
      </c>
      <c r="H1736" s="127">
        <v>100000</v>
      </c>
      <c r="I1736" s="127">
        <v>0</v>
      </c>
      <c r="J1736" s="127">
        <v>250</v>
      </c>
      <c r="K1736" s="126" t="s">
        <v>8021</v>
      </c>
      <c r="L1736" s="126" t="s">
        <v>7433</v>
      </c>
      <c r="M1736" s="153">
        <v>9.4999999999999998E-3</v>
      </c>
      <c r="N1736" s="128" t="s">
        <v>7595</v>
      </c>
      <c r="O1736" s="155">
        <v>40998</v>
      </c>
      <c r="P1736" s="153">
        <v>1.1742514557999999E-2</v>
      </c>
      <c r="Q1736" s="153">
        <v>0.10292089891</v>
      </c>
      <c r="R1736" s="153">
        <v>0.12691658256999999</v>
      </c>
      <c r="S1736" s="153">
        <v>0.27462268981999999</v>
      </c>
      <c r="T1736" s="153">
        <v>0.41942546858999996</v>
      </c>
      <c r="U1736" s="153">
        <v>0.96255620670999997</v>
      </c>
      <c r="V1736" s="153">
        <v>0.99326574023000003</v>
      </c>
      <c r="W1736" s="153">
        <v>0.95318714255000003</v>
      </c>
      <c r="X1736" s="153">
        <v>1.0630651506</v>
      </c>
      <c r="Y1736" s="153">
        <v>0.98124635957999995</v>
      </c>
      <c r="Z1736" s="153">
        <v>2.9067470461999999E-3</v>
      </c>
      <c r="AA1736" s="153">
        <v>4.9441938497999998E-3</v>
      </c>
      <c r="AB1736" s="178">
        <v>-2.0105788695000002</v>
      </c>
      <c r="AC1736" s="177">
        <v>-0.36333679840999999</v>
      </c>
      <c r="AD1736" s="153">
        <v>-1.0263359577E-3</v>
      </c>
      <c r="AE1736" s="153">
        <v>-2.0202492331000001E-2</v>
      </c>
      <c r="AF1736" s="181">
        <v>33.204241000000003</v>
      </c>
      <c r="AG1736" s="180">
        <v>29336.92137</v>
      </c>
      <c r="AH1736" s="180">
        <v>-3261.0628900000002</v>
      </c>
      <c r="AI1736" s="128" t="s">
        <v>46</v>
      </c>
      <c r="AJ1736" s="128" t="s">
        <v>46</v>
      </c>
      <c r="AK1736" s="128" t="s">
        <v>46</v>
      </c>
    </row>
    <row r="1737" spans="1:37" ht="14.75" customHeight="1" x14ac:dyDescent="0.35">
      <c r="A1737" s="8"/>
      <c r="B1737" s="129">
        <v>10474356000110</v>
      </c>
      <c r="C1737" s="125" t="s">
        <v>9543</v>
      </c>
      <c r="D1737" s="122" t="s">
        <v>3552</v>
      </c>
      <c r="E1737" s="126" t="s">
        <v>2793</v>
      </c>
      <c r="F1737" s="126" t="s">
        <v>163</v>
      </c>
      <c r="G1737" s="126" t="s">
        <v>4507</v>
      </c>
      <c r="H1737" s="127">
        <v>50</v>
      </c>
      <c r="I1737" s="127">
        <v>0</v>
      </c>
      <c r="J1737" s="127">
        <v>50</v>
      </c>
      <c r="K1737" s="126" t="s">
        <v>215</v>
      </c>
      <c r="L1737" s="126" t="s">
        <v>215</v>
      </c>
      <c r="M1737" s="153">
        <v>9.4999999999999998E-3</v>
      </c>
      <c r="N1737" s="128" t="s">
        <v>46</v>
      </c>
      <c r="O1737" s="155">
        <v>39994</v>
      </c>
      <c r="P1737" s="153">
        <v>1.1525130894000001E-2</v>
      </c>
      <c r="Q1737" s="153">
        <v>9.5226579808000006E-2</v>
      </c>
      <c r="R1737" s="153">
        <v>0.12209089649999999</v>
      </c>
      <c r="S1737" s="153">
        <v>0.23542155505000001</v>
      </c>
      <c r="T1737" s="153">
        <v>0.3907227331</v>
      </c>
      <c r="U1737" s="153">
        <v>0.94473685517000006</v>
      </c>
      <c r="V1737" s="153">
        <v>0.91900964991</v>
      </c>
      <c r="W1737" s="153">
        <v>0.91694458206999996</v>
      </c>
      <c r="X1737" s="153">
        <v>0.91131745546000009</v>
      </c>
      <c r="Y1737" s="153">
        <v>0.9140962773600001</v>
      </c>
      <c r="Z1737" s="153">
        <v>1.1981083228000001E-3</v>
      </c>
      <c r="AA1737" s="153">
        <v>2.3474488951999999E-3</v>
      </c>
      <c r="AB1737" s="178">
        <v>-10.777594918</v>
      </c>
      <c r="AC1737" s="177">
        <v>-6.4329404473</v>
      </c>
      <c r="AD1737" s="153">
        <v>0</v>
      </c>
      <c r="AE1737" s="153">
        <v>-1.268645028E-3</v>
      </c>
      <c r="AF1737" s="181">
        <v>39.343623999999998</v>
      </c>
      <c r="AG1737" s="180">
        <v>933175.86329000001</v>
      </c>
      <c r="AH1737" s="180">
        <v>-149779.50732999999</v>
      </c>
      <c r="AI1737" s="128" t="s">
        <v>46</v>
      </c>
      <c r="AJ1737" s="128" t="s">
        <v>46</v>
      </c>
      <c r="AK1737" s="128" t="s">
        <v>46</v>
      </c>
    </row>
    <row r="1738" spans="1:37" ht="14.75" customHeight="1" x14ac:dyDescent="0.35">
      <c r="A1738" s="8"/>
      <c r="B1738" s="129">
        <v>3618607000128</v>
      </c>
      <c r="C1738" s="125" t="s">
        <v>9544</v>
      </c>
      <c r="D1738" s="122" t="s">
        <v>3393</v>
      </c>
      <c r="E1738" s="126" t="s">
        <v>2793</v>
      </c>
      <c r="F1738" s="126" t="s">
        <v>163</v>
      </c>
      <c r="G1738" s="126" t="s">
        <v>3570</v>
      </c>
      <c r="H1738" s="127">
        <v>50</v>
      </c>
      <c r="I1738" s="127">
        <v>0</v>
      </c>
      <c r="J1738" s="127">
        <v>50</v>
      </c>
      <c r="K1738" s="126" t="s">
        <v>215</v>
      </c>
      <c r="L1738" s="126" t="s">
        <v>215</v>
      </c>
      <c r="M1738" s="153">
        <v>9.4999999999999998E-3</v>
      </c>
      <c r="N1738" s="128" t="s">
        <v>46</v>
      </c>
      <c r="O1738" s="155">
        <v>36678</v>
      </c>
      <c r="P1738" s="153">
        <v>1.1151479668E-2</v>
      </c>
      <c r="Q1738" s="153">
        <v>9.2059391812999991E-2</v>
      </c>
      <c r="R1738" s="153">
        <v>0.11969392282999999</v>
      </c>
      <c r="S1738" s="153">
        <v>0.23401746641999999</v>
      </c>
      <c r="T1738" s="153">
        <v>0.39055493925000001</v>
      </c>
      <c r="U1738" s="153">
        <v>0.91410795492999997</v>
      </c>
      <c r="V1738" s="153">
        <v>0.88844385267000003</v>
      </c>
      <c r="W1738" s="153">
        <v>0.89894248626999995</v>
      </c>
      <c r="X1738" s="153">
        <v>0.90588222468000001</v>
      </c>
      <c r="Y1738" s="153">
        <v>0.91370372345000006</v>
      </c>
      <c r="Z1738" s="153">
        <v>1.9244736104E-3</v>
      </c>
      <c r="AA1738" s="153">
        <v>4.9092572128E-3</v>
      </c>
      <c r="AB1738" s="178">
        <v>-6.6346489836</v>
      </c>
      <c r="AC1738" s="177">
        <v>-1.6776073138000001</v>
      </c>
      <c r="AD1738" s="153">
        <v>-1.7283174450000001E-4</v>
      </c>
      <c r="AE1738" s="153">
        <v>-7.2659779691000006E-3</v>
      </c>
      <c r="AF1738" s="181">
        <v>149.74889200000001</v>
      </c>
      <c r="AG1738" s="180">
        <v>631183.02292000002</v>
      </c>
      <c r="AH1738" s="180">
        <v>-112087.72425</v>
      </c>
      <c r="AI1738" s="128" t="s">
        <v>46</v>
      </c>
      <c r="AJ1738" s="128" t="s">
        <v>46</v>
      </c>
      <c r="AK1738" s="128" t="s">
        <v>46</v>
      </c>
    </row>
    <row r="1739" spans="1:37" ht="14.75" customHeight="1" x14ac:dyDescent="0.35">
      <c r="A1739" s="8"/>
      <c r="B1739" s="129">
        <v>11858554000140</v>
      </c>
      <c r="C1739" s="125" t="s">
        <v>9545</v>
      </c>
      <c r="D1739" s="122" t="s">
        <v>3552</v>
      </c>
      <c r="E1739" s="126" t="s">
        <v>2793</v>
      </c>
      <c r="F1739" s="126" t="s">
        <v>163</v>
      </c>
      <c r="G1739" s="126" t="s">
        <v>4507</v>
      </c>
      <c r="H1739" s="127">
        <v>50000</v>
      </c>
      <c r="I1739" s="127">
        <v>1</v>
      </c>
      <c r="J1739" s="127">
        <v>1000</v>
      </c>
      <c r="K1739" s="126" t="s">
        <v>216</v>
      </c>
      <c r="L1739" s="126" t="s">
        <v>216</v>
      </c>
      <c r="M1739" s="153">
        <v>5.6999999999999993E-3</v>
      </c>
      <c r="N1739" s="128" t="s">
        <v>46</v>
      </c>
      <c r="O1739" s="155">
        <v>40452</v>
      </c>
      <c r="P1739" s="153">
        <v>1.2683705514000001E-2</v>
      </c>
      <c r="Q1739" s="153">
        <v>0.10637201194</v>
      </c>
      <c r="R1739" s="153">
        <v>0.13254330357999999</v>
      </c>
      <c r="S1739" s="153">
        <v>0.27631414123999998</v>
      </c>
      <c r="T1739" s="153">
        <v>0.43082038131</v>
      </c>
      <c r="U1739" s="153">
        <v>1.0397074157999999</v>
      </c>
      <c r="V1739" s="153">
        <v>1.0265716321</v>
      </c>
      <c r="W1739" s="153">
        <v>0.99544575062999996</v>
      </c>
      <c r="X1739" s="153">
        <v>1.0696127635000001</v>
      </c>
      <c r="Y1739" s="153">
        <v>1.0079047708</v>
      </c>
      <c r="Z1739" s="153">
        <v>1.5836064303E-3</v>
      </c>
      <c r="AA1739" s="153">
        <v>3.9347945424999999E-3</v>
      </c>
      <c r="AB1739" s="178">
        <v>-0.45158524181999998</v>
      </c>
      <c r="AC1739" s="177">
        <v>4.0686767733E-2</v>
      </c>
      <c r="AD1739" s="153">
        <v>-1.081458298E-4</v>
      </c>
      <c r="AE1739" s="153">
        <v>-1.3352458902E-2</v>
      </c>
      <c r="AF1739" s="181">
        <v>39.879218999999999</v>
      </c>
      <c r="AG1739" s="180">
        <v>1758491.483</v>
      </c>
      <c r="AH1739" s="180">
        <v>-96450.720180000004</v>
      </c>
      <c r="AI1739" s="128" t="s">
        <v>46</v>
      </c>
      <c r="AJ1739" s="128" t="s">
        <v>46</v>
      </c>
      <c r="AK1739" s="128" t="s">
        <v>46</v>
      </c>
    </row>
    <row r="1740" spans="1:37" ht="14.75" customHeight="1" x14ac:dyDescent="0.35">
      <c r="A1740" s="8"/>
      <c r="B1740" s="129">
        <v>7658381000140</v>
      </c>
      <c r="C1740" s="125" t="s">
        <v>9546</v>
      </c>
      <c r="D1740" s="122" t="s">
        <v>3393</v>
      </c>
      <c r="E1740" s="126" t="s">
        <v>2793</v>
      </c>
      <c r="F1740" s="126" t="s">
        <v>163</v>
      </c>
      <c r="G1740" s="126" t="s">
        <v>4507</v>
      </c>
      <c r="H1740" s="127">
        <v>80000</v>
      </c>
      <c r="I1740" s="127">
        <v>0</v>
      </c>
      <c r="J1740" s="127">
        <v>500</v>
      </c>
      <c r="K1740" s="126" t="s">
        <v>215</v>
      </c>
      <c r="L1740" s="126" t="s">
        <v>215</v>
      </c>
      <c r="M1740" s="153">
        <v>9.4999999999999998E-3</v>
      </c>
      <c r="N1740" s="128" t="s">
        <v>3373</v>
      </c>
      <c r="O1740" s="155">
        <v>38793</v>
      </c>
      <c r="P1740" s="153">
        <v>1.0500763014000001E-2</v>
      </c>
      <c r="Q1740" s="153">
        <v>9.2690713184999995E-2</v>
      </c>
      <c r="R1740" s="153">
        <v>0.11963345055999999</v>
      </c>
      <c r="S1740" s="153">
        <v>0.22792244887999999</v>
      </c>
      <c r="T1740" s="153">
        <v>0.38284881581000002</v>
      </c>
      <c r="U1740" s="153">
        <v>0.86076747564</v>
      </c>
      <c r="V1740" s="153">
        <v>0.89453658890999999</v>
      </c>
      <c r="W1740" s="153">
        <v>0.89848831872000001</v>
      </c>
      <c r="X1740" s="153">
        <v>0.88228839585000007</v>
      </c>
      <c r="Y1740" s="153">
        <v>0.89567523890999989</v>
      </c>
      <c r="Z1740" s="153">
        <v>5.6402177361000007E-3</v>
      </c>
      <c r="AA1740" s="153">
        <v>3.6881827918999999E-3</v>
      </c>
      <c r="AB1740" s="178">
        <v>-2.1367686745999999</v>
      </c>
      <c r="AC1740" s="177">
        <v>-1.8662206408999999</v>
      </c>
      <c r="AD1740" s="153">
        <v>-1.9122889336000001E-3</v>
      </c>
      <c r="AE1740" s="153">
        <v>-3.3227098122E-3</v>
      </c>
      <c r="AF1740" s="181">
        <v>58.617873000000003</v>
      </c>
      <c r="AG1740" s="180">
        <v>24552.447550000001</v>
      </c>
      <c r="AH1740" s="180">
        <v>-3589.4276199999999</v>
      </c>
      <c r="AI1740" s="128" t="s">
        <v>46</v>
      </c>
      <c r="AJ1740" s="128" t="s">
        <v>46</v>
      </c>
      <c r="AK1740" s="128" t="s">
        <v>46</v>
      </c>
    </row>
    <row r="1741" spans="1:37" ht="14.75" customHeight="1" x14ac:dyDescent="0.35">
      <c r="A1741" s="8"/>
      <c r="B1741" s="129">
        <v>7104761000132</v>
      </c>
      <c r="C1741" s="125" t="s">
        <v>9547</v>
      </c>
      <c r="D1741" s="122" t="s">
        <v>3393</v>
      </c>
      <c r="E1741" s="126" t="s">
        <v>2793</v>
      </c>
      <c r="F1741" s="126" t="s">
        <v>163</v>
      </c>
      <c r="G1741" s="126" t="s">
        <v>4598</v>
      </c>
      <c r="H1741" s="127">
        <v>5000</v>
      </c>
      <c r="I1741" s="127">
        <v>0</v>
      </c>
      <c r="J1741" s="127">
        <v>500</v>
      </c>
      <c r="K1741" s="126" t="s">
        <v>215</v>
      </c>
      <c r="L1741" s="126" t="s">
        <v>215</v>
      </c>
      <c r="M1741" s="153">
        <v>9.4999999999999998E-3</v>
      </c>
      <c r="N1741" s="128" t="s">
        <v>46</v>
      </c>
      <c r="O1741" s="155">
        <v>38526</v>
      </c>
      <c r="P1741" s="153">
        <v>1.1640390800999999E-2</v>
      </c>
      <c r="Q1741" s="153">
        <v>0.13438380561000002</v>
      </c>
      <c r="R1741" s="153">
        <v>0.10919907061</v>
      </c>
      <c r="S1741" s="153">
        <v>0.19051670751999999</v>
      </c>
      <c r="T1741" s="153">
        <v>0.33807392718000001</v>
      </c>
      <c r="U1741" s="153">
        <v>0.95418492852000003</v>
      </c>
      <c r="V1741" s="153">
        <v>1.2969069603000001</v>
      </c>
      <c r="W1741" s="153">
        <v>0.82012254013000008</v>
      </c>
      <c r="X1741" s="153">
        <v>0.73749067319999995</v>
      </c>
      <c r="Y1741" s="153">
        <v>0.79092433615999991</v>
      </c>
      <c r="Z1741" s="153">
        <v>3.4530107389000003E-2</v>
      </c>
      <c r="AA1741" s="153">
        <v>3.1564581681000001E-2</v>
      </c>
      <c r="AB1741" s="178">
        <v>-0.59920530572999997</v>
      </c>
      <c r="AC1741" s="177">
        <v>-4.0622855966000002E-2</v>
      </c>
      <c r="AD1741" s="153">
        <v>-2.9322552785999999E-2</v>
      </c>
      <c r="AE1741" s="153">
        <v>-6.6931242067000005E-2</v>
      </c>
      <c r="AF1741" s="181">
        <v>71.785730000000001</v>
      </c>
      <c r="AG1741" s="180">
        <v>174195.79691999999</v>
      </c>
      <c r="AH1741" s="180">
        <v>-22678.72553</v>
      </c>
      <c r="AI1741" s="128" t="s">
        <v>46</v>
      </c>
      <c r="AJ1741" s="128" t="s">
        <v>46</v>
      </c>
      <c r="AK1741" s="128" t="s">
        <v>46</v>
      </c>
    </row>
    <row r="1742" spans="1:37" ht="14.75" customHeight="1" x14ac:dyDescent="0.35">
      <c r="A1742" s="8"/>
      <c r="B1742" s="129">
        <v>23731558000142</v>
      </c>
      <c r="C1742" s="125" t="s">
        <v>9548</v>
      </c>
      <c r="D1742" s="122" t="s">
        <v>3393</v>
      </c>
      <c r="E1742" s="126" t="s">
        <v>2793</v>
      </c>
      <c r="F1742" s="126" t="s">
        <v>163</v>
      </c>
      <c r="G1742" s="126" t="s">
        <v>6644</v>
      </c>
      <c r="H1742" s="127">
        <v>1</v>
      </c>
      <c r="I1742" s="127">
        <v>0</v>
      </c>
      <c r="J1742" s="127">
        <v>1</v>
      </c>
      <c r="K1742" s="126" t="s">
        <v>215</v>
      </c>
      <c r="L1742" s="126" t="s">
        <v>215</v>
      </c>
      <c r="M1742" s="153">
        <v>1.4000000000000002E-3</v>
      </c>
      <c r="N1742" s="128" t="s">
        <v>46</v>
      </c>
      <c r="O1742" s="155">
        <v>42485</v>
      </c>
      <c r="P1742" s="153">
        <v>1.2107900326000001E-2</v>
      </c>
      <c r="Q1742" s="153">
        <v>0.10269880128</v>
      </c>
      <c r="R1742" s="153">
        <v>0.13153987307000001</v>
      </c>
      <c r="S1742" s="153">
        <v>0.25503443521000002</v>
      </c>
      <c r="T1742" s="153">
        <v>0.42243876731000002</v>
      </c>
      <c r="U1742" s="153">
        <v>0.99250757160000003</v>
      </c>
      <c r="V1742" s="153">
        <v>0.99112232750000007</v>
      </c>
      <c r="W1742" s="153">
        <v>0.98790964267000003</v>
      </c>
      <c r="X1742" s="153">
        <v>0.98723896588000004</v>
      </c>
      <c r="Y1742" s="153">
        <v>0.98829597538000002</v>
      </c>
      <c r="Z1742" s="153">
        <v>9.1185256574000009E-4</v>
      </c>
      <c r="AA1742" s="153">
        <v>2.5073452934000003E-3</v>
      </c>
      <c r="AB1742" s="178">
        <v>-4.6449609734999999</v>
      </c>
      <c r="AC1742" s="177">
        <v>-2.0594213880000001</v>
      </c>
      <c r="AD1742" s="153">
        <v>0</v>
      </c>
      <c r="AE1742" s="153">
        <v>-2.2320799967999998E-3</v>
      </c>
      <c r="AF1742" s="181">
        <v>22.348476000000002</v>
      </c>
      <c r="AG1742" s="180">
        <v>161455.44951999999</v>
      </c>
      <c r="AH1742" s="180">
        <v>-693055.90223000001</v>
      </c>
      <c r="AI1742" s="128" t="s">
        <v>46</v>
      </c>
      <c r="AJ1742" s="128" t="s">
        <v>46</v>
      </c>
      <c r="AK1742" s="128" t="s">
        <v>46</v>
      </c>
    </row>
    <row r="1743" spans="1:37" ht="14.75" customHeight="1" x14ac:dyDescent="0.35">
      <c r="A1743" s="8"/>
      <c r="B1743" s="129">
        <v>832445000138</v>
      </c>
      <c r="C1743" s="125" t="s">
        <v>9549</v>
      </c>
      <c r="D1743" s="122"/>
      <c r="E1743" s="126" t="s">
        <v>2793</v>
      </c>
      <c r="F1743" s="126" t="s">
        <v>163</v>
      </c>
      <c r="G1743" s="126" t="s">
        <v>3570</v>
      </c>
      <c r="H1743" s="127">
        <v>500</v>
      </c>
      <c r="I1743" s="127">
        <v>0</v>
      </c>
      <c r="J1743" s="127">
        <v>250</v>
      </c>
      <c r="K1743" s="126" t="s">
        <v>215</v>
      </c>
      <c r="L1743" s="126" t="s">
        <v>215</v>
      </c>
      <c r="M1743" s="153">
        <v>7.1999999999999998E-3</v>
      </c>
      <c r="N1743" s="128" t="s">
        <v>46</v>
      </c>
      <c r="O1743" s="155">
        <v>34974</v>
      </c>
      <c r="P1743" s="153">
        <v>1.1897249808999999E-2</v>
      </c>
      <c r="Q1743" s="153">
        <v>0.10035701412</v>
      </c>
      <c r="R1743" s="153">
        <v>0.12734836535999999</v>
      </c>
      <c r="S1743" s="153">
        <v>0.25474601249000001</v>
      </c>
      <c r="T1743" s="153">
        <v>0.40552633879</v>
      </c>
      <c r="U1743" s="153">
        <v>0.97524014894999989</v>
      </c>
      <c r="V1743" s="153">
        <v>0.96852228237000004</v>
      </c>
      <c r="W1743" s="153">
        <v>0.95642997961000009</v>
      </c>
      <c r="X1743" s="153">
        <v>0.98612248073999997</v>
      </c>
      <c r="Y1743" s="153">
        <v>0.9487293296599999</v>
      </c>
      <c r="Z1743" s="153">
        <v>1.0837457351000001E-3</v>
      </c>
      <c r="AA1743" s="153">
        <v>5.1602605820000001E-3</v>
      </c>
      <c r="AB1743" s="178">
        <v>-8.5570537098999999</v>
      </c>
      <c r="AC1743" s="177">
        <v>-8.9319106828999999</v>
      </c>
      <c r="AD1743" s="153">
        <v>0</v>
      </c>
      <c r="AE1743" s="153">
        <v>-8.4888451112999988E-3</v>
      </c>
      <c r="AF1743" s="181">
        <v>2545.3175670000001</v>
      </c>
      <c r="AG1743" s="180">
        <v>140962.16</v>
      </c>
      <c r="AH1743" s="180">
        <v>-50408.972130000002</v>
      </c>
      <c r="AI1743" s="128" t="s">
        <v>46</v>
      </c>
      <c r="AJ1743" s="128" t="s">
        <v>46</v>
      </c>
      <c r="AK1743" s="128" t="s">
        <v>46</v>
      </c>
    </row>
    <row r="1744" spans="1:37" ht="14.75" customHeight="1" x14ac:dyDescent="0.35">
      <c r="A1744" s="8"/>
      <c r="B1744" s="129">
        <v>49780014000164</v>
      </c>
      <c r="C1744" s="125" t="s">
        <v>9550</v>
      </c>
      <c r="D1744" s="122"/>
      <c r="E1744" s="126" t="s">
        <v>2793</v>
      </c>
      <c r="F1744" s="126" t="s">
        <v>163</v>
      </c>
      <c r="G1744" s="126" t="s">
        <v>3570</v>
      </c>
      <c r="H1744" s="127">
        <v>1</v>
      </c>
      <c r="I1744" s="127">
        <v>1</v>
      </c>
      <c r="J1744" s="127">
        <v>1</v>
      </c>
      <c r="K1744" s="126" t="s">
        <v>215</v>
      </c>
      <c r="L1744" s="126" t="s">
        <v>215</v>
      </c>
      <c r="M1744" s="153">
        <v>2.2000000000000001E-3</v>
      </c>
      <c r="N1744" s="128" t="s">
        <v>46</v>
      </c>
      <c r="O1744" s="155">
        <v>45006</v>
      </c>
      <c r="P1744" s="153">
        <v>1.2095218764E-2</v>
      </c>
      <c r="Q1744" s="153">
        <v>0.10306816679000001</v>
      </c>
      <c r="R1744" s="153">
        <v>0.13254947912000001</v>
      </c>
      <c r="S1744" s="153">
        <v>0.26094961692999996</v>
      </c>
      <c r="T1744" s="153" t="s">
        <v>46</v>
      </c>
      <c r="U1744" s="153">
        <v>0.99146803995999999</v>
      </c>
      <c r="V1744" s="153">
        <v>0.99468698835000002</v>
      </c>
      <c r="W1744" s="153">
        <v>0.995492131</v>
      </c>
      <c r="X1744" s="153">
        <v>1.0101366496999999</v>
      </c>
      <c r="Y1744" s="153" t="s">
        <v>46</v>
      </c>
      <c r="Z1744" s="153">
        <v>8.8563201492000004E-4</v>
      </c>
      <c r="AA1744" s="153">
        <v>9.9279706292000006E-4</v>
      </c>
      <c r="AB1744" s="178">
        <v>-1.6063601036999999</v>
      </c>
      <c r="AC1744" s="177">
        <v>3.5877968793999999</v>
      </c>
      <c r="AD1744" s="153">
        <v>0</v>
      </c>
      <c r="AE1744" s="153">
        <v>0</v>
      </c>
      <c r="AF1744" s="181">
        <v>1.351221</v>
      </c>
      <c r="AG1744" s="180">
        <v>3286683.64</v>
      </c>
      <c r="AH1744" s="180">
        <v>199287.01861</v>
      </c>
      <c r="AI1744" s="128" t="s">
        <v>46</v>
      </c>
      <c r="AJ1744" s="128" t="s">
        <v>46</v>
      </c>
      <c r="AK1744" s="128" t="s">
        <v>46</v>
      </c>
    </row>
    <row r="1745" spans="1:37" ht="14.75" customHeight="1" x14ac:dyDescent="0.35">
      <c r="A1745" s="8"/>
      <c r="B1745" s="129">
        <v>2887948000136</v>
      </c>
      <c r="C1745" s="125" t="s">
        <v>9551</v>
      </c>
      <c r="D1745" s="122"/>
      <c r="E1745" s="126" t="s">
        <v>2793</v>
      </c>
      <c r="F1745" s="126" t="s">
        <v>163</v>
      </c>
      <c r="G1745" s="126" t="s">
        <v>3570</v>
      </c>
      <c r="H1745" s="127">
        <v>50</v>
      </c>
      <c r="I1745" s="127">
        <v>0</v>
      </c>
      <c r="J1745" s="127">
        <v>50</v>
      </c>
      <c r="K1745" s="126" t="s">
        <v>215</v>
      </c>
      <c r="L1745" s="126" t="s">
        <v>215</v>
      </c>
      <c r="M1745" s="153">
        <v>9.4999999999999998E-3</v>
      </c>
      <c r="N1745" s="128" t="s">
        <v>46</v>
      </c>
      <c r="O1745" s="155">
        <v>36342</v>
      </c>
      <c r="P1745" s="153">
        <v>1.1698101885000001E-2</v>
      </c>
      <c r="Q1745" s="153">
        <v>9.8487243542000003E-2</v>
      </c>
      <c r="R1745" s="153">
        <v>0.12476935217</v>
      </c>
      <c r="S1745" s="153">
        <v>0.24893444083999999</v>
      </c>
      <c r="T1745" s="153">
        <v>0.39564767080000002</v>
      </c>
      <c r="U1745" s="153">
        <v>0.95891561562999994</v>
      </c>
      <c r="V1745" s="153">
        <v>0.95047755984999993</v>
      </c>
      <c r="W1745" s="153">
        <v>0.93706070446</v>
      </c>
      <c r="X1745" s="153">
        <v>0.96362587171000003</v>
      </c>
      <c r="Y1745" s="153">
        <v>0.92561817469000007</v>
      </c>
      <c r="Z1745" s="153">
        <v>1.0779950043E-3</v>
      </c>
      <c r="AA1745" s="153">
        <v>3.8684860069999999E-3</v>
      </c>
      <c r="AB1745" s="178">
        <v>-12.565934214</v>
      </c>
      <c r="AC1745" s="177">
        <v>-2.9470137851999998</v>
      </c>
      <c r="AD1745" s="153">
        <v>0</v>
      </c>
      <c r="AE1745" s="153">
        <v>-8.2207717107000006E-3</v>
      </c>
      <c r="AF1745" s="181">
        <v>169.17843999999999</v>
      </c>
      <c r="AG1745" s="180">
        <v>1754348.3267999999</v>
      </c>
      <c r="AH1745" s="180">
        <v>-216434.74849999999</v>
      </c>
      <c r="AI1745" s="128" t="s">
        <v>46</v>
      </c>
      <c r="AJ1745" s="128" t="s">
        <v>46</v>
      </c>
      <c r="AK1745" s="128" t="s">
        <v>46</v>
      </c>
    </row>
    <row r="1746" spans="1:37" ht="14.75" customHeight="1" x14ac:dyDescent="0.35">
      <c r="A1746" s="8"/>
      <c r="B1746" s="129">
        <v>832414000187</v>
      </c>
      <c r="C1746" s="125" t="s">
        <v>9552</v>
      </c>
      <c r="D1746" s="122"/>
      <c r="E1746" s="126" t="s">
        <v>2793</v>
      </c>
      <c r="F1746" s="126" t="s">
        <v>163</v>
      </c>
      <c r="G1746" s="126" t="s">
        <v>3570</v>
      </c>
      <c r="H1746" s="127">
        <v>1000</v>
      </c>
      <c r="I1746" s="127">
        <v>0</v>
      </c>
      <c r="J1746" s="127">
        <v>250</v>
      </c>
      <c r="K1746" s="126" t="s">
        <v>215</v>
      </c>
      <c r="L1746" s="126" t="s">
        <v>215</v>
      </c>
      <c r="M1746" s="153">
        <v>1.3999999999999999E-2</v>
      </c>
      <c r="N1746" s="128" t="s">
        <v>46</v>
      </c>
      <c r="O1746" s="155">
        <v>34974</v>
      </c>
      <c r="P1746" s="153">
        <v>1.1255158443999999E-2</v>
      </c>
      <c r="Q1746" s="153">
        <v>9.4414868930000007E-2</v>
      </c>
      <c r="R1746" s="153">
        <v>0.11923685883999999</v>
      </c>
      <c r="S1746" s="153">
        <v>0.23670190699999999</v>
      </c>
      <c r="T1746" s="153">
        <v>0.37525672742999999</v>
      </c>
      <c r="U1746" s="153">
        <v>0.92260670100999997</v>
      </c>
      <c r="V1746" s="153">
        <v>0.91117601638000001</v>
      </c>
      <c r="W1746" s="153">
        <v>0.89550977861000003</v>
      </c>
      <c r="X1746" s="153">
        <v>0.91627370119000007</v>
      </c>
      <c r="Y1746" s="153">
        <v>0.87791353952999995</v>
      </c>
      <c r="Z1746" s="153">
        <v>1.0711361079999999E-3</v>
      </c>
      <c r="AA1746" s="153">
        <v>5.0766878618000002E-3</v>
      </c>
      <c r="AB1746" s="178">
        <v>-21.154032837999999</v>
      </c>
      <c r="AC1746" s="177">
        <v>-6.5427532482000004</v>
      </c>
      <c r="AD1746" s="153">
        <v>0</v>
      </c>
      <c r="AE1746" s="153">
        <v>-8.2995644683999999E-3</v>
      </c>
      <c r="AF1746" s="181">
        <v>3140.288513</v>
      </c>
      <c r="AG1746" s="180">
        <v>56602.502650000002</v>
      </c>
      <c r="AH1746" s="180">
        <v>-19455.291980000002</v>
      </c>
      <c r="AI1746" s="128" t="s">
        <v>46</v>
      </c>
      <c r="AJ1746" s="128" t="s">
        <v>46</v>
      </c>
      <c r="AK1746" s="128" t="s">
        <v>46</v>
      </c>
    </row>
    <row r="1747" spans="1:37" ht="14.75" customHeight="1" x14ac:dyDescent="0.35">
      <c r="A1747" s="8"/>
      <c r="B1747" s="129">
        <v>5575465000194</v>
      </c>
      <c r="C1747" s="125" t="s">
        <v>9553</v>
      </c>
      <c r="D1747" s="122"/>
      <c r="E1747" s="126" t="s">
        <v>2793</v>
      </c>
      <c r="F1747" s="126" t="s">
        <v>163</v>
      </c>
      <c r="G1747" s="126" t="s">
        <v>3570</v>
      </c>
      <c r="H1747" s="127">
        <v>150000</v>
      </c>
      <c r="I1747" s="127">
        <v>1</v>
      </c>
      <c r="J1747" s="127">
        <v>50</v>
      </c>
      <c r="K1747" s="126" t="s">
        <v>215</v>
      </c>
      <c r="L1747" s="126" t="s">
        <v>215</v>
      </c>
      <c r="M1747" s="153">
        <v>7.1999999999999998E-3</v>
      </c>
      <c r="N1747" s="128" t="s">
        <v>46</v>
      </c>
      <c r="O1747" s="155">
        <v>37865</v>
      </c>
      <c r="P1747" s="153">
        <v>1.1903623274999999E-2</v>
      </c>
      <c r="Q1747" s="153">
        <v>0.10035427457999999</v>
      </c>
      <c r="R1747" s="153">
        <v>0.12735246766</v>
      </c>
      <c r="S1747" s="153">
        <v>0.25478942500000001</v>
      </c>
      <c r="T1747" s="153">
        <v>0.40556594912999999</v>
      </c>
      <c r="U1747" s="153">
        <v>0.9757625940600001</v>
      </c>
      <c r="V1747" s="153">
        <v>0.96849584368999997</v>
      </c>
      <c r="W1747" s="153">
        <v>0.95646078931999989</v>
      </c>
      <c r="X1747" s="153">
        <v>0.98629053069999995</v>
      </c>
      <c r="Y1747" s="153">
        <v>0.94882199809000001</v>
      </c>
      <c r="Z1747" s="153">
        <v>1.0725183632E-3</v>
      </c>
      <c r="AA1747" s="153">
        <v>2.9485626082999998E-3</v>
      </c>
      <c r="AB1747" s="178">
        <v>-8.8259093904999997</v>
      </c>
      <c r="AC1747" s="177">
        <v>-2.5919790902000002</v>
      </c>
      <c r="AD1747" s="153">
        <v>0</v>
      </c>
      <c r="AE1747" s="153">
        <v>-7.7692433910000001E-3</v>
      </c>
      <c r="AF1747" s="181">
        <v>89.949466999999999</v>
      </c>
      <c r="AG1747" s="180">
        <v>1206583.3215000001</v>
      </c>
      <c r="AH1747" s="180">
        <v>-214611.11051</v>
      </c>
      <c r="AI1747" s="128" t="s">
        <v>46</v>
      </c>
      <c r="AJ1747" s="128" t="s">
        <v>46</v>
      </c>
      <c r="AK1747" s="128" t="s">
        <v>46</v>
      </c>
    </row>
    <row r="1748" spans="1:37" ht="14.75" customHeight="1" x14ac:dyDescent="0.35">
      <c r="A1748" s="8"/>
      <c r="B1748" s="129">
        <v>3182559000178</v>
      </c>
      <c r="C1748" s="125" t="s">
        <v>9554</v>
      </c>
      <c r="D1748" s="122"/>
      <c r="E1748" s="126" t="s">
        <v>2793</v>
      </c>
      <c r="F1748" s="126" t="s">
        <v>163</v>
      </c>
      <c r="G1748" s="126" t="s">
        <v>3570</v>
      </c>
      <c r="H1748" s="127">
        <v>5000</v>
      </c>
      <c r="I1748" s="127">
        <v>0</v>
      </c>
      <c r="J1748" s="127">
        <v>50</v>
      </c>
      <c r="K1748" s="126" t="s">
        <v>215</v>
      </c>
      <c r="L1748" s="126" t="s">
        <v>215</v>
      </c>
      <c r="M1748" s="153">
        <v>1.7000000000000001E-2</v>
      </c>
      <c r="N1748" s="128" t="s">
        <v>46</v>
      </c>
      <c r="O1748" s="155">
        <v>36374</v>
      </c>
      <c r="P1748" s="153">
        <v>1.0767048334000001E-2</v>
      </c>
      <c r="Q1748" s="153">
        <v>9.0713096716999994E-2</v>
      </c>
      <c r="R1748" s="153">
        <v>0.11564656396</v>
      </c>
      <c r="S1748" s="153">
        <v>0.22351330524000002</v>
      </c>
      <c r="T1748" s="153">
        <v>0.37003098610999996</v>
      </c>
      <c r="U1748" s="153">
        <v>0.88259538877999999</v>
      </c>
      <c r="V1748" s="153">
        <v>0.87545107075000006</v>
      </c>
      <c r="W1748" s="153">
        <v>0.86854543044999999</v>
      </c>
      <c r="X1748" s="153">
        <v>0.86522058930000001</v>
      </c>
      <c r="Y1748" s="153">
        <v>0.86568791179000004</v>
      </c>
      <c r="Z1748" s="153">
        <v>8.8715896365000005E-4</v>
      </c>
      <c r="AA1748" s="153">
        <v>3.7017005769999999E-3</v>
      </c>
      <c r="AB1748" s="178">
        <v>-45.997126324</v>
      </c>
      <c r="AC1748" s="177">
        <v>-8.7213347505000005</v>
      </c>
      <c r="AD1748" s="153">
        <v>0</v>
      </c>
      <c r="AE1748" s="153">
        <v>-1.0282599363E-2</v>
      </c>
      <c r="AF1748" s="181">
        <v>115.957469</v>
      </c>
      <c r="AG1748" s="180">
        <v>305886.16868</v>
      </c>
      <c r="AH1748" s="180">
        <v>-30197.526880000001</v>
      </c>
      <c r="AI1748" s="128" t="s">
        <v>46</v>
      </c>
      <c r="AJ1748" s="128" t="s">
        <v>46</v>
      </c>
      <c r="AK1748" s="128" t="s">
        <v>46</v>
      </c>
    </row>
    <row r="1749" spans="1:37" ht="14.75" customHeight="1" x14ac:dyDescent="0.35">
      <c r="A1749" s="8"/>
      <c r="B1749" s="129">
        <v>5073650000180</v>
      </c>
      <c r="C1749" s="125" t="s">
        <v>9555</v>
      </c>
      <c r="D1749" s="122" t="s">
        <v>3393</v>
      </c>
      <c r="E1749" s="126" t="s">
        <v>2793</v>
      </c>
      <c r="F1749" s="126" t="s">
        <v>163</v>
      </c>
      <c r="G1749" s="126" t="s">
        <v>3570</v>
      </c>
      <c r="H1749" s="127">
        <v>500000</v>
      </c>
      <c r="I1749" s="127">
        <v>100</v>
      </c>
      <c r="J1749" s="127">
        <v>50</v>
      </c>
      <c r="K1749" s="126" t="s">
        <v>215</v>
      </c>
      <c r="L1749" s="126" t="s">
        <v>215</v>
      </c>
      <c r="M1749" s="153">
        <v>4.6999999999999993E-3</v>
      </c>
      <c r="N1749" s="128" t="s">
        <v>46</v>
      </c>
      <c r="O1749" s="155">
        <v>37727</v>
      </c>
      <c r="P1749" s="153">
        <v>1.1865157281E-2</v>
      </c>
      <c r="Q1749" s="153">
        <v>0.10099636053</v>
      </c>
      <c r="R1749" s="153">
        <v>0.12971635711999999</v>
      </c>
      <c r="S1749" s="153">
        <v>0.25470850877000001</v>
      </c>
      <c r="T1749" s="153">
        <v>0.42277770197000003</v>
      </c>
      <c r="U1749" s="153">
        <v>0.97260946349999999</v>
      </c>
      <c r="V1749" s="153">
        <v>0.97469246632999995</v>
      </c>
      <c r="W1749" s="153">
        <v>0.97421441132999997</v>
      </c>
      <c r="X1749" s="153">
        <v>0.98597730377000004</v>
      </c>
      <c r="Y1749" s="153">
        <v>0.98908891338999994</v>
      </c>
      <c r="Z1749" s="153">
        <v>8.8506033889999998E-4</v>
      </c>
      <c r="AA1749" s="153">
        <v>2.6347111974999999E-3</v>
      </c>
      <c r="AB1749" s="178">
        <v>-9.1829377259000005</v>
      </c>
      <c r="AC1749" s="177">
        <v>-3.3626456344000002</v>
      </c>
      <c r="AD1749" s="153">
        <v>0</v>
      </c>
      <c r="AE1749" s="153">
        <v>-1.4346282038E-3</v>
      </c>
      <c r="AF1749" s="181">
        <v>10.260424</v>
      </c>
      <c r="AG1749" s="180">
        <v>1489262.5445000001</v>
      </c>
      <c r="AH1749" s="180">
        <v>-102472.69345999999</v>
      </c>
      <c r="AI1749" s="128" t="s">
        <v>46</v>
      </c>
      <c r="AJ1749" s="128" t="s">
        <v>46</v>
      </c>
      <c r="AK1749" s="128" t="s">
        <v>46</v>
      </c>
    </row>
    <row r="1750" spans="1:37" ht="14.75" customHeight="1" x14ac:dyDescent="0.35">
      <c r="A1750" s="8"/>
      <c r="B1750" s="129">
        <v>18185829000171</v>
      </c>
      <c r="C1750" s="125" t="s">
        <v>9556</v>
      </c>
      <c r="D1750" s="122"/>
      <c r="E1750" s="126" t="s">
        <v>2793</v>
      </c>
      <c r="F1750" s="126" t="s">
        <v>163</v>
      </c>
      <c r="G1750" s="126" t="s">
        <v>6822</v>
      </c>
      <c r="H1750" s="127">
        <v>1</v>
      </c>
      <c r="I1750" s="127">
        <v>1</v>
      </c>
      <c r="J1750" s="127">
        <v>1</v>
      </c>
      <c r="K1750" s="126" t="s">
        <v>215</v>
      </c>
      <c r="L1750" s="126" t="s">
        <v>215</v>
      </c>
      <c r="M1750" s="153">
        <v>1.15E-2</v>
      </c>
      <c r="N1750" s="128" t="s">
        <v>46</v>
      </c>
      <c r="O1750" s="155">
        <v>42334</v>
      </c>
      <c r="P1750" s="153">
        <v>1.1144071024E-2</v>
      </c>
      <c r="Q1750" s="153">
        <v>9.3950446743999994E-2</v>
      </c>
      <c r="R1750" s="153">
        <v>0.11977408718999999</v>
      </c>
      <c r="S1750" s="153">
        <v>0.22886463735999998</v>
      </c>
      <c r="T1750" s="153">
        <v>0.37765921478000003</v>
      </c>
      <c r="U1750" s="153">
        <v>0.91350065434000005</v>
      </c>
      <c r="V1750" s="153">
        <v>0.90669398550000002</v>
      </c>
      <c r="W1750" s="153">
        <v>0.89954454815999996</v>
      </c>
      <c r="X1750" s="153">
        <v>0.88593560992999998</v>
      </c>
      <c r="Y1750" s="153">
        <v>0.88353416140999996</v>
      </c>
      <c r="Z1750" s="153">
        <v>9.0920509804999993E-4</v>
      </c>
      <c r="AA1750" s="153">
        <v>2.4322706655E-3</v>
      </c>
      <c r="AB1750" s="178">
        <v>-34.106658797000001</v>
      </c>
      <c r="AC1750" s="177">
        <v>-23.715001279999999</v>
      </c>
      <c r="AD1750" s="153">
        <v>0</v>
      </c>
      <c r="AE1750" s="153">
        <v>-2.2478834405000002E-3</v>
      </c>
      <c r="AF1750" s="181">
        <v>20.637768999999999</v>
      </c>
      <c r="AG1750" s="180">
        <v>154348.26702999999</v>
      </c>
      <c r="AH1750" s="180">
        <v>-30551.550080000001</v>
      </c>
      <c r="AI1750" s="128" t="s">
        <v>46</v>
      </c>
      <c r="AJ1750" s="128" t="s">
        <v>46</v>
      </c>
      <c r="AK1750" s="128" t="s">
        <v>46</v>
      </c>
    </row>
    <row r="1751" spans="1:37" ht="14.75" customHeight="1" x14ac:dyDescent="0.35">
      <c r="A1751" s="8"/>
      <c r="B1751" s="129">
        <v>97519794000136</v>
      </c>
      <c r="C1751" s="125" t="s">
        <v>9557</v>
      </c>
      <c r="D1751" s="122"/>
      <c r="E1751" s="126" t="s">
        <v>2793</v>
      </c>
      <c r="F1751" s="126" t="s">
        <v>163</v>
      </c>
      <c r="G1751" s="126" t="s">
        <v>3570</v>
      </c>
      <c r="H1751" s="127">
        <v>150000</v>
      </c>
      <c r="I1751" s="127">
        <v>1</v>
      </c>
      <c r="J1751" s="127">
        <v>50</v>
      </c>
      <c r="K1751" s="126" t="s">
        <v>215</v>
      </c>
      <c r="L1751" s="126" t="s">
        <v>215</v>
      </c>
      <c r="M1751" s="153">
        <v>4.6999999999999993E-3</v>
      </c>
      <c r="N1751" s="128" t="s">
        <v>46</v>
      </c>
      <c r="O1751" s="155">
        <v>40786</v>
      </c>
      <c r="P1751" s="153">
        <v>1.2114916894000001E-2</v>
      </c>
      <c r="Q1751" s="153">
        <v>0.10235871666</v>
      </c>
      <c r="R1751" s="153">
        <v>0.13007612428000001</v>
      </c>
      <c r="S1751" s="153">
        <v>0.26079791984</v>
      </c>
      <c r="T1751" s="153">
        <v>0.41565804567999998</v>
      </c>
      <c r="U1751" s="153">
        <v>0.99308273299000005</v>
      </c>
      <c r="V1751" s="153">
        <v>0.98784024966000006</v>
      </c>
      <c r="W1751" s="153">
        <v>0.97691638635</v>
      </c>
      <c r="X1751" s="153">
        <v>1.0095494299000001</v>
      </c>
      <c r="Y1751" s="153">
        <v>0.97243246941999995</v>
      </c>
      <c r="Z1751" s="153">
        <v>1.0767838288E-3</v>
      </c>
      <c r="AA1751" s="153">
        <v>3.0001628873000002E-3</v>
      </c>
      <c r="AB1751" s="178">
        <v>-4.6403908593000001</v>
      </c>
      <c r="AC1751" s="177">
        <v>-1.244453499</v>
      </c>
      <c r="AD1751" s="153">
        <v>0</v>
      </c>
      <c r="AE1751" s="153">
        <v>-7.7024737336000007E-3</v>
      </c>
      <c r="AF1751" s="181">
        <v>34.751745</v>
      </c>
      <c r="AG1751" s="180">
        <v>100727.31826</v>
      </c>
      <c r="AH1751" s="180">
        <v>-8548.6041299999997</v>
      </c>
      <c r="AI1751" s="128" t="s">
        <v>46</v>
      </c>
      <c r="AJ1751" s="128" t="s">
        <v>46</v>
      </c>
      <c r="AK1751" s="128" t="s">
        <v>46</v>
      </c>
    </row>
    <row r="1752" spans="1:37" ht="14.75" customHeight="1" x14ac:dyDescent="0.35">
      <c r="A1752" s="8"/>
      <c r="B1752" s="129">
        <v>54410620000128</v>
      </c>
      <c r="C1752" s="125" t="s">
        <v>9558</v>
      </c>
      <c r="D1752" s="122"/>
      <c r="E1752" s="126" t="s">
        <v>2793</v>
      </c>
      <c r="F1752" s="126" t="s">
        <v>163</v>
      </c>
      <c r="G1752" s="126" t="s">
        <v>7799</v>
      </c>
      <c r="H1752" s="127">
        <v>1</v>
      </c>
      <c r="I1752" s="127">
        <v>1</v>
      </c>
      <c r="J1752" s="127">
        <v>1</v>
      </c>
      <c r="K1752" s="126" t="s">
        <v>215</v>
      </c>
      <c r="L1752" s="126" t="s">
        <v>215</v>
      </c>
      <c r="M1752" s="153">
        <v>1.4000000000000002E-3</v>
      </c>
      <c r="N1752" s="128" t="s">
        <v>46</v>
      </c>
      <c r="O1752" s="155">
        <v>45398</v>
      </c>
      <c r="P1752" s="153">
        <v>1.2156108955E-2</v>
      </c>
      <c r="Q1752" s="153">
        <v>0.10364903801</v>
      </c>
      <c r="R1752" s="153">
        <v>0.13305215747999999</v>
      </c>
      <c r="S1752" s="153" t="s">
        <v>46</v>
      </c>
      <c r="T1752" s="153" t="s">
        <v>46</v>
      </c>
      <c r="U1752" s="153">
        <v>0.99645932442000007</v>
      </c>
      <c r="V1752" s="153">
        <v>1.0002928418999999</v>
      </c>
      <c r="W1752" s="153">
        <v>0.99926741822999998</v>
      </c>
      <c r="X1752" s="153" t="s">
        <v>46</v>
      </c>
      <c r="Y1752" s="153" t="s">
        <v>46</v>
      </c>
      <c r="Z1752" s="153">
        <v>1.1313270585000001E-3</v>
      </c>
      <c r="AA1752" s="153">
        <v>1.2000520955000001E-3</v>
      </c>
      <c r="AB1752" s="178">
        <v>-0.10330173808</v>
      </c>
      <c r="AC1752" s="177">
        <v>0.60001080671999996</v>
      </c>
      <c r="AD1752" s="153">
        <v>0</v>
      </c>
      <c r="AE1752" s="153">
        <v>0</v>
      </c>
      <c r="AF1752" s="181">
        <v>1.187416</v>
      </c>
      <c r="AG1752" s="180">
        <v>1044782.5013</v>
      </c>
      <c r="AH1752" s="180">
        <v>171425.09464</v>
      </c>
      <c r="AI1752" s="128" t="s">
        <v>46</v>
      </c>
      <c r="AJ1752" s="128" t="s">
        <v>46</v>
      </c>
      <c r="AK1752" s="128" t="s">
        <v>46</v>
      </c>
    </row>
    <row r="1753" spans="1:37" ht="14.75" customHeight="1" x14ac:dyDescent="0.35">
      <c r="A1753" s="8"/>
      <c r="B1753" s="129">
        <v>7660179000152</v>
      </c>
      <c r="C1753" s="125" t="s">
        <v>9559</v>
      </c>
      <c r="D1753" s="122" t="s">
        <v>3394</v>
      </c>
      <c r="E1753" s="126" t="s">
        <v>2793</v>
      </c>
      <c r="F1753" s="126" t="s">
        <v>163</v>
      </c>
      <c r="G1753" s="126" t="s">
        <v>7799</v>
      </c>
      <c r="H1753" s="127">
        <v>1</v>
      </c>
      <c r="I1753" s="127">
        <v>1</v>
      </c>
      <c r="J1753" s="127">
        <v>1</v>
      </c>
      <c r="K1753" s="126" t="s">
        <v>215</v>
      </c>
      <c r="L1753" s="126" t="s">
        <v>215</v>
      </c>
      <c r="M1753" s="153">
        <v>1.5E-3</v>
      </c>
      <c r="N1753" s="128" t="s">
        <v>46</v>
      </c>
      <c r="O1753" s="155">
        <v>39051</v>
      </c>
      <c r="P1753" s="153">
        <v>1.1610522322000001E-2</v>
      </c>
      <c r="Q1753" s="153">
        <v>0.10231679421000001</v>
      </c>
      <c r="R1753" s="153">
        <v>0.13114426178999999</v>
      </c>
      <c r="S1753" s="153">
        <v>0.25321500379</v>
      </c>
      <c r="T1753" s="153">
        <v>0.42186048899</v>
      </c>
      <c r="U1753" s="153">
        <v>0.9517365526099999</v>
      </c>
      <c r="V1753" s="153">
        <v>0.98743566573999997</v>
      </c>
      <c r="W1753" s="153">
        <v>0.98493846605000002</v>
      </c>
      <c r="X1753" s="153">
        <v>0.98019594209000005</v>
      </c>
      <c r="Y1753" s="153">
        <v>0.98694309258000001</v>
      </c>
      <c r="Z1753" s="153">
        <v>2.8937539927000001E-3</v>
      </c>
      <c r="AA1753" s="153">
        <v>2.3758344947999999E-3</v>
      </c>
      <c r="AB1753" s="178">
        <v>-0.63898714267000001</v>
      </c>
      <c r="AC1753" s="177">
        <v>-1.099399915</v>
      </c>
      <c r="AD1753" s="153">
        <v>-4.3917024711000001E-4</v>
      </c>
      <c r="AE1753" s="153">
        <v>-2.1068588740999999E-3</v>
      </c>
      <c r="AF1753" s="181">
        <v>57.80959</v>
      </c>
      <c r="AG1753" s="180">
        <v>983374.80646999995</v>
      </c>
      <c r="AH1753" s="180">
        <v>133754.28378</v>
      </c>
      <c r="AI1753" s="128" t="s">
        <v>46</v>
      </c>
      <c r="AJ1753" s="128" t="s">
        <v>46</v>
      </c>
      <c r="AK1753" s="128" t="s">
        <v>46</v>
      </c>
    </row>
    <row r="1754" spans="1:37" ht="14.75" customHeight="1" x14ac:dyDescent="0.35">
      <c r="A1754" s="8"/>
      <c r="B1754" s="129">
        <v>55390412000177</v>
      </c>
      <c r="C1754" s="125" t="s">
        <v>9560</v>
      </c>
      <c r="D1754" s="122"/>
      <c r="E1754" s="126" t="s">
        <v>2793</v>
      </c>
      <c r="F1754" s="126" t="s">
        <v>114</v>
      </c>
      <c r="G1754" s="126" t="s">
        <v>7640</v>
      </c>
      <c r="H1754" s="127">
        <v>1</v>
      </c>
      <c r="I1754" s="127">
        <v>1</v>
      </c>
      <c r="J1754" s="127">
        <v>1</v>
      </c>
      <c r="K1754" s="126" t="s">
        <v>216</v>
      </c>
      <c r="L1754" s="126" t="s">
        <v>223</v>
      </c>
      <c r="M1754" s="153">
        <v>1.7000000000000001E-3</v>
      </c>
      <c r="N1754" s="128" t="s">
        <v>46</v>
      </c>
      <c r="O1754" s="155">
        <v>45471</v>
      </c>
      <c r="P1754" s="153">
        <v>7.8747549262999997E-2</v>
      </c>
      <c r="Q1754" s="153">
        <v>0.53751001893999995</v>
      </c>
      <c r="R1754" s="153">
        <v>0.50405000244999998</v>
      </c>
      <c r="S1754" s="153" t="s">
        <v>46</v>
      </c>
      <c r="T1754" s="153" t="s">
        <v>46</v>
      </c>
      <c r="U1754" s="153">
        <v>6.4550860832000003</v>
      </c>
      <c r="V1754" s="153">
        <v>5.1873846076999994</v>
      </c>
      <c r="W1754" s="153">
        <v>3.7855887053999999</v>
      </c>
      <c r="X1754" s="153" t="s">
        <v>46</v>
      </c>
      <c r="Y1754" s="153" t="s">
        <v>46</v>
      </c>
      <c r="Z1754" s="153">
        <v>0.25091784385999999</v>
      </c>
      <c r="AA1754" s="153">
        <v>0.24250639197000001</v>
      </c>
      <c r="AB1754" s="178">
        <v>1.4674936231</v>
      </c>
      <c r="AC1754" s="177">
        <v>1.5804561014</v>
      </c>
      <c r="AD1754" s="153">
        <v>-0.12395773391000001</v>
      </c>
      <c r="AE1754" s="153">
        <v>-0.13075571234</v>
      </c>
      <c r="AF1754" s="181">
        <v>1.6880630000000001</v>
      </c>
      <c r="AG1754" s="180">
        <v>55838.748119999997</v>
      </c>
      <c r="AH1754" s="180">
        <v>25579.58668</v>
      </c>
      <c r="AI1754" s="128" t="s">
        <v>46</v>
      </c>
      <c r="AJ1754" s="128" t="s">
        <v>46</v>
      </c>
      <c r="AK1754" s="128" t="s">
        <v>46</v>
      </c>
    </row>
    <row r="1755" spans="1:37" ht="14.75" customHeight="1" x14ac:dyDescent="0.35">
      <c r="A1755" s="8"/>
      <c r="B1755" s="129">
        <v>19670848000156</v>
      </c>
      <c r="C1755" s="125" t="s">
        <v>9561</v>
      </c>
      <c r="D1755" s="122"/>
      <c r="E1755" s="126" t="s">
        <v>2793</v>
      </c>
      <c r="F1755" s="126" t="s">
        <v>163</v>
      </c>
      <c r="G1755" s="126" t="s">
        <v>3566</v>
      </c>
      <c r="H1755" s="127">
        <v>10000</v>
      </c>
      <c r="I1755" s="127">
        <v>1</v>
      </c>
      <c r="J1755" s="127">
        <v>0</v>
      </c>
      <c r="K1755" s="126" t="s">
        <v>215</v>
      </c>
      <c r="L1755" s="126" t="s">
        <v>216</v>
      </c>
      <c r="M1755" s="153">
        <v>2.2000000000000001E-3</v>
      </c>
      <c r="N1755" s="128" t="s">
        <v>46</v>
      </c>
      <c r="O1755" s="155">
        <v>43124</v>
      </c>
      <c r="P1755" s="153">
        <v>1.2195954305000001E-2</v>
      </c>
      <c r="Q1755" s="153">
        <v>0.11093275723</v>
      </c>
      <c r="R1755" s="153">
        <v>0.13326940892</v>
      </c>
      <c r="S1755" s="153">
        <v>0.28063005963999998</v>
      </c>
      <c r="T1755" s="153">
        <v>0.45592254193000004</v>
      </c>
      <c r="U1755" s="153">
        <v>0.99972552340999998</v>
      </c>
      <c r="V1755" s="153">
        <v>1.0705863278000001</v>
      </c>
      <c r="W1755" s="153">
        <v>1.0008990511</v>
      </c>
      <c r="X1755" s="153">
        <v>1.086319695</v>
      </c>
      <c r="Y1755" s="153">
        <v>1.0666313039999999</v>
      </c>
      <c r="Z1755" s="153">
        <v>3.1737344215000004E-3</v>
      </c>
      <c r="AA1755" s="153">
        <v>3.6204646275000002E-3</v>
      </c>
      <c r="AB1755" s="178">
        <v>3.7830313258999999E-2</v>
      </c>
      <c r="AC1755" s="177">
        <v>2.1568699798000002</v>
      </c>
      <c r="AD1755" s="153">
        <v>-1.546665556E-3</v>
      </c>
      <c r="AE1755" s="153">
        <v>-5.2893221079999995E-3</v>
      </c>
      <c r="AF1755" s="181">
        <v>19.546012000000001</v>
      </c>
      <c r="AG1755" s="180">
        <v>1651778.3661</v>
      </c>
      <c r="AH1755" s="180">
        <v>41233.299229999997</v>
      </c>
      <c r="AI1755" s="128" t="s">
        <v>46</v>
      </c>
      <c r="AJ1755" s="128" t="s">
        <v>46</v>
      </c>
      <c r="AK1755" s="128" t="s">
        <v>46</v>
      </c>
    </row>
    <row r="1756" spans="1:37" ht="14.75" customHeight="1" x14ac:dyDescent="0.35">
      <c r="A1756" s="8"/>
      <c r="B1756" s="129">
        <v>5941170000194</v>
      </c>
      <c r="C1756" s="125" t="s">
        <v>9562</v>
      </c>
      <c r="D1756" s="122" t="s">
        <v>3393</v>
      </c>
      <c r="E1756" s="126" t="s">
        <v>2793</v>
      </c>
      <c r="F1756" s="126" t="s">
        <v>114</v>
      </c>
      <c r="G1756" s="126" t="s">
        <v>267</v>
      </c>
      <c r="H1756" s="127">
        <v>2000</v>
      </c>
      <c r="I1756" s="127">
        <v>0</v>
      </c>
      <c r="J1756" s="127">
        <v>250</v>
      </c>
      <c r="K1756" s="126" t="s">
        <v>216</v>
      </c>
      <c r="L1756" s="126" t="s">
        <v>223</v>
      </c>
      <c r="M1756" s="153">
        <v>2.9500000000000002E-2</v>
      </c>
      <c r="N1756" s="128" t="s">
        <v>46</v>
      </c>
      <c r="O1756" s="155">
        <v>37918</v>
      </c>
      <c r="P1756" s="153">
        <v>9.1515465592000005E-3</v>
      </c>
      <c r="Q1756" s="153">
        <v>0.24793199478999997</v>
      </c>
      <c r="R1756" s="153">
        <v>9.908639489700001E-2</v>
      </c>
      <c r="S1756" s="153">
        <v>7.0448854449000009E-2</v>
      </c>
      <c r="T1756" s="153">
        <v>3.5797116492E-2</v>
      </c>
      <c r="U1756" s="153">
        <v>0.75016964193999991</v>
      </c>
      <c r="V1756" s="153">
        <v>2.3927342155</v>
      </c>
      <c r="W1756" s="153">
        <v>0.74417287087000006</v>
      </c>
      <c r="X1756" s="153">
        <v>0.27270769985999999</v>
      </c>
      <c r="Y1756" s="153">
        <v>8.3747394643999995E-2</v>
      </c>
      <c r="Z1756" s="153">
        <v>0.19411135584</v>
      </c>
      <c r="AA1756" s="153">
        <v>0.2204390041</v>
      </c>
      <c r="AB1756" s="178">
        <v>-6.0583477378000003E-2</v>
      </c>
      <c r="AC1756" s="177">
        <v>0.17651984374999999</v>
      </c>
      <c r="AD1756" s="153">
        <v>-0.14318761571999999</v>
      </c>
      <c r="AE1756" s="153">
        <v>-0.59402966130000001</v>
      </c>
      <c r="AF1756" s="181">
        <v>130.660504</v>
      </c>
      <c r="AG1756" s="180">
        <v>37005.762719999999</v>
      </c>
      <c r="AH1756" s="180">
        <v>-2794.8401699999999</v>
      </c>
      <c r="AI1756" s="128" t="s">
        <v>46</v>
      </c>
      <c r="AJ1756" s="128" t="s">
        <v>46</v>
      </c>
      <c r="AK1756" s="128" t="s">
        <v>46</v>
      </c>
    </row>
    <row r="1757" spans="1:37" ht="14.75" customHeight="1" x14ac:dyDescent="0.35">
      <c r="A1757" s="8"/>
      <c r="B1757" s="129">
        <v>41249600000175</v>
      </c>
      <c r="C1757" s="125" t="s">
        <v>9563</v>
      </c>
      <c r="D1757" s="122"/>
      <c r="E1757" s="126" t="s">
        <v>2793</v>
      </c>
      <c r="F1757" s="126" t="s">
        <v>114</v>
      </c>
      <c r="G1757" s="126" t="s">
        <v>4426</v>
      </c>
      <c r="H1757" s="127">
        <v>1</v>
      </c>
      <c r="I1757" s="127">
        <v>1</v>
      </c>
      <c r="J1757" s="127">
        <v>1</v>
      </c>
      <c r="K1757" s="126" t="s">
        <v>216</v>
      </c>
      <c r="L1757" s="126" t="s">
        <v>8130</v>
      </c>
      <c r="M1757" s="153">
        <v>5.6999999999999993E-3</v>
      </c>
      <c r="N1757" s="128" t="s">
        <v>46</v>
      </c>
      <c r="O1757" s="155">
        <v>44369</v>
      </c>
      <c r="P1757" s="153">
        <v>6.0779613922999996E-3</v>
      </c>
      <c r="Q1757" s="153">
        <v>-4.3376953768E-2</v>
      </c>
      <c r="R1757" s="153">
        <v>4.8704572650999998E-2</v>
      </c>
      <c r="S1757" s="153">
        <v>0.41229102454</v>
      </c>
      <c r="T1757" s="153">
        <v>0.68363012541000001</v>
      </c>
      <c r="U1757" s="153">
        <v>0.49822203186000003</v>
      </c>
      <c r="V1757" s="153">
        <v>-0.41862092681000002</v>
      </c>
      <c r="W1757" s="153">
        <v>0.36578807506</v>
      </c>
      <c r="X1757" s="153">
        <v>1.5959796345000001</v>
      </c>
      <c r="Y1757" s="153">
        <v>1.5993534539999998</v>
      </c>
      <c r="Z1757" s="153">
        <v>0.21538669427999999</v>
      </c>
      <c r="AA1757" s="153">
        <v>0.21136896456999998</v>
      </c>
      <c r="AB1757" s="178">
        <v>-0.24603710299000001</v>
      </c>
      <c r="AC1757" s="177">
        <v>2.225376208E-2</v>
      </c>
      <c r="AD1757" s="153">
        <v>-0.25089838554999999</v>
      </c>
      <c r="AE1757" s="153">
        <v>-0.37919080119999998</v>
      </c>
      <c r="AF1757" s="181">
        <v>14.880216000000001</v>
      </c>
      <c r="AG1757" s="180">
        <v>30603.931560000001</v>
      </c>
      <c r="AH1757" s="180">
        <v>-9109.9192800000001</v>
      </c>
      <c r="AI1757" s="128" t="s">
        <v>46</v>
      </c>
      <c r="AJ1757" s="128" t="s">
        <v>46</v>
      </c>
      <c r="AK1757" s="128" t="s">
        <v>46</v>
      </c>
    </row>
    <row r="1758" spans="1:37" ht="14.75" customHeight="1" x14ac:dyDescent="0.35">
      <c r="A1758" s="8"/>
      <c r="B1758" s="129">
        <v>31933918000117</v>
      </c>
      <c r="C1758" s="125" t="s">
        <v>9564</v>
      </c>
      <c r="D1758" s="122"/>
      <c r="E1758" s="126" t="s">
        <v>2793</v>
      </c>
      <c r="F1758" s="126" t="s">
        <v>114</v>
      </c>
      <c r="G1758" s="126" t="s">
        <v>115</v>
      </c>
      <c r="H1758" s="127">
        <v>1000</v>
      </c>
      <c r="I1758" s="127">
        <v>1000</v>
      </c>
      <c r="J1758" s="127">
        <v>1000</v>
      </c>
      <c r="K1758" s="126" t="s">
        <v>214</v>
      </c>
      <c r="L1758" s="126" t="s">
        <v>3556</v>
      </c>
      <c r="M1758" s="153">
        <v>5.1999999999999998E-3</v>
      </c>
      <c r="N1758" s="128" t="s">
        <v>46</v>
      </c>
      <c r="O1758" s="155">
        <v>43616</v>
      </c>
      <c r="P1758" s="153">
        <v>2.1707441636000004E-2</v>
      </c>
      <c r="Q1758" s="153">
        <v>0.22635560769000002</v>
      </c>
      <c r="R1758" s="153">
        <v>3.1095219327E-2</v>
      </c>
      <c r="S1758" s="153">
        <v>3.8270085472000004E-2</v>
      </c>
      <c r="T1758" s="153">
        <v>0.20597414371</v>
      </c>
      <c r="U1758" s="153">
        <v>1.7794001936000001</v>
      </c>
      <c r="V1758" s="153">
        <v>2.1845055045999997</v>
      </c>
      <c r="W1758" s="153">
        <v>0.23353578118000001</v>
      </c>
      <c r="X1758" s="153">
        <v>0.14814360097000001</v>
      </c>
      <c r="Y1758" s="153">
        <v>0.48187674286999999</v>
      </c>
      <c r="Z1758" s="153">
        <v>0.19720264801999998</v>
      </c>
      <c r="AA1758" s="153">
        <v>0.26628592632999998</v>
      </c>
      <c r="AB1758" s="178">
        <v>-0.36786442061000002</v>
      </c>
      <c r="AC1758" s="177">
        <v>-7.2171377002000006E-2</v>
      </c>
      <c r="AD1758" s="153">
        <v>-0.18634778849</v>
      </c>
      <c r="AE1758" s="153">
        <v>-0.51079815020999997</v>
      </c>
      <c r="AF1758" s="181">
        <v>12.241413</v>
      </c>
      <c r="AG1758" s="180">
        <v>145367.97331</v>
      </c>
      <c r="AH1758" s="180">
        <v>-18492.761920000001</v>
      </c>
      <c r="AI1758" s="128" t="s">
        <v>46</v>
      </c>
      <c r="AJ1758" s="128" t="s">
        <v>46</v>
      </c>
      <c r="AK1758" s="128" t="s">
        <v>46</v>
      </c>
    </row>
    <row r="1759" spans="1:37" ht="14.75" customHeight="1" x14ac:dyDescent="0.35">
      <c r="A1759" s="8"/>
      <c r="B1759" s="129">
        <v>41272854000104</v>
      </c>
      <c r="C1759" s="125" t="s">
        <v>9565</v>
      </c>
      <c r="D1759" s="122"/>
      <c r="E1759" s="126" t="s">
        <v>2793</v>
      </c>
      <c r="F1759" s="126" t="s">
        <v>114</v>
      </c>
      <c r="G1759" s="126" t="s">
        <v>4426</v>
      </c>
      <c r="H1759" s="127">
        <v>1</v>
      </c>
      <c r="I1759" s="127">
        <v>1</v>
      </c>
      <c r="J1759" s="127">
        <v>1</v>
      </c>
      <c r="K1759" s="126" t="s">
        <v>216</v>
      </c>
      <c r="L1759" s="126" t="s">
        <v>8130</v>
      </c>
      <c r="M1759" s="153">
        <v>7.7000000000000002E-3</v>
      </c>
      <c r="N1759" s="128" t="s">
        <v>46</v>
      </c>
      <c r="O1759" s="155">
        <v>44358</v>
      </c>
      <c r="P1759" s="153">
        <v>-3.9015181390999999E-2</v>
      </c>
      <c r="Q1759" s="153">
        <v>-0.11475271508000001</v>
      </c>
      <c r="R1759" s="153">
        <v>-2.9135430214000002E-2</v>
      </c>
      <c r="S1759" s="153">
        <v>0.26324368403000004</v>
      </c>
      <c r="T1759" s="153">
        <v>0.37681165257000004</v>
      </c>
      <c r="U1759" s="153">
        <v>-3.1981484729999998</v>
      </c>
      <c r="V1759" s="153">
        <v>-1.1074518555999999</v>
      </c>
      <c r="W1759" s="153">
        <v>-0.21881709157999998</v>
      </c>
      <c r="X1759" s="153">
        <v>1.0190169894999999</v>
      </c>
      <c r="Y1759" s="153">
        <v>0.8815512886800001</v>
      </c>
      <c r="Z1759" s="153">
        <v>0.17357783832999998</v>
      </c>
      <c r="AA1759" s="153">
        <v>0.18091916485999998</v>
      </c>
      <c r="AB1759" s="178">
        <v>-0.75361251421999997</v>
      </c>
      <c r="AC1759" s="177">
        <v>-0.24649163499999999</v>
      </c>
      <c r="AD1759" s="153">
        <v>-0.13760372129000001</v>
      </c>
      <c r="AE1759" s="153">
        <v>-0.31904933657000001</v>
      </c>
      <c r="AF1759" s="181">
        <v>12.306189</v>
      </c>
      <c r="AG1759" s="180">
        <v>10863.281720000001</v>
      </c>
      <c r="AH1759" s="180">
        <v>-893.22190000000001</v>
      </c>
      <c r="AI1759" s="128" t="s">
        <v>46</v>
      </c>
      <c r="AJ1759" s="128" t="s">
        <v>46</v>
      </c>
      <c r="AK1759" s="128" t="s">
        <v>46</v>
      </c>
    </row>
    <row r="1760" spans="1:37" ht="14.75" customHeight="1" x14ac:dyDescent="0.35">
      <c r="A1760" s="8"/>
      <c r="B1760" s="129">
        <v>36348392000121</v>
      </c>
      <c r="C1760" s="125" t="s">
        <v>9566</v>
      </c>
      <c r="D1760" s="122"/>
      <c r="E1760" s="126" t="s">
        <v>2793</v>
      </c>
      <c r="F1760" s="126" t="s">
        <v>114</v>
      </c>
      <c r="G1760" s="126" t="s">
        <v>115</v>
      </c>
      <c r="H1760" s="127">
        <v>1</v>
      </c>
      <c r="I1760" s="127">
        <v>1</v>
      </c>
      <c r="J1760" s="127">
        <v>1</v>
      </c>
      <c r="K1760" s="126" t="s">
        <v>221</v>
      </c>
      <c r="L1760" s="126" t="s">
        <v>9500</v>
      </c>
      <c r="M1760" s="153">
        <v>9.4999999999999998E-3</v>
      </c>
      <c r="N1760" s="128" t="s">
        <v>9567</v>
      </c>
      <c r="O1760" s="155">
        <v>43938</v>
      </c>
      <c r="P1760" s="153">
        <v>3.8329765261000001E-2</v>
      </c>
      <c r="Q1760" s="153">
        <v>0.32021687946999999</v>
      </c>
      <c r="R1760" s="153">
        <v>0.13255056319</v>
      </c>
      <c r="S1760" s="153">
        <v>0.24912018752000001</v>
      </c>
      <c r="T1760" s="153">
        <v>0.30863302536999998</v>
      </c>
      <c r="U1760" s="153">
        <v>3.1419636118000001</v>
      </c>
      <c r="V1760" s="153">
        <v>3.0903388832000003</v>
      </c>
      <c r="W1760" s="153">
        <v>0.99550027279999997</v>
      </c>
      <c r="X1760" s="153">
        <v>0.96434489758999997</v>
      </c>
      <c r="Y1760" s="153">
        <v>0.72204731298000002</v>
      </c>
      <c r="Z1760" s="153">
        <v>0.17753836734</v>
      </c>
      <c r="AA1760" s="153">
        <v>0.19508871837</v>
      </c>
      <c r="AB1760" s="178">
        <v>8.6458463910000005E-2</v>
      </c>
      <c r="AC1760" s="177">
        <v>5.5851515998000005E-4</v>
      </c>
      <c r="AD1760" s="153">
        <v>-0.15761666495000001</v>
      </c>
      <c r="AE1760" s="153">
        <v>-0.42678215401000003</v>
      </c>
      <c r="AF1760" s="181">
        <v>14.876217</v>
      </c>
      <c r="AG1760" s="180">
        <v>84797.157819999993</v>
      </c>
      <c r="AH1760" s="180">
        <v>-10382.66274</v>
      </c>
      <c r="AI1760" s="128" t="s">
        <v>46</v>
      </c>
      <c r="AJ1760" s="128" t="s">
        <v>46</v>
      </c>
      <c r="AK1760" s="128" t="s">
        <v>46</v>
      </c>
    </row>
    <row r="1761" spans="1:37" ht="14.75" customHeight="1" x14ac:dyDescent="0.35">
      <c r="A1761" s="8"/>
      <c r="B1761" s="129">
        <v>35488313000115</v>
      </c>
      <c r="C1761" s="125" t="s">
        <v>9568</v>
      </c>
      <c r="D1761" s="122"/>
      <c r="E1761" s="126" t="s">
        <v>2793</v>
      </c>
      <c r="F1761" s="126" t="s">
        <v>114</v>
      </c>
      <c r="G1761" s="126" t="s">
        <v>5078</v>
      </c>
      <c r="H1761" s="127">
        <v>1</v>
      </c>
      <c r="I1761" s="127">
        <v>1</v>
      </c>
      <c r="J1761" s="127">
        <v>1</v>
      </c>
      <c r="K1761" s="126" t="s">
        <v>214</v>
      </c>
      <c r="L1761" s="126" t="s">
        <v>3556</v>
      </c>
      <c r="M1761" s="153">
        <v>9.4999999999999998E-3</v>
      </c>
      <c r="N1761" s="128" t="s">
        <v>9569</v>
      </c>
      <c r="O1761" s="155">
        <v>43826</v>
      </c>
      <c r="P1761" s="153">
        <v>3.8762008852999998E-2</v>
      </c>
      <c r="Q1761" s="153">
        <v>0.29854000374</v>
      </c>
      <c r="R1761" s="153">
        <v>0.14965368561</v>
      </c>
      <c r="S1761" s="153">
        <v>0.24873940409</v>
      </c>
      <c r="T1761" s="153">
        <v>0.28412710319000001</v>
      </c>
      <c r="U1761" s="153">
        <v>3.1773954395999997</v>
      </c>
      <c r="V1761" s="153">
        <v>2.8811403797999997</v>
      </c>
      <c r="W1761" s="153">
        <v>1.1239505986</v>
      </c>
      <c r="X1761" s="153">
        <v>0.96287088393000009</v>
      </c>
      <c r="Y1761" s="153">
        <v>0.66471568024999994</v>
      </c>
      <c r="Z1761" s="153">
        <v>0.16161284084999999</v>
      </c>
      <c r="AA1761" s="153">
        <v>0.24860101920000002</v>
      </c>
      <c r="AB1761" s="178">
        <v>0.17304722842</v>
      </c>
      <c r="AC1761" s="177">
        <v>-0.16761815103</v>
      </c>
      <c r="AD1761" s="153">
        <v>-0.13230376807999999</v>
      </c>
      <c r="AE1761" s="153">
        <v>-0.46809946535999997</v>
      </c>
      <c r="AF1761" s="181">
        <v>11.007733999999999</v>
      </c>
      <c r="AG1761" s="180">
        <v>52482.465279999997</v>
      </c>
      <c r="AH1761" s="180">
        <v>-6929.1477699999996</v>
      </c>
      <c r="AI1761" s="128" t="s">
        <v>46</v>
      </c>
      <c r="AJ1761" s="128" t="s">
        <v>46</v>
      </c>
      <c r="AK1761" s="128" t="s">
        <v>46</v>
      </c>
    </row>
    <row r="1762" spans="1:37" ht="14.75" customHeight="1" x14ac:dyDescent="0.35">
      <c r="A1762" s="8"/>
      <c r="B1762" s="129">
        <v>31391191000193</v>
      </c>
      <c r="C1762" s="125" t="s">
        <v>9570</v>
      </c>
      <c r="D1762" s="122" t="s">
        <v>3393</v>
      </c>
      <c r="E1762" s="126" t="s">
        <v>2793</v>
      </c>
      <c r="F1762" s="126" t="s">
        <v>114</v>
      </c>
      <c r="G1762" s="126" t="s">
        <v>115</v>
      </c>
      <c r="H1762" s="127">
        <v>1</v>
      </c>
      <c r="I1762" s="127">
        <v>1</v>
      </c>
      <c r="J1762" s="127">
        <v>1</v>
      </c>
      <c r="K1762" s="126" t="s">
        <v>214</v>
      </c>
      <c r="L1762" s="126" t="s">
        <v>3556</v>
      </c>
      <c r="M1762" s="153">
        <v>9.4999999999999998E-3</v>
      </c>
      <c r="N1762" s="128" t="s">
        <v>9571</v>
      </c>
      <c r="O1762" s="155">
        <v>43462</v>
      </c>
      <c r="P1762" s="153">
        <v>3.1821500078999997E-2</v>
      </c>
      <c r="Q1762" s="153">
        <v>0.28377931907999998</v>
      </c>
      <c r="R1762" s="153">
        <v>0.15685817713</v>
      </c>
      <c r="S1762" s="153">
        <v>0.23965294156</v>
      </c>
      <c r="T1762" s="153">
        <v>0.27434650753000001</v>
      </c>
      <c r="U1762" s="153">
        <v>2.6084687616000002</v>
      </c>
      <c r="V1762" s="153">
        <v>2.7386884334000001</v>
      </c>
      <c r="W1762" s="153">
        <v>1.1780588053000001</v>
      </c>
      <c r="X1762" s="153">
        <v>0.92769716368999999</v>
      </c>
      <c r="Y1762" s="153">
        <v>0.64183396559000006</v>
      </c>
      <c r="Z1762" s="153">
        <v>0.15689483587</v>
      </c>
      <c r="AA1762" s="153">
        <v>0.22942027910000001</v>
      </c>
      <c r="AB1762" s="178">
        <v>0.21460582285999999</v>
      </c>
      <c r="AC1762" s="177">
        <v>2.8487581729999999E-2</v>
      </c>
      <c r="AD1762" s="153">
        <v>-0.11744381357</v>
      </c>
      <c r="AE1762" s="153">
        <v>-0.45649001081000001</v>
      </c>
      <c r="AF1762" s="181">
        <v>15.488265999999999</v>
      </c>
      <c r="AG1762" s="180">
        <v>42531.902869999998</v>
      </c>
      <c r="AH1762" s="180">
        <v>-5804.7407899999998</v>
      </c>
      <c r="AI1762" s="128" t="s">
        <v>46</v>
      </c>
      <c r="AJ1762" s="128" t="s">
        <v>46</v>
      </c>
      <c r="AK1762" s="128" t="s">
        <v>46</v>
      </c>
    </row>
    <row r="1763" spans="1:37" ht="14.75" customHeight="1" x14ac:dyDescent="0.35">
      <c r="A1763" s="8"/>
      <c r="B1763" s="129">
        <v>35415852000124</v>
      </c>
      <c r="C1763" s="125" t="s">
        <v>9572</v>
      </c>
      <c r="D1763" s="122"/>
      <c r="E1763" s="126" t="s">
        <v>2793</v>
      </c>
      <c r="F1763" s="126" t="s">
        <v>114</v>
      </c>
      <c r="G1763" s="126" t="s">
        <v>4426</v>
      </c>
      <c r="H1763" s="127">
        <v>1</v>
      </c>
      <c r="I1763" s="127">
        <v>5000</v>
      </c>
      <c r="J1763" s="127">
        <v>1</v>
      </c>
      <c r="K1763" s="126" t="s">
        <v>216</v>
      </c>
      <c r="L1763" s="126" t="s">
        <v>7644</v>
      </c>
      <c r="M1763" s="153">
        <v>5.1999999999999998E-3</v>
      </c>
      <c r="N1763" s="128" t="s">
        <v>219</v>
      </c>
      <c r="O1763" s="155">
        <v>44012</v>
      </c>
      <c r="P1763" s="153">
        <v>-6.5307335898999994E-4</v>
      </c>
      <c r="Q1763" s="153">
        <v>-1.9944454407E-3</v>
      </c>
      <c r="R1763" s="153">
        <v>0.10857651136999999</v>
      </c>
      <c r="S1763" s="153">
        <v>0.53396393097000006</v>
      </c>
      <c r="T1763" s="153">
        <v>0.76231976251000011</v>
      </c>
      <c r="U1763" s="153">
        <v>-5.3533662829999995E-2</v>
      </c>
      <c r="V1763" s="153">
        <v>-1.9247930670999999E-2</v>
      </c>
      <c r="W1763" s="153">
        <v>0.81544690635999995</v>
      </c>
      <c r="X1763" s="153">
        <v>2.0669757735999998</v>
      </c>
      <c r="Y1763" s="153">
        <v>1.7834479491999999</v>
      </c>
      <c r="Z1763" s="153">
        <v>0.13239324316000001</v>
      </c>
      <c r="AA1763" s="153">
        <v>0.16794808851999998</v>
      </c>
      <c r="AB1763" s="178">
        <v>-9.9543663125000001E-2</v>
      </c>
      <c r="AC1763" s="177">
        <v>6.6149431295999997E-2</v>
      </c>
      <c r="AD1763" s="153">
        <v>-0.15067024238000001</v>
      </c>
      <c r="AE1763" s="153">
        <v>-0.4021542239</v>
      </c>
      <c r="AF1763" s="181">
        <v>16.134656</v>
      </c>
      <c r="AG1763" s="180">
        <v>134664.92952999999</v>
      </c>
      <c r="AH1763" s="180">
        <v>-34963.071000000004</v>
      </c>
      <c r="AI1763" s="128" t="s">
        <v>46</v>
      </c>
      <c r="AJ1763" s="128" t="s">
        <v>46</v>
      </c>
      <c r="AK1763" s="128" t="s">
        <v>46</v>
      </c>
    </row>
    <row r="1764" spans="1:37" ht="14.75" customHeight="1" x14ac:dyDescent="0.35">
      <c r="A1764" s="8"/>
      <c r="B1764" s="129">
        <v>27580503000130</v>
      </c>
      <c r="C1764" s="125" t="s">
        <v>9573</v>
      </c>
      <c r="D1764" s="122" t="s">
        <v>3393</v>
      </c>
      <c r="E1764" s="126" t="s">
        <v>2793</v>
      </c>
      <c r="F1764" s="126" t="s">
        <v>114</v>
      </c>
      <c r="G1764" s="126" t="s">
        <v>115</v>
      </c>
      <c r="H1764" s="127">
        <v>1</v>
      </c>
      <c r="I1764" s="127">
        <v>1</v>
      </c>
      <c r="J1764" s="127">
        <v>1</v>
      </c>
      <c r="K1764" s="126" t="s">
        <v>7484</v>
      </c>
      <c r="L1764" s="126" t="s">
        <v>7485</v>
      </c>
      <c r="M1764" s="153">
        <v>1.4499999999999999E-2</v>
      </c>
      <c r="N1764" s="128" t="s">
        <v>7854</v>
      </c>
      <c r="O1764" s="155">
        <v>42886</v>
      </c>
      <c r="P1764" s="153">
        <v>3.1019948113999999E-2</v>
      </c>
      <c r="Q1764" s="153">
        <v>0.23737602029000002</v>
      </c>
      <c r="R1764" s="153">
        <v>0.15816727567</v>
      </c>
      <c r="S1764" s="153">
        <v>0.25077250894999997</v>
      </c>
      <c r="T1764" s="153">
        <v>0.32547264927999997</v>
      </c>
      <c r="U1764" s="153">
        <v>2.5427640255999999</v>
      </c>
      <c r="V1764" s="153">
        <v>2.2908609523000001</v>
      </c>
      <c r="W1764" s="153">
        <v>1.1878905851000001</v>
      </c>
      <c r="X1764" s="153">
        <v>0.97074103814000001</v>
      </c>
      <c r="Y1764" s="153">
        <v>0.76144363223</v>
      </c>
      <c r="Z1764" s="153">
        <v>0.11660348807</v>
      </c>
      <c r="AA1764" s="153">
        <v>0.15602677643999999</v>
      </c>
      <c r="AB1764" s="178">
        <v>0.25001864083999997</v>
      </c>
      <c r="AC1764" s="177">
        <v>0.18604429053999999</v>
      </c>
      <c r="AD1764" s="153">
        <v>-7.5300918448000007E-2</v>
      </c>
      <c r="AE1764" s="153">
        <v>-0.35408275502000003</v>
      </c>
      <c r="AF1764" s="181">
        <v>22.592171</v>
      </c>
      <c r="AG1764" s="180">
        <v>30391.900150000001</v>
      </c>
      <c r="AH1764" s="180">
        <v>-5285.8986800000002</v>
      </c>
      <c r="AI1764" s="128" t="s">
        <v>46</v>
      </c>
      <c r="AJ1764" s="128" t="s">
        <v>46</v>
      </c>
      <c r="AK1764" s="128" t="s">
        <v>46</v>
      </c>
    </row>
    <row r="1765" spans="1:37" ht="14.75" customHeight="1" x14ac:dyDescent="0.35">
      <c r="A1765" s="8"/>
      <c r="B1765" s="129">
        <v>32245930000100</v>
      </c>
      <c r="C1765" s="125" t="s">
        <v>9574</v>
      </c>
      <c r="D1765" s="122" t="s">
        <v>3394</v>
      </c>
      <c r="E1765" s="126" t="s">
        <v>2793</v>
      </c>
      <c r="F1765" s="126" t="s">
        <v>163</v>
      </c>
      <c r="G1765" s="126" t="s">
        <v>3566</v>
      </c>
      <c r="H1765" s="127">
        <v>1</v>
      </c>
      <c r="I1765" s="127">
        <v>1</v>
      </c>
      <c r="J1765" s="127">
        <v>1</v>
      </c>
      <c r="K1765" s="126" t="s">
        <v>224</v>
      </c>
      <c r="L1765" s="126" t="s">
        <v>7459</v>
      </c>
      <c r="M1765" s="153">
        <v>5.6999999999999993E-3</v>
      </c>
      <c r="N1765" s="128" t="s">
        <v>3415</v>
      </c>
      <c r="O1765" s="155">
        <v>43585</v>
      </c>
      <c r="P1765" s="153">
        <v>1.1223881174000002E-2</v>
      </c>
      <c r="Q1765" s="153">
        <v>9.6475716193000008E-2</v>
      </c>
      <c r="R1765" s="153">
        <v>0.12853805335000001</v>
      </c>
      <c r="S1765" s="153">
        <v>0.22939501628999998</v>
      </c>
      <c r="T1765" s="153">
        <v>0.38654770835000002</v>
      </c>
      <c r="U1765" s="153">
        <v>0.9200428438199999</v>
      </c>
      <c r="V1765" s="153">
        <v>0.93106477564000001</v>
      </c>
      <c r="W1765" s="153">
        <v>0.96536494516999993</v>
      </c>
      <c r="X1765" s="153">
        <v>0.88798870816000008</v>
      </c>
      <c r="Y1765" s="153">
        <v>0.9043288022</v>
      </c>
      <c r="Z1765" s="153">
        <v>1.1464259334E-2</v>
      </c>
      <c r="AA1765" s="153">
        <v>1.2005248401E-2</v>
      </c>
      <c r="AB1765" s="178">
        <v>-0.35100263190999997</v>
      </c>
      <c r="AC1765" s="177">
        <v>6.8763763784999996E-3</v>
      </c>
      <c r="AD1765" s="153">
        <v>-6.1192555481999998E-3</v>
      </c>
      <c r="AE1765" s="153">
        <v>-1.6845752440999999E-2</v>
      </c>
      <c r="AF1765" s="181">
        <v>17.323699000000001</v>
      </c>
      <c r="AG1765" s="180">
        <v>717560.62908999994</v>
      </c>
      <c r="AH1765" s="180">
        <v>-97351.801120000004</v>
      </c>
      <c r="AI1765" s="128" t="s">
        <v>46</v>
      </c>
      <c r="AJ1765" s="128" t="s">
        <v>46</v>
      </c>
      <c r="AK1765" s="128" t="s">
        <v>46</v>
      </c>
    </row>
    <row r="1766" spans="1:37" ht="14.75" customHeight="1" x14ac:dyDescent="0.35">
      <c r="A1766" s="8"/>
      <c r="B1766" s="129">
        <v>3336760000162</v>
      </c>
      <c r="C1766" s="125" t="s">
        <v>9575</v>
      </c>
      <c r="D1766" s="122"/>
      <c r="E1766" s="126" t="s">
        <v>2793</v>
      </c>
      <c r="F1766" s="126" t="s">
        <v>163</v>
      </c>
      <c r="G1766" s="126" t="s">
        <v>6644</v>
      </c>
      <c r="H1766" s="127">
        <v>2000</v>
      </c>
      <c r="I1766" s="127">
        <v>100</v>
      </c>
      <c r="J1766" s="127">
        <v>100</v>
      </c>
      <c r="K1766" s="126" t="s">
        <v>215</v>
      </c>
      <c r="L1766" s="126" t="s">
        <v>215</v>
      </c>
      <c r="M1766" s="153">
        <v>1.7000000000000001E-3</v>
      </c>
      <c r="N1766" s="128" t="s">
        <v>46</v>
      </c>
      <c r="O1766" s="155">
        <v>36553</v>
      </c>
      <c r="P1766" s="153">
        <v>1.2035408338999999E-2</v>
      </c>
      <c r="Q1766" s="153">
        <v>0.10233444721</v>
      </c>
      <c r="R1766" s="153">
        <v>0.13106905050000001</v>
      </c>
      <c r="S1766" s="153">
        <v>0.25411409179</v>
      </c>
      <c r="T1766" s="153">
        <v>0.42088982569</v>
      </c>
      <c r="U1766" s="153">
        <v>0.98656526588000004</v>
      </c>
      <c r="V1766" s="153">
        <v>0.98760603075999998</v>
      </c>
      <c r="W1766" s="153">
        <v>0.98437360346000002</v>
      </c>
      <c r="X1766" s="153">
        <v>0.98367631409</v>
      </c>
      <c r="Y1766" s="153">
        <v>0.98467222469999993</v>
      </c>
      <c r="Z1766" s="153">
        <v>9.0394256778999994E-4</v>
      </c>
      <c r="AA1766" s="153">
        <v>3.4897901485E-3</v>
      </c>
      <c r="AB1766" s="178">
        <v>-6.0463871324999996</v>
      </c>
      <c r="AC1766" s="177">
        <v>-1.1699342994999999</v>
      </c>
      <c r="AD1766" s="153">
        <v>0</v>
      </c>
      <c r="AE1766" s="153">
        <v>-8.1625299132999998E-3</v>
      </c>
      <c r="AF1766" s="181">
        <v>175.92177599999999</v>
      </c>
      <c r="AG1766" s="180">
        <v>159726.05176999999</v>
      </c>
      <c r="AH1766" s="180">
        <v>-8803.6419299999998</v>
      </c>
      <c r="AI1766" s="128" t="s">
        <v>46</v>
      </c>
      <c r="AJ1766" s="128" t="s">
        <v>46</v>
      </c>
      <c r="AK1766" s="128" t="s">
        <v>46</v>
      </c>
    </row>
    <row r="1767" spans="1:37" ht="14.75" customHeight="1" x14ac:dyDescent="0.35">
      <c r="A1767" s="8"/>
      <c r="B1767" s="129">
        <v>1063897000165</v>
      </c>
      <c r="C1767" s="125" t="s">
        <v>9576</v>
      </c>
      <c r="D1767" s="122" t="s">
        <v>3393</v>
      </c>
      <c r="E1767" s="126" t="s">
        <v>2793</v>
      </c>
      <c r="F1767" s="126" t="s">
        <v>114</v>
      </c>
      <c r="G1767" s="126" t="s">
        <v>267</v>
      </c>
      <c r="H1767" s="127">
        <v>1</v>
      </c>
      <c r="I1767" s="127">
        <v>1</v>
      </c>
      <c r="J1767" s="127">
        <v>1</v>
      </c>
      <c r="K1767" s="126" t="s">
        <v>216</v>
      </c>
      <c r="L1767" s="126" t="s">
        <v>223</v>
      </c>
      <c r="M1767" s="153">
        <v>1.95E-2</v>
      </c>
      <c r="N1767" s="128" t="s">
        <v>3608</v>
      </c>
      <c r="O1767" s="155">
        <v>35136</v>
      </c>
      <c r="P1767" s="153">
        <v>1.0071810369000001E-2</v>
      </c>
      <c r="Q1767" s="153">
        <v>0.26015288647000001</v>
      </c>
      <c r="R1767" s="153">
        <v>0.10877015212</v>
      </c>
      <c r="S1767" s="153">
        <v>8.8731521812999994E-2</v>
      </c>
      <c r="T1767" s="153">
        <v>5.4869306054000005E-2</v>
      </c>
      <c r="U1767" s="153">
        <v>0.82560541321000003</v>
      </c>
      <c r="V1767" s="153">
        <v>2.5106752084999999</v>
      </c>
      <c r="W1767" s="153">
        <v>0.81690121492000001</v>
      </c>
      <c r="X1767" s="153">
        <v>0.34347995306000001</v>
      </c>
      <c r="Y1767" s="153">
        <v>0.12836680376000001</v>
      </c>
      <c r="Z1767" s="153">
        <v>0.19709783423000002</v>
      </c>
      <c r="AA1767" s="153">
        <v>0.24363919162999997</v>
      </c>
      <c r="AB1767" s="178">
        <v>-1.2305139438000001E-2</v>
      </c>
      <c r="AC1767" s="177">
        <v>0.25496627377999997</v>
      </c>
      <c r="AD1767" s="153">
        <v>-0.14520725212999999</v>
      </c>
      <c r="AE1767" s="153">
        <v>-0.69728013949000001</v>
      </c>
      <c r="AF1767" s="181">
        <v>143.22620599999999</v>
      </c>
      <c r="AG1767" s="180">
        <v>204201.24541</v>
      </c>
      <c r="AH1767" s="180">
        <v>-52951.717100000002</v>
      </c>
      <c r="AI1767" s="128" t="s">
        <v>46</v>
      </c>
      <c r="AJ1767" s="128" t="s">
        <v>46</v>
      </c>
      <c r="AK1767" s="128" t="s">
        <v>46</v>
      </c>
    </row>
    <row r="1768" spans="1:37" ht="14.75" customHeight="1" x14ac:dyDescent="0.35">
      <c r="A1768" s="8"/>
      <c r="B1768" s="129">
        <v>35110510000104</v>
      </c>
      <c r="C1768" s="125" t="s">
        <v>9577</v>
      </c>
      <c r="D1768" s="122" t="s">
        <v>3401</v>
      </c>
      <c r="E1768" s="126" t="s">
        <v>2793</v>
      </c>
      <c r="F1768" s="126" t="s">
        <v>114</v>
      </c>
      <c r="G1768" s="126" t="s">
        <v>115</v>
      </c>
      <c r="H1768" s="127">
        <v>1</v>
      </c>
      <c r="I1768" s="127">
        <v>1</v>
      </c>
      <c r="J1768" s="127">
        <v>1</v>
      </c>
      <c r="K1768" s="126" t="s">
        <v>215</v>
      </c>
      <c r="L1768" s="126" t="s">
        <v>7441</v>
      </c>
      <c r="M1768" s="153">
        <v>7.7000000000000002E-3</v>
      </c>
      <c r="N1768" s="128" t="s">
        <v>9578</v>
      </c>
      <c r="O1768" s="155">
        <v>43798</v>
      </c>
      <c r="P1768" s="153">
        <v>2.6300705625999999E-2</v>
      </c>
      <c r="Q1768" s="153">
        <v>0.21942866566999999</v>
      </c>
      <c r="R1768" s="153">
        <v>0.11583501867000001</v>
      </c>
      <c r="S1768" s="153">
        <v>0.32757707072000003</v>
      </c>
      <c r="T1768" s="153">
        <v>0.42271538389000002</v>
      </c>
      <c r="U1768" s="153">
        <v>2.1559187613000002</v>
      </c>
      <c r="V1768" s="153">
        <v>2.1176551928</v>
      </c>
      <c r="W1768" s="153">
        <v>0.86996079011999994</v>
      </c>
      <c r="X1768" s="153">
        <v>1.2680516976</v>
      </c>
      <c r="Y1768" s="153">
        <v>0.98894312015999997</v>
      </c>
      <c r="Z1768" s="153">
        <v>0.15688594405</v>
      </c>
      <c r="AA1768" s="153">
        <v>0.24671602904000001</v>
      </c>
      <c r="AB1768" s="178">
        <v>-2.0047326162000001E-2</v>
      </c>
      <c r="AC1768" s="177">
        <v>0.10259337716</v>
      </c>
      <c r="AD1768" s="153">
        <v>-0.11372263982</v>
      </c>
      <c r="AE1768" s="153">
        <v>-0.46566406293999996</v>
      </c>
      <c r="AF1768" s="181">
        <v>16.222100999999999</v>
      </c>
      <c r="AG1768" s="180">
        <v>164674.31422999999</v>
      </c>
      <c r="AH1768" s="180">
        <v>9032.7155999999995</v>
      </c>
      <c r="AI1768" s="128" t="s">
        <v>46</v>
      </c>
      <c r="AJ1768" s="128" t="s">
        <v>46</v>
      </c>
      <c r="AK1768" s="128" t="s">
        <v>46</v>
      </c>
    </row>
    <row r="1769" spans="1:37" ht="14.75" customHeight="1" x14ac:dyDescent="0.35">
      <c r="A1769" s="8"/>
      <c r="B1769" s="129">
        <v>35191056000155</v>
      </c>
      <c r="C1769" s="125" t="s">
        <v>9579</v>
      </c>
      <c r="D1769" s="122" t="s">
        <v>3394</v>
      </c>
      <c r="E1769" s="126" t="s">
        <v>2793</v>
      </c>
      <c r="F1769" s="126" t="s">
        <v>114</v>
      </c>
      <c r="G1769" s="126" t="s">
        <v>6707</v>
      </c>
      <c r="H1769" s="127">
        <v>1</v>
      </c>
      <c r="I1769" s="127">
        <v>1</v>
      </c>
      <c r="J1769" s="127">
        <v>1</v>
      </c>
      <c r="K1769" s="126" t="s">
        <v>216</v>
      </c>
      <c r="L1769" s="126" t="s">
        <v>223</v>
      </c>
      <c r="M1769" s="153">
        <v>9.4999999999999998E-3</v>
      </c>
      <c r="N1769" s="128" t="s">
        <v>46</v>
      </c>
      <c r="O1769" s="155">
        <v>43798</v>
      </c>
      <c r="P1769" s="153">
        <v>2.4040878028E-2</v>
      </c>
      <c r="Q1769" s="153">
        <v>0.23987017378</v>
      </c>
      <c r="R1769" s="153">
        <v>0.12556411418999999</v>
      </c>
      <c r="S1769" s="153">
        <v>0.28019467489</v>
      </c>
      <c r="T1769" s="153">
        <v>0.40281429038</v>
      </c>
      <c r="U1769" s="153">
        <v>1.9706764038</v>
      </c>
      <c r="V1769" s="153">
        <v>2.3149314496</v>
      </c>
      <c r="W1769" s="153">
        <v>0.94302964028000003</v>
      </c>
      <c r="X1769" s="153">
        <v>1.0846343194000001</v>
      </c>
      <c r="Y1769" s="153">
        <v>0.94238448932999996</v>
      </c>
      <c r="Z1769" s="153">
        <v>0.14191087089999999</v>
      </c>
      <c r="AA1769" s="153">
        <v>0.19532917022999999</v>
      </c>
      <c r="AB1769" s="178">
        <v>2.3487686077000001E-2</v>
      </c>
      <c r="AC1769" s="177">
        <v>-2.5350067107999998E-4</v>
      </c>
      <c r="AD1769" s="153">
        <v>-0.11486290886</v>
      </c>
      <c r="AE1769" s="153">
        <v>-0.35788828295000003</v>
      </c>
      <c r="AF1769" s="181">
        <v>14.995006</v>
      </c>
      <c r="AG1769" s="180">
        <v>16064.475060000001</v>
      </c>
      <c r="AH1769" s="180">
        <v>3578.45055</v>
      </c>
      <c r="AI1769" s="128" t="s">
        <v>46</v>
      </c>
      <c r="AJ1769" s="128" t="s">
        <v>46</v>
      </c>
      <c r="AK1769" s="128" t="s">
        <v>46</v>
      </c>
    </row>
    <row r="1770" spans="1:37" ht="14.75" customHeight="1" x14ac:dyDescent="0.35">
      <c r="A1770" s="8"/>
      <c r="B1770" s="129">
        <v>24552905000132</v>
      </c>
      <c r="C1770" s="125" t="s">
        <v>9580</v>
      </c>
      <c r="D1770" s="122"/>
      <c r="E1770" s="126" t="s">
        <v>2793</v>
      </c>
      <c r="F1770" s="126" t="s">
        <v>163</v>
      </c>
      <c r="G1770" s="126" t="s">
        <v>6644</v>
      </c>
      <c r="H1770" s="127">
        <v>1</v>
      </c>
      <c r="I1770" s="127">
        <v>0</v>
      </c>
      <c r="J1770" s="127">
        <v>1</v>
      </c>
      <c r="K1770" s="126" t="s">
        <v>215</v>
      </c>
      <c r="L1770" s="126" t="s">
        <v>215</v>
      </c>
      <c r="M1770" s="153">
        <v>1.4000000000000002E-3</v>
      </c>
      <c r="N1770" s="128" t="s">
        <v>46</v>
      </c>
      <c r="O1770" s="155">
        <v>42643</v>
      </c>
      <c r="P1770" s="153">
        <v>1.2089673344000001E-2</v>
      </c>
      <c r="Q1770" s="153">
        <v>0.1027486588</v>
      </c>
      <c r="R1770" s="153">
        <v>0.13163489154999999</v>
      </c>
      <c r="S1770" s="153">
        <v>0.25539706007000001</v>
      </c>
      <c r="T1770" s="153">
        <v>0.42311560301999995</v>
      </c>
      <c r="U1770" s="153">
        <v>0.99101347133999995</v>
      </c>
      <c r="V1770" s="153">
        <v>0.99160349078999999</v>
      </c>
      <c r="W1770" s="153">
        <v>0.98862326415000001</v>
      </c>
      <c r="X1770" s="153">
        <v>0.98864268762999996</v>
      </c>
      <c r="Y1770" s="153">
        <v>0.98987943326999994</v>
      </c>
      <c r="Z1770" s="153">
        <v>9.0468788494999994E-4</v>
      </c>
      <c r="AA1770" s="153">
        <v>2.4660563689000003E-3</v>
      </c>
      <c r="AB1770" s="178">
        <v>-4.4198130293000002</v>
      </c>
      <c r="AC1770" s="177">
        <v>-2.0032821743000002</v>
      </c>
      <c r="AD1770" s="153">
        <v>0</v>
      </c>
      <c r="AE1770" s="153">
        <v>-2.2225744628999997E-3</v>
      </c>
      <c r="AF1770" s="181">
        <v>21.115825000000001</v>
      </c>
      <c r="AG1770" s="180">
        <v>1458447.4247999999</v>
      </c>
      <c r="AH1770" s="180">
        <v>466637.23087000003</v>
      </c>
      <c r="AI1770" s="128" t="s">
        <v>46</v>
      </c>
      <c r="AJ1770" s="128" t="s">
        <v>46</v>
      </c>
      <c r="AK1770" s="128" t="s">
        <v>46</v>
      </c>
    </row>
    <row r="1771" spans="1:37" ht="14.75" customHeight="1" x14ac:dyDescent="0.35">
      <c r="A1771" s="8"/>
      <c r="B1771" s="129">
        <v>6175696000173</v>
      </c>
      <c r="C1771" s="125" t="s">
        <v>9581</v>
      </c>
      <c r="D1771" s="122"/>
      <c r="E1771" s="126" t="s">
        <v>2793</v>
      </c>
      <c r="F1771" s="126" t="s">
        <v>163</v>
      </c>
      <c r="G1771" s="126" t="s">
        <v>6822</v>
      </c>
      <c r="H1771" s="127">
        <v>1</v>
      </c>
      <c r="I1771" s="127">
        <v>0</v>
      </c>
      <c r="J1771" s="127">
        <v>1</v>
      </c>
      <c r="K1771" s="126" t="s">
        <v>215</v>
      </c>
      <c r="L1771" s="126" t="s">
        <v>215</v>
      </c>
      <c r="M1771" s="153">
        <v>1.4000000000000002E-3</v>
      </c>
      <c r="N1771" s="128" t="s">
        <v>46</v>
      </c>
      <c r="O1771" s="155">
        <v>38350</v>
      </c>
      <c r="P1771" s="153">
        <v>1.2097595704999999E-2</v>
      </c>
      <c r="Q1771" s="153">
        <v>0.10291716996</v>
      </c>
      <c r="R1771" s="153">
        <v>0.13187811054999998</v>
      </c>
      <c r="S1771" s="153">
        <v>0.25587956139000001</v>
      </c>
      <c r="T1771" s="153">
        <v>0.42389003236999995</v>
      </c>
      <c r="U1771" s="153">
        <v>0.99166288230999999</v>
      </c>
      <c r="V1771" s="153">
        <v>0.99322975294000004</v>
      </c>
      <c r="W1771" s="153">
        <v>0.99044992238999996</v>
      </c>
      <c r="X1771" s="153">
        <v>0.99051045152000006</v>
      </c>
      <c r="Y1771" s="153">
        <v>0.99169121162999996</v>
      </c>
      <c r="Z1771" s="153">
        <v>9.0350555840000004E-4</v>
      </c>
      <c r="AA1771" s="153">
        <v>2.3088426239E-3</v>
      </c>
      <c r="AB1771" s="178">
        <v>-3.6751697133999999</v>
      </c>
      <c r="AC1771" s="177">
        <v>-2.5561388878</v>
      </c>
      <c r="AD1771" s="153">
        <v>0</v>
      </c>
      <c r="AE1771" s="153">
        <v>-2.2172595969999999E-3</v>
      </c>
      <c r="AF1771" s="181">
        <v>78.966915</v>
      </c>
      <c r="AG1771" s="180">
        <v>44937988.545999996</v>
      </c>
      <c r="AH1771" s="180">
        <v>3177385.5240000002</v>
      </c>
      <c r="AI1771" s="128" t="s">
        <v>46</v>
      </c>
      <c r="AJ1771" s="128" t="s">
        <v>46</v>
      </c>
      <c r="AK1771" s="128" t="s">
        <v>46</v>
      </c>
    </row>
    <row r="1772" spans="1:37" ht="14.75" customHeight="1" x14ac:dyDescent="0.35">
      <c r="A1772" s="8"/>
      <c r="B1772" s="129">
        <v>4148140000162</v>
      </c>
      <c r="C1772" s="125" t="s">
        <v>9582</v>
      </c>
      <c r="D1772" s="122" t="s">
        <v>3393</v>
      </c>
      <c r="E1772" s="126" t="s">
        <v>2793</v>
      </c>
      <c r="F1772" s="126" t="s">
        <v>163</v>
      </c>
      <c r="G1772" s="126" t="s">
        <v>4507</v>
      </c>
      <c r="H1772" s="127">
        <v>150000</v>
      </c>
      <c r="I1772" s="127">
        <v>1</v>
      </c>
      <c r="J1772" s="127">
        <v>50</v>
      </c>
      <c r="K1772" s="126" t="s">
        <v>215</v>
      </c>
      <c r="L1772" s="126" t="s">
        <v>215</v>
      </c>
      <c r="M1772" s="153">
        <v>7.1999999999999998E-3</v>
      </c>
      <c r="N1772" s="128" t="s">
        <v>46</v>
      </c>
      <c r="O1772" s="155">
        <v>38691</v>
      </c>
      <c r="P1772" s="153">
        <v>1.1370560929E-2</v>
      </c>
      <c r="Q1772" s="153">
        <v>9.4099476500999993E-2</v>
      </c>
      <c r="R1772" s="153">
        <v>0.12248382066999999</v>
      </c>
      <c r="S1772" s="153">
        <v>0.24016465533</v>
      </c>
      <c r="T1772" s="153">
        <v>0.40093353151</v>
      </c>
      <c r="U1772" s="153">
        <v>0.93206646173999996</v>
      </c>
      <c r="V1772" s="153">
        <v>0.90813223714000002</v>
      </c>
      <c r="W1772" s="153">
        <v>0.91989557762000007</v>
      </c>
      <c r="X1772" s="153">
        <v>0.92967800905000009</v>
      </c>
      <c r="Y1772" s="153">
        <v>0.9379844518199999</v>
      </c>
      <c r="Z1772" s="153">
        <v>1.9248302246999999E-3</v>
      </c>
      <c r="AA1772" s="153">
        <v>3.3448555131000003E-3</v>
      </c>
      <c r="AB1772" s="178">
        <v>-5.2581872825999998</v>
      </c>
      <c r="AC1772" s="177">
        <v>-1.8856241946000001</v>
      </c>
      <c r="AD1772" s="153">
        <v>-1.6287333556000002E-4</v>
      </c>
      <c r="AE1772" s="153">
        <v>-6.6049990584999994E-3</v>
      </c>
      <c r="AF1772" s="181">
        <v>62.161532000000001</v>
      </c>
      <c r="AG1772" s="180">
        <v>614045.22982999997</v>
      </c>
      <c r="AH1772" s="180">
        <v>-127356.85997</v>
      </c>
      <c r="AI1772" s="128" t="s">
        <v>46</v>
      </c>
      <c r="AJ1772" s="128" t="s">
        <v>46</v>
      </c>
      <c r="AK1772" s="128" t="s">
        <v>46</v>
      </c>
    </row>
    <row r="1773" spans="1:37" ht="14.75" customHeight="1" x14ac:dyDescent="0.35">
      <c r="A1773" s="8"/>
      <c r="B1773" s="129">
        <v>3184134000106</v>
      </c>
      <c r="C1773" s="125" t="s">
        <v>9583</v>
      </c>
      <c r="D1773" s="122"/>
      <c r="E1773" s="126" t="s">
        <v>2793</v>
      </c>
      <c r="F1773" s="126" t="s">
        <v>163</v>
      </c>
      <c r="G1773" s="126" t="s">
        <v>4507</v>
      </c>
      <c r="H1773" s="127">
        <v>100</v>
      </c>
      <c r="I1773" s="127">
        <v>100</v>
      </c>
      <c r="J1773" s="127">
        <v>100</v>
      </c>
      <c r="K1773" s="126" t="s">
        <v>215</v>
      </c>
      <c r="L1773" s="126" t="s">
        <v>215</v>
      </c>
      <c r="M1773" s="153">
        <v>1.7000000000000001E-2</v>
      </c>
      <c r="N1773" s="128" t="s">
        <v>46</v>
      </c>
      <c r="O1773" s="155">
        <v>36374</v>
      </c>
      <c r="P1773" s="153">
        <v>1.0828142193E-2</v>
      </c>
      <c r="Q1773" s="153">
        <v>8.8463209851000008E-2</v>
      </c>
      <c r="R1773" s="153">
        <v>0.1129442648</v>
      </c>
      <c r="S1773" s="153">
        <v>0.21572041052999999</v>
      </c>
      <c r="T1773" s="153">
        <v>0.35768428952999998</v>
      </c>
      <c r="U1773" s="153">
        <v>0.88760336833999998</v>
      </c>
      <c r="V1773" s="153">
        <v>0.85373793408999998</v>
      </c>
      <c r="W1773" s="153">
        <v>0.84825023533999999</v>
      </c>
      <c r="X1773" s="153">
        <v>0.83505427346999994</v>
      </c>
      <c r="Y1773" s="153">
        <v>0.83680280113999994</v>
      </c>
      <c r="Z1773" s="153">
        <v>1.2579839165000001E-3</v>
      </c>
      <c r="AA1773" s="153">
        <v>5.9448575373000001E-3</v>
      </c>
      <c r="AB1773" s="178">
        <v>-18.229670763000001</v>
      </c>
      <c r="AC1773" s="177">
        <v>-3.9834787787999999</v>
      </c>
      <c r="AD1773" s="153">
        <v>0</v>
      </c>
      <c r="AE1773" s="153">
        <v>-9.9712595795999996E-3</v>
      </c>
      <c r="AF1773" s="181">
        <v>118.08349</v>
      </c>
      <c r="AG1773" s="180">
        <v>122191.7844</v>
      </c>
      <c r="AH1773" s="180">
        <v>-9553.2440399999996</v>
      </c>
      <c r="AI1773" s="128" t="s">
        <v>46</v>
      </c>
      <c r="AJ1773" s="128" t="s">
        <v>46</v>
      </c>
      <c r="AK1773" s="128" t="s">
        <v>46</v>
      </c>
    </row>
    <row r="1774" spans="1:37" ht="14.75" customHeight="1" x14ac:dyDescent="0.35">
      <c r="A1774" s="8"/>
      <c r="B1774" s="129">
        <v>5902521000158</v>
      </c>
      <c r="C1774" s="125" t="s">
        <v>9584</v>
      </c>
      <c r="D1774" s="122"/>
      <c r="E1774" s="126" t="s">
        <v>2793</v>
      </c>
      <c r="F1774" s="126" t="s">
        <v>163</v>
      </c>
      <c r="G1774" s="126" t="s">
        <v>3570</v>
      </c>
      <c r="H1774" s="127">
        <v>200000</v>
      </c>
      <c r="I1774" s="127">
        <v>0</v>
      </c>
      <c r="J1774" s="127">
        <v>1000</v>
      </c>
      <c r="K1774" s="126" t="s">
        <v>215</v>
      </c>
      <c r="L1774" s="126" t="s">
        <v>215</v>
      </c>
      <c r="M1774" s="153">
        <v>2.2000000000000001E-3</v>
      </c>
      <c r="N1774" s="128" t="s">
        <v>46</v>
      </c>
      <c r="O1774" s="155">
        <v>38378</v>
      </c>
      <c r="P1774" s="153">
        <v>1.2356803505E-2</v>
      </c>
      <c r="Q1774" s="153">
        <v>0.10459284644</v>
      </c>
      <c r="R1774" s="153">
        <v>0.13313054302999999</v>
      </c>
      <c r="S1774" s="153">
        <v>0.26760977189999996</v>
      </c>
      <c r="T1774" s="153">
        <v>0.42708021960999998</v>
      </c>
      <c r="U1774" s="153">
        <v>1.0129106376000001</v>
      </c>
      <c r="V1774" s="153">
        <v>1.0094013182999999</v>
      </c>
      <c r="W1774" s="153">
        <v>0.99985612067000007</v>
      </c>
      <c r="X1774" s="153">
        <v>1.0359181271</v>
      </c>
      <c r="Y1774" s="153">
        <v>0.99915465827999994</v>
      </c>
      <c r="Z1774" s="153">
        <v>1.0729414026E-3</v>
      </c>
      <c r="AA1774" s="153">
        <v>2.8208250544E-3</v>
      </c>
      <c r="AB1774" s="178">
        <v>-2.8897065263E-2</v>
      </c>
      <c r="AC1774" s="177">
        <v>0.13341744760999999</v>
      </c>
      <c r="AD1774" s="153">
        <v>0</v>
      </c>
      <c r="AE1774" s="153">
        <v>-7.6311710360999997E-3</v>
      </c>
      <c r="AF1774" s="181">
        <v>8.0205789999999997</v>
      </c>
      <c r="AG1774" s="180">
        <v>3876033.6305999998</v>
      </c>
      <c r="AH1774" s="180">
        <v>-461369.38008999999</v>
      </c>
      <c r="AI1774" s="128" t="s">
        <v>46</v>
      </c>
      <c r="AJ1774" s="128" t="s">
        <v>46</v>
      </c>
      <c r="AK1774" s="128" t="s">
        <v>46</v>
      </c>
    </row>
    <row r="1775" spans="1:37" ht="14.75" customHeight="1" x14ac:dyDescent="0.35">
      <c r="A1775" s="8"/>
      <c r="B1775" s="129">
        <v>10388050000141</v>
      </c>
      <c r="C1775" s="125" t="s">
        <v>9585</v>
      </c>
      <c r="D1775" s="122" t="s">
        <v>3393</v>
      </c>
      <c r="E1775" s="126" t="s">
        <v>2793</v>
      </c>
      <c r="F1775" s="126" t="s">
        <v>163</v>
      </c>
      <c r="G1775" s="126" t="s">
        <v>6644</v>
      </c>
      <c r="H1775" s="127">
        <v>1000</v>
      </c>
      <c r="I1775" s="127">
        <v>1000</v>
      </c>
      <c r="J1775" s="127">
        <v>1000</v>
      </c>
      <c r="K1775" s="126" t="s">
        <v>215</v>
      </c>
      <c r="L1775" s="126" t="s">
        <v>215</v>
      </c>
      <c r="M1775" s="153">
        <v>2.7000000000000001E-3</v>
      </c>
      <c r="N1775" s="128" t="s">
        <v>46</v>
      </c>
      <c r="O1775" s="155">
        <v>39829</v>
      </c>
      <c r="P1775" s="153">
        <v>1.1899061925000001E-2</v>
      </c>
      <c r="Q1775" s="153">
        <v>0.10109369381000001</v>
      </c>
      <c r="R1775" s="153">
        <v>0.12942285597</v>
      </c>
      <c r="S1775" s="153">
        <v>0.25030862744999999</v>
      </c>
      <c r="T1775" s="153">
        <v>0.41414137728999995</v>
      </c>
      <c r="U1775" s="153">
        <v>0.97538869149999996</v>
      </c>
      <c r="V1775" s="153">
        <v>0.97563180726999998</v>
      </c>
      <c r="W1775" s="153">
        <v>0.97201011691999994</v>
      </c>
      <c r="X1775" s="153">
        <v>0.96894535166999995</v>
      </c>
      <c r="Y1775" s="153">
        <v>0.96888422199999991</v>
      </c>
      <c r="Z1775" s="153">
        <v>9.1028694100999991E-4</v>
      </c>
      <c r="AA1775" s="153">
        <v>2.0385741299999999E-3</v>
      </c>
      <c r="AB1775" s="178">
        <v>-9.9734303184000002</v>
      </c>
      <c r="AC1775" s="177">
        <v>-7.5437016690999998</v>
      </c>
      <c r="AD1775" s="153">
        <v>0</v>
      </c>
      <c r="AE1775" s="153">
        <v>-1.7342058422E-3</v>
      </c>
      <c r="AF1775" s="181">
        <v>44.189374000000001</v>
      </c>
      <c r="AG1775" s="180">
        <v>18789.904320000001</v>
      </c>
      <c r="AH1775" s="180">
        <v>-125.94287</v>
      </c>
      <c r="AI1775" s="128" t="s">
        <v>46</v>
      </c>
      <c r="AJ1775" s="128" t="s">
        <v>46</v>
      </c>
      <c r="AK1775" s="128" t="s">
        <v>46</v>
      </c>
    </row>
    <row r="1776" spans="1:37" ht="14.75" customHeight="1" x14ac:dyDescent="0.35">
      <c r="A1776" s="8"/>
      <c r="B1776" s="129">
        <v>8927310000168</v>
      </c>
      <c r="C1776" s="125" t="s">
        <v>9586</v>
      </c>
      <c r="D1776" s="122" t="s">
        <v>3552</v>
      </c>
      <c r="E1776" s="126" t="s">
        <v>2793</v>
      </c>
      <c r="F1776" s="126" t="s">
        <v>163</v>
      </c>
      <c r="G1776" s="126" t="s">
        <v>3570</v>
      </c>
      <c r="H1776" s="127">
        <v>100000</v>
      </c>
      <c r="I1776" s="127">
        <v>100</v>
      </c>
      <c r="J1776" s="127">
        <v>100</v>
      </c>
      <c r="K1776" s="126" t="s">
        <v>215</v>
      </c>
      <c r="L1776" s="126" t="s">
        <v>215</v>
      </c>
      <c r="M1776" s="153">
        <v>1.15E-2</v>
      </c>
      <c r="N1776" s="128" t="s">
        <v>46</v>
      </c>
      <c r="O1776" s="155">
        <v>39370</v>
      </c>
      <c r="P1776" s="153">
        <v>1.1222011512E-2</v>
      </c>
      <c r="Q1776" s="153">
        <v>9.4972636856000006E-2</v>
      </c>
      <c r="R1776" s="153">
        <v>0.12146263077000001</v>
      </c>
      <c r="S1776" s="153">
        <v>0.23639836405</v>
      </c>
      <c r="T1776" s="153">
        <v>0.39174366086000001</v>
      </c>
      <c r="U1776" s="153">
        <v>0.91988958401000009</v>
      </c>
      <c r="V1776" s="153">
        <v>0.91655890534999995</v>
      </c>
      <c r="W1776" s="153">
        <v>0.91222609059999993</v>
      </c>
      <c r="X1776" s="153">
        <v>0.91509868565000008</v>
      </c>
      <c r="Y1776" s="153">
        <v>0.91648473901000005</v>
      </c>
      <c r="Z1776" s="153">
        <v>8.8793293463999997E-4</v>
      </c>
      <c r="AA1776" s="153">
        <v>2.3810735941000001E-3</v>
      </c>
      <c r="AB1776" s="178">
        <v>-30.609901961999999</v>
      </c>
      <c r="AC1776" s="177">
        <v>-11.850349751</v>
      </c>
      <c r="AD1776" s="153">
        <v>0</v>
      </c>
      <c r="AE1776" s="153">
        <v>-1.8052161531999999E-3</v>
      </c>
      <c r="AF1776" s="181">
        <v>44.927334999999999</v>
      </c>
      <c r="AG1776" s="180">
        <v>70300.121629999994</v>
      </c>
      <c r="AH1776" s="180">
        <v>-8211.3370300000006</v>
      </c>
      <c r="AI1776" s="128" t="s">
        <v>46</v>
      </c>
      <c r="AJ1776" s="128" t="s">
        <v>46</v>
      </c>
      <c r="AK1776" s="128" t="s">
        <v>46</v>
      </c>
    </row>
    <row r="1777" spans="1:37" ht="14.75" customHeight="1" x14ac:dyDescent="0.35">
      <c r="A1777" s="8"/>
      <c r="B1777" s="129">
        <v>8749127000110</v>
      </c>
      <c r="C1777" s="125" t="s">
        <v>9587</v>
      </c>
      <c r="D1777" s="122"/>
      <c r="E1777" s="126" t="s">
        <v>2793</v>
      </c>
      <c r="F1777" s="126" t="s">
        <v>114</v>
      </c>
      <c r="G1777" s="126" t="s">
        <v>7640</v>
      </c>
      <c r="H1777" s="127">
        <v>5000</v>
      </c>
      <c r="I1777" s="127">
        <v>0</v>
      </c>
      <c r="J1777" s="127">
        <v>100</v>
      </c>
      <c r="K1777" s="126" t="s">
        <v>216</v>
      </c>
      <c r="L1777" s="126" t="s">
        <v>223</v>
      </c>
      <c r="M1777" s="153">
        <v>2.9500000000000002E-2</v>
      </c>
      <c r="N1777" s="128" t="s">
        <v>46</v>
      </c>
      <c r="O1777" s="155">
        <v>39325</v>
      </c>
      <c r="P1777" s="153">
        <v>1.2979346919999999E-2</v>
      </c>
      <c r="Q1777" s="153">
        <v>0.46130442825000001</v>
      </c>
      <c r="R1777" s="153">
        <v>0.25094800972000003</v>
      </c>
      <c r="S1777" s="153">
        <v>0.71414431401</v>
      </c>
      <c r="T1777" s="153">
        <v>0.70824688273999992</v>
      </c>
      <c r="U1777" s="153">
        <v>1.063941703</v>
      </c>
      <c r="V1777" s="153">
        <v>4.4519421149999996</v>
      </c>
      <c r="W1777" s="153">
        <v>1.8847057764999999</v>
      </c>
      <c r="X1777" s="153">
        <v>2.7644545077</v>
      </c>
      <c r="Y1777" s="153">
        <v>1.6569443856000001</v>
      </c>
      <c r="Z1777" s="153">
        <v>0.20589819854999999</v>
      </c>
      <c r="AA1777" s="153">
        <v>0.33199622484000002</v>
      </c>
      <c r="AB1777" s="178">
        <v>0.62099594601999997</v>
      </c>
      <c r="AC1777" s="177">
        <v>0.12298748494</v>
      </c>
      <c r="AD1777" s="153">
        <v>-0.17170387263999998</v>
      </c>
      <c r="AE1777" s="153">
        <v>-0.62185542812000005</v>
      </c>
      <c r="AF1777" s="181">
        <v>41.575451000000001</v>
      </c>
      <c r="AG1777" s="180">
        <v>75578.914409999998</v>
      </c>
      <c r="AH1777" s="180">
        <v>-8273.4459399999996</v>
      </c>
      <c r="AI1777" s="128" t="s">
        <v>46</v>
      </c>
      <c r="AJ1777" s="128" t="s">
        <v>46</v>
      </c>
      <c r="AK1777" s="128" t="s">
        <v>46</v>
      </c>
    </row>
    <row r="1778" spans="1:37" ht="14.75" customHeight="1" x14ac:dyDescent="0.35">
      <c r="A1778" s="8"/>
      <c r="B1778" s="129">
        <v>6028596000114</v>
      </c>
      <c r="C1778" s="125" t="s">
        <v>9588</v>
      </c>
      <c r="D1778" s="122" t="s">
        <v>3393</v>
      </c>
      <c r="E1778" s="126" t="s">
        <v>2793</v>
      </c>
      <c r="F1778" s="126" t="s">
        <v>114</v>
      </c>
      <c r="G1778" s="126" t="s">
        <v>7640</v>
      </c>
      <c r="H1778" s="127">
        <v>50</v>
      </c>
      <c r="I1778" s="127">
        <v>0</v>
      </c>
      <c r="J1778" s="127">
        <v>50</v>
      </c>
      <c r="K1778" s="126" t="s">
        <v>216</v>
      </c>
      <c r="L1778" s="126" t="s">
        <v>223</v>
      </c>
      <c r="M1778" s="153">
        <v>1.7000000000000001E-3</v>
      </c>
      <c r="N1778" s="128" t="s">
        <v>46</v>
      </c>
      <c r="O1778" s="155">
        <v>41645</v>
      </c>
      <c r="P1778" s="153">
        <v>1.5422946325999999E-2</v>
      </c>
      <c r="Q1778" s="153">
        <v>0.49139787411000002</v>
      </c>
      <c r="R1778" s="153">
        <v>0.28588270390999998</v>
      </c>
      <c r="S1778" s="153">
        <v>0.81098504930999993</v>
      </c>
      <c r="T1778" s="153">
        <v>0.85503848057999998</v>
      </c>
      <c r="U1778" s="153">
        <v>1.2642481845</v>
      </c>
      <c r="V1778" s="153">
        <v>4.7423669858000004</v>
      </c>
      <c r="W1778" s="153">
        <v>2.1470773329999999</v>
      </c>
      <c r="X1778" s="153">
        <v>3.1393252474000004</v>
      </c>
      <c r="Y1778" s="153">
        <v>2.0003634952999998</v>
      </c>
      <c r="Z1778" s="153">
        <v>0.20572119841</v>
      </c>
      <c r="AA1778" s="153">
        <v>0.29899918603999998</v>
      </c>
      <c r="AB1778" s="178">
        <v>0.77474351382999995</v>
      </c>
      <c r="AC1778" s="177">
        <v>0.36361206749000002</v>
      </c>
      <c r="AD1778" s="153">
        <v>-0.16795709014999999</v>
      </c>
      <c r="AE1778" s="153">
        <v>-0.44010879596999997</v>
      </c>
      <c r="AF1778" s="181">
        <v>235.25468900000001</v>
      </c>
      <c r="AG1778" s="180">
        <v>40219.463129999996</v>
      </c>
      <c r="AH1778" s="180">
        <v>-1710.32042</v>
      </c>
      <c r="AI1778" s="128" t="s">
        <v>46</v>
      </c>
      <c r="AJ1778" s="128" t="s">
        <v>46</v>
      </c>
      <c r="AK1778" s="128" t="s">
        <v>46</v>
      </c>
    </row>
    <row r="1779" spans="1:37" ht="14.75" customHeight="1" x14ac:dyDescent="0.35">
      <c r="A1779" s="8"/>
      <c r="B1779" s="129">
        <v>4568060000166</v>
      </c>
      <c r="C1779" s="125" t="s">
        <v>9589</v>
      </c>
      <c r="D1779" s="122" t="s">
        <v>3393</v>
      </c>
      <c r="E1779" s="126" t="s">
        <v>2793</v>
      </c>
      <c r="F1779" s="126" t="s">
        <v>163</v>
      </c>
      <c r="G1779" s="126" t="s">
        <v>4507</v>
      </c>
      <c r="H1779" s="127">
        <v>50000</v>
      </c>
      <c r="I1779" s="127">
        <v>100</v>
      </c>
      <c r="J1779" s="127">
        <v>2000</v>
      </c>
      <c r="K1779" s="126" t="s">
        <v>215</v>
      </c>
      <c r="L1779" s="126" t="s">
        <v>215</v>
      </c>
      <c r="M1779" s="153">
        <v>9.4999999999999998E-3</v>
      </c>
      <c r="N1779" s="128" t="s">
        <v>46</v>
      </c>
      <c r="O1779" s="155">
        <v>37148</v>
      </c>
      <c r="P1779" s="153">
        <v>1.1068338476999999E-2</v>
      </c>
      <c r="Q1779" s="153">
        <v>9.1742720624000004E-2</v>
      </c>
      <c r="R1779" s="153">
        <v>0.11930893761</v>
      </c>
      <c r="S1779" s="153">
        <v>0.23339634236999998</v>
      </c>
      <c r="T1779" s="153">
        <v>0.38965734327000001</v>
      </c>
      <c r="U1779" s="153">
        <v>0.90729271370999998</v>
      </c>
      <c r="V1779" s="153">
        <v>0.88538773242999991</v>
      </c>
      <c r="W1779" s="153">
        <v>0.89605111494</v>
      </c>
      <c r="X1779" s="153">
        <v>0.90347785186999996</v>
      </c>
      <c r="Y1779" s="153">
        <v>0.91160379664000002</v>
      </c>
      <c r="Z1779" s="153">
        <v>1.9187821222000001E-3</v>
      </c>
      <c r="AA1779" s="153">
        <v>4.0142456043000003E-3</v>
      </c>
      <c r="AB1779" s="178">
        <v>-6.8300694699999998</v>
      </c>
      <c r="AC1779" s="177">
        <v>-2.6383136022999998</v>
      </c>
      <c r="AD1779" s="153">
        <v>-1.7338172533000001E-4</v>
      </c>
      <c r="AE1779" s="153">
        <v>-8.3583032501000007E-3</v>
      </c>
      <c r="AF1779" s="181">
        <v>11.959619</v>
      </c>
      <c r="AG1779" s="180">
        <v>36103.640370000001</v>
      </c>
      <c r="AH1779" s="180">
        <v>-122456.43423</v>
      </c>
      <c r="AI1779" s="128" t="s">
        <v>46</v>
      </c>
      <c r="AJ1779" s="128" t="s">
        <v>46</v>
      </c>
      <c r="AK1779" s="128" t="s">
        <v>46</v>
      </c>
    </row>
    <row r="1780" spans="1:37" ht="14.75" customHeight="1" x14ac:dyDescent="0.35">
      <c r="A1780" s="8"/>
      <c r="B1780" s="129">
        <v>20335211000192</v>
      </c>
      <c r="C1780" s="125" t="s">
        <v>9590</v>
      </c>
      <c r="D1780" s="122" t="s">
        <v>3552</v>
      </c>
      <c r="E1780" s="126" t="s">
        <v>2793</v>
      </c>
      <c r="F1780" s="126" t="s">
        <v>163</v>
      </c>
      <c r="G1780" s="126" t="s">
        <v>4507</v>
      </c>
      <c r="H1780" s="127">
        <v>50000</v>
      </c>
      <c r="I1780" s="127">
        <v>1</v>
      </c>
      <c r="J1780" s="127">
        <v>100</v>
      </c>
      <c r="K1780" s="126" t="s">
        <v>216</v>
      </c>
      <c r="L1780" s="126" t="s">
        <v>216</v>
      </c>
      <c r="M1780" s="153">
        <v>1.0500000000000001E-2</v>
      </c>
      <c r="N1780" s="128" t="s">
        <v>46</v>
      </c>
      <c r="O1780" s="155">
        <v>41912</v>
      </c>
      <c r="P1780" s="153">
        <v>1.2212305079000001E-2</v>
      </c>
      <c r="Q1780" s="153">
        <v>0.10195418075</v>
      </c>
      <c r="R1780" s="153">
        <v>0.12652015995999999</v>
      </c>
      <c r="S1780" s="153">
        <v>0.26281023952000004</v>
      </c>
      <c r="T1780" s="153">
        <v>0.40823137522999997</v>
      </c>
      <c r="U1780" s="153">
        <v>1.0010658272999999</v>
      </c>
      <c r="V1780" s="153">
        <v>0.98393616733</v>
      </c>
      <c r="W1780" s="153">
        <v>0.95020987249</v>
      </c>
      <c r="X1780" s="153">
        <v>1.0173391246000001</v>
      </c>
      <c r="Y1780" s="153">
        <v>0.95505776546999999</v>
      </c>
      <c r="Z1780" s="153">
        <v>1.5823973944E-3</v>
      </c>
      <c r="AA1780" s="153">
        <v>4.5597170768999998E-3</v>
      </c>
      <c r="AB1780" s="178">
        <v>-4.9484552519999996</v>
      </c>
      <c r="AC1780" s="177">
        <v>-1.2472260080999999</v>
      </c>
      <c r="AD1780" s="153">
        <v>-1.2925360678000002E-4</v>
      </c>
      <c r="AE1780" s="153">
        <v>-1.3739099615000002E-2</v>
      </c>
      <c r="AF1780" s="181">
        <v>26.026268999999999</v>
      </c>
      <c r="AG1780" s="180">
        <v>81862.369279999999</v>
      </c>
      <c r="AH1780" s="180">
        <v>-4473.3641500000003</v>
      </c>
      <c r="AI1780" s="128" t="s">
        <v>46</v>
      </c>
      <c r="AJ1780" s="128" t="s">
        <v>46</v>
      </c>
      <c r="AK1780" s="128" t="s">
        <v>46</v>
      </c>
    </row>
    <row r="1781" spans="1:37" ht="14.75" customHeight="1" x14ac:dyDescent="0.35">
      <c r="A1781" s="8"/>
      <c r="B1781" s="129">
        <v>10474352000132</v>
      </c>
      <c r="C1781" s="125" t="s">
        <v>9591</v>
      </c>
      <c r="D1781" s="122"/>
      <c r="E1781" s="126" t="s">
        <v>2793</v>
      </c>
      <c r="F1781" s="126" t="s">
        <v>163</v>
      </c>
      <c r="G1781" s="126" t="s">
        <v>4507</v>
      </c>
      <c r="H1781" s="127">
        <v>1000</v>
      </c>
      <c r="I1781" s="127">
        <v>0</v>
      </c>
      <c r="J1781" s="127">
        <v>50</v>
      </c>
      <c r="K1781" s="126" t="s">
        <v>215</v>
      </c>
      <c r="L1781" s="126" t="s">
        <v>215</v>
      </c>
      <c r="M1781" s="153">
        <v>1.3500000000000002E-2</v>
      </c>
      <c r="N1781" s="128" t="s">
        <v>46</v>
      </c>
      <c r="O1781" s="155">
        <v>39994</v>
      </c>
      <c r="P1781" s="153">
        <v>1.1160408748999999E-2</v>
      </c>
      <c r="Q1781" s="153">
        <v>9.1849665294000002E-2</v>
      </c>
      <c r="R1781" s="153">
        <v>0.11747886256999999</v>
      </c>
      <c r="S1781" s="153">
        <v>0.22529055122</v>
      </c>
      <c r="T1781" s="153">
        <v>0.37366061815999996</v>
      </c>
      <c r="U1781" s="153">
        <v>0.91483988861999999</v>
      </c>
      <c r="V1781" s="153">
        <v>0.88641983065000007</v>
      </c>
      <c r="W1781" s="153">
        <v>0.88230662263000004</v>
      </c>
      <c r="X1781" s="153">
        <v>0.87210031314000003</v>
      </c>
      <c r="Y1781" s="153">
        <v>0.87417944008999993</v>
      </c>
      <c r="Z1781" s="153">
        <v>1.1978890691E-3</v>
      </c>
      <c r="AA1781" s="153">
        <v>2.3478053088999999E-3</v>
      </c>
      <c r="AB1781" s="178">
        <v>-15.261179585000001</v>
      </c>
      <c r="AC1781" s="177">
        <v>-9.8994115838999992</v>
      </c>
      <c r="AD1781" s="153">
        <v>0</v>
      </c>
      <c r="AE1781" s="153">
        <v>-1.41055238E-3</v>
      </c>
      <c r="AF1781" s="181">
        <v>36.810327000000001</v>
      </c>
      <c r="AG1781" s="180">
        <v>241498.19678</v>
      </c>
      <c r="AH1781" s="180">
        <v>-33044.46284</v>
      </c>
      <c r="AI1781" s="128" t="s">
        <v>46</v>
      </c>
      <c r="AJ1781" s="128" t="s">
        <v>46</v>
      </c>
      <c r="AK1781" s="128" t="s">
        <v>46</v>
      </c>
    </row>
    <row r="1782" spans="1:37" ht="14.75" customHeight="1" x14ac:dyDescent="0.35">
      <c r="A1782" s="8"/>
      <c r="B1782" s="129">
        <v>8927549000138</v>
      </c>
      <c r="C1782" s="125" t="s">
        <v>9592</v>
      </c>
      <c r="D1782" s="122"/>
      <c r="E1782" s="126" t="s">
        <v>2793</v>
      </c>
      <c r="F1782" s="126" t="s">
        <v>163</v>
      </c>
      <c r="G1782" s="126" t="s">
        <v>6644</v>
      </c>
      <c r="H1782" s="127">
        <v>1</v>
      </c>
      <c r="I1782" s="127">
        <v>1</v>
      </c>
      <c r="J1782" s="127">
        <v>0</v>
      </c>
      <c r="K1782" s="126" t="s">
        <v>215</v>
      </c>
      <c r="L1782" s="126" t="s">
        <v>215</v>
      </c>
      <c r="M1782" s="153">
        <v>2.8999999999999998E-3</v>
      </c>
      <c r="N1782" s="128" t="s">
        <v>46</v>
      </c>
      <c r="O1782" s="155">
        <v>39428</v>
      </c>
      <c r="P1782" s="153">
        <v>1.1828343533000002E-2</v>
      </c>
      <c r="Q1782" s="153">
        <v>0.10091176194000001</v>
      </c>
      <c r="R1782" s="153">
        <v>0.12894104068000001</v>
      </c>
      <c r="S1782" s="153">
        <v>0.24926602493</v>
      </c>
      <c r="T1782" s="153">
        <v>0.41291789132000001</v>
      </c>
      <c r="U1782" s="153">
        <v>0.96959177069999991</v>
      </c>
      <c r="V1782" s="153">
        <v>0.97387602496000003</v>
      </c>
      <c r="W1782" s="153">
        <v>0.96839151849000005</v>
      </c>
      <c r="X1782" s="153">
        <v>0.96490943456</v>
      </c>
      <c r="Y1782" s="153">
        <v>0.96602187518999993</v>
      </c>
      <c r="Z1782" s="153">
        <v>9.1250054992999998E-4</v>
      </c>
      <c r="AA1782" s="153">
        <v>2.0158363592000001E-3</v>
      </c>
      <c r="AB1782" s="178">
        <v>-12.224390764000001</v>
      </c>
      <c r="AC1782" s="177">
        <v>-7.1380392302000004</v>
      </c>
      <c r="AD1782" s="153">
        <v>0</v>
      </c>
      <c r="AE1782" s="153">
        <v>-1.5846313095E-3</v>
      </c>
      <c r="AF1782" s="181">
        <v>50.106375</v>
      </c>
      <c r="AG1782" s="180">
        <v>70731.247059999994</v>
      </c>
      <c r="AH1782" s="180">
        <v>-5037.4357900000005</v>
      </c>
      <c r="AI1782" s="128" t="s">
        <v>46</v>
      </c>
      <c r="AJ1782" s="128" t="s">
        <v>46</v>
      </c>
      <c r="AK1782" s="128" t="s">
        <v>46</v>
      </c>
    </row>
    <row r="1783" spans="1:37" ht="14.75" customHeight="1" x14ac:dyDescent="0.35">
      <c r="A1783" s="8"/>
      <c r="B1783" s="129">
        <v>41483966000104</v>
      </c>
      <c r="C1783" s="125" t="s">
        <v>9593</v>
      </c>
      <c r="D1783" s="122"/>
      <c r="E1783" s="126" t="s">
        <v>2793</v>
      </c>
      <c r="F1783" s="126" t="s">
        <v>114</v>
      </c>
      <c r="G1783" s="126" t="s">
        <v>115</v>
      </c>
      <c r="H1783" s="127">
        <v>100</v>
      </c>
      <c r="I1783" s="127">
        <v>100</v>
      </c>
      <c r="J1783" s="127">
        <v>100</v>
      </c>
      <c r="K1783" s="126" t="s">
        <v>216</v>
      </c>
      <c r="L1783" s="126" t="s">
        <v>7459</v>
      </c>
      <c r="M1783" s="153">
        <v>8.0000000000000002E-3</v>
      </c>
      <c r="N1783" s="128" t="s">
        <v>46</v>
      </c>
      <c r="O1783" s="155">
        <v>44343</v>
      </c>
      <c r="P1783" s="153">
        <v>5.8013654860999998E-2</v>
      </c>
      <c r="Q1783" s="153">
        <v>0.25896600029</v>
      </c>
      <c r="R1783" s="153">
        <v>0.41640788344000002</v>
      </c>
      <c r="S1783" s="153">
        <v>1.1733916854999999</v>
      </c>
      <c r="T1783" s="153">
        <v>2.3843262254000002</v>
      </c>
      <c r="U1783" s="153">
        <v>4.7554894043000004</v>
      </c>
      <c r="V1783" s="153">
        <v>2.4992208452</v>
      </c>
      <c r="W1783" s="153">
        <v>3.1273662785999998</v>
      </c>
      <c r="X1783" s="153">
        <v>4.5422022844000001</v>
      </c>
      <c r="Y1783" s="153">
        <v>5.5781339094</v>
      </c>
      <c r="Z1783" s="153">
        <v>0.25078750725999999</v>
      </c>
      <c r="AA1783" s="153">
        <v>0.26634095378</v>
      </c>
      <c r="AB1783" s="178">
        <v>1.1524080057999999</v>
      </c>
      <c r="AC1783" s="177">
        <v>0.62734837062000004</v>
      </c>
      <c r="AD1783" s="153">
        <v>-0.23656367416999999</v>
      </c>
      <c r="AE1783" s="153">
        <v>-0.38553352581</v>
      </c>
      <c r="AF1783" s="181">
        <v>26.961933399999999</v>
      </c>
      <c r="AG1783" s="180">
        <v>53615.947639999999</v>
      </c>
      <c r="AH1783" s="180">
        <v>229.54170998999999</v>
      </c>
      <c r="AI1783" s="128" t="s">
        <v>46</v>
      </c>
      <c r="AJ1783" s="128" t="s">
        <v>46</v>
      </c>
      <c r="AK1783" s="128" t="s">
        <v>46</v>
      </c>
    </row>
    <row r="1784" spans="1:37" ht="14.75" customHeight="1" x14ac:dyDescent="0.35">
      <c r="A1784" s="8"/>
      <c r="B1784" s="129">
        <v>29152427000197</v>
      </c>
      <c r="C1784" s="125" t="s">
        <v>9594</v>
      </c>
      <c r="D1784" s="122" t="s">
        <v>3401</v>
      </c>
      <c r="E1784" s="126" t="s">
        <v>2793</v>
      </c>
      <c r="F1784" s="126" t="s">
        <v>114</v>
      </c>
      <c r="G1784" s="126" t="s">
        <v>115</v>
      </c>
      <c r="H1784" s="127">
        <v>10000</v>
      </c>
      <c r="I1784" s="127">
        <v>10000</v>
      </c>
      <c r="J1784" s="127">
        <v>10000</v>
      </c>
      <c r="K1784" s="126" t="s">
        <v>216</v>
      </c>
      <c r="L1784" s="126" t="s">
        <v>7459</v>
      </c>
      <c r="M1784" s="153">
        <v>7.7000000000000002E-3</v>
      </c>
      <c r="N1784" s="128" t="s">
        <v>46</v>
      </c>
      <c r="O1784" s="155">
        <v>43222</v>
      </c>
      <c r="P1784" s="153">
        <v>5.8042251903000004E-2</v>
      </c>
      <c r="Q1784" s="153">
        <v>0.25926291134000001</v>
      </c>
      <c r="R1784" s="153">
        <v>0.41808503360999999</v>
      </c>
      <c r="S1784" s="153">
        <v>1.1813665328</v>
      </c>
      <c r="T1784" s="153">
        <v>2.4072780919999999</v>
      </c>
      <c r="U1784" s="153">
        <v>4.7578335580999997</v>
      </c>
      <c r="V1784" s="153">
        <v>2.5020862649</v>
      </c>
      <c r="W1784" s="153">
        <v>3.1399622527000002</v>
      </c>
      <c r="X1784" s="153">
        <v>4.5730729392000002</v>
      </c>
      <c r="Y1784" s="153">
        <v>5.6318298271000007</v>
      </c>
      <c r="Z1784" s="153">
        <v>0.25102375418</v>
      </c>
      <c r="AA1784" s="153">
        <v>0.27358119137999998</v>
      </c>
      <c r="AB1784" s="178">
        <v>1.1576921705000001</v>
      </c>
      <c r="AC1784" s="177">
        <v>0.81644038083000003</v>
      </c>
      <c r="AD1784" s="153">
        <v>-0.23651734814</v>
      </c>
      <c r="AE1784" s="153">
        <v>-0.38113902932999999</v>
      </c>
      <c r="AF1784" s="181">
        <v>61.822543000000003</v>
      </c>
      <c r="AG1784" s="180">
        <v>131582.06177999999</v>
      </c>
      <c r="AH1784" s="180">
        <v>-27256.865900000001</v>
      </c>
      <c r="AI1784" s="128" t="s">
        <v>46</v>
      </c>
      <c r="AJ1784" s="128" t="s">
        <v>46</v>
      </c>
      <c r="AK1784" s="128" t="s">
        <v>46</v>
      </c>
    </row>
    <row r="1785" spans="1:37" ht="14.75" customHeight="1" x14ac:dyDescent="0.35">
      <c r="A1785" s="8"/>
      <c r="B1785" s="129">
        <v>35727513000183</v>
      </c>
      <c r="C1785" s="125" t="s">
        <v>9595</v>
      </c>
      <c r="D1785" s="122"/>
      <c r="E1785" s="126" t="s">
        <v>2793</v>
      </c>
      <c r="F1785" s="126" t="s">
        <v>163</v>
      </c>
      <c r="G1785" s="126" t="s">
        <v>3543</v>
      </c>
      <c r="H1785" s="127">
        <v>1</v>
      </c>
      <c r="I1785" s="127">
        <v>1</v>
      </c>
      <c r="J1785" s="127">
        <v>1</v>
      </c>
      <c r="K1785" s="126" t="s">
        <v>216</v>
      </c>
      <c r="L1785" s="126" t="s">
        <v>3378</v>
      </c>
      <c r="M1785" s="153">
        <v>1.4000000000000002E-3</v>
      </c>
      <c r="N1785" s="128" t="s">
        <v>46</v>
      </c>
      <c r="O1785" s="155">
        <v>43868</v>
      </c>
      <c r="P1785" s="153">
        <v>-1.0071180587E-2</v>
      </c>
      <c r="Q1785" s="153">
        <v>-8.1436901168000009E-2</v>
      </c>
      <c r="R1785" s="153">
        <v>-3.6217079814000004E-3</v>
      </c>
      <c r="S1785" s="153">
        <v>0.19535294275999998</v>
      </c>
      <c r="T1785" s="153">
        <v>9.3339190338000005E-2</v>
      </c>
      <c r="U1785" s="153">
        <v>-0.82555378876000007</v>
      </c>
      <c r="V1785" s="153">
        <v>-0.78592865755999997</v>
      </c>
      <c r="W1785" s="153">
        <v>-2.7200271326999998E-2</v>
      </c>
      <c r="X1785" s="153">
        <v>0.75621175245000005</v>
      </c>
      <c r="Y1785" s="153">
        <v>0.21836714169000002</v>
      </c>
      <c r="Z1785" s="153">
        <v>0.13611758866000001</v>
      </c>
      <c r="AA1785" s="153">
        <v>0.16795685438999999</v>
      </c>
      <c r="AB1785" s="178">
        <v>-0.82938277383000003</v>
      </c>
      <c r="AC1785" s="177">
        <v>-0.27156410347999999</v>
      </c>
      <c r="AD1785" s="153">
        <v>-9.9275999157E-2</v>
      </c>
      <c r="AE1785" s="153">
        <v>-0.34969364216999999</v>
      </c>
      <c r="AF1785" s="181">
        <v>11.795187</v>
      </c>
      <c r="AG1785" s="180">
        <v>89027.257320000004</v>
      </c>
      <c r="AH1785" s="180">
        <v>9982.5618900000009</v>
      </c>
      <c r="AI1785" s="128" t="s">
        <v>46</v>
      </c>
      <c r="AJ1785" s="128" t="s">
        <v>46</v>
      </c>
      <c r="AK1785" s="128" t="s">
        <v>46</v>
      </c>
    </row>
    <row r="1786" spans="1:37" ht="14.75" customHeight="1" x14ac:dyDescent="0.35">
      <c r="A1786" s="8"/>
      <c r="B1786" s="129">
        <v>6935532000105</v>
      </c>
      <c r="C1786" s="125" t="s">
        <v>9596</v>
      </c>
      <c r="D1786" s="122" t="s">
        <v>3393</v>
      </c>
      <c r="E1786" s="126" t="s">
        <v>2793</v>
      </c>
      <c r="F1786" s="126" t="s">
        <v>114</v>
      </c>
      <c r="G1786" s="126" t="s">
        <v>115</v>
      </c>
      <c r="H1786" s="127">
        <v>5000</v>
      </c>
      <c r="I1786" s="127">
        <v>0</v>
      </c>
      <c r="J1786" s="127">
        <v>5000</v>
      </c>
      <c r="K1786" s="126" t="s">
        <v>216</v>
      </c>
      <c r="L1786" s="126" t="s">
        <v>223</v>
      </c>
      <c r="M1786" s="153">
        <v>2.9500000000000002E-2</v>
      </c>
      <c r="N1786" s="128" t="s">
        <v>46</v>
      </c>
      <c r="O1786" s="155">
        <v>38223</v>
      </c>
      <c r="P1786" s="153">
        <v>3.1786849528999996E-2</v>
      </c>
      <c r="Q1786" s="153">
        <v>0.24922257436999998</v>
      </c>
      <c r="R1786" s="153">
        <v>0.10250353672</v>
      </c>
      <c r="S1786" s="153">
        <v>7.2245548796000009E-2</v>
      </c>
      <c r="T1786" s="153">
        <v>-6.5764087959000003E-2</v>
      </c>
      <c r="U1786" s="153">
        <v>2.6056283903000002</v>
      </c>
      <c r="V1786" s="153">
        <v>2.4051893</v>
      </c>
      <c r="W1786" s="153">
        <v>0.76983678010000001</v>
      </c>
      <c r="X1786" s="153">
        <v>0.27966270838000001</v>
      </c>
      <c r="Y1786" s="153">
        <v>-0.15385515838</v>
      </c>
      <c r="Z1786" s="153">
        <v>0.16367160906</v>
      </c>
      <c r="AA1786" s="153">
        <v>0.23767029680000001</v>
      </c>
      <c r="AB1786" s="178">
        <v>-8.5763377079000003E-2</v>
      </c>
      <c r="AC1786" s="177">
        <v>0.11991972990999999</v>
      </c>
      <c r="AD1786" s="153">
        <v>-0.13999985723</v>
      </c>
      <c r="AE1786" s="153">
        <v>-0.62275361456</v>
      </c>
      <c r="AF1786" s="181">
        <v>85.010296999999994</v>
      </c>
      <c r="AG1786" s="180">
        <v>29368.116460000001</v>
      </c>
      <c r="AH1786" s="180">
        <v>-1977.39273</v>
      </c>
      <c r="AI1786" s="128" t="s">
        <v>46</v>
      </c>
      <c r="AJ1786" s="128" t="s">
        <v>46</v>
      </c>
      <c r="AK1786" s="128" t="s">
        <v>46</v>
      </c>
    </row>
    <row r="1787" spans="1:37" ht="14.75" customHeight="1" x14ac:dyDescent="0.35">
      <c r="A1787" s="8"/>
      <c r="B1787" s="129">
        <v>18138913000134</v>
      </c>
      <c r="C1787" s="125" t="s">
        <v>9597</v>
      </c>
      <c r="D1787" s="122" t="s">
        <v>3393</v>
      </c>
      <c r="E1787" s="126" t="s">
        <v>2793</v>
      </c>
      <c r="F1787" s="126" t="s">
        <v>163</v>
      </c>
      <c r="G1787" s="126" t="s">
        <v>6644</v>
      </c>
      <c r="H1787" s="127">
        <v>1</v>
      </c>
      <c r="I1787" s="127">
        <v>1</v>
      </c>
      <c r="J1787" s="127">
        <v>1</v>
      </c>
      <c r="K1787" s="126" t="s">
        <v>215</v>
      </c>
      <c r="L1787" s="126" t="s">
        <v>215</v>
      </c>
      <c r="M1787" s="153">
        <v>1.4000000000000002E-3</v>
      </c>
      <c r="N1787" s="128" t="s">
        <v>46</v>
      </c>
      <c r="O1787" s="155">
        <v>42226</v>
      </c>
      <c r="P1787" s="153">
        <v>1.2035417787E-2</v>
      </c>
      <c r="Q1787" s="153">
        <v>0.10247078272</v>
      </c>
      <c r="R1787" s="153">
        <v>0.13137591517</v>
      </c>
      <c r="S1787" s="153">
        <v>0.25498916461999999</v>
      </c>
      <c r="T1787" s="153">
        <v>0.42225995596999999</v>
      </c>
      <c r="U1787" s="153">
        <v>0.98656604033999995</v>
      </c>
      <c r="V1787" s="153">
        <v>0.98892177317999996</v>
      </c>
      <c r="W1787" s="153">
        <v>0.98667826252000002</v>
      </c>
      <c r="X1787" s="153">
        <v>0.98706372329999992</v>
      </c>
      <c r="Y1787" s="153">
        <v>0.98787764602999995</v>
      </c>
      <c r="Z1787" s="153">
        <v>9.0142928390999993E-4</v>
      </c>
      <c r="AA1787" s="153">
        <v>2.4784076558E-3</v>
      </c>
      <c r="AB1787" s="178">
        <v>-4.7591306518999996</v>
      </c>
      <c r="AC1787" s="177">
        <v>-2.6251716108999998</v>
      </c>
      <c r="AD1787" s="153">
        <v>0</v>
      </c>
      <c r="AE1787" s="153">
        <v>-1.6916767260000002E-3</v>
      </c>
      <c r="AF1787" s="181">
        <v>24.491416000000001</v>
      </c>
      <c r="AG1787" s="180">
        <v>138832.57032</v>
      </c>
      <c r="AH1787" s="180">
        <v>-100882.63694</v>
      </c>
      <c r="AI1787" s="128" t="s">
        <v>46</v>
      </c>
      <c r="AJ1787" s="128" t="s">
        <v>46</v>
      </c>
      <c r="AK1787" s="128" t="s">
        <v>46</v>
      </c>
    </row>
    <row r="1788" spans="1:37" ht="14.75" customHeight="1" x14ac:dyDescent="0.35">
      <c r="A1788" s="8"/>
      <c r="B1788" s="129">
        <v>17412528000170</v>
      </c>
      <c r="C1788" s="125" t="s">
        <v>9598</v>
      </c>
      <c r="D1788" s="122" t="s">
        <v>3393</v>
      </c>
      <c r="E1788" s="126" t="s">
        <v>2793</v>
      </c>
      <c r="F1788" s="126" t="s">
        <v>114</v>
      </c>
      <c r="G1788" s="126" t="s">
        <v>6707</v>
      </c>
      <c r="H1788" s="127">
        <v>1</v>
      </c>
      <c r="I1788" s="127">
        <v>1</v>
      </c>
      <c r="J1788" s="127">
        <v>1</v>
      </c>
      <c r="K1788" s="126" t="s">
        <v>215</v>
      </c>
      <c r="L1788" s="126" t="s">
        <v>7441</v>
      </c>
      <c r="M1788" s="153">
        <v>2.7000000000000001E-3</v>
      </c>
      <c r="N1788" s="128" t="s">
        <v>46</v>
      </c>
      <c r="O1788" s="155">
        <v>41542</v>
      </c>
      <c r="P1788" s="153">
        <v>3.4232706112000001E-2</v>
      </c>
      <c r="Q1788" s="153">
        <v>0.21936401890999999</v>
      </c>
      <c r="R1788" s="153">
        <v>0.11381077577</v>
      </c>
      <c r="S1788" s="153">
        <v>0.26217163217</v>
      </c>
      <c r="T1788" s="153">
        <v>0.34301017720999999</v>
      </c>
      <c r="U1788" s="153">
        <v>2.8061198968000003</v>
      </c>
      <c r="V1788" s="153">
        <v>2.1170313018</v>
      </c>
      <c r="W1788" s="153">
        <v>0.85475803039999998</v>
      </c>
      <c r="X1788" s="153">
        <v>1.0148670739000001</v>
      </c>
      <c r="Y1788" s="153">
        <v>0.80247269872000004</v>
      </c>
      <c r="Z1788" s="153">
        <v>0.15294230872</v>
      </c>
      <c r="AA1788" s="153">
        <v>0.23531395286999998</v>
      </c>
      <c r="AB1788" s="178">
        <v>-3.6416329555000002E-2</v>
      </c>
      <c r="AC1788" s="177">
        <v>8.8352857906999996E-2</v>
      </c>
      <c r="AD1788" s="153">
        <v>-0.11121270901999999</v>
      </c>
      <c r="AE1788" s="153">
        <v>-0.46860263605999997</v>
      </c>
      <c r="AF1788" s="181">
        <v>27.871924</v>
      </c>
      <c r="AG1788" s="180">
        <v>81860.700960000002</v>
      </c>
      <c r="AH1788" s="180">
        <v>-2127.6039500000002</v>
      </c>
      <c r="AI1788" s="128" t="s">
        <v>46</v>
      </c>
      <c r="AJ1788" s="128" t="s">
        <v>46</v>
      </c>
      <c r="AK1788" s="128" t="s">
        <v>46</v>
      </c>
    </row>
    <row r="1789" spans="1:37" ht="14.75" customHeight="1" x14ac:dyDescent="0.35">
      <c r="A1789" s="8"/>
      <c r="B1789" s="129">
        <v>11858506000152</v>
      </c>
      <c r="C1789" s="125" t="s">
        <v>9599</v>
      </c>
      <c r="D1789" s="122"/>
      <c r="E1789" s="126" t="s">
        <v>2793</v>
      </c>
      <c r="F1789" s="126" t="s">
        <v>163</v>
      </c>
      <c r="G1789" s="126" t="s">
        <v>3547</v>
      </c>
      <c r="H1789" s="127">
        <v>300000</v>
      </c>
      <c r="I1789" s="127">
        <v>1000</v>
      </c>
      <c r="J1789" s="127">
        <v>10000</v>
      </c>
      <c r="K1789" s="126" t="s">
        <v>3378</v>
      </c>
      <c r="L1789" s="126" t="s">
        <v>7459</v>
      </c>
      <c r="M1789" s="153">
        <v>3.2000000000000002E-3</v>
      </c>
      <c r="N1789" s="128" t="s">
        <v>3373</v>
      </c>
      <c r="O1789" s="155">
        <v>40808</v>
      </c>
      <c r="P1789" s="153">
        <v>1.2367209929000001E-2</v>
      </c>
      <c r="Q1789" s="153">
        <v>0.1093972366</v>
      </c>
      <c r="R1789" s="153">
        <v>0.13531029394999999</v>
      </c>
      <c r="S1789" s="153">
        <v>0.28877160014000003</v>
      </c>
      <c r="T1789" s="153">
        <v>0.44660384182999996</v>
      </c>
      <c r="U1789" s="153">
        <v>1.0137636719000001</v>
      </c>
      <c r="V1789" s="153">
        <v>1.0557673741</v>
      </c>
      <c r="W1789" s="153">
        <v>1.0162267989</v>
      </c>
      <c r="X1789" s="153">
        <v>1.1178356195000001</v>
      </c>
      <c r="Y1789" s="153">
        <v>1.0448301946</v>
      </c>
      <c r="Z1789" s="153">
        <v>3.7266174518999998E-3</v>
      </c>
      <c r="AA1789" s="153">
        <v>5.6079979574000004E-3</v>
      </c>
      <c r="AB1789" s="178">
        <v>0.53317320361999998</v>
      </c>
      <c r="AC1789" s="177">
        <v>0.82619161295999999</v>
      </c>
      <c r="AD1789" s="153">
        <v>-1.1977803038E-3</v>
      </c>
      <c r="AE1789" s="153">
        <v>-2.6424671244000001E-2</v>
      </c>
      <c r="AF1789" s="181">
        <v>38.000248999999997</v>
      </c>
      <c r="AG1789" s="180">
        <v>107657.91205</v>
      </c>
      <c r="AH1789" s="180">
        <v>21581.268479999999</v>
      </c>
      <c r="AI1789" s="128" t="s">
        <v>46</v>
      </c>
      <c r="AJ1789" s="128" t="s">
        <v>46</v>
      </c>
      <c r="AK1789" s="128" t="s">
        <v>46</v>
      </c>
    </row>
    <row r="1790" spans="1:37" ht="14.75" customHeight="1" x14ac:dyDescent="0.35">
      <c r="A1790" s="8"/>
      <c r="B1790" s="129">
        <v>12984454000123</v>
      </c>
      <c r="C1790" s="125" t="s">
        <v>9600</v>
      </c>
      <c r="D1790" s="122"/>
      <c r="E1790" s="126" t="s">
        <v>2793</v>
      </c>
      <c r="F1790" s="126" t="s">
        <v>163</v>
      </c>
      <c r="G1790" s="126" t="s">
        <v>3570</v>
      </c>
      <c r="H1790" s="127">
        <v>1</v>
      </c>
      <c r="I1790" s="127">
        <v>1</v>
      </c>
      <c r="J1790" s="127">
        <v>1</v>
      </c>
      <c r="K1790" s="126" t="s">
        <v>216</v>
      </c>
      <c r="L1790" s="126" t="s">
        <v>216</v>
      </c>
      <c r="M1790" s="153">
        <v>1.7000000000000001E-3</v>
      </c>
      <c r="N1790" s="128" t="s">
        <v>46</v>
      </c>
      <c r="O1790" s="155">
        <v>40744</v>
      </c>
      <c r="P1790" s="153">
        <v>1.2908995874E-2</v>
      </c>
      <c r="Q1790" s="153">
        <v>0.10969651331999999</v>
      </c>
      <c r="R1790" s="153">
        <v>0.13678059764</v>
      </c>
      <c r="S1790" s="153">
        <v>0.28681321689</v>
      </c>
      <c r="T1790" s="153">
        <v>0.44799252478000001</v>
      </c>
      <c r="U1790" s="153">
        <v>1.0581748942</v>
      </c>
      <c r="V1790" s="153">
        <v>1.0586556244000001</v>
      </c>
      <c r="W1790" s="153">
        <v>1.0272692849</v>
      </c>
      <c r="X1790" s="153">
        <v>1.1102547128</v>
      </c>
      <c r="Y1790" s="153">
        <v>1.0480790199000001</v>
      </c>
      <c r="Z1790" s="153">
        <v>1.6622185291E-3</v>
      </c>
      <c r="AA1790" s="153">
        <v>3.7759199360000001E-3</v>
      </c>
      <c r="AB1790" s="178">
        <v>2.5067668975999999</v>
      </c>
      <c r="AC1790" s="177">
        <v>1.4918127101000001</v>
      </c>
      <c r="AD1790" s="153">
        <v>-4.2785322998000001E-5</v>
      </c>
      <c r="AE1790" s="153">
        <v>-1.11045756E-2</v>
      </c>
      <c r="AF1790" s="181">
        <v>39.023176999999997</v>
      </c>
      <c r="AG1790" s="180">
        <v>163364.08955</v>
      </c>
      <c r="AH1790" s="180">
        <v>-33211.85226</v>
      </c>
      <c r="AI1790" s="128" t="s">
        <v>46</v>
      </c>
      <c r="AJ1790" s="128" t="s">
        <v>46</v>
      </c>
      <c r="AK1790" s="128" t="s">
        <v>46</v>
      </c>
    </row>
    <row r="1791" spans="1:37" ht="14.75" customHeight="1" x14ac:dyDescent="0.35">
      <c r="A1791" s="8"/>
      <c r="B1791" s="129">
        <v>21407105000130</v>
      </c>
      <c r="C1791" s="125" t="s">
        <v>9601</v>
      </c>
      <c r="D1791" s="122"/>
      <c r="E1791" s="126" t="s">
        <v>2793</v>
      </c>
      <c r="F1791" s="126" t="s">
        <v>163</v>
      </c>
      <c r="G1791" s="126" t="s">
        <v>3570</v>
      </c>
      <c r="H1791" s="127">
        <v>1</v>
      </c>
      <c r="I1791" s="127">
        <v>0</v>
      </c>
      <c r="J1791" s="127">
        <v>1</v>
      </c>
      <c r="K1791" s="126" t="s">
        <v>215</v>
      </c>
      <c r="L1791" s="126" t="s">
        <v>215</v>
      </c>
      <c r="M1791" s="153">
        <v>1.7000000000000001E-3</v>
      </c>
      <c r="N1791" s="128" t="s">
        <v>46</v>
      </c>
      <c r="O1791" s="155">
        <v>42090</v>
      </c>
      <c r="P1791" s="153">
        <v>1.2430603438000001E-2</v>
      </c>
      <c r="Q1791" s="153">
        <v>0.10507140327</v>
      </c>
      <c r="R1791" s="153">
        <v>0.13373493995999999</v>
      </c>
      <c r="S1791" s="153">
        <v>0.26915734674999997</v>
      </c>
      <c r="T1791" s="153">
        <v>0.42976674797000003</v>
      </c>
      <c r="U1791" s="153">
        <v>1.0189601582000001</v>
      </c>
      <c r="V1791" s="153">
        <v>1.0140197592</v>
      </c>
      <c r="W1791" s="153">
        <v>1.0043953492</v>
      </c>
      <c r="X1791" s="153">
        <v>1.0419087933</v>
      </c>
      <c r="Y1791" s="153">
        <v>1.0054397944</v>
      </c>
      <c r="Z1791" s="153">
        <v>1.079709794E-3</v>
      </c>
      <c r="AA1791" s="153">
        <v>3.4812007259000001E-3</v>
      </c>
      <c r="AB1791" s="178">
        <v>0.88170033934000003</v>
      </c>
      <c r="AC1791" s="177">
        <v>0.27858706053999999</v>
      </c>
      <c r="AD1791" s="153">
        <v>0</v>
      </c>
      <c r="AE1791" s="153">
        <v>-7.5889935407999999E-3</v>
      </c>
      <c r="AF1791" s="181">
        <v>26.190463000000001</v>
      </c>
      <c r="AG1791" s="180">
        <v>5268685.7904000003</v>
      </c>
      <c r="AH1791" s="180">
        <v>-2580208.9815000002</v>
      </c>
      <c r="AI1791" s="128" t="s">
        <v>46</v>
      </c>
      <c r="AJ1791" s="128" t="s">
        <v>46</v>
      </c>
      <c r="AK1791" s="128" t="s">
        <v>46</v>
      </c>
    </row>
    <row r="1792" spans="1:37" ht="14.75" customHeight="1" x14ac:dyDescent="0.35">
      <c r="A1792" s="8"/>
      <c r="B1792" s="129">
        <v>51533573000111</v>
      </c>
      <c r="C1792" s="125" t="s">
        <v>9602</v>
      </c>
      <c r="D1792" s="122"/>
      <c r="E1792" s="126" t="s">
        <v>2793</v>
      </c>
      <c r="F1792" s="126" t="s">
        <v>163</v>
      </c>
      <c r="G1792" s="126" t="s">
        <v>6644</v>
      </c>
      <c r="H1792" s="127">
        <v>1</v>
      </c>
      <c r="I1792" s="127">
        <v>1</v>
      </c>
      <c r="J1792" s="127">
        <v>1</v>
      </c>
      <c r="K1792" s="126" t="s">
        <v>215</v>
      </c>
      <c r="L1792" s="126" t="s">
        <v>215</v>
      </c>
      <c r="M1792" s="153">
        <v>1.7000000000000001E-3</v>
      </c>
      <c r="N1792" s="128" t="s">
        <v>46</v>
      </c>
      <c r="O1792" s="155">
        <v>45135</v>
      </c>
      <c r="P1792" s="153">
        <v>1.2044091912999998E-2</v>
      </c>
      <c r="Q1792" s="153">
        <v>0.10236616709</v>
      </c>
      <c r="R1792" s="153">
        <v>0.13116706121999999</v>
      </c>
      <c r="S1792" s="153">
        <v>0.25435323505000001</v>
      </c>
      <c r="T1792" s="153" t="s">
        <v>46</v>
      </c>
      <c r="U1792" s="153">
        <v>0.98727707487999994</v>
      </c>
      <c r="V1792" s="153">
        <v>0.98791215194000004</v>
      </c>
      <c r="W1792" s="153">
        <v>0.98510969761</v>
      </c>
      <c r="X1792" s="153">
        <v>0.98460203824999992</v>
      </c>
      <c r="Y1792" s="153" t="s">
        <v>46</v>
      </c>
      <c r="Z1792" s="153">
        <v>9.1238214989000004E-4</v>
      </c>
      <c r="AA1792" s="153">
        <v>9.2839193335000003E-4</v>
      </c>
      <c r="AB1792" s="178">
        <v>-5.2326449203000003</v>
      </c>
      <c r="AC1792" s="177">
        <v>-5.7988148039</v>
      </c>
      <c r="AD1792" s="153">
        <v>0</v>
      </c>
      <c r="AE1792" s="153">
        <v>0</v>
      </c>
      <c r="AF1792" s="181">
        <v>1.281515</v>
      </c>
      <c r="AG1792" s="180">
        <v>758452.12198000005</v>
      </c>
      <c r="AH1792" s="180">
        <v>-3419.3948298999999</v>
      </c>
      <c r="AI1792" s="128" t="s">
        <v>46</v>
      </c>
      <c r="AJ1792" s="128" t="s">
        <v>46</v>
      </c>
      <c r="AK1792" s="128" t="s">
        <v>46</v>
      </c>
    </row>
    <row r="1793" spans="1:37" ht="14.75" customHeight="1" x14ac:dyDescent="0.35">
      <c r="A1793" s="8"/>
      <c r="B1793" s="129">
        <v>31217153000119</v>
      </c>
      <c r="C1793" s="125" t="s">
        <v>9603</v>
      </c>
      <c r="D1793" s="122"/>
      <c r="E1793" s="126" t="s">
        <v>2793</v>
      </c>
      <c r="F1793" s="126" t="s">
        <v>114</v>
      </c>
      <c r="G1793" s="126" t="s">
        <v>4426</v>
      </c>
      <c r="H1793" s="127">
        <v>1</v>
      </c>
      <c r="I1793" s="127">
        <v>1</v>
      </c>
      <c r="J1793" s="127">
        <v>1</v>
      </c>
      <c r="K1793" s="126" t="s">
        <v>216</v>
      </c>
      <c r="L1793" s="126" t="s">
        <v>224</v>
      </c>
      <c r="M1793" s="153">
        <v>1.4000000000000002E-3</v>
      </c>
      <c r="N1793" s="128" t="s">
        <v>46</v>
      </c>
      <c r="O1793" s="155">
        <v>43448</v>
      </c>
      <c r="P1793" s="153">
        <v>8.1831625866000002E-3</v>
      </c>
      <c r="Q1793" s="153">
        <v>-1.8400419804000001E-3</v>
      </c>
      <c r="R1793" s="153">
        <v>0.14117710930999999</v>
      </c>
      <c r="S1793" s="153">
        <v>0.62438596882999997</v>
      </c>
      <c r="T1793" s="153">
        <v>0.83120504049999999</v>
      </c>
      <c r="U1793" s="153">
        <v>0.67078936962000002</v>
      </c>
      <c r="V1793" s="153">
        <v>-1.7757818663999999E-2</v>
      </c>
      <c r="W1793" s="153">
        <v>1.0602885981000001</v>
      </c>
      <c r="X1793" s="153">
        <v>2.4169997187000001</v>
      </c>
      <c r="Y1793" s="153">
        <v>1.9446051352</v>
      </c>
      <c r="Z1793" s="153">
        <v>0.17960681547000001</v>
      </c>
      <c r="AA1793" s="153">
        <v>0.19265580757999998</v>
      </c>
      <c r="AB1793" s="178">
        <v>0.13078438934</v>
      </c>
      <c r="AC1793" s="177">
        <v>0.60340572869999998</v>
      </c>
      <c r="AD1793" s="153">
        <v>-0.19670260347999999</v>
      </c>
      <c r="AE1793" s="153">
        <v>-0.31724823393000001</v>
      </c>
      <c r="AF1793" s="181">
        <v>32.916285999999999</v>
      </c>
      <c r="AG1793" s="180">
        <v>544605.56558000005</v>
      </c>
      <c r="AH1793" s="180">
        <v>5107.4512199999999</v>
      </c>
      <c r="AI1793" s="128" t="s">
        <v>46</v>
      </c>
      <c r="AJ1793" s="128" t="s">
        <v>46</v>
      </c>
      <c r="AK1793" s="128" t="s">
        <v>46</v>
      </c>
    </row>
    <row r="1794" spans="1:37" ht="14.75" customHeight="1" x14ac:dyDescent="0.35">
      <c r="A1794" s="8"/>
      <c r="B1794" s="129">
        <v>1135345000115</v>
      </c>
      <c r="C1794" s="125" t="s">
        <v>9604</v>
      </c>
      <c r="D1794" s="122" t="s">
        <v>3393</v>
      </c>
      <c r="E1794" s="126" t="s">
        <v>2793</v>
      </c>
      <c r="F1794" s="126" t="s">
        <v>114</v>
      </c>
      <c r="G1794" s="126" t="s">
        <v>6707</v>
      </c>
      <c r="H1794" s="127">
        <v>5000</v>
      </c>
      <c r="I1794" s="127">
        <v>100</v>
      </c>
      <c r="J1794" s="127">
        <v>100</v>
      </c>
      <c r="K1794" s="126" t="s">
        <v>216</v>
      </c>
      <c r="L1794" s="126" t="s">
        <v>223</v>
      </c>
      <c r="M1794" s="153">
        <v>1.95E-2</v>
      </c>
      <c r="N1794" s="128" t="s">
        <v>46</v>
      </c>
      <c r="O1794" s="155">
        <v>35213</v>
      </c>
      <c r="P1794" s="153">
        <v>3.2743458249000004E-2</v>
      </c>
      <c r="Q1794" s="153">
        <v>0.20430655883000001</v>
      </c>
      <c r="R1794" s="153">
        <v>9.5321017234000008E-2</v>
      </c>
      <c r="S1794" s="153">
        <v>0.22059865363</v>
      </c>
      <c r="T1794" s="153">
        <v>0.27720651350000003</v>
      </c>
      <c r="U1794" s="153">
        <v>2.6840434226999998</v>
      </c>
      <c r="V1794" s="153">
        <v>1.9717152445999999</v>
      </c>
      <c r="W1794" s="153">
        <v>0.71589359086000004</v>
      </c>
      <c r="X1794" s="153">
        <v>0.85393796527999999</v>
      </c>
      <c r="Y1794" s="153">
        <v>0.64852495281</v>
      </c>
      <c r="Z1794" s="153">
        <v>0.15304582518000001</v>
      </c>
      <c r="AA1794" s="153">
        <v>0.28626944836000001</v>
      </c>
      <c r="AB1794" s="178">
        <v>-0.14459175879</v>
      </c>
      <c r="AC1794" s="177">
        <v>-3.2399641106E-2</v>
      </c>
      <c r="AD1794" s="153">
        <v>-0.11503394488</v>
      </c>
      <c r="AE1794" s="153">
        <v>-0.67514291585999997</v>
      </c>
      <c r="AF1794" s="181">
        <v>145.91600099999999</v>
      </c>
      <c r="AG1794" s="180">
        <v>48898.431839999997</v>
      </c>
      <c r="AH1794" s="180">
        <v>-9199.0567800000008</v>
      </c>
      <c r="AI1794" s="128" t="s">
        <v>46</v>
      </c>
      <c r="AJ1794" s="128" t="s">
        <v>46</v>
      </c>
      <c r="AK1794" s="128" t="s">
        <v>46</v>
      </c>
    </row>
    <row r="1795" spans="1:37" ht="14.75" customHeight="1" x14ac:dyDescent="0.35">
      <c r="A1795" s="8"/>
      <c r="B1795" s="129">
        <v>35506137000105</v>
      </c>
      <c r="C1795" s="125" t="s">
        <v>9605</v>
      </c>
      <c r="D1795" s="122"/>
      <c r="E1795" s="126" t="s">
        <v>9606</v>
      </c>
      <c r="F1795" s="126" t="s">
        <v>114</v>
      </c>
      <c r="G1795" s="126" t="s">
        <v>115</v>
      </c>
      <c r="H1795" s="127">
        <v>10000</v>
      </c>
      <c r="I1795" s="127">
        <v>1000</v>
      </c>
      <c r="J1795" s="127">
        <v>1000</v>
      </c>
      <c r="K1795" s="126" t="s">
        <v>214</v>
      </c>
      <c r="L1795" s="126" t="s">
        <v>3556</v>
      </c>
      <c r="M1795" s="153">
        <v>6.0000000000000001E-3</v>
      </c>
      <c r="N1795" s="128" t="s">
        <v>46</v>
      </c>
      <c r="O1795" s="155">
        <v>45539</v>
      </c>
      <c r="P1795" s="153">
        <v>0.11128244063000001</v>
      </c>
      <c r="Q1795" s="153">
        <v>0.41429916966000002</v>
      </c>
      <c r="R1795" s="153">
        <v>0.13486475540000001</v>
      </c>
      <c r="S1795" s="153" t="s">
        <v>46</v>
      </c>
      <c r="T1795" s="153" t="s">
        <v>46</v>
      </c>
      <c r="U1795" s="153">
        <v>9.1220328834999993</v>
      </c>
      <c r="V1795" s="153">
        <v>3.9983052593000004</v>
      </c>
      <c r="W1795" s="153">
        <v>1.0128806513000002</v>
      </c>
      <c r="X1795" s="153" t="s">
        <v>46</v>
      </c>
      <c r="Y1795" s="153" t="s">
        <v>46</v>
      </c>
      <c r="Z1795" s="153">
        <v>0.32226741070999998</v>
      </c>
      <c r="AA1795" s="153">
        <v>0.32106234401</v>
      </c>
      <c r="AB1795" s="178">
        <v>0.17032401981</v>
      </c>
      <c r="AC1795" s="177">
        <v>-5.8995748399999999E-2</v>
      </c>
      <c r="AD1795" s="153">
        <v>-0.25371224352999999</v>
      </c>
      <c r="AE1795" s="153">
        <v>-0.30615694170000002</v>
      </c>
      <c r="AF1795" s="181">
        <v>448.45516658999998</v>
      </c>
      <c r="AG1795" s="180">
        <v>25905.983939999998</v>
      </c>
      <c r="AH1795" s="180">
        <v>-950.56048999999996</v>
      </c>
      <c r="AI1795" s="128" t="s">
        <v>46</v>
      </c>
      <c r="AJ1795" s="128" t="s">
        <v>46</v>
      </c>
      <c r="AK1795" s="128" t="s">
        <v>46</v>
      </c>
    </row>
    <row r="1796" spans="1:37" ht="14.75" customHeight="1" x14ac:dyDescent="0.35">
      <c r="A1796" s="8"/>
      <c r="B1796" s="129">
        <v>42318981000160</v>
      </c>
      <c r="C1796" s="125" t="s">
        <v>9607</v>
      </c>
      <c r="D1796" s="122"/>
      <c r="E1796" s="126" t="s">
        <v>2793</v>
      </c>
      <c r="F1796" s="126" t="s">
        <v>114</v>
      </c>
      <c r="G1796" s="126" t="s">
        <v>115</v>
      </c>
      <c r="H1796" s="127">
        <v>1</v>
      </c>
      <c r="I1796" s="127">
        <v>1</v>
      </c>
      <c r="J1796" s="127">
        <v>1</v>
      </c>
      <c r="K1796" s="126" t="s">
        <v>8021</v>
      </c>
      <c r="L1796" s="126" t="s">
        <v>7434</v>
      </c>
      <c r="M1796" s="153">
        <v>2.4500000000000001E-2</v>
      </c>
      <c r="N1796" s="128" t="s">
        <v>9111</v>
      </c>
      <c r="O1796" s="155">
        <v>44480</v>
      </c>
      <c r="P1796" s="153">
        <v>3.2222893315999999E-2</v>
      </c>
      <c r="Q1796" s="153">
        <v>0.25385489625999996</v>
      </c>
      <c r="R1796" s="153">
        <v>0.10801162256999999</v>
      </c>
      <c r="S1796" s="153">
        <v>8.3104588681E-2</v>
      </c>
      <c r="T1796" s="153">
        <v>-5.1575126780000001E-2</v>
      </c>
      <c r="U1796" s="153">
        <v>2.6413717272000001</v>
      </c>
      <c r="V1796" s="153">
        <v>2.4498947648000002</v>
      </c>
      <c r="W1796" s="153">
        <v>0.81120439736999994</v>
      </c>
      <c r="X1796" s="153">
        <v>0.32169808017999996</v>
      </c>
      <c r="Y1796" s="153">
        <v>-0.12066006761</v>
      </c>
      <c r="Z1796" s="153">
        <v>0.16360018244999999</v>
      </c>
      <c r="AA1796" s="153">
        <v>0.21112884364999998</v>
      </c>
      <c r="AB1796" s="178">
        <v>-5.5631837603000001E-2</v>
      </c>
      <c r="AC1796" s="177">
        <v>-5.0285228841E-2</v>
      </c>
      <c r="AD1796" s="153">
        <v>-0.13888084872000001</v>
      </c>
      <c r="AE1796" s="153">
        <v>-0.45508263074999999</v>
      </c>
      <c r="AF1796" s="181">
        <v>21.414010999999999</v>
      </c>
      <c r="AG1796" s="180">
        <v>76439.770709999997</v>
      </c>
      <c r="AH1796" s="180">
        <v>-47274.20695</v>
      </c>
      <c r="AI1796" s="128" t="s">
        <v>46</v>
      </c>
      <c r="AJ1796" s="128" t="s">
        <v>46</v>
      </c>
      <c r="AK1796" s="128" t="s">
        <v>46</v>
      </c>
    </row>
    <row r="1797" spans="1:37" ht="14.75" customHeight="1" x14ac:dyDescent="0.35">
      <c r="A1797" s="8"/>
      <c r="B1797" s="129">
        <v>38428156000140</v>
      </c>
      <c r="C1797" s="125" t="s">
        <v>9608</v>
      </c>
      <c r="D1797" s="122"/>
      <c r="E1797" s="126" t="s">
        <v>7418</v>
      </c>
      <c r="F1797" s="126" t="s">
        <v>114</v>
      </c>
      <c r="G1797" s="126" t="s">
        <v>4426</v>
      </c>
      <c r="H1797" s="127">
        <v>500</v>
      </c>
      <c r="I1797" s="127">
        <v>100</v>
      </c>
      <c r="J1797" s="127">
        <v>100</v>
      </c>
      <c r="K1797" s="126" t="s">
        <v>216</v>
      </c>
      <c r="L1797" s="126" t="s">
        <v>7459</v>
      </c>
      <c r="M1797" s="153">
        <v>8.0000000000000002E-3</v>
      </c>
      <c r="N1797" s="128" t="s">
        <v>46</v>
      </c>
      <c r="O1797" s="155">
        <v>44162</v>
      </c>
      <c r="P1797" s="153">
        <v>8.956472293199999E-2</v>
      </c>
      <c r="Q1797" s="153">
        <v>0.36271351847</v>
      </c>
      <c r="R1797" s="153">
        <v>0.33962251443000002</v>
      </c>
      <c r="S1797" s="153">
        <v>0.41089188157000001</v>
      </c>
      <c r="T1797" s="153">
        <v>0.40015609528000001</v>
      </c>
      <c r="U1797" s="153">
        <v>7.3417903407999994</v>
      </c>
      <c r="V1797" s="153">
        <v>3.5004640963000004</v>
      </c>
      <c r="W1797" s="153">
        <v>2.5506817745999997</v>
      </c>
      <c r="X1797" s="153">
        <v>1.5905635484999998</v>
      </c>
      <c r="Y1797" s="153">
        <v>0.93616563886999993</v>
      </c>
      <c r="Z1797" s="153">
        <v>0.2157749853</v>
      </c>
      <c r="AA1797" s="153">
        <v>0.19641931438000002</v>
      </c>
      <c r="AB1797" s="178">
        <v>0.97763940139000005</v>
      </c>
      <c r="AC1797" s="177">
        <v>-0.30125231276999997</v>
      </c>
      <c r="AD1797" s="153">
        <v>-0.14298539233999999</v>
      </c>
      <c r="AE1797" s="153">
        <v>-0.47602327121999999</v>
      </c>
      <c r="AF1797" s="181">
        <v>110.34891399999999</v>
      </c>
      <c r="AG1797" s="180">
        <v>45151.814330000001</v>
      </c>
      <c r="AH1797" s="180">
        <v>-4152.2268899999999</v>
      </c>
      <c r="AI1797" s="128" t="s">
        <v>46</v>
      </c>
      <c r="AJ1797" s="128" t="s">
        <v>46</v>
      </c>
      <c r="AK1797" s="128" t="s">
        <v>46</v>
      </c>
    </row>
    <row r="1798" spans="1:37" ht="14.75" customHeight="1" x14ac:dyDescent="0.35">
      <c r="A1798" s="8"/>
      <c r="B1798" s="129">
        <v>38421502000169</v>
      </c>
      <c r="C1798" s="125" t="s">
        <v>9609</v>
      </c>
      <c r="D1798" s="122"/>
      <c r="E1798" s="126" t="s">
        <v>7418</v>
      </c>
      <c r="F1798" s="126" t="s">
        <v>114</v>
      </c>
      <c r="G1798" s="126" t="s">
        <v>4426</v>
      </c>
      <c r="H1798" s="127">
        <v>500</v>
      </c>
      <c r="I1798" s="127">
        <v>100</v>
      </c>
      <c r="J1798" s="127">
        <v>100</v>
      </c>
      <c r="K1798" s="126" t="s">
        <v>216</v>
      </c>
      <c r="L1798" s="126" t="s">
        <v>7459</v>
      </c>
      <c r="M1798" s="153">
        <v>8.0000000000000002E-3</v>
      </c>
      <c r="N1798" s="128" t="s">
        <v>46</v>
      </c>
      <c r="O1798" s="155">
        <v>44162</v>
      </c>
      <c r="P1798" s="153">
        <v>6.6512220070000003E-2</v>
      </c>
      <c r="Q1798" s="153">
        <v>0.12987873247000001</v>
      </c>
      <c r="R1798" s="153">
        <v>0.24890604767999999</v>
      </c>
      <c r="S1798" s="153">
        <v>0.38436390080000005</v>
      </c>
      <c r="T1798" s="153">
        <v>0.21383278014999998</v>
      </c>
      <c r="U1798" s="153">
        <v>5.4521329253999999</v>
      </c>
      <c r="V1798" s="153">
        <v>1.2534295435</v>
      </c>
      <c r="W1798" s="153">
        <v>1.8693699399999999</v>
      </c>
      <c r="X1798" s="153">
        <v>1.4878736655</v>
      </c>
      <c r="Y1798" s="153">
        <v>0.50026203174999995</v>
      </c>
      <c r="Z1798" s="153">
        <v>0.23911645541999998</v>
      </c>
      <c r="AA1798" s="153">
        <v>0.23416295248000002</v>
      </c>
      <c r="AB1798" s="178">
        <v>0.56048597977000003</v>
      </c>
      <c r="AC1798" s="177">
        <v>-0.39156620732000003</v>
      </c>
      <c r="AD1798" s="153">
        <v>-0.16075920284999998</v>
      </c>
      <c r="AE1798" s="153">
        <v>-0.59805623127999996</v>
      </c>
      <c r="AF1798" s="181">
        <v>89.527633699999996</v>
      </c>
      <c r="AG1798" s="180">
        <v>27698.249510000001</v>
      </c>
      <c r="AH1798" s="180">
        <v>-7454.43815</v>
      </c>
      <c r="AI1798" s="128" t="s">
        <v>46</v>
      </c>
      <c r="AJ1798" s="128" t="s">
        <v>46</v>
      </c>
      <c r="AK1798" s="128" t="s">
        <v>46</v>
      </c>
    </row>
    <row r="1799" spans="1:37" ht="14.75" customHeight="1" x14ac:dyDescent="0.35">
      <c r="A1799" s="8"/>
      <c r="B1799" s="129">
        <v>57711638000158</v>
      </c>
      <c r="C1799" s="125" t="s">
        <v>9610</v>
      </c>
      <c r="D1799" s="122"/>
      <c r="E1799" s="126" t="s">
        <v>2793</v>
      </c>
      <c r="F1799" s="126" t="s">
        <v>163</v>
      </c>
      <c r="G1799" s="126" t="s">
        <v>3566</v>
      </c>
      <c r="H1799" s="127" t="s">
        <v>46</v>
      </c>
      <c r="I1799" s="127" t="s">
        <v>46</v>
      </c>
      <c r="J1799" s="127" t="s">
        <v>46</v>
      </c>
      <c r="K1799" s="126" t="s">
        <v>215</v>
      </c>
      <c r="L1799" s="126" t="s">
        <v>216</v>
      </c>
      <c r="M1799" s="153">
        <v>9.0000000000000011E-3</v>
      </c>
      <c r="N1799" s="128" t="s">
        <v>46</v>
      </c>
      <c r="O1799" s="155">
        <v>45596</v>
      </c>
      <c r="P1799" s="153">
        <v>1.3220428258000001E-2</v>
      </c>
      <c r="Q1799" s="153">
        <v>0.13889411715</v>
      </c>
      <c r="R1799" s="153" t="s">
        <v>46</v>
      </c>
      <c r="S1799" s="153" t="s">
        <v>46</v>
      </c>
      <c r="T1799" s="153" t="s">
        <v>46</v>
      </c>
      <c r="U1799" s="153">
        <v>1.0837035979</v>
      </c>
      <c r="V1799" s="153">
        <v>1.3404349314999999</v>
      </c>
      <c r="W1799" s="153" t="s">
        <v>46</v>
      </c>
      <c r="X1799" s="153" t="s">
        <v>46</v>
      </c>
      <c r="Y1799" s="153" t="s">
        <v>46</v>
      </c>
      <c r="Z1799" s="153">
        <v>1.6846678443000002E-2</v>
      </c>
      <c r="AA1799" s="153">
        <v>1.6846678443000002E-2</v>
      </c>
      <c r="AB1799" s="178">
        <v>1.9421408709000001</v>
      </c>
      <c r="AC1799" s="177">
        <v>1.9421408709000001</v>
      </c>
      <c r="AD1799" s="153">
        <v>-5.2841011362000003E-3</v>
      </c>
      <c r="AE1799" s="153">
        <v>-5.2841011362000003E-3</v>
      </c>
      <c r="AF1799" s="181">
        <v>1.1557313</v>
      </c>
      <c r="AG1799" s="180">
        <v>54730.895089999998</v>
      </c>
      <c r="AH1799" s="180">
        <v>23807.455689999999</v>
      </c>
      <c r="AI1799" s="128" t="s">
        <v>46</v>
      </c>
      <c r="AJ1799" s="128" t="s">
        <v>46</v>
      </c>
      <c r="AK1799" s="128" t="s">
        <v>46</v>
      </c>
    </row>
    <row r="1800" spans="1:37" ht="14.75" customHeight="1" x14ac:dyDescent="0.35">
      <c r="A1800" s="8"/>
      <c r="B1800" s="129">
        <v>6128183000101</v>
      </c>
      <c r="C1800" s="125" t="s">
        <v>9611</v>
      </c>
      <c r="D1800" s="122" t="s">
        <v>3393</v>
      </c>
      <c r="E1800" s="126" t="s">
        <v>8323</v>
      </c>
      <c r="F1800" s="126" t="s">
        <v>114</v>
      </c>
      <c r="G1800" s="126" t="s">
        <v>115</v>
      </c>
      <c r="H1800" s="127">
        <v>1000</v>
      </c>
      <c r="I1800" s="127">
        <v>1000</v>
      </c>
      <c r="J1800" s="127">
        <v>1000</v>
      </c>
      <c r="K1800" s="126" t="s">
        <v>222</v>
      </c>
      <c r="L1800" s="126" t="s">
        <v>221</v>
      </c>
      <c r="M1800" s="153">
        <v>1.03E-2</v>
      </c>
      <c r="N1800" s="128" t="s">
        <v>46</v>
      </c>
      <c r="O1800" s="155">
        <v>38800</v>
      </c>
      <c r="P1800" s="153">
        <v>3.2135338738999999E-2</v>
      </c>
      <c r="Q1800" s="153">
        <v>0.26388698744</v>
      </c>
      <c r="R1800" s="153">
        <v>9.3168133111000001E-2</v>
      </c>
      <c r="S1800" s="153">
        <v>0.18658216538000003</v>
      </c>
      <c r="T1800" s="153">
        <v>0.24146786341999998</v>
      </c>
      <c r="U1800" s="153">
        <v>2.6341947122999998</v>
      </c>
      <c r="V1800" s="153">
        <v>2.5467121515</v>
      </c>
      <c r="W1800" s="153">
        <v>0.69972469138999993</v>
      </c>
      <c r="X1800" s="153">
        <v>0.72226005028000007</v>
      </c>
      <c r="Y1800" s="153">
        <v>0.56491434041999999</v>
      </c>
      <c r="Z1800" s="153">
        <v>0.17318986125999999</v>
      </c>
      <c r="AA1800" s="153">
        <v>0.20213498331000002</v>
      </c>
      <c r="AB1800" s="178">
        <v>-0.12046315044</v>
      </c>
      <c r="AC1800" s="177">
        <v>0.16353058828</v>
      </c>
      <c r="AD1800" s="153">
        <v>-0.14895945208</v>
      </c>
      <c r="AE1800" s="153">
        <v>-0.49413024145000001</v>
      </c>
      <c r="AF1800" s="181">
        <v>11.578637799999999</v>
      </c>
      <c r="AG1800" s="180">
        <v>173008.78049999999</v>
      </c>
      <c r="AH1800" s="180">
        <v>9335.6451199999992</v>
      </c>
      <c r="AI1800" s="128" t="s">
        <v>46</v>
      </c>
      <c r="AJ1800" s="128" t="s">
        <v>46</v>
      </c>
      <c r="AK1800" s="128" t="s">
        <v>46</v>
      </c>
    </row>
    <row r="1801" spans="1:37" ht="14.75" customHeight="1" x14ac:dyDescent="0.35">
      <c r="A1801" s="8"/>
      <c r="B1801" s="129">
        <v>41423837000120</v>
      </c>
      <c r="C1801" s="125" t="s">
        <v>9612</v>
      </c>
      <c r="D1801" s="122"/>
      <c r="E1801" s="126" t="s">
        <v>8323</v>
      </c>
      <c r="F1801" s="126" t="s">
        <v>163</v>
      </c>
      <c r="G1801" s="126" t="s">
        <v>3547</v>
      </c>
      <c r="H1801" s="127">
        <v>25000</v>
      </c>
      <c r="I1801" s="127">
        <v>5000</v>
      </c>
      <c r="J1801" s="127">
        <v>5000</v>
      </c>
      <c r="K1801" s="126" t="s">
        <v>216</v>
      </c>
      <c r="L1801" s="126" t="s">
        <v>223</v>
      </c>
      <c r="M1801" s="153">
        <v>5.3E-3</v>
      </c>
      <c r="N1801" s="128" t="s">
        <v>46</v>
      </c>
      <c r="O1801" s="155">
        <v>44357</v>
      </c>
      <c r="P1801" s="153">
        <v>4.0478626725000003E-3</v>
      </c>
      <c r="Q1801" s="153">
        <v>9.6118125760999998E-2</v>
      </c>
      <c r="R1801" s="153">
        <v>2.7842462323E-2</v>
      </c>
      <c r="S1801" s="153">
        <v>5.9167136302000004E-2</v>
      </c>
      <c r="T1801" s="153">
        <v>0.13674682013</v>
      </c>
      <c r="U1801" s="153">
        <v>0.33181098648000001</v>
      </c>
      <c r="V1801" s="153">
        <v>0.92761375326000006</v>
      </c>
      <c r="W1801" s="153">
        <v>0.20910645846000001</v>
      </c>
      <c r="X1801" s="153">
        <v>0.22903613940000001</v>
      </c>
      <c r="Y1801" s="153">
        <v>0.31991934083000001</v>
      </c>
      <c r="Z1801" s="153">
        <v>7.4676496480000007E-2</v>
      </c>
      <c r="AA1801" s="153">
        <v>7.3479346054E-2</v>
      </c>
      <c r="AB1801" s="178">
        <v>-1.2170880971</v>
      </c>
      <c r="AC1801" s="177">
        <v>-1.0219610136999999</v>
      </c>
      <c r="AD1801" s="153">
        <v>-7.6494744621999997E-2</v>
      </c>
      <c r="AE1801" s="153">
        <v>-0.11038389760999999</v>
      </c>
      <c r="AF1801" s="181">
        <v>4.4468823999999998</v>
      </c>
      <c r="AG1801" s="180">
        <v>20062.93651</v>
      </c>
      <c r="AH1801" s="180">
        <v>-3718.5439900000001</v>
      </c>
      <c r="AI1801" s="128" t="s">
        <v>46</v>
      </c>
      <c r="AJ1801" s="128" t="s">
        <v>46</v>
      </c>
      <c r="AK1801" s="128" t="s">
        <v>46</v>
      </c>
    </row>
    <row r="1802" spans="1:37" ht="14.75" customHeight="1" x14ac:dyDescent="0.35">
      <c r="A1802" s="8"/>
      <c r="B1802" s="129">
        <v>44602870000106</v>
      </c>
      <c r="C1802" s="125" t="s">
        <v>9613</v>
      </c>
      <c r="D1802" s="122"/>
      <c r="E1802" s="126" t="s">
        <v>8323</v>
      </c>
      <c r="F1802" s="126" t="s">
        <v>114</v>
      </c>
      <c r="G1802" s="126" t="s">
        <v>115</v>
      </c>
      <c r="H1802" s="127">
        <v>1000</v>
      </c>
      <c r="I1802" s="127">
        <v>1000</v>
      </c>
      <c r="J1802" s="127">
        <v>1000</v>
      </c>
      <c r="K1802" s="126" t="s">
        <v>222</v>
      </c>
      <c r="L1802" s="126" t="s">
        <v>221</v>
      </c>
      <c r="M1802" s="153">
        <v>5.3E-3</v>
      </c>
      <c r="N1802" s="128" t="s">
        <v>46</v>
      </c>
      <c r="O1802" s="155">
        <v>44813</v>
      </c>
      <c r="P1802" s="153">
        <v>2.9522038089999997E-2</v>
      </c>
      <c r="Q1802" s="153">
        <v>0.27756872125999998</v>
      </c>
      <c r="R1802" s="153">
        <v>0.18078292895</v>
      </c>
      <c r="S1802" s="153">
        <v>0.24306197967999998</v>
      </c>
      <c r="T1802" s="153">
        <v>0.31070624814999998</v>
      </c>
      <c r="U1802" s="153">
        <v>2.4199774977999997</v>
      </c>
      <c r="V1802" s="153">
        <v>2.6787513933999998</v>
      </c>
      <c r="W1802" s="153">
        <v>1.3577419118</v>
      </c>
      <c r="X1802" s="153">
        <v>0.94089355920000006</v>
      </c>
      <c r="Y1802" s="153">
        <v>0.72689762003000002</v>
      </c>
      <c r="Z1802" s="153">
        <v>0.12035859007999999</v>
      </c>
      <c r="AA1802" s="153">
        <v>0.12162576871000001</v>
      </c>
      <c r="AB1802" s="178">
        <v>0.41387174145</v>
      </c>
      <c r="AC1802" s="177">
        <v>-0.20275196676999999</v>
      </c>
      <c r="AD1802" s="153">
        <v>-9.0010465496000003E-2</v>
      </c>
      <c r="AE1802" s="153">
        <v>-0.15073484308999999</v>
      </c>
      <c r="AF1802" s="181">
        <v>8.3556615000000001</v>
      </c>
      <c r="AG1802" s="180">
        <v>37602.202270000002</v>
      </c>
      <c r="AH1802" s="180">
        <v>-5473.5809900000004</v>
      </c>
      <c r="AI1802" s="128" t="s">
        <v>46</v>
      </c>
      <c r="AJ1802" s="128" t="s">
        <v>46</v>
      </c>
      <c r="AK1802" s="128" t="s">
        <v>46</v>
      </c>
    </row>
    <row r="1803" spans="1:37" ht="14.75" customHeight="1" x14ac:dyDescent="0.35">
      <c r="A1803" s="8"/>
      <c r="B1803" s="129">
        <v>7663659000177</v>
      </c>
      <c r="C1803" s="125" t="s">
        <v>9614</v>
      </c>
      <c r="D1803" s="122" t="s">
        <v>3394</v>
      </c>
      <c r="E1803" s="126" t="s">
        <v>8323</v>
      </c>
      <c r="F1803" s="126" t="s">
        <v>114</v>
      </c>
      <c r="G1803" s="126" t="s">
        <v>115</v>
      </c>
      <c r="H1803" s="127">
        <v>1000</v>
      </c>
      <c r="I1803" s="127">
        <v>1000</v>
      </c>
      <c r="J1803" s="127">
        <v>1000</v>
      </c>
      <c r="K1803" s="126" t="s">
        <v>222</v>
      </c>
      <c r="L1803" s="126" t="s">
        <v>221</v>
      </c>
      <c r="M1803" s="153">
        <v>5.3E-3</v>
      </c>
      <c r="N1803" s="128" t="s">
        <v>46</v>
      </c>
      <c r="O1803" s="155">
        <v>38863</v>
      </c>
      <c r="P1803" s="153">
        <v>3.0838078897E-2</v>
      </c>
      <c r="Q1803" s="153">
        <v>0.25220534035999997</v>
      </c>
      <c r="R1803" s="153">
        <v>8.2965553962000005E-2</v>
      </c>
      <c r="S1803" s="153">
        <v>0.16803734719000002</v>
      </c>
      <c r="T1803" s="153">
        <v>0.21882841036999998</v>
      </c>
      <c r="U1803" s="153">
        <v>2.5278558606999999</v>
      </c>
      <c r="V1803" s="153">
        <v>2.4339752832000001</v>
      </c>
      <c r="W1803" s="153">
        <v>0.62309981647000001</v>
      </c>
      <c r="X1803" s="153">
        <v>0.65047301056999995</v>
      </c>
      <c r="Y1803" s="153">
        <v>0.51194931432000002</v>
      </c>
      <c r="Z1803" s="153">
        <v>0.16888178773000001</v>
      </c>
      <c r="AA1803" s="153">
        <v>0.19825252519</v>
      </c>
      <c r="AB1803" s="178">
        <v>-0.18218797519999999</v>
      </c>
      <c r="AC1803" s="177">
        <v>0.14157592584000001</v>
      </c>
      <c r="AD1803" s="153">
        <v>-0.14889712619999998</v>
      </c>
      <c r="AE1803" s="153">
        <v>-0.49168079331999998</v>
      </c>
      <c r="AF1803" s="181">
        <v>7.5836870000000003</v>
      </c>
      <c r="AG1803" s="180">
        <v>22212.944060000002</v>
      </c>
      <c r="AH1803" s="180">
        <v>-5084.1781499999997</v>
      </c>
      <c r="AI1803" s="128" t="s">
        <v>46</v>
      </c>
      <c r="AJ1803" s="128" t="s">
        <v>46</v>
      </c>
      <c r="AK1803" s="128" t="s">
        <v>46</v>
      </c>
    </row>
    <row r="1804" spans="1:37" ht="14.75" customHeight="1" x14ac:dyDescent="0.35">
      <c r="A1804" s="8"/>
      <c r="B1804" s="129">
        <v>42767750000133</v>
      </c>
      <c r="C1804" s="125" t="s">
        <v>9615</v>
      </c>
      <c r="D1804" s="122"/>
      <c r="E1804" s="126" t="s">
        <v>9034</v>
      </c>
      <c r="F1804" s="126" t="s">
        <v>163</v>
      </c>
      <c r="G1804" s="126" t="s">
        <v>3547</v>
      </c>
      <c r="H1804" s="127">
        <v>20000</v>
      </c>
      <c r="I1804" s="127">
        <v>1000</v>
      </c>
      <c r="J1804" s="127">
        <v>5000</v>
      </c>
      <c r="K1804" s="126" t="s">
        <v>220</v>
      </c>
      <c r="L1804" s="126" t="s">
        <v>7525</v>
      </c>
      <c r="M1804" s="153">
        <v>6.0000000000000001E-3</v>
      </c>
      <c r="N1804" s="128" t="s">
        <v>9616</v>
      </c>
      <c r="O1804" s="155">
        <v>44656</v>
      </c>
      <c r="P1804" s="153">
        <v>8.9058067860999998E-3</v>
      </c>
      <c r="Q1804" s="153">
        <v>0.10016860078000001</v>
      </c>
      <c r="R1804" s="153">
        <v>0.12897378749999999</v>
      </c>
      <c r="S1804" s="153">
        <v>0.28429784139999997</v>
      </c>
      <c r="T1804" s="153">
        <v>0.44356794827999996</v>
      </c>
      <c r="U1804" s="153">
        <v>0.73002588628999998</v>
      </c>
      <c r="V1804" s="153">
        <v>0.9667039489</v>
      </c>
      <c r="W1804" s="153">
        <v>0.96863745840999993</v>
      </c>
      <c r="X1804" s="153">
        <v>1.1005176877</v>
      </c>
      <c r="Y1804" s="153">
        <v>1.0377277182</v>
      </c>
      <c r="Z1804" s="153">
        <v>6.4702806310000006E-3</v>
      </c>
      <c r="AA1804" s="153">
        <v>4.9189663482000004E-3</v>
      </c>
      <c r="AB1804" s="178">
        <v>-0.57050776701000006</v>
      </c>
      <c r="AC1804" s="177">
        <v>0.84283637376999998</v>
      </c>
      <c r="AD1804" s="153">
        <v>-4.2123824920000004E-3</v>
      </c>
      <c r="AE1804" s="153">
        <v>-4.9094299067000005E-3</v>
      </c>
      <c r="AF1804" s="181">
        <v>153.78279957000001</v>
      </c>
      <c r="AG1804" s="180">
        <v>38929.660629999998</v>
      </c>
      <c r="AH1804" s="180">
        <v>6210.1513299999997</v>
      </c>
      <c r="AI1804" s="128" t="s">
        <v>46</v>
      </c>
      <c r="AJ1804" s="128" t="s">
        <v>46</v>
      </c>
      <c r="AK1804" s="128" t="s">
        <v>46</v>
      </c>
    </row>
    <row r="1805" spans="1:37" ht="14.75" customHeight="1" x14ac:dyDescent="0.35">
      <c r="A1805" s="8"/>
      <c r="B1805" s="129">
        <v>20824446000148</v>
      </c>
      <c r="C1805" s="125" t="s">
        <v>9617</v>
      </c>
      <c r="D1805" s="122" t="s">
        <v>3393</v>
      </c>
      <c r="E1805" s="126" t="s">
        <v>9034</v>
      </c>
      <c r="F1805" s="126" t="s">
        <v>163</v>
      </c>
      <c r="G1805" s="126" t="s">
        <v>3547</v>
      </c>
      <c r="H1805" s="127">
        <v>100000</v>
      </c>
      <c r="I1805" s="127">
        <v>50000</v>
      </c>
      <c r="J1805" s="127">
        <v>100000</v>
      </c>
      <c r="K1805" s="126" t="s">
        <v>7484</v>
      </c>
      <c r="L1805" s="126" t="s">
        <v>7498</v>
      </c>
      <c r="M1805" s="153">
        <v>6.0000000000000001E-3</v>
      </c>
      <c r="N1805" s="128" t="s">
        <v>7889</v>
      </c>
      <c r="O1805" s="155">
        <v>41992</v>
      </c>
      <c r="P1805" s="153">
        <v>8.9489892215999997E-3</v>
      </c>
      <c r="Q1805" s="153">
        <v>0.10060984902999999</v>
      </c>
      <c r="R1805" s="153">
        <v>0.1296792984</v>
      </c>
      <c r="S1805" s="153">
        <v>0.28691362293</v>
      </c>
      <c r="T1805" s="153">
        <v>0.45777806153</v>
      </c>
      <c r="U1805" s="153">
        <v>0.73356563249999995</v>
      </c>
      <c r="V1805" s="153">
        <v>0.97096233346000005</v>
      </c>
      <c r="W1805" s="153">
        <v>0.97393608767000006</v>
      </c>
      <c r="X1805" s="153">
        <v>1.1106433848999999</v>
      </c>
      <c r="Y1805" s="153">
        <v>1.0709722942</v>
      </c>
      <c r="Z1805" s="153">
        <v>6.5542586523999998E-3</v>
      </c>
      <c r="AA1805" s="153">
        <v>8.7475090862000008E-3</v>
      </c>
      <c r="AB1805" s="178">
        <v>-0.46732010478000002</v>
      </c>
      <c r="AC1805" s="177">
        <v>1.3041278143999999</v>
      </c>
      <c r="AD1805" s="153">
        <v>-4.1900852915E-3</v>
      </c>
      <c r="AE1805" s="153">
        <v>-7.1942720594000004E-2</v>
      </c>
      <c r="AF1805" s="181">
        <v>301.02458790999998</v>
      </c>
      <c r="AG1805" s="180">
        <v>956404.82134999998</v>
      </c>
      <c r="AH1805" s="180">
        <v>2049.6843303000001</v>
      </c>
      <c r="AI1805" s="128" t="s">
        <v>46</v>
      </c>
      <c r="AJ1805" s="128" t="s">
        <v>46</v>
      </c>
      <c r="AK1805" s="128" t="s">
        <v>46</v>
      </c>
    </row>
    <row r="1806" spans="1:37" ht="14.75" customHeight="1" x14ac:dyDescent="0.35">
      <c r="A1806" s="8"/>
      <c r="B1806" s="129">
        <v>23956069000199</v>
      </c>
      <c r="C1806" s="125" t="s">
        <v>9618</v>
      </c>
      <c r="D1806" s="122"/>
      <c r="E1806" s="126" t="s">
        <v>9034</v>
      </c>
      <c r="F1806" s="126" t="s">
        <v>163</v>
      </c>
      <c r="G1806" s="126" t="s">
        <v>3547</v>
      </c>
      <c r="H1806" s="127">
        <v>25000</v>
      </c>
      <c r="I1806" s="127">
        <v>1000</v>
      </c>
      <c r="J1806" s="127">
        <v>5000</v>
      </c>
      <c r="K1806" s="126" t="s">
        <v>7484</v>
      </c>
      <c r="L1806" s="126" t="s">
        <v>7498</v>
      </c>
      <c r="M1806" s="153">
        <v>6.0000000000000001E-3</v>
      </c>
      <c r="N1806" s="128" t="s">
        <v>9619</v>
      </c>
      <c r="O1806" s="155">
        <v>42535</v>
      </c>
      <c r="P1806" s="153">
        <v>8.9506344575000004E-3</v>
      </c>
      <c r="Q1806" s="153">
        <v>0.10062474222000001</v>
      </c>
      <c r="R1806" s="153">
        <v>0.12962113079000001</v>
      </c>
      <c r="S1806" s="153">
        <v>0.28755432623999999</v>
      </c>
      <c r="T1806" s="153">
        <v>0.45944181765000003</v>
      </c>
      <c r="U1806" s="153">
        <v>0.73370049561000006</v>
      </c>
      <c r="V1806" s="153">
        <v>0.97110606420000001</v>
      </c>
      <c r="W1806" s="153">
        <v>0.97349922891000007</v>
      </c>
      <c r="X1806" s="153">
        <v>1.1131235491</v>
      </c>
      <c r="Y1806" s="153">
        <v>1.0748646535999999</v>
      </c>
      <c r="Z1806" s="153">
        <v>6.4330596351999999E-3</v>
      </c>
      <c r="AA1806" s="153">
        <v>9.2086184361999997E-3</v>
      </c>
      <c r="AB1806" s="178">
        <v>-0.48441973853999998</v>
      </c>
      <c r="AC1806" s="177">
        <v>1.1148813172000001</v>
      </c>
      <c r="AD1806" s="153">
        <v>-4.1982158016999997E-3</v>
      </c>
      <c r="AE1806" s="153">
        <v>-7.1763402971000007E-2</v>
      </c>
      <c r="AF1806" s="181">
        <v>243.51622058000001</v>
      </c>
      <c r="AG1806" s="180">
        <v>141581.12406999999</v>
      </c>
      <c r="AH1806" s="180">
        <v>-1378.62996</v>
      </c>
      <c r="AI1806" s="128" t="s">
        <v>46</v>
      </c>
      <c r="AJ1806" s="128" t="s">
        <v>46</v>
      </c>
      <c r="AK1806" s="128" t="s">
        <v>46</v>
      </c>
    </row>
    <row r="1807" spans="1:37" ht="14.75" customHeight="1" x14ac:dyDescent="0.35">
      <c r="A1807" s="8"/>
      <c r="B1807" s="129">
        <v>41128259000108</v>
      </c>
      <c r="C1807" s="125" t="s">
        <v>9620</v>
      </c>
      <c r="D1807" s="122"/>
      <c r="E1807" s="126" t="s">
        <v>9034</v>
      </c>
      <c r="F1807" s="126" t="s">
        <v>163</v>
      </c>
      <c r="G1807" s="126" t="s">
        <v>7619</v>
      </c>
      <c r="H1807" s="127">
        <v>5000</v>
      </c>
      <c r="I1807" s="127">
        <v>100</v>
      </c>
      <c r="J1807" s="127">
        <v>0</v>
      </c>
      <c r="K1807" s="126" t="s">
        <v>3378</v>
      </c>
      <c r="L1807" s="126" t="s">
        <v>7460</v>
      </c>
      <c r="M1807" s="153">
        <v>9.4999999999999998E-3</v>
      </c>
      <c r="N1807" s="128" t="s">
        <v>46</v>
      </c>
      <c r="O1807" s="155">
        <v>44519</v>
      </c>
      <c r="P1807" s="153">
        <v>1.3321966113000001E-2</v>
      </c>
      <c r="Q1807" s="153">
        <v>0.10736383259</v>
      </c>
      <c r="R1807" s="153">
        <v>0.13497665898</v>
      </c>
      <c r="S1807" s="153">
        <v>0.29121074019999998</v>
      </c>
      <c r="T1807" s="153">
        <v>0.45644443927</v>
      </c>
      <c r="U1807" s="153">
        <v>1.0920268486</v>
      </c>
      <c r="V1807" s="153">
        <v>1.0361434633</v>
      </c>
      <c r="W1807" s="153">
        <v>1.0137210856999999</v>
      </c>
      <c r="X1807" s="153">
        <v>1.1272775371000001</v>
      </c>
      <c r="Y1807" s="153">
        <v>1.0678522833999999</v>
      </c>
      <c r="Z1807" s="153">
        <v>6.1233733088999999E-3</v>
      </c>
      <c r="AA1807" s="153">
        <v>5.2911792474999997E-3</v>
      </c>
      <c r="AB1807" s="178">
        <v>0.27053195349999998</v>
      </c>
      <c r="AC1807" s="177">
        <v>1.1086614806999999</v>
      </c>
      <c r="AD1807" s="153">
        <v>-2.5182839823999995E-3</v>
      </c>
      <c r="AE1807" s="153">
        <v>-6.9483620875999998E-3</v>
      </c>
      <c r="AF1807" s="181">
        <v>160.54074503999999</v>
      </c>
      <c r="AG1807" s="180">
        <v>54060.807350000003</v>
      </c>
      <c r="AH1807" s="180">
        <v>1962.5</v>
      </c>
      <c r="AI1807" s="128" t="s">
        <v>46</v>
      </c>
      <c r="AJ1807" s="128" t="s">
        <v>46</v>
      </c>
      <c r="AK1807" s="128" t="s">
        <v>46</v>
      </c>
    </row>
    <row r="1808" spans="1:37" ht="14.75" customHeight="1" x14ac:dyDescent="0.35">
      <c r="A1808" s="8"/>
      <c r="B1808" s="129">
        <v>37122145000175</v>
      </c>
      <c r="C1808" s="125" t="s">
        <v>9621</v>
      </c>
      <c r="D1808" s="122"/>
      <c r="E1808" s="126" t="s">
        <v>9034</v>
      </c>
      <c r="F1808" s="126" t="s">
        <v>163</v>
      </c>
      <c r="G1808" s="126" t="s">
        <v>8093</v>
      </c>
      <c r="H1808" s="127">
        <v>5000</v>
      </c>
      <c r="I1808" s="127">
        <v>100</v>
      </c>
      <c r="J1808" s="127">
        <v>0</v>
      </c>
      <c r="K1808" s="126" t="s">
        <v>3378</v>
      </c>
      <c r="L1808" s="126" t="s">
        <v>7460</v>
      </c>
      <c r="M1808" s="153">
        <v>9.4999999999999998E-3</v>
      </c>
      <c r="N1808" s="128" t="s">
        <v>46</v>
      </c>
      <c r="O1808" s="155">
        <v>44088</v>
      </c>
      <c r="P1808" s="153">
        <v>1.3350936195000001E-2</v>
      </c>
      <c r="Q1808" s="153">
        <v>0.10762932847000001</v>
      </c>
      <c r="R1808" s="153">
        <v>0.13537451346999999</v>
      </c>
      <c r="S1808" s="153">
        <v>0.29213354787000001</v>
      </c>
      <c r="T1808" s="153">
        <v>0.45813579023000001</v>
      </c>
      <c r="U1808" s="153">
        <v>1.0944015812000001</v>
      </c>
      <c r="V1808" s="153">
        <v>1.0387057024999999</v>
      </c>
      <c r="W1808" s="153">
        <v>1.0167091096</v>
      </c>
      <c r="X1808" s="153">
        <v>1.1308497280000001</v>
      </c>
      <c r="Y1808" s="153">
        <v>1.0718092009</v>
      </c>
      <c r="Z1808" s="153">
        <v>6.1406595899000001E-3</v>
      </c>
      <c r="AA1808" s="153">
        <v>5.3521635038E-3</v>
      </c>
      <c r="AB1808" s="178">
        <v>0.32783514035</v>
      </c>
      <c r="AC1808" s="177">
        <v>2.1094068552</v>
      </c>
      <c r="AD1808" s="153">
        <v>-2.5229078079999998E-3</v>
      </c>
      <c r="AE1808" s="153">
        <v>-6.9376959994999999E-3</v>
      </c>
      <c r="AF1808" s="181">
        <v>172.24390566</v>
      </c>
      <c r="AG1808" s="180">
        <v>199167.40476</v>
      </c>
      <c r="AH1808" s="180">
        <v>28496.80732</v>
      </c>
      <c r="AI1808" s="128" t="s">
        <v>46</v>
      </c>
      <c r="AJ1808" s="128" t="s">
        <v>46</v>
      </c>
      <c r="AK1808" s="128" t="s">
        <v>46</v>
      </c>
    </row>
    <row r="1809" spans="1:37" ht="14.75" customHeight="1" x14ac:dyDescent="0.35">
      <c r="A1809" s="8"/>
      <c r="B1809" s="129">
        <v>54237051000160</v>
      </c>
      <c r="C1809" s="125" t="s">
        <v>9622</v>
      </c>
      <c r="D1809" s="122"/>
      <c r="E1809" s="126" t="s">
        <v>9034</v>
      </c>
      <c r="F1809" s="126" t="s">
        <v>163</v>
      </c>
      <c r="G1809" s="126" t="s">
        <v>3547</v>
      </c>
      <c r="H1809" s="127">
        <v>50000</v>
      </c>
      <c r="I1809" s="127">
        <v>1000</v>
      </c>
      <c r="J1809" s="127">
        <v>10000</v>
      </c>
      <c r="K1809" s="126" t="s">
        <v>222</v>
      </c>
      <c r="L1809" s="126" t="s">
        <v>7448</v>
      </c>
      <c r="M1809" s="153">
        <v>0.01</v>
      </c>
      <c r="N1809" s="128" t="s">
        <v>9035</v>
      </c>
      <c r="O1809" s="155">
        <v>45418</v>
      </c>
      <c r="P1809" s="153">
        <v>1.6226576895999999E-2</v>
      </c>
      <c r="Q1809" s="153">
        <v>0.12915930005000001</v>
      </c>
      <c r="R1809" s="153">
        <v>0.12687455172000001</v>
      </c>
      <c r="S1809" s="153" t="s">
        <v>46</v>
      </c>
      <c r="T1809" s="153" t="s">
        <v>46</v>
      </c>
      <c r="U1809" s="153">
        <v>1.3301233077000001</v>
      </c>
      <c r="V1809" s="153">
        <v>1.2464864679999998</v>
      </c>
      <c r="W1809" s="153">
        <v>0.95287147640000003</v>
      </c>
      <c r="X1809" s="153" t="s">
        <v>46</v>
      </c>
      <c r="Y1809" s="153" t="s">
        <v>46</v>
      </c>
      <c r="Z1809" s="153">
        <v>2.2382173158E-2</v>
      </c>
      <c r="AA1809" s="153">
        <v>2.0916478318999999E-2</v>
      </c>
      <c r="AB1809" s="178">
        <v>-0.23844619582000001</v>
      </c>
      <c r="AC1809" s="177">
        <v>0.33867741545000002</v>
      </c>
      <c r="AD1809" s="153">
        <v>-1.3074355774999999E-2</v>
      </c>
      <c r="AE1809" s="153">
        <v>-1.3074355774999999E-2</v>
      </c>
      <c r="AF1809" s="181">
        <v>1.1918856799999999</v>
      </c>
      <c r="AG1809" s="180">
        <v>184101.89399000001</v>
      </c>
      <c r="AH1809" s="180">
        <v>47290.457600000002</v>
      </c>
      <c r="AI1809" s="128" t="s">
        <v>46</v>
      </c>
      <c r="AJ1809" s="128" t="s">
        <v>46</v>
      </c>
      <c r="AK1809" s="128" t="s">
        <v>46</v>
      </c>
    </row>
    <row r="1810" spans="1:37" ht="14.75" customHeight="1" x14ac:dyDescent="0.35">
      <c r="A1810" s="8"/>
      <c r="B1810" s="129">
        <v>41594333000173</v>
      </c>
      <c r="C1810" s="125" t="s">
        <v>9623</v>
      </c>
      <c r="D1810" s="122"/>
      <c r="E1810" s="126" t="s">
        <v>9034</v>
      </c>
      <c r="F1810" s="126" t="s">
        <v>163</v>
      </c>
      <c r="G1810" s="126" t="s">
        <v>3547</v>
      </c>
      <c r="H1810" s="127">
        <v>50000</v>
      </c>
      <c r="I1810" s="127">
        <v>10000</v>
      </c>
      <c r="J1810" s="127">
        <v>50000</v>
      </c>
      <c r="K1810" s="126" t="s">
        <v>214</v>
      </c>
      <c r="L1810" s="126" t="s">
        <v>3554</v>
      </c>
      <c r="M1810" s="153">
        <v>8.5000000000000006E-3</v>
      </c>
      <c r="N1810" s="128" t="s">
        <v>8781</v>
      </c>
      <c r="O1810" s="155">
        <v>44397</v>
      </c>
      <c r="P1810" s="153">
        <v>1.7329556473E-2</v>
      </c>
      <c r="Q1810" s="153">
        <v>0.11388718217999999</v>
      </c>
      <c r="R1810" s="153">
        <v>0.10385480441</v>
      </c>
      <c r="S1810" s="153">
        <v>0.25518890151000001</v>
      </c>
      <c r="T1810" s="153">
        <v>0.43431985930000006</v>
      </c>
      <c r="U1810" s="153">
        <v>1.4205366372000001</v>
      </c>
      <c r="V1810" s="153">
        <v>1.0990987982</v>
      </c>
      <c r="W1810" s="153">
        <v>0.77998526471000007</v>
      </c>
      <c r="X1810" s="153">
        <v>0.9878369053199999</v>
      </c>
      <c r="Y1810" s="153">
        <v>1.0160918034999999</v>
      </c>
      <c r="Z1810" s="153">
        <v>3.2190631003999999E-2</v>
      </c>
      <c r="AA1810" s="153">
        <v>2.8365054478000001E-2</v>
      </c>
      <c r="AB1810" s="178">
        <v>-0.79443129896999998</v>
      </c>
      <c r="AC1810" s="177">
        <v>0.24307953562000001</v>
      </c>
      <c r="AD1810" s="153">
        <v>-2.2150789436999999E-2</v>
      </c>
      <c r="AE1810" s="153">
        <v>-2.2150789436999999E-2</v>
      </c>
      <c r="AF1810" s="181">
        <v>164.31049955</v>
      </c>
      <c r="AG1810" s="180">
        <v>206508.17915000001</v>
      </c>
      <c r="AH1810" s="180">
        <v>-32036.109349999999</v>
      </c>
      <c r="AI1810" s="128" t="s">
        <v>46</v>
      </c>
      <c r="AJ1810" s="128" t="s">
        <v>46</v>
      </c>
      <c r="AK1810" s="128" t="s">
        <v>46</v>
      </c>
    </row>
    <row r="1811" spans="1:37" ht="14.75" customHeight="1" x14ac:dyDescent="0.35">
      <c r="A1811" s="8"/>
      <c r="B1811" s="129">
        <v>52915104000120</v>
      </c>
      <c r="C1811" s="125" t="s">
        <v>9624</v>
      </c>
      <c r="D1811" s="122"/>
      <c r="E1811" s="126" t="s">
        <v>9034</v>
      </c>
      <c r="F1811" s="126" t="s">
        <v>163</v>
      </c>
      <c r="G1811" s="126" t="s">
        <v>3547</v>
      </c>
      <c r="H1811" s="127">
        <v>0</v>
      </c>
      <c r="I1811" s="127">
        <v>0</v>
      </c>
      <c r="J1811" s="127">
        <v>0</v>
      </c>
      <c r="K1811" s="126" t="s">
        <v>215</v>
      </c>
      <c r="L1811" s="126" t="s">
        <v>215</v>
      </c>
      <c r="M1811" s="153">
        <v>1.1699999999999999E-2</v>
      </c>
      <c r="N1811" s="128" t="s">
        <v>9625</v>
      </c>
      <c r="O1811" s="155">
        <v>45327</v>
      </c>
      <c r="P1811" s="153">
        <v>-4.7158750202999997E-4</v>
      </c>
      <c r="Q1811" s="153">
        <v>2.2502386119999999E-2</v>
      </c>
      <c r="R1811" s="153">
        <v>-1.5289001740999999E-2</v>
      </c>
      <c r="S1811" s="153" t="s">
        <v>46</v>
      </c>
      <c r="T1811" s="153" t="s">
        <v>46</v>
      </c>
      <c r="U1811" s="153">
        <v>-3.8656922657999998E-2</v>
      </c>
      <c r="V1811" s="153">
        <v>0.21716531280000001</v>
      </c>
      <c r="W1811" s="153">
        <v>-0.11482565622999999</v>
      </c>
      <c r="X1811" s="153" t="s">
        <v>46</v>
      </c>
      <c r="Y1811" s="153" t="s">
        <v>46</v>
      </c>
      <c r="Z1811" s="153">
        <v>4.7970950571000003E-2</v>
      </c>
      <c r="AA1811" s="153">
        <v>4.4003258378999995E-2</v>
      </c>
      <c r="AB1811" s="178">
        <v>-2.7338926363999998</v>
      </c>
      <c r="AC1811" s="177">
        <v>-2.7369520577999999</v>
      </c>
      <c r="AD1811" s="153">
        <v>-4.2114233654000001E-2</v>
      </c>
      <c r="AE1811" s="153">
        <v>-6.3225417233E-2</v>
      </c>
      <c r="AF1811" s="181">
        <v>9.7872024500000006</v>
      </c>
      <c r="AG1811" s="180">
        <v>367020.09223000001</v>
      </c>
      <c r="AH1811" s="180">
        <v>-4125</v>
      </c>
      <c r="AI1811" s="128" t="s">
        <v>46</v>
      </c>
      <c r="AJ1811" s="128" t="s">
        <v>46</v>
      </c>
      <c r="AK1811" s="128" t="s">
        <v>46</v>
      </c>
    </row>
    <row r="1812" spans="1:37" ht="14.75" customHeight="1" x14ac:dyDescent="0.35">
      <c r="A1812" s="8"/>
      <c r="B1812" s="129">
        <v>26277746000130</v>
      </c>
      <c r="C1812" s="125" t="s">
        <v>9626</v>
      </c>
      <c r="D1812" s="122"/>
      <c r="E1812" s="126" t="s">
        <v>2793</v>
      </c>
      <c r="F1812" s="126" t="s">
        <v>114</v>
      </c>
      <c r="G1812" s="126" t="s">
        <v>115</v>
      </c>
      <c r="H1812" s="127">
        <v>15000</v>
      </c>
      <c r="I1812" s="127">
        <v>15000</v>
      </c>
      <c r="J1812" s="127">
        <v>15000</v>
      </c>
      <c r="K1812" s="126" t="s">
        <v>214</v>
      </c>
      <c r="L1812" s="126" t="s">
        <v>3556</v>
      </c>
      <c r="M1812" s="153">
        <v>3.7000000000000002E-3</v>
      </c>
      <c r="N1812" s="128" t="s">
        <v>46</v>
      </c>
      <c r="O1812" s="155">
        <v>42853</v>
      </c>
      <c r="P1812" s="153">
        <v>2.7951459076999998E-2</v>
      </c>
      <c r="Q1812" s="153">
        <v>0.20521409717</v>
      </c>
      <c r="R1812" s="153">
        <v>0.10440846906000001</v>
      </c>
      <c r="S1812" s="153">
        <v>9.2081280510999994E-2</v>
      </c>
      <c r="T1812" s="153">
        <v>0.21321534415999999</v>
      </c>
      <c r="U1812" s="153">
        <v>2.2912341549999997</v>
      </c>
      <c r="V1812" s="153">
        <v>1.9804736869000001</v>
      </c>
      <c r="W1812" s="153">
        <v>0.78414347647000004</v>
      </c>
      <c r="X1812" s="153">
        <v>0.35644687774</v>
      </c>
      <c r="Y1812" s="153">
        <v>0.49881753953999997</v>
      </c>
      <c r="Z1812" s="153">
        <v>0.15832992689</v>
      </c>
      <c r="AA1812" s="153">
        <v>0.21320141146000002</v>
      </c>
      <c r="AB1812" s="178">
        <v>-8.3332362830000006E-2</v>
      </c>
      <c r="AC1812" s="177">
        <v>9.7964388808E-2</v>
      </c>
      <c r="AD1812" s="153">
        <v>-0.11197075118000001</v>
      </c>
      <c r="AE1812" s="153">
        <v>-0.42510688668999996</v>
      </c>
      <c r="AF1812" s="181">
        <v>19.571027000000001</v>
      </c>
      <c r="AG1812" s="180">
        <v>24412.741000000002</v>
      </c>
      <c r="AH1812" s="180">
        <v>-3332.1698200000001</v>
      </c>
      <c r="AI1812" s="128" t="s">
        <v>46</v>
      </c>
      <c r="AJ1812" s="128" t="s">
        <v>46</v>
      </c>
      <c r="AK1812" s="128" t="s">
        <v>46</v>
      </c>
    </row>
    <row r="1813" spans="1:37" ht="14.75" customHeight="1" x14ac:dyDescent="0.35">
      <c r="A1813" s="8"/>
      <c r="B1813" s="129">
        <v>13106980000153</v>
      </c>
      <c r="C1813" s="125" t="s">
        <v>9627</v>
      </c>
      <c r="D1813" s="122" t="s">
        <v>3401</v>
      </c>
      <c r="E1813" s="126" t="s">
        <v>9628</v>
      </c>
      <c r="F1813" s="126" t="s">
        <v>114</v>
      </c>
      <c r="G1813" s="126" t="s">
        <v>115</v>
      </c>
      <c r="H1813" s="127">
        <v>100000</v>
      </c>
      <c r="I1813" s="127">
        <v>50000</v>
      </c>
      <c r="J1813" s="127">
        <v>100000</v>
      </c>
      <c r="K1813" s="126" t="s">
        <v>214</v>
      </c>
      <c r="L1813" s="126" t="s">
        <v>3556</v>
      </c>
      <c r="M1813" s="153">
        <v>1.8500000000000003E-2</v>
      </c>
      <c r="N1813" s="128" t="s">
        <v>9629</v>
      </c>
      <c r="O1813" s="155">
        <v>40633</v>
      </c>
      <c r="P1813" s="153">
        <v>2.8983731398E-2</v>
      </c>
      <c r="Q1813" s="153">
        <v>0.21016475281999999</v>
      </c>
      <c r="R1813" s="153">
        <v>0.10442991541999999</v>
      </c>
      <c r="S1813" s="153">
        <v>8.9575568391000004E-2</v>
      </c>
      <c r="T1813" s="153">
        <v>0.20907620302000002</v>
      </c>
      <c r="U1813" s="153">
        <v>2.3758514765000003</v>
      </c>
      <c r="V1813" s="153">
        <v>2.0282513170000001</v>
      </c>
      <c r="W1813" s="153">
        <v>0.78430454602999999</v>
      </c>
      <c r="X1813" s="153">
        <v>0.34674725957000002</v>
      </c>
      <c r="Y1813" s="153">
        <v>0.48913401416000002</v>
      </c>
      <c r="Z1813" s="153">
        <v>0.16474537883000001</v>
      </c>
      <c r="AA1813" s="153">
        <v>0.17871616355</v>
      </c>
      <c r="AB1813" s="178">
        <v>-7.3758002192999994E-2</v>
      </c>
      <c r="AC1813" s="177">
        <v>0.21090116907000001</v>
      </c>
      <c r="AD1813" s="153">
        <v>-0.11681251692</v>
      </c>
      <c r="AE1813" s="153">
        <v>-0.42224207421999999</v>
      </c>
      <c r="AF1813" s="181">
        <v>511.31318256999998</v>
      </c>
      <c r="AG1813" s="180">
        <v>30169.36492</v>
      </c>
      <c r="AH1813" s="180">
        <v>-13215.37213</v>
      </c>
      <c r="AI1813" s="128" t="s">
        <v>46</v>
      </c>
      <c r="AJ1813" s="128" t="s">
        <v>46</v>
      </c>
      <c r="AK1813" s="128" t="s">
        <v>46</v>
      </c>
    </row>
    <row r="1814" spans="1:37" ht="14.75" customHeight="1" x14ac:dyDescent="0.35">
      <c r="A1814" s="8"/>
      <c r="B1814" s="129">
        <v>11228311000129</v>
      </c>
      <c r="C1814" s="125" t="s">
        <v>9630</v>
      </c>
      <c r="D1814" s="122" t="s">
        <v>3394</v>
      </c>
      <c r="E1814" s="126" t="s">
        <v>9628</v>
      </c>
      <c r="F1814" s="126" t="s">
        <v>114</v>
      </c>
      <c r="G1814" s="126" t="s">
        <v>115</v>
      </c>
      <c r="H1814" s="127">
        <v>100000</v>
      </c>
      <c r="I1814" s="127">
        <v>50000</v>
      </c>
      <c r="J1814" s="127">
        <v>100000</v>
      </c>
      <c r="K1814" s="126" t="s">
        <v>214</v>
      </c>
      <c r="L1814" s="126" t="s">
        <v>3556</v>
      </c>
      <c r="M1814" s="153">
        <v>2.6000000000000002E-2</v>
      </c>
      <c r="N1814" s="128" t="s">
        <v>46</v>
      </c>
      <c r="O1814" s="155">
        <v>40147</v>
      </c>
      <c r="P1814" s="153">
        <v>3.7606502383E-2</v>
      </c>
      <c r="Q1814" s="153">
        <v>0.36034068545999998</v>
      </c>
      <c r="R1814" s="153">
        <v>0.18942424290999998</v>
      </c>
      <c r="S1814" s="153">
        <v>0.15521552514</v>
      </c>
      <c r="T1814" s="153">
        <v>0.23536503122999999</v>
      </c>
      <c r="U1814" s="153">
        <v>3.0826763808999997</v>
      </c>
      <c r="V1814" s="153">
        <v>3.4775644348999997</v>
      </c>
      <c r="W1814" s="153">
        <v>1.4226411486999999</v>
      </c>
      <c r="X1814" s="153">
        <v>0.60083970385999996</v>
      </c>
      <c r="Y1814" s="153">
        <v>0.55063675756999997</v>
      </c>
      <c r="Z1814" s="153">
        <v>0.19528718850000001</v>
      </c>
      <c r="AA1814" s="153">
        <v>0.21066786230999998</v>
      </c>
      <c r="AB1814" s="178">
        <v>0.35900224527000002</v>
      </c>
      <c r="AC1814" s="177">
        <v>0.11973013842000001</v>
      </c>
      <c r="AD1814" s="153">
        <v>-0.16021169630999998</v>
      </c>
      <c r="AE1814" s="153">
        <v>-0.43643565301000004</v>
      </c>
      <c r="AF1814" s="181">
        <v>447.81532393999998</v>
      </c>
      <c r="AG1814" s="180">
        <v>15259.65719</v>
      </c>
      <c r="AH1814" s="180">
        <v>-4780.2480500000001</v>
      </c>
      <c r="AI1814" s="128" t="s">
        <v>46</v>
      </c>
      <c r="AJ1814" s="128" t="s">
        <v>46</v>
      </c>
      <c r="AK1814" s="128" t="s">
        <v>46</v>
      </c>
    </row>
    <row r="1815" spans="1:37" ht="14.75" customHeight="1" x14ac:dyDescent="0.35">
      <c r="A1815" s="8"/>
      <c r="B1815" s="129">
        <v>37555105000117</v>
      </c>
      <c r="C1815" s="125" t="s">
        <v>9631</v>
      </c>
      <c r="D1815" s="122"/>
      <c r="E1815" s="126" t="s">
        <v>2793</v>
      </c>
      <c r="F1815" s="126" t="s">
        <v>114</v>
      </c>
      <c r="G1815" s="126" t="s">
        <v>115</v>
      </c>
      <c r="H1815" s="127">
        <v>1000</v>
      </c>
      <c r="I1815" s="127">
        <v>1000</v>
      </c>
      <c r="J1815" s="127">
        <v>1000</v>
      </c>
      <c r="K1815" s="126" t="s">
        <v>214</v>
      </c>
      <c r="L1815" s="126" t="s">
        <v>3556</v>
      </c>
      <c r="M1815" s="153">
        <v>9.300000000000001E-3</v>
      </c>
      <c r="N1815" s="128" t="s">
        <v>46</v>
      </c>
      <c r="O1815" s="155">
        <v>44043</v>
      </c>
      <c r="P1815" s="153">
        <v>3.7001894994000001E-2</v>
      </c>
      <c r="Q1815" s="153">
        <v>0.34932826935</v>
      </c>
      <c r="R1815" s="153">
        <v>0.18713094427000002</v>
      </c>
      <c r="S1815" s="153">
        <v>0.15810315911</v>
      </c>
      <c r="T1815" s="153">
        <v>0.23654474869</v>
      </c>
      <c r="U1815" s="153">
        <v>3.0331155656999997</v>
      </c>
      <c r="V1815" s="153">
        <v>3.3712861594999999</v>
      </c>
      <c r="W1815" s="153">
        <v>1.405417688</v>
      </c>
      <c r="X1815" s="153">
        <v>0.61201774254999997</v>
      </c>
      <c r="Y1815" s="153">
        <v>0.55339670791000006</v>
      </c>
      <c r="Z1815" s="153">
        <v>0.18837472539</v>
      </c>
      <c r="AA1815" s="153">
        <v>0.19900941836000002</v>
      </c>
      <c r="AB1815" s="178">
        <v>0.35365768809999998</v>
      </c>
      <c r="AC1815" s="177">
        <v>-0.22948135047000001</v>
      </c>
      <c r="AD1815" s="153">
        <v>-0.15384653610000001</v>
      </c>
      <c r="AE1815" s="153">
        <v>-0.34963020859999999</v>
      </c>
      <c r="AF1815" s="181">
        <v>11.621029</v>
      </c>
      <c r="AG1815" s="180">
        <v>29057.559450000001</v>
      </c>
      <c r="AH1815" s="180">
        <v>-3900.40398</v>
      </c>
      <c r="AI1815" s="128" t="s">
        <v>46</v>
      </c>
      <c r="AJ1815" s="128" t="s">
        <v>46</v>
      </c>
      <c r="AK1815" s="128" t="s">
        <v>46</v>
      </c>
    </row>
    <row r="1816" spans="1:37" ht="14.75" customHeight="1" x14ac:dyDescent="0.35">
      <c r="A1816" s="8"/>
      <c r="B1816" s="129">
        <v>46099815000170</v>
      </c>
      <c r="C1816" s="125" t="s">
        <v>9632</v>
      </c>
      <c r="D1816" s="122"/>
      <c r="E1816" s="126" t="s">
        <v>9034</v>
      </c>
      <c r="F1816" s="126" t="s">
        <v>163</v>
      </c>
      <c r="G1816" s="126" t="s">
        <v>7619</v>
      </c>
      <c r="H1816" s="127">
        <v>10000</v>
      </c>
      <c r="I1816" s="127">
        <v>1000</v>
      </c>
      <c r="J1816" s="127">
        <v>10000</v>
      </c>
      <c r="K1816" s="126" t="s">
        <v>3378</v>
      </c>
      <c r="L1816" s="126" t="s">
        <v>7460</v>
      </c>
      <c r="M1816" s="153">
        <v>4.0000000000000001E-3</v>
      </c>
      <c r="N1816" s="128" t="s">
        <v>46</v>
      </c>
      <c r="O1816" s="155">
        <v>45155</v>
      </c>
      <c r="P1816" s="153">
        <v>1.3860148806999999E-2</v>
      </c>
      <c r="Q1816" s="153">
        <v>0.11233602917</v>
      </c>
      <c r="R1816" s="153">
        <v>0.14178933817</v>
      </c>
      <c r="S1816" s="153">
        <v>0.29925540014000002</v>
      </c>
      <c r="T1816" s="153" t="s">
        <v>46</v>
      </c>
      <c r="U1816" s="153">
        <v>1.1361427055</v>
      </c>
      <c r="V1816" s="153">
        <v>1.0841289801</v>
      </c>
      <c r="W1816" s="153">
        <v>1.0648866472</v>
      </c>
      <c r="X1816" s="153">
        <v>1.1584184367000001</v>
      </c>
      <c r="Y1816" s="153" t="s">
        <v>46</v>
      </c>
      <c r="Z1816" s="153">
        <v>6.1445723866000003E-3</v>
      </c>
      <c r="AA1816" s="153">
        <v>5.1191061243E-3</v>
      </c>
      <c r="AB1816" s="178">
        <v>1.2635897462000001</v>
      </c>
      <c r="AC1816" s="177">
        <v>3.3180581775000002</v>
      </c>
      <c r="AD1816" s="153">
        <v>-2.4610202695E-3</v>
      </c>
      <c r="AE1816" s="153">
        <v>-2.4610202695E-3</v>
      </c>
      <c r="AF1816" s="181">
        <v>132.30071914000001</v>
      </c>
      <c r="AG1816" s="180">
        <v>955748.19606999995</v>
      </c>
      <c r="AH1816" s="180">
        <v>618606.02190000005</v>
      </c>
      <c r="AI1816" s="128" t="s">
        <v>46</v>
      </c>
      <c r="AJ1816" s="128" t="s">
        <v>46</v>
      </c>
      <c r="AK1816" s="128" t="s">
        <v>46</v>
      </c>
    </row>
    <row r="1817" spans="1:37" ht="14.75" customHeight="1" x14ac:dyDescent="0.35">
      <c r="A1817" s="8"/>
      <c r="B1817" s="129">
        <v>55276939000175</v>
      </c>
      <c r="C1817" s="125" t="s">
        <v>9633</v>
      </c>
      <c r="D1817" s="122"/>
      <c r="E1817" s="126" t="s">
        <v>9634</v>
      </c>
      <c r="F1817" s="126" t="s">
        <v>163</v>
      </c>
      <c r="G1817" s="126" t="s">
        <v>3547</v>
      </c>
      <c r="H1817" s="127" t="s">
        <v>46</v>
      </c>
      <c r="I1817" s="127" t="s">
        <v>46</v>
      </c>
      <c r="J1817" s="127" t="s">
        <v>46</v>
      </c>
      <c r="K1817" s="126" t="s">
        <v>46</v>
      </c>
      <c r="L1817" s="126" t="s">
        <v>46</v>
      </c>
      <c r="M1817" s="153">
        <v>1.3300000000000001E-2</v>
      </c>
      <c r="N1817" s="128" t="s">
        <v>46</v>
      </c>
      <c r="O1817" s="155">
        <v>45539</v>
      </c>
      <c r="P1817" s="153">
        <v>8.3464949057000001E-4</v>
      </c>
      <c r="Q1817" s="153">
        <v>4.3345465601000001E-3</v>
      </c>
      <c r="R1817" s="153">
        <v>-1.3880787962000001E-2</v>
      </c>
      <c r="S1817" s="153" t="s">
        <v>46</v>
      </c>
      <c r="T1817" s="153" t="s">
        <v>46</v>
      </c>
      <c r="U1817" s="153">
        <v>6.8417802983999992E-2</v>
      </c>
      <c r="V1817" s="153">
        <v>4.1831704181999996E-2</v>
      </c>
      <c r="W1817" s="153">
        <v>-0.10424948690000001</v>
      </c>
      <c r="X1817" s="153" t="s">
        <v>46</v>
      </c>
      <c r="Y1817" s="153" t="s">
        <v>46</v>
      </c>
      <c r="Z1817" s="153">
        <v>3.6342708016000001E-2</v>
      </c>
      <c r="AA1817" s="153">
        <v>3.7863532280999999E-2</v>
      </c>
      <c r="AB1817" s="178">
        <v>-3.5883061122000002</v>
      </c>
      <c r="AC1817" s="177">
        <v>-2.8453027554000001</v>
      </c>
      <c r="AD1817" s="153">
        <v>-2.2541773486999997E-2</v>
      </c>
      <c r="AE1817" s="153">
        <v>-2.2541773486999997E-2</v>
      </c>
      <c r="AF1817" s="181">
        <v>101.00765445</v>
      </c>
      <c r="AG1817" s="180">
        <v>441908.48826000001</v>
      </c>
      <c r="AH1817" s="180">
        <v>-5337.5</v>
      </c>
      <c r="AI1817" s="128" t="s">
        <v>46</v>
      </c>
      <c r="AJ1817" s="128" t="s">
        <v>46</v>
      </c>
      <c r="AK1817" s="128" t="s">
        <v>46</v>
      </c>
    </row>
    <row r="1818" spans="1:37" ht="14.75" customHeight="1" x14ac:dyDescent="0.35">
      <c r="A1818" s="8"/>
      <c r="B1818" s="129">
        <v>41956196000170</v>
      </c>
      <c r="C1818" s="125" t="s">
        <v>9635</v>
      </c>
      <c r="D1818" s="122"/>
      <c r="E1818" s="126" t="s">
        <v>5566</v>
      </c>
      <c r="F1818" s="126" t="s">
        <v>114</v>
      </c>
      <c r="G1818" s="126" t="s">
        <v>115</v>
      </c>
      <c r="H1818" s="127" t="s">
        <v>46</v>
      </c>
      <c r="I1818" s="127" t="s">
        <v>46</v>
      </c>
      <c r="J1818" s="127" t="s">
        <v>46</v>
      </c>
      <c r="K1818" s="126" t="s">
        <v>216</v>
      </c>
      <c r="L1818" s="126" t="s">
        <v>224</v>
      </c>
      <c r="M1818" s="153">
        <v>1.3500000000000002E-2</v>
      </c>
      <c r="N1818" s="128" t="s">
        <v>8868</v>
      </c>
      <c r="O1818" s="155">
        <v>44497</v>
      </c>
      <c r="P1818" s="153">
        <v>5.7077188643000001E-2</v>
      </c>
      <c r="Q1818" s="153">
        <v>0.40791143844</v>
      </c>
      <c r="R1818" s="153">
        <v>0.24756586338000003</v>
      </c>
      <c r="S1818" s="153">
        <v>0.18493467872</v>
      </c>
      <c r="T1818" s="153">
        <v>-4.4227854014E-2</v>
      </c>
      <c r="U1818" s="153">
        <v>4.6787254907999998</v>
      </c>
      <c r="V1818" s="153">
        <v>3.9366587459</v>
      </c>
      <c r="W1818" s="153">
        <v>1.8593046953999999</v>
      </c>
      <c r="X1818" s="153">
        <v>0.71588262510000011</v>
      </c>
      <c r="Y1818" s="153">
        <v>-0.10347111463999999</v>
      </c>
      <c r="Z1818" s="153">
        <v>0.22743806935999999</v>
      </c>
      <c r="AA1818" s="153">
        <v>0.31734702584000002</v>
      </c>
      <c r="AB1818" s="178">
        <v>0.57334491465000004</v>
      </c>
      <c r="AC1818" s="177">
        <v>-0.43252733457999998</v>
      </c>
      <c r="AD1818" s="153">
        <v>-0.14723352934</v>
      </c>
      <c r="AE1818" s="153">
        <v>-0.55014124937999997</v>
      </c>
      <c r="AF1818" s="181">
        <v>2.72469954</v>
      </c>
      <c r="AG1818" s="180">
        <v>64893.165079999999</v>
      </c>
      <c r="AH1818" s="180">
        <v>-4309.1548000000003</v>
      </c>
      <c r="AI1818" s="128">
        <v>0</v>
      </c>
      <c r="AJ1818" s="128">
        <v>0</v>
      </c>
      <c r="AK1818" s="128">
        <v>0</v>
      </c>
    </row>
    <row r="1819" spans="1:37" ht="14.75" customHeight="1" x14ac:dyDescent="0.35">
      <c r="A1819" s="8"/>
      <c r="B1819" s="129">
        <v>17340392000130</v>
      </c>
      <c r="C1819" s="125" t="s">
        <v>9636</v>
      </c>
      <c r="D1819" s="122" t="s">
        <v>3401</v>
      </c>
      <c r="E1819" s="126" t="s">
        <v>9637</v>
      </c>
      <c r="F1819" s="126" t="s">
        <v>114</v>
      </c>
      <c r="G1819" s="126" t="s">
        <v>4426</v>
      </c>
      <c r="H1819" s="127">
        <v>5000</v>
      </c>
      <c r="I1819" s="127">
        <v>1000</v>
      </c>
      <c r="J1819" s="127">
        <v>1000</v>
      </c>
      <c r="K1819" s="126" t="s">
        <v>216</v>
      </c>
      <c r="L1819" s="126" t="s">
        <v>7459</v>
      </c>
      <c r="M1819" s="153">
        <v>3.0000000000000001E-3</v>
      </c>
      <c r="N1819" s="128" t="s">
        <v>46</v>
      </c>
      <c r="O1819" s="155">
        <v>41710</v>
      </c>
      <c r="P1819" s="153">
        <v>5.9012698857000001E-3</v>
      </c>
      <c r="Q1819" s="153">
        <v>-8.988003650300001E-3</v>
      </c>
      <c r="R1819" s="153">
        <v>0.12322529145000001</v>
      </c>
      <c r="S1819" s="153">
        <v>0.59137357842999994</v>
      </c>
      <c r="T1819" s="153">
        <v>0.82319373223000003</v>
      </c>
      <c r="U1819" s="153">
        <v>0.48373829368999999</v>
      </c>
      <c r="V1819" s="153">
        <v>-8.6741139970999998E-2</v>
      </c>
      <c r="W1819" s="153">
        <v>0.92546427793000008</v>
      </c>
      <c r="X1819" s="153">
        <v>2.2892086691000002</v>
      </c>
      <c r="Y1819" s="153">
        <v>1.9258626703999999</v>
      </c>
      <c r="Z1819" s="153">
        <v>0.19551215822000001</v>
      </c>
      <c r="AA1819" s="153">
        <v>0.18640393794000001</v>
      </c>
      <c r="AB1819" s="178">
        <v>5.2837389998999999E-2</v>
      </c>
      <c r="AC1819" s="177">
        <v>0.51785844468999997</v>
      </c>
      <c r="AD1819" s="153">
        <v>-0.19427074017999998</v>
      </c>
      <c r="AE1819" s="153">
        <v>-0.32112621390999996</v>
      </c>
      <c r="AF1819" s="181">
        <v>688.23373590000006</v>
      </c>
      <c r="AG1819" s="180">
        <v>370298.05988000002</v>
      </c>
      <c r="AH1819" s="180">
        <v>45875.241690000003</v>
      </c>
      <c r="AI1819" s="128" t="s">
        <v>46</v>
      </c>
      <c r="AJ1819" s="128" t="s">
        <v>46</v>
      </c>
      <c r="AK1819" s="128" t="s">
        <v>46</v>
      </c>
    </row>
    <row r="1820" spans="1:37" ht="14.75" customHeight="1" x14ac:dyDescent="0.35">
      <c r="A1820" s="8"/>
      <c r="B1820" s="129">
        <v>14843780000146</v>
      </c>
      <c r="C1820" s="125" t="s">
        <v>9638</v>
      </c>
      <c r="D1820" s="122" t="s">
        <v>3394</v>
      </c>
      <c r="E1820" s="126" t="s">
        <v>8323</v>
      </c>
      <c r="F1820" s="126" t="s">
        <v>163</v>
      </c>
      <c r="G1820" s="126" t="s">
        <v>3547</v>
      </c>
      <c r="H1820" s="127">
        <v>25000</v>
      </c>
      <c r="I1820" s="127">
        <v>10000</v>
      </c>
      <c r="J1820" s="127">
        <v>25000</v>
      </c>
      <c r="K1820" s="126" t="s">
        <v>7591</v>
      </c>
      <c r="L1820" s="126" t="s">
        <v>9252</v>
      </c>
      <c r="M1820" s="153">
        <v>5.3E-3</v>
      </c>
      <c r="N1820" s="128" t="s">
        <v>46</v>
      </c>
      <c r="O1820" s="155">
        <v>42541</v>
      </c>
      <c r="P1820" s="153">
        <v>2.1589484675000003E-2</v>
      </c>
      <c r="Q1820" s="153">
        <v>0.12475951502999999</v>
      </c>
      <c r="R1820" s="153">
        <v>9.2033148791000011E-2</v>
      </c>
      <c r="S1820" s="153">
        <v>0.20935990332999999</v>
      </c>
      <c r="T1820" s="153">
        <v>0.34390409970000002</v>
      </c>
      <c r="U1820" s="153">
        <v>1.7697310377</v>
      </c>
      <c r="V1820" s="153">
        <v>1.2040251625</v>
      </c>
      <c r="W1820" s="153">
        <v>0.69120056916999995</v>
      </c>
      <c r="X1820" s="153">
        <v>0.81043273346000011</v>
      </c>
      <c r="Y1820" s="153">
        <v>0.80456403138999999</v>
      </c>
      <c r="Z1820" s="153">
        <v>5.2050050639999998E-2</v>
      </c>
      <c r="AA1820" s="153">
        <v>5.3247341917E-2</v>
      </c>
      <c r="AB1820" s="178">
        <v>-0.67589917488999995</v>
      </c>
      <c r="AC1820" s="177">
        <v>0.49334688300000001</v>
      </c>
      <c r="AD1820" s="153">
        <v>-4.4591646924E-2</v>
      </c>
      <c r="AE1820" s="153">
        <v>-9.3921651302000003E-2</v>
      </c>
      <c r="AF1820" s="181">
        <v>2.7812644999999998</v>
      </c>
      <c r="AG1820" s="180">
        <v>302459.26503000001</v>
      </c>
      <c r="AH1820" s="180">
        <v>-89687.999209999994</v>
      </c>
      <c r="AI1820" s="128" t="s">
        <v>46</v>
      </c>
      <c r="AJ1820" s="128" t="s">
        <v>46</v>
      </c>
      <c r="AK1820" s="128" t="s">
        <v>46</v>
      </c>
    </row>
    <row r="1821" spans="1:37" ht="14.75" customHeight="1" x14ac:dyDescent="0.35">
      <c r="A1821" s="8"/>
      <c r="B1821" s="129">
        <v>25097707000199</v>
      </c>
      <c r="C1821" s="125" t="s">
        <v>9639</v>
      </c>
      <c r="D1821" s="122" t="s">
        <v>3394</v>
      </c>
      <c r="E1821" s="126" t="s">
        <v>8323</v>
      </c>
      <c r="F1821" s="126" t="s">
        <v>163</v>
      </c>
      <c r="G1821" s="126" t="s">
        <v>3547</v>
      </c>
      <c r="H1821" s="127">
        <v>25000</v>
      </c>
      <c r="I1821" s="127">
        <v>10000</v>
      </c>
      <c r="J1821" s="127">
        <v>25000</v>
      </c>
      <c r="K1821" s="126" t="s">
        <v>7591</v>
      </c>
      <c r="L1821" s="126" t="s">
        <v>9252</v>
      </c>
      <c r="M1821" s="153">
        <v>5.3E-3</v>
      </c>
      <c r="N1821" s="128" t="s">
        <v>46</v>
      </c>
      <c r="O1821" s="155">
        <v>42600</v>
      </c>
      <c r="P1821" s="153">
        <v>2.1763929327999997E-2</v>
      </c>
      <c r="Q1821" s="153">
        <v>0.12503579025</v>
      </c>
      <c r="R1821" s="153">
        <v>9.4342306654999999E-2</v>
      </c>
      <c r="S1821" s="153">
        <v>0.21029281618999998</v>
      </c>
      <c r="T1821" s="153">
        <v>0.34575020823000002</v>
      </c>
      <c r="U1821" s="153">
        <v>1.7840305968999999</v>
      </c>
      <c r="V1821" s="153">
        <v>1.2066914306000001</v>
      </c>
      <c r="W1821" s="153">
        <v>0.70854313813999992</v>
      </c>
      <c r="X1821" s="153">
        <v>0.81404404160999999</v>
      </c>
      <c r="Y1821" s="153">
        <v>0.80888300439000005</v>
      </c>
      <c r="Z1821" s="153">
        <v>4.7869897137999995E-2</v>
      </c>
      <c r="AA1821" s="153">
        <v>5.2334453193000001E-2</v>
      </c>
      <c r="AB1821" s="178">
        <v>-0.69623247784999998</v>
      </c>
      <c r="AC1821" s="177">
        <v>0.61344309518999995</v>
      </c>
      <c r="AD1821" s="153">
        <v>-4.3765733443999998E-2</v>
      </c>
      <c r="AE1821" s="153">
        <v>-9.3267043805000005E-2</v>
      </c>
      <c r="AF1821" s="181">
        <v>285.1882056</v>
      </c>
      <c r="AG1821" s="180">
        <v>1853643.5034</v>
      </c>
      <c r="AH1821" s="180">
        <v>-536983.02668999997</v>
      </c>
      <c r="AI1821" s="128" t="s">
        <v>46</v>
      </c>
      <c r="AJ1821" s="128" t="s">
        <v>46</v>
      </c>
      <c r="AK1821" s="128" t="s">
        <v>46</v>
      </c>
    </row>
    <row r="1822" spans="1:37" ht="14.75" customHeight="1" x14ac:dyDescent="0.35">
      <c r="A1822" s="8"/>
      <c r="B1822" s="129">
        <v>43778868000120</v>
      </c>
      <c r="C1822" s="125" t="s">
        <v>9640</v>
      </c>
      <c r="D1822" s="122"/>
      <c r="E1822" s="126" t="s">
        <v>8706</v>
      </c>
      <c r="F1822" s="126" t="s">
        <v>163</v>
      </c>
      <c r="G1822" s="126" t="s">
        <v>5588</v>
      </c>
      <c r="H1822" s="127">
        <v>20000</v>
      </c>
      <c r="I1822" s="127">
        <v>20000</v>
      </c>
      <c r="J1822" s="127">
        <v>20000</v>
      </c>
      <c r="K1822" s="126" t="s">
        <v>3378</v>
      </c>
      <c r="L1822" s="126" t="s">
        <v>7459</v>
      </c>
      <c r="M1822" s="153">
        <v>7.4999999999999997E-3</v>
      </c>
      <c r="N1822" s="128" t="s">
        <v>9641</v>
      </c>
      <c r="O1822" s="155">
        <v>44543</v>
      </c>
      <c r="P1822" s="153">
        <v>5.7174634530000002E-3</v>
      </c>
      <c r="Q1822" s="153">
        <v>5.8720890269000001E-2</v>
      </c>
      <c r="R1822" s="153">
        <v>8.5644599855999995E-2</v>
      </c>
      <c r="S1822" s="153">
        <v>0.1771563679</v>
      </c>
      <c r="T1822" s="153">
        <v>0.30143262041000002</v>
      </c>
      <c r="U1822" s="153">
        <v>0.46867133152000001</v>
      </c>
      <c r="V1822" s="153">
        <v>0.56670170153999999</v>
      </c>
      <c r="W1822" s="153">
        <v>0.64322037163000001</v>
      </c>
      <c r="X1822" s="153">
        <v>0.68577276358000006</v>
      </c>
      <c r="Y1822" s="153">
        <v>0.70520195740999991</v>
      </c>
      <c r="Z1822" s="153">
        <v>3.9695299298000003E-2</v>
      </c>
      <c r="AA1822" s="153">
        <v>4.7322563995999996E-2</v>
      </c>
      <c r="AB1822" s="178">
        <v>-1.0407614805000001</v>
      </c>
      <c r="AC1822" s="177">
        <v>-0.91049347818000004</v>
      </c>
      <c r="AD1822" s="153">
        <v>-2.2626334941000002E-2</v>
      </c>
      <c r="AE1822" s="153">
        <v>-5.5710923513999998E-2</v>
      </c>
      <c r="AF1822" s="181">
        <v>1.3165739299999999</v>
      </c>
      <c r="AG1822" s="180">
        <v>35145.160830000001</v>
      </c>
      <c r="AH1822" s="180">
        <v>-5315.3459099000002</v>
      </c>
      <c r="AI1822" s="128" t="s">
        <v>46</v>
      </c>
      <c r="AJ1822" s="128" t="s">
        <v>46</v>
      </c>
      <c r="AK1822" s="128" t="s">
        <v>46</v>
      </c>
    </row>
    <row r="1823" spans="1:37" ht="14.75" customHeight="1" x14ac:dyDescent="0.35">
      <c r="A1823" s="8"/>
      <c r="B1823" s="129">
        <v>31455960000170</v>
      </c>
      <c r="C1823" s="125" t="s">
        <v>9642</v>
      </c>
      <c r="D1823" s="122" t="s">
        <v>3393</v>
      </c>
      <c r="E1823" s="126" t="s">
        <v>8706</v>
      </c>
      <c r="F1823" s="126" t="s">
        <v>114</v>
      </c>
      <c r="G1823" s="126" t="s">
        <v>115</v>
      </c>
      <c r="H1823" s="127">
        <v>100000</v>
      </c>
      <c r="I1823" s="127">
        <v>500</v>
      </c>
      <c r="J1823" s="127">
        <v>100000</v>
      </c>
      <c r="K1823" s="126" t="s">
        <v>7644</v>
      </c>
      <c r="L1823" s="126" t="s">
        <v>8008</v>
      </c>
      <c r="M1823" s="153">
        <v>0.02</v>
      </c>
      <c r="N1823" s="128" t="s">
        <v>7526</v>
      </c>
      <c r="O1823" s="155">
        <v>43410</v>
      </c>
      <c r="P1823" s="153">
        <v>1.0981304811000001E-2</v>
      </c>
      <c r="Q1823" s="153">
        <v>4.6963829701999998E-2</v>
      </c>
      <c r="R1823" s="153">
        <v>0.12183275874999999</v>
      </c>
      <c r="S1823" s="153">
        <v>0.23870846687</v>
      </c>
      <c r="T1823" s="153">
        <v>0.33590139696999999</v>
      </c>
      <c r="U1823" s="153">
        <v>0.90015839889999993</v>
      </c>
      <c r="V1823" s="153">
        <v>0.45323703508000002</v>
      </c>
      <c r="W1823" s="153">
        <v>0.91500587886999996</v>
      </c>
      <c r="X1823" s="153">
        <v>0.92404109972000004</v>
      </c>
      <c r="Y1823" s="153">
        <v>0.78584169927999992</v>
      </c>
      <c r="Z1823" s="153">
        <v>4.9541208554000002E-2</v>
      </c>
      <c r="AA1823" s="153">
        <v>6.2328171719E-2</v>
      </c>
      <c r="AB1823" s="178">
        <v>-0.17757351908999999</v>
      </c>
      <c r="AC1823" s="177">
        <v>3.4337009783E-2</v>
      </c>
      <c r="AD1823" s="153">
        <v>-3.0689286296999997E-2</v>
      </c>
      <c r="AE1823" s="153">
        <v>-0.12841396294999999</v>
      </c>
      <c r="AF1823" s="181">
        <v>1.7861585600000001</v>
      </c>
      <c r="AG1823" s="180">
        <v>100967.69485</v>
      </c>
      <c r="AH1823" s="180">
        <v>-34783.955990000002</v>
      </c>
      <c r="AI1823" s="128" t="s">
        <v>46</v>
      </c>
      <c r="AJ1823" s="128" t="s">
        <v>46</v>
      </c>
      <c r="AK1823" s="128" t="s">
        <v>46</v>
      </c>
    </row>
    <row r="1824" spans="1:37" ht="14.75" customHeight="1" x14ac:dyDescent="0.35">
      <c r="A1824" s="8"/>
      <c r="B1824" s="129">
        <v>39807296000192</v>
      </c>
      <c r="C1824" s="125" t="s">
        <v>9643</v>
      </c>
      <c r="D1824" s="122"/>
      <c r="E1824" s="126" t="s">
        <v>7520</v>
      </c>
      <c r="F1824" s="126" t="s">
        <v>114</v>
      </c>
      <c r="G1824" s="126" t="s">
        <v>115</v>
      </c>
      <c r="H1824" s="127" t="s">
        <v>46</v>
      </c>
      <c r="I1824" s="127" t="s">
        <v>46</v>
      </c>
      <c r="J1824" s="127" t="s">
        <v>46</v>
      </c>
      <c r="K1824" s="126" t="s">
        <v>7644</v>
      </c>
      <c r="L1824" s="126" t="s">
        <v>8008</v>
      </c>
      <c r="M1824" s="153">
        <v>8.0000000000000002E-3</v>
      </c>
      <c r="N1824" s="128" t="s">
        <v>46</v>
      </c>
      <c r="O1824" s="155">
        <v>44180</v>
      </c>
      <c r="P1824" s="153">
        <v>1.1127184678E-2</v>
      </c>
      <c r="Q1824" s="153">
        <v>4.5859524090999998E-2</v>
      </c>
      <c r="R1824" s="153">
        <v>0.1200880669</v>
      </c>
      <c r="S1824" s="153">
        <v>0.23528875778</v>
      </c>
      <c r="T1824" s="153">
        <v>0.33135851449999998</v>
      </c>
      <c r="U1824" s="153">
        <v>0.91211644848999995</v>
      </c>
      <c r="V1824" s="153">
        <v>0.44257963758000002</v>
      </c>
      <c r="W1824" s="153">
        <v>0.90190264365999995</v>
      </c>
      <c r="X1824" s="153">
        <v>0.91080339688</v>
      </c>
      <c r="Y1824" s="153">
        <v>0.77521362057999998</v>
      </c>
      <c r="Z1824" s="153">
        <v>4.9126548935999999E-2</v>
      </c>
      <c r="AA1824" s="153">
        <v>5.2068317840000003E-2</v>
      </c>
      <c r="AB1824" s="178">
        <v>-0.21093769656</v>
      </c>
      <c r="AC1824" s="177">
        <v>-0.20549240017000001</v>
      </c>
      <c r="AD1824" s="153">
        <v>-3.0627175628000002E-2</v>
      </c>
      <c r="AE1824" s="153">
        <v>-3.8673647057E-2</v>
      </c>
      <c r="AF1824" s="181">
        <v>1.5333038999999999</v>
      </c>
      <c r="AG1824" s="180">
        <v>19729.500080000002</v>
      </c>
      <c r="AH1824" s="180">
        <v>-3389.1007100000002</v>
      </c>
      <c r="AI1824" s="128" t="s">
        <v>46</v>
      </c>
      <c r="AJ1824" s="128" t="s">
        <v>46</v>
      </c>
      <c r="AK1824" s="128" t="s">
        <v>46</v>
      </c>
    </row>
    <row r="1825" spans="1:37" ht="14.75" customHeight="1" x14ac:dyDescent="0.35">
      <c r="A1825" s="8"/>
      <c r="B1825" s="129">
        <v>32312055000123</v>
      </c>
      <c r="C1825" s="125" t="s">
        <v>9644</v>
      </c>
      <c r="D1825" s="122"/>
      <c r="E1825" s="126" t="s">
        <v>7520</v>
      </c>
      <c r="F1825" s="126" t="s">
        <v>114</v>
      </c>
      <c r="G1825" s="126" t="s">
        <v>115</v>
      </c>
      <c r="H1825" s="127" t="s">
        <v>46</v>
      </c>
      <c r="I1825" s="127" t="s">
        <v>46</v>
      </c>
      <c r="J1825" s="127" t="s">
        <v>46</v>
      </c>
      <c r="K1825" s="126" t="s">
        <v>214</v>
      </c>
      <c r="L1825" s="126" t="s">
        <v>3556</v>
      </c>
      <c r="M1825" s="153">
        <v>6.0000000000000001E-3</v>
      </c>
      <c r="N1825" s="128" t="s">
        <v>46</v>
      </c>
      <c r="O1825" s="155">
        <v>43585</v>
      </c>
      <c r="P1825" s="153">
        <v>5.2368587669000002E-2</v>
      </c>
      <c r="Q1825" s="153">
        <v>0.20484321065</v>
      </c>
      <c r="R1825" s="153">
        <v>0.14885325712</v>
      </c>
      <c r="S1825" s="153">
        <v>0.54808798971000006</v>
      </c>
      <c r="T1825" s="153">
        <v>0.69444735436000005</v>
      </c>
      <c r="U1825" s="153">
        <v>4.2927525315999997</v>
      </c>
      <c r="V1825" s="153">
        <v>1.976894347</v>
      </c>
      <c r="W1825" s="153">
        <v>1.1179391056000001</v>
      </c>
      <c r="X1825" s="153">
        <v>2.1216500418999997</v>
      </c>
      <c r="Y1825" s="153">
        <v>1.6246603734000002</v>
      </c>
      <c r="Z1825" s="153">
        <v>0.17164259934000001</v>
      </c>
      <c r="AA1825" s="153">
        <v>0.26445338001000002</v>
      </c>
      <c r="AB1825" s="178">
        <v>0.16902851398999999</v>
      </c>
      <c r="AC1825" s="177">
        <v>0.13159196292</v>
      </c>
      <c r="AD1825" s="153">
        <v>-0.1580008061</v>
      </c>
      <c r="AE1825" s="153">
        <v>-0.51983003708999997</v>
      </c>
      <c r="AF1825" s="181">
        <v>1.7226394</v>
      </c>
      <c r="AG1825" s="180">
        <v>131093.62364999999</v>
      </c>
      <c r="AH1825" s="180">
        <v>-2202.0728899999999</v>
      </c>
      <c r="AI1825" s="128" t="s">
        <v>46</v>
      </c>
      <c r="AJ1825" s="128" t="s">
        <v>46</v>
      </c>
      <c r="AK1825" s="128" t="s">
        <v>46</v>
      </c>
    </row>
    <row r="1826" spans="1:37" ht="14.75" customHeight="1" x14ac:dyDescent="0.35">
      <c r="A1826" s="8"/>
      <c r="B1826" s="129">
        <v>32905802000137</v>
      </c>
      <c r="C1826" s="125" t="s">
        <v>9645</v>
      </c>
      <c r="D1826" s="122"/>
      <c r="E1826" s="126" t="s">
        <v>2793</v>
      </c>
      <c r="F1826" s="126" t="s">
        <v>114</v>
      </c>
      <c r="G1826" s="126" t="s">
        <v>115</v>
      </c>
      <c r="H1826" s="127">
        <v>10000</v>
      </c>
      <c r="I1826" s="127">
        <v>10000</v>
      </c>
      <c r="J1826" s="127">
        <v>10000</v>
      </c>
      <c r="K1826" s="126" t="s">
        <v>214</v>
      </c>
      <c r="L1826" s="126" t="s">
        <v>3556</v>
      </c>
      <c r="M1826" s="153">
        <v>5.6999999999999993E-3</v>
      </c>
      <c r="N1826" s="128" t="s">
        <v>46</v>
      </c>
      <c r="O1826" s="155">
        <v>43651</v>
      </c>
      <c r="P1826" s="153">
        <v>5.0752132300000002E-2</v>
      </c>
      <c r="Q1826" s="153">
        <v>0.19842559339000002</v>
      </c>
      <c r="R1826" s="153">
        <v>0.14503897925000001</v>
      </c>
      <c r="S1826" s="153">
        <v>0.52798872049000001</v>
      </c>
      <c r="T1826" s="153">
        <v>0.66570690076000005</v>
      </c>
      <c r="U1826" s="153">
        <v>4.1602486168000006</v>
      </c>
      <c r="V1826" s="153">
        <v>1.9149594103999998</v>
      </c>
      <c r="W1826" s="153">
        <v>1.0892925683000001</v>
      </c>
      <c r="X1826" s="153">
        <v>2.0438457182000001</v>
      </c>
      <c r="Y1826" s="153">
        <v>1.5574220496000002</v>
      </c>
      <c r="Z1826" s="153">
        <v>0.16866375708</v>
      </c>
      <c r="AA1826" s="153">
        <v>0.26417341859999999</v>
      </c>
      <c r="AB1826" s="178">
        <v>0.14865408533999999</v>
      </c>
      <c r="AC1826" s="177">
        <v>7.4396620073000005E-2</v>
      </c>
      <c r="AD1826" s="153">
        <v>-0.15278807972</v>
      </c>
      <c r="AE1826" s="153">
        <v>-0.5196113591</v>
      </c>
      <c r="AF1826" s="181">
        <v>15.567745</v>
      </c>
      <c r="AG1826" s="180">
        <v>39722.839050000002</v>
      </c>
      <c r="AH1826" s="180">
        <v>-3505.6434599999998</v>
      </c>
      <c r="AI1826" s="128" t="s">
        <v>46</v>
      </c>
      <c r="AJ1826" s="128" t="s">
        <v>46</v>
      </c>
      <c r="AK1826" s="128" t="s">
        <v>46</v>
      </c>
    </row>
    <row r="1827" spans="1:37" ht="14.75" customHeight="1" x14ac:dyDescent="0.35">
      <c r="A1827" s="8"/>
      <c r="B1827" s="129">
        <v>49272086000109</v>
      </c>
      <c r="C1827" s="125" t="s">
        <v>9646</v>
      </c>
      <c r="D1827" s="122"/>
      <c r="E1827" s="126" t="s">
        <v>9647</v>
      </c>
      <c r="F1827" s="126" t="s">
        <v>163</v>
      </c>
      <c r="G1827" s="126" t="s">
        <v>3547</v>
      </c>
      <c r="H1827" s="127">
        <v>100</v>
      </c>
      <c r="I1827" s="127">
        <v>100</v>
      </c>
      <c r="J1827" s="127">
        <v>100</v>
      </c>
      <c r="K1827" s="126" t="s">
        <v>215</v>
      </c>
      <c r="L1827" s="126" t="s">
        <v>215</v>
      </c>
      <c r="M1827" s="153">
        <v>2.7700000000000003E-3</v>
      </c>
      <c r="N1827" s="128" t="s">
        <v>46</v>
      </c>
      <c r="O1827" s="155">
        <v>45391</v>
      </c>
      <c r="P1827" s="153">
        <v>1.2333605346E-2</v>
      </c>
      <c r="Q1827" s="153">
        <v>0.10581464028</v>
      </c>
      <c r="R1827" s="153">
        <v>0.13553075414000001</v>
      </c>
      <c r="S1827" s="153" t="s">
        <v>46</v>
      </c>
      <c r="T1827" s="153" t="s">
        <v>46</v>
      </c>
      <c r="U1827" s="153">
        <v>1.0110090405000001</v>
      </c>
      <c r="V1827" s="153">
        <v>1.0211925674</v>
      </c>
      <c r="W1827" s="153">
        <v>1.0178825306999999</v>
      </c>
      <c r="X1827" s="153" t="s">
        <v>46</v>
      </c>
      <c r="Y1827" s="153" t="s">
        <v>46</v>
      </c>
      <c r="Z1827" s="153">
        <v>1.2288846200000001E-3</v>
      </c>
      <c r="AA1827" s="153">
        <v>1.6311564625999999E-3</v>
      </c>
      <c r="AB1827" s="178">
        <v>2.5167928739000001</v>
      </c>
      <c r="AC1827" s="177">
        <v>3.434992673</v>
      </c>
      <c r="AD1827" s="153">
        <v>0</v>
      </c>
      <c r="AE1827" s="153">
        <v>0</v>
      </c>
      <c r="AF1827" s="181">
        <v>1.1973784700000001</v>
      </c>
      <c r="AG1827" s="180">
        <v>267971.57793999999</v>
      </c>
      <c r="AH1827" s="180">
        <v>88672.308170999997</v>
      </c>
      <c r="AI1827" s="128" t="s">
        <v>46</v>
      </c>
      <c r="AJ1827" s="128" t="s">
        <v>46</v>
      </c>
      <c r="AK1827" s="128" t="s">
        <v>46</v>
      </c>
    </row>
    <row r="1828" spans="1:37" ht="14.75" customHeight="1" x14ac:dyDescent="0.35">
      <c r="A1828" s="8"/>
      <c r="B1828" s="129">
        <v>39375554000109</v>
      </c>
      <c r="C1828" s="125" t="s">
        <v>9648</v>
      </c>
      <c r="D1828" s="122"/>
      <c r="E1828" s="126" t="s">
        <v>9647</v>
      </c>
      <c r="F1828" s="126" t="s">
        <v>163</v>
      </c>
      <c r="G1828" s="126" t="s">
        <v>3566</v>
      </c>
      <c r="H1828" s="127">
        <v>100</v>
      </c>
      <c r="I1828" s="127">
        <v>100</v>
      </c>
      <c r="J1828" s="127">
        <v>100</v>
      </c>
      <c r="K1828" s="126" t="s">
        <v>215</v>
      </c>
      <c r="L1828" s="126" t="s">
        <v>215</v>
      </c>
      <c r="M1828" s="153">
        <v>2.7000000000000001E-3</v>
      </c>
      <c r="N1828" s="128" t="s">
        <v>46</v>
      </c>
      <c r="O1828" s="155">
        <v>44362</v>
      </c>
      <c r="P1828" s="153">
        <v>1.1088739815E-2</v>
      </c>
      <c r="Q1828" s="153">
        <v>0.10373392989999999</v>
      </c>
      <c r="R1828" s="153">
        <v>0.13108482798000001</v>
      </c>
      <c r="S1828" s="153">
        <v>0.25837265331000003</v>
      </c>
      <c r="T1828" s="153">
        <v>0.42610952148999998</v>
      </c>
      <c r="U1828" s="153">
        <v>0.90896505008999995</v>
      </c>
      <c r="V1828" s="153">
        <v>1.0011121138000001</v>
      </c>
      <c r="W1828" s="153">
        <v>0.98449209775000002</v>
      </c>
      <c r="X1828" s="153">
        <v>1.0001612168</v>
      </c>
      <c r="Y1828" s="153">
        <v>0.99688370894</v>
      </c>
      <c r="Z1828" s="153">
        <v>2.1719378540000001E-3</v>
      </c>
      <c r="AA1828" s="153">
        <v>2.6805611526999999E-3</v>
      </c>
      <c r="AB1828" s="178">
        <v>-0.91758227431999995</v>
      </c>
      <c r="AC1828" s="177">
        <v>-1.7217656320999999E-2</v>
      </c>
      <c r="AD1828" s="153">
        <v>-3.6646703670000001E-4</v>
      </c>
      <c r="AE1828" s="153">
        <v>-2.7203403533999997E-3</v>
      </c>
      <c r="AF1828" s="181">
        <v>1.60541025</v>
      </c>
      <c r="AG1828" s="180">
        <v>424093.83519999997</v>
      </c>
      <c r="AH1828" s="180">
        <v>-65927.512950000004</v>
      </c>
      <c r="AI1828" s="128" t="s">
        <v>46</v>
      </c>
      <c r="AJ1828" s="128" t="s">
        <v>46</v>
      </c>
      <c r="AK1828" s="128" t="s">
        <v>46</v>
      </c>
    </row>
    <row r="1829" spans="1:37" ht="14.75" customHeight="1" x14ac:dyDescent="0.35">
      <c r="A1829" s="8"/>
      <c r="B1829" s="129">
        <v>42774252000118</v>
      </c>
      <c r="C1829" s="125" t="s">
        <v>9649</v>
      </c>
      <c r="D1829" s="122"/>
      <c r="E1829" s="126" t="s">
        <v>9647</v>
      </c>
      <c r="F1829" s="126" t="s">
        <v>163</v>
      </c>
      <c r="G1829" s="126" t="s">
        <v>3547</v>
      </c>
      <c r="H1829" s="127">
        <v>1000</v>
      </c>
      <c r="I1829" s="127">
        <v>100</v>
      </c>
      <c r="J1829" s="127">
        <v>100</v>
      </c>
      <c r="K1829" s="126" t="s">
        <v>215</v>
      </c>
      <c r="L1829" s="126" t="s">
        <v>216</v>
      </c>
      <c r="M1829" s="153">
        <v>4.0000000000000001E-3</v>
      </c>
      <c r="N1829" s="128" t="s">
        <v>46</v>
      </c>
      <c r="O1829" s="155">
        <v>44617</v>
      </c>
      <c r="P1829" s="153">
        <v>1.0575333988999999E-2</v>
      </c>
      <c r="Q1829" s="153">
        <v>0.10592980113</v>
      </c>
      <c r="R1829" s="153">
        <v>0.13269880412999999</v>
      </c>
      <c r="S1829" s="153">
        <v>0.27335466721000001</v>
      </c>
      <c r="T1829" s="153">
        <v>0.4391583275</v>
      </c>
      <c r="U1829" s="153">
        <v>0.86688019999999999</v>
      </c>
      <c r="V1829" s="153">
        <v>1.0223039581</v>
      </c>
      <c r="W1829" s="153">
        <v>0.99661361316999997</v>
      </c>
      <c r="X1829" s="153">
        <v>1.0581566318</v>
      </c>
      <c r="Y1829" s="153">
        <v>1.0274114054000001</v>
      </c>
      <c r="Z1829" s="153">
        <v>2.7361011067000003E-3</v>
      </c>
      <c r="AA1829" s="153">
        <v>3.8473229572999999E-3</v>
      </c>
      <c r="AB1829" s="178">
        <v>-0.15340881780000001</v>
      </c>
      <c r="AC1829" s="177">
        <v>0.75148198633999996</v>
      </c>
      <c r="AD1829" s="153">
        <v>-1.1192042276E-3</v>
      </c>
      <c r="AE1829" s="153">
        <v>-7.6106284333999994E-3</v>
      </c>
      <c r="AF1829" s="181">
        <v>1.5474530200000001</v>
      </c>
      <c r="AG1829" s="180">
        <v>151244.13480999999</v>
      </c>
      <c r="AH1829" s="180">
        <v>-24547.5573</v>
      </c>
      <c r="AI1829" s="128" t="s">
        <v>46</v>
      </c>
      <c r="AJ1829" s="128" t="s">
        <v>46</v>
      </c>
      <c r="AK1829" s="128" t="s">
        <v>46</v>
      </c>
    </row>
    <row r="1830" spans="1:37" ht="14.75" customHeight="1" x14ac:dyDescent="0.35">
      <c r="A1830" s="8"/>
      <c r="B1830" s="129">
        <v>51196992000105</v>
      </c>
      <c r="C1830" s="125" t="s">
        <v>9650</v>
      </c>
      <c r="D1830" s="122"/>
      <c r="E1830" s="126" t="s">
        <v>9647</v>
      </c>
      <c r="F1830" s="126" t="s">
        <v>163</v>
      </c>
      <c r="G1830" s="126" t="s">
        <v>3547</v>
      </c>
      <c r="H1830" s="127">
        <v>10</v>
      </c>
      <c r="I1830" s="127">
        <v>10</v>
      </c>
      <c r="J1830" s="127">
        <v>10</v>
      </c>
      <c r="K1830" s="126" t="s">
        <v>215</v>
      </c>
      <c r="L1830" s="126" t="s">
        <v>215</v>
      </c>
      <c r="M1830" s="153">
        <v>1.2700000000000001E-3</v>
      </c>
      <c r="N1830" s="128" t="s">
        <v>46</v>
      </c>
      <c r="O1830" s="155">
        <v>45106</v>
      </c>
      <c r="P1830" s="153">
        <v>1.2150806320000001E-2</v>
      </c>
      <c r="Q1830" s="153">
        <v>0.10355038532999999</v>
      </c>
      <c r="R1830" s="153">
        <v>0.13247773863000001</v>
      </c>
      <c r="S1830" s="153">
        <v>0.25637926312000003</v>
      </c>
      <c r="T1830" s="153" t="s">
        <v>46</v>
      </c>
      <c r="U1830" s="153">
        <v>0.99602465742000001</v>
      </c>
      <c r="V1830" s="153">
        <v>0.99934076770999991</v>
      </c>
      <c r="W1830" s="153">
        <v>0.99495333526999996</v>
      </c>
      <c r="X1830" s="153">
        <v>0.99244479821999998</v>
      </c>
      <c r="Y1830" s="153" t="s">
        <v>46</v>
      </c>
      <c r="Z1830" s="153">
        <v>2.7228372589000001E-3</v>
      </c>
      <c r="AA1830" s="153">
        <v>1.9798651408000001E-3</v>
      </c>
      <c r="AB1830" s="178">
        <v>-0.23043494564</v>
      </c>
      <c r="AC1830" s="177">
        <v>-0.35928180816999999</v>
      </c>
      <c r="AD1830" s="153">
        <v>-1.3133924503E-3</v>
      </c>
      <c r="AE1830" s="153">
        <v>-1.3133924503E-3</v>
      </c>
      <c r="AF1830" s="181">
        <v>1.2976145100000001</v>
      </c>
      <c r="AG1830" s="180">
        <v>92958.475479999994</v>
      </c>
      <c r="AH1830" s="180">
        <v>15642.55205</v>
      </c>
      <c r="AI1830" s="128" t="s">
        <v>46</v>
      </c>
      <c r="AJ1830" s="128" t="s">
        <v>46</v>
      </c>
      <c r="AK1830" s="128" t="s">
        <v>46</v>
      </c>
    </row>
    <row r="1831" spans="1:37" ht="14.75" customHeight="1" x14ac:dyDescent="0.35">
      <c r="A1831" s="8"/>
      <c r="B1831" s="129">
        <v>41756159000118</v>
      </c>
      <c r="C1831" s="125" t="s">
        <v>9651</v>
      </c>
      <c r="D1831" s="122"/>
      <c r="E1831" s="126" t="s">
        <v>515</v>
      </c>
      <c r="F1831" s="126" t="s">
        <v>163</v>
      </c>
      <c r="G1831" s="126" t="s">
        <v>8093</v>
      </c>
      <c r="H1831" s="127">
        <v>1</v>
      </c>
      <c r="I1831" s="127">
        <v>1</v>
      </c>
      <c r="J1831" s="127">
        <v>1</v>
      </c>
      <c r="K1831" s="126" t="s">
        <v>8130</v>
      </c>
      <c r="L1831" s="126" t="s">
        <v>7643</v>
      </c>
      <c r="M1831" s="153">
        <v>6.7000000000000002E-3</v>
      </c>
      <c r="N1831" s="128" t="s">
        <v>46</v>
      </c>
      <c r="O1831" s="155">
        <v>44559</v>
      </c>
      <c r="P1831" s="153">
        <v>1.444292103E-2</v>
      </c>
      <c r="Q1831" s="153">
        <v>0.11846221219</v>
      </c>
      <c r="R1831" s="153">
        <v>0.13955635279</v>
      </c>
      <c r="S1831" s="153">
        <v>0.28775961569999997</v>
      </c>
      <c r="T1831" s="153">
        <v>0.48905537379000003</v>
      </c>
      <c r="U1831" s="153">
        <v>1.1839136508000001</v>
      </c>
      <c r="V1831" s="153">
        <v>1.1432513523999999</v>
      </c>
      <c r="W1831" s="153">
        <v>1.0481161597000002</v>
      </c>
      <c r="X1831" s="153">
        <v>1.1139182250999999</v>
      </c>
      <c r="Y1831" s="153">
        <v>1.1441456018</v>
      </c>
      <c r="Z1831" s="153">
        <v>3.9499952323E-3</v>
      </c>
      <c r="AA1831" s="153">
        <v>3.7340816108000002E-3</v>
      </c>
      <c r="AB1831" s="178">
        <v>1.5312247505000001</v>
      </c>
      <c r="AC1831" s="177">
        <v>3.9155615590999999</v>
      </c>
      <c r="AD1831" s="153">
        <v>-2.0400475747999998E-3</v>
      </c>
      <c r="AE1831" s="153">
        <v>-2.0400475747999998E-3</v>
      </c>
      <c r="AF1831" s="181">
        <v>1.6391529</v>
      </c>
      <c r="AG1831" s="180">
        <v>9445898.1633000001</v>
      </c>
      <c r="AH1831" s="180">
        <v>1581228.4358000001</v>
      </c>
      <c r="AI1831" s="128" t="s">
        <v>46</v>
      </c>
      <c r="AJ1831" s="128" t="s">
        <v>46</v>
      </c>
      <c r="AK1831" s="128" t="s">
        <v>46</v>
      </c>
    </row>
    <row r="1832" spans="1:37" ht="14.75" customHeight="1" x14ac:dyDescent="0.35">
      <c r="A1832" s="8"/>
      <c r="B1832" s="129">
        <v>54008556000153</v>
      </c>
      <c r="C1832" s="125" t="s">
        <v>9652</v>
      </c>
      <c r="D1832" s="122"/>
      <c r="E1832" s="126" t="s">
        <v>515</v>
      </c>
      <c r="F1832" s="126" t="s">
        <v>163</v>
      </c>
      <c r="G1832" s="126" t="s">
        <v>3547</v>
      </c>
      <c r="H1832" s="127" t="s">
        <v>46</v>
      </c>
      <c r="I1832" s="127" t="s">
        <v>46</v>
      </c>
      <c r="J1832" s="127" t="s">
        <v>46</v>
      </c>
      <c r="K1832" s="126" t="s">
        <v>7591</v>
      </c>
      <c r="L1832" s="126" t="s">
        <v>9252</v>
      </c>
      <c r="M1832" s="153">
        <v>4.6999999999999993E-3</v>
      </c>
      <c r="N1832" s="128" t="s">
        <v>46</v>
      </c>
      <c r="O1832" s="155">
        <v>45352</v>
      </c>
      <c r="P1832" s="153">
        <v>1.3165126136E-2</v>
      </c>
      <c r="Q1832" s="153">
        <v>0.11647499744999999</v>
      </c>
      <c r="R1832" s="153">
        <v>7.7230128831E-2</v>
      </c>
      <c r="S1832" s="153" t="s">
        <v>46</v>
      </c>
      <c r="T1832" s="153" t="s">
        <v>46</v>
      </c>
      <c r="U1832" s="153">
        <v>1.0791703779999999</v>
      </c>
      <c r="V1832" s="153">
        <v>1.1240732036000001</v>
      </c>
      <c r="W1832" s="153">
        <v>0.58002480309000004</v>
      </c>
      <c r="X1832" s="153" t="s">
        <v>46</v>
      </c>
      <c r="Y1832" s="153" t="s">
        <v>46</v>
      </c>
      <c r="Z1832" s="153">
        <v>5.7504305647999999E-2</v>
      </c>
      <c r="AA1832" s="153">
        <v>5.2865660729000001E-2</v>
      </c>
      <c r="AB1832" s="178">
        <v>-0.83522548042</v>
      </c>
      <c r="AC1832" s="177">
        <v>-1.0421659504</v>
      </c>
      <c r="AD1832" s="153">
        <v>-5.1613692338000006E-2</v>
      </c>
      <c r="AE1832" s="153">
        <v>-6.6134103399999991E-2</v>
      </c>
      <c r="AF1832" s="181">
        <v>109.6365531</v>
      </c>
      <c r="AG1832" s="180">
        <v>19537.29607</v>
      </c>
      <c r="AH1832" s="180">
        <v>2816.9187400000001</v>
      </c>
      <c r="AI1832" s="128" t="s">
        <v>46</v>
      </c>
      <c r="AJ1832" s="128" t="s">
        <v>46</v>
      </c>
      <c r="AK1832" s="128" t="s">
        <v>46</v>
      </c>
    </row>
    <row r="1833" spans="1:37" ht="14.75" customHeight="1" x14ac:dyDescent="0.35">
      <c r="A1833" s="8"/>
      <c r="B1833" s="129">
        <v>26324298000189</v>
      </c>
      <c r="C1833" s="125" t="s">
        <v>9653</v>
      </c>
      <c r="D1833" s="122"/>
      <c r="E1833" s="126" t="s">
        <v>515</v>
      </c>
      <c r="F1833" s="126" t="s">
        <v>163</v>
      </c>
      <c r="G1833" s="126" t="s">
        <v>3547</v>
      </c>
      <c r="H1833" s="127">
        <v>1</v>
      </c>
      <c r="I1833" s="127">
        <v>1</v>
      </c>
      <c r="J1833" s="127">
        <v>1</v>
      </c>
      <c r="K1833" s="126" t="s">
        <v>215</v>
      </c>
      <c r="L1833" s="126" t="s">
        <v>216</v>
      </c>
      <c r="M1833" s="153">
        <v>1.0500000000000001E-2</v>
      </c>
      <c r="N1833" s="128" t="s">
        <v>46</v>
      </c>
      <c r="O1833" s="155">
        <v>44567</v>
      </c>
      <c r="P1833" s="153">
        <v>6.2359107960000002E-3</v>
      </c>
      <c r="Q1833" s="153">
        <v>1.9850180126000001E-2</v>
      </c>
      <c r="R1833" s="153">
        <v>-4.3743037446999998E-2</v>
      </c>
      <c r="S1833" s="153">
        <v>-4.7173714827000002E-2</v>
      </c>
      <c r="T1833" s="153">
        <v>-4.3265453081000001E-2</v>
      </c>
      <c r="U1833" s="153">
        <v>0.51116944428</v>
      </c>
      <c r="V1833" s="153">
        <v>0.19156948748000002</v>
      </c>
      <c r="W1833" s="153">
        <v>-0.32852524094000002</v>
      </c>
      <c r="X1833" s="153">
        <v>-0.18260957350000001</v>
      </c>
      <c r="Y1833" s="153">
        <v>-0.10121957656</v>
      </c>
      <c r="Z1833" s="153">
        <v>6.9976512098000002E-2</v>
      </c>
      <c r="AA1833" s="153">
        <v>8.181377999400001E-2</v>
      </c>
      <c r="AB1833" s="178">
        <v>-2.2152333553000001</v>
      </c>
      <c r="AC1833" s="177">
        <v>-0.59024284918000003</v>
      </c>
      <c r="AD1833" s="153">
        <v>-7.9186040355999993E-2</v>
      </c>
      <c r="AE1833" s="153">
        <v>-0.17109659669999999</v>
      </c>
      <c r="AF1833" s="181">
        <v>126.08400229999999</v>
      </c>
      <c r="AG1833" s="180">
        <v>2560264.1902999999</v>
      </c>
      <c r="AH1833" s="180">
        <v>0</v>
      </c>
      <c r="AI1833" s="128" t="s">
        <v>46</v>
      </c>
      <c r="AJ1833" s="128" t="s">
        <v>46</v>
      </c>
      <c r="AK1833" s="128" t="s">
        <v>46</v>
      </c>
    </row>
    <row r="1834" spans="1:37" ht="14.75" customHeight="1" x14ac:dyDescent="0.35">
      <c r="A1834" s="8"/>
      <c r="B1834" s="129">
        <v>52892279000169</v>
      </c>
      <c r="C1834" s="125" t="s">
        <v>9654</v>
      </c>
      <c r="D1834" s="122"/>
      <c r="E1834" s="126" t="s">
        <v>515</v>
      </c>
      <c r="F1834" s="126" t="s">
        <v>163</v>
      </c>
      <c r="G1834" s="126" t="s">
        <v>3547</v>
      </c>
      <c r="H1834" s="127">
        <v>1</v>
      </c>
      <c r="I1834" s="127">
        <v>1</v>
      </c>
      <c r="J1834" s="127">
        <v>1</v>
      </c>
      <c r="K1834" s="126" t="s">
        <v>7591</v>
      </c>
      <c r="L1834" s="126" t="s">
        <v>9252</v>
      </c>
      <c r="M1834" s="153">
        <v>4.6999999999999993E-3</v>
      </c>
      <c r="N1834" s="128" t="s">
        <v>8903</v>
      </c>
      <c r="O1834" s="155">
        <v>45260</v>
      </c>
      <c r="P1834" s="153">
        <v>1.2597974356999999E-2</v>
      </c>
      <c r="Q1834" s="153">
        <v>0.11466750712</v>
      </c>
      <c r="R1834" s="153">
        <v>7.6112948335999991E-2</v>
      </c>
      <c r="S1834" s="153" t="s">
        <v>46</v>
      </c>
      <c r="T1834" s="153" t="s">
        <v>46</v>
      </c>
      <c r="U1834" s="153">
        <v>1.0326798701</v>
      </c>
      <c r="V1834" s="153">
        <v>1.1066295333</v>
      </c>
      <c r="W1834" s="153">
        <v>0.57163439372000002</v>
      </c>
      <c r="X1834" s="153" t="s">
        <v>46</v>
      </c>
      <c r="Y1834" s="153" t="s">
        <v>46</v>
      </c>
      <c r="Z1834" s="153">
        <v>5.5953298116999999E-2</v>
      </c>
      <c r="AA1834" s="153">
        <v>4.9558383713999996E-2</v>
      </c>
      <c r="AB1834" s="178">
        <v>-0.87767888912000003</v>
      </c>
      <c r="AC1834" s="177">
        <v>-0.80091165632000005</v>
      </c>
      <c r="AD1834" s="153">
        <v>-5.0157937542999999E-2</v>
      </c>
      <c r="AE1834" s="153">
        <v>-6.4892556291999998E-2</v>
      </c>
      <c r="AF1834" s="181">
        <v>114.394659</v>
      </c>
      <c r="AG1834" s="180">
        <v>620324.48430000001</v>
      </c>
      <c r="AH1834" s="180">
        <v>-8715.1440600000005</v>
      </c>
      <c r="AI1834" s="128" t="s">
        <v>46</v>
      </c>
      <c r="AJ1834" s="128" t="s">
        <v>46</v>
      </c>
      <c r="AK1834" s="128" t="s">
        <v>46</v>
      </c>
    </row>
    <row r="1835" spans="1:37" ht="14.75" customHeight="1" x14ac:dyDescent="0.35">
      <c r="A1835" s="8"/>
      <c r="B1835" s="129">
        <v>25213366000170</v>
      </c>
      <c r="C1835" s="125" t="s">
        <v>9655</v>
      </c>
      <c r="D1835" s="122" t="s">
        <v>3393</v>
      </c>
      <c r="E1835" s="126" t="s">
        <v>520</v>
      </c>
      <c r="F1835" s="126" t="s">
        <v>114</v>
      </c>
      <c r="G1835" s="126" t="s">
        <v>115</v>
      </c>
      <c r="H1835" s="127">
        <v>10000</v>
      </c>
      <c r="I1835" s="127">
        <v>10000</v>
      </c>
      <c r="J1835" s="127">
        <v>1000</v>
      </c>
      <c r="K1835" s="126" t="s">
        <v>214</v>
      </c>
      <c r="L1835" s="126" t="s">
        <v>3556</v>
      </c>
      <c r="M1835" s="153">
        <v>1.8000000000000002E-2</v>
      </c>
      <c r="N1835" s="128" t="s">
        <v>3414</v>
      </c>
      <c r="O1835" s="155">
        <v>42621</v>
      </c>
      <c r="P1835" s="153">
        <v>2.3886785187999998E-2</v>
      </c>
      <c r="Q1835" s="153">
        <v>0.30195644285000001</v>
      </c>
      <c r="R1835" s="153">
        <v>0.12445778946000001</v>
      </c>
      <c r="S1835" s="153">
        <v>0.29077500964999997</v>
      </c>
      <c r="T1835" s="153">
        <v>0.25209215045</v>
      </c>
      <c r="U1835" s="153">
        <v>1.9580451210999998</v>
      </c>
      <c r="V1835" s="153">
        <v>2.9141116419000004</v>
      </c>
      <c r="W1835" s="153">
        <v>0.93472076141000005</v>
      </c>
      <c r="X1835" s="153">
        <v>1.125590823</v>
      </c>
      <c r="Y1835" s="153">
        <v>0.58976987198000008</v>
      </c>
      <c r="Z1835" s="153">
        <v>0.19274944654999998</v>
      </c>
      <c r="AA1835" s="153">
        <v>0.24385830977</v>
      </c>
      <c r="AB1835" s="178">
        <v>5.6588613337999999E-2</v>
      </c>
      <c r="AC1835" s="177">
        <v>0.22552000298</v>
      </c>
      <c r="AD1835" s="153">
        <v>-0.15786757413999999</v>
      </c>
      <c r="AE1835" s="153">
        <v>-0.49518061897999999</v>
      </c>
      <c r="AF1835" s="181">
        <v>2.6601454000000002</v>
      </c>
      <c r="AG1835" s="180">
        <v>66178.868119999999</v>
      </c>
      <c r="AH1835" s="180">
        <v>-7895.2758899999999</v>
      </c>
      <c r="AI1835" s="128" t="s">
        <v>46</v>
      </c>
      <c r="AJ1835" s="128" t="s">
        <v>46</v>
      </c>
      <c r="AK1835" s="128" t="s">
        <v>46</v>
      </c>
    </row>
    <row r="1836" spans="1:37" ht="14.75" customHeight="1" x14ac:dyDescent="0.35">
      <c r="A1836" s="8"/>
      <c r="B1836" s="129">
        <v>29054793000103</v>
      </c>
      <c r="C1836" s="125" t="s">
        <v>9656</v>
      </c>
      <c r="D1836" s="122"/>
      <c r="E1836" s="126" t="s">
        <v>520</v>
      </c>
      <c r="F1836" s="126" t="s">
        <v>114</v>
      </c>
      <c r="G1836" s="126" t="s">
        <v>5078</v>
      </c>
      <c r="H1836" s="127">
        <v>200000</v>
      </c>
      <c r="I1836" s="127">
        <v>10000</v>
      </c>
      <c r="J1836" s="127">
        <v>10000</v>
      </c>
      <c r="K1836" s="126" t="s">
        <v>214</v>
      </c>
      <c r="L1836" s="126" t="s">
        <v>3556</v>
      </c>
      <c r="M1836" s="153">
        <v>0.02</v>
      </c>
      <c r="N1836" s="128" t="s">
        <v>46</v>
      </c>
      <c r="O1836" s="155">
        <v>43181</v>
      </c>
      <c r="P1836" s="153">
        <v>2.9331974110000002E-2</v>
      </c>
      <c r="Q1836" s="153">
        <v>0.30192771029999999</v>
      </c>
      <c r="R1836" s="153">
        <v>0.11829685403</v>
      </c>
      <c r="S1836" s="153">
        <v>0.21417326587000002</v>
      </c>
      <c r="T1836" s="153">
        <v>0.16419529888000001</v>
      </c>
      <c r="U1836" s="153">
        <v>2.4043975926000001</v>
      </c>
      <c r="V1836" s="153">
        <v>2.9138343506000002</v>
      </c>
      <c r="W1836" s="153">
        <v>0.88845001954000002</v>
      </c>
      <c r="X1836" s="153">
        <v>0.82906527244000006</v>
      </c>
      <c r="Y1836" s="153">
        <v>0.38413508800000001</v>
      </c>
      <c r="Z1836" s="153">
        <v>0.20543506276999998</v>
      </c>
      <c r="AA1836" s="153">
        <v>0.25733803181999998</v>
      </c>
      <c r="AB1836" s="178">
        <v>3.8401579435999998E-2</v>
      </c>
      <c r="AC1836" s="177">
        <v>9.6936873497000003E-2</v>
      </c>
      <c r="AD1836" s="153">
        <v>-0.16671278829</v>
      </c>
      <c r="AE1836" s="153">
        <v>-0.49047961321</v>
      </c>
      <c r="AF1836" s="181">
        <v>1.73987928</v>
      </c>
      <c r="AG1836" s="180">
        <v>10453.194810000001</v>
      </c>
      <c r="AH1836" s="180">
        <v>-5551.0520200000001</v>
      </c>
      <c r="AI1836" s="128" t="s">
        <v>46</v>
      </c>
      <c r="AJ1836" s="128" t="s">
        <v>46</v>
      </c>
      <c r="AK1836" s="128" t="s">
        <v>46</v>
      </c>
    </row>
    <row r="1837" spans="1:37" ht="14.75" customHeight="1" x14ac:dyDescent="0.35">
      <c r="A1837" s="8"/>
      <c r="B1837" s="129">
        <v>31848144000126</v>
      </c>
      <c r="C1837" s="125" t="s">
        <v>9657</v>
      </c>
      <c r="D1837" s="122"/>
      <c r="E1837" s="126" t="s">
        <v>9658</v>
      </c>
      <c r="F1837" s="126" t="s">
        <v>114</v>
      </c>
      <c r="G1837" s="126" t="s">
        <v>115</v>
      </c>
      <c r="H1837" s="127">
        <v>500</v>
      </c>
      <c r="I1837" s="127">
        <v>100</v>
      </c>
      <c r="J1837" s="127">
        <v>100</v>
      </c>
      <c r="K1837" s="126" t="s">
        <v>7644</v>
      </c>
      <c r="L1837" s="126" t="s">
        <v>8195</v>
      </c>
      <c r="M1837" s="153">
        <v>0.02</v>
      </c>
      <c r="N1837" s="128" t="s">
        <v>7616</v>
      </c>
      <c r="O1837" s="155">
        <v>43524</v>
      </c>
      <c r="P1837" s="153">
        <v>3.2821200841000001E-2</v>
      </c>
      <c r="Q1837" s="153">
        <v>0.41974396511000001</v>
      </c>
      <c r="R1837" s="153">
        <v>0.7194293920699999</v>
      </c>
      <c r="S1837" s="153">
        <v>0.8045980883199999</v>
      </c>
      <c r="T1837" s="153">
        <v>0.85604247453000004</v>
      </c>
      <c r="U1837" s="153">
        <v>2.6904161305999996</v>
      </c>
      <c r="V1837" s="153">
        <v>4.0508517182000006</v>
      </c>
      <c r="W1837" s="153">
        <v>5.4031619238999999</v>
      </c>
      <c r="X1837" s="153">
        <v>3.1146013047000003</v>
      </c>
      <c r="Y1837" s="153">
        <v>2.0027123403</v>
      </c>
      <c r="Z1837" s="153">
        <v>0.33094814918999998</v>
      </c>
      <c r="AA1837" s="153">
        <v>0.23885926733000001</v>
      </c>
      <c r="AB1837" s="178">
        <v>1.8187507693</v>
      </c>
      <c r="AC1837" s="177">
        <v>0.48540335343000002</v>
      </c>
      <c r="AD1837" s="153">
        <v>-0.17450694983999998</v>
      </c>
      <c r="AE1837" s="153">
        <v>-0.44200490356000005</v>
      </c>
      <c r="AF1837" s="181">
        <v>2.9771678000000001</v>
      </c>
      <c r="AG1837" s="180">
        <v>10997.791310000001</v>
      </c>
      <c r="AH1837" s="180">
        <v>-55878.32862</v>
      </c>
      <c r="AI1837" s="128" t="s">
        <v>46</v>
      </c>
      <c r="AJ1837" s="128" t="s">
        <v>46</v>
      </c>
      <c r="AK1837" s="128" t="s">
        <v>46</v>
      </c>
    </row>
    <row r="1838" spans="1:37" ht="14.75" customHeight="1" x14ac:dyDescent="0.35">
      <c r="A1838" s="8"/>
      <c r="B1838" s="129">
        <v>49106197000137</v>
      </c>
      <c r="C1838" s="125" t="s">
        <v>9659</v>
      </c>
      <c r="D1838" s="122"/>
      <c r="E1838" s="126" t="s">
        <v>9660</v>
      </c>
      <c r="F1838" s="126" t="s">
        <v>114</v>
      </c>
      <c r="G1838" s="126" t="s">
        <v>115</v>
      </c>
      <c r="H1838" s="127">
        <v>5000</v>
      </c>
      <c r="I1838" s="127">
        <v>1000</v>
      </c>
      <c r="J1838" s="127">
        <v>5000</v>
      </c>
      <c r="K1838" s="126" t="s">
        <v>216</v>
      </c>
      <c r="L1838" s="126" t="s">
        <v>3378</v>
      </c>
      <c r="M1838" s="153">
        <v>0.02</v>
      </c>
      <c r="N1838" s="128" t="s">
        <v>9661</v>
      </c>
      <c r="O1838" s="155">
        <v>44950</v>
      </c>
      <c r="P1838" s="153">
        <v>1.2424560809E-2</v>
      </c>
      <c r="Q1838" s="153">
        <v>-4.9487984584999999E-2</v>
      </c>
      <c r="R1838" s="153">
        <v>9.8206525079000004E-2</v>
      </c>
      <c r="S1838" s="153">
        <v>0.44605221366000003</v>
      </c>
      <c r="T1838" s="153" t="s">
        <v>46</v>
      </c>
      <c r="U1838" s="153">
        <v>1.0184648325000001</v>
      </c>
      <c r="V1838" s="153">
        <v>-0.47759706880000002</v>
      </c>
      <c r="W1838" s="153">
        <v>0.73756474622000001</v>
      </c>
      <c r="X1838" s="153">
        <v>1.7266692858999999</v>
      </c>
      <c r="Y1838" s="153" t="s">
        <v>46</v>
      </c>
      <c r="Z1838" s="153">
        <v>0.17121687339000002</v>
      </c>
      <c r="AA1838" s="153">
        <v>0.14842370289000001</v>
      </c>
      <c r="AB1838" s="178">
        <v>-9.7278402969000005E-2</v>
      </c>
      <c r="AC1838" s="177">
        <v>0.35366837403000001</v>
      </c>
      <c r="AD1838" s="153">
        <v>-0.19011840987</v>
      </c>
      <c r="AE1838" s="153">
        <v>-0.19011840987</v>
      </c>
      <c r="AF1838" s="181">
        <v>1.5265375999999999</v>
      </c>
      <c r="AG1838" s="180">
        <v>14491.01575</v>
      </c>
      <c r="AH1838" s="180">
        <v>-1178.4289900000001</v>
      </c>
      <c r="AI1838" s="128" t="s">
        <v>46</v>
      </c>
      <c r="AJ1838" s="128" t="s">
        <v>46</v>
      </c>
      <c r="AK1838" s="128" t="s">
        <v>46</v>
      </c>
    </row>
    <row r="1839" spans="1:37" ht="14.75" customHeight="1" x14ac:dyDescent="0.35">
      <c r="A1839" s="8"/>
      <c r="B1839" s="129">
        <v>58564663000119</v>
      </c>
      <c r="C1839" s="125" t="s">
        <v>9662</v>
      </c>
      <c r="D1839" s="122"/>
      <c r="E1839" s="126" t="s">
        <v>9663</v>
      </c>
      <c r="F1839" s="126" t="s">
        <v>163</v>
      </c>
      <c r="G1839" s="126" t="s">
        <v>5358</v>
      </c>
      <c r="H1839" s="127" t="s">
        <v>46</v>
      </c>
      <c r="I1839" s="127" t="s">
        <v>46</v>
      </c>
      <c r="J1839" s="127" t="s">
        <v>46</v>
      </c>
      <c r="K1839" s="126" t="s">
        <v>215</v>
      </c>
      <c r="L1839" s="126" t="s">
        <v>215</v>
      </c>
      <c r="M1839" s="153">
        <v>1.4000000000000002E-3</v>
      </c>
      <c r="N1839" s="128" t="s">
        <v>46</v>
      </c>
      <c r="O1839" s="155">
        <v>45673</v>
      </c>
      <c r="P1839" s="153">
        <v>1.1862011002E-2</v>
      </c>
      <c r="Q1839" s="153" t="s">
        <v>46</v>
      </c>
      <c r="R1839" s="153" t="s">
        <v>46</v>
      </c>
      <c r="S1839" s="153" t="s">
        <v>46</v>
      </c>
      <c r="T1839" s="153" t="s">
        <v>46</v>
      </c>
      <c r="U1839" s="153">
        <v>0.97235155705999998</v>
      </c>
      <c r="V1839" s="153" t="s">
        <v>46</v>
      </c>
      <c r="W1839" s="153" t="s">
        <v>46</v>
      </c>
      <c r="X1839" s="153" t="s">
        <v>46</v>
      </c>
      <c r="Y1839" s="153" t="s">
        <v>46</v>
      </c>
      <c r="Z1839" s="153" t="s">
        <v>46</v>
      </c>
      <c r="AA1839" s="153">
        <v>6.8936531835999998E-4</v>
      </c>
      <c r="AB1839" s="178" t="s">
        <v>46</v>
      </c>
      <c r="AC1839" s="177">
        <v>-6.7931433605000002</v>
      </c>
      <c r="AD1839" s="153">
        <v>0</v>
      </c>
      <c r="AE1839" s="153">
        <v>0</v>
      </c>
      <c r="AF1839" s="181">
        <v>1095.4979039</v>
      </c>
      <c r="AG1839" s="180">
        <v>309727.75529</v>
      </c>
      <c r="AH1839" s="180" t="s">
        <v>46</v>
      </c>
      <c r="AI1839" s="128" t="s">
        <v>46</v>
      </c>
      <c r="AJ1839" s="128" t="s">
        <v>46</v>
      </c>
      <c r="AK1839" s="128" t="s">
        <v>46</v>
      </c>
    </row>
    <row r="1840" spans="1:37" ht="14.75" customHeight="1" x14ac:dyDescent="0.35">
      <c r="A1840" s="8"/>
      <c r="B1840" s="129">
        <v>10320151000180</v>
      </c>
      <c r="C1840" s="125" t="s">
        <v>9664</v>
      </c>
      <c r="D1840" s="122" t="s">
        <v>3552</v>
      </c>
      <c r="E1840" s="126" t="s">
        <v>522</v>
      </c>
      <c r="F1840" s="126" t="s">
        <v>114</v>
      </c>
      <c r="G1840" s="126" t="s">
        <v>115</v>
      </c>
      <c r="H1840" s="127">
        <v>100000</v>
      </c>
      <c r="I1840" s="127">
        <v>20000</v>
      </c>
      <c r="J1840" s="127">
        <v>100000</v>
      </c>
      <c r="K1840" s="126" t="s">
        <v>7629</v>
      </c>
      <c r="L1840" s="126" t="s">
        <v>214</v>
      </c>
      <c r="M1840" s="153">
        <v>0.02</v>
      </c>
      <c r="N1840" s="128" t="s">
        <v>3608</v>
      </c>
      <c r="O1840" s="155">
        <v>39721</v>
      </c>
      <c r="P1840" s="153">
        <v>5.4787628790999993E-2</v>
      </c>
      <c r="Q1840" s="153">
        <v>0.23849022291999999</v>
      </c>
      <c r="R1840" s="153">
        <v>0.23079935336999999</v>
      </c>
      <c r="S1840" s="153">
        <v>0.50705841174999999</v>
      </c>
      <c r="T1840" s="153">
        <v>0.57414102112999998</v>
      </c>
      <c r="U1840" s="153">
        <v>4.4910459239999998</v>
      </c>
      <c r="V1840" s="153">
        <v>2.3016138636000001</v>
      </c>
      <c r="W1840" s="153">
        <v>1.7333824444000001</v>
      </c>
      <c r="X1840" s="153">
        <v>1.9628244383</v>
      </c>
      <c r="Y1840" s="153">
        <v>1.3432035703</v>
      </c>
      <c r="Z1840" s="153">
        <v>0.15363382718000002</v>
      </c>
      <c r="AA1840" s="153">
        <v>0.20851785553999999</v>
      </c>
      <c r="AB1840" s="178">
        <v>0.64662561049</v>
      </c>
      <c r="AC1840" s="177">
        <v>0.17539661516999999</v>
      </c>
      <c r="AD1840" s="153">
        <v>-0.11564713219</v>
      </c>
      <c r="AE1840" s="153">
        <v>-0.50152167471999998</v>
      </c>
      <c r="AF1840" s="181">
        <v>614.13358485000003</v>
      </c>
      <c r="AG1840" s="180">
        <v>117728.42284</v>
      </c>
      <c r="AH1840" s="180">
        <v>-29399.260419999999</v>
      </c>
      <c r="AI1840" s="128" t="s">
        <v>46</v>
      </c>
      <c r="AJ1840" s="128" t="s">
        <v>46</v>
      </c>
      <c r="AK1840" s="128" t="s">
        <v>46</v>
      </c>
    </row>
    <row r="1841" spans="1:37" ht="14.75" customHeight="1" x14ac:dyDescent="0.35">
      <c r="A1841" s="8"/>
      <c r="B1841" s="129">
        <v>26768800000140</v>
      </c>
      <c r="C1841" s="125" t="s">
        <v>9665</v>
      </c>
      <c r="D1841" s="122" t="s">
        <v>3552</v>
      </c>
      <c r="E1841" s="126" t="s">
        <v>522</v>
      </c>
      <c r="F1841" s="126" t="s">
        <v>114</v>
      </c>
      <c r="G1841" s="126" t="s">
        <v>115</v>
      </c>
      <c r="H1841" s="127">
        <v>1000</v>
      </c>
      <c r="I1841" s="127">
        <v>1000</v>
      </c>
      <c r="J1841" s="127">
        <v>100</v>
      </c>
      <c r="K1841" s="126" t="s">
        <v>7629</v>
      </c>
      <c r="L1841" s="126" t="s">
        <v>214</v>
      </c>
      <c r="M1841" s="153">
        <v>0.02</v>
      </c>
      <c r="N1841" s="128" t="s">
        <v>8862</v>
      </c>
      <c r="O1841" s="155">
        <v>42818</v>
      </c>
      <c r="P1841" s="153">
        <v>2.5630312268000003E-2</v>
      </c>
      <c r="Q1841" s="153">
        <v>0.23368204234000001</v>
      </c>
      <c r="R1841" s="153">
        <v>0.12181131564999999</v>
      </c>
      <c r="S1841" s="153">
        <v>0.22717230895000001</v>
      </c>
      <c r="T1841" s="153">
        <v>0.22083874914999999</v>
      </c>
      <c r="U1841" s="153">
        <v>2.1009653453000001</v>
      </c>
      <c r="V1841" s="153">
        <v>2.2552112273000002</v>
      </c>
      <c r="W1841" s="153">
        <v>0.91484483384000004</v>
      </c>
      <c r="X1841" s="153">
        <v>0.87938460223000003</v>
      </c>
      <c r="Y1841" s="153">
        <v>0.51665250417999997</v>
      </c>
      <c r="Z1841" s="153">
        <v>0.18367413338999999</v>
      </c>
      <c r="AA1841" s="153">
        <v>0.24769701707</v>
      </c>
      <c r="AB1841" s="178">
        <v>3.6975690285000001E-2</v>
      </c>
      <c r="AC1841" s="177">
        <v>0.10588416087999999</v>
      </c>
      <c r="AD1841" s="153">
        <v>-0.12728831318</v>
      </c>
      <c r="AE1841" s="153">
        <v>-0.50366987514999995</v>
      </c>
      <c r="AF1841" s="181">
        <v>193.11969836</v>
      </c>
      <c r="AG1841" s="180">
        <v>104356.94459</v>
      </c>
      <c r="AH1841" s="180">
        <v>-18699.764650000001</v>
      </c>
      <c r="AI1841" s="128" t="s">
        <v>46</v>
      </c>
      <c r="AJ1841" s="128" t="s">
        <v>46</v>
      </c>
      <c r="AK1841" s="128" t="s">
        <v>46</v>
      </c>
    </row>
    <row r="1842" spans="1:37" ht="14.75" customHeight="1" x14ac:dyDescent="0.35">
      <c r="A1842" s="8"/>
      <c r="B1842" s="129">
        <v>54699979000167</v>
      </c>
      <c r="C1842" s="125" t="s">
        <v>9666</v>
      </c>
      <c r="D1842" s="122"/>
      <c r="E1842" s="126" t="s">
        <v>524</v>
      </c>
      <c r="F1842" s="126" t="s">
        <v>163</v>
      </c>
      <c r="G1842" s="126" t="s">
        <v>3547</v>
      </c>
      <c r="H1842" s="127">
        <v>100</v>
      </c>
      <c r="I1842" s="127">
        <v>100</v>
      </c>
      <c r="J1842" s="127">
        <v>100</v>
      </c>
      <c r="K1842" s="126" t="s">
        <v>214</v>
      </c>
      <c r="L1842" s="126" t="s">
        <v>3554</v>
      </c>
      <c r="M1842" s="153">
        <v>9.0000000000000011E-3</v>
      </c>
      <c r="N1842" s="128" t="s">
        <v>46</v>
      </c>
      <c r="O1842" s="155">
        <v>45398</v>
      </c>
      <c r="P1842" s="153">
        <v>2.393970837E-2</v>
      </c>
      <c r="Q1842" s="153">
        <v>0.13097229527999998</v>
      </c>
      <c r="R1842" s="153">
        <v>0.1134864075</v>
      </c>
      <c r="S1842" s="153" t="s">
        <v>46</v>
      </c>
      <c r="T1842" s="153" t="s">
        <v>46</v>
      </c>
      <c r="U1842" s="153">
        <v>1.9623833347999999</v>
      </c>
      <c r="V1842" s="153">
        <v>1.2639832648</v>
      </c>
      <c r="W1842" s="153">
        <v>0.85232191323999995</v>
      </c>
      <c r="X1842" s="153" t="s">
        <v>46</v>
      </c>
      <c r="Y1842" s="153" t="s">
        <v>46</v>
      </c>
      <c r="Z1842" s="153">
        <v>4.2255955684999999E-2</v>
      </c>
      <c r="AA1842" s="153">
        <v>4.2565534648999995E-2</v>
      </c>
      <c r="AB1842" s="178">
        <v>-0.39211123226</v>
      </c>
      <c r="AC1842" s="177">
        <v>-0.51436261367000002</v>
      </c>
      <c r="AD1842" s="153">
        <v>-3.1636278085999996E-2</v>
      </c>
      <c r="AE1842" s="153">
        <v>-3.1636278085999996E-2</v>
      </c>
      <c r="AF1842" s="181">
        <v>1.1474526199999999</v>
      </c>
      <c r="AG1842" s="180">
        <v>116723.67598</v>
      </c>
      <c r="AH1842" s="180">
        <v>33844.646200000003</v>
      </c>
      <c r="AI1842" s="128" t="s">
        <v>46</v>
      </c>
      <c r="AJ1842" s="128" t="s">
        <v>46</v>
      </c>
      <c r="AK1842" s="128" t="s">
        <v>46</v>
      </c>
    </row>
    <row r="1843" spans="1:37" ht="14.75" customHeight="1" x14ac:dyDescent="0.35">
      <c r="A1843" s="8"/>
      <c r="B1843" s="129">
        <v>47699049000148</v>
      </c>
      <c r="C1843" s="125" t="s">
        <v>9667</v>
      </c>
      <c r="D1843" s="122"/>
      <c r="E1843" s="126" t="s">
        <v>524</v>
      </c>
      <c r="F1843" s="126" t="s">
        <v>163</v>
      </c>
      <c r="G1843" s="126" t="s">
        <v>3547</v>
      </c>
      <c r="H1843" s="127">
        <v>100</v>
      </c>
      <c r="I1843" s="127">
        <v>100</v>
      </c>
      <c r="J1843" s="127">
        <v>100</v>
      </c>
      <c r="K1843" s="126" t="s">
        <v>7591</v>
      </c>
      <c r="L1843" s="126" t="s">
        <v>9252</v>
      </c>
      <c r="M1843" s="153">
        <v>9.0000000000000011E-3</v>
      </c>
      <c r="N1843" s="128" t="s">
        <v>46</v>
      </c>
      <c r="O1843" s="155">
        <v>44837</v>
      </c>
      <c r="P1843" s="153">
        <v>2.3899756849E-2</v>
      </c>
      <c r="Q1843" s="153">
        <v>0.13038110821000001</v>
      </c>
      <c r="R1843" s="153">
        <v>0.11267397625999999</v>
      </c>
      <c r="S1843" s="153">
        <v>0.22363309039000001</v>
      </c>
      <c r="T1843" s="153" t="s">
        <v>46</v>
      </c>
      <c r="U1843" s="153">
        <v>1.9591084327999999</v>
      </c>
      <c r="V1843" s="153">
        <v>1.2582778553</v>
      </c>
      <c r="W1843" s="153">
        <v>0.84622027554000001</v>
      </c>
      <c r="X1843" s="153">
        <v>0.86568427791000002</v>
      </c>
      <c r="Y1843" s="153" t="s">
        <v>46</v>
      </c>
      <c r="Z1843" s="153">
        <v>4.2277588062E-2</v>
      </c>
      <c r="AA1843" s="153">
        <v>4.2291404396000001E-2</v>
      </c>
      <c r="AB1843" s="178">
        <v>-0.40895577571000002</v>
      </c>
      <c r="AC1843" s="177">
        <v>-0.29654695574000001</v>
      </c>
      <c r="AD1843" s="153">
        <v>-3.1734027350999998E-2</v>
      </c>
      <c r="AE1843" s="153">
        <v>-3.1734027350999998E-2</v>
      </c>
      <c r="AF1843" s="181">
        <v>1.3704544999999999</v>
      </c>
      <c r="AG1843" s="180">
        <v>110870.91838</v>
      </c>
      <c r="AH1843" s="180">
        <v>-458.72805999000002</v>
      </c>
      <c r="AI1843" s="128" t="s">
        <v>46</v>
      </c>
      <c r="AJ1843" s="128" t="s">
        <v>46</v>
      </c>
      <c r="AK1843" s="128" t="s">
        <v>46</v>
      </c>
    </row>
    <row r="1844" spans="1:37" ht="14.75" customHeight="1" x14ac:dyDescent="0.35">
      <c r="A1844" s="8"/>
      <c r="B1844" s="129">
        <v>57021822000176</v>
      </c>
      <c r="C1844" s="125" t="s">
        <v>9668</v>
      </c>
      <c r="D1844" s="122"/>
      <c r="E1844" s="126" t="s">
        <v>524</v>
      </c>
      <c r="F1844" s="126" t="s">
        <v>163</v>
      </c>
      <c r="G1844" s="126" t="s">
        <v>4397</v>
      </c>
      <c r="H1844" s="127" t="s">
        <v>46</v>
      </c>
      <c r="I1844" s="127" t="s">
        <v>46</v>
      </c>
      <c r="J1844" s="127" t="s">
        <v>46</v>
      </c>
      <c r="K1844" s="126" t="s">
        <v>46</v>
      </c>
      <c r="L1844" s="126" t="s">
        <v>46</v>
      </c>
      <c r="M1844" s="153">
        <v>1.2E-2</v>
      </c>
      <c r="N1844" s="128" t="s">
        <v>46</v>
      </c>
      <c r="O1844" s="155">
        <v>45601</v>
      </c>
      <c r="P1844" s="153">
        <v>1.3880922941000001E-2</v>
      </c>
      <c r="Q1844" s="153">
        <v>2.5851510953E-2</v>
      </c>
      <c r="R1844" s="153" t="s">
        <v>46</v>
      </c>
      <c r="S1844" s="153" t="s">
        <v>46</v>
      </c>
      <c r="T1844" s="153" t="s">
        <v>46</v>
      </c>
      <c r="U1844" s="153">
        <v>1.1378456007</v>
      </c>
      <c r="V1844" s="153">
        <v>0.24948694028999999</v>
      </c>
      <c r="W1844" s="153" t="s">
        <v>46</v>
      </c>
      <c r="X1844" s="153" t="s">
        <v>46</v>
      </c>
      <c r="Y1844" s="153" t="s">
        <v>46</v>
      </c>
      <c r="Z1844" s="153" t="s">
        <v>46</v>
      </c>
      <c r="AA1844" s="153">
        <v>3.5694977936000002E-2</v>
      </c>
      <c r="AB1844" s="178" t="s">
        <v>46</v>
      </c>
      <c r="AC1844" s="177">
        <v>-2.4148805824999999</v>
      </c>
      <c r="AD1844" s="153">
        <v>-2.2837602241999998E-2</v>
      </c>
      <c r="AE1844" s="153">
        <v>-2.2837602241999998E-2</v>
      </c>
      <c r="AF1844" s="181">
        <v>103.44615825</v>
      </c>
      <c r="AG1844" s="180">
        <v>452576.94238000002</v>
      </c>
      <c r="AH1844" s="180">
        <v>0</v>
      </c>
      <c r="AI1844" s="128" t="s">
        <v>46</v>
      </c>
      <c r="AJ1844" s="128" t="s">
        <v>46</v>
      </c>
      <c r="AK1844" s="128" t="s">
        <v>46</v>
      </c>
    </row>
    <row r="1845" spans="1:37" ht="14.75" customHeight="1" x14ac:dyDescent="0.35">
      <c r="A1845" s="8"/>
      <c r="B1845" s="129">
        <v>51250345000134</v>
      </c>
      <c r="C1845" s="125" t="s">
        <v>9669</v>
      </c>
      <c r="D1845" s="122"/>
      <c r="E1845" s="126" t="s">
        <v>2793</v>
      </c>
      <c r="F1845" s="126" t="s">
        <v>163</v>
      </c>
      <c r="G1845" s="126" t="s">
        <v>3547</v>
      </c>
      <c r="H1845" s="127">
        <v>1</v>
      </c>
      <c r="I1845" s="127">
        <v>1</v>
      </c>
      <c r="J1845" s="127">
        <v>1</v>
      </c>
      <c r="K1845" s="126" t="s">
        <v>7601</v>
      </c>
      <c r="L1845" s="126" t="s">
        <v>214</v>
      </c>
      <c r="M1845" s="153">
        <v>3.7000000000000002E-3</v>
      </c>
      <c r="N1845" s="128" t="s">
        <v>46</v>
      </c>
      <c r="O1845" s="155">
        <v>45160</v>
      </c>
      <c r="P1845" s="153">
        <v>2.2912712246999999E-2</v>
      </c>
      <c r="Q1845" s="153">
        <v>0.13502703102999999</v>
      </c>
      <c r="R1845" s="153">
        <v>0.16544943918000002</v>
      </c>
      <c r="S1845" s="153">
        <v>0.33119081074999995</v>
      </c>
      <c r="T1845" s="153" t="s">
        <v>46</v>
      </c>
      <c r="U1845" s="153">
        <v>1.8781985134000001</v>
      </c>
      <c r="V1845" s="153">
        <v>1.3031145796999999</v>
      </c>
      <c r="W1845" s="153">
        <v>1.2425821351000002</v>
      </c>
      <c r="X1845" s="153">
        <v>1.2820404948000002</v>
      </c>
      <c r="Y1845" s="153" t="s">
        <v>46</v>
      </c>
      <c r="Z1845" s="153">
        <v>1.9616222209E-2</v>
      </c>
      <c r="AA1845" s="153">
        <v>1.7398022780000001E-2</v>
      </c>
      <c r="AB1845" s="178">
        <v>1.4738353930999999</v>
      </c>
      <c r="AC1845" s="177">
        <v>1.5213691547999999</v>
      </c>
      <c r="AD1845" s="153">
        <v>-7.8440682078000003E-3</v>
      </c>
      <c r="AE1845" s="153">
        <v>-7.8440682078000003E-3</v>
      </c>
      <c r="AF1845" s="181">
        <v>1.3461920000000001</v>
      </c>
      <c r="AG1845" s="180">
        <v>798968.18249000004</v>
      </c>
      <c r="AH1845" s="180">
        <v>652978.76549000002</v>
      </c>
      <c r="AI1845" s="128" t="s">
        <v>46</v>
      </c>
      <c r="AJ1845" s="128" t="s">
        <v>46</v>
      </c>
      <c r="AK1845" s="128" t="s">
        <v>46</v>
      </c>
    </row>
    <row r="1846" spans="1:37" ht="14.75" customHeight="1" x14ac:dyDescent="0.35">
      <c r="A1846" s="8"/>
      <c r="B1846" s="129">
        <v>55228297000139</v>
      </c>
      <c r="C1846" s="125" t="s">
        <v>9670</v>
      </c>
      <c r="D1846" s="122"/>
      <c r="E1846" s="126" t="s">
        <v>2793</v>
      </c>
      <c r="F1846" s="126" t="s">
        <v>163</v>
      </c>
      <c r="G1846" s="126" t="s">
        <v>3547</v>
      </c>
      <c r="H1846" s="127">
        <v>500</v>
      </c>
      <c r="I1846" s="127">
        <v>500</v>
      </c>
      <c r="J1846" s="127">
        <v>500</v>
      </c>
      <c r="K1846" s="126" t="s">
        <v>214</v>
      </c>
      <c r="L1846" s="126" t="s">
        <v>3554</v>
      </c>
      <c r="M1846" s="153">
        <v>3.7000000000000002E-3</v>
      </c>
      <c r="N1846" s="128" t="s">
        <v>46</v>
      </c>
      <c r="O1846" s="155">
        <v>45470</v>
      </c>
      <c r="P1846" s="153">
        <v>2.2272686215999999E-2</v>
      </c>
      <c r="Q1846" s="153">
        <v>0.12658712762000002</v>
      </c>
      <c r="R1846" s="153">
        <v>9.2472755527999995E-2</v>
      </c>
      <c r="S1846" s="153" t="s">
        <v>46</v>
      </c>
      <c r="T1846" s="153" t="s">
        <v>46</v>
      </c>
      <c r="U1846" s="153">
        <v>1.8257343646999999</v>
      </c>
      <c r="V1846" s="153">
        <v>1.221663028</v>
      </c>
      <c r="W1846" s="153">
        <v>0.69450216681999999</v>
      </c>
      <c r="X1846" s="153" t="s">
        <v>46</v>
      </c>
      <c r="Y1846" s="153" t="s">
        <v>46</v>
      </c>
      <c r="Z1846" s="153">
        <v>4.9443181324000003E-2</v>
      </c>
      <c r="AA1846" s="153">
        <v>4.6261821304E-2</v>
      </c>
      <c r="AB1846" s="178">
        <v>-0.70632359984000004</v>
      </c>
      <c r="AC1846" s="177">
        <v>-0.61362589392</v>
      </c>
      <c r="AD1846" s="153">
        <v>-4.5700206260000001E-2</v>
      </c>
      <c r="AE1846" s="153">
        <v>-4.5700206260000001E-2</v>
      </c>
      <c r="AF1846" s="181">
        <v>1.120463</v>
      </c>
      <c r="AG1846" s="180">
        <v>23396.002680000001</v>
      </c>
      <c r="AH1846" s="180">
        <v>6998.3089300000001</v>
      </c>
      <c r="AI1846" s="128" t="s">
        <v>46</v>
      </c>
      <c r="AJ1846" s="128" t="s">
        <v>46</v>
      </c>
      <c r="AK1846" s="128" t="s">
        <v>46</v>
      </c>
    </row>
    <row r="1847" spans="1:37" ht="14.75" customHeight="1" x14ac:dyDescent="0.35">
      <c r="A1847" s="8"/>
      <c r="B1847" s="129">
        <v>42698907000116</v>
      </c>
      <c r="C1847" s="125" t="s">
        <v>9671</v>
      </c>
      <c r="D1847" s="122"/>
      <c r="E1847" s="126" t="s">
        <v>2793</v>
      </c>
      <c r="F1847" s="126" t="s">
        <v>163</v>
      </c>
      <c r="G1847" s="126" t="s">
        <v>3547</v>
      </c>
      <c r="H1847" s="127">
        <v>1000</v>
      </c>
      <c r="I1847" s="127">
        <v>1000</v>
      </c>
      <c r="J1847" s="127">
        <v>1000</v>
      </c>
      <c r="K1847" s="126" t="s">
        <v>223</v>
      </c>
      <c r="L1847" s="126" t="s">
        <v>224</v>
      </c>
      <c r="M1847" s="153">
        <v>1.5E-3</v>
      </c>
      <c r="N1847" s="128" t="s">
        <v>46</v>
      </c>
      <c r="O1847" s="155">
        <v>44729</v>
      </c>
      <c r="P1847" s="153">
        <v>1.2822756649000001E-2</v>
      </c>
      <c r="Q1847" s="153">
        <v>0.12101484678</v>
      </c>
      <c r="R1847" s="153">
        <v>0.14103675759000001</v>
      </c>
      <c r="S1847" s="153">
        <v>0.23354472424</v>
      </c>
      <c r="T1847" s="153">
        <v>0.41982525961</v>
      </c>
      <c r="U1847" s="153">
        <v>1.0511057013</v>
      </c>
      <c r="V1847" s="153">
        <v>1.1678862372000001</v>
      </c>
      <c r="W1847" s="153">
        <v>1.0592345084999999</v>
      </c>
      <c r="X1847" s="153">
        <v>0.90405223849999994</v>
      </c>
      <c r="Y1847" s="153">
        <v>0.98218167113999999</v>
      </c>
      <c r="Z1847" s="153">
        <v>2.5158023536999998E-2</v>
      </c>
      <c r="AA1847" s="153">
        <v>2.2200103975E-2</v>
      </c>
      <c r="AB1847" s="178">
        <v>0.29054728888999998</v>
      </c>
      <c r="AC1847" s="177">
        <v>-0.36717080472000002</v>
      </c>
      <c r="AD1847" s="153">
        <v>-1.0466936967000001E-2</v>
      </c>
      <c r="AE1847" s="153">
        <v>-1.9883772764E-2</v>
      </c>
      <c r="AF1847" s="181">
        <v>1.4409479999999999</v>
      </c>
      <c r="AG1847" s="180">
        <v>113248.70731</v>
      </c>
      <c r="AH1847" s="180">
        <v>25964.650239999999</v>
      </c>
      <c r="AI1847" s="128" t="s">
        <v>46</v>
      </c>
      <c r="AJ1847" s="128" t="s">
        <v>46</v>
      </c>
      <c r="AK1847" s="128" t="s">
        <v>46</v>
      </c>
    </row>
    <row r="1848" spans="1:37" ht="14.75" customHeight="1" x14ac:dyDescent="0.35">
      <c r="A1848" s="8"/>
      <c r="B1848" s="129">
        <v>54022134000132</v>
      </c>
      <c r="C1848" s="125" t="s">
        <v>9672</v>
      </c>
      <c r="D1848" s="122"/>
      <c r="E1848" s="126" t="s">
        <v>5733</v>
      </c>
      <c r="F1848" s="126" t="s">
        <v>163</v>
      </c>
      <c r="G1848" s="126" t="s">
        <v>4598</v>
      </c>
      <c r="H1848" s="127" t="s">
        <v>46</v>
      </c>
      <c r="I1848" s="127" t="s">
        <v>46</v>
      </c>
      <c r="J1848" s="127" t="s">
        <v>46</v>
      </c>
      <c r="K1848" s="126" t="s">
        <v>215</v>
      </c>
      <c r="L1848" s="126" t="s">
        <v>215</v>
      </c>
      <c r="M1848" s="153">
        <v>3.4999999999999996E-3</v>
      </c>
      <c r="N1848" s="128" t="s">
        <v>46</v>
      </c>
      <c r="O1848" s="155">
        <v>45386</v>
      </c>
      <c r="P1848" s="153">
        <v>1.2042693158999999E-2</v>
      </c>
      <c r="Q1848" s="153">
        <v>0.10400801681000001</v>
      </c>
      <c r="R1848" s="153">
        <v>0.13097695934</v>
      </c>
      <c r="S1848" s="153" t="s">
        <v>46</v>
      </c>
      <c r="T1848" s="153" t="s">
        <v>46</v>
      </c>
      <c r="U1848" s="153">
        <v>0.98716241638000002</v>
      </c>
      <c r="V1848" s="153">
        <v>1.003757263</v>
      </c>
      <c r="W1848" s="153">
        <v>0.98368196716</v>
      </c>
      <c r="X1848" s="153" t="s">
        <v>46</v>
      </c>
      <c r="Y1848" s="153" t="s">
        <v>46</v>
      </c>
      <c r="Z1848" s="153">
        <v>1.3128425510999999E-3</v>
      </c>
      <c r="AA1848" s="153">
        <v>1.3140430420999999E-3</v>
      </c>
      <c r="AB1848" s="178">
        <v>-2.0528822831000002</v>
      </c>
      <c r="AC1848" s="177">
        <v>-0.25042485834</v>
      </c>
      <c r="AD1848" s="153">
        <v>0</v>
      </c>
      <c r="AE1848" s="153">
        <v>0</v>
      </c>
      <c r="AF1848" s="181">
        <v>1.1900817699999999</v>
      </c>
      <c r="AG1848" s="180">
        <v>760404.85207000002</v>
      </c>
      <c r="AH1848" s="180">
        <v>55901.732750000003</v>
      </c>
      <c r="AI1848" s="128" t="s">
        <v>46</v>
      </c>
      <c r="AJ1848" s="128" t="s">
        <v>46</v>
      </c>
      <c r="AK1848" s="128" t="s">
        <v>46</v>
      </c>
    </row>
    <row r="1849" spans="1:37" ht="14.75" customHeight="1" x14ac:dyDescent="0.35">
      <c r="A1849" s="8"/>
      <c r="B1849" s="129">
        <v>24325422000103</v>
      </c>
      <c r="C1849" s="125" t="s">
        <v>9673</v>
      </c>
      <c r="D1849" s="122" t="s">
        <v>3393</v>
      </c>
      <c r="E1849" s="126" t="s">
        <v>7944</v>
      </c>
      <c r="F1849" s="126" t="s">
        <v>114</v>
      </c>
      <c r="G1849" s="126" t="s">
        <v>115</v>
      </c>
      <c r="H1849" s="127">
        <v>100</v>
      </c>
      <c r="I1849" s="127">
        <v>100</v>
      </c>
      <c r="J1849" s="127">
        <v>100</v>
      </c>
      <c r="K1849" s="126" t="s">
        <v>7601</v>
      </c>
      <c r="L1849" s="126" t="s">
        <v>214</v>
      </c>
      <c r="M1849" s="153">
        <v>0.02</v>
      </c>
      <c r="N1849" s="128" t="s">
        <v>9674</v>
      </c>
      <c r="O1849" s="155">
        <v>42439</v>
      </c>
      <c r="P1849" s="153">
        <v>-3.9733895163999999E-2</v>
      </c>
      <c r="Q1849" s="153">
        <v>5.0743477582999998E-2</v>
      </c>
      <c r="R1849" s="153">
        <v>-7.6763786819000002E-3</v>
      </c>
      <c r="S1849" s="153">
        <v>-4.9109820974999996E-2</v>
      </c>
      <c r="T1849" s="153">
        <v>-0.12755982290000001</v>
      </c>
      <c r="U1849" s="153">
        <v>-3.2570628051999999</v>
      </c>
      <c r="V1849" s="153">
        <v>0.48971354071999995</v>
      </c>
      <c r="W1849" s="153">
        <v>-5.7652241435000001E-2</v>
      </c>
      <c r="X1849" s="153">
        <v>-0.19010424545999999</v>
      </c>
      <c r="Y1849" s="153">
        <v>-0.29842635039999998</v>
      </c>
      <c r="Z1849" s="153">
        <v>0.14452585313999999</v>
      </c>
      <c r="AA1849" s="153">
        <v>0.17246436881000002</v>
      </c>
      <c r="AB1849" s="178">
        <v>-0.79952056183999998</v>
      </c>
      <c r="AC1849" s="177">
        <v>0.22722527168000001</v>
      </c>
      <c r="AD1849" s="153">
        <v>-0.11064181013</v>
      </c>
      <c r="AE1849" s="153">
        <v>-0.41903894633999994</v>
      </c>
      <c r="AF1849" s="181">
        <v>2.8787367000000001</v>
      </c>
      <c r="AG1849" s="180">
        <v>82736.320160000003</v>
      </c>
      <c r="AH1849" s="180">
        <v>-18837.66387</v>
      </c>
      <c r="AI1849" s="128" t="s">
        <v>46</v>
      </c>
      <c r="AJ1849" s="128" t="s">
        <v>46</v>
      </c>
      <c r="AK1849" s="128" t="s">
        <v>46</v>
      </c>
    </row>
    <row r="1850" spans="1:37" ht="14.75" customHeight="1" x14ac:dyDescent="0.35">
      <c r="A1850" s="8"/>
      <c r="B1850" s="129">
        <v>32295931000150</v>
      </c>
      <c r="C1850" s="125" t="s">
        <v>9675</v>
      </c>
      <c r="D1850" s="122" t="s">
        <v>3393</v>
      </c>
      <c r="E1850" s="126" t="s">
        <v>5741</v>
      </c>
      <c r="F1850" s="126" t="s">
        <v>114</v>
      </c>
      <c r="G1850" s="126" t="s">
        <v>115</v>
      </c>
      <c r="H1850" s="127">
        <v>10000</v>
      </c>
      <c r="I1850" s="127">
        <v>5000</v>
      </c>
      <c r="J1850" s="127">
        <v>5000</v>
      </c>
      <c r="K1850" s="126" t="s">
        <v>214</v>
      </c>
      <c r="L1850" s="126" t="s">
        <v>3556</v>
      </c>
      <c r="M1850" s="153">
        <v>1.8700000000000001E-2</v>
      </c>
      <c r="N1850" s="128" t="s">
        <v>9676</v>
      </c>
      <c r="O1850" s="155">
        <v>43462</v>
      </c>
      <c r="P1850" s="153">
        <v>9.2545994829999999E-3</v>
      </c>
      <c r="Q1850" s="153">
        <v>0.36360002923000001</v>
      </c>
      <c r="R1850" s="153">
        <v>0.19270393402</v>
      </c>
      <c r="S1850" s="153">
        <v>0.32794392166000003</v>
      </c>
      <c r="T1850" s="153">
        <v>0.42515520643000004</v>
      </c>
      <c r="U1850" s="153">
        <v>0.75861708570999997</v>
      </c>
      <c r="V1850" s="153">
        <v>3.5090196062000003</v>
      </c>
      <c r="W1850" s="153">
        <v>1.4472727558</v>
      </c>
      <c r="X1850" s="153">
        <v>1.2694717786</v>
      </c>
      <c r="Y1850" s="153">
        <v>0.99465108775999989</v>
      </c>
      <c r="Z1850" s="153">
        <v>0.21221510423000001</v>
      </c>
      <c r="AA1850" s="153">
        <v>0.27613219134</v>
      </c>
      <c r="AB1850" s="178">
        <v>0.3619268974</v>
      </c>
      <c r="AC1850" s="177">
        <v>0.34428261844000002</v>
      </c>
      <c r="AD1850" s="153">
        <v>-0.14948809260000001</v>
      </c>
      <c r="AE1850" s="153">
        <v>-0.45549260629999999</v>
      </c>
      <c r="AF1850" s="181">
        <v>2.5134308000000001</v>
      </c>
      <c r="AG1850" s="180">
        <v>25789.596649999999</v>
      </c>
      <c r="AH1850" s="180">
        <v>-538.07793000000004</v>
      </c>
      <c r="AI1850" s="128" t="s">
        <v>46</v>
      </c>
      <c r="AJ1850" s="128" t="s">
        <v>46</v>
      </c>
      <c r="AK1850" s="128" t="s">
        <v>46</v>
      </c>
    </row>
    <row r="1851" spans="1:37" ht="14.75" customHeight="1" x14ac:dyDescent="0.35">
      <c r="A1851" s="8"/>
      <c r="B1851" s="129">
        <v>34774472000113</v>
      </c>
      <c r="C1851" s="125" t="s">
        <v>9677</v>
      </c>
      <c r="D1851" s="122"/>
      <c r="E1851" s="126" t="s">
        <v>7453</v>
      </c>
      <c r="F1851" s="126" t="s">
        <v>114</v>
      </c>
      <c r="G1851" s="126" t="s">
        <v>115</v>
      </c>
      <c r="H1851" s="127">
        <v>1000000</v>
      </c>
      <c r="I1851" s="127">
        <v>100</v>
      </c>
      <c r="J1851" s="127">
        <v>100</v>
      </c>
      <c r="K1851" s="126" t="s">
        <v>8021</v>
      </c>
      <c r="L1851" s="126" t="s">
        <v>7434</v>
      </c>
      <c r="M1851" s="153">
        <v>5.1999999999999998E-3</v>
      </c>
      <c r="N1851" s="128" t="s">
        <v>46</v>
      </c>
      <c r="O1851" s="155">
        <v>43781</v>
      </c>
      <c r="P1851" s="153">
        <v>2.6274844761999996E-2</v>
      </c>
      <c r="Q1851" s="153">
        <v>0.24498631224</v>
      </c>
      <c r="R1851" s="153">
        <v>0.10976271672999999</v>
      </c>
      <c r="S1851" s="153">
        <v>0.19561612711999998</v>
      </c>
      <c r="T1851" s="153">
        <v>0.24313875740000002</v>
      </c>
      <c r="U1851" s="153">
        <v>2.1537988971999997</v>
      </c>
      <c r="V1851" s="153">
        <v>2.3643061159999998</v>
      </c>
      <c r="W1851" s="153">
        <v>0.82435571613999992</v>
      </c>
      <c r="X1851" s="153">
        <v>0.7572305398100001</v>
      </c>
      <c r="Y1851" s="153">
        <v>0.56882339877999999</v>
      </c>
      <c r="Z1851" s="153">
        <v>0.14104083792</v>
      </c>
      <c r="AA1851" s="153">
        <v>0.24929153622</v>
      </c>
      <c r="AB1851" s="178">
        <v>-7.7598183791999994E-2</v>
      </c>
      <c r="AC1851" s="177">
        <v>-0.22362533308999999</v>
      </c>
      <c r="AD1851" s="153">
        <v>-0.12045338707999999</v>
      </c>
      <c r="AE1851" s="153">
        <v>-0.48880096281000002</v>
      </c>
      <c r="AF1851" s="181">
        <v>10.061576000000001</v>
      </c>
      <c r="AG1851" s="180">
        <v>64897.017659999998</v>
      </c>
      <c r="AH1851" s="180">
        <v>0</v>
      </c>
      <c r="AI1851" s="128" t="s">
        <v>46</v>
      </c>
      <c r="AJ1851" s="128" t="s">
        <v>46</v>
      </c>
      <c r="AK1851" s="128" t="s">
        <v>46</v>
      </c>
    </row>
    <row r="1852" spans="1:37" ht="14.75" customHeight="1" x14ac:dyDescent="0.35">
      <c r="A1852" s="8"/>
      <c r="B1852" s="129">
        <v>39331785000110</v>
      </c>
      <c r="C1852" s="125" t="s">
        <v>9678</v>
      </c>
      <c r="D1852" s="122"/>
      <c r="E1852" s="126" t="s">
        <v>9143</v>
      </c>
      <c r="F1852" s="126" t="s">
        <v>114</v>
      </c>
      <c r="G1852" s="126" t="s">
        <v>115</v>
      </c>
      <c r="H1852" s="127" t="s">
        <v>46</v>
      </c>
      <c r="I1852" s="127" t="s">
        <v>46</v>
      </c>
      <c r="J1852" s="127" t="s">
        <v>46</v>
      </c>
      <c r="K1852" s="126" t="s">
        <v>7615</v>
      </c>
      <c r="L1852" s="126" t="s">
        <v>220</v>
      </c>
      <c r="M1852" s="153">
        <v>0.01</v>
      </c>
      <c r="N1852" s="128" t="s">
        <v>46</v>
      </c>
      <c r="O1852" s="155">
        <v>44337</v>
      </c>
      <c r="P1852" s="153">
        <v>9.8297206787000008E-3</v>
      </c>
      <c r="Q1852" s="153">
        <v>0.21870896001999998</v>
      </c>
      <c r="R1852" s="153">
        <v>0.16732628431999999</v>
      </c>
      <c r="S1852" s="153">
        <v>0.10556164859</v>
      </c>
      <c r="T1852" s="153">
        <v>0.16750145598999999</v>
      </c>
      <c r="U1852" s="153">
        <v>0.80576086175000006</v>
      </c>
      <c r="V1852" s="153">
        <v>2.1107094803000002</v>
      </c>
      <c r="W1852" s="153">
        <v>1.2566778869999999</v>
      </c>
      <c r="X1852" s="153">
        <v>0.40862941786999996</v>
      </c>
      <c r="Y1852" s="153">
        <v>0.39186984629999999</v>
      </c>
      <c r="Z1852" s="153">
        <v>0.14044212598</v>
      </c>
      <c r="AA1852" s="153">
        <v>0.15188782333</v>
      </c>
      <c r="AB1852" s="178">
        <v>0.28857259021999998</v>
      </c>
      <c r="AC1852" s="177">
        <v>-0.41583878325000001</v>
      </c>
      <c r="AD1852" s="153">
        <v>-8.3176571662000001E-2</v>
      </c>
      <c r="AE1852" s="153">
        <v>-0.21515175413000001</v>
      </c>
      <c r="AF1852" s="181">
        <v>115.254576</v>
      </c>
      <c r="AG1852" s="180">
        <v>11525.4576</v>
      </c>
      <c r="AH1852" s="180">
        <v>0</v>
      </c>
      <c r="AI1852" s="128" t="s">
        <v>46</v>
      </c>
      <c r="AJ1852" s="128" t="s">
        <v>46</v>
      </c>
      <c r="AK1852" s="128" t="s">
        <v>46</v>
      </c>
    </row>
    <row r="1853" spans="1:37" ht="14.75" customHeight="1" x14ac:dyDescent="0.35">
      <c r="A1853" s="8"/>
      <c r="B1853" s="129">
        <v>42280143000144</v>
      </c>
      <c r="C1853" s="125" t="s">
        <v>9679</v>
      </c>
      <c r="D1853" s="122"/>
      <c r="E1853" s="126" t="s">
        <v>7418</v>
      </c>
      <c r="F1853" s="126" t="s">
        <v>114</v>
      </c>
      <c r="G1853" s="126" t="s">
        <v>115</v>
      </c>
      <c r="H1853" s="127">
        <v>100</v>
      </c>
      <c r="I1853" s="127">
        <v>100</v>
      </c>
      <c r="J1853" s="127">
        <v>100</v>
      </c>
      <c r="K1853" s="126" t="s">
        <v>216</v>
      </c>
      <c r="L1853" s="126" t="s">
        <v>224</v>
      </c>
      <c r="M1853" s="153">
        <v>1.4999999999999999E-2</v>
      </c>
      <c r="N1853" s="128" t="s">
        <v>46</v>
      </c>
      <c r="O1853" s="155">
        <v>44439</v>
      </c>
      <c r="P1853" s="153">
        <v>5.9112627568999997E-3</v>
      </c>
      <c r="Q1853" s="153">
        <v>3.6621805686E-2</v>
      </c>
      <c r="R1853" s="153">
        <v>0.20552490339999999</v>
      </c>
      <c r="S1853" s="153">
        <v>0.93193068440999993</v>
      </c>
      <c r="T1853" s="153">
        <v>0.94716175042000006</v>
      </c>
      <c r="U1853" s="153">
        <v>0.48455742829999998</v>
      </c>
      <c r="V1853" s="153">
        <v>0.35342855839999998</v>
      </c>
      <c r="W1853" s="153">
        <v>1.5435626410000001</v>
      </c>
      <c r="X1853" s="153">
        <v>3.6075061171999998</v>
      </c>
      <c r="Y1853" s="153">
        <v>2.2158859896000003</v>
      </c>
      <c r="Z1853" s="153">
        <v>0.18053205303999997</v>
      </c>
      <c r="AA1853" s="153">
        <v>0.19566391197000002</v>
      </c>
      <c r="AB1853" s="178">
        <v>0.45187320048000001</v>
      </c>
      <c r="AC1853" s="177">
        <v>2.3668902211000001E-2</v>
      </c>
      <c r="AD1853" s="153">
        <v>-0.19879683852999999</v>
      </c>
      <c r="AE1853" s="153">
        <v>-0.36986265086000003</v>
      </c>
      <c r="AF1853" s="181">
        <v>149.90922169999999</v>
      </c>
      <c r="AG1853" s="180">
        <v>37784.957470000001</v>
      </c>
      <c r="AH1853" s="180">
        <v>-9974.7399700000005</v>
      </c>
      <c r="AI1853" s="128" t="s">
        <v>46</v>
      </c>
      <c r="AJ1853" s="128" t="s">
        <v>46</v>
      </c>
      <c r="AK1853" s="128" t="s">
        <v>46</v>
      </c>
    </row>
    <row r="1854" spans="1:37" ht="14.75" customHeight="1" x14ac:dyDescent="0.35">
      <c r="A1854" s="8"/>
      <c r="B1854" s="129">
        <v>40755318000105</v>
      </c>
      <c r="C1854" s="125" t="s">
        <v>9680</v>
      </c>
      <c r="D1854" s="122"/>
      <c r="E1854" s="126" t="s">
        <v>7418</v>
      </c>
      <c r="F1854" s="126" t="s">
        <v>114</v>
      </c>
      <c r="G1854" s="126" t="s">
        <v>4426</v>
      </c>
      <c r="H1854" s="127">
        <v>500</v>
      </c>
      <c r="I1854" s="127">
        <v>100</v>
      </c>
      <c r="J1854" s="127">
        <v>100</v>
      </c>
      <c r="K1854" s="126" t="s">
        <v>216</v>
      </c>
      <c r="L1854" s="126" t="s">
        <v>7459</v>
      </c>
      <c r="M1854" s="153">
        <v>8.0000000000000002E-3</v>
      </c>
      <c r="N1854" s="128" t="s">
        <v>46</v>
      </c>
      <c r="O1854" s="155">
        <v>44362</v>
      </c>
      <c r="P1854" s="153">
        <v>3.0160029428000001E-2</v>
      </c>
      <c r="Q1854" s="153">
        <v>0.19975827422999998</v>
      </c>
      <c r="R1854" s="153">
        <v>0.26191961945999997</v>
      </c>
      <c r="S1854" s="153">
        <v>0.81349447801999997</v>
      </c>
      <c r="T1854" s="153">
        <v>1.5432745548</v>
      </c>
      <c r="U1854" s="153">
        <v>2.4722748587000001</v>
      </c>
      <c r="V1854" s="153">
        <v>1.9278208042</v>
      </c>
      <c r="W1854" s="153">
        <v>1.9671063354</v>
      </c>
      <c r="X1854" s="153">
        <v>3.1490392524999997</v>
      </c>
      <c r="Y1854" s="153">
        <v>3.6104925718000001</v>
      </c>
      <c r="Z1854" s="153">
        <v>0.20665923935</v>
      </c>
      <c r="AA1854" s="153">
        <v>0.25855000062</v>
      </c>
      <c r="AB1854" s="178">
        <v>0.66867097698</v>
      </c>
      <c r="AC1854" s="177">
        <v>3.4124991064E-2</v>
      </c>
      <c r="AD1854" s="153">
        <v>-0.21846901176</v>
      </c>
      <c r="AE1854" s="153">
        <v>-0.48715288092999998</v>
      </c>
      <c r="AF1854" s="181">
        <v>144.4784813</v>
      </c>
      <c r="AG1854" s="180">
        <v>37903.42785</v>
      </c>
      <c r="AH1854" s="180">
        <v>-1906.67398</v>
      </c>
      <c r="AI1854" s="128" t="s">
        <v>46</v>
      </c>
      <c r="AJ1854" s="128" t="s">
        <v>46</v>
      </c>
      <c r="AK1854" s="128" t="s">
        <v>46</v>
      </c>
    </row>
    <row r="1855" spans="1:37" ht="14.75" customHeight="1" x14ac:dyDescent="0.35">
      <c r="A1855" s="8"/>
      <c r="B1855" s="129">
        <v>38542735000110</v>
      </c>
      <c r="C1855" s="125" t="s">
        <v>9681</v>
      </c>
      <c r="D1855" s="122"/>
      <c r="E1855" s="126" t="s">
        <v>7418</v>
      </c>
      <c r="F1855" s="126" t="s">
        <v>114</v>
      </c>
      <c r="G1855" s="126" t="s">
        <v>4426</v>
      </c>
      <c r="H1855" s="127">
        <v>500</v>
      </c>
      <c r="I1855" s="127">
        <v>100</v>
      </c>
      <c r="J1855" s="127">
        <v>100</v>
      </c>
      <c r="K1855" s="126" t="s">
        <v>216</v>
      </c>
      <c r="L1855" s="126" t="s">
        <v>7459</v>
      </c>
      <c r="M1855" s="153">
        <v>0.01</v>
      </c>
      <c r="N1855" s="128" t="s">
        <v>46</v>
      </c>
      <c r="O1855" s="155">
        <v>44175</v>
      </c>
      <c r="P1855" s="153">
        <v>4.5342039867999999E-2</v>
      </c>
      <c r="Q1855" s="153">
        <v>0.27332395057999997</v>
      </c>
      <c r="R1855" s="153">
        <v>0.53849160217000003</v>
      </c>
      <c r="S1855" s="153">
        <v>1.0130391876</v>
      </c>
      <c r="T1855" s="153">
        <v>1.3656601734</v>
      </c>
      <c r="U1855" s="153">
        <v>3.7167730712999996</v>
      </c>
      <c r="V1855" s="153">
        <v>2.6377860955000001</v>
      </c>
      <c r="W1855" s="153">
        <v>4.0442569530999997</v>
      </c>
      <c r="X1855" s="153">
        <v>3.9214773456000001</v>
      </c>
      <c r="Y1855" s="153">
        <v>3.1949635248999999</v>
      </c>
      <c r="Z1855" s="153">
        <v>0.26342012970000001</v>
      </c>
      <c r="AA1855" s="153">
        <v>0.34785448831999999</v>
      </c>
      <c r="AB1855" s="178">
        <v>1.5457571043</v>
      </c>
      <c r="AC1855" s="177">
        <v>-7.0525295522999999E-4</v>
      </c>
      <c r="AD1855" s="153">
        <v>-0.25479252486999998</v>
      </c>
      <c r="AE1855" s="153">
        <v>-0.61822947307999998</v>
      </c>
      <c r="AF1855" s="181">
        <v>121.5167301</v>
      </c>
      <c r="AG1855" s="180">
        <v>22541.73603</v>
      </c>
      <c r="AH1855" s="180">
        <v>3697.4441499999998</v>
      </c>
      <c r="AI1855" s="128" t="s">
        <v>46</v>
      </c>
      <c r="AJ1855" s="128" t="s">
        <v>46</v>
      </c>
      <c r="AK1855" s="128" t="s">
        <v>46</v>
      </c>
    </row>
    <row r="1856" spans="1:37" ht="14.75" customHeight="1" x14ac:dyDescent="0.35">
      <c r="A1856" s="8"/>
      <c r="B1856" s="129">
        <v>48899234000149</v>
      </c>
      <c r="C1856" s="125" t="s">
        <v>9682</v>
      </c>
      <c r="D1856" s="122"/>
      <c r="E1856" s="126" t="s">
        <v>8741</v>
      </c>
      <c r="F1856" s="126" t="s">
        <v>163</v>
      </c>
      <c r="G1856" s="126" t="s">
        <v>3566</v>
      </c>
      <c r="H1856" s="127">
        <v>1000</v>
      </c>
      <c r="I1856" s="127">
        <v>500</v>
      </c>
      <c r="J1856" s="127">
        <v>500</v>
      </c>
      <c r="K1856" s="126" t="s">
        <v>215</v>
      </c>
      <c r="L1856" s="126" t="s">
        <v>216</v>
      </c>
      <c r="M1856" s="153">
        <v>6.9999999999999993E-3</v>
      </c>
      <c r="N1856" s="128" t="s">
        <v>7506</v>
      </c>
      <c r="O1856" s="155">
        <v>44924</v>
      </c>
      <c r="P1856" s="153">
        <v>1.1385085026999999E-2</v>
      </c>
      <c r="Q1856" s="153">
        <v>0.10114731009</v>
      </c>
      <c r="R1856" s="153">
        <v>0.13099124106999999</v>
      </c>
      <c r="S1856" s="153">
        <v>0.25163297630999998</v>
      </c>
      <c r="T1856" s="153" t="s">
        <v>46</v>
      </c>
      <c r="U1856" s="153">
        <v>0.93325702957000001</v>
      </c>
      <c r="V1856" s="153">
        <v>0.97614924561999994</v>
      </c>
      <c r="W1856" s="153">
        <v>0.98378922790000001</v>
      </c>
      <c r="X1856" s="153">
        <v>0.97407190957000001</v>
      </c>
      <c r="Y1856" s="153" t="s">
        <v>46</v>
      </c>
      <c r="Z1856" s="153">
        <v>3.403783673E-3</v>
      </c>
      <c r="AA1856" s="153">
        <v>4.8003713020999999E-3</v>
      </c>
      <c r="AB1856" s="178">
        <v>-0.56772395973000001</v>
      </c>
      <c r="AC1856" s="177">
        <v>-0.52622970494999999</v>
      </c>
      <c r="AD1856" s="153">
        <v>-4.4069560984999999E-4</v>
      </c>
      <c r="AE1856" s="153">
        <v>-2.6189254768999998E-3</v>
      </c>
      <c r="AF1856" s="181">
        <v>1.3744784999999999</v>
      </c>
      <c r="AG1856" s="180">
        <v>75468.988559999998</v>
      </c>
      <c r="AH1856" s="180">
        <v>16311.676939999999</v>
      </c>
      <c r="AI1856" s="128" t="s">
        <v>46</v>
      </c>
      <c r="AJ1856" s="128" t="s">
        <v>46</v>
      </c>
      <c r="AK1856" s="128" t="s">
        <v>46</v>
      </c>
    </row>
    <row r="1857" spans="1:37" ht="14.75" customHeight="1" x14ac:dyDescent="0.35">
      <c r="A1857" s="8"/>
      <c r="B1857" s="129">
        <v>44211851000159</v>
      </c>
      <c r="C1857" s="125" t="s">
        <v>9683</v>
      </c>
      <c r="D1857" s="122"/>
      <c r="E1857" s="126" t="s">
        <v>8741</v>
      </c>
      <c r="F1857" s="126" t="s">
        <v>163</v>
      </c>
      <c r="G1857" s="126" t="s">
        <v>3570</v>
      </c>
      <c r="H1857" s="127">
        <v>1000</v>
      </c>
      <c r="I1857" s="127">
        <v>500</v>
      </c>
      <c r="J1857" s="127">
        <v>500</v>
      </c>
      <c r="K1857" s="126" t="s">
        <v>215</v>
      </c>
      <c r="L1857" s="126" t="s">
        <v>215</v>
      </c>
      <c r="M1857" s="153">
        <v>4.0000000000000001E-3</v>
      </c>
      <c r="N1857" s="128" t="s">
        <v>46</v>
      </c>
      <c r="O1857" s="155">
        <v>44559</v>
      </c>
      <c r="P1857" s="153">
        <v>1.2212055103999999E-2</v>
      </c>
      <c r="Q1857" s="153">
        <v>0.10444864021000001</v>
      </c>
      <c r="R1857" s="153">
        <v>0.13420980221000001</v>
      </c>
      <c r="S1857" s="153">
        <v>0.26947293206</v>
      </c>
      <c r="T1857" s="153">
        <v>0.43843158103999996</v>
      </c>
      <c r="U1857" s="153">
        <v>1.0010453364</v>
      </c>
      <c r="V1857" s="153">
        <v>1.0080096172999999</v>
      </c>
      <c r="W1857" s="153">
        <v>1.0079617278000002</v>
      </c>
      <c r="X1857" s="153">
        <v>1.0431304249</v>
      </c>
      <c r="Y1857" s="153">
        <v>1.0257111811999999</v>
      </c>
      <c r="Z1857" s="153">
        <v>1.0038881071E-3</v>
      </c>
      <c r="AA1857" s="153">
        <v>1.1306517446E-3</v>
      </c>
      <c r="AB1857" s="178">
        <v>2.1053281643999999</v>
      </c>
      <c r="AC1857" s="177">
        <v>2.8113980618999999</v>
      </c>
      <c r="AD1857" s="153">
        <v>0</v>
      </c>
      <c r="AE1857" s="153">
        <v>0</v>
      </c>
      <c r="AF1857" s="181">
        <v>1.5708943</v>
      </c>
      <c r="AG1857" s="180">
        <v>1403762.5308000001</v>
      </c>
      <c r="AH1857" s="180">
        <v>273522.07441</v>
      </c>
      <c r="AI1857" s="128" t="s">
        <v>46</v>
      </c>
      <c r="AJ1857" s="128" t="s">
        <v>46</v>
      </c>
      <c r="AK1857" s="128" t="s">
        <v>46</v>
      </c>
    </row>
    <row r="1858" spans="1:37" ht="14.75" customHeight="1" x14ac:dyDescent="0.35">
      <c r="A1858" s="8"/>
      <c r="B1858" s="129">
        <v>50223269000105</v>
      </c>
      <c r="C1858" s="125" t="s">
        <v>9684</v>
      </c>
      <c r="D1858" s="122"/>
      <c r="E1858" s="126" t="s">
        <v>8741</v>
      </c>
      <c r="F1858" s="126" t="s">
        <v>163</v>
      </c>
      <c r="G1858" s="126" t="s">
        <v>3547</v>
      </c>
      <c r="H1858" s="127">
        <v>1000</v>
      </c>
      <c r="I1858" s="127">
        <v>0</v>
      </c>
      <c r="J1858" s="127">
        <v>0</v>
      </c>
      <c r="K1858" s="126" t="s">
        <v>215</v>
      </c>
      <c r="L1858" s="126" t="s">
        <v>216</v>
      </c>
      <c r="M1858" s="153">
        <v>4.5000000000000005E-3</v>
      </c>
      <c r="N1858" s="128" t="s">
        <v>46</v>
      </c>
      <c r="O1858" s="155">
        <v>45034</v>
      </c>
      <c r="P1858" s="153">
        <v>1.2468089626E-2</v>
      </c>
      <c r="Q1858" s="153">
        <v>0.10774104970999999</v>
      </c>
      <c r="R1858" s="153">
        <v>0.13541216509000001</v>
      </c>
      <c r="S1858" s="153">
        <v>0.26767471833000001</v>
      </c>
      <c r="T1858" s="153" t="s">
        <v>46</v>
      </c>
      <c r="U1858" s="153">
        <v>1.0220329721999999</v>
      </c>
      <c r="V1858" s="153">
        <v>1.0397838983000001</v>
      </c>
      <c r="W1858" s="153">
        <v>1.0169918862</v>
      </c>
      <c r="X1858" s="153">
        <v>1.0361695348</v>
      </c>
      <c r="Y1858" s="153" t="s">
        <v>46</v>
      </c>
      <c r="Z1858" s="153">
        <v>1.5512733137000002E-3</v>
      </c>
      <c r="AA1858" s="153">
        <v>5.2173536926999999E-3</v>
      </c>
      <c r="AB1858" s="178">
        <v>1.6774568501</v>
      </c>
      <c r="AC1858" s="177">
        <v>1.3663403278999999</v>
      </c>
      <c r="AD1858" s="153">
        <v>-2.0798591244E-5</v>
      </c>
      <c r="AE1858" s="153">
        <v>-6.7162291086000003E-3</v>
      </c>
      <c r="AF1858" s="181">
        <v>1.3549256000000001</v>
      </c>
      <c r="AG1858" s="180">
        <v>610169.85999000003</v>
      </c>
      <c r="AH1858" s="180">
        <v>37192.121550000003</v>
      </c>
      <c r="AI1858" s="128" t="s">
        <v>46</v>
      </c>
      <c r="AJ1858" s="128" t="s">
        <v>46</v>
      </c>
      <c r="AK1858" s="128" t="s">
        <v>46</v>
      </c>
    </row>
    <row r="1859" spans="1:37" ht="14.75" customHeight="1" x14ac:dyDescent="0.35">
      <c r="A1859" s="8"/>
      <c r="B1859" s="129">
        <v>50697486000137</v>
      </c>
      <c r="C1859" s="125" t="s">
        <v>9685</v>
      </c>
      <c r="D1859" s="122"/>
      <c r="E1859" s="126" t="s">
        <v>8741</v>
      </c>
      <c r="F1859" s="126" t="s">
        <v>163</v>
      </c>
      <c r="G1859" s="126" t="s">
        <v>3547</v>
      </c>
      <c r="H1859" s="127">
        <v>1000</v>
      </c>
      <c r="I1859" s="127" t="s">
        <v>46</v>
      </c>
      <c r="J1859" s="127" t="s">
        <v>46</v>
      </c>
      <c r="K1859" s="126" t="s">
        <v>214</v>
      </c>
      <c r="L1859" s="126" t="s">
        <v>3554</v>
      </c>
      <c r="M1859" s="153">
        <v>6.3499999999999997E-3</v>
      </c>
      <c r="N1859" s="128" t="s">
        <v>46</v>
      </c>
      <c r="O1859" s="155">
        <v>45070</v>
      </c>
      <c r="P1859" s="153">
        <v>1.2947860789000001E-2</v>
      </c>
      <c r="Q1859" s="153">
        <v>0.11124285121999999</v>
      </c>
      <c r="R1859" s="153">
        <v>0.13772643127</v>
      </c>
      <c r="S1859" s="153">
        <v>0.26596581345000003</v>
      </c>
      <c r="T1859" s="153" t="s">
        <v>46</v>
      </c>
      <c r="U1859" s="153">
        <v>1.0613607249999999</v>
      </c>
      <c r="V1859" s="153">
        <v>1.073578973</v>
      </c>
      <c r="W1859" s="153">
        <v>1.0343728204</v>
      </c>
      <c r="X1859" s="153">
        <v>1.0295543596000001</v>
      </c>
      <c r="Y1859" s="153" t="s">
        <v>46</v>
      </c>
      <c r="Z1859" s="153">
        <v>2.6844197823999998E-3</v>
      </c>
      <c r="AA1859" s="153">
        <v>3.8089759651999998E-3</v>
      </c>
      <c r="AB1859" s="178">
        <v>1.6573789993000001</v>
      </c>
      <c r="AC1859" s="177">
        <v>0.63867109129999999</v>
      </c>
      <c r="AD1859" s="153">
        <v>-9.8857395501000009E-4</v>
      </c>
      <c r="AE1859" s="153">
        <v>-4.0751104349000004E-3</v>
      </c>
      <c r="AF1859" s="181">
        <v>1.3233287499999999</v>
      </c>
      <c r="AG1859" s="180">
        <v>202055.10617000001</v>
      </c>
      <c r="AH1859" s="180">
        <v>112722.04444</v>
      </c>
      <c r="AI1859" s="128" t="s">
        <v>46</v>
      </c>
      <c r="AJ1859" s="128" t="s">
        <v>46</v>
      </c>
      <c r="AK1859" s="128" t="s">
        <v>46</v>
      </c>
    </row>
    <row r="1860" spans="1:37" ht="14.75" customHeight="1" x14ac:dyDescent="0.35">
      <c r="A1860" s="8"/>
      <c r="B1860" s="129">
        <v>14115118000170</v>
      </c>
      <c r="C1860" s="125" t="s">
        <v>9686</v>
      </c>
      <c r="D1860" s="122" t="s">
        <v>3393</v>
      </c>
      <c r="E1860" s="126" t="s">
        <v>8741</v>
      </c>
      <c r="F1860" s="126" t="s">
        <v>163</v>
      </c>
      <c r="G1860" s="126" t="s">
        <v>4793</v>
      </c>
      <c r="H1860" s="127">
        <v>1000</v>
      </c>
      <c r="I1860" s="127">
        <v>500</v>
      </c>
      <c r="J1860" s="127">
        <v>500</v>
      </c>
      <c r="K1860" s="126" t="s">
        <v>7441</v>
      </c>
      <c r="L1860" s="126" t="s">
        <v>223</v>
      </c>
      <c r="M1860" s="153">
        <v>5.0000000000000001E-3</v>
      </c>
      <c r="N1860" s="128" t="s">
        <v>7488</v>
      </c>
      <c r="O1860" s="155">
        <v>40900</v>
      </c>
      <c r="P1860" s="153">
        <v>4.6513567213000004E-3</v>
      </c>
      <c r="Q1860" s="153">
        <v>8.6187253566000002E-2</v>
      </c>
      <c r="R1860" s="153">
        <v>4.9531155521999999E-2</v>
      </c>
      <c r="S1860" s="153">
        <v>9.8248055278000013E-2</v>
      </c>
      <c r="T1860" s="153">
        <v>0.21369824310999999</v>
      </c>
      <c r="U1860" s="153">
        <v>0.38128053915000004</v>
      </c>
      <c r="V1860" s="153">
        <v>0.83177320750999995</v>
      </c>
      <c r="W1860" s="153">
        <v>0.37199599642999998</v>
      </c>
      <c r="X1860" s="153">
        <v>0.38031847898999999</v>
      </c>
      <c r="Y1860" s="153">
        <v>0.49994728218000001</v>
      </c>
      <c r="Z1860" s="153">
        <v>5.0649853998000004E-2</v>
      </c>
      <c r="AA1860" s="153">
        <v>7.6218058024000002E-2</v>
      </c>
      <c r="AB1860" s="178">
        <v>-1.4410922075999999</v>
      </c>
      <c r="AC1860" s="177">
        <v>7.5816052748000004E-2</v>
      </c>
      <c r="AD1860" s="153">
        <v>-4.6058746282999996E-2</v>
      </c>
      <c r="AE1860" s="153">
        <v>-0.15303632364</v>
      </c>
      <c r="AF1860" s="181">
        <v>3.6239192</v>
      </c>
      <c r="AG1860" s="180">
        <v>71940.279439999998</v>
      </c>
      <c r="AH1860" s="180">
        <v>-16589.204460000001</v>
      </c>
      <c r="AI1860" s="128" t="s">
        <v>46</v>
      </c>
      <c r="AJ1860" s="128" t="s">
        <v>46</v>
      </c>
      <c r="AK1860" s="128" t="s">
        <v>46</v>
      </c>
    </row>
    <row r="1861" spans="1:37" ht="14.75" customHeight="1" x14ac:dyDescent="0.35">
      <c r="A1861" s="8"/>
      <c r="B1861" s="129">
        <v>11435287000107</v>
      </c>
      <c r="C1861" s="125" t="s">
        <v>9687</v>
      </c>
      <c r="D1861" s="122" t="s">
        <v>3394</v>
      </c>
      <c r="E1861" s="126" t="s">
        <v>8741</v>
      </c>
      <c r="F1861" s="126" t="s">
        <v>163</v>
      </c>
      <c r="G1861" s="126" t="s">
        <v>3566</v>
      </c>
      <c r="H1861" s="127">
        <v>1000</v>
      </c>
      <c r="I1861" s="127">
        <v>500</v>
      </c>
      <c r="J1861" s="127">
        <v>500</v>
      </c>
      <c r="K1861" s="126" t="s">
        <v>215</v>
      </c>
      <c r="L1861" s="126" t="s">
        <v>215</v>
      </c>
      <c r="M1861" s="153">
        <v>3.0000000000000001E-3</v>
      </c>
      <c r="N1861" s="128" t="s">
        <v>46</v>
      </c>
      <c r="O1861" s="155">
        <v>40422</v>
      </c>
      <c r="P1861" s="153">
        <v>1.2112997057999999E-2</v>
      </c>
      <c r="Q1861" s="153">
        <v>0.10663297341</v>
      </c>
      <c r="R1861" s="153">
        <v>0.13313428736999999</v>
      </c>
      <c r="S1861" s="153">
        <v>0.26241455086999999</v>
      </c>
      <c r="T1861" s="153">
        <v>0.42626080695000002</v>
      </c>
      <c r="U1861" s="153">
        <v>0.99292536039000001</v>
      </c>
      <c r="V1861" s="153">
        <v>1.0290901107000001</v>
      </c>
      <c r="W1861" s="153">
        <v>0.99988424194999992</v>
      </c>
      <c r="X1861" s="153">
        <v>1.0158074128000001</v>
      </c>
      <c r="Y1861" s="153">
        <v>0.99723764142999993</v>
      </c>
      <c r="Z1861" s="153">
        <v>1.6560341821999999E-3</v>
      </c>
      <c r="AA1861" s="153">
        <v>6.4728668617999993E-3</v>
      </c>
      <c r="AB1861" s="178">
        <v>-9.5028560370000008E-3</v>
      </c>
      <c r="AC1861" s="177">
        <v>0.11231929088000001</v>
      </c>
      <c r="AD1861" s="153">
        <v>-1.6433879329E-4</v>
      </c>
      <c r="AE1861" s="153">
        <v>-1.6686710237999999E-2</v>
      </c>
      <c r="AF1861" s="181">
        <v>4.0543937999999997</v>
      </c>
      <c r="AG1861" s="180">
        <v>730178.36459000001</v>
      </c>
      <c r="AH1861" s="180">
        <v>70347.163889999996</v>
      </c>
      <c r="AI1861" s="128" t="s">
        <v>46</v>
      </c>
      <c r="AJ1861" s="128" t="s">
        <v>46</v>
      </c>
      <c r="AK1861" s="128" t="s">
        <v>46</v>
      </c>
    </row>
    <row r="1862" spans="1:37" ht="14.75" customHeight="1" x14ac:dyDescent="0.35">
      <c r="A1862" s="8"/>
      <c r="B1862" s="129">
        <v>42494899000196</v>
      </c>
      <c r="C1862" s="125" t="s">
        <v>9688</v>
      </c>
      <c r="D1862" s="122"/>
      <c r="E1862" s="126" t="s">
        <v>9689</v>
      </c>
      <c r="F1862" s="126" t="s">
        <v>114</v>
      </c>
      <c r="G1862" s="126" t="s">
        <v>115</v>
      </c>
      <c r="H1862" s="127">
        <v>1000</v>
      </c>
      <c r="I1862" s="127">
        <v>1000</v>
      </c>
      <c r="J1862" s="127">
        <v>1000</v>
      </c>
      <c r="K1862" s="126" t="s">
        <v>216</v>
      </c>
      <c r="L1862" s="126" t="s">
        <v>223</v>
      </c>
      <c r="M1862" s="153">
        <v>0.02</v>
      </c>
      <c r="N1862" s="128" t="s">
        <v>7647</v>
      </c>
      <c r="O1862" s="155">
        <v>44426</v>
      </c>
      <c r="P1862" s="153">
        <v>2.9055480360999999E-2</v>
      </c>
      <c r="Q1862" s="153">
        <v>0.25101459476999999</v>
      </c>
      <c r="R1862" s="153">
        <v>0.10798280183999999</v>
      </c>
      <c r="S1862" s="153">
        <v>0.19150015341999999</v>
      </c>
      <c r="T1862" s="153">
        <v>0.25115079288000003</v>
      </c>
      <c r="U1862" s="153">
        <v>2.3817328752</v>
      </c>
      <c r="V1862" s="153">
        <v>2.4224836733999999</v>
      </c>
      <c r="W1862" s="153">
        <v>0.81098794374999994</v>
      </c>
      <c r="X1862" s="153">
        <v>0.74129759486000002</v>
      </c>
      <c r="Y1862" s="153">
        <v>0.58756756488000006</v>
      </c>
      <c r="Z1862" s="153">
        <v>0.16212597161</v>
      </c>
      <c r="AA1862" s="153">
        <v>0.18211702830000001</v>
      </c>
      <c r="AB1862" s="178">
        <v>-5.7798305202000001E-2</v>
      </c>
      <c r="AC1862" s="177">
        <v>-0.2887287952</v>
      </c>
      <c r="AD1862" s="153">
        <v>-0.14012601509</v>
      </c>
      <c r="AE1862" s="153">
        <v>-0.21983703938000002</v>
      </c>
      <c r="AF1862" s="181">
        <v>1.1928842</v>
      </c>
      <c r="AG1862" s="180">
        <v>255114.64374</v>
      </c>
      <c r="AH1862" s="180">
        <v>207091.56276</v>
      </c>
      <c r="AI1862" s="128" t="s">
        <v>46</v>
      </c>
      <c r="AJ1862" s="128" t="s">
        <v>46</v>
      </c>
      <c r="AK1862" s="128" t="s">
        <v>46</v>
      </c>
    </row>
    <row r="1863" spans="1:37" ht="14.75" customHeight="1" x14ac:dyDescent="0.35">
      <c r="A1863" s="8"/>
      <c r="B1863" s="129">
        <v>9186696000167</v>
      </c>
      <c r="C1863" s="125" t="s">
        <v>9690</v>
      </c>
      <c r="D1863" s="122"/>
      <c r="E1863" s="126" t="s">
        <v>9691</v>
      </c>
      <c r="F1863" s="126" t="s">
        <v>114</v>
      </c>
      <c r="G1863" s="126" t="s">
        <v>4426</v>
      </c>
      <c r="H1863" s="127" t="s">
        <v>46</v>
      </c>
      <c r="I1863" s="127" t="s">
        <v>46</v>
      </c>
      <c r="J1863" s="127" t="s">
        <v>46</v>
      </c>
      <c r="K1863" s="126" t="s">
        <v>216</v>
      </c>
      <c r="L1863" s="126" t="s">
        <v>223</v>
      </c>
      <c r="M1863" s="153">
        <v>2.5000000000000001E-3</v>
      </c>
      <c r="N1863" s="128" t="s">
        <v>46</v>
      </c>
      <c r="O1863" s="155">
        <v>44414</v>
      </c>
      <c r="P1863" s="153">
        <v>7.3773063999000008E-2</v>
      </c>
      <c r="Q1863" s="153">
        <v>0.54914215017000001</v>
      </c>
      <c r="R1863" s="153">
        <v>0.42052121683999999</v>
      </c>
      <c r="S1863" s="153">
        <v>0.32119129155999998</v>
      </c>
      <c r="T1863" s="153">
        <v>0.81898791455999997</v>
      </c>
      <c r="U1863" s="153">
        <v>6.0473180840999996</v>
      </c>
      <c r="V1863" s="153">
        <v>5.2996436100000004</v>
      </c>
      <c r="W1863" s="153">
        <v>3.1582588256999999</v>
      </c>
      <c r="X1863" s="153">
        <v>1.2433323298000001</v>
      </c>
      <c r="Y1863" s="153">
        <v>1.9160231552</v>
      </c>
      <c r="Z1863" s="153">
        <v>0.27021790408000002</v>
      </c>
      <c r="AA1863" s="153">
        <v>0.27620772549</v>
      </c>
      <c r="AB1863" s="178">
        <v>1.1179601228</v>
      </c>
      <c r="AC1863" s="177">
        <v>0.31676704446999998</v>
      </c>
      <c r="AD1863" s="153">
        <v>-0.19122050500000001</v>
      </c>
      <c r="AE1863" s="153">
        <v>-0.33514399427999997</v>
      </c>
      <c r="AF1863" s="181">
        <v>362.72869450000002</v>
      </c>
      <c r="AG1863" s="180">
        <v>35564.083129999999</v>
      </c>
      <c r="AH1863" s="180">
        <v>-168.33138</v>
      </c>
      <c r="AI1863" s="128" t="s">
        <v>46</v>
      </c>
      <c r="AJ1863" s="128" t="s">
        <v>46</v>
      </c>
      <c r="AK1863" s="128" t="s">
        <v>46</v>
      </c>
    </row>
    <row r="1864" spans="1:37" ht="14.75" customHeight="1" x14ac:dyDescent="0.35">
      <c r="A1864" s="8"/>
      <c r="B1864" s="129">
        <v>26261403000188</v>
      </c>
      <c r="C1864" s="125" t="s">
        <v>9692</v>
      </c>
      <c r="D1864" s="122"/>
      <c r="E1864" s="126" t="s">
        <v>9693</v>
      </c>
      <c r="F1864" s="126" t="s">
        <v>163</v>
      </c>
      <c r="G1864" s="126" t="s">
        <v>3547</v>
      </c>
      <c r="H1864" s="127">
        <v>500</v>
      </c>
      <c r="I1864" s="127">
        <v>100</v>
      </c>
      <c r="J1864" s="127">
        <v>500</v>
      </c>
      <c r="K1864" s="126" t="s">
        <v>215</v>
      </c>
      <c r="L1864" s="126" t="s">
        <v>215</v>
      </c>
      <c r="M1864" s="153">
        <v>3.0000000000000001E-3</v>
      </c>
      <c r="N1864" s="128" t="s">
        <v>46</v>
      </c>
      <c r="O1864" s="155">
        <v>44204</v>
      </c>
      <c r="P1864" s="153">
        <v>1.4170030021E-2</v>
      </c>
      <c r="Q1864" s="153">
        <v>9.2281666787999997E-2</v>
      </c>
      <c r="R1864" s="153">
        <v>0.12230999958</v>
      </c>
      <c r="S1864" s="153">
        <v>0.27878251984999997</v>
      </c>
      <c r="T1864" s="153">
        <v>0.48250350432</v>
      </c>
      <c r="U1864" s="153">
        <v>1.1615442568000001</v>
      </c>
      <c r="V1864" s="153">
        <v>0.89058897693999994</v>
      </c>
      <c r="W1864" s="153">
        <v>0.91859012148000008</v>
      </c>
      <c r="X1864" s="153">
        <v>1.0791678635999999</v>
      </c>
      <c r="Y1864" s="153">
        <v>1.1288174956999999</v>
      </c>
      <c r="Z1864" s="153">
        <v>1.7742056627E-2</v>
      </c>
      <c r="AA1864" s="153">
        <v>8.5120906987000006E-3</v>
      </c>
      <c r="AB1864" s="178">
        <v>-0.53416220012000004</v>
      </c>
      <c r="AC1864" s="177">
        <v>1.7683654239</v>
      </c>
      <c r="AD1864" s="153">
        <v>-1.9169881986E-2</v>
      </c>
      <c r="AE1864" s="153">
        <v>-1.9169881986E-2</v>
      </c>
      <c r="AF1864" s="181">
        <v>1737.4913887</v>
      </c>
      <c r="AG1864" s="180">
        <v>23244.208600000002</v>
      </c>
      <c r="AH1864" s="180">
        <v>-61188.60297</v>
      </c>
      <c r="AI1864" s="128">
        <v>0.10838777277</v>
      </c>
      <c r="AJ1864" s="128">
        <v>5.0459235683000002E-2</v>
      </c>
      <c r="AK1864" s="128">
        <v>0</v>
      </c>
    </row>
    <row r="1865" spans="1:37" ht="14.75" customHeight="1" x14ac:dyDescent="0.35">
      <c r="A1865" s="8"/>
      <c r="B1865" s="129">
        <v>41019748000113</v>
      </c>
      <c r="C1865" s="125" t="s">
        <v>9694</v>
      </c>
      <c r="D1865" s="122"/>
      <c r="E1865" s="126" t="s">
        <v>9693</v>
      </c>
      <c r="F1865" s="126" t="s">
        <v>163</v>
      </c>
      <c r="G1865" s="126" t="s">
        <v>5358</v>
      </c>
      <c r="H1865" s="127">
        <v>500</v>
      </c>
      <c r="I1865" s="127">
        <v>100</v>
      </c>
      <c r="J1865" s="127">
        <v>500</v>
      </c>
      <c r="K1865" s="126" t="s">
        <v>215</v>
      </c>
      <c r="L1865" s="126" t="s">
        <v>215</v>
      </c>
      <c r="M1865" s="153">
        <v>2E-3</v>
      </c>
      <c r="N1865" s="128" t="s">
        <v>46</v>
      </c>
      <c r="O1865" s="155">
        <v>44361</v>
      </c>
      <c r="P1865" s="153">
        <v>1.1445224376000001E-2</v>
      </c>
      <c r="Q1865" s="153">
        <v>0.10178654518000001</v>
      </c>
      <c r="R1865" s="153">
        <v>0.13057544324000001</v>
      </c>
      <c r="S1865" s="153">
        <v>0.25428462122000001</v>
      </c>
      <c r="T1865" s="153">
        <v>0.42159902563000001</v>
      </c>
      <c r="U1865" s="153">
        <v>0.93818676620000008</v>
      </c>
      <c r="V1865" s="153">
        <v>0.98231835528999989</v>
      </c>
      <c r="W1865" s="153">
        <v>0.98066644334000008</v>
      </c>
      <c r="X1865" s="153">
        <v>0.98433643395000003</v>
      </c>
      <c r="Y1865" s="153">
        <v>0.98633139875999998</v>
      </c>
      <c r="Z1865" s="153">
        <v>6.1428774862000001E-3</v>
      </c>
      <c r="AA1865" s="153">
        <v>3.3291971045000001E-3</v>
      </c>
      <c r="AB1865" s="178">
        <v>-0.37123815989999998</v>
      </c>
      <c r="AC1865" s="177">
        <v>4.2045752527999997E-2</v>
      </c>
      <c r="AD1865" s="153">
        <v>-3.7231197256999997E-3</v>
      </c>
      <c r="AE1865" s="153">
        <v>-3.7231197256999997E-3</v>
      </c>
      <c r="AF1865" s="181">
        <v>1.6067533000000001</v>
      </c>
      <c r="AG1865" s="180">
        <v>112867.23434</v>
      </c>
      <c r="AH1865" s="180">
        <v>-266303.75225000002</v>
      </c>
      <c r="AI1865" s="128">
        <v>0</v>
      </c>
      <c r="AJ1865" s="128">
        <v>0</v>
      </c>
      <c r="AK1865" s="128">
        <v>0</v>
      </c>
    </row>
    <row r="1866" spans="1:37" ht="14.75" customHeight="1" x14ac:dyDescent="0.35">
      <c r="A1866" s="8"/>
      <c r="B1866" s="129">
        <v>44459491000109</v>
      </c>
      <c r="C1866" s="125" t="s">
        <v>9695</v>
      </c>
      <c r="D1866" s="122"/>
      <c r="E1866" s="126" t="s">
        <v>4611</v>
      </c>
      <c r="F1866" s="126" t="s">
        <v>163</v>
      </c>
      <c r="G1866" s="126" t="s">
        <v>3570</v>
      </c>
      <c r="H1866" s="127">
        <v>1000</v>
      </c>
      <c r="I1866" s="127">
        <v>1000</v>
      </c>
      <c r="J1866" s="127">
        <v>1000</v>
      </c>
      <c r="K1866" s="126" t="s">
        <v>215</v>
      </c>
      <c r="L1866" s="126" t="s">
        <v>216</v>
      </c>
      <c r="M1866" s="153">
        <v>1.6000000000000001E-3</v>
      </c>
      <c r="N1866" s="128" t="s">
        <v>46</v>
      </c>
      <c r="O1866" s="155">
        <v>44746</v>
      </c>
      <c r="P1866" s="153">
        <v>1.3528329435E-2</v>
      </c>
      <c r="Q1866" s="153">
        <v>0.10793492337</v>
      </c>
      <c r="R1866" s="153">
        <v>0.13539431683</v>
      </c>
      <c r="S1866" s="153">
        <v>0.26852732415999997</v>
      </c>
      <c r="T1866" s="153">
        <v>0.43352843757999998</v>
      </c>
      <c r="U1866" s="153">
        <v>1.1089428417</v>
      </c>
      <c r="V1866" s="153">
        <v>1.0416549281</v>
      </c>
      <c r="W1866" s="153">
        <v>1.0168578395999999</v>
      </c>
      <c r="X1866" s="153">
        <v>1.0394699742</v>
      </c>
      <c r="Y1866" s="153">
        <v>1.0142402715000001</v>
      </c>
      <c r="Z1866" s="153">
        <v>3.8520542411000004E-3</v>
      </c>
      <c r="AA1866" s="153">
        <v>4.1538458568999995E-3</v>
      </c>
      <c r="AB1866" s="178">
        <v>0.53938128781000005</v>
      </c>
      <c r="AC1866" s="177">
        <v>0.45674426402000001</v>
      </c>
      <c r="AD1866" s="153">
        <v>-1.3227796143E-3</v>
      </c>
      <c r="AE1866" s="153">
        <v>-4.1027365876999998E-3</v>
      </c>
      <c r="AF1866" s="181">
        <v>148.216218</v>
      </c>
      <c r="AG1866" s="180">
        <v>257128.53448</v>
      </c>
      <c r="AH1866" s="180">
        <v>2629.8885399999999</v>
      </c>
      <c r="AI1866" s="128" t="s">
        <v>46</v>
      </c>
      <c r="AJ1866" s="128" t="s">
        <v>46</v>
      </c>
      <c r="AK1866" s="128" t="s">
        <v>46</v>
      </c>
    </row>
    <row r="1867" spans="1:37" ht="14.75" customHeight="1" x14ac:dyDescent="0.35">
      <c r="A1867" s="8"/>
      <c r="B1867" s="129">
        <v>44459540000103</v>
      </c>
      <c r="C1867" s="125" t="s">
        <v>9696</v>
      </c>
      <c r="D1867" s="122"/>
      <c r="E1867" s="126" t="s">
        <v>4611</v>
      </c>
      <c r="F1867" s="126" t="s">
        <v>163</v>
      </c>
      <c r="G1867" s="126" t="s">
        <v>3570</v>
      </c>
      <c r="H1867" s="127">
        <v>1000</v>
      </c>
      <c r="I1867" s="127">
        <v>1000</v>
      </c>
      <c r="J1867" s="127">
        <v>1000</v>
      </c>
      <c r="K1867" s="126" t="s">
        <v>214</v>
      </c>
      <c r="L1867" s="126" t="s">
        <v>3554</v>
      </c>
      <c r="M1867" s="153">
        <v>2E-3</v>
      </c>
      <c r="N1867" s="128" t="s">
        <v>46</v>
      </c>
      <c r="O1867" s="155">
        <v>44746</v>
      </c>
      <c r="P1867" s="153">
        <v>1.3699980536E-2</v>
      </c>
      <c r="Q1867" s="153">
        <v>0.10939165045999999</v>
      </c>
      <c r="R1867" s="153">
        <v>0.13860210007999998</v>
      </c>
      <c r="S1867" s="153">
        <v>0.28430019149000002</v>
      </c>
      <c r="T1867" s="153">
        <v>0.43820265654000001</v>
      </c>
      <c r="U1867" s="153">
        <v>1.1230134083000001</v>
      </c>
      <c r="V1867" s="153">
        <v>1.0557134635000001</v>
      </c>
      <c r="W1867" s="153">
        <v>1.0409493940000001</v>
      </c>
      <c r="X1867" s="153">
        <v>1.1005267849</v>
      </c>
      <c r="Y1867" s="153">
        <v>1.025175612</v>
      </c>
      <c r="Z1867" s="153">
        <v>5.6875364731000001E-3</v>
      </c>
      <c r="AA1867" s="153">
        <v>5.8939439303999997E-3</v>
      </c>
      <c r="AB1867" s="178">
        <v>0.86481273941000003</v>
      </c>
      <c r="AC1867" s="177">
        <v>0.61819219086999999</v>
      </c>
      <c r="AD1867" s="153">
        <v>-2.9942372303999997E-3</v>
      </c>
      <c r="AE1867" s="153">
        <v>-6.7649166719000002E-3</v>
      </c>
      <c r="AF1867" s="181">
        <v>149.06412800000001</v>
      </c>
      <c r="AG1867" s="180">
        <v>130667.14998</v>
      </c>
      <c r="AH1867" s="180">
        <v>-8521.6371099999997</v>
      </c>
      <c r="AI1867" s="128" t="s">
        <v>46</v>
      </c>
      <c r="AJ1867" s="128" t="s">
        <v>46</v>
      </c>
      <c r="AK1867" s="128" t="s">
        <v>46</v>
      </c>
    </row>
    <row r="1868" spans="1:37" ht="14.75" customHeight="1" x14ac:dyDescent="0.35">
      <c r="A1868" s="8"/>
      <c r="B1868" s="129">
        <v>41835883000137</v>
      </c>
      <c r="C1868" s="125" t="s">
        <v>9697</v>
      </c>
      <c r="D1868" s="122"/>
      <c r="E1868" s="126" t="s">
        <v>4611</v>
      </c>
      <c r="F1868" s="126" t="s">
        <v>114</v>
      </c>
      <c r="G1868" s="126" t="s">
        <v>115</v>
      </c>
      <c r="H1868" s="127">
        <v>5000</v>
      </c>
      <c r="I1868" s="127">
        <v>0</v>
      </c>
      <c r="J1868" s="127">
        <v>1000</v>
      </c>
      <c r="K1868" s="126" t="s">
        <v>214</v>
      </c>
      <c r="L1868" s="126" t="s">
        <v>3556</v>
      </c>
      <c r="M1868" s="153">
        <v>7.6E-3</v>
      </c>
      <c r="N1868" s="128" t="s">
        <v>46</v>
      </c>
      <c r="O1868" s="155">
        <v>44517</v>
      </c>
      <c r="P1868" s="153">
        <v>5.0917474464000002E-2</v>
      </c>
      <c r="Q1868" s="153">
        <v>0.31726395636999999</v>
      </c>
      <c r="R1868" s="153">
        <v>0.19693056254999999</v>
      </c>
      <c r="S1868" s="153">
        <v>0.37561456069000004</v>
      </c>
      <c r="T1868" s="153">
        <v>0.62303190530999997</v>
      </c>
      <c r="U1868" s="153">
        <v>4.1738020278999999</v>
      </c>
      <c r="V1868" s="153">
        <v>3.0618409068000001</v>
      </c>
      <c r="W1868" s="153">
        <v>1.4790161882999999</v>
      </c>
      <c r="X1868" s="153">
        <v>1.454004947</v>
      </c>
      <c r="Y1868" s="153">
        <v>1.4575838493</v>
      </c>
      <c r="Z1868" s="153">
        <v>0.15191801397000002</v>
      </c>
      <c r="AA1868" s="153">
        <v>0.13853917092000001</v>
      </c>
      <c r="AB1868" s="178">
        <v>0.45269045459000001</v>
      </c>
      <c r="AC1868" s="177">
        <v>0.46899226383999998</v>
      </c>
      <c r="AD1868" s="153">
        <v>-0.10300680396</v>
      </c>
      <c r="AE1868" s="153">
        <v>-0.13732423207</v>
      </c>
      <c r="AF1868" s="181">
        <v>193.009659</v>
      </c>
      <c r="AG1868" s="180">
        <v>135423.22232999999</v>
      </c>
      <c r="AH1868" s="180">
        <v>-14405.750609999999</v>
      </c>
      <c r="AI1868" s="128" t="s">
        <v>46</v>
      </c>
      <c r="AJ1868" s="128" t="s">
        <v>46</v>
      </c>
      <c r="AK1868" s="128" t="s">
        <v>46</v>
      </c>
    </row>
    <row r="1869" spans="1:37" ht="14.75" customHeight="1" x14ac:dyDescent="0.35">
      <c r="A1869" s="8"/>
      <c r="B1869" s="129">
        <v>44870460000146</v>
      </c>
      <c r="C1869" s="125" t="s">
        <v>9698</v>
      </c>
      <c r="D1869" s="122"/>
      <c r="E1869" s="126" t="s">
        <v>4611</v>
      </c>
      <c r="F1869" s="126" t="s">
        <v>114</v>
      </c>
      <c r="G1869" s="126" t="s">
        <v>115</v>
      </c>
      <c r="H1869" s="127">
        <v>100000</v>
      </c>
      <c r="I1869" s="127">
        <v>0</v>
      </c>
      <c r="J1869" s="127">
        <v>10000</v>
      </c>
      <c r="K1869" s="126" t="s">
        <v>222</v>
      </c>
      <c r="L1869" s="126" t="s">
        <v>221</v>
      </c>
      <c r="M1869" s="153">
        <v>2E-3</v>
      </c>
      <c r="N1869" s="128" t="s">
        <v>46</v>
      </c>
      <c r="O1869" s="155">
        <v>44708</v>
      </c>
      <c r="P1869" s="153">
        <v>4.244178203E-2</v>
      </c>
      <c r="Q1869" s="153">
        <v>0.32796790101000001</v>
      </c>
      <c r="R1869" s="153">
        <v>0.13205613314</v>
      </c>
      <c r="S1869" s="153">
        <v>0.28184299994000001</v>
      </c>
      <c r="T1869" s="153">
        <v>0.37969150333999996</v>
      </c>
      <c r="U1869" s="153">
        <v>3.4790334314</v>
      </c>
      <c r="V1869" s="153">
        <v>3.1651421956000001</v>
      </c>
      <c r="W1869" s="153">
        <v>0.99178693323999989</v>
      </c>
      <c r="X1869" s="153">
        <v>1.0910149900000001</v>
      </c>
      <c r="Y1869" s="153">
        <v>0.88828870280000005</v>
      </c>
      <c r="Z1869" s="153">
        <v>0.18783797671999999</v>
      </c>
      <c r="AA1869" s="153">
        <v>0.18270462555999997</v>
      </c>
      <c r="AB1869" s="178">
        <v>8.9509257817000004E-2</v>
      </c>
      <c r="AC1869" s="177">
        <v>-1.6185539523999998E-2</v>
      </c>
      <c r="AD1869" s="153">
        <v>-0.17068879625</v>
      </c>
      <c r="AE1869" s="153">
        <v>-0.20345883014999999</v>
      </c>
      <c r="AF1869" s="181">
        <v>139.65598600000001</v>
      </c>
      <c r="AG1869" s="180">
        <v>62936.018819999998</v>
      </c>
      <c r="AH1869" s="180">
        <v>1434.89581</v>
      </c>
      <c r="AI1869" s="128" t="s">
        <v>46</v>
      </c>
      <c r="AJ1869" s="128" t="s">
        <v>46</v>
      </c>
      <c r="AK1869" s="128" t="s">
        <v>46</v>
      </c>
    </row>
    <row r="1870" spans="1:37" ht="14.75" customHeight="1" x14ac:dyDescent="0.35">
      <c r="A1870" s="8"/>
      <c r="B1870" s="129">
        <v>44681839000108</v>
      </c>
      <c r="C1870" s="125" t="s">
        <v>9699</v>
      </c>
      <c r="D1870" s="122"/>
      <c r="E1870" s="126" t="s">
        <v>4611</v>
      </c>
      <c r="F1870" s="126" t="s">
        <v>163</v>
      </c>
      <c r="G1870" s="126" t="s">
        <v>3566</v>
      </c>
      <c r="H1870" s="127">
        <v>1000</v>
      </c>
      <c r="I1870" s="127">
        <v>0</v>
      </c>
      <c r="J1870" s="127">
        <v>1000</v>
      </c>
      <c r="K1870" s="126" t="s">
        <v>215</v>
      </c>
      <c r="L1870" s="126" t="s">
        <v>216</v>
      </c>
      <c r="M1870" s="153">
        <v>1.48E-3</v>
      </c>
      <c r="N1870" s="128" t="s">
        <v>46</v>
      </c>
      <c r="O1870" s="155">
        <v>44655</v>
      </c>
      <c r="P1870" s="153">
        <v>1.3196000039999999E-2</v>
      </c>
      <c r="Q1870" s="153">
        <v>0.10874665507999999</v>
      </c>
      <c r="R1870" s="153">
        <v>0.13592431357000001</v>
      </c>
      <c r="S1870" s="153">
        <v>0.28784240625000002</v>
      </c>
      <c r="T1870" s="153">
        <v>0.46082790394000001</v>
      </c>
      <c r="U1870" s="153">
        <v>1.0817011703999999</v>
      </c>
      <c r="V1870" s="153">
        <v>1.0494887627</v>
      </c>
      <c r="W1870" s="153">
        <v>1.0208382973000001</v>
      </c>
      <c r="X1870" s="153">
        <v>1.1142387075</v>
      </c>
      <c r="Y1870" s="153">
        <v>1.078107404</v>
      </c>
      <c r="Z1870" s="153">
        <v>3.8360423034E-3</v>
      </c>
      <c r="AA1870" s="153">
        <v>3.6969710723E-3</v>
      </c>
      <c r="AB1870" s="178">
        <v>0.66706335387000004</v>
      </c>
      <c r="AC1870" s="177">
        <v>2.0537959831000001</v>
      </c>
      <c r="AD1870" s="153">
        <v>-1.2469240822E-3</v>
      </c>
      <c r="AE1870" s="153">
        <v>-1.3906908933000001E-3</v>
      </c>
      <c r="AF1870" s="181">
        <v>155.64997</v>
      </c>
      <c r="AG1870" s="180">
        <v>70294.099669999996</v>
      </c>
      <c r="AH1870" s="180">
        <v>-13659.875</v>
      </c>
      <c r="AI1870" s="128" t="s">
        <v>46</v>
      </c>
      <c r="AJ1870" s="128" t="s">
        <v>46</v>
      </c>
      <c r="AK1870" s="128" t="s">
        <v>46</v>
      </c>
    </row>
    <row r="1871" spans="1:37" ht="14.75" customHeight="1" x14ac:dyDescent="0.35">
      <c r="A1871" s="8"/>
      <c r="B1871" s="129">
        <v>27783036000145</v>
      </c>
      <c r="C1871" s="125" t="s">
        <v>9700</v>
      </c>
      <c r="D1871" s="122"/>
      <c r="E1871" s="126" t="s">
        <v>4611</v>
      </c>
      <c r="F1871" s="126" t="s">
        <v>114</v>
      </c>
      <c r="G1871" s="126" t="s">
        <v>115</v>
      </c>
      <c r="H1871" s="127">
        <v>1000</v>
      </c>
      <c r="I1871" s="127">
        <v>10000</v>
      </c>
      <c r="J1871" s="127">
        <v>100000</v>
      </c>
      <c r="K1871" s="126" t="s">
        <v>214</v>
      </c>
      <c r="L1871" s="126" t="s">
        <v>3556</v>
      </c>
      <c r="M1871" s="153">
        <v>5.5200000000000006E-3</v>
      </c>
      <c r="N1871" s="128" t="s">
        <v>46</v>
      </c>
      <c r="O1871" s="155">
        <v>43004</v>
      </c>
      <c r="P1871" s="153">
        <v>2.2047010936000002E-2</v>
      </c>
      <c r="Q1871" s="153">
        <v>0.22766480526999999</v>
      </c>
      <c r="R1871" s="153">
        <v>3.8596745217000003E-2</v>
      </c>
      <c r="S1871" s="153">
        <v>4.6741663481999998E-2</v>
      </c>
      <c r="T1871" s="153">
        <v>0.22103697404999997</v>
      </c>
      <c r="U1871" s="153">
        <v>1.8072353337000002</v>
      </c>
      <c r="V1871" s="153">
        <v>2.197140267</v>
      </c>
      <c r="W1871" s="153">
        <v>0.28987481807000004</v>
      </c>
      <c r="X1871" s="153">
        <v>0.18093710161000001</v>
      </c>
      <c r="Y1871" s="153">
        <v>0.51711625155999996</v>
      </c>
      <c r="Z1871" s="153">
        <v>0.19342872908</v>
      </c>
      <c r="AA1871" s="153">
        <v>0.24630507869999999</v>
      </c>
      <c r="AB1871" s="178">
        <v>-0.34354549666</v>
      </c>
      <c r="AC1871" s="177">
        <v>6.7548526885000001E-2</v>
      </c>
      <c r="AD1871" s="153">
        <v>-0.18040822443999999</v>
      </c>
      <c r="AE1871" s="153">
        <v>-0.50578848809999999</v>
      </c>
      <c r="AF1871" s="181">
        <v>171.715912</v>
      </c>
      <c r="AG1871" s="180">
        <v>24026.799569999999</v>
      </c>
      <c r="AH1871" s="180">
        <v>-6803.1643999999997</v>
      </c>
      <c r="AI1871" s="128" t="s">
        <v>46</v>
      </c>
      <c r="AJ1871" s="128" t="s">
        <v>46</v>
      </c>
      <c r="AK1871" s="128" t="s">
        <v>46</v>
      </c>
    </row>
    <row r="1872" spans="1:37" ht="14.75" customHeight="1" x14ac:dyDescent="0.35">
      <c r="A1872" s="8"/>
      <c r="B1872" s="129">
        <v>42922224000109</v>
      </c>
      <c r="C1872" s="125" t="s">
        <v>9701</v>
      </c>
      <c r="D1872" s="122"/>
      <c r="E1872" s="126" t="s">
        <v>9702</v>
      </c>
      <c r="F1872" s="126" t="s">
        <v>114</v>
      </c>
      <c r="G1872" s="126" t="s">
        <v>115</v>
      </c>
      <c r="H1872" s="127" t="s">
        <v>46</v>
      </c>
      <c r="I1872" s="127" t="s">
        <v>46</v>
      </c>
      <c r="J1872" s="127" t="s">
        <v>46</v>
      </c>
      <c r="K1872" s="126" t="s">
        <v>8008</v>
      </c>
      <c r="L1872" s="126" t="s">
        <v>7615</v>
      </c>
      <c r="M1872" s="153">
        <v>2E-3</v>
      </c>
      <c r="N1872" s="128" t="s">
        <v>46</v>
      </c>
      <c r="O1872" s="155">
        <v>44606</v>
      </c>
      <c r="P1872" s="153">
        <v>3.1999875526000005E-2</v>
      </c>
      <c r="Q1872" s="153">
        <v>0.25807074271000002</v>
      </c>
      <c r="R1872" s="153">
        <v>8.6729874393999998E-2</v>
      </c>
      <c r="S1872" s="153">
        <v>0.24524593032999997</v>
      </c>
      <c r="T1872" s="153">
        <v>0.30783389675</v>
      </c>
      <c r="U1872" s="153">
        <v>2.6230905355999998</v>
      </c>
      <c r="V1872" s="153">
        <v>2.4905809216999999</v>
      </c>
      <c r="W1872" s="153">
        <v>0.65137115629999998</v>
      </c>
      <c r="X1872" s="153">
        <v>0.94934763786999998</v>
      </c>
      <c r="Y1872" s="153">
        <v>0.72017775068000001</v>
      </c>
      <c r="Z1872" s="153">
        <v>0.18210051489000001</v>
      </c>
      <c r="AA1872" s="153">
        <v>0.19609563561000001</v>
      </c>
      <c r="AB1872" s="178">
        <v>-0.13785502728999999</v>
      </c>
      <c r="AC1872" s="177">
        <v>-0.32848354647</v>
      </c>
      <c r="AD1872" s="153">
        <v>-0.16165584569999999</v>
      </c>
      <c r="AE1872" s="153">
        <v>-0.28893938902999999</v>
      </c>
      <c r="AF1872" s="181">
        <v>1.127561</v>
      </c>
      <c r="AG1872" s="180">
        <v>22095.308410000001</v>
      </c>
      <c r="AH1872" s="180">
        <v>-2619.5761200000002</v>
      </c>
      <c r="AI1872" s="128" t="s">
        <v>46</v>
      </c>
      <c r="AJ1872" s="128" t="s">
        <v>46</v>
      </c>
      <c r="AK1872" s="128" t="s">
        <v>46</v>
      </c>
    </row>
    <row r="1873" spans="1:37" ht="14.75" customHeight="1" x14ac:dyDescent="0.35">
      <c r="A1873" s="8"/>
      <c r="B1873" s="129">
        <v>50460699000140</v>
      </c>
      <c r="C1873" s="125" t="s">
        <v>9703</v>
      </c>
      <c r="D1873" s="122"/>
      <c r="E1873" s="126" t="s">
        <v>4611</v>
      </c>
      <c r="F1873" s="126" t="s">
        <v>163</v>
      </c>
      <c r="G1873" s="126" t="s">
        <v>3547</v>
      </c>
      <c r="H1873" s="127">
        <v>1000</v>
      </c>
      <c r="I1873" s="127">
        <v>1000</v>
      </c>
      <c r="J1873" s="127">
        <v>1000</v>
      </c>
      <c r="K1873" s="126" t="s">
        <v>215</v>
      </c>
      <c r="L1873" s="126" t="s">
        <v>216</v>
      </c>
      <c r="M1873" s="153">
        <v>2.7000000000000001E-3</v>
      </c>
      <c r="N1873" s="128" t="s">
        <v>46</v>
      </c>
      <c r="O1873" s="155">
        <v>45062</v>
      </c>
      <c r="P1873" s="153">
        <v>1.1620314141999998E-2</v>
      </c>
      <c r="Q1873" s="153">
        <v>9.6860068407999989E-2</v>
      </c>
      <c r="R1873" s="153">
        <v>0.12627227059000001</v>
      </c>
      <c r="S1873" s="153">
        <v>0.23867025040000001</v>
      </c>
      <c r="T1873" s="153" t="s">
        <v>46</v>
      </c>
      <c r="U1873" s="153">
        <v>0.95253920668000003</v>
      </c>
      <c r="V1873" s="153">
        <v>0.93477406977999999</v>
      </c>
      <c r="W1873" s="153">
        <v>0.94834813816999997</v>
      </c>
      <c r="X1873" s="153">
        <v>0.92389316363999996</v>
      </c>
      <c r="Y1873" s="153" t="s">
        <v>46</v>
      </c>
      <c r="Z1873" s="153">
        <v>7.5229781167E-3</v>
      </c>
      <c r="AA1873" s="153">
        <v>7.4887317154999997E-3</v>
      </c>
      <c r="AB1873" s="178">
        <v>-0.81071936997000005</v>
      </c>
      <c r="AC1873" s="177">
        <v>-0.45770009520999999</v>
      </c>
      <c r="AD1873" s="153">
        <v>-1.6889690513000001E-3</v>
      </c>
      <c r="AE1873" s="153">
        <v>-2.4082463852000001E-3</v>
      </c>
      <c r="AF1873" s="181">
        <v>130.940698</v>
      </c>
      <c r="AG1873" s="180">
        <v>26016.313740000001</v>
      </c>
      <c r="AH1873" s="180">
        <v>-18008.659759999999</v>
      </c>
      <c r="AI1873" s="128" t="s">
        <v>46</v>
      </c>
      <c r="AJ1873" s="128" t="s">
        <v>46</v>
      </c>
      <c r="AK1873" s="128" t="s">
        <v>46</v>
      </c>
    </row>
    <row r="1874" spans="1:37" ht="14.75" customHeight="1" x14ac:dyDescent="0.35">
      <c r="A1874" s="8"/>
      <c r="B1874" s="129">
        <v>19436830000194</v>
      </c>
      <c r="C1874" s="125" t="s">
        <v>9704</v>
      </c>
      <c r="D1874" s="122"/>
      <c r="E1874" s="126" t="s">
        <v>4611</v>
      </c>
      <c r="F1874" s="126" t="s">
        <v>114</v>
      </c>
      <c r="G1874" s="126" t="s">
        <v>115</v>
      </c>
      <c r="H1874" s="127">
        <v>50000</v>
      </c>
      <c r="I1874" s="127">
        <v>10000</v>
      </c>
      <c r="J1874" s="127">
        <v>50000</v>
      </c>
      <c r="K1874" s="126" t="s">
        <v>214</v>
      </c>
      <c r="L1874" s="126" t="s">
        <v>3556</v>
      </c>
      <c r="M1874" s="153">
        <v>4.7499999999999999E-3</v>
      </c>
      <c r="N1874" s="128" t="s">
        <v>46</v>
      </c>
      <c r="O1874" s="155">
        <v>41757</v>
      </c>
      <c r="P1874" s="153">
        <v>2.2798394821E-2</v>
      </c>
      <c r="Q1874" s="153">
        <v>0.40005798314000002</v>
      </c>
      <c r="R1874" s="153">
        <v>0.40648182924999998</v>
      </c>
      <c r="S1874" s="153">
        <v>0.55873116612999996</v>
      </c>
      <c r="T1874" s="153">
        <v>0.80844876799000009</v>
      </c>
      <c r="U1874" s="153">
        <v>1.8688276968999999</v>
      </c>
      <c r="V1874" s="153">
        <v>3.8608668690000001</v>
      </c>
      <c r="W1874" s="153">
        <v>3.0528182012</v>
      </c>
      <c r="X1874" s="153">
        <v>2.1628498057000001</v>
      </c>
      <c r="Y1874" s="153">
        <v>1.8913668099000001</v>
      </c>
      <c r="Z1874" s="153">
        <v>0.10548416274</v>
      </c>
      <c r="AA1874" s="153">
        <v>0.13512631688999999</v>
      </c>
      <c r="AB1874" s="178">
        <v>2.3624245529999999</v>
      </c>
      <c r="AC1874" s="177">
        <v>0.48959644140000003</v>
      </c>
      <c r="AD1874" s="153">
        <v>-4.1870288844E-2</v>
      </c>
      <c r="AE1874" s="153">
        <v>-0.32438438657000002</v>
      </c>
      <c r="AF1874" s="181">
        <v>534.46580400000005</v>
      </c>
      <c r="AG1874" s="180">
        <v>77553.322700000004</v>
      </c>
      <c r="AH1874" s="180">
        <v>-1867.84284</v>
      </c>
      <c r="AI1874" s="128" t="s">
        <v>46</v>
      </c>
      <c r="AJ1874" s="128" t="s">
        <v>46</v>
      </c>
      <c r="AK1874" s="128" t="s">
        <v>46</v>
      </c>
    </row>
    <row r="1875" spans="1:37" ht="14.75" customHeight="1" x14ac:dyDescent="0.35">
      <c r="A1875" s="8"/>
      <c r="B1875" s="129">
        <v>34896516000188</v>
      </c>
      <c r="C1875" s="125" t="s">
        <v>9705</v>
      </c>
      <c r="D1875" s="122"/>
      <c r="E1875" s="126" t="s">
        <v>4611</v>
      </c>
      <c r="F1875" s="126" t="s">
        <v>114</v>
      </c>
      <c r="G1875" s="126" t="s">
        <v>115</v>
      </c>
      <c r="H1875" s="127">
        <v>300000</v>
      </c>
      <c r="I1875" s="127">
        <v>30000</v>
      </c>
      <c r="J1875" s="127">
        <v>1000</v>
      </c>
      <c r="K1875" s="126" t="s">
        <v>214</v>
      </c>
      <c r="L1875" s="126" t="s">
        <v>3556</v>
      </c>
      <c r="M1875" s="153">
        <v>4.7499999999999999E-3</v>
      </c>
      <c r="N1875" s="128" t="s">
        <v>46</v>
      </c>
      <c r="O1875" s="155">
        <v>44929</v>
      </c>
      <c r="P1875" s="153">
        <v>2.3083150609E-2</v>
      </c>
      <c r="Q1875" s="153">
        <v>0.39540722609000001</v>
      </c>
      <c r="R1875" s="153">
        <v>0.40245460203</v>
      </c>
      <c r="S1875" s="153">
        <v>0.55717801515999998</v>
      </c>
      <c r="T1875" s="153" t="s">
        <v>46</v>
      </c>
      <c r="U1875" s="153">
        <v>1.8921696693000001</v>
      </c>
      <c r="V1875" s="153">
        <v>3.8159834906999999</v>
      </c>
      <c r="W1875" s="153">
        <v>3.0225723410000001</v>
      </c>
      <c r="X1875" s="153">
        <v>2.1568375543</v>
      </c>
      <c r="Y1875" s="153" t="s">
        <v>46</v>
      </c>
      <c r="Z1875" s="153">
        <v>0.10187294135</v>
      </c>
      <c r="AA1875" s="153">
        <v>0.10243607354000001</v>
      </c>
      <c r="AB1875" s="178">
        <v>2.4066385627</v>
      </c>
      <c r="AC1875" s="177">
        <v>0.99273665495999996</v>
      </c>
      <c r="AD1875" s="153">
        <v>-4.0494544797999993E-2</v>
      </c>
      <c r="AE1875" s="153">
        <v>-6.4038670509000001E-2</v>
      </c>
      <c r="AF1875" s="181">
        <v>177.43921399999999</v>
      </c>
      <c r="AG1875" s="180">
        <v>114910.07004999999</v>
      </c>
      <c r="AH1875" s="180">
        <v>-1529.86717</v>
      </c>
      <c r="AI1875" s="128" t="s">
        <v>46</v>
      </c>
      <c r="AJ1875" s="128" t="s">
        <v>46</v>
      </c>
      <c r="AK1875" s="128" t="s">
        <v>46</v>
      </c>
    </row>
    <row r="1876" spans="1:37" ht="14.75" customHeight="1" x14ac:dyDescent="0.35">
      <c r="A1876" s="8"/>
      <c r="B1876" s="129">
        <v>43759209000146</v>
      </c>
      <c r="C1876" s="125" t="s">
        <v>9706</v>
      </c>
      <c r="D1876" s="122"/>
      <c r="E1876" s="126" t="s">
        <v>4611</v>
      </c>
      <c r="F1876" s="126" t="s">
        <v>163</v>
      </c>
      <c r="G1876" s="126" t="s">
        <v>3547</v>
      </c>
      <c r="H1876" s="127">
        <v>1000</v>
      </c>
      <c r="I1876" s="127">
        <v>1000</v>
      </c>
      <c r="J1876" s="127">
        <v>1000</v>
      </c>
      <c r="K1876" s="126" t="s">
        <v>7484</v>
      </c>
      <c r="L1876" s="126" t="s">
        <v>7498</v>
      </c>
      <c r="M1876" s="153">
        <v>2.0999999999999999E-3</v>
      </c>
      <c r="N1876" s="128" t="s">
        <v>46</v>
      </c>
      <c r="O1876" s="155">
        <v>44623</v>
      </c>
      <c r="P1876" s="153">
        <v>8.6518127936999999E-3</v>
      </c>
      <c r="Q1876" s="153">
        <v>0.10914610571000001</v>
      </c>
      <c r="R1876" s="153">
        <v>0.1338906933</v>
      </c>
      <c r="S1876" s="153">
        <v>0.29679502853</v>
      </c>
      <c r="T1876" s="153">
        <v>0.45772353907000002</v>
      </c>
      <c r="U1876" s="153">
        <v>0.70920551663999998</v>
      </c>
      <c r="V1876" s="153">
        <v>1.0533437681</v>
      </c>
      <c r="W1876" s="153">
        <v>1.0055651103000001</v>
      </c>
      <c r="X1876" s="153">
        <v>1.1488943318</v>
      </c>
      <c r="Y1876" s="153">
        <v>1.0708447389</v>
      </c>
      <c r="Z1876" s="153">
        <v>5.2404064424999997E-3</v>
      </c>
      <c r="AA1876" s="153">
        <v>6.6136024666000005E-3</v>
      </c>
      <c r="AB1876" s="178">
        <v>0.13005144773999999</v>
      </c>
      <c r="AC1876" s="177">
        <v>1.0485923596</v>
      </c>
      <c r="AD1876" s="153">
        <v>-4.3346058129999998E-3</v>
      </c>
      <c r="AE1876" s="153">
        <v>-1.3067919794E-2</v>
      </c>
      <c r="AF1876" s="181">
        <v>156.86682099999999</v>
      </c>
      <c r="AG1876" s="180">
        <v>319305.44962000003</v>
      </c>
      <c r="AH1876" s="180">
        <v>46481.730989999996</v>
      </c>
      <c r="AI1876" s="128" t="s">
        <v>46</v>
      </c>
      <c r="AJ1876" s="128" t="s">
        <v>46</v>
      </c>
      <c r="AK1876" s="128" t="s">
        <v>46</v>
      </c>
    </row>
    <row r="1877" spans="1:37" ht="14.75" customHeight="1" x14ac:dyDescent="0.35">
      <c r="A1877" s="8"/>
      <c r="B1877" s="129">
        <v>40526710000174</v>
      </c>
      <c r="C1877" s="125" t="s">
        <v>9707</v>
      </c>
      <c r="D1877" s="122"/>
      <c r="E1877" s="126" t="s">
        <v>4611</v>
      </c>
      <c r="F1877" s="126" t="s">
        <v>163</v>
      </c>
      <c r="G1877" s="126" t="s">
        <v>3566</v>
      </c>
      <c r="H1877" s="127">
        <v>1000</v>
      </c>
      <c r="I1877" s="127">
        <v>0</v>
      </c>
      <c r="J1877" s="127">
        <v>1000</v>
      </c>
      <c r="K1877" s="126" t="s">
        <v>215</v>
      </c>
      <c r="L1877" s="126" t="s">
        <v>216</v>
      </c>
      <c r="M1877" s="153">
        <v>1.1999999999999999E-3</v>
      </c>
      <c r="N1877" s="128" t="s">
        <v>46</v>
      </c>
      <c r="O1877" s="155">
        <v>45198</v>
      </c>
      <c r="P1877" s="153">
        <v>1.2428937309E-2</v>
      </c>
      <c r="Q1877" s="153">
        <v>0.10543242006</v>
      </c>
      <c r="R1877" s="153">
        <v>0.13397551414</v>
      </c>
      <c r="S1877" s="153">
        <v>0.28463616999999997</v>
      </c>
      <c r="T1877" s="153" t="s">
        <v>46</v>
      </c>
      <c r="U1877" s="153">
        <v>1.0188235824</v>
      </c>
      <c r="V1877" s="153">
        <v>1.0175038485999999</v>
      </c>
      <c r="W1877" s="153">
        <v>1.006202144</v>
      </c>
      <c r="X1877" s="153">
        <v>1.1018273586</v>
      </c>
      <c r="Y1877" s="153" t="s">
        <v>46</v>
      </c>
      <c r="Z1877" s="153">
        <v>1.402628146E-3</v>
      </c>
      <c r="AA1877" s="153">
        <v>3.4990188480000001E-3</v>
      </c>
      <c r="AB1877" s="178">
        <v>0.70529131356999997</v>
      </c>
      <c r="AC1877" s="177">
        <v>3.0386966143</v>
      </c>
      <c r="AD1877" s="153">
        <v>-4.5339429561000002E-6</v>
      </c>
      <c r="AE1877" s="153">
        <v>-1.8330045578000001E-5</v>
      </c>
      <c r="AF1877" s="181">
        <v>128.463617</v>
      </c>
      <c r="AG1877" s="180">
        <v>998549.11028999998</v>
      </c>
      <c r="AH1877" s="180">
        <v>-355580.47350999998</v>
      </c>
      <c r="AI1877" s="128" t="s">
        <v>46</v>
      </c>
      <c r="AJ1877" s="128" t="s">
        <v>46</v>
      </c>
      <c r="AK1877" s="128" t="s">
        <v>46</v>
      </c>
    </row>
    <row r="1878" spans="1:37" ht="14.75" customHeight="1" x14ac:dyDescent="0.35">
      <c r="A1878" s="8"/>
      <c r="B1878" s="129">
        <v>31006632000196</v>
      </c>
      <c r="C1878" s="125" t="s">
        <v>9708</v>
      </c>
      <c r="D1878" s="122"/>
      <c r="E1878" s="126" t="s">
        <v>4611</v>
      </c>
      <c r="F1878" s="126" t="s">
        <v>114</v>
      </c>
      <c r="G1878" s="126" t="s">
        <v>115</v>
      </c>
      <c r="H1878" s="127">
        <v>30000</v>
      </c>
      <c r="I1878" s="127">
        <v>30000</v>
      </c>
      <c r="J1878" s="127">
        <v>30000</v>
      </c>
      <c r="K1878" s="126" t="s">
        <v>214</v>
      </c>
      <c r="L1878" s="126" t="s">
        <v>3556</v>
      </c>
      <c r="M1878" s="153">
        <v>7.7000000000000002E-3</v>
      </c>
      <c r="N1878" s="128" t="s">
        <v>46</v>
      </c>
      <c r="O1878" s="155">
        <v>43515</v>
      </c>
      <c r="P1878" s="153">
        <v>2.4969444318999997E-2</v>
      </c>
      <c r="Q1878" s="153">
        <v>0.28495369172000001</v>
      </c>
      <c r="R1878" s="153">
        <v>0.12807600169</v>
      </c>
      <c r="S1878" s="153">
        <v>0.18917254575</v>
      </c>
      <c r="T1878" s="153">
        <v>0.34857385399000002</v>
      </c>
      <c r="U1878" s="153">
        <v>2.0467927450999999</v>
      </c>
      <c r="V1878" s="153">
        <v>2.7500220316000004</v>
      </c>
      <c r="W1878" s="153">
        <v>0.96189477851000005</v>
      </c>
      <c r="X1878" s="153">
        <v>0.73228741944999998</v>
      </c>
      <c r="Y1878" s="153">
        <v>0.81548892684999996</v>
      </c>
      <c r="Z1878" s="153">
        <v>0.15175921812000001</v>
      </c>
      <c r="AA1878" s="153">
        <v>0.25119058435999997</v>
      </c>
      <c r="AB1878" s="178">
        <v>4.6351539552999997E-2</v>
      </c>
      <c r="AC1878" s="177">
        <v>0.11367187679</v>
      </c>
      <c r="AD1878" s="153">
        <v>-0.14176476641000002</v>
      </c>
      <c r="AE1878" s="153">
        <v>-0.48851334443</v>
      </c>
      <c r="AF1878" s="181">
        <v>171.27895599999999</v>
      </c>
      <c r="AG1878" s="180">
        <v>16090.772489999999</v>
      </c>
      <c r="AH1878" s="180">
        <v>-2871.6860099999999</v>
      </c>
      <c r="AI1878" s="128" t="s">
        <v>46</v>
      </c>
      <c r="AJ1878" s="128" t="s">
        <v>46</v>
      </c>
      <c r="AK1878" s="128" t="s">
        <v>46</v>
      </c>
    </row>
    <row r="1879" spans="1:37" ht="14.75" customHeight="1" x14ac:dyDescent="0.35">
      <c r="A1879" s="8"/>
      <c r="B1879" s="129">
        <v>51253495000100</v>
      </c>
      <c r="C1879" s="125" t="s">
        <v>9709</v>
      </c>
      <c r="D1879" s="122"/>
      <c r="E1879" s="126" t="s">
        <v>529</v>
      </c>
      <c r="F1879" s="126" t="s">
        <v>163</v>
      </c>
      <c r="G1879" s="126" t="s">
        <v>3570</v>
      </c>
      <c r="H1879" s="127">
        <v>1</v>
      </c>
      <c r="I1879" s="127">
        <v>1</v>
      </c>
      <c r="J1879" s="127">
        <v>1</v>
      </c>
      <c r="K1879" s="126" t="s">
        <v>215</v>
      </c>
      <c r="L1879" s="126" t="s">
        <v>215</v>
      </c>
      <c r="M1879" s="153">
        <v>3.4999999999999996E-3</v>
      </c>
      <c r="N1879" s="128" t="s">
        <v>46</v>
      </c>
      <c r="O1879" s="155">
        <v>45139</v>
      </c>
      <c r="P1879" s="153">
        <v>1.2928186699E-2</v>
      </c>
      <c r="Q1879" s="153">
        <v>0.10957565474000001</v>
      </c>
      <c r="R1879" s="153">
        <v>0.14225068070000002</v>
      </c>
      <c r="S1879" s="153">
        <v>0.28907438576</v>
      </c>
      <c r="T1879" s="153" t="s">
        <v>46</v>
      </c>
      <c r="U1879" s="153">
        <v>1.0597480025999999</v>
      </c>
      <c r="V1879" s="153">
        <v>1.0574892462000001</v>
      </c>
      <c r="W1879" s="153">
        <v>1.0683514881</v>
      </c>
      <c r="X1879" s="153">
        <v>1.1190077035000001</v>
      </c>
      <c r="Y1879" s="153" t="s">
        <v>46</v>
      </c>
      <c r="Z1879" s="153">
        <v>1.6288756066000002E-3</v>
      </c>
      <c r="AA1879" s="153">
        <v>1.6729974605E-3</v>
      </c>
      <c r="AB1879" s="178">
        <v>5.6876849922000003</v>
      </c>
      <c r="AC1879" s="177">
        <v>8.0518412874000003</v>
      </c>
      <c r="AD1879" s="153">
        <v>0</v>
      </c>
      <c r="AE1879" s="153">
        <v>0</v>
      </c>
      <c r="AF1879" s="181">
        <v>1.3188592100000001</v>
      </c>
      <c r="AG1879" s="180">
        <v>8431189.3964000009</v>
      </c>
      <c r="AH1879" s="180">
        <v>4034905.3695</v>
      </c>
      <c r="AI1879" s="128" t="s">
        <v>46</v>
      </c>
      <c r="AJ1879" s="128" t="s">
        <v>46</v>
      </c>
      <c r="AK1879" s="128" t="s">
        <v>46</v>
      </c>
    </row>
    <row r="1880" spans="1:37" ht="14.75" customHeight="1" x14ac:dyDescent="0.35">
      <c r="A1880" s="8"/>
      <c r="B1880" s="129">
        <v>9296022000115</v>
      </c>
      <c r="C1880" s="125" t="s">
        <v>9710</v>
      </c>
      <c r="D1880" s="122" t="s">
        <v>3393</v>
      </c>
      <c r="E1880" s="126" t="s">
        <v>529</v>
      </c>
      <c r="F1880" s="126" t="s">
        <v>114</v>
      </c>
      <c r="G1880" s="126" t="s">
        <v>267</v>
      </c>
      <c r="H1880" s="127">
        <v>500</v>
      </c>
      <c r="I1880" s="127">
        <v>100</v>
      </c>
      <c r="J1880" s="127">
        <v>0</v>
      </c>
      <c r="K1880" s="126" t="s">
        <v>216</v>
      </c>
      <c r="L1880" s="126" t="s">
        <v>223</v>
      </c>
      <c r="M1880" s="153">
        <v>2.5000000000000001E-2</v>
      </c>
      <c r="N1880" s="128" t="s">
        <v>8367</v>
      </c>
      <c r="O1880" s="155">
        <v>39773</v>
      </c>
      <c r="P1880" s="153">
        <v>1.0277762596E-2</v>
      </c>
      <c r="Q1880" s="153">
        <v>1.8939110836E-2</v>
      </c>
      <c r="R1880" s="153">
        <v>1.8582339144000001E-3</v>
      </c>
      <c r="S1880" s="153">
        <v>0.12640219213000001</v>
      </c>
      <c r="T1880" s="153">
        <v>0.11410214745</v>
      </c>
      <c r="U1880" s="153">
        <v>0.84248770814999996</v>
      </c>
      <c r="V1880" s="153">
        <v>0.18277696893000001</v>
      </c>
      <c r="W1880" s="153">
        <v>1.3955975168999999E-2</v>
      </c>
      <c r="X1880" s="153">
        <v>0.48930321640000002</v>
      </c>
      <c r="Y1880" s="153">
        <v>0.26694210342000002</v>
      </c>
      <c r="Z1880" s="153">
        <v>0.14501732817000001</v>
      </c>
      <c r="AA1880" s="153">
        <v>0.21504613617000001</v>
      </c>
      <c r="AB1880" s="178">
        <v>-0.73809846456999995</v>
      </c>
      <c r="AC1880" s="177">
        <v>0.33843904584000001</v>
      </c>
      <c r="AD1880" s="153">
        <v>-0.13756107135000001</v>
      </c>
      <c r="AE1880" s="153">
        <v>-0.58035235528999995</v>
      </c>
      <c r="AF1880" s="181">
        <v>10.39243699</v>
      </c>
      <c r="AG1880" s="180">
        <v>11944.560009999999</v>
      </c>
      <c r="AH1880" s="180">
        <v>-5613.3195500000002</v>
      </c>
      <c r="AI1880" s="128" t="s">
        <v>46</v>
      </c>
      <c r="AJ1880" s="128" t="s">
        <v>46</v>
      </c>
      <c r="AK1880" s="128" t="s">
        <v>46</v>
      </c>
    </row>
    <row r="1881" spans="1:37" ht="14.75" customHeight="1" x14ac:dyDescent="0.35">
      <c r="A1881" s="8"/>
      <c r="B1881" s="129">
        <v>20077065000142</v>
      </c>
      <c r="C1881" s="125" t="s">
        <v>9711</v>
      </c>
      <c r="D1881" s="122"/>
      <c r="E1881" s="126" t="s">
        <v>529</v>
      </c>
      <c r="F1881" s="126" t="s">
        <v>368</v>
      </c>
      <c r="G1881" s="126" t="s">
        <v>368</v>
      </c>
      <c r="H1881" s="127">
        <v>500</v>
      </c>
      <c r="I1881" s="127">
        <v>100</v>
      </c>
      <c r="J1881" s="127">
        <v>0</v>
      </c>
      <c r="K1881" s="126" t="s">
        <v>216</v>
      </c>
      <c r="L1881" s="126" t="s">
        <v>223</v>
      </c>
      <c r="M1881" s="153">
        <v>1.7000000000000001E-3</v>
      </c>
      <c r="N1881" s="128" t="s">
        <v>46</v>
      </c>
      <c r="O1881" s="155">
        <v>41774</v>
      </c>
      <c r="P1881" s="153">
        <v>-1.3975833958999999E-2</v>
      </c>
      <c r="Q1881" s="153">
        <v>-9.786711881900001E-2</v>
      </c>
      <c r="R1881" s="153">
        <v>3.4369315315000003E-2</v>
      </c>
      <c r="S1881" s="153">
        <v>0.18942999773999999</v>
      </c>
      <c r="T1881" s="153">
        <v>0.18098404006999999</v>
      </c>
      <c r="U1881" s="153">
        <v>-1.145625637</v>
      </c>
      <c r="V1881" s="153">
        <v>-0.94449287987999997</v>
      </c>
      <c r="W1881" s="153">
        <v>0.25812536699999999</v>
      </c>
      <c r="X1881" s="153">
        <v>0.73328401680999999</v>
      </c>
      <c r="Y1881" s="153">
        <v>0.42341236707999996</v>
      </c>
      <c r="Z1881" s="153">
        <v>0.11308873895999999</v>
      </c>
      <c r="AA1881" s="153">
        <v>0.14749505353</v>
      </c>
      <c r="AB1881" s="178">
        <v>-0.72016629602000004</v>
      </c>
      <c r="AC1881" s="177">
        <v>0.12127478467</v>
      </c>
      <c r="AD1881" s="153">
        <v>-0.10722269929</v>
      </c>
      <c r="AE1881" s="153">
        <v>-0.24323228824000001</v>
      </c>
      <c r="AF1881" s="181">
        <v>3.08826847</v>
      </c>
      <c r="AG1881" s="180">
        <v>19281.800230000001</v>
      </c>
      <c r="AH1881" s="180">
        <v>1840.6048900000001</v>
      </c>
      <c r="AI1881" s="128" t="s">
        <v>46</v>
      </c>
      <c r="AJ1881" s="128" t="s">
        <v>46</v>
      </c>
      <c r="AK1881" s="128" t="s">
        <v>46</v>
      </c>
    </row>
    <row r="1882" spans="1:37" ht="14.75" customHeight="1" x14ac:dyDescent="0.35">
      <c r="A1882" s="8"/>
      <c r="B1882" s="129">
        <v>8610270000126</v>
      </c>
      <c r="C1882" s="125" t="s">
        <v>9712</v>
      </c>
      <c r="D1882" s="122" t="s">
        <v>3393</v>
      </c>
      <c r="E1882" s="126" t="s">
        <v>529</v>
      </c>
      <c r="F1882" s="126" t="s">
        <v>163</v>
      </c>
      <c r="G1882" s="126" t="s">
        <v>4507</v>
      </c>
      <c r="H1882" s="127">
        <v>100</v>
      </c>
      <c r="I1882" s="127">
        <v>100</v>
      </c>
      <c r="J1882" s="127">
        <v>0</v>
      </c>
      <c r="K1882" s="126" t="s">
        <v>215</v>
      </c>
      <c r="L1882" s="126" t="s">
        <v>215</v>
      </c>
      <c r="M1882" s="153">
        <v>4.5000000000000005E-3</v>
      </c>
      <c r="N1882" s="128" t="s">
        <v>46</v>
      </c>
      <c r="O1882" s="155">
        <v>39160</v>
      </c>
      <c r="P1882" s="153">
        <v>1.1661471301999999E-2</v>
      </c>
      <c r="Q1882" s="153">
        <v>0.10698998856</v>
      </c>
      <c r="R1882" s="153">
        <v>0.12829335135</v>
      </c>
      <c r="S1882" s="153">
        <v>0.25657539051</v>
      </c>
      <c r="T1882" s="153">
        <v>0.43490734774000006</v>
      </c>
      <c r="U1882" s="153">
        <v>0.95591293721000004</v>
      </c>
      <c r="V1882" s="153">
        <v>1.0325355813000001</v>
      </c>
      <c r="W1882" s="153">
        <v>0.96352714909000003</v>
      </c>
      <c r="X1882" s="153">
        <v>0.99320400783999996</v>
      </c>
      <c r="Y1882" s="153">
        <v>1.0174662334</v>
      </c>
      <c r="Z1882" s="153">
        <v>4.5279115387000003E-3</v>
      </c>
      <c r="AA1882" s="153">
        <v>9.2047949104000007E-3</v>
      </c>
      <c r="AB1882" s="178">
        <v>-0.98508459807000004</v>
      </c>
      <c r="AC1882" s="177">
        <v>0.47944759865999997</v>
      </c>
      <c r="AD1882" s="153">
        <v>-1.3381472214000001E-3</v>
      </c>
      <c r="AE1882" s="153">
        <v>-1.0536978354999999E-2</v>
      </c>
      <c r="AF1882" s="181">
        <v>6.2133934100000001</v>
      </c>
      <c r="AG1882" s="180">
        <v>2362275.1746999999</v>
      </c>
      <c r="AH1882" s="180">
        <v>-215106.95503000001</v>
      </c>
      <c r="AI1882" s="128" t="s">
        <v>46</v>
      </c>
      <c r="AJ1882" s="128" t="s">
        <v>46</v>
      </c>
      <c r="AK1882" s="128" t="s">
        <v>46</v>
      </c>
    </row>
    <row r="1883" spans="1:37" ht="14.75" customHeight="1" x14ac:dyDescent="0.35">
      <c r="A1883" s="8"/>
      <c r="B1883" s="129">
        <v>7906349000136</v>
      </c>
      <c r="C1883" s="125" t="s">
        <v>9713</v>
      </c>
      <c r="D1883" s="122"/>
      <c r="E1883" s="126" t="s">
        <v>529</v>
      </c>
      <c r="F1883" s="126" t="s">
        <v>163</v>
      </c>
      <c r="G1883" s="126" t="s">
        <v>3570</v>
      </c>
      <c r="H1883" s="127">
        <v>500</v>
      </c>
      <c r="I1883" s="127">
        <v>100</v>
      </c>
      <c r="J1883" s="127">
        <v>0</v>
      </c>
      <c r="K1883" s="126" t="s">
        <v>215</v>
      </c>
      <c r="L1883" s="126" t="s">
        <v>215</v>
      </c>
      <c r="M1883" s="153">
        <v>7.4999999999999997E-3</v>
      </c>
      <c r="N1883" s="128" t="s">
        <v>46</v>
      </c>
      <c r="O1883" s="155">
        <v>39160</v>
      </c>
      <c r="P1883" s="153">
        <v>1.2163505584000001E-2</v>
      </c>
      <c r="Q1883" s="153">
        <v>0.10234858213</v>
      </c>
      <c r="R1883" s="153">
        <v>0.13383878763000001</v>
      </c>
      <c r="S1883" s="153">
        <v>0.25730158205999998</v>
      </c>
      <c r="T1883" s="153">
        <v>0.42352209883999997</v>
      </c>
      <c r="U1883" s="153">
        <v>0.9970656401700001</v>
      </c>
      <c r="V1883" s="153">
        <v>0.98774244363999997</v>
      </c>
      <c r="W1883" s="153">
        <v>1.0051752809000001</v>
      </c>
      <c r="X1883" s="153">
        <v>0.99601509725000004</v>
      </c>
      <c r="Y1883" s="153">
        <v>0.9908304307100001</v>
      </c>
      <c r="Z1883" s="153">
        <v>2.9952581577E-3</v>
      </c>
      <c r="AA1883" s="153">
        <v>2.3089572675999998E-3</v>
      </c>
      <c r="AB1883" s="178">
        <v>0.20871569433000001</v>
      </c>
      <c r="AC1883" s="177">
        <v>-7.2217710053999999</v>
      </c>
      <c r="AD1883" s="153">
        <v>0</v>
      </c>
      <c r="AE1883" s="153">
        <v>-2.6152420180000002E-3</v>
      </c>
      <c r="AF1883" s="181">
        <v>4.9051167600000003</v>
      </c>
      <c r="AG1883" s="180">
        <v>199618.06513</v>
      </c>
      <c r="AH1883" s="180">
        <v>-1691.3666700000001</v>
      </c>
      <c r="AI1883" s="128" t="s">
        <v>46</v>
      </c>
      <c r="AJ1883" s="128" t="s">
        <v>46</v>
      </c>
      <c r="AK1883" s="128" t="s">
        <v>46</v>
      </c>
    </row>
    <row r="1884" spans="1:37" ht="14.75" customHeight="1" x14ac:dyDescent="0.35">
      <c r="A1884" s="8"/>
      <c r="B1884" s="129">
        <v>3515596000150</v>
      </c>
      <c r="C1884" s="125" t="s">
        <v>9714</v>
      </c>
      <c r="D1884" s="122" t="s">
        <v>3552</v>
      </c>
      <c r="E1884" s="126" t="s">
        <v>2793</v>
      </c>
      <c r="F1884" s="126" t="s">
        <v>163</v>
      </c>
      <c r="G1884" s="126" t="s">
        <v>3570</v>
      </c>
      <c r="H1884" s="127">
        <v>50000</v>
      </c>
      <c r="I1884" s="127">
        <v>0</v>
      </c>
      <c r="J1884" s="127">
        <v>50</v>
      </c>
      <c r="K1884" s="126" t="s">
        <v>215</v>
      </c>
      <c r="L1884" s="126" t="s">
        <v>215</v>
      </c>
      <c r="M1884" s="153">
        <v>9.4999999999999998E-3</v>
      </c>
      <c r="N1884" s="128" t="s">
        <v>46</v>
      </c>
      <c r="O1884" s="155">
        <v>37945</v>
      </c>
      <c r="P1884" s="153">
        <v>1.1437214274000001E-2</v>
      </c>
      <c r="Q1884" s="153">
        <v>9.6998967157999993E-2</v>
      </c>
      <c r="R1884" s="153">
        <v>0.12423568338</v>
      </c>
      <c r="S1884" s="153">
        <v>0.24243560125999999</v>
      </c>
      <c r="T1884" s="153">
        <v>0.40193905779</v>
      </c>
      <c r="U1884" s="153">
        <v>0.93753016294999991</v>
      </c>
      <c r="V1884" s="153">
        <v>0.93611454941999994</v>
      </c>
      <c r="W1884" s="153">
        <v>0.93305266845000001</v>
      </c>
      <c r="X1884" s="153">
        <v>0.93846884667999997</v>
      </c>
      <c r="Y1884" s="153">
        <v>0.94033688167999996</v>
      </c>
      <c r="Z1884" s="153">
        <v>8.830795505699999E-4</v>
      </c>
      <c r="AA1884" s="153">
        <v>2.4060661739E-3</v>
      </c>
      <c r="AB1884" s="178">
        <v>-23.807242817999999</v>
      </c>
      <c r="AC1884" s="177">
        <v>-10.298835254</v>
      </c>
      <c r="AD1884" s="153">
        <v>0</v>
      </c>
      <c r="AE1884" s="153">
        <v>-1.6514360396E-3</v>
      </c>
      <c r="AF1884" s="181">
        <v>15.266871</v>
      </c>
      <c r="AG1884" s="180">
        <v>3408558.3075999999</v>
      </c>
      <c r="AH1884" s="180">
        <v>-536994.59577999997</v>
      </c>
      <c r="AI1884" s="128" t="s">
        <v>46</v>
      </c>
      <c r="AJ1884" s="128" t="s">
        <v>46</v>
      </c>
      <c r="AK1884" s="128" t="s">
        <v>46</v>
      </c>
    </row>
    <row r="1885" spans="1:37" ht="14.75" customHeight="1" x14ac:dyDescent="0.35">
      <c r="A1885" s="8"/>
      <c r="B1885" s="129">
        <v>8151311000163</v>
      </c>
      <c r="C1885" s="125" t="s">
        <v>9715</v>
      </c>
      <c r="D1885" s="122"/>
      <c r="E1885" s="126" t="s">
        <v>2793</v>
      </c>
      <c r="F1885" s="126" t="s">
        <v>163</v>
      </c>
      <c r="G1885" s="126" t="s">
        <v>3566</v>
      </c>
      <c r="H1885" s="127">
        <v>100</v>
      </c>
      <c r="I1885" s="127">
        <v>100</v>
      </c>
      <c r="J1885" s="127">
        <v>100</v>
      </c>
      <c r="K1885" s="126" t="s">
        <v>215</v>
      </c>
      <c r="L1885" s="126" t="s">
        <v>215</v>
      </c>
      <c r="M1885" s="153">
        <v>1.7000000000000001E-3</v>
      </c>
      <c r="N1885" s="128" t="s">
        <v>46</v>
      </c>
      <c r="O1885" s="155">
        <v>39147</v>
      </c>
      <c r="P1885" s="153">
        <v>1.2043206963E-2</v>
      </c>
      <c r="Q1885" s="153">
        <v>0.10287531384</v>
      </c>
      <c r="R1885" s="153">
        <v>0.13173586739999998</v>
      </c>
      <c r="S1885" s="153">
        <v>0.25559439086000002</v>
      </c>
      <c r="T1885" s="153">
        <v>0.42302170388999999</v>
      </c>
      <c r="U1885" s="153">
        <v>0.98720453391000007</v>
      </c>
      <c r="V1885" s="153">
        <v>0.99282580929000008</v>
      </c>
      <c r="W1885" s="153">
        <v>0.98938162743999991</v>
      </c>
      <c r="X1885" s="153">
        <v>0.98940655565000002</v>
      </c>
      <c r="Y1885" s="153">
        <v>0.98965975615000001</v>
      </c>
      <c r="Z1885" s="153">
        <v>9.2316425989000001E-4</v>
      </c>
      <c r="AA1885" s="153">
        <v>2.1840323415999998E-3</v>
      </c>
      <c r="AB1885" s="178">
        <v>-3.3080913766000002</v>
      </c>
      <c r="AC1885" s="177">
        <v>-2.4640496431000001</v>
      </c>
      <c r="AD1885" s="153">
        <v>0</v>
      </c>
      <c r="AE1885" s="153">
        <v>-2.3173164518E-3</v>
      </c>
      <c r="AF1885" s="181">
        <v>5.6615630000000001</v>
      </c>
      <c r="AG1885" s="180">
        <v>104736.31223</v>
      </c>
      <c r="AH1885" s="180">
        <v>-51686.938349999997</v>
      </c>
      <c r="AI1885" s="128" t="s">
        <v>46</v>
      </c>
      <c r="AJ1885" s="128" t="s">
        <v>46</v>
      </c>
      <c r="AK1885" s="128" t="s">
        <v>46</v>
      </c>
    </row>
    <row r="1886" spans="1:37" ht="14.75" customHeight="1" x14ac:dyDescent="0.35">
      <c r="A1886" s="8"/>
      <c r="B1886" s="129">
        <v>68971183000126</v>
      </c>
      <c r="C1886" s="125" t="s">
        <v>9716</v>
      </c>
      <c r="D1886" s="122"/>
      <c r="E1886" s="126" t="s">
        <v>2793</v>
      </c>
      <c r="F1886" s="126" t="s">
        <v>163</v>
      </c>
      <c r="G1886" s="126" t="s">
        <v>3570</v>
      </c>
      <c r="H1886" s="127">
        <v>300000</v>
      </c>
      <c r="I1886" s="127">
        <v>1</v>
      </c>
      <c r="J1886" s="127">
        <v>1</v>
      </c>
      <c r="K1886" s="126" t="s">
        <v>215</v>
      </c>
      <c r="L1886" s="126" t="s">
        <v>215</v>
      </c>
      <c r="M1886" s="153">
        <v>4.6999999999999993E-3</v>
      </c>
      <c r="N1886" s="128" t="s">
        <v>46</v>
      </c>
      <c r="O1886" s="155">
        <v>33877</v>
      </c>
      <c r="P1886" s="153">
        <v>1.2123095533999999E-2</v>
      </c>
      <c r="Q1886" s="153">
        <v>0.10234940372000001</v>
      </c>
      <c r="R1886" s="153">
        <v>0.13008758372000001</v>
      </c>
      <c r="S1886" s="153">
        <v>0.26087402168000001</v>
      </c>
      <c r="T1886" s="153">
        <v>0.41579297719999997</v>
      </c>
      <c r="U1886" s="153">
        <v>0.99375315165</v>
      </c>
      <c r="V1886" s="153">
        <v>0.98775037254999998</v>
      </c>
      <c r="W1886" s="153">
        <v>0.97700245065999991</v>
      </c>
      <c r="X1886" s="153">
        <v>1.0098440203000001</v>
      </c>
      <c r="Y1886" s="153">
        <v>0.97274814187000003</v>
      </c>
      <c r="Z1886" s="153">
        <v>1.0770138799999999E-3</v>
      </c>
      <c r="AA1886" s="153">
        <v>4.2614799897000002E-3</v>
      </c>
      <c r="AB1886" s="178">
        <v>-4.6264364907999997</v>
      </c>
      <c r="AC1886" s="177">
        <v>-1.8059654874</v>
      </c>
      <c r="AD1886" s="153">
        <v>0</v>
      </c>
      <c r="AE1886" s="153">
        <v>-7.7039800391000002E-3</v>
      </c>
      <c r="AF1886" s="181">
        <v>1.820605</v>
      </c>
      <c r="AG1886" s="180">
        <v>404629.72422999999</v>
      </c>
      <c r="AH1886" s="180">
        <v>-29470.211609999998</v>
      </c>
      <c r="AI1886" s="128" t="s">
        <v>46</v>
      </c>
      <c r="AJ1886" s="128" t="s">
        <v>46</v>
      </c>
      <c r="AK1886" s="128" t="s">
        <v>46</v>
      </c>
    </row>
    <row r="1887" spans="1:37" ht="14.75" customHeight="1" x14ac:dyDescent="0.35">
      <c r="A1887" s="8"/>
      <c r="B1887" s="129">
        <v>3336931000153</v>
      </c>
      <c r="C1887" s="125" t="s">
        <v>9717</v>
      </c>
      <c r="D1887" s="122"/>
      <c r="E1887" s="126" t="s">
        <v>2793</v>
      </c>
      <c r="F1887" s="126" t="s">
        <v>163</v>
      </c>
      <c r="G1887" s="126" t="s">
        <v>3570</v>
      </c>
      <c r="H1887" s="127">
        <v>5000</v>
      </c>
      <c r="I1887" s="127">
        <v>5000</v>
      </c>
      <c r="J1887" s="127">
        <v>1</v>
      </c>
      <c r="K1887" s="126" t="s">
        <v>215</v>
      </c>
      <c r="L1887" s="126" t="s">
        <v>215</v>
      </c>
      <c r="M1887" s="153">
        <v>9.4999999999999998E-3</v>
      </c>
      <c r="N1887" s="128" t="s">
        <v>46</v>
      </c>
      <c r="O1887" s="155">
        <v>36462</v>
      </c>
      <c r="P1887" s="153">
        <v>1.1672968070000001E-2</v>
      </c>
      <c r="Q1887" s="153">
        <v>9.8188604607000005E-2</v>
      </c>
      <c r="R1887" s="153">
        <v>0.12435631411999999</v>
      </c>
      <c r="S1887" s="153">
        <v>0.24796600881</v>
      </c>
      <c r="T1887" s="153">
        <v>0.39405626185999998</v>
      </c>
      <c r="U1887" s="153">
        <v>0.95685534909000003</v>
      </c>
      <c r="V1887" s="153">
        <v>0.9475954647</v>
      </c>
      <c r="W1887" s="153">
        <v>0.93395864677999996</v>
      </c>
      <c r="X1887" s="153">
        <v>0.9598770687699999</v>
      </c>
      <c r="Y1887" s="153">
        <v>0.92189507165999995</v>
      </c>
      <c r="Z1887" s="153">
        <v>1.0742130528000001E-3</v>
      </c>
      <c r="AA1887" s="153">
        <v>3.9123314823000001E-3</v>
      </c>
      <c r="AB1887" s="178">
        <v>-13.403380182999999</v>
      </c>
      <c r="AC1887" s="177">
        <v>-2.7229402372</v>
      </c>
      <c r="AD1887" s="153">
        <v>0</v>
      </c>
      <c r="AE1887" s="153">
        <v>-8.2263799581999992E-3</v>
      </c>
      <c r="AF1887" s="181">
        <v>161.86907099999999</v>
      </c>
      <c r="AG1887" s="180">
        <v>38314.311869999998</v>
      </c>
      <c r="AH1887" s="180">
        <v>-98.908659999999998</v>
      </c>
      <c r="AI1887" s="128" t="s">
        <v>46</v>
      </c>
      <c r="AJ1887" s="128" t="s">
        <v>46</v>
      </c>
      <c r="AK1887" s="128" t="s">
        <v>46</v>
      </c>
    </row>
    <row r="1888" spans="1:37" ht="14.75" customHeight="1" x14ac:dyDescent="0.35">
      <c r="A1888" s="8"/>
      <c r="B1888" s="129">
        <v>15834698000118</v>
      </c>
      <c r="C1888" s="125" t="s">
        <v>9718</v>
      </c>
      <c r="D1888" s="122"/>
      <c r="E1888" s="126" t="s">
        <v>9048</v>
      </c>
      <c r="F1888" s="126" t="s">
        <v>114</v>
      </c>
      <c r="G1888" s="126" t="s">
        <v>7640</v>
      </c>
      <c r="H1888" s="127">
        <v>1000</v>
      </c>
      <c r="I1888" s="127">
        <v>1000</v>
      </c>
      <c r="J1888" s="127">
        <v>1000</v>
      </c>
      <c r="K1888" s="126" t="s">
        <v>216</v>
      </c>
      <c r="L1888" s="126" t="s">
        <v>3378</v>
      </c>
      <c r="M1888" s="153">
        <v>0.01</v>
      </c>
      <c r="N1888" s="128" t="s">
        <v>46</v>
      </c>
      <c r="O1888" s="155">
        <v>41128</v>
      </c>
      <c r="P1888" s="153">
        <v>0.16927561800999999</v>
      </c>
      <c r="Q1888" s="153">
        <v>0.41127793810000002</v>
      </c>
      <c r="R1888" s="153">
        <v>0.36790601217000002</v>
      </c>
      <c r="S1888" s="153">
        <v>2.9126976139999998</v>
      </c>
      <c r="T1888" s="153">
        <v>4.3434970770000003</v>
      </c>
      <c r="U1888" s="153">
        <v>13.875843709000002</v>
      </c>
      <c r="V1888" s="153">
        <v>3.9691480538000001</v>
      </c>
      <c r="W1888" s="153">
        <v>2.7631005606000003</v>
      </c>
      <c r="X1888" s="153">
        <v>11.275060083000001</v>
      </c>
      <c r="Y1888" s="153">
        <v>10.161616339</v>
      </c>
      <c r="Z1888" s="153">
        <v>0.34504819036000001</v>
      </c>
      <c r="AA1888" s="153">
        <v>0.31268878766000002</v>
      </c>
      <c r="AB1888" s="178">
        <v>0.81390692680999999</v>
      </c>
      <c r="AC1888" s="177">
        <v>0.63908025132000001</v>
      </c>
      <c r="AD1888" s="153">
        <v>-0.22557614704999998</v>
      </c>
      <c r="AE1888" s="153">
        <v>-0.56619316652999996</v>
      </c>
      <c r="AF1888" s="181">
        <v>190.84764000000001</v>
      </c>
      <c r="AG1888" s="180">
        <v>58595.341740000003</v>
      </c>
      <c r="AH1888" s="180">
        <v>-298.54894999999999</v>
      </c>
      <c r="AI1888" s="128" t="s">
        <v>46</v>
      </c>
      <c r="AJ1888" s="128" t="s">
        <v>46</v>
      </c>
      <c r="AK1888" s="128" t="s">
        <v>46</v>
      </c>
    </row>
    <row r="1889" spans="1:37" ht="14.75" customHeight="1" x14ac:dyDescent="0.35">
      <c r="A1889" s="8"/>
      <c r="B1889" s="129">
        <v>14632925000160</v>
      </c>
      <c r="C1889" s="125" t="s">
        <v>9719</v>
      </c>
      <c r="D1889" s="122"/>
      <c r="E1889" s="126" t="s">
        <v>9048</v>
      </c>
      <c r="F1889" s="126" t="s">
        <v>114</v>
      </c>
      <c r="G1889" s="126" t="s">
        <v>7663</v>
      </c>
      <c r="H1889" s="127">
        <v>1000</v>
      </c>
      <c r="I1889" s="127">
        <v>1000</v>
      </c>
      <c r="J1889" s="127">
        <v>0.01</v>
      </c>
      <c r="K1889" s="126" t="s">
        <v>216</v>
      </c>
      <c r="L1889" s="126" t="s">
        <v>3378</v>
      </c>
      <c r="M1889" s="153">
        <v>0.02</v>
      </c>
      <c r="N1889" s="128" t="s">
        <v>46</v>
      </c>
      <c r="O1889" s="155">
        <v>40871</v>
      </c>
      <c r="P1889" s="153">
        <v>0.18260661847000001</v>
      </c>
      <c r="Q1889" s="153">
        <v>0.40464232107999998</v>
      </c>
      <c r="R1889" s="153">
        <v>0.3721498714</v>
      </c>
      <c r="S1889" s="153">
        <v>2.8459372685000002</v>
      </c>
      <c r="T1889" s="153">
        <v>3.9443333638000002</v>
      </c>
      <c r="U1889" s="153">
        <v>14.96861112</v>
      </c>
      <c r="V1889" s="153">
        <v>3.9051092519000004</v>
      </c>
      <c r="W1889" s="153">
        <v>2.7949734015000001</v>
      </c>
      <c r="X1889" s="153">
        <v>11.016630611</v>
      </c>
      <c r="Y1889" s="153">
        <v>9.2277723792999993</v>
      </c>
      <c r="Z1889" s="153">
        <v>0.38171587938000001</v>
      </c>
      <c r="AA1889" s="153">
        <v>0.28315468948</v>
      </c>
      <c r="AB1889" s="178">
        <v>0.79067440337999995</v>
      </c>
      <c r="AC1889" s="177">
        <v>0.47651138134999999</v>
      </c>
      <c r="AD1889" s="153">
        <v>-0.24918124735</v>
      </c>
      <c r="AE1889" s="153">
        <v>-0.54119179701999998</v>
      </c>
      <c r="AF1889" s="181">
        <v>116.611204</v>
      </c>
      <c r="AG1889" s="180">
        <v>58753.188540000003</v>
      </c>
      <c r="AH1889" s="180">
        <v>-704.15801999999996</v>
      </c>
      <c r="AI1889" s="128" t="s">
        <v>46</v>
      </c>
      <c r="AJ1889" s="128" t="s">
        <v>46</v>
      </c>
      <c r="AK1889" s="128" t="s">
        <v>46</v>
      </c>
    </row>
    <row r="1890" spans="1:37" ht="14.75" customHeight="1" x14ac:dyDescent="0.35">
      <c r="A1890" s="8"/>
      <c r="B1890" s="129">
        <v>598452000117</v>
      </c>
      <c r="C1890" s="125" t="s">
        <v>9720</v>
      </c>
      <c r="D1890" s="122"/>
      <c r="E1890" s="126" t="s">
        <v>9048</v>
      </c>
      <c r="F1890" s="126" t="s">
        <v>163</v>
      </c>
      <c r="G1890" s="126" t="s">
        <v>3570</v>
      </c>
      <c r="H1890" s="127">
        <v>100</v>
      </c>
      <c r="I1890" s="127">
        <v>100</v>
      </c>
      <c r="J1890" s="127">
        <v>0.01</v>
      </c>
      <c r="K1890" s="126" t="s">
        <v>215</v>
      </c>
      <c r="L1890" s="126" t="s">
        <v>216</v>
      </c>
      <c r="M1890" s="153">
        <v>3.0000000000000001E-3</v>
      </c>
      <c r="N1890" s="128" t="s">
        <v>9721</v>
      </c>
      <c r="O1890" s="155">
        <v>34851</v>
      </c>
      <c r="P1890" s="153">
        <v>1.1824148486999999E-2</v>
      </c>
      <c r="Q1890" s="153">
        <v>0.10032838224000001</v>
      </c>
      <c r="R1890" s="153">
        <v>0.12859208522999999</v>
      </c>
      <c r="S1890" s="153">
        <v>0.27223004668</v>
      </c>
      <c r="T1890" s="153">
        <v>0.47094315516000002</v>
      </c>
      <c r="U1890" s="153">
        <v>0.96924789480000006</v>
      </c>
      <c r="V1890" s="153">
        <v>0.96824596268999996</v>
      </c>
      <c r="W1890" s="153">
        <v>0.96577074318</v>
      </c>
      <c r="X1890" s="153">
        <v>1.0538032228000001</v>
      </c>
      <c r="Y1890" s="153">
        <v>1.1017720457</v>
      </c>
      <c r="Z1890" s="153">
        <v>1.1345042314E-3</v>
      </c>
      <c r="AA1890" s="153">
        <v>1.1236523246000002E-2</v>
      </c>
      <c r="AB1890" s="178">
        <v>-5.0240338803000002</v>
      </c>
      <c r="AC1890" s="177">
        <v>0.15755925395000001</v>
      </c>
      <c r="AD1890" s="153">
        <v>0</v>
      </c>
      <c r="AE1890" s="153">
        <v>-3.0437659143000003E-2</v>
      </c>
      <c r="AF1890" s="181">
        <v>643.60444429999995</v>
      </c>
      <c r="AG1890" s="180">
        <v>16839.46242</v>
      </c>
      <c r="AH1890" s="180">
        <v>-9547.0425799999994</v>
      </c>
      <c r="AI1890" s="128" t="s">
        <v>46</v>
      </c>
      <c r="AJ1890" s="128" t="s">
        <v>46</v>
      </c>
      <c r="AK1890" s="128" t="s">
        <v>46</v>
      </c>
    </row>
    <row r="1891" spans="1:37" ht="14.75" customHeight="1" x14ac:dyDescent="0.35">
      <c r="A1891" s="8"/>
      <c r="B1891" s="129">
        <v>35506067000187</v>
      </c>
      <c r="C1891" s="125" t="s">
        <v>9722</v>
      </c>
      <c r="D1891" s="122"/>
      <c r="E1891" s="126" t="s">
        <v>9723</v>
      </c>
      <c r="F1891" s="126" t="s">
        <v>114</v>
      </c>
      <c r="G1891" s="126" t="s">
        <v>115</v>
      </c>
      <c r="H1891" s="127">
        <v>20000</v>
      </c>
      <c r="I1891" s="127">
        <v>10000</v>
      </c>
      <c r="J1891" s="127">
        <v>20000</v>
      </c>
      <c r="K1891" s="126" t="s">
        <v>220</v>
      </c>
      <c r="L1891" s="126" t="s">
        <v>268</v>
      </c>
      <c r="M1891" s="153">
        <v>7.4999999999999997E-3</v>
      </c>
      <c r="N1891" s="128" t="s">
        <v>8577</v>
      </c>
      <c r="O1891" s="155">
        <v>43909</v>
      </c>
      <c r="P1891" s="153">
        <v>1.9628810551000002E-3</v>
      </c>
      <c r="Q1891" s="153">
        <v>0.38191355442000002</v>
      </c>
      <c r="R1891" s="153">
        <v>8.2075924039999998E-2</v>
      </c>
      <c r="S1891" s="153">
        <v>0.14479057180999999</v>
      </c>
      <c r="T1891" s="153">
        <v>-2.7340488883999998E-2</v>
      </c>
      <c r="U1891" s="153">
        <v>0.16090108580999998</v>
      </c>
      <c r="V1891" s="153">
        <v>3.685759193</v>
      </c>
      <c r="W1891" s="153">
        <v>0.61641839007999999</v>
      </c>
      <c r="X1891" s="153">
        <v>0.56048468227000003</v>
      </c>
      <c r="Y1891" s="153">
        <v>-6.3963104761000006E-2</v>
      </c>
      <c r="Z1891" s="153">
        <v>0.28767669130000001</v>
      </c>
      <c r="AA1891" s="153">
        <v>0.28419481680000003</v>
      </c>
      <c r="AB1891" s="178">
        <v>-1.7355112358E-2</v>
      </c>
      <c r="AC1891" s="177">
        <v>0.12013790854</v>
      </c>
      <c r="AD1891" s="153">
        <v>-0.25442025681000002</v>
      </c>
      <c r="AE1891" s="153">
        <v>-0.46797969516000004</v>
      </c>
      <c r="AF1891" s="181">
        <v>3.3422565999999998</v>
      </c>
      <c r="AG1891" s="180">
        <v>38713.353810000001</v>
      </c>
      <c r="AH1891" s="180">
        <v>-68.189970000000002</v>
      </c>
      <c r="AI1891" s="128" t="s">
        <v>46</v>
      </c>
      <c r="AJ1891" s="128" t="s">
        <v>46</v>
      </c>
      <c r="AK1891" s="128" t="s">
        <v>46</v>
      </c>
    </row>
    <row r="1892" spans="1:37" ht="14.75" customHeight="1" x14ac:dyDescent="0.35">
      <c r="A1892" s="8"/>
      <c r="B1892" s="129">
        <v>49977033000185</v>
      </c>
      <c r="C1892" s="125" t="s">
        <v>9724</v>
      </c>
      <c r="D1892" s="122"/>
      <c r="E1892" s="126" t="s">
        <v>9725</v>
      </c>
      <c r="F1892" s="126" t="s">
        <v>163</v>
      </c>
      <c r="G1892" s="126" t="s">
        <v>3547</v>
      </c>
      <c r="H1892" s="127">
        <v>1000</v>
      </c>
      <c r="I1892" s="127">
        <v>1000</v>
      </c>
      <c r="J1892" s="127">
        <v>1000</v>
      </c>
      <c r="K1892" s="126" t="s">
        <v>215</v>
      </c>
      <c r="L1892" s="126" t="s">
        <v>216</v>
      </c>
      <c r="M1892" s="153">
        <v>5.0000000000000001E-3</v>
      </c>
      <c r="N1892" s="128" t="s">
        <v>46</v>
      </c>
      <c r="O1892" s="155">
        <v>45078</v>
      </c>
      <c r="P1892" s="153">
        <v>1.337503363E-2</v>
      </c>
      <c r="Q1892" s="153">
        <v>0.11217527934999999</v>
      </c>
      <c r="R1892" s="153">
        <v>0.13992174396999998</v>
      </c>
      <c r="S1892" s="153">
        <v>0.27743726879000002</v>
      </c>
      <c r="T1892" s="153" t="s">
        <v>46</v>
      </c>
      <c r="U1892" s="153">
        <v>1.0963768936</v>
      </c>
      <c r="V1892" s="153">
        <v>1.0825776207</v>
      </c>
      <c r="W1892" s="153">
        <v>1.0508603729999999</v>
      </c>
      <c r="X1892" s="153">
        <v>1.0739603931999999</v>
      </c>
      <c r="Y1892" s="153" t="s">
        <v>46</v>
      </c>
      <c r="Z1892" s="153">
        <v>1.7504272754999999E-3</v>
      </c>
      <c r="AA1892" s="153">
        <v>1.8872818308E-3</v>
      </c>
      <c r="AB1892" s="178">
        <v>4.4135868705999997</v>
      </c>
      <c r="AC1892" s="177">
        <v>4.9891774497999997</v>
      </c>
      <c r="AD1892" s="153">
        <v>-1.9093146391000002E-4</v>
      </c>
      <c r="AE1892" s="153">
        <v>-1.9093146391000002E-4</v>
      </c>
      <c r="AF1892" s="181">
        <v>1.3368031</v>
      </c>
      <c r="AG1892" s="180">
        <v>223066.76060000001</v>
      </c>
      <c r="AH1892" s="180">
        <v>-9753.3865900000001</v>
      </c>
      <c r="AI1892" s="128" t="s">
        <v>46</v>
      </c>
      <c r="AJ1892" s="128" t="s">
        <v>46</v>
      </c>
      <c r="AK1892" s="128" t="s">
        <v>46</v>
      </c>
    </row>
    <row r="1893" spans="1:37" ht="14.75" customHeight="1" x14ac:dyDescent="0.35">
      <c r="A1893" s="8"/>
      <c r="B1893" s="129">
        <v>52301436000114</v>
      </c>
      <c r="C1893" s="125" t="s">
        <v>9726</v>
      </c>
      <c r="D1893" s="122"/>
      <c r="E1893" s="126" t="s">
        <v>9725</v>
      </c>
      <c r="F1893" s="126" t="s">
        <v>163</v>
      </c>
      <c r="G1893" s="126" t="s">
        <v>3547</v>
      </c>
      <c r="H1893" s="127">
        <v>1000</v>
      </c>
      <c r="I1893" s="127">
        <v>1000</v>
      </c>
      <c r="J1893" s="127">
        <v>1000</v>
      </c>
      <c r="K1893" s="126" t="s">
        <v>269</v>
      </c>
      <c r="L1893" s="126" t="s">
        <v>8021</v>
      </c>
      <c r="M1893" s="153">
        <v>6.0000000000000001E-3</v>
      </c>
      <c r="N1893" s="128" t="s">
        <v>46</v>
      </c>
      <c r="O1893" s="155">
        <v>45231</v>
      </c>
      <c r="P1893" s="153">
        <v>1.3429480903E-2</v>
      </c>
      <c r="Q1893" s="153">
        <v>0.11269387251</v>
      </c>
      <c r="R1893" s="153">
        <v>0.13933466084000001</v>
      </c>
      <c r="S1893" s="153" t="s">
        <v>46</v>
      </c>
      <c r="T1893" s="153" t="s">
        <v>46</v>
      </c>
      <c r="U1893" s="153">
        <v>1.10084004</v>
      </c>
      <c r="V1893" s="153">
        <v>1.0875824430999999</v>
      </c>
      <c r="W1893" s="153">
        <v>1.046451177</v>
      </c>
      <c r="X1893" s="153" t="s">
        <v>46</v>
      </c>
      <c r="Y1893" s="153" t="s">
        <v>46</v>
      </c>
      <c r="Z1893" s="153">
        <v>2.2989378208999999E-3</v>
      </c>
      <c r="AA1893" s="153">
        <v>2.2935155334999997E-3</v>
      </c>
      <c r="AB1893" s="178">
        <v>2.7309930438999999</v>
      </c>
      <c r="AC1893" s="177">
        <v>3.9420544293000002</v>
      </c>
      <c r="AD1893" s="153">
        <v>-8.2634201574999992E-4</v>
      </c>
      <c r="AE1893" s="153">
        <v>-8.2634201574999992E-4</v>
      </c>
      <c r="AF1893" s="181">
        <v>1.2648284999999999</v>
      </c>
      <c r="AG1893" s="180">
        <v>124801.1716</v>
      </c>
      <c r="AH1893" s="180">
        <v>16615.43953</v>
      </c>
      <c r="AI1893" s="128" t="s">
        <v>46</v>
      </c>
      <c r="AJ1893" s="128" t="s">
        <v>46</v>
      </c>
      <c r="AK1893" s="128" t="s">
        <v>46</v>
      </c>
    </row>
    <row r="1894" spans="1:37" ht="14.75" customHeight="1" x14ac:dyDescent="0.35">
      <c r="A1894" s="8"/>
      <c r="B1894" s="129">
        <v>58341982000165</v>
      </c>
      <c r="C1894" s="125" t="s">
        <v>9727</v>
      </c>
      <c r="D1894" s="122"/>
      <c r="E1894" s="126" t="s">
        <v>9725</v>
      </c>
      <c r="F1894" s="126" t="s">
        <v>163</v>
      </c>
      <c r="G1894" s="126" t="s">
        <v>3547</v>
      </c>
      <c r="H1894" s="127" t="s">
        <v>46</v>
      </c>
      <c r="I1894" s="127" t="s">
        <v>46</v>
      </c>
      <c r="J1894" s="127" t="s">
        <v>46</v>
      </c>
      <c r="K1894" s="126" t="s">
        <v>214</v>
      </c>
      <c r="L1894" s="126" t="s">
        <v>3554</v>
      </c>
      <c r="M1894" s="153">
        <v>8.0000000000000002E-3</v>
      </c>
      <c r="N1894" s="128" t="s">
        <v>46</v>
      </c>
      <c r="O1894" s="155">
        <v>45693</v>
      </c>
      <c r="P1894" s="153">
        <v>1.1204063199000001E-2</v>
      </c>
      <c r="Q1894" s="153" t="s">
        <v>46</v>
      </c>
      <c r="R1894" s="153" t="s">
        <v>46</v>
      </c>
      <c r="S1894" s="153" t="s">
        <v>46</v>
      </c>
      <c r="T1894" s="153" t="s">
        <v>46</v>
      </c>
      <c r="U1894" s="153">
        <v>0.91841832679000002</v>
      </c>
      <c r="V1894" s="153" t="s">
        <v>46</v>
      </c>
      <c r="W1894" s="153" t="s">
        <v>46</v>
      </c>
      <c r="X1894" s="153" t="s">
        <v>46</v>
      </c>
      <c r="Y1894" s="153" t="s">
        <v>46</v>
      </c>
      <c r="Z1894" s="153" t="s">
        <v>46</v>
      </c>
      <c r="AA1894" s="153">
        <v>1.7795784666E-2</v>
      </c>
      <c r="AB1894" s="178" t="s">
        <v>46</v>
      </c>
      <c r="AC1894" s="177">
        <v>-2.0371552348000002</v>
      </c>
      <c r="AD1894" s="153">
        <v>-5.5357285275000005E-3</v>
      </c>
      <c r="AE1894" s="153">
        <v>-5.5357285275000005E-3</v>
      </c>
      <c r="AF1894" s="181">
        <v>1.0650796</v>
      </c>
      <c r="AG1894" s="180">
        <v>29591.026010000001</v>
      </c>
      <c r="AH1894" s="180">
        <v>14762.32612</v>
      </c>
      <c r="AI1894" s="128" t="s">
        <v>46</v>
      </c>
      <c r="AJ1894" s="128" t="s">
        <v>46</v>
      </c>
      <c r="AK1894" s="128" t="s">
        <v>46</v>
      </c>
    </row>
    <row r="1895" spans="1:37" ht="14.75" customHeight="1" x14ac:dyDescent="0.35">
      <c r="A1895" s="8"/>
      <c r="B1895" s="129">
        <v>25246355000196</v>
      </c>
      <c r="C1895" s="125" t="s">
        <v>9728</v>
      </c>
      <c r="D1895" s="122" t="s">
        <v>3394</v>
      </c>
      <c r="E1895" s="126" t="s">
        <v>9729</v>
      </c>
      <c r="F1895" s="126" t="s">
        <v>114</v>
      </c>
      <c r="G1895" s="126" t="s">
        <v>115</v>
      </c>
      <c r="H1895" s="127">
        <v>50000</v>
      </c>
      <c r="I1895" s="127">
        <v>10000</v>
      </c>
      <c r="J1895" s="127">
        <v>10000</v>
      </c>
      <c r="K1895" s="126" t="s">
        <v>214</v>
      </c>
      <c r="L1895" s="126" t="s">
        <v>3554</v>
      </c>
      <c r="M1895" s="153">
        <v>1.6469999999999999E-2</v>
      </c>
      <c r="N1895" s="128" t="s">
        <v>9730</v>
      </c>
      <c r="O1895" s="155">
        <v>42579</v>
      </c>
      <c r="P1895" s="153">
        <v>1.9911884416E-2</v>
      </c>
      <c r="Q1895" s="153">
        <v>0.22314916856</v>
      </c>
      <c r="R1895" s="153">
        <v>-5.3034651610000009E-3</v>
      </c>
      <c r="S1895" s="153">
        <v>6.7662269063000005E-2</v>
      </c>
      <c r="T1895" s="153">
        <v>0.11143001526000001</v>
      </c>
      <c r="U1895" s="153">
        <v>1.6322149601</v>
      </c>
      <c r="V1895" s="153">
        <v>2.1535609038000003</v>
      </c>
      <c r="W1895" s="153">
        <v>-3.9830845581000002E-2</v>
      </c>
      <c r="X1895" s="153">
        <v>0.26192082053999999</v>
      </c>
      <c r="Y1895" s="153">
        <v>0.26069064713000001</v>
      </c>
      <c r="Z1895" s="153">
        <v>0.21763479145</v>
      </c>
      <c r="AA1895" s="153">
        <v>0.21186589003</v>
      </c>
      <c r="AB1895" s="178">
        <v>-0.46717322623000002</v>
      </c>
      <c r="AC1895" s="177">
        <v>0.12207125828</v>
      </c>
      <c r="AD1895" s="153">
        <v>-0.22405636868999998</v>
      </c>
      <c r="AE1895" s="153">
        <v>-0.38607260054000003</v>
      </c>
      <c r="AF1895" s="181">
        <v>2.2232415400000001</v>
      </c>
      <c r="AG1895" s="180">
        <v>56219.562469999997</v>
      </c>
      <c r="AH1895" s="180">
        <v>-1971.34842</v>
      </c>
      <c r="AI1895" s="128" t="s">
        <v>46</v>
      </c>
      <c r="AJ1895" s="128" t="s">
        <v>46</v>
      </c>
      <c r="AK1895" s="128" t="s">
        <v>46</v>
      </c>
    </row>
    <row r="1896" spans="1:37" ht="14.75" customHeight="1" x14ac:dyDescent="0.35">
      <c r="A1896" s="8"/>
      <c r="B1896" s="129">
        <v>35354967000156</v>
      </c>
      <c r="C1896" s="125" t="s">
        <v>9731</v>
      </c>
      <c r="D1896" s="122"/>
      <c r="E1896" s="126" t="s">
        <v>541</v>
      </c>
      <c r="F1896" s="126" t="s">
        <v>114</v>
      </c>
      <c r="G1896" s="126" t="s">
        <v>115</v>
      </c>
      <c r="H1896" s="127">
        <v>1000</v>
      </c>
      <c r="I1896" s="127">
        <v>500</v>
      </c>
      <c r="J1896" s="127">
        <v>1000</v>
      </c>
      <c r="K1896" s="126" t="s">
        <v>220</v>
      </c>
      <c r="L1896" s="126" t="s">
        <v>268</v>
      </c>
      <c r="M1896" s="153">
        <v>1.8500000000000003E-2</v>
      </c>
      <c r="N1896" s="128" t="s">
        <v>9111</v>
      </c>
      <c r="O1896" s="155">
        <v>43909</v>
      </c>
      <c r="P1896" s="153">
        <v>1.0554208456E-3</v>
      </c>
      <c r="Q1896" s="153">
        <v>0.37143567773000002</v>
      </c>
      <c r="R1896" s="153">
        <v>7.0963352100000002E-2</v>
      </c>
      <c r="S1896" s="153">
        <v>0.12199723666000001</v>
      </c>
      <c r="T1896" s="153">
        <v>-5.6663045043000002E-2</v>
      </c>
      <c r="U1896" s="153">
        <v>8.6514850004999991E-2</v>
      </c>
      <c r="V1896" s="153">
        <v>3.5846396336999997</v>
      </c>
      <c r="W1896" s="153">
        <v>0.53295915664000004</v>
      </c>
      <c r="X1896" s="153">
        <v>0.47225162227</v>
      </c>
      <c r="Y1896" s="153">
        <v>-0.13256325816</v>
      </c>
      <c r="Z1896" s="153">
        <v>0.28784696576000002</v>
      </c>
      <c r="AA1896" s="153">
        <v>0.28447374645000001</v>
      </c>
      <c r="AB1896" s="178">
        <v>-5.2911615794E-2</v>
      </c>
      <c r="AC1896" s="177">
        <v>9.9672886035000005E-2</v>
      </c>
      <c r="AD1896" s="153">
        <v>-0.25648897614999999</v>
      </c>
      <c r="AE1896" s="153">
        <v>-0.48168042032000002</v>
      </c>
      <c r="AF1896" s="181">
        <v>3.2389014</v>
      </c>
      <c r="AG1896" s="180">
        <v>92177.621790000005</v>
      </c>
      <c r="AH1896" s="180">
        <v>-22877.35268</v>
      </c>
      <c r="AI1896" s="128" t="s">
        <v>46</v>
      </c>
      <c r="AJ1896" s="128" t="s">
        <v>46</v>
      </c>
      <c r="AK1896" s="128" t="s">
        <v>46</v>
      </c>
    </row>
    <row r="1897" spans="1:37" ht="14.75" customHeight="1" x14ac:dyDescent="0.35">
      <c r="A1897" s="8"/>
      <c r="B1897" s="129">
        <v>20658576000158</v>
      </c>
      <c r="C1897" s="125" t="s">
        <v>9732</v>
      </c>
      <c r="D1897" s="122" t="s">
        <v>3395</v>
      </c>
      <c r="E1897" s="126" t="s">
        <v>541</v>
      </c>
      <c r="F1897" s="126" t="s">
        <v>114</v>
      </c>
      <c r="G1897" s="126" t="s">
        <v>115</v>
      </c>
      <c r="H1897" s="127">
        <v>1000</v>
      </c>
      <c r="I1897" s="127">
        <v>500</v>
      </c>
      <c r="J1897" s="127">
        <v>1000</v>
      </c>
      <c r="K1897" s="126" t="s">
        <v>220</v>
      </c>
      <c r="L1897" s="126" t="s">
        <v>268</v>
      </c>
      <c r="M1897" s="153">
        <v>1.8500000000000003E-2</v>
      </c>
      <c r="N1897" s="128" t="s">
        <v>3414</v>
      </c>
      <c r="O1897" s="155">
        <v>41856</v>
      </c>
      <c r="P1897" s="153">
        <v>1.0331234479999999E-3</v>
      </c>
      <c r="Q1897" s="153">
        <v>0.37155919586999997</v>
      </c>
      <c r="R1897" s="153">
        <v>7.1150516565000002E-2</v>
      </c>
      <c r="S1897" s="153">
        <v>0.12230462863</v>
      </c>
      <c r="T1897" s="153">
        <v>-5.6457006172000002E-2</v>
      </c>
      <c r="U1897" s="153">
        <v>8.4687089995999998E-2</v>
      </c>
      <c r="V1897" s="153">
        <v>3.5858316786</v>
      </c>
      <c r="W1897" s="153">
        <v>0.53436482608000002</v>
      </c>
      <c r="X1897" s="153">
        <v>0.47344153737</v>
      </c>
      <c r="Y1897" s="153">
        <v>-0.13208122997999999</v>
      </c>
      <c r="Z1897" s="153">
        <v>0.28778682680000001</v>
      </c>
      <c r="AA1897" s="153">
        <v>0.27967187286</v>
      </c>
      <c r="AB1897" s="178">
        <v>-5.2378249149000002E-2</v>
      </c>
      <c r="AC1897" s="177">
        <v>0.19326680226000001</v>
      </c>
      <c r="AD1897" s="153">
        <v>-0.25642466026999999</v>
      </c>
      <c r="AE1897" s="153">
        <v>-0.52407562025999999</v>
      </c>
      <c r="AF1897" s="181">
        <v>3.239646</v>
      </c>
      <c r="AG1897" s="180">
        <v>63906.55917</v>
      </c>
      <c r="AH1897" s="180">
        <v>-25428.563730000002</v>
      </c>
      <c r="AI1897" s="128" t="s">
        <v>46</v>
      </c>
      <c r="AJ1897" s="128" t="s">
        <v>46</v>
      </c>
      <c r="AK1897" s="128" t="s">
        <v>46</v>
      </c>
    </row>
    <row r="1898" spans="1:37" ht="14.75" customHeight="1" x14ac:dyDescent="0.35">
      <c r="A1898" s="8"/>
      <c r="B1898" s="129">
        <v>32265518000143</v>
      </c>
      <c r="C1898" s="125" t="s">
        <v>9733</v>
      </c>
      <c r="D1898" s="122"/>
      <c r="E1898" s="126" t="s">
        <v>2793</v>
      </c>
      <c r="F1898" s="126" t="s">
        <v>114</v>
      </c>
      <c r="G1898" s="126" t="s">
        <v>115</v>
      </c>
      <c r="H1898" s="127">
        <v>1000</v>
      </c>
      <c r="I1898" s="127">
        <v>1000</v>
      </c>
      <c r="J1898" s="127">
        <v>1000</v>
      </c>
      <c r="K1898" s="126" t="s">
        <v>220</v>
      </c>
      <c r="L1898" s="126" t="s">
        <v>268</v>
      </c>
      <c r="M1898" s="153">
        <v>7.0999999999999995E-3</v>
      </c>
      <c r="N1898" s="128" t="s">
        <v>46</v>
      </c>
      <c r="O1898" s="155">
        <v>43585</v>
      </c>
      <c r="P1898" s="153">
        <v>1.4723161075E-3</v>
      </c>
      <c r="Q1898" s="153">
        <v>0.36579141773000001</v>
      </c>
      <c r="R1898" s="153">
        <v>7.6104282994000003E-2</v>
      </c>
      <c r="S1898" s="153">
        <v>0.12933653158</v>
      </c>
      <c r="T1898" s="153">
        <v>-4.7926024566000001E-2</v>
      </c>
      <c r="U1898" s="153">
        <v>0.12068854591999999</v>
      </c>
      <c r="V1898" s="153">
        <v>3.5301681887000003</v>
      </c>
      <c r="W1898" s="153">
        <v>0.57156931403</v>
      </c>
      <c r="X1898" s="153">
        <v>0.50066205212000003</v>
      </c>
      <c r="Y1898" s="153">
        <v>-0.11212298884000001</v>
      </c>
      <c r="Z1898" s="153">
        <v>0.28113660876000002</v>
      </c>
      <c r="AA1898" s="153">
        <v>0.30628859721000001</v>
      </c>
      <c r="AB1898" s="178">
        <v>-4.3936896323999997E-2</v>
      </c>
      <c r="AC1898" s="177">
        <v>-7.3631608148000002E-2</v>
      </c>
      <c r="AD1898" s="153">
        <v>-0.24861022667999999</v>
      </c>
      <c r="AE1898" s="153">
        <v>-0.51916678989999998</v>
      </c>
      <c r="AF1898" s="181">
        <v>11.120621999999999</v>
      </c>
      <c r="AG1898" s="180">
        <v>82413.968030000004</v>
      </c>
      <c r="AH1898" s="180">
        <v>-12087.12198</v>
      </c>
      <c r="AI1898" s="128" t="s">
        <v>46</v>
      </c>
      <c r="AJ1898" s="128" t="s">
        <v>46</v>
      </c>
      <c r="AK1898" s="128" t="s">
        <v>46</v>
      </c>
    </row>
    <row r="1899" spans="1:37" ht="14.75" customHeight="1" x14ac:dyDescent="0.35">
      <c r="A1899" s="8"/>
      <c r="B1899" s="129">
        <v>34793111000114</v>
      </c>
      <c r="C1899" s="125" t="s">
        <v>9734</v>
      </c>
      <c r="D1899" s="122"/>
      <c r="E1899" s="126" t="s">
        <v>541</v>
      </c>
      <c r="F1899" s="126" t="s">
        <v>114</v>
      </c>
      <c r="G1899" s="126" t="s">
        <v>4426</v>
      </c>
      <c r="H1899" s="127">
        <v>500</v>
      </c>
      <c r="I1899" s="127">
        <v>500</v>
      </c>
      <c r="J1899" s="127">
        <v>500</v>
      </c>
      <c r="K1899" s="126" t="s">
        <v>214</v>
      </c>
      <c r="L1899" s="126" t="s">
        <v>3556</v>
      </c>
      <c r="M1899" s="153">
        <v>0.02</v>
      </c>
      <c r="N1899" s="128" t="s">
        <v>46</v>
      </c>
      <c r="O1899" s="155">
        <v>43846</v>
      </c>
      <c r="P1899" s="153">
        <v>3.1698446155000004E-2</v>
      </c>
      <c r="Q1899" s="153">
        <v>0.29503082314000001</v>
      </c>
      <c r="R1899" s="153">
        <v>0.19610721774999998</v>
      </c>
      <c r="S1899" s="153">
        <v>0.37716030942000001</v>
      </c>
      <c r="T1899" s="153">
        <v>0.50158822923000002</v>
      </c>
      <c r="U1899" s="153">
        <v>2.5983817979000001</v>
      </c>
      <c r="V1899" s="153">
        <v>2.8472740913000001</v>
      </c>
      <c r="W1899" s="153">
        <v>1.472832586</v>
      </c>
      <c r="X1899" s="153">
        <v>1.4599885444</v>
      </c>
      <c r="Y1899" s="153">
        <v>1.1734662312999999</v>
      </c>
      <c r="Z1899" s="153">
        <v>0.14558110635999999</v>
      </c>
      <c r="AA1899" s="153">
        <v>0.20590390398</v>
      </c>
      <c r="AB1899" s="178">
        <v>0.46038864633999999</v>
      </c>
      <c r="AC1899" s="177">
        <v>0.13083400041000001</v>
      </c>
      <c r="AD1899" s="153">
        <v>-9.9352633757E-2</v>
      </c>
      <c r="AE1899" s="153">
        <v>-0.45043228783000006</v>
      </c>
      <c r="AF1899" s="181">
        <v>634.58326550000004</v>
      </c>
      <c r="AG1899" s="180">
        <v>194034.58180000001</v>
      </c>
      <c r="AH1899" s="180">
        <v>30026.786990000001</v>
      </c>
      <c r="AI1899" s="128" t="s">
        <v>46</v>
      </c>
      <c r="AJ1899" s="128" t="s">
        <v>46</v>
      </c>
      <c r="AK1899" s="128" t="s">
        <v>46</v>
      </c>
    </row>
    <row r="1900" spans="1:37" ht="14.75" customHeight="1" x14ac:dyDescent="0.35">
      <c r="A1900" s="8"/>
      <c r="B1900" s="129">
        <v>57090774000178</v>
      </c>
      <c r="C1900" s="125" t="s">
        <v>9735</v>
      </c>
      <c r="D1900" s="122"/>
      <c r="E1900" s="126" t="s">
        <v>9736</v>
      </c>
      <c r="F1900" s="126" t="s">
        <v>163</v>
      </c>
      <c r="G1900" s="126" t="s">
        <v>3547</v>
      </c>
      <c r="H1900" s="127" t="s">
        <v>46</v>
      </c>
      <c r="I1900" s="127" t="s">
        <v>46</v>
      </c>
      <c r="J1900" s="127" t="s">
        <v>46</v>
      </c>
      <c r="K1900" s="126" t="s">
        <v>7905</v>
      </c>
      <c r="L1900" s="126" t="s">
        <v>8388</v>
      </c>
      <c r="M1900" s="153">
        <v>5.1000000000000004E-3</v>
      </c>
      <c r="N1900" s="128" t="s">
        <v>46</v>
      </c>
      <c r="O1900" s="155">
        <v>45574</v>
      </c>
      <c r="P1900" s="153">
        <v>1.9110694257000002E-2</v>
      </c>
      <c r="Q1900" s="153">
        <v>0.10842611300999999</v>
      </c>
      <c r="R1900" s="153" t="s">
        <v>46</v>
      </c>
      <c r="S1900" s="153" t="s">
        <v>46</v>
      </c>
      <c r="T1900" s="153" t="s">
        <v>46</v>
      </c>
      <c r="U1900" s="153">
        <v>1.5665398820999998</v>
      </c>
      <c r="V1900" s="153">
        <v>1.0463952855</v>
      </c>
      <c r="W1900" s="153" t="s">
        <v>46</v>
      </c>
      <c r="X1900" s="153" t="s">
        <v>46</v>
      </c>
      <c r="Y1900" s="153" t="s">
        <v>46</v>
      </c>
      <c r="Z1900" s="153">
        <v>2.2223196758E-2</v>
      </c>
      <c r="AA1900" s="153">
        <v>2.2223196758E-2</v>
      </c>
      <c r="AB1900" s="178">
        <v>-0.71259200150000002</v>
      </c>
      <c r="AC1900" s="177">
        <v>-0.71259200150000002</v>
      </c>
      <c r="AD1900" s="153">
        <v>-1.6464856933E-2</v>
      </c>
      <c r="AE1900" s="153">
        <v>-1.6464856933E-2</v>
      </c>
      <c r="AF1900" s="181">
        <v>1.1124221000000001</v>
      </c>
      <c r="AG1900" s="180">
        <v>297553.64444</v>
      </c>
      <c r="AH1900" s="180">
        <v>82740.505080000003</v>
      </c>
      <c r="AI1900" s="128" t="s">
        <v>46</v>
      </c>
      <c r="AJ1900" s="128" t="s">
        <v>46</v>
      </c>
      <c r="AK1900" s="128" t="s">
        <v>46</v>
      </c>
    </row>
    <row r="1901" spans="1:37" ht="14.75" customHeight="1" x14ac:dyDescent="0.35">
      <c r="A1901" s="8"/>
      <c r="B1901" s="129">
        <v>57922672000171</v>
      </c>
      <c r="C1901" s="125" t="s">
        <v>9737</v>
      </c>
      <c r="D1901" s="122"/>
      <c r="E1901" s="126" t="s">
        <v>9738</v>
      </c>
      <c r="F1901" s="126" t="s">
        <v>114</v>
      </c>
      <c r="G1901" s="126" t="s">
        <v>115</v>
      </c>
      <c r="H1901" s="127" t="s">
        <v>46</v>
      </c>
      <c r="I1901" s="127" t="s">
        <v>46</v>
      </c>
      <c r="J1901" s="127" t="s">
        <v>46</v>
      </c>
      <c r="K1901" s="126" t="s">
        <v>214</v>
      </c>
      <c r="L1901" s="126" t="s">
        <v>3556</v>
      </c>
      <c r="M1901" s="153">
        <v>0.02</v>
      </c>
      <c r="N1901" s="128" t="s">
        <v>46</v>
      </c>
      <c r="O1901" s="155">
        <v>45604</v>
      </c>
      <c r="P1901" s="153">
        <v>2.5906609479E-2</v>
      </c>
      <c r="Q1901" s="153">
        <v>0.21067241594</v>
      </c>
      <c r="R1901" s="153" t="s">
        <v>46</v>
      </c>
      <c r="S1901" s="153" t="s">
        <v>46</v>
      </c>
      <c r="T1901" s="153" t="s">
        <v>46</v>
      </c>
      <c r="U1901" s="153">
        <v>2.1236139520999999</v>
      </c>
      <c r="V1901" s="153">
        <v>2.0331506561000001</v>
      </c>
      <c r="W1901" s="153" t="s">
        <v>46</v>
      </c>
      <c r="X1901" s="153" t="s">
        <v>46</v>
      </c>
      <c r="Y1901" s="153" t="s">
        <v>46</v>
      </c>
      <c r="Z1901" s="153" t="s">
        <v>46</v>
      </c>
      <c r="AA1901" s="153">
        <v>0.10746293483000001</v>
      </c>
      <c r="AB1901" s="178" t="s">
        <v>46</v>
      </c>
      <c r="AC1901" s="177">
        <v>0.65145651734999999</v>
      </c>
      <c r="AD1901" s="153">
        <v>-7.3234216473999997E-2</v>
      </c>
      <c r="AE1901" s="153">
        <v>-7.3234216473999997E-2</v>
      </c>
      <c r="AF1901" s="181">
        <v>1.1828893</v>
      </c>
      <c r="AG1901" s="180">
        <v>17115.825120000001</v>
      </c>
      <c r="AH1901" s="180">
        <v>5490.9287899999999</v>
      </c>
      <c r="AI1901" s="128" t="s">
        <v>46</v>
      </c>
      <c r="AJ1901" s="128" t="s">
        <v>46</v>
      </c>
      <c r="AK1901" s="128" t="s">
        <v>46</v>
      </c>
    </row>
    <row r="1902" spans="1:37" ht="14.75" customHeight="1" x14ac:dyDescent="0.35">
      <c r="A1902" s="8"/>
      <c r="B1902" s="129">
        <v>37489109000144</v>
      </c>
      <c r="C1902" s="125" t="s">
        <v>9739</v>
      </c>
      <c r="D1902" s="122"/>
      <c r="E1902" s="126" t="s">
        <v>7418</v>
      </c>
      <c r="F1902" s="126" t="s">
        <v>114</v>
      </c>
      <c r="G1902" s="126" t="s">
        <v>4426</v>
      </c>
      <c r="H1902" s="127">
        <v>500</v>
      </c>
      <c r="I1902" s="127">
        <v>100</v>
      </c>
      <c r="J1902" s="127">
        <v>100</v>
      </c>
      <c r="K1902" s="126" t="s">
        <v>216</v>
      </c>
      <c r="L1902" s="126" t="s">
        <v>7459</v>
      </c>
      <c r="M1902" s="153">
        <v>8.0000000000000002E-3</v>
      </c>
      <c r="N1902" s="128" t="s">
        <v>46</v>
      </c>
      <c r="O1902" s="155">
        <v>44077</v>
      </c>
      <c r="P1902" s="153">
        <v>-1.5792244585999999E-2</v>
      </c>
      <c r="Q1902" s="153">
        <v>6.5610762544999993E-2</v>
      </c>
      <c r="R1902" s="153">
        <v>4.3445164139E-2</v>
      </c>
      <c r="S1902" s="153">
        <v>0.29954046433999998</v>
      </c>
      <c r="T1902" s="153">
        <v>0.58777896372000005</v>
      </c>
      <c r="U1902" s="153">
        <v>-1.2945202639</v>
      </c>
      <c r="V1902" s="153">
        <v>0.63319426192999995</v>
      </c>
      <c r="W1902" s="153">
        <v>0.32628811005000002</v>
      </c>
      <c r="X1902" s="153">
        <v>1.1595219210000001</v>
      </c>
      <c r="Y1902" s="153">
        <v>1.3751095523999999</v>
      </c>
      <c r="Z1902" s="153">
        <v>0.14266256426000001</v>
      </c>
      <c r="AA1902" s="153">
        <v>0.14777415984</v>
      </c>
      <c r="AB1902" s="178">
        <v>-0.49281624849</v>
      </c>
      <c r="AC1902" s="177">
        <v>5.1338549729000003E-2</v>
      </c>
      <c r="AD1902" s="153">
        <v>-0.10386201262</v>
      </c>
      <c r="AE1902" s="153">
        <v>-0.23335362276000002</v>
      </c>
      <c r="AF1902" s="181">
        <v>160.57745249999999</v>
      </c>
      <c r="AG1902" s="180">
        <v>40142.086380000001</v>
      </c>
      <c r="AH1902" s="180">
        <v>-16314.005090000001</v>
      </c>
      <c r="AI1902" s="128" t="s">
        <v>46</v>
      </c>
      <c r="AJ1902" s="128" t="s">
        <v>46</v>
      </c>
      <c r="AK1902" s="128" t="s">
        <v>46</v>
      </c>
    </row>
    <row r="1903" spans="1:37" ht="14.75" customHeight="1" x14ac:dyDescent="0.35">
      <c r="A1903" s="8"/>
      <c r="B1903" s="129">
        <v>37331214000150</v>
      </c>
      <c r="C1903" s="125" t="s">
        <v>9740</v>
      </c>
      <c r="D1903" s="122"/>
      <c r="E1903" s="126" t="s">
        <v>7418</v>
      </c>
      <c r="F1903" s="126" t="s">
        <v>114</v>
      </c>
      <c r="G1903" s="126" t="s">
        <v>4426</v>
      </c>
      <c r="H1903" s="127">
        <v>500</v>
      </c>
      <c r="I1903" s="127">
        <v>100</v>
      </c>
      <c r="J1903" s="127">
        <v>100</v>
      </c>
      <c r="K1903" s="126" t="s">
        <v>216</v>
      </c>
      <c r="L1903" s="126" t="s">
        <v>7459</v>
      </c>
      <c r="M1903" s="153">
        <v>8.0000000000000002E-3</v>
      </c>
      <c r="N1903" s="128" t="s">
        <v>46</v>
      </c>
      <c r="O1903" s="155">
        <v>44056</v>
      </c>
      <c r="P1903" s="153">
        <v>-4.119894038E-2</v>
      </c>
      <c r="Q1903" s="153">
        <v>-0.12069394886</v>
      </c>
      <c r="R1903" s="153">
        <v>-3.3622922990999997E-2</v>
      </c>
      <c r="S1903" s="153">
        <v>0.26429092940999999</v>
      </c>
      <c r="T1903" s="153">
        <v>0.37532123061</v>
      </c>
      <c r="U1903" s="153">
        <v>-3.3771553423</v>
      </c>
      <c r="V1903" s="153">
        <v>-1.1647893258000002</v>
      </c>
      <c r="W1903" s="153">
        <v>-0.25251970418999997</v>
      </c>
      <c r="X1903" s="153">
        <v>1.0230708791000001</v>
      </c>
      <c r="Y1903" s="153">
        <v>0.87806444481000001</v>
      </c>
      <c r="Z1903" s="153">
        <v>0.17865749589999999</v>
      </c>
      <c r="AA1903" s="153">
        <v>0.18962407498</v>
      </c>
      <c r="AB1903" s="178">
        <v>-0.75043308520999996</v>
      </c>
      <c r="AC1903" s="177">
        <v>-0.13877899367999999</v>
      </c>
      <c r="AD1903" s="153">
        <v>-0.14404245336000002</v>
      </c>
      <c r="AE1903" s="153">
        <v>-0.33299591082000002</v>
      </c>
      <c r="AF1903" s="181">
        <v>130.1272094</v>
      </c>
      <c r="AG1903" s="180">
        <v>33644.760909999997</v>
      </c>
      <c r="AH1903" s="180">
        <v>-7132.3625099999999</v>
      </c>
      <c r="AI1903" s="128" t="s">
        <v>46</v>
      </c>
      <c r="AJ1903" s="128" t="s">
        <v>46</v>
      </c>
      <c r="AK1903" s="128" t="s">
        <v>46</v>
      </c>
    </row>
    <row r="1904" spans="1:37" ht="14.75" customHeight="1" x14ac:dyDescent="0.35">
      <c r="A1904" s="8"/>
      <c r="B1904" s="129">
        <v>8869576000100</v>
      </c>
      <c r="C1904" s="125" t="s">
        <v>9741</v>
      </c>
      <c r="D1904" s="122" t="s">
        <v>3552</v>
      </c>
      <c r="E1904" s="126" t="s">
        <v>8360</v>
      </c>
      <c r="F1904" s="126" t="s">
        <v>114</v>
      </c>
      <c r="G1904" s="126" t="s">
        <v>115</v>
      </c>
      <c r="H1904" s="127">
        <v>500</v>
      </c>
      <c r="I1904" s="127">
        <v>500</v>
      </c>
      <c r="J1904" s="127">
        <v>500</v>
      </c>
      <c r="K1904" s="126" t="s">
        <v>214</v>
      </c>
      <c r="L1904" s="126" t="s">
        <v>3556</v>
      </c>
      <c r="M1904" s="153">
        <v>0.02</v>
      </c>
      <c r="N1904" s="128" t="s">
        <v>9180</v>
      </c>
      <c r="O1904" s="155">
        <v>39260</v>
      </c>
      <c r="P1904" s="153">
        <v>9.6990540424000005E-3</v>
      </c>
      <c r="Q1904" s="153">
        <v>0.22405800757000002</v>
      </c>
      <c r="R1904" s="153">
        <v>4.8547578248000003E-2</v>
      </c>
      <c r="S1904" s="153">
        <v>0.12671341853999998</v>
      </c>
      <c r="T1904" s="153">
        <v>0.19482549683999997</v>
      </c>
      <c r="U1904" s="153">
        <v>0.79504986955000012</v>
      </c>
      <c r="V1904" s="153">
        <v>2.1623318983999997</v>
      </c>
      <c r="W1904" s="153">
        <v>0.36460899315</v>
      </c>
      <c r="X1904" s="153">
        <v>0.49050797468000001</v>
      </c>
      <c r="Y1904" s="153">
        <v>0.45579447088000002</v>
      </c>
      <c r="Z1904" s="153">
        <v>0.19272482976999999</v>
      </c>
      <c r="AA1904" s="153">
        <v>0.23038029105999999</v>
      </c>
      <c r="AB1904" s="178">
        <v>-0.29856402336999999</v>
      </c>
      <c r="AC1904" s="177">
        <v>-0.15030338965000001</v>
      </c>
      <c r="AD1904" s="153">
        <v>-0.17452957367999999</v>
      </c>
      <c r="AE1904" s="153">
        <v>-0.56670062279</v>
      </c>
      <c r="AF1904" s="181">
        <v>1.8130238000000001</v>
      </c>
      <c r="AG1904" s="180">
        <v>18424.722849999998</v>
      </c>
      <c r="AH1904" s="180">
        <v>-329.88646999999997</v>
      </c>
      <c r="AI1904" s="128" t="s">
        <v>46</v>
      </c>
      <c r="AJ1904" s="128" t="s">
        <v>46</v>
      </c>
      <c r="AK1904" s="128" t="s">
        <v>46</v>
      </c>
    </row>
    <row r="1905" spans="1:37" ht="14.75" customHeight="1" x14ac:dyDescent="0.35">
      <c r="A1905" s="8"/>
      <c r="B1905" s="129">
        <v>29045353000190</v>
      </c>
      <c r="C1905" s="125" t="s">
        <v>9742</v>
      </c>
      <c r="D1905" s="122"/>
      <c r="E1905" s="126" t="s">
        <v>8360</v>
      </c>
      <c r="F1905" s="126" t="s">
        <v>114</v>
      </c>
      <c r="G1905" s="126" t="s">
        <v>115</v>
      </c>
      <c r="H1905" s="127">
        <v>2000</v>
      </c>
      <c r="I1905" s="127">
        <v>2000</v>
      </c>
      <c r="J1905" s="127">
        <v>2000</v>
      </c>
      <c r="K1905" s="126" t="s">
        <v>8130</v>
      </c>
      <c r="L1905" s="126" t="s">
        <v>7644</v>
      </c>
      <c r="M1905" s="153">
        <v>0.02</v>
      </c>
      <c r="N1905" s="128" t="s">
        <v>7488</v>
      </c>
      <c r="O1905" s="155">
        <v>43182</v>
      </c>
      <c r="P1905" s="153">
        <v>9.8015164384999999E-3</v>
      </c>
      <c r="Q1905" s="153">
        <v>0.22553199802000001</v>
      </c>
      <c r="R1905" s="153">
        <v>4.8997966823999997E-2</v>
      </c>
      <c r="S1905" s="153">
        <v>0.14026173561999999</v>
      </c>
      <c r="T1905" s="153">
        <v>0.36090055309999997</v>
      </c>
      <c r="U1905" s="153">
        <v>0.80344890664999991</v>
      </c>
      <c r="V1905" s="153">
        <v>2.1765570385999999</v>
      </c>
      <c r="W1905" s="153">
        <v>0.36799156609999994</v>
      </c>
      <c r="X1905" s="153">
        <v>0.54295354553000008</v>
      </c>
      <c r="Y1905" s="153">
        <v>0.84432725340000003</v>
      </c>
      <c r="Z1905" s="153">
        <v>0.19307671590000003</v>
      </c>
      <c r="AA1905" s="153">
        <v>0.23849525904999999</v>
      </c>
      <c r="AB1905" s="178">
        <v>-0.29558522223</v>
      </c>
      <c r="AC1905" s="177">
        <v>5.1987239806E-2</v>
      </c>
      <c r="AD1905" s="153">
        <v>-0.17503223573999999</v>
      </c>
      <c r="AE1905" s="153">
        <v>-0.48512746393999995</v>
      </c>
      <c r="AF1905" s="181">
        <v>164.35115160000001</v>
      </c>
      <c r="AG1905" s="180">
        <v>151432.69954999999</v>
      </c>
      <c r="AH1905" s="180">
        <v>18218.721590000001</v>
      </c>
      <c r="AI1905" s="128" t="s">
        <v>46</v>
      </c>
      <c r="AJ1905" s="128" t="s">
        <v>46</v>
      </c>
      <c r="AK1905" s="128" t="s">
        <v>46</v>
      </c>
    </row>
    <row r="1906" spans="1:37" ht="14.75" customHeight="1" x14ac:dyDescent="0.35">
      <c r="A1906" s="8"/>
      <c r="B1906" s="129">
        <v>33913562000185</v>
      </c>
      <c r="C1906" s="125" t="s">
        <v>9743</v>
      </c>
      <c r="D1906" s="122"/>
      <c r="E1906" s="126" t="s">
        <v>7418</v>
      </c>
      <c r="F1906" s="126" t="s">
        <v>114</v>
      </c>
      <c r="G1906" s="126" t="s">
        <v>4426</v>
      </c>
      <c r="H1906" s="127">
        <v>500</v>
      </c>
      <c r="I1906" s="127">
        <v>100</v>
      </c>
      <c r="J1906" s="127">
        <v>100</v>
      </c>
      <c r="K1906" s="126" t="s">
        <v>216</v>
      </c>
      <c r="L1906" s="126" t="s">
        <v>7459</v>
      </c>
      <c r="M1906" s="153">
        <v>8.0000000000000002E-3</v>
      </c>
      <c r="N1906" s="128" t="s">
        <v>46</v>
      </c>
      <c r="O1906" s="155">
        <v>43777</v>
      </c>
      <c r="P1906" s="153">
        <v>4.9440243983999996E-3</v>
      </c>
      <c r="Q1906" s="153">
        <v>-5.7859472636E-3</v>
      </c>
      <c r="R1906" s="153">
        <v>0.17344944445999999</v>
      </c>
      <c r="S1906" s="153">
        <v>0.78671837241999998</v>
      </c>
      <c r="T1906" s="153">
        <v>1.2363496379999999</v>
      </c>
      <c r="U1906" s="153">
        <v>0.40527106414999997</v>
      </c>
      <c r="V1906" s="153">
        <v>-5.5838835961999997E-2</v>
      </c>
      <c r="W1906" s="153">
        <v>1.3026649234999998</v>
      </c>
      <c r="X1906" s="153">
        <v>3.0453888776999998</v>
      </c>
      <c r="Y1906" s="153">
        <v>2.8924413808000002</v>
      </c>
      <c r="Z1906" s="153">
        <v>0.22610972662999998</v>
      </c>
      <c r="AA1906" s="153">
        <v>0.26682441243999999</v>
      </c>
      <c r="AB1906" s="178">
        <v>0.27617172321</v>
      </c>
      <c r="AC1906" s="177">
        <v>0.41911809745</v>
      </c>
      <c r="AD1906" s="153">
        <v>-0.19850579552</v>
      </c>
      <c r="AE1906" s="153">
        <v>-0.54088873714999997</v>
      </c>
      <c r="AF1906" s="181">
        <v>254.0060321</v>
      </c>
      <c r="AG1906" s="180">
        <v>643449.17810999998</v>
      </c>
      <c r="AH1906" s="180">
        <v>-121438.47691</v>
      </c>
      <c r="AI1906" s="128" t="s">
        <v>46</v>
      </c>
      <c r="AJ1906" s="128" t="s">
        <v>46</v>
      </c>
      <c r="AK1906" s="128" t="s">
        <v>46</v>
      </c>
    </row>
    <row r="1907" spans="1:37" ht="14.75" customHeight="1" x14ac:dyDescent="0.35">
      <c r="A1907" s="8"/>
      <c r="B1907" s="129">
        <v>33362028000128</v>
      </c>
      <c r="C1907" s="125" t="s">
        <v>9744</v>
      </c>
      <c r="D1907" s="122"/>
      <c r="E1907" s="126" t="s">
        <v>7418</v>
      </c>
      <c r="F1907" s="126" t="s">
        <v>114</v>
      </c>
      <c r="G1907" s="126" t="s">
        <v>4426</v>
      </c>
      <c r="H1907" s="127">
        <v>1000000</v>
      </c>
      <c r="I1907" s="127">
        <v>0</v>
      </c>
      <c r="J1907" s="127">
        <v>0</v>
      </c>
      <c r="K1907" s="126" t="s">
        <v>216</v>
      </c>
      <c r="L1907" s="126" t="s">
        <v>7459</v>
      </c>
      <c r="M1907" s="153">
        <v>2E-3</v>
      </c>
      <c r="N1907" s="128" t="s">
        <v>46</v>
      </c>
      <c r="O1907" s="155">
        <v>43777</v>
      </c>
      <c r="P1907" s="153">
        <v>5.6664482127000001E-3</v>
      </c>
      <c r="Q1907" s="153">
        <v>2.1667860164999999E-4</v>
      </c>
      <c r="R1907" s="153">
        <v>0.18319006423</v>
      </c>
      <c r="S1907" s="153">
        <v>0.81701972959000002</v>
      </c>
      <c r="T1907" s="153">
        <v>1.2943003671</v>
      </c>
      <c r="U1907" s="153">
        <v>0.46448951543</v>
      </c>
      <c r="V1907" s="153">
        <v>2.0911149622999999E-3</v>
      </c>
      <c r="W1907" s="153">
        <v>1.3758203248</v>
      </c>
      <c r="X1907" s="153">
        <v>3.1626855104999998</v>
      </c>
      <c r="Y1907" s="153">
        <v>3.0280171772000002</v>
      </c>
      <c r="Z1907" s="153">
        <v>0.22647220488999997</v>
      </c>
      <c r="AA1907" s="153">
        <v>0.26797473733999999</v>
      </c>
      <c r="AB1907" s="178">
        <v>0.31514759293</v>
      </c>
      <c r="AC1907" s="177">
        <v>0.45691207277000001</v>
      </c>
      <c r="AD1907" s="153">
        <v>-0.1968932162</v>
      </c>
      <c r="AE1907" s="153">
        <v>-0.53818610563999991</v>
      </c>
      <c r="AF1907" s="181">
        <v>268.10808509999998</v>
      </c>
      <c r="AG1907" s="180">
        <v>705839.64694000001</v>
      </c>
      <c r="AH1907" s="180">
        <v>-162260.82263000001</v>
      </c>
      <c r="AI1907" s="128" t="s">
        <v>46</v>
      </c>
      <c r="AJ1907" s="128" t="s">
        <v>46</v>
      </c>
      <c r="AK1907" s="128" t="s">
        <v>46</v>
      </c>
    </row>
    <row r="1908" spans="1:37" ht="14.75" customHeight="1" x14ac:dyDescent="0.35">
      <c r="A1908" s="8"/>
      <c r="B1908" s="129">
        <v>17404144000106</v>
      </c>
      <c r="C1908" s="125" t="s">
        <v>9745</v>
      </c>
      <c r="D1908" s="122" t="s">
        <v>3393</v>
      </c>
      <c r="E1908" s="126" t="s">
        <v>9746</v>
      </c>
      <c r="F1908" s="126" t="s">
        <v>114</v>
      </c>
      <c r="G1908" s="126" t="s">
        <v>115</v>
      </c>
      <c r="H1908" s="127">
        <v>25000</v>
      </c>
      <c r="I1908" s="127">
        <v>0</v>
      </c>
      <c r="J1908" s="127">
        <v>5000</v>
      </c>
      <c r="K1908" s="126" t="s">
        <v>216</v>
      </c>
      <c r="L1908" s="126" t="s">
        <v>223</v>
      </c>
      <c r="M1908" s="153">
        <v>1.15E-2</v>
      </c>
      <c r="N1908" s="128" t="s">
        <v>7566</v>
      </c>
      <c r="O1908" s="155">
        <v>41306</v>
      </c>
      <c r="P1908" s="153">
        <v>3.4910885582999998E-2</v>
      </c>
      <c r="Q1908" s="153">
        <v>0.22798726868999999</v>
      </c>
      <c r="R1908" s="153">
        <v>0.10520407706</v>
      </c>
      <c r="S1908" s="153">
        <v>0.21324705381</v>
      </c>
      <c r="T1908" s="153">
        <v>0.26800902905000001</v>
      </c>
      <c r="U1908" s="153">
        <v>2.8617115553000003</v>
      </c>
      <c r="V1908" s="153">
        <v>2.2002522868000001</v>
      </c>
      <c r="W1908" s="153">
        <v>0.79011876591000008</v>
      </c>
      <c r="X1908" s="153">
        <v>0.82547990312999997</v>
      </c>
      <c r="Y1908" s="153">
        <v>0.62700742751999994</v>
      </c>
      <c r="Z1908" s="153">
        <v>0.15586070934000001</v>
      </c>
      <c r="AA1908" s="153">
        <v>0.21644796765999999</v>
      </c>
      <c r="AB1908" s="178">
        <v>-8.2399900839999998E-2</v>
      </c>
      <c r="AC1908" s="177">
        <v>6.9133252477000001E-2</v>
      </c>
      <c r="AD1908" s="153">
        <v>-0.12396352914</v>
      </c>
      <c r="AE1908" s="153">
        <v>-0.47139351504999999</v>
      </c>
      <c r="AF1908" s="181">
        <v>2.5164374500000002</v>
      </c>
      <c r="AG1908" s="180">
        <v>33339.033949999997</v>
      </c>
      <c r="AH1908" s="180">
        <v>-2337.4060300000001</v>
      </c>
      <c r="AI1908" s="128" t="s">
        <v>46</v>
      </c>
      <c r="AJ1908" s="128" t="s">
        <v>46</v>
      </c>
      <c r="AK1908" s="128" t="s">
        <v>46</v>
      </c>
    </row>
    <row r="1909" spans="1:37" ht="14.75" customHeight="1" x14ac:dyDescent="0.35">
      <c r="A1909" s="8"/>
      <c r="B1909" s="129">
        <v>6118222000190</v>
      </c>
      <c r="C1909" s="125" t="s">
        <v>9747</v>
      </c>
      <c r="D1909" s="122" t="s">
        <v>3393</v>
      </c>
      <c r="E1909" s="126" t="s">
        <v>9748</v>
      </c>
      <c r="F1909" s="126" t="s">
        <v>114</v>
      </c>
      <c r="G1909" s="126" t="s">
        <v>4919</v>
      </c>
      <c r="H1909" s="127">
        <v>5000</v>
      </c>
      <c r="I1909" s="127">
        <v>1000</v>
      </c>
      <c r="J1909" s="127">
        <v>5000</v>
      </c>
      <c r="K1909" s="126" t="s">
        <v>7629</v>
      </c>
      <c r="L1909" s="126" t="s">
        <v>7601</v>
      </c>
      <c r="M1909" s="153">
        <v>0.02</v>
      </c>
      <c r="N1909" s="128" t="s">
        <v>9749</v>
      </c>
      <c r="O1909" s="155">
        <v>39827</v>
      </c>
      <c r="P1909" s="153">
        <v>-8.0494998046999992E-3</v>
      </c>
      <c r="Q1909" s="153">
        <v>0.24018503208999997</v>
      </c>
      <c r="R1909" s="153">
        <v>0.12365802742</v>
      </c>
      <c r="S1909" s="153">
        <v>0.16455946599000001</v>
      </c>
      <c r="T1909" s="153">
        <v>0.18538816450999998</v>
      </c>
      <c r="U1909" s="153">
        <v>-0.65983277767999993</v>
      </c>
      <c r="V1909" s="153">
        <v>2.3179700741999998</v>
      </c>
      <c r="W1909" s="153">
        <v>0.92871427373000004</v>
      </c>
      <c r="X1909" s="153">
        <v>0.63701012331999995</v>
      </c>
      <c r="Y1909" s="153">
        <v>0.43371582118000002</v>
      </c>
      <c r="Z1909" s="153">
        <v>0.17301531590999999</v>
      </c>
      <c r="AA1909" s="153">
        <v>0.17146886543000001</v>
      </c>
      <c r="AB1909" s="178">
        <v>3.7812164968000002E-2</v>
      </c>
      <c r="AC1909" s="177">
        <v>0.18604338439000001</v>
      </c>
      <c r="AD1909" s="153">
        <v>-0.11478798448999999</v>
      </c>
      <c r="AE1909" s="153">
        <v>-0.44407131501000002</v>
      </c>
      <c r="AF1909" s="181">
        <v>14182.02383</v>
      </c>
      <c r="AG1909" s="180">
        <v>50628.634429999998</v>
      </c>
      <c r="AH1909" s="180">
        <v>-3577.1105899999998</v>
      </c>
      <c r="AI1909" s="128" t="s">
        <v>46</v>
      </c>
      <c r="AJ1909" s="128" t="s">
        <v>46</v>
      </c>
      <c r="AK1909" s="128" t="s">
        <v>46</v>
      </c>
    </row>
    <row r="1910" spans="1:37" ht="14.75" customHeight="1" x14ac:dyDescent="0.35">
      <c r="A1910" s="8"/>
      <c r="B1910" s="129">
        <v>19186860000190</v>
      </c>
      <c r="C1910" s="125" t="s">
        <v>9750</v>
      </c>
      <c r="D1910" s="122" t="s">
        <v>3393</v>
      </c>
      <c r="E1910" s="126" t="s">
        <v>9748</v>
      </c>
      <c r="F1910" s="126" t="s">
        <v>114</v>
      </c>
      <c r="G1910" s="126" t="s">
        <v>4919</v>
      </c>
      <c r="H1910" s="127">
        <v>5000</v>
      </c>
      <c r="I1910" s="127">
        <v>1000</v>
      </c>
      <c r="J1910" s="127">
        <v>5000</v>
      </c>
      <c r="K1910" s="126" t="s">
        <v>214</v>
      </c>
      <c r="L1910" s="126" t="s">
        <v>3556</v>
      </c>
      <c r="M1910" s="153">
        <v>0.02</v>
      </c>
      <c r="N1910" s="128" t="s">
        <v>8464</v>
      </c>
      <c r="O1910" s="155">
        <v>41627</v>
      </c>
      <c r="P1910" s="153">
        <v>8.6122835273000006E-3</v>
      </c>
      <c r="Q1910" s="153">
        <v>0.24607665640000001</v>
      </c>
      <c r="R1910" s="153">
        <v>0.12644490417000001</v>
      </c>
      <c r="S1910" s="153">
        <v>0.17588549610000001</v>
      </c>
      <c r="T1910" s="153">
        <v>0.19728320124999998</v>
      </c>
      <c r="U1910" s="153">
        <v>0.70596522764000003</v>
      </c>
      <c r="V1910" s="153">
        <v>2.3748287747000001</v>
      </c>
      <c r="W1910" s="153">
        <v>0.94964467571</v>
      </c>
      <c r="X1910" s="153">
        <v>0.68085321552</v>
      </c>
      <c r="Y1910" s="153">
        <v>0.46154427315000002</v>
      </c>
      <c r="Z1910" s="153">
        <v>0.16025781477999998</v>
      </c>
      <c r="AA1910" s="153">
        <v>0.18601273877000002</v>
      </c>
      <c r="AB1910" s="178">
        <v>4.3107926018000002E-2</v>
      </c>
      <c r="AC1910" s="177">
        <v>2.4094533697000001E-2</v>
      </c>
      <c r="AD1910" s="153">
        <v>-0.11285757634999999</v>
      </c>
      <c r="AE1910" s="153">
        <v>-0.43354129786000001</v>
      </c>
      <c r="AF1910" s="181">
        <v>2.5571157000000002</v>
      </c>
      <c r="AG1910" s="180">
        <v>87851.524739999993</v>
      </c>
      <c r="AH1910" s="180">
        <v>62.602140001000002</v>
      </c>
      <c r="AI1910" s="128" t="s">
        <v>46</v>
      </c>
      <c r="AJ1910" s="128" t="s">
        <v>46</v>
      </c>
      <c r="AK1910" s="128" t="s">
        <v>46</v>
      </c>
    </row>
    <row r="1911" spans="1:37" ht="14.75" customHeight="1" x14ac:dyDescent="0.35">
      <c r="A1911" s="8"/>
      <c r="B1911" s="129">
        <v>42831345000137</v>
      </c>
      <c r="C1911" s="125" t="s">
        <v>9751</v>
      </c>
      <c r="D1911" s="122"/>
      <c r="E1911" s="126" t="s">
        <v>8768</v>
      </c>
      <c r="F1911" s="126" t="s">
        <v>114</v>
      </c>
      <c r="G1911" s="126" t="s">
        <v>115</v>
      </c>
      <c r="H1911" s="127">
        <v>10000</v>
      </c>
      <c r="I1911" s="127">
        <v>5000</v>
      </c>
      <c r="J1911" s="127">
        <v>5000</v>
      </c>
      <c r="K1911" s="126" t="s">
        <v>214</v>
      </c>
      <c r="L1911" s="126" t="s">
        <v>3556</v>
      </c>
      <c r="M1911" s="153">
        <v>1.4999999999999999E-2</v>
      </c>
      <c r="N1911" s="128" t="s">
        <v>9752</v>
      </c>
      <c r="O1911" s="155">
        <v>44474</v>
      </c>
      <c r="P1911" s="153">
        <v>3.5420344115000002E-2</v>
      </c>
      <c r="Q1911" s="153">
        <v>0.24360322488000002</v>
      </c>
      <c r="R1911" s="153">
        <v>8.9581266665999998E-2</v>
      </c>
      <c r="S1911" s="153">
        <v>0.20493176218999998</v>
      </c>
      <c r="T1911" s="153">
        <v>0.24777356052999999</v>
      </c>
      <c r="U1911" s="153">
        <v>2.9034728381999999</v>
      </c>
      <c r="V1911" s="153">
        <v>2.3509582605000001</v>
      </c>
      <c r="W1911" s="153">
        <v>0.67278609196999994</v>
      </c>
      <c r="X1911" s="153">
        <v>0.79329138755000006</v>
      </c>
      <c r="Y1911" s="153">
        <v>0.57966652595000001</v>
      </c>
      <c r="Z1911" s="153">
        <v>0.16508639107</v>
      </c>
      <c r="AA1911" s="153">
        <v>0.17393851538999999</v>
      </c>
      <c r="AB1911" s="178">
        <v>-0.15401525619</v>
      </c>
      <c r="AC1911" s="177">
        <v>-0.20002418524000001</v>
      </c>
      <c r="AD1911" s="153">
        <v>-0.16261374123</v>
      </c>
      <c r="AE1911" s="153">
        <v>-0.23913508038</v>
      </c>
      <c r="AF1911" s="181">
        <v>1.2946458000000001</v>
      </c>
      <c r="AG1911" s="180">
        <v>91778.758180000004</v>
      </c>
      <c r="AH1911" s="180">
        <v>12442.404200000001</v>
      </c>
      <c r="AI1911" s="128" t="s">
        <v>46</v>
      </c>
      <c r="AJ1911" s="128" t="s">
        <v>46</v>
      </c>
      <c r="AK1911" s="128" t="s">
        <v>46</v>
      </c>
    </row>
    <row r="1912" spans="1:37" ht="14.75" customHeight="1" x14ac:dyDescent="0.35">
      <c r="A1912" s="8"/>
      <c r="B1912" s="129">
        <v>34793093000170</v>
      </c>
      <c r="C1912" s="125" t="s">
        <v>9753</v>
      </c>
      <c r="D1912" s="122"/>
      <c r="E1912" s="126" t="s">
        <v>8768</v>
      </c>
      <c r="F1912" s="126" t="s">
        <v>114</v>
      </c>
      <c r="G1912" s="126" t="s">
        <v>115</v>
      </c>
      <c r="H1912" s="127">
        <v>10000</v>
      </c>
      <c r="I1912" s="127">
        <v>5000</v>
      </c>
      <c r="J1912" s="127">
        <v>5000</v>
      </c>
      <c r="K1912" s="126" t="s">
        <v>214</v>
      </c>
      <c r="L1912" s="126" t="s">
        <v>3556</v>
      </c>
      <c r="M1912" s="153">
        <v>1.2E-2</v>
      </c>
      <c r="N1912" s="128" t="s">
        <v>7616</v>
      </c>
      <c r="O1912" s="155">
        <v>43853</v>
      </c>
      <c r="P1912" s="153">
        <v>3.7592720137999996E-2</v>
      </c>
      <c r="Q1912" s="153">
        <v>0.25261177474000002</v>
      </c>
      <c r="R1912" s="153">
        <v>8.6798328734000008E-2</v>
      </c>
      <c r="S1912" s="153">
        <v>0.19382989627</v>
      </c>
      <c r="T1912" s="153">
        <v>0.24668744449999999</v>
      </c>
      <c r="U1912" s="153">
        <v>3.0815466242</v>
      </c>
      <c r="V1912" s="153">
        <v>2.4378976872</v>
      </c>
      <c r="W1912" s="153">
        <v>0.65188527191000001</v>
      </c>
      <c r="X1912" s="153">
        <v>0.75031603551000003</v>
      </c>
      <c r="Y1912" s="153">
        <v>0.57712555625999995</v>
      </c>
      <c r="Z1912" s="153">
        <v>0.16656104208</v>
      </c>
      <c r="AA1912" s="153">
        <v>0.24390926053</v>
      </c>
      <c r="AB1912" s="178">
        <v>-0.16614600369999999</v>
      </c>
      <c r="AC1912" s="177">
        <v>-6.3882702282999998E-2</v>
      </c>
      <c r="AD1912" s="153">
        <v>-0.16899883504999999</v>
      </c>
      <c r="AE1912" s="153">
        <v>-0.45125470000000001</v>
      </c>
      <c r="AF1912" s="181">
        <v>1.2884981</v>
      </c>
      <c r="AG1912" s="180">
        <v>108455.73656999999</v>
      </c>
      <c r="AH1912" s="180">
        <v>-65467.064460000001</v>
      </c>
      <c r="AI1912" s="128" t="s">
        <v>46</v>
      </c>
      <c r="AJ1912" s="128" t="s">
        <v>46</v>
      </c>
      <c r="AK1912" s="128" t="s">
        <v>46</v>
      </c>
    </row>
    <row r="1913" spans="1:37" ht="14.75" customHeight="1" x14ac:dyDescent="0.35">
      <c r="A1913" s="8"/>
      <c r="B1913" s="129">
        <v>14113340000133</v>
      </c>
      <c r="C1913" s="125" t="s">
        <v>9754</v>
      </c>
      <c r="D1913" s="122" t="s">
        <v>3401</v>
      </c>
      <c r="E1913" s="126" t="s">
        <v>8768</v>
      </c>
      <c r="F1913" s="126" t="s">
        <v>114</v>
      </c>
      <c r="G1913" s="126" t="s">
        <v>115</v>
      </c>
      <c r="H1913" s="127">
        <v>10000</v>
      </c>
      <c r="I1913" s="127">
        <v>5000</v>
      </c>
      <c r="J1913" s="127">
        <v>5000</v>
      </c>
      <c r="K1913" s="126" t="s">
        <v>214</v>
      </c>
      <c r="L1913" s="126" t="s">
        <v>3556</v>
      </c>
      <c r="M1913" s="153">
        <v>1.4999999999999999E-2</v>
      </c>
      <c r="N1913" s="128" t="s">
        <v>3414</v>
      </c>
      <c r="O1913" s="155">
        <v>40816</v>
      </c>
      <c r="P1913" s="153">
        <v>3.5692275443999999E-2</v>
      </c>
      <c r="Q1913" s="153">
        <v>0.24755009604</v>
      </c>
      <c r="R1913" s="153">
        <v>9.3045211441000003E-2</v>
      </c>
      <c r="S1913" s="153">
        <v>0.19677298454</v>
      </c>
      <c r="T1913" s="153">
        <v>0.23173892739999999</v>
      </c>
      <c r="U1913" s="153">
        <v>2.9257635653</v>
      </c>
      <c r="V1913" s="153">
        <v>2.3890485992999997</v>
      </c>
      <c r="W1913" s="153">
        <v>0.69880150740999991</v>
      </c>
      <c r="X1913" s="153">
        <v>0.76170873790000004</v>
      </c>
      <c r="Y1913" s="153">
        <v>0.54215348356000004</v>
      </c>
      <c r="Z1913" s="153">
        <v>0.16588595138999998</v>
      </c>
      <c r="AA1913" s="153">
        <v>0.20666203218000001</v>
      </c>
      <c r="AB1913" s="178">
        <v>-0.13372600507999999</v>
      </c>
      <c r="AC1913" s="177">
        <v>0.20728040656999999</v>
      </c>
      <c r="AD1913" s="153">
        <v>-0.16277566089000001</v>
      </c>
      <c r="AE1913" s="153">
        <v>-0.45079325971</v>
      </c>
      <c r="AF1913" s="181">
        <v>4.7491893000000003</v>
      </c>
      <c r="AG1913" s="180">
        <v>326576.27941999998</v>
      </c>
      <c r="AH1913" s="180">
        <v>-88703.306249999994</v>
      </c>
      <c r="AI1913" s="128" t="s">
        <v>46</v>
      </c>
      <c r="AJ1913" s="128" t="s">
        <v>46</v>
      </c>
      <c r="AK1913" s="128" t="s">
        <v>46</v>
      </c>
    </row>
    <row r="1914" spans="1:37" ht="14.75" customHeight="1" x14ac:dyDescent="0.35">
      <c r="A1914" s="8"/>
      <c r="B1914" s="129">
        <v>34659901000101</v>
      </c>
      <c r="C1914" s="125" t="s">
        <v>9755</v>
      </c>
      <c r="D1914" s="122"/>
      <c r="E1914" s="126" t="s">
        <v>8768</v>
      </c>
      <c r="F1914" s="126" t="s">
        <v>114</v>
      </c>
      <c r="G1914" s="126" t="s">
        <v>115</v>
      </c>
      <c r="H1914" s="127">
        <v>10000</v>
      </c>
      <c r="I1914" s="127">
        <v>5000</v>
      </c>
      <c r="J1914" s="127">
        <v>5000</v>
      </c>
      <c r="K1914" s="126" t="s">
        <v>214</v>
      </c>
      <c r="L1914" s="126" t="s">
        <v>3556</v>
      </c>
      <c r="M1914" s="153">
        <v>0.02</v>
      </c>
      <c r="N1914" s="128" t="s">
        <v>7616</v>
      </c>
      <c r="O1914" s="155">
        <v>43818</v>
      </c>
      <c r="P1914" s="153">
        <v>3.5221379219000003E-2</v>
      </c>
      <c r="Q1914" s="153">
        <v>0.24261740673999999</v>
      </c>
      <c r="R1914" s="153">
        <v>8.7351888294999999E-2</v>
      </c>
      <c r="S1914" s="153">
        <v>0.20164173614</v>
      </c>
      <c r="T1914" s="153">
        <v>0.23185710498999998</v>
      </c>
      <c r="U1914" s="153">
        <v>2.8871633079999999</v>
      </c>
      <c r="V1914" s="153">
        <v>2.3414443581</v>
      </c>
      <c r="W1914" s="153">
        <v>0.65604269440999996</v>
      </c>
      <c r="X1914" s="153">
        <v>0.78055568806999998</v>
      </c>
      <c r="Y1914" s="153">
        <v>0.54242996017</v>
      </c>
      <c r="Z1914" s="153">
        <v>0.16587300854999998</v>
      </c>
      <c r="AA1914" s="153">
        <v>0.24552644165000001</v>
      </c>
      <c r="AB1914" s="178">
        <v>-0.16459943683</v>
      </c>
      <c r="AC1914" s="177">
        <v>-4.2449292272999997E-2</v>
      </c>
      <c r="AD1914" s="153">
        <v>-0.16458049426999999</v>
      </c>
      <c r="AE1914" s="153">
        <v>-0.45053778876</v>
      </c>
      <c r="AF1914" s="181">
        <v>1.3241556000000001</v>
      </c>
      <c r="AG1914" s="180">
        <v>55331.770470000003</v>
      </c>
      <c r="AH1914" s="180">
        <v>-55915.478170000002</v>
      </c>
      <c r="AI1914" s="128" t="s">
        <v>46</v>
      </c>
      <c r="AJ1914" s="128" t="s">
        <v>46</v>
      </c>
      <c r="AK1914" s="128" t="s">
        <v>46</v>
      </c>
    </row>
    <row r="1915" spans="1:37" ht="14.75" customHeight="1" x14ac:dyDescent="0.35">
      <c r="A1915" s="8"/>
      <c r="B1915" s="129">
        <v>31932715000106</v>
      </c>
      <c r="C1915" s="125" t="s">
        <v>9756</v>
      </c>
      <c r="D1915" s="122"/>
      <c r="E1915" s="126" t="s">
        <v>566</v>
      </c>
      <c r="F1915" s="126" t="s">
        <v>163</v>
      </c>
      <c r="G1915" s="126" t="s">
        <v>3566</v>
      </c>
      <c r="H1915" s="127">
        <v>500</v>
      </c>
      <c r="I1915" s="127">
        <v>100</v>
      </c>
      <c r="J1915" s="127">
        <v>100</v>
      </c>
      <c r="K1915" s="126" t="s">
        <v>223</v>
      </c>
      <c r="L1915" s="126" t="s">
        <v>224</v>
      </c>
      <c r="M1915" s="153">
        <v>8.0000000000000002E-3</v>
      </c>
      <c r="N1915" s="128" t="s">
        <v>8004</v>
      </c>
      <c r="O1915" s="155">
        <v>43585</v>
      </c>
      <c r="P1915" s="153">
        <v>6.9296812961999995E-3</v>
      </c>
      <c r="Q1915" s="153">
        <v>4.4748796253999995E-2</v>
      </c>
      <c r="R1915" s="153">
        <v>7.6534337571999997E-2</v>
      </c>
      <c r="S1915" s="153">
        <v>0.16583466484999998</v>
      </c>
      <c r="T1915" s="153">
        <v>0.31288636371</v>
      </c>
      <c r="U1915" s="153">
        <v>0.56803912902999998</v>
      </c>
      <c r="V1915" s="153">
        <v>0.43186026067999994</v>
      </c>
      <c r="W1915" s="153">
        <v>0.57479917167000005</v>
      </c>
      <c r="X1915" s="153">
        <v>0.64194642144000003</v>
      </c>
      <c r="Y1915" s="153">
        <v>0.73199800285999994</v>
      </c>
      <c r="Z1915" s="153">
        <v>2.5119552782999998E-2</v>
      </c>
      <c r="AA1915" s="153">
        <v>3.0869360948E-2</v>
      </c>
      <c r="AB1915" s="178">
        <v>-1.9844663165</v>
      </c>
      <c r="AC1915" s="177">
        <v>0.43870150139000003</v>
      </c>
      <c r="AD1915" s="153">
        <v>-1.6979627718999999E-2</v>
      </c>
      <c r="AE1915" s="153">
        <v>-4.2638681571000002E-2</v>
      </c>
      <c r="AF1915" s="181">
        <v>1.8823331000000001</v>
      </c>
      <c r="AG1915" s="180">
        <v>169440.26147999999</v>
      </c>
      <c r="AH1915" s="180">
        <v>-554210.86271000002</v>
      </c>
      <c r="AI1915" s="128" t="s">
        <v>46</v>
      </c>
      <c r="AJ1915" s="128" t="s">
        <v>46</v>
      </c>
      <c r="AK1915" s="128" t="s">
        <v>46</v>
      </c>
    </row>
    <row r="1916" spans="1:37" ht="14.75" customHeight="1" x14ac:dyDescent="0.35">
      <c r="A1916" s="8"/>
      <c r="B1916" s="129">
        <v>39731692000183</v>
      </c>
      <c r="C1916" s="125" t="s">
        <v>9757</v>
      </c>
      <c r="D1916" s="122"/>
      <c r="E1916" s="126" t="s">
        <v>9758</v>
      </c>
      <c r="F1916" s="126" t="s">
        <v>114</v>
      </c>
      <c r="G1916" s="126" t="s">
        <v>115</v>
      </c>
      <c r="H1916" s="127">
        <v>1000</v>
      </c>
      <c r="I1916" s="127">
        <v>1000</v>
      </c>
      <c r="J1916" s="127">
        <v>1000</v>
      </c>
      <c r="K1916" s="126" t="s">
        <v>216</v>
      </c>
      <c r="L1916" s="126" t="s">
        <v>223</v>
      </c>
      <c r="M1916" s="153">
        <v>1.46E-2</v>
      </c>
      <c r="N1916" s="128" t="s">
        <v>9759</v>
      </c>
      <c r="O1916" s="155">
        <v>44181</v>
      </c>
      <c r="P1916" s="153">
        <v>3.9694275005000001E-2</v>
      </c>
      <c r="Q1916" s="153">
        <v>0.28429175185</v>
      </c>
      <c r="R1916" s="153">
        <v>7.9515975237999997E-2</v>
      </c>
      <c r="S1916" s="153">
        <v>0.12918117519</v>
      </c>
      <c r="T1916" s="153">
        <v>0.15434544834</v>
      </c>
      <c r="U1916" s="153">
        <v>3.2538150655</v>
      </c>
      <c r="V1916" s="153">
        <v>2.7436338033999998</v>
      </c>
      <c r="W1916" s="153">
        <v>0.59719229501000004</v>
      </c>
      <c r="X1916" s="153">
        <v>0.50006066711000008</v>
      </c>
      <c r="Y1916" s="153">
        <v>0.36109135149999999</v>
      </c>
      <c r="Z1916" s="153">
        <v>0.18060129997000002</v>
      </c>
      <c r="AA1916" s="153">
        <v>0.19675949565</v>
      </c>
      <c r="AB1916" s="178">
        <v>-0.17652334647000001</v>
      </c>
      <c r="AC1916" s="177">
        <v>-0.53872384397999995</v>
      </c>
      <c r="AD1916" s="153">
        <v>-0.17590265703999999</v>
      </c>
      <c r="AE1916" s="153">
        <v>-0.41252714061000001</v>
      </c>
      <c r="AF1916" s="181">
        <v>0.86879640000000002</v>
      </c>
      <c r="AG1916" s="180">
        <v>25017.390309999999</v>
      </c>
      <c r="AH1916" s="180">
        <v>-1937.2847899999999</v>
      </c>
      <c r="AI1916" s="128" t="s">
        <v>46</v>
      </c>
      <c r="AJ1916" s="128" t="s">
        <v>46</v>
      </c>
      <c r="AK1916" s="128" t="s">
        <v>46</v>
      </c>
    </row>
    <row r="1917" spans="1:37" ht="14.75" customHeight="1" x14ac:dyDescent="0.35">
      <c r="A1917" s="8"/>
      <c r="B1917" s="129">
        <v>12029942000181</v>
      </c>
      <c r="C1917" s="125" t="s">
        <v>9760</v>
      </c>
      <c r="D1917" s="122" t="s">
        <v>3393</v>
      </c>
      <c r="E1917" s="126" t="s">
        <v>9758</v>
      </c>
      <c r="F1917" s="126" t="s">
        <v>114</v>
      </c>
      <c r="G1917" s="126" t="s">
        <v>115</v>
      </c>
      <c r="H1917" s="127">
        <v>300000</v>
      </c>
      <c r="I1917" s="127">
        <v>100000</v>
      </c>
      <c r="J1917" s="127">
        <v>300000</v>
      </c>
      <c r="K1917" s="126" t="s">
        <v>7562</v>
      </c>
      <c r="L1917" s="126" t="s">
        <v>8458</v>
      </c>
      <c r="M1917" s="153">
        <v>8.3999999999999995E-3</v>
      </c>
      <c r="N1917" s="128" t="s">
        <v>9761</v>
      </c>
      <c r="O1917" s="155">
        <v>40780</v>
      </c>
      <c r="P1917" s="153">
        <v>3.2568064596E-2</v>
      </c>
      <c r="Q1917" s="153">
        <v>0.30280124298</v>
      </c>
      <c r="R1917" s="153">
        <v>0.11096319624999999</v>
      </c>
      <c r="S1917" s="153">
        <v>0.18486703296000001</v>
      </c>
      <c r="T1917" s="153">
        <v>0.23309368125999999</v>
      </c>
      <c r="U1917" s="153">
        <v>2.6696660722000001</v>
      </c>
      <c r="V1917" s="153">
        <v>2.9222646121000002</v>
      </c>
      <c r="W1917" s="153">
        <v>0.83337172979000007</v>
      </c>
      <c r="X1917" s="153">
        <v>0.71562076821000009</v>
      </c>
      <c r="Y1917" s="153">
        <v>0.54532293175000002</v>
      </c>
      <c r="Z1917" s="153">
        <v>0.16826015012999998</v>
      </c>
      <c r="AA1917" s="153">
        <v>0.18363771193</v>
      </c>
      <c r="AB1917" s="178">
        <v>-3.3772349524000003E-2</v>
      </c>
      <c r="AC1917" s="177">
        <v>-1.371606773E-3</v>
      </c>
      <c r="AD1917" s="153">
        <v>-0.16274142917999998</v>
      </c>
      <c r="AE1917" s="153">
        <v>-0.38605975856000002</v>
      </c>
      <c r="AF1917" s="181">
        <v>2.8406788999999999</v>
      </c>
      <c r="AG1917" s="180">
        <v>94818.954450000005</v>
      </c>
      <c r="AH1917" s="180">
        <v>-3207.61616</v>
      </c>
      <c r="AI1917" s="128" t="s">
        <v>46</v>
      </c>
      <c r="AJ1917" s="128" t="s">
        <v>46</v>
      </c>
      <c r="AK1917" s="128" t="s">
        <v>46</v>
      </c>
    </row>
    <row r="1918" spans="1:37" ht="14.75" customHeight="1" x14ac:dyDescent="0.35">
      <c r="A1918" s="8"/>
      <c r="B1918" s="129">
        <v>55360701000123</v>
      </c>
      <c r="C1918" s="125" t="s">
        <v>9762</v>
      </c>
      <c r="D1918" s="122"/>
      <c r="E1918" s="126" t="s">
        <v>2793</v>
      </c>
      <c r="F1918" s="126" t="s">
        <v>163</v>
      </c>
      <c r="G1918" s="126" t="s">
        <v>3547</v>
      </c>
      <c r="H1918" s="127">
        <v>1</v>
      </c>
      <c r="I1918" s="127">
        <v>1</v>
      </c>
      <c r="J1918" s="127">
        <v>1</v>
      </c>
      <c r="K1918" s="126" t="s">
        <v>8021</v>
      </c>
      <c r="L1918" s="126" t="s">
        <v>7433</v>
      </c>
      <c r="M1918" s="153">
        <v>5.0000000000000001E-3</v>
      </c>
      <c r="N1918" s="128" t="s">
        <v>8002</v>
      </c>
      <c r="O1918" s="155">
        <v>45485</v>
      </c>
      <c r="P1918" s="153">
        <v>1.7108740534000001E-2</v>
      </c>
      <c r="Q1918" s="153">
        <v>0.10457227357000001</v>
      </c>
      <c r="R1918" s="153">
        <v>0.11381154491000001</v>
      </c>
      <c r="S1918" s="153" t="s">
        <v>46</v>
      </c>
      <c r="T1918" s="153" t="s">
        <v>46</v>
      </c>
      <c r="U1918" s="153">
        <v>1.4024359356</v>
      </c>
      <c r="V1918" s="153">
        <v>1.0092027743</v>
      </c>
      <c r="W1918" s="153">
        <v>0.85476380688999998</v>
      </c>
      <c r="X1918" s="153" t="s">
        <v>46</v>
      </c>
      <c r="Y1918" s="153" t="s">
        <v>46</v>
      </c>
      <c r="Z1918" s="153">
        <v>2.1186436516999998E-2</v>
      </c>
      <c r="AA1918" s="153">
        <v>2.0703820436000001E-2</v>
      </c>
      <c r="AB1918" s="178">
        <v>-0.80107563623</v>
      </c>
      <c r="AC1918" s="177">
        <v>-0.95323859249999998</v>
      </c>
      <c r="AD1918" s="153">
        <v>-1.2718386260000001E-2</v>
      </c>
      <c r="AE1918" s="153">
        <v>-1.2718386260000001E-2</v>
      </c>
      <c r="AF1918" s="181">
        <v>1.1304471</v>
      </c>
      <c r="AG1918" s="180">
        <v>56864.18864</v>
      </c>
      <c r="AH1918" s="180">
        <v>10659.61161</v>
      </c>
      <c r="AI1918" s="128" t="s">
        <v>46</v>
      </c>
      <c r="AJ1918" s="128" t="s">
        <v>46</v>
      </c>
      <c r="AK1918" s="128" t="s">
        <v>46</v>
      </c>
    </row>
    <row r="1919" spans="1:37" ht="14.75" customHeight="1" x14ac:dyDescent="0.35">
      <c r="A1919" s="8"/>
      <c r="B1919" s="129">
        <v>16816153000141</v>
      </c>
      <c r="C1919" s="125" t="s">
        <v>9763</v>
      </c>
      <c r="D1919" s="122" t="s">
        <v>3394</v>
      </c>
      <c r="E1919" s="126" t="s">
        <v>9764</v>
      </c>
      <c r="F1919" s="126" t="s">
        <v>114</v>
      </c>
      <c r="G1919" s="126" t="s">
        <v>115</v>
      </c>
      <c r="H1919" s="127">
        <v>25000</v>
      </c>
      <c r="I1919" s="127">
        <v>1000</v>
      </c>
      <c r="J1919" s="127">
        <v>1000</v>
      </c>
      <c r="K1919" s="126" t="s">
        <v>7562</v>
      </c>
      <c r="L1919" s="126" t="s">
        <v>9765</v>
      </c>
      <c r="M1919" s="153">
        <v>0.01</v>
      </c>
      <c r="N1919" s="128" t="s">
        <v>9766</v>
      </c>
      <c r="O1919" s="155">
        <v>41214</v>
      </c>
      <c r="P1919" s="153">
        <v>5.1842730994000004E-2</v>
      </c>
      <c r="Q1919" s="153">
        <v>0.24227522059999998</v>
      </c>
      <c r="R1919" s="153">
        <v>9.9652521840000008E-2</v>
      </c>
      <c r="S1919" s="153">
        <v>3.6648759951000004E-2</v>
      </c>
      <c r="T1919" s="153">
        <v>-2.8740962418999996E-2</v>
      </c>
      <c r="U1919" s="153">
        <v>4.2496470619000002</v>
      </c>
      <c r="V1919" s="153">
        <v>2.3381419988999999</v>
      </c>
      <c r="W1919" s="153">
        <v>0.74842467871999996</v>
      </c>
      <c r="X1919" s="153">
        <v>0.14186744564000001</v>
      </c>
      <c r="Y1919" s="153">
        <v>-6.7239514185000002E-2</v>
      </c>
      <c r="Z1919" s="153">
        <v>0.15583326264</v>
      </c>
      <c r="AA1919" s="153">
        <v>0.27091441584999998</v>
      </c>
      <c r="AB1919" s="178">
        <v>-0.11458429395</v>
      </c>
      <c r="AC1919" s="177">
        <v>0.23906267588999999</v>
      </c>
      <c r="AD1919" s="153">
        <v>-0.15976068634000001</v>
      </c>
      <c r="AE1919" s="153">
        <v>-0.54580954999999998</v>
      </c>
      <c r="AF1919" s="181">
        <v>5.3151840999999997</v>
      </c>
      <c r="AG1919" s="180">
        <v>283169.93361000001</v>
      </c>
      <c r="AH1919" s="180">
        <v>-13611.87946</v>
      </c>
      <c r="AI1919" s="128" t="s">
        <v>46</v>
      </c>
      <c r="AJ1919" s="128" t="s">
        <v>46</v>
      </c>
      <c r="AK1919" s="128" t="s">
        <v>46</v>
      </c>
    </row>
    <row r="1920" spans="1:37" ht="14.75" customHeight="1" x14ac:dyDescent="0.35">
      <c r="A1920" s="8"/>
      <c r="B1920" s="129">
        <v>11961199000130</v>
      </c>
      <c r="C1920" s="125" t="s">
        <v>9767</v>
      </c>
      <c r="D1920" s="122" t="s">
        <v>3393</v>
      </c>
      <c r="E1920" s="126" t="s">
        <v>9768</v>
      </c>
      <c r="F1920" s="126" t="s">
        <v>114</v>
      </c>
      <c r="G1920" s="126" t="s">
        <v>4919</v>
      </c>
      <c r="H1920" s="127">
        <v>25000</v>
      </c>
      <c r="I1920" s="127">
        <v>1000</v>
      </c>
      <c r="J1920" s="127">
        <v>1000</v>
      </c>
      <c r="K1920" s="126" t="s">
        <v>214</v>
      </c>
      <c r="L1920" s="126" t="s">
        <v>3556</v>
      </c>
      <c r="M1920" s="153">
        <v>1.3000000000000001E-2</v>
      </c>
      <c r="N1920" s="128" t="s">
        <v>3414</v>
      </c>
      <c r="O1920" s="155">
        <v>41037</v>
      </c>
      <c r="P1920" s="153">
        <v>3.5337608913000002E-2</v>
      </c>
      <c r="Q1920" s="153">
        <v>0.3278219175</v>
      </c>
      <c r="R1920" s="153">
        <v>0.16047555679999997</v>
      </c>
      <c r="S1920" s="153">
        <v>0.23269085294</v>
      </c>
      <c r="T1920" s="153">
        <v>0.23769500970999999</v>
      </c>
      <c r="U1920" s="153">
        <v>2.8966908767000001</v>
      </c>
      <c r="V1920" s="153">
        <v>3.1637333425000005</v>
      </c>
      <c r="W1920" s="153">
        <v>1.2052265695</v>
      </c>
      <c r="X1920" s="153">
        <v>0.90074690043000005</v>
      </c>
      <c r="Y1920" s="153">
        <v>0.55608774487000001</v>
      </c>
      <c r="Z1920" s="153">
        <v>0.16508308928999998</v>
      </c>
      <c r="AA1920" s="153">
        <v>0.21608459645</v>
      </c>
      <c r="AB1920" s="178">
        <v>0.23219038139000001</v>
      </c>
      <c r="AC1920" s="177">
        <v>7.2185986169000002E-2</v>
      </c>
      <c r="AD1920" s="153">
        <v>-0.14984641864000001</v>
      </c>
      <c r="AE1920" s="153">
        <v>-0.50372112583000006</v>
      </c>
      <c r="AF1920" s="181">
        <v>3.0292823000000002</v>
      </c>
      <c r="AG1920" s="180">
        <v>107837.93643</v>
      </c>
      <c r="AH1920" s="180">
        <v>-4136.6344300000001</v>
      </c>
      <c r="AI1920" s="128" t="s">
        <v>46</v>
      </c>
      <c r="AJ1920" s="128" t="s">
        <v>46</v>
      </c>
      <c r="AK1920" s="128" t="s">
        <v>46</v>
      </c>
    </row>
    <row r="1921" spans="1:37" ht="14.75" customHeight="1" x14ac:dyDescent="0.35">
      <c r="A1921" s="8"/>
      <c r="B1921" s="129">
        <v>32292537000169</v>
      </c>
      <c r="C1921" s="125" t="s">
        <v>9769</v>
      </c>
      <c r="D1921" s="122"/>
      <c r="E1921" s="126" t="s">
        <v>2793</v>
      </c>
      <c r="F1921" s="126" t="s">
        <v>114</v>
      </c>
      <c r="G1921" s="126" t="s">
        <v>4919</v>
      </c>
      <c r="H1921" s="127">
        <v>1000</v>
      </c>
      <c r="I1921" s="127">
        <v>1000</v>
      </c>
      <c r="J1921" s="127">
        <v>1000</v>
      </c>
      <c r="K1921" s="126" t="s">
        <v>214</v>
      </c>
      <c r="L1921" s="126" t="s">
        <v>3556</v>
      </c>
      <c r="M1921" s="153">
        <v>7.7000000000000002E-3</v>
      </c>
      <c r="N1921" s="128" t="s">
        <v>46</v>
      </c>
      <c r="O1921" s="155">
        <v>43585</v>
      </c>
      <c r="P1921" s="153">
        <v>3.3883039512000002E-2</v>
      </c>
      <c r="Q1921" s="153">
        <v>0.33667594392</v>
      </c>
      <c r="R1921" s="153">
        <v>0.18103830053</v>
      </c>
      <c r="S1921" s="153">
        <v>0.27444913821</v>
      </c>
      <c r="T1921" s="153">
        <v>0.26861403886000002</v>
      </c>
      <c r="U1921" s="153">
        <v>2.7774570619000003</v>
      </c>
      <c r="V1921" s="153">
        <v>3.2491814993999997</v>
      </c>
      <c r="W1921" s="153">
        <v>1.3596598401</v>
      </c>
      <c r="X1921" s="153">
        <v>1.0623933319000001</v>
      </c>
      <c r="Y1921" s="153">
        <v>0.62842284863999998</v>
      </c>
      <c r="Z1921" s="153">
        <v>0.15464779855999999</v>
      </c>
      <c r="AA1921" s="153">
        <v>0.25995743699999996</v>
      </c>
      <c r="AB1921" s="178">
        <v>0.35601658950999998</v>
      </c>
      <c r="AC1921" s="177">
        <v>-2.3909330225999999E-2</v>
      </c>
      <c r="AD1921" s="153">
        <v>-0.13613810925</v>
      </c>
      <c r="AE1921" s="153">
        <v>-0.50459428865</v>
      </c>
      <c r="AF1921" s="181">
        <v>13.44083</v>
      </c>
      <c r="AG1921" s="180">
        <v>23075.833610000001</v>
      </c>
      <c r="AH1921" s="180">
        <v>-4962.3236699999998</v>
      </c>
      <c r="AI1921" s="128" t="s">
        <v>46</v>
      </c>
      <c r="AJ1921" s="128" t="s">
        <v>46</v>
      </c>
      <c r="AK1921" s="128" t="s">
        <v>46</v>
      </c>
    </row>
    <row r="1922" spans="1:37" ht="14.75" customHeight="1" x14ac:dyDescent="0.35">
      <c r="A1922" s="8"/>
      <c r="B1922" s="129">
        <v>53410443000117</v>
      </c>
      <c r="C1922" s="125" t="s">
        <v>9770</v>
      </c>
      <c r="D1922" s="122"/>
      <c r="E1922" s="126" t="s">
        <v>564</v>
      </c>
      <c r="F1922" s="126" t="s">
        <v>114</v>
      </c>
      <c r="G1922" s="126" t="s">
        <v>115</v>
      </c>
      <c r="H1922" s="127" t="s">
        <v>46</v>
      </c>
      <c r="I1922" s="127" t="s">
        <v>46</v>
      </c>
      <c r="J1922" s="127" t="s">
        <v>46</v>
      </c>
      <c r="K1922" s="126" t="s">
        <v>214</v>
      </c>
      <c r="L1922" s="126" t="s">
        <v>3607</v>
      </c>
      <c r="M1922" s="153">
        <v>0.02</v>
      </c>
      <c r="N1922" s="128" t="s">
        <v>46</v>
      </c>
      <c r="O1922" s="155">
        <v>45301</v>
      </c>
      <c r="P1922" s="153">
        <v>3.3696032197999999E-2</v>
      </c>
      <c r="Q1922" s="153">
        <v>3.2817367548E-2</v>
      </c>
      <c r="R1922" s="153">
        <v>0.15615703023999999</v>
      </c>
      <c r="S1922" s="153" t="s">
        <v>46</v>
      </c>
      <c r="T1922" s="153" t="s">
        <v>46</v>
      </c>
      <c r="U1922" s="153">
        <v>2.7621277174999999</v>
      </c>
      <c r="V1922" s="153">
        <v>0.31671280772999999</v>
      </c>
      <c r="W1922" s="153">
        <v>1.1727929511999999</v>
      </c>
      <c r="X1922" s="153" t="s">
        <v>46</v>
      </c>
      <c r="Y1922" s="153" t="s">
        <v>46</v>
      </c>
      <c r="Z1922" s="153">
        <v>0.20806181693</v>
      </c>
      <c r="AA1922" s="153">
        <v>0.19700291335</v>
      </c>
      <c r="AB1922" s="178">
        <v>0.20605113201</v>
      </c>
      <c r="AC1922" s="177">
        <v>0.45199207698999999</v>
      </c>
      <c r="AD1922" s="153">
        <v>-0.26459964724000001</v>
      </c>
      <c r="AE1922" s="153">
        <v>-0.26459964724000001</v>
      </c>
      <c r="AF1922" s="181">
        <v>1.3654824400000001</v>
      </c>
      <c r="AG1922" s="180">
        <v>18490.840080000002</v>
      </c>
      <c r="AH1922" s="180">
        <v>-850.89302999999995</v>
      </c>
      <c r="AI1922" s="128" t="s">
        <v>46</v>
      </c>
      <c r="AJ1922" s="128" t="s">
        <v>46</v>
      </c>
      <c r="AK1922" s="128" t="s">
        <v>46</v>
      </c>
    </row>
    <row r="1923" spans="1:37" ht="14.75" customHeight="1" x14ac:dyDescent="0.35">
      <c r="A1923" s="8"/>
      <c r="B1923" s="129">
        <v>24300703000101</v>
      </c>
      <c r="C1923" s="125" t="s">
        <v>9771</v>
      </c>
      <c r="D1923" s="122"/>
      <c r="E1923" s="126" t="s">
        <v>8323</v>
      </c>
      <c r="F1923" s="126" t="s">
        <v>163</v>
      </c>
      <c r="G1923" s="126" t="s">
        <v>3570</v>
      </c>
      <c r="H1923" s="127">
        <v>1</v>
      </c>
      <c r="I1923" s="127">
        <v>1</v>
      </c>
      <c r="J1923" s="127">
        <v>1</v>
      </c>
      <c r="K1923" s="126" t="s">
        <v>215</v>
      </c>
      <c r="L1923" s="126" t="s">
        <v>215</v>
      </c>
      <c r="M1923" s="153">
        <v>1.6000000000000001E-3</v>
      </c>
      <c r="N1923" s="128" t="s">
        <v>46</v>
      </c>
      <c r="O1923" s="155">
        <v>42529</v>
      </c>
      <c r="P1923" s="153">
        <v>1.2148077580000001E-2</v>
      </c>
      <c r="Q1923" s="153">
        <v>0.10339101640000001</v>
      </c>
      <c r="R1923" s="153">
        <v>0.13242047716999999</v>
      </c>
      <c r="S1923" s="153">
        <v>0.25766740307999997</v>
      </c>
      <c r="T1923" s="153">
        <v>0.42674895810000002</v>
      </c>
      <c r="U1923" s="153">
        <v>0.99580097738000006</v>
      </c>
      <c r="V1923" s="153">
        <v>0.99780273511999995</v>
      </c>
      <c r="W1923" s="153">
        <v>0.99452328206000007</v>
      </c>
      <c r="X1923" s="153">
        <v>0.99743119139000003</v>
      </c>
      <c r="Y1923" s="153">
        <v>0.99837967160999996</v>
      </c>
      <c r="Z1923" s="153">
        <v>2.9167285626999998E-3</v>
      </c>
      <c r="AA1923" s="153">
        <v>3.6029673452E-3</v>
      </c>
      <c r="AB1923" s="178">
        <v>-0.22901291719</v>
      </c>
      <c r="AC1923" s="177">
        <v>-0.55641583036999998</v>
      </c>
      <c r="AD1923" s="153">
        <v>-1.1047441515E-3</v>
      </c>
      <c r="AE1923" s="153">
        <v>-7.684429867E-3</v>
      </c>
      <c r="AF1923" s="181">
        <v>219.81054689999999</v>
      </c>
      <c r="AG1923" s="180">
        <v>109604.58692</v>
      </c>
      <c r="AH1923" s="180">
        <v>-63443.650289999998</v>
      </c>
      <c r="AI1923" s="128" t="s">
        <v>46</v>
      </c>
      <c r="AJ1923" s="128" t="s">
        <v>46</v>
      </c>
      <c r="AK1923" s="128" t="s">
        <v>46</v>
      </c>
    </row>
    <row r="1924" spans="1:37" ht="14.75" customHeight="1" x14ac:dyDescent="0.35">
      <c r="A1924" s="8"/>
      <c r="B1924" s="129">
        <v>17703320000100</v>
      </c>
      <c r="C1924" s="125" t="s">
        <v>9772</v>
      </c>
      <c r="D1924" s="122"/>
      <c r="E1924" s="126" t="s">
        <v>9773</v>
      </c>
      <c r="F1924" s="126" t="s">
        <v>114</v>
      </c>
      <c r="G1924" s="126" t="s">
        <v>4426</v>
      </c>
      <c r="H1924" s="127">
        <v>20000</v>
      </c>
      <c r="I1924" s="127">
        <v>5000</v>
      </c>
      <c r="J1924" s="127">
        <v>5000</v>
      </c>
      <c r="K1924" s="126" t="s">
        <v>220</v>
      </c>
      <c r="L1924" s="126" t="s">
        <v>269</v>
      </c>
      <c r="M1924" s="153">
        <v>1.6E-2</v>
      </c>
      <c r="N1924" s="128" t="s">
        <v>3608</v>
      </c>
      <c r="O1924" s="155">
        <v>41422</v>
      </c>
      <c r="P1924" s="153">
        <v>2.2010238618999999E-2</v>
      </c>
      <c r="Q1924" s="153">
        <v>-3.6904772915000002E-2</v>
      </c>
      <c r="R1924" s="153">
        <v>9.0224193327000005E-2</v>
      </c>
      <c r="S1924" s="153">
        <v>0.50834000904999999</v>
      </c>
      <c r="T1924" s="153">
        <v>0.72362895941999994</v>
      </c>
      <c r="U1924" s="153">
        <v>1.8042210370999998</v>
      </c>
      <c r="V1924" s="153">
        <v>-0.35615940954000003</v>
      </c>
      <c r="W1924" s="153">
        <v>0.67761469210000003</v>
      </c>
      <c r="X1924" s="153">
        <v>1.9677855048000001</v>
      </c>
      <c r="Y1924" s="153">
        <v>1.6929307714999999</v>
      </c>
      <c r="Z1924" s="153">
        <v>0.15004860037000001</v>
      </c>
      <c r="AA1924" s="153">
        <v>0.16318161910000001</v>
      </c>
      <c r="AB1924" s="178">
        <v>-0.18063044904</v>
      </c>
      <c r="AC1924" s="177">
        <v>0.43752493405999998</v>
      </c>
      <c r="AD1924" s="153">
        <v>-0.14033526083</v>
      </c>
      <c r="AE1924" s="153">
        <v>-0.32648045054999997</v>
      </c>
      <c r="AF1924" s="181">
        <v>619.47288037999999</v>
      </c>
      <c r="AG1924" s="180">
        <v>47547.033770000002</v>
      </c>
      <c r="AH1924" s="180">
        <v>8495.143</v>
      </c>
      <c r="AI1924" s="128" t="s">
        <v>46</v>
      </c>
      <c r="AJ1924" s="128" t="s">
        <v>46</v>
      </c>
      <c r="AK1924" s="128" t="s">
        <v>46</v>
      </c>
    </row>
    <row r="1925" spans="1:37" ht="14.75" customHeight="1" x14ac:dyDescent="0.35">
      <c r="A1925" s="8"/>
      <c r="B1925" s="129">
        <v>46420627000100</v>
      </c>
      <c r="C1925" s="125" t="s">
        <v>9774</v>
      </c>
      <c r="D1925" s="122"/>
      <c r="E1925" s="126" t="s">
        <v>8758</v>
      </c>
      <c r="F1925" s="126" t="s">
        <v>163</v>
      </c>
      <c r="G1925" s="126" t="s">
        <v>3547</v>
      </c>
      <c r="H1925" s="127" t="s">
        <v>46</v>
      </c>
      <c r="I1925" s="127" t="s">
        <v>46</v>
      </c>
      <c r="J1925" s="127" t="s">
        <v>46</v>
      </c>
      <c r="K1925" s="126" t="s">
        <v>215</v>
      </c>
      <c r="L1925" s="126" t="s">
        <v>215</v>
      </c>
      <c r="M1925" s="153">
        <v>0.01</v>
      </c>
      <c r="N1925" s="128" t="s">
        <v>46</v>
      </c>
      <c r="O1925" s="155">
        <v>44840</v>
      </c>
      <c r="P1925" s="153">
        <v>2.0180289261E-2</v>
      </c>
      <c r="Q1925" s="153">
        <v>3.3698473967999999E-2</v>
      </c>
      <c r="R1925" s="153">
        <v>2.1160087745999999E-2</v>
      </c>
      <c r="S1925" s="153">
        <v>3.5257430829E-2</v>
      </c>
      <c r="T1925" s="153" t="s">
        <v>46</v>
      </c>
      <c r="U1925" s="153">
        <v>1.6542166147000001</v>
      </c>
      <c r="V1925" s="153">
        <v>0.32521616155999999</v>
      </c>
      <c r="W1925" s="153">
        <v>0.15891952938999998</v>
      </c>
      <c r="X1925" s="153">
        <v>0.13648160697</v>
      </c>
      <c r="Y1925" s="153" t="s">
        <v>46</v>
      </c>
      <c r="Z1925" s="153">
        <v>6.2129912676999993E-2</v>
      </c>
      <c r="AA1925" s="153">
        <v>6.5598488038000002E-2</v>
      </c>
      <c r="AB1925" s="178">
        <v>-1.5978585997000001</v>
      </c>
      <c r="AC1925" s="177">
        <v>-1.6846485038000001</v>
      </c>
      <c r="AD1925" s="153">
        <v>-6.7902876983000002E-2</v>
      </c>
      <c r="AE1925" s="153">
        <v>-8.899491100000001E-2</v>
      </c>
      <c r="AF1925" s="181">
        <v>10.033251979999999</v>
      </c>
      <c r="AG1925" s="180">
        <v>46825.528140000002</v>
      </c>
      <c r="AH1925" s="180">
        <v>0</v>
      </c>
      <c r="AI1925" s="128" t="s">
        <v>46</v>
      </c>
      <c r="AJ1925" s="128" t="s">
        <v>46</v>
      </c>
      <c r="AK1925" s="128" t="s">
        <v>46</v>
      </c>
    </row>
    <row r="1926" spans="1:37" ht="14.75" customHeight="1" x14ac:dyDescent="0.35">
      <c r="A1926" s="8"/>
      <c r="B1926" s="129">
        <v>39471486000181</v>
      </c>
      <c r="C1926" s="125" t="s">
        <v>9775</v>
      </c>
      <c r="D1926" s="122"/>
      <c r="E1926" s="126" t="s">
        <v>9776</v>
      </c>
      <c r="F1926" s="126" t="s">
        <v>114</v>
      </c>
      <c r="G1926" s="126" t="s">
        <v>115</v>
      </c>
      <c r="H1926" s="127">
        <v>10000</v>
      </c>
      <c r="I1926" s="127">
        <v>1000</v>
      </c>
      <c r="J1926" s="127">
        <v>1000</v>
      </c>
      <c r="K1926" s="126" t="s">
        <v>216</v>
      </c>
      <c r="L1926" s="126" t="s">
        <v>223</v>
      </c>
      <c r="M1926" s="153">
        <v>1.8000000000000002E-2</v>
      </c>
      <c r="N1926" s="128" t="s">
        <v>7647</v>
      </c>
      <c r="O1926" s="155">
        <v>44407</v>
      </c>
      <c r="P1926" s="153">
        <v>3.4466821526000002E-2</v>
      </c>
      <c r="Q1926" s="153">
        <v>0.29637260546999999</v>
      </c>
      <c r="R1926" s="153">
        <v>0.17964061816000002</v>
      </c>
      <c r="S1926" s="153">
        <v>0.28654024965000002</v>
      </c>
      <c r="T1926" s="153">
        <v>0.4577526287</v>
      </c>
      <c r="U1926" s="153">
        <v>2.8253107816999998</v>
      </c>
      <c r="V1926" s="153">
        <v>2.8602233216000004</v>
      </c>
      <c r="W1926" s="153">
        <v>1.3491627653</v>
      </c>
      <c r="X1926" s="153">
        <v>1.1091980558999999</v>
      </c>
      <c r="Y1926" s="153">
        <v>1.0709127941000001</v>
      </c>
      <c r="Z1926" s="153">
        <v>0.15119778446999999</v>
      </c>
      <c r="AA1926" s="153">
        <v>0.17825058868999999</v>
      </c>
      <c r="AB1926" s="178">
        <v>0.35172052215999999</v>
      </c>
      <c r="AC1926" s="177">
        <v>-0.20798234853</v>
      </c>
      <c r="AD1926" s="153">
        <v>-0.1133429176</v>
      </c>
      <c r="AE1926" s="153">
        <v>-0.24715122644000001</v>
      </c>
      <c r="AF1926" s="181">
        <v>1.27837885</v>
      </c>
      <c r="AG1926" s="180">
        <v>90682.588810000001</v>
      </c>
      <c r="AH1926" s="180">
        <v>36157.725229999996</v>
      </c>
      <c r="AI1926" s="128" t="s">
        <v>46</v>
      </c>
      <c r="AJ1926" s="128" t="s">
        <v>46</v>
      </c>
      <c r="AK1926" s="128" t="s">
        <v>46</v>
      </c>
    </row>
    <row r="1927" spans="1:37" ht="14.75" customHeight="1" x14ac:dyDescent="0.35">
      <c r="A1927" s="8"/>
      <c r="B1927" s="129">
        <v>36017245000179</v>
      </c>
      <c r="C1927" s="125" t="s">
        <v>9777</v>
      </c>
      <c r="D1927" s="122"/>
      <c r="E1927" s="126" t="s">
        <v>9776</v>
      </c>
      <c r="F1927" s="126" t="s">
        <v>114</v>
      </c>
      <c r="G1927" s="126" t="s">
        <v>115</v>
      </c>
      <c r="H1927" s="127">
        <v>10000</v>
      </c>
      <c r="I1927" s="127">
        <v>1000</v>
      </c>
      <c r="J1927" s="127">
        <v>1000</v>
      </c>
      <c r="K1927" s="126" t="s">
        <v>214</v>
      </c>
      <c r="L1927" s="126" t="s">
        <v>3556</v>
      </c>
      <c r="M1927" s="153">
        <v>1.8000000000000002E-2</v>
      </c>
      <c r="N1927" s="128" t="s">
        <v>7482</v>
      </c>
      <c r="O1927" s="155">
        <v>44861</v>
      </c>
      <c r="P1927" s="153">
        <v>4.6184890205000002E-2</v>
      </c>
      <c r="Q1927" s="153">
        <v>0.33210715559999998</v>
      </c>
      <c r="R1927" s="153">
        <v>0.21593609795999999</v>
      </c>
      <c r="S1927" s="153">
        <v>0.22065838692</v>
      </c>
      <c r="T1927" s="153" t="s">
        <v>46</v>
      </c>
      <c r="U1927" s="153">
        <v>3.7858631133</v>
      </c>
      <c r="V1927" s="153">
        <v>3.2050891822000001</v>
      </c>
      <c r="W1927" s="153">
        <v>1.6217542893000001</v>
      </c>
      <c r="X1927" s="153">
        <v>0.85416919300000005</v>
      </c>
      <c r="Y1927" s="153" t="s">
        <v>46</v>
      </c>
      <c r="Z1927" s="153">
        <v>0.12847606068</v>
      </c>
      <c r="AA1927" s="153">
        <v>0.15017852326</v>
      </c>
      <c r="AB1927" s="178">
        <v>0.64055661845</v>
      </c>
      <c r="AC1927" s="177">
        <v>-0.24199559418</v>
      </c>
      <c r="AD1927" s="153">
        <v>-0.11103028446</v>
      </c>
      <c r="AE1927" s="153">
        <v>-0.15538617355000001</v>
      </c>
      <c r="AF1927" s="181">
        <v>1.2293661</v>
      </c>
      <c r="AG1927" s="180">
        <v>58098.709450000002</v>
      </c>
      <c r="AH1927" s="180">
        <v>-24628.097109999999</v>
      </c>
      <c r="AI1927" s="128" t="s">
        <v>46</v>
      </c>
      <c r="AJ1927" s="128" t="s">
        <v>46</v>
      </c>
      <c r="AK1927" s="128" t="s">
        <v>46</v>
      </c>
    </row>
    <row r="1928" spans="1:37" ht="14.75" customHeight="1" x14ac:dyDescent="0.35">
      <c r="A1928" s="8"/>
      <c r="B1928" s="129">
        <v>52578153000114</v>
      </c>
      <c r="C1928" s="125" t="s">
        <v>9778</v>
      </c>
      <c r="D1928" s="122"/>
      <c r="E1928" s="126" t="s">
        <v>2793</v>
      </c>
      <c r="F1928" s="126" t="s">
        <v>163</v>
      </c>
      <c r="G1928" s="126" t="s">
        <v>3547</v>
      </c>
      <c r="H1928" s="127">
        <v>200000</v>
      </c>
      <c r="I1928" s="127">
        <v>100</v>
      </c>
      <c r="J1928" s="127">
        <v>100</v>
      </c>
      <c r="K1928" s="126" t="s">
        <v>8021</v>
      </c>
      <c r="L1928" s="126" t="s">
        <v>7434</v>
      </c>
      <c r="M1928" s="153">
        <v>4.1999999999999997E-3</v>
      </c>
      <c r="N1928" s="128" t="s">
        <v>8648</v>
      </c>
      <c r="O1928" s="155">
        <v>45237</v>
      </c>
      <c r="P1928" s="153">
        <v>1.5828074906000002E-2</v>
      </c>
      <c r="Q1928" s="153">
        <v>0.12305060049</v>
      </c>
      <c r="R1928" s="153">
        <v>7.8576132800999995E-2</v>
      </c>
      <c r="S1928" s="153" t="s">
        <v>46</v>
      </c>
      <c r="T1928" s="153" t="s">
        <v>46</v>
      </c>
      <c r="U1928" s="153">
        <v>1.2974573432000001</v>
      </c>
      <c r="V1928" s="153">
        <v>1.1875328244000001</v>
      </c>
      <c r="W1928" s="153">
        <v>0.59013375538000001</v>
      </c>
      <c r="X1928" s="153" t="s">
        <v>46</v>
      </c>
      <c r="Y1928" s="153" t="s">
        <v>46</v>
      </c>
      <c r="Z1928" s="153">
        <v>6.1227653034999996E-2</v>
      </c>
      <c r="AA1928" s="153">
        <v>5.2819165466999995E-2</v>
      </c>
      <c r="AB1928" s="178">
        <v>-0.76156503402999998</v>
      </c>
      <c r="AC1928" s="177">
        <v>-0.70411365176999996</v>
      </c>
      <c r="AD1928" s="153">
        <v>-5.671587124E-2</v>
      </c>
      <c r="AE1928" s="153">
        <v>-7.4978736515000005E-2</v>
      </c>
      <c r="AF1928" s="181">
        <v>1.1545780000000001</v>
      </c>
      <c r="AG1928" s="180">
        <v>59464.052629999998</v>
      </c>
      <c r="AH1928" s="180">
        <v>750</v>
      </c>
      <c r="AI1928" s="128" t="s">
        <v>46</v>
      </c>
      <c r="AJ1928" s="128" t="s">
        <v>46</v>
      </c>
      <c r="AK1928" s="128" t="s">
        <v>46</v>
      </c>
    </row>
    <row r="1929" spans="1:37" ht="14.75" customHeight="1" x14ac:dyDescent="0.35">
      <c r="A1929" s="8"/>
      <c r="B1929" s="129">
        <v>41681049000134</v>
      </c>
      <c r="C1929" s="125" t="s">
        <v>9779</v>
      </c>
      <c r="D1929" s="122"/>
      <c r="E1929" s="126" t="s">
        <v>566</v>
      </c>
      <c r="F1929" s="126" t="s">
        <v>163</v>
      </c>
      <c r="G1929" s="126" t="s">
        <v>3566</v>
      </c>
      <c r="H1929" s="127">
        <v>1</v>
      </c>
      <c r="I1929" s="127">
        <v>1</v>
      </c>
      <c r="J1929" s="127">
        <v>1</v>
      </c>
      <c r="K1929" s="126" t="s">
        <v>223</v>
      </c>
      <c r="L1929" s="126" t="s">
        <v>224</v>
      </c>
      <c r="M1929" s="153">
        <v>9.0000000000000011E-3</v>
      </c>
      <c r="N1929" s="128" t="s">
        <v>7506</v>
      </c>
      <c r="O1929" s="155">
        <v>44456</v>
      </c>
      <c r="P1929" s="153">
        <v>7.2692408849000002E-3</v>
      </c>
      <c r="Q1929" s="153">
        <v>6.0842104729E-2</v>
      </c>
      <c r="R1929" s="153">
        <v>9.0747191367000005E-2</v>
      </c>
      <c r="S1929" s="153">
        <v>0.20298427907</v>
      </c>
      <c r="T1929" s="153">
        <v>0.36050670080000002</v>
      </c>
      <c r="U1929" s="153">
        <v>0.59587347301999993</v>
      </c>
      <c r="V1929" s="153">
        <v>0.58717305063000003</v>
      </c>
      <c r="W1929" s="153">
        <v>0.68154258708000004</v>
      </c>
      <c r="X1929" s="153">
        <v>0.78575267526999992</v>
      </c>
      <c r="Y1929" s="153">
        <v>0.84340583550000003</v>
      </c>
      <c r="Z1929" s="153">
        <v>2.2014618055000001E-2</v>
      </c>
      <c r="AA1929" s="153">
        <v>2.1273425296000001E-2</v>
      </c>
      <c r="AB1929" s="178">
        <v>-1.6950579463</v>
      </c>
      <c r="AC1929" s="177">
        <v>0.32294833948000001</v>
      </c>
      <c r="AD1929" s="153">
        <v>-1.139774726E-2</v>
      </c>
      <c r="AE1929" s="153">
        <v>-1.139774726E-2</v>
      </c>
      <c r="AF1929" s="181">
        <v>1.6294801000000001</v>
      </c>
      <c r="AG1929" s="180">
        <v>196640.50980999999</v>
      </c>
      <c r="AH1929" s="180">
        <v>-230257.511</v>
      </c>
      <c r="AI1929" s="128" t="s">
        <v>46</v>
      </c>
      <c r="AJ1929" s="128" t="s">
        <v>46</v>
      </c>
      <c r="AK1929" s="128" t="s">
        <v>46</v>
      </c>
    </row>
    <row r="1930" spans="1:37" ht="14.75" customHeight="1" x14ac:dyDescent="0.35">
      <c r="A1930" s="8"/>
      <c r="B1930" s="129">
        <v>47539700000112</v>
      </c>
      <c r="C1930" s="125" t="s">
        <v>9780</v>
      </c>
      <c r="D1930" s="122"/>
      <c r="E1930" s="126" t="s">
        <v>2793</v>
      </c>
      <c r="F1930" s="126" t="s">
        <v>163</v>
      </c>
      <c r="G1930" s="126" t="s">
        <v>3547</v>
      </c>
      <c r="H1930" s="127">
        <v>1000</v>
      </c>
      <c r="I1930" s="127">
        <v>1000</v>
      </c>
      <c r="J1930" s="127">
        <v>1000</v>
      </c>
      <c r="K1930" s="126" t="s">
        <v>223</v>
      </c>
      <c r="L1930" s="126" t="s">
        <v>224</v>
      </c>
      <c r="M1930" s="153">
        <v>1.5E-3</v>
      </c>
      <c r="N1930" s="128" t="s">
        <v>46</v>
      </c>
      <c r="O1930" s="155">
        <v>44825</v>
      </c>
      <c r="P1930" s="153">
        <v>6.9575871439000007E-3</v>
      </c>
      <c r="Q1930" s="153">
        <v>4.5601628965999993E-2</v>
      </c>
      <c r="R1930" s="153">
        <v>7.7202026196000001E-2</v>
      </c>
      <c r="S1930" s="153">
        <v>0.16553984208</v>
      </c>
      <c r="T1930" s="153">
        <v>0.31149033982999996</v>
      </c>
      <c r="U1930" s="153">
        <v>0.57032662433000003</v>
      </c>
      <c r="V1930" s="153">
        <v>0.44009075151999999</v>
      </c>
      <c r="W1930" s="153">
        <v>0.57981374264999996</v>
      </c>
      <c r="X1930" s="153">
        <v>0.64080516175000002</v>
      </c>
      <c r="Y1930" s="153">
        <v>0.72873200341</v>
      </c>
      <c r="Z1930" s="153">
        <v>2.4406462948000002E-2</v>
      </c>
      <c r="AA1930" s="153">
        <v>2.6074616744000002E-2</v>
      </c>
      <c r="AB1930" s="178">
        <v>-2.0188572265000002</v>
      </c>
      <c r="AC1930" s="177">
        <v>-0.96989457684000002</v>
      </c>
      <c r="AD1930" s="153">
        <v>-1.6325779235999999E-2</v>
      </c>
      <c r="AE1930" s="153">
        <v>-1.8681091529E-2</v>
      </c>
      <c r="AF1930" s="181">
        <v>1.32484</v>
      </c>
      <c r="AG1930" s="180">
        <v>21653.989290000001</v>
      </c>
      <c r="AH1930" s="180">
        <v>-29286.728029999998</v>
      </c>
      <c r="AI1930" s="128" t="s">
        <v>46</v>
      </c>
      <c r="AJ1930" s="128" t="s">
        <v>46</v>
      </c>
      <c r="AK1930" s="128" t="s">
        <v>46</v>
      </c>
    </row>
    <row r="1931" spans="1:37" ht="14.75" customHeight="1" x14ac:dyDescent="0.35">
      <c r="A1931" s="8"/>
      <c r="B1931" s="129">
        <v>36017965000134</v>
      </c>
      <c r="C1931" s="125" t="s">
        <v>9781</v>
      </c>
      <c r="D1931" s="122"/>
      <c r="E1931" s="126" t="s">
        <v>8789</v>
      </c>
      <c r="F1931" s="126" t="s">
        <v>163</v>
      </c>
      <c r="G1931" s="126" t="s">
        <v>3566</v>
      </c>
      <c r="H1931" s="127">
        <v>10000</v>
      </c>
      <c r="I1931" s="127">
        <v>5000</v>
      </c>
      <c r="J1931" s="127">
        <v>10000</v>
      </c>
      <c r="K1931" s="126" t="s">
        <v>215</v>
      </c>
      <c r="L1931" s="126" t="s">
        <v>215</v>
      </c>
      <c r="M1931" s="153">
        <v>3.0000000000000001E-3</v>
      </c>
      <c r="N1931" s="128" t="s">
        <v>46</v>
      </c>
      <c r="O1931" s="155">
        <v>44022</v>
      </c>
      <c r="P1931" s="153">
        <v>1.1971757138000002E-2</v>
      </c>
      <c r="Q1931" s="153">
        <v>0.10177913692000001</v>
      </c>
      <c r="R1931" s="153">
        <v>0.12957139719999999</v>
      </c>
      <c r="S1931" s="153">
        <v>0.25803884202999999</v>
      </c>
      <c r="T1931" s="153">
        <v>0.42170942144999995</v>
      </c>
      <c r="U1931" s="153">
        <v>0.98134765608999996</v>
      </c>
      <c r="V1931" s="153">
        <v>0.98224685989999994</v>
      </c>
      <c r="W1931" s="153">
        <v>0.97312571254999991</v>
      </c>
      <c r="X1931" s="153">
        <v>0.99886903253000003</v>
      </c>
      <c r="Y1931" s="153">
        <v>0.98658966989000008</v>
      </c>
      <c r="Z1931" s="153">
        <v>1.1009428835000001E-3</v>
      </c>
      <c r="AA1931" s="153">
        <v>5.7902062641999996E-3</v>
      </c>
      <c r="AB1931" s="178">
        <v>-5.0971185873999998</v>
      </c>
      <c r="AC1931" s="177">
        <v>1.1828102188</v>
      </c>
      <c r="AD1931" s="153">
        <v>0</v>
      </c>
      <c r="AE1931" s="153">
        <v>-1.2494507411E-3</v>
      </c>
      <c r="AF1931" s="181">
        <v>1.6955689</v>
      </c>
      <c r="AG1931" s="180">
        <v>15488.73523</v>
      </c>
      <c r="AH1931" s="180">
        <v>-1017.3412499999999</v>
      </c>
      <c r="AI1931" s="128" t="s">
        <v>46</v>
      </c>
      <c r="AJ1931" s="128" t="s">
        <v>46</v>
      </c>
      <c r="AK1931" s="128" t="s">
        <v>46</v>
      </c>
    </row>
    <row r="1932" spans="1:37" ht="14.75" customHeight="1" x14ac:dyDescent="0.35">
      <c r="A1932" s="8"/>
      <c r="B1932" s="129">
        <v>42699466000177</v>
      </c>
      <c r="C1932" s="125" t="s">
        <v>9782</v>
      </c>
      <c r="D1932" s="122"/>
      <c r="E1932" s="126" t="s">
        <v>8789</v>
      </c>
      <c r="F1932" s="126" t="s">
        <v>163</v>
      </c>
      <c r="G1932" s="126" t="s">
        <v>3570</v>
      </c>
      <c r="H1932" s="127">
        <v>500</v>
      </c>
      <c r="I1932" s="127">
        <v>500</v>
      </c>
      <c r="J1932" s="127">
        <v>100</v>
      </c>
      <c r="K1932" s="126" t="s">
        <v>215</v>
      </c>
      <c r="L1932" s="126" t="s">
        <v>215</v>
      </c>
      <c r="M1932" s="153">
        <v>3.0000000000000001E-3</v>
      </c>
      <c r="N1932" s="128" t="s">
        <v>46</v>
      </c>
      <c r="O1932" s="155">
        <v>44574</v>
      </c>
      <c r="P1932" s="153">
        <v>1.2232060440999998E-2</v>
      </c>
      <c r="Q1932" s="153">
        <v>0.10522404497</v>
      </c>
      <c r="R1932" s="153">
        <v>0.13301584137</v>
      </c>
      <c r="S1932" s="153">
        <v>0.27182895302999999</v>
      </c>
      <c r="T1932" s="153">
        <v>0.42785162147</v>
      </c>
      <c r="U1932" s="153">
        <v>1.0026852118</v>
      </c>
      <c r="V1932" s="153">
        <v>1.0154928689</v>
      </c>
      <c r="W1932" s="153">
        <v>0.99899467173000001</v>
      </c>
      <c r="X1932" s="153">
        <v>1.0522505881999999</v>
      </c>
      <c r="Y1932" s="153">
        <v>1.0009593537999999</v>
      </c>
      <c r="Z1932" s="153">
        <v>1.2525272416999999E-3</v>
      </c>
      <c r="AA1932" s="153">
        <v>4.7807636131E-3</v>
      </c>
      <c r="AB1932" s="178">
        <v>-0.14576307378</v>
      </c>
      <c r="AC1932" s="177">
        <v>0.39803745702999999</v>
      </c>
      <c r="AD1932" s="153">
        <v>0</v>
      </c>
      <c r="AE1932" s="153">
        <v>-1.1893492161000002E-2</v>
      </c>
      <c r="AF1932" s="181">
        <v>1.5605443000000001</v>
      </c>
      <c r="AG1932" s="180">
        <v>3086369.071</v>
      </c>
      <c r="AH1932" s="180">
        <v>-212392.69855999999</v>
      </c>
      <c r="AI1932" s="128" t="s">
        <v>46</v>
      </c>
      <c r="AJ1932" s="128" t="s">
        <v>46</v>
      </c>
      <c r="AK1932" s="128" t="s">
        <v>46</v>
      </c>
    </row>
    <row r="1933" spans="1:37" ht="14.75" customHeight="1" x14ac:dyDescent="0.35">
      <c r="A1933" s="8"/>
      <c r="B1933" s="129">
        <v>43121002000141</v>
      </c>
      <c r="C1933" s="125" t="s">
        <v>9783</v>
      </c>
      <c r="D1933" s="122"/>
      <c r="E1933" s="126" t="s">
        <v>8789</v>
      </c>
      <c r="F1933" s="126" t="s">
        <v>163</v>
      </c>
      <c r="G1933" s="126" t="s">
        <v>3570</v>
      </c>
      <c r="H1933" s="127">
        <v>500</v>
      </c>
      <c r="I1933" s="127">
        <v>100</v>
      </c>
      <c r="J1933" s="127">
        <v>100</v>
      </c>
      <c r="K1933" s="126" t="s">
        <v>7644</v>
      </c>
      <c r="L1933" s="126" t="s">
        <v>7669</v>
      </c>
      <c r="M1933" s="153">
        <v>5.0000000000000001E-3</v>
      </c>
      <c r="N1933" s="128" t="s">
        <v>3373</v>
      </c>
      <c r="O1933" s="155">
        <v>44732</v>
      </c>
      <c r="P1933" s="153">
        <v>1.2349034274E-2</v>
      </c>
      <c r="Q1933" s="153">
        <v>0.10731041232999999</v>
      </c>
      <c r="R1933" s="153">
        <v>0.13447982501</v>
      </c>
      <c r="S1933" s="153">
        <v>0.28693798734000003</v>
      </c>
      <c r="T1933" s="153">
        <v>0.41619645020999996</v>
      </c>
      <c r="U1933" s="153">
        <v>1.012273779</v>
      </c>
      <c r="V1933" s="153">
        <v>1.0356279168</v>
      </c>
      <c r="W1933" s="153">
        <v>1.0099896919</v>
      </c>
      <c r="X1933" s="153">
        <v>1.1107376996</v>
      </c>
      <c r="Y1933" s="153">
        <v>0.97369206742000003</v>
      </c>
      <c r="Z1933" s="153">
        <v>1.6475754018999999E-3</v>
      </c>
      <c r="AA1933" s="153">
        <v>1.5993864157999998E-2</v>
      </c>
      <c r="AB1933" s="178">
        <v>0.92379158940999995</v>
      </c>
      <c r="AC1933" s="177">
        <v>0.20794016278999999</v>
      </c>
      <c r="AD1933" s="153">
        <v>-1.4354169922E-4</v>
      </c>
      <c r="AE1933" s="153">
        <v>-4.0222380863999999E-2</v>
      </c>
      <c r="AF1933" s="181">
        <v>1.4959344000000001</v>
      </c>
      <c r="AG1933" s="180">
        <v>770705.22808000003</v>
      </c>
      <c r="AH1933" s="180">
        <v>206681.0037</v>
      </c>
      <c r="AI1933" s="128" t="s">
        <v>46</v>
      </c>
      <c r="AJ1933" s="128" t="s">
        <v>46</v>
      </c>
      <c r="AK1933" s="128" t="s">
        <v>46</v>
      </c>
    </row>
    <row r="1934" spans="1:37" ht="14.75" customHeight="1" x14ac:dyDescent="0.35">
      <c r="A1934" s="8"/>
      <c r="B1934" s="129">
        <v>50091007000134</v>
      </c>
      <c r="C1934" s="125" t="s">
        <v>9784</v>
      </c>
      <c r="D1934" s="122"/>
      <c r="E1934" s="126" t="s">
        <v>8789</v>
      </c>
      <c r="F1934" s="126" t="s">
        <v>163</v>
      </c>
      <c r="G1934" s="126" t="s">
        <v>6644</v>
      </c>
      <c r="H1934" s="127">
        <v>100</v>
      </c>
      <c r="I1934" s="127">
        <v>100</v>
      </c>
      <c r="J1934" s="127">
        <v>100</v>
      </c>
      <c r="K1934" s="126" t="s">
        <v>215</v>
      </c>
      <c r="L1934" s="126" t="s">
        <v>215</v>
      </c>
      <c r="M1934" s="153">
        <v>1.9E-3</v>
      </c>
      <c r="N1934" s="128" t="s">
        <v>46</v>
      </c>
      <c r="O1934" s="155">
        <v>45027</v>
      </c>
      <c r="P1934" s="153">
        <v>1.2080127639E-2</v>
      </c>
      <c r="Q1934" s="153">
        <v>0.10229053188999999</v>
      </c>
      <c r="R1934" s="153">
        <v>0.13090685921</v>
      </c>
      <c r="S1934" s="153">
        <v>0.25270153548000002</v>
      </c>
      <c r="T1934" s="153" t="s">
        <v>46</v>
      </c>
      <c r="U1934" s="153">
        <v>0.99023099176000007</v>
      </c>
      <c r="V1934" s="153">
        <v>0.98718221416000007</v>
      </c>
      <c r="W1934" s="153">
        <v>0.98315549111</v>
      </c>
      <c r="X1934" s="153">
        <v>0.97820830488999999</v>
      </c>
      <c r="Y1934" s="153" t="s">
        <v>46</v>
      </c>
      <c r="Z1934" s="153">
        <v>1.0118428409E-3</v>
      </c>
      <c r="AA1934" s="153">
        <v>1.0043750711999999E-3</v>
      </c>
      <c r="AB1934" s="178">
        <v>-3.3709387594</v>
      </c>
      <c r="AC1934" s="177">
        <v>-4.3555560763000001</v>
      </c>
      <c r="AD1934" s="153">
        <v>0</v>
      </c>
      <c r="AE1934" s="153">
        <v>0</v>
      </c>
      <c r="AF1934" s="181">
        <v>1.3280479000000001</v>
      </c>
      <c r="AG1934" s="180">
        <v>80121.931500000006</v>
      </c>
      <c r="AH1934" s="180">
        <v>-18107.59749</v>
      </c>
      <c r="AI1934" s="128" t="s">
        <v>46</v>
      </c>
      <c r="AJ1934" s="128" t="s">
        <v>46</v>
      </c>
      <c r="AK1934" s="128" t="s">
        <v>46</v>
      </c>
    </row>
    <row r="1935" spans="1:37" ht="14.75" customHeight="1" x14ac:dyDescent="0.35">
      <c r="A1935" s="8"/>
      <c r="B1935" s="129">
        <v>50048250000170</v>
      </c>
      <c r="C1935" s="125" t="s">
        <v>9785</v>
      </c>
      <c r="D1935" s="122"/>
      <c r="E1935" s="126" t="s">
        <v>8789</v>
      </c>
      <c r="F1935" s="126" t="s">
        <v>163</v>
      </c>
      <c r="G1935" s="126" t="s">
        <v>6644</v>
      </c>
      <c r="H1935" s="127">
        <v>1</v>
      </c>
      <c r="I1935" s="127">
        <v>1</v>
      </c>
      <c r="J1935" s="127">
        <v>1</v>
      </c>
      <c r="K1935" s="126" t="s">
        <v>215</v>
      </c>
      <c r="L1935" s="126" t="s">
        <v>215</v>
      </c>
      <c r="M1935" s="153">
        <v>2E-3</v>
      </c>
      <c r="N1935" s="128" t="s">
        <v>46</v>
      </c>
      <c r="O1935" s="155">
        <v>45016</v>
      </c>
      <c r="P1935" s="153">
        <v>1.2140777235000001E-2</v>
      </c>
      <c r="Q1935" s="153">
        <v>0.10276768733000001</v>
      </c>
      <c r="R1935" s="153">
        <v>0.13143612127000001</v>
      </c>
      <c r="S1935" s="153">
        <v>0.25467140654000003</v>
      </c>
      <c r="T1935" s="153" t="s">
        <v>46</v>
      </c>
      <c r="U1935" s="153">
        <v>0.99520255426000004</v>
      </c>
      <c r="V1935" s="153">
        <v>0.99178713079999992</v>
      </c>
      <c r="W1935" s="153">
        <v>0.98713043103999998</v>
      </c>
      <c r="X1935" s="153">
        <v>0.98583368095000001</v>
      </c>
      <c r="Y1935" s="153" t="s">
        <v>46</v>
      </c>
      <c r="Z1935" s="153">
        <v>1.0263436565999999E-3</v>
      </c>
      <c r="AA1935" s="153">
        <v>9.8526581511000004E-4</v>
      </c>
      <c r="AB1935" s="178">
        <v>-2.5308921789999999</v>
      </c>
      <c r="AC1935" s="177">
        <v>-3.0073076131000001</v>
      </c>
      <c r="AD1935" s="153">
        <v>0</v>
      </c>
      <c r="AE1935" s="153">
        <v>0</v>
      </c>
      <c r="AF1935" s="181">
        <v>1.3347148</v>
      </c>
      <c r="AG1935" s="180">
        <v>1750724.4783999999</v>
      </c>
      <c r="AH1935" s="180">
        <v>866379.17981999996</v>
      </c>
      <c r="AI1935" s="128" t="s">
        <v>46</v>
      </c>
      <c r="AJ1935" s="128" t="s">
        <v>46</v>
      </c>
      <c r="AK1935" s="128" t="s">
        <v>46</v>
      </c>
    </row>
    <row r="1936" spans="1:37" ht="14.75" customHeight="1" x14ac:dyDescent="0.35">
      <c r="A1936" s="8"/>
      <c r="B1936" s="129">
        <v>14781366000150</v>
      </c>
      <c r="C1936" s="125" t="s">
        <v>9786</v>
      </c>
      <c r="D1936" s="122"/>
      <c r="E1936" s="126" t="s">
        <v>8772</v>
      </c>
      <c r="F1936" s="126" t="s">
        <v>114</v>
      </c>
      <c r="G1936" s="126" t="s">
        <v>115</v>
      </c>
      <c r="H1936" s="127">
        <v>500000</v>
      </c>
      <c r="I1936" s="127">
        <v>50000</v>
      </c>
      <c r="J1936" s="127">
        <v>500000</v>
      </c>
      <c r="K1936" s="126" t="s">
        <v>3396</v>
      </c>
      <c r="L1936" s="126" t="s">
        <v>7515</v>
      </c>
      <c r="M1936" s="153">
        <v>1.6500000000000001E-2</v>
      </c>
      <c r="N1936" s="128" t="s">
        <v>8317</v>
      </c>
      <c r="O1936" s="155">
        <v>41051</v>
      </c>
      <c r="P1936" s="153">
        <v>3.4898069020000005E-2</v>
      </c>
      <c r="Q1936" s="153">
        <v>0.27025794095</v>
      </c>
      <c r="R1936" s="153">
        <v>6.3056294491999995E-2</v>
      </c>
      <c r="S1936" s="153">
        <v>-3.5896244999000002E-2</v>
      </c>
      <c r="T1936" s="153">
        <v>-8.4219229938999988E-3</v>
      </c>
      <c r="U1936" s="153">
        <v>2.8606609572999999</v>
      </c>
      <c r="V1936" s="153">
        <v>2.6081967472000001</v>
      </c>
      <c r="W1936" s="153">
        <v>0.47357443719999998</v>
      </c>
      <c r="X1936" s="153">
        <v>-0.13895445829</v>
      </c>
      <c r="Y1936" s="153">
        <v>-1.9703098399000002E-2</v>
      </c>
      <c r="Z1936" s="153">
        <v>0.19730671095999999</v>
      </c>
      <c r="AA1936" s="153">
        <v>0.21505864670000002</v>
      </c>
      <c r="AB1936" s="178">
        <v>-0.22118226399999999</v>
      </c>
      <c r="AC1936" s="177">
        <v>0.11846521778999999</v>
      </c>
      <c r="AD1936" s="153">
        <v>-0.18980498367999998</v>
      </c>
      <c r="AE1936" s="153">
        <v>-0.49223804063999999</v>
      </c>
      <c r="AF1936" s="181">
        <v>3.4408379999999998</v>
      </c>
      <c r="AG1936" s="180">
        <v>41780.624450000003</v>
      </c>
      <c r="AH1936" s="180">
        <v>-5194.37122</v>
      </c>
      <c r="AI1936" s="128" t="s">
        <v>46</v>
      </c>
      <c r="AJ1936" s="128" t="s">
        <v>46</v>
      </c>
      <c r="AK1936" s="128" t="s">
        <v>46</v>
      </c>
    </row>
    <row r="1937" spans="1:37" ht="14.75" customHeight="1" x14ac:dyDescent="0.35">
      <c r="A1937" s="8"/>
      <c r="B1937" s="129">
        <v>48953198000154</v>
      </c>
      <c r="C1937" s="125" t="s">
        <v>9787</v>
      </c>
      <c r="D1937" s="122"/>
      <c r="E1937" s="126" t="s">
        <v>480</v>
      </c>
      <c r="F1937" s="126" t="s">
        <v>163</v>
      </c>
      <c r="G1937" s="126" t="s">
        <v>3547</v>
      </c>
      <c r="H1937" s="127" t="s">
        <v>46</v>
      </c>
      <c r="I1937" s="127" t="s">
        <v>46</v>
      </c>
      <c r="J1937" s="127" t="s">
        <v>46</v>
      </c>
      <c r="K1937" s="126" t="s">
        <v>7484</v>
      </c>
      <c r="L1937" s="126" t="s">
        <v>7498</v>
      </c>
      <c r="M1937" s="153">
        <v>5.0000000000000001E-3</v>
      </c>
      <c r="N1937" s="128" t="s">
        <v>7506</v>
      </c>
      <c r="O1937" s="155">
        <v>45005</v>
      </c>
      <c r="P1937" s="153">
        <v>1.6210866208E-2</v>
      </c>
      <c r="Q1937" s="153">
        <v>0.12222229083</v>
      </c>
      <c r="R1937" s="153">
        <v>0.14324367829000001</v>
      </c>
      <c r="S1937" s="153">
        <v>0.30518043046999999</v>
      </c>
      <c r="T1937" s="153" t="s">
        <v>46</v>
      </c>
      <c r="U1937" s="153">
        <v>1.3288354727999998</v>
      </c>
      <c r="V1937" s="153">
        <v>1.1795389998000001</v>
      </c>
      <c r="W1937" s="153">
        <v>1.0758092412</v>
      </c>
      <c r="X1937" s="153">
        <v>1.1813542446</v>
      </c>
      <c r="Y1937" s="153" t="s">
        <v>46</v>
      </c>
      <c r="Z1937" s="153">
        <v>9.6917022602000004E-3</v>
      </c>
      <c r="AA1937" s="153">
        <v>6.5702520003E-3</v>
      </c>
      <c r="AB1937" s="178">
        <v>0.94192494991999998</v>
      </c>
      <c r="AC1937" s="177">
        <v>3.2122499924999999</v>
      </c>
      <c r="AD1937" s="153">
        <v>-5.1412741944999998E-3</v>
      </c>
      <c r="AE1937" s="153">
        <v>-5.1412741944999998E-3</v>
      </c>
      <c r="AF1937" s="181">
        <v>1.4176105000000001</v>
      </c>
      <c r="AG1937" s="180">
        <v>114397.75664000001</v>
      </c>
      <c r="AH1937" s="180">
        <v>-603.41196000000002</v>
      </c>
      <c r="AI1937" s="128" t="s">
        <v>46</v>
      </c>
      <c r="AJ1937" s="128" t="s">
        <v>46</v>
      </c>
      <c r="AK1937" s="128" t="s">
        <v>46</v>
      </c>
    </row>
    <row r="1938" spans="1:37" ht="14.75" customHeight="1" x14ac:dyDescent="0.35">
      <c r="A1938" s="8"/>
      <c r="B1938" s="129">
        <v>43104966000181</v>
      </c>
      <c r="C1938" s="125" t="s">
        <v>9788</v>
      </c>
      <c r="D1938" s="122"/>
      <c r="E1938" s="126" t="s">
        <v>6016</v>
      </c>
      <c r="F1938" s="126" t="s">
        <v>163</v>
      </c>
      <c r="G1938" s="126" t="s">
        <v>3547</v>
      </c>
      <c r="H1938" s="127">
        <v>100</v>
      </c>
      <c r="I1938" s="127">
        <v>100</v>
      </c>
      <c r="J1938" s="127">
        <v>100</v>
      </c>
      <c r="K1938" s="126" t="s">
        <v>215</v>
      </c>
      <c r="L1938" s="126" t="s">
        <v>216</v>
      </c>
      <c r="M1938" s="153">
        <v>4.0000000000000001E-3</v>
      </c>
      <c r="N1938" s="128" t="s">
        <v>46</v>
      </c>
      <c r="O1938" s="155">
        <v>44456</v>
      </c>
      <c r="P1938" s="153">
        <v>1.1620164525000001E-2</v>
      </c>
      <c r="Q1938" s="153">
        <v>0.10446927507999999</v>
      </c>
      <c r="R1938" s="153">
        <v>0.13550259016999999</v>
      </c>
      <c r="S1938" s="153">
        <v>0.26750832442</v>
      </c>
      <c r="T1938" s="153">
        <v>0.43162265679999995</v>
      </c>
      <c r="U1938" s="153">
        <v>0.95252694226000001</v>
      </c>
      <c r="V1938" s="153">
        <v>1.0082087597</v>
      </c>
      <c r="W1938" s="153">
        <v>1.0176710096999999</v>
      </c>
      <c r="X1938" s="153">
        <v>1.0355254236</v>
      </c>
      <c r="Y1938" s="153">
        <v>1.0097816952000001</v>
      </c>
      <c r="Z1938" s="153">
        <v>2.4744955917999998E-3</v>
      </c>
      <c r="AA1938" s="153">
        <v>2.4473952397000001E-3</v>
      </c>
      <c r="AB1938" s="178">
        <v>0.88269829488999996</v>
      </c>
      <c r="AC1938" s="177">
        <v>1.1972992355000001</v>
      </c>
      <c r="AD1938" s="153">
        <v>-5.2082984062999996E-4</v>
      </c>
      <c r="AE1938" s="153">
        <v>-2.1576871988E-3</v>
      </c>
      <c r="AF1938" s="181">
        <v>1.6040552208000001</v>
      </c>
      <c r="AG1938" s="180">
        <v>491349.82981000002</v>
      </c>
      <c r="AH1938" s="180">
        <v>20052.862239999999</v>
      </c>
      <c r="AI1938" s="128" t="s">
        <v>46</v>
      </c>
      <c r="AJ1938" s="128" t="s">
        <v>46</v>
      </c>
      <c r="AK1938" s="128" t="s">
        <v>46</v>
      </c>
    </row>
    <row r="1939" spans="1:37" ht="14.75" customHeight="1" x14ac:dyDescent="0.35">
      <c r="A1939" s="8"/>
      <c r="B1939" s="129">
        <v>54344616000109</v>
      </c>
      <c r="C1939" s="125" t="s">
        <v>9789</v>
      </c>
      <c r="D1939" s="122"/>
      <c r="E1939" s="126" t="s">
        <v>9790</v>
      </c>
      <c r="F1939" s="126" t="s">
        <v>163</v>
      </c>
      <c r="G1939" s="126" t="s">
        <v>3547</v>
      </c>
      <c r="H1939" s="127">
        <v>500</v>
      </c>
      <c r="I1939" s="127">
        <v>100</v>
      </c>
      <c r="J1939" s="127">
        <v>0</v>
      </c>
      <c r="K1939" s="126" t="s">
        <v>214</v>
      </c>
      <c r="L1939" s="126" t="s">
        <v>3554</v>
      </c>
      <c r="M1939" s="153">
        <v>1.3000000000000001E-2</v>
      </c>
      <c r="N1939" s="128" t="s">
        <v>46</v>
      </c>
      <c r="O1939" s="155">
        <v>45384</v>
      </c>
      <c r="P1939" s="153">
        <v>2.1658372007999999E-2</v>
      </c>
      <c r="Q1939" s="153">
        <v>0.10432010943</v>
      </c>
      <c r="R1939" s="153">
        <v>0.16004070301999998</v>
      </c>
      <c r="S1939" s="153" t="s">
        <v>46</v>
      </c>
      <c r="T1939" s="153" t="s">
        <v>46</v>
      </c>
      <c r="U1939" s="153">
        <v>1.7753778631000001</v>
      </c>
      <c r="V1939" s="153">
        <v>1.0067691965999999</v>
      </c>
      <c r="W1939" s="153">
        <v>1.2019606681999999</v>
      </c>
      <c r="X1939" s="153" t="s">
        <v>46</v>
      </c>
      <c r="Y1939" s="153" t="s">
        <v>46</v>
      </c>
      <c r="Z1939" s="153">
        <v>2.3653979815E-2</v>
      </c>
      <c r="AA1939" s="153">
        <v>2.1698676205999998E-2</v>
      </c>
      <c r="AB1939" s="178">
        <v>1.0191836327999999</v>
      </c>
      <c r="AC1939" s="177">
        <v>1.0302417537999999</v>
      </c>
      <c r="AD1939" s="153">
        <v>-9.9027615840000006E-3</v>
      </c>
      <c r="AE1939" s="153">
        <v>-9.9027615840000006E-3</v>
      </c>
      <c r="AF1939" s="181">
        <v>1.23114795</v>
      </c>
      <c r="AG1939" s="180">
        <v>116151.38107</v>
      </c>
      <c r="AH1939" s="180">
        <v>81091.870620000002</v>
      </c>
      <c r="AI1939" s="128" t="s">
        <v>46</v>
      </c>
      <c r="AJ1939" s="128" t="s">
        <v>46</v>
      </c>
      <c r="AK1939" s="128" t="s">
        <v>46</v>
      </c>
    </row>
    <row r="1940" spans="1:37" ht="14.75" customHeight="1" x14ac:dyDescent="0.35">
      <c r="A1940" s="8"/>
      <c r="B1940" s="129">
        <v>47586648000155</v>
      </c>
      <c r="C1940" s="125" t="s">
        <v>9791</v>
      </c>
      <c r="D1940" s="122"/>
      <c r="E1940" s="126" t="s">
        <v>9790</v>
      </c>
      <c r="F1940" s="126" t="s">
        <v>163</v>
      </c>
      <c r="G1940" s="126" t="s">
        <v>3547</v>
      </c>
      <c r="H1940" s="127">
        <v>500</v>
      </c>
      <c r="I1940" s="127">
        <v>100</v>
      </c>
      <c r="J1940" s="127">
        <v>100</v>
      </c>
      <c r="K1940" s="126" t="s">
        <v>214</v>
      </c>
      <c r="L1940" s="126" t="s">
        <v>3554</v>
      </c>
      <c r="M1940" s="153">
        <v>6.0000000000000001E-3</v>
      </c>
      <c r="N1940" s="128" t="s">
        <v>7506</v>
      </c>
      <c r="O1940" s="155">
        <v>44923</v>
      </c>
      <c r="P1940" s="153">
        <v>1.2889830639E-2</v>
      </c>
      <c r="Q1940" s="153">
        <v>0.11386918202</v>
      </c>
      <c r="R1940" s="153">
        <v>0.13586234644</v>
      </c>
      <c r="S1940" s="153">
        <v>0.28810322769999996</v>
      </c>
      <c r="T1940" s="153" t="s">
        <v>46</v>
      </c>
      <c r="U1940" s="153">
        <v>1.0566038835</v>
      </c>
      <c r="V1940" s="153">
        <v>1.0989250828999999</v>
      </c>
      <c r="W1940" s="153">
        <v>1.0203729027999999</v>
      </c>
      <c r="X1940" s="153">
        <v>1.1152483481</v>
      </c>
      <c r="Y1940" s="153" t="s">
        <v>46</v>
      </c>
      <c r="Z1940" s="153">
        <v>3.5075713403999995E-3</v>
      </c>
      <c r="AA1940" s="153">
        <v>2.9903977953999999E-3</v>
      </c>
      <c r="AB1940" s="178">
        <v>0.74436251866000003</v>
      </c>
      <c r="AC1940" s="177">
        <v>4.0117547324</v>
      </c>
      <c r="AD1940" s="153">
        <v>-1.2429869117E-3</v>
      </c>
      <c r="AE1940" s="153">
        <v>-1.2429869117E-3</v>
      </c>
      <c r="AF1940" s="181">
        <v>1.4292361899999999</v>
      </c>
      <c r="AG1940" s="180">
        <v>427087.37147000001</v>
      </c>
      <c r="AH1940" s="180">
        <v>64427.417600000001</v>
      </c>
      <c r="AI1940" s="128" t="s">
        <v>46</v>
      </c>
      <c r="AJ1940" s="128" t="s">
        <v>46</v>
      </c>
      <c r="AK1940" s="128" t="s">
        <v>46</v>
      </c>
    </row>
    <row r="1941" spans="1:37" ht="14.75" customHeight="1" x14ac:dyDescent="0.35">
      <c r="A1941" s="8"/>
      <c r="B1941" s="129">
        <v>11628883000103</v>
      </c>
      <c r="C1941" s="125" t="s">
        <v>9792</v>
      </c>
      <c r="D1941" s="122" t="s">
        <v>3394</v>
      </c>
      <c r="E1941" s="126" t="s">
        <v>9793</v>
      </c>
      <c r="F1941" s="126" t="s">
        <v>114</v>
      </c>
      <c r="G1941" s="126" t="s">
        <v>4919</v>
      </c>
      <c r="H1941" s="127">
        <v>5000</v>
      </c>
      <c r="I1941" s="127">
        <v>0</v>
      </c>
      <c r="J1941" s="127">
        <v>0</v>
      </c>
      <c r="K1941" s="126" t="s">
        <v>220</v>
      </c>
      <c r="L1941" s="126" t="s">
        <v>268</v>
      </c>
      <c r="M1941" s="153">
        <v>0.02</v>
      </c>
      <c r="N1941" s="128" t="s">
        <v>7616</v>
      </c>
      <c r="O1941" s="155">
        <v>40269</v>
      </c>
      <c r="P1941" s="153">
        <v>3.7429222504E-2</v>
      </c>
      <c r="Q1941" s="153">
        <v>0.18158918553</v>
      </c>
      <c r="R1941" s="153">
        <v>0.11386146574</v>
      </c>
      <c r="S1941" s="153">
        <v>0.20647997412999999</v>
      </c>
      <c r="T1941" s="153">
        <v>0.21312787994000001</v>
      </c>
      <c r="U1941" s="153">
        <v>3.0681444127999997</v>
      </c>
      <c r="V1941" s="153">
        <v>1.7524751404000001</v>
      </c>
      <c r="W1941" s="153">
        <v>0.85513872950000003</v>
      </c>
      <c r="X1941" s="153">
        <v>0.79928452002000006</v>
      </c>
      <c r="Y1941" s="153">
        <v>0.49861291690000004</v>
      </c>
      <c r="Z1941" s="153">
        <v>0.12723443734000001</v>
      </c>
      <c r="AA1941" s="153">
        <v>0.20206793327</v>
      </c>
      <c r="AB1941" s="178">
        <v>-7.1553730930000004E-2</v>
      </c>
      <c r="AC1941" s="177">
        <v>0.13722367509</v>
      </c>
      <c r="AD1941" s="153">
        <v>-7.3993015349999997E-2</v>
      </c>
      <c r="AE1941" s="153">
        <v>-0.44737882485000002</v>
      </c>
      <c r="AF1941" s="181">
        <v>3.9344884000000002</v>
      </c>
      <c r="AG1941" s="180">
        <v>612208.42593999999</v>
      </c>
      <c r="AH1941" s="180">
        <v>-175140.97541000001</v>
      </c>
      <c r="AI1941" s="128" t="s">
        <v>46</v>
      </c>
      <c r="AJ1941" s="128" t="s">
        <v>46</v>
      </c>
      <c r="AK1941" s="128" t="s">
        <v>46</v>
      </c>
    </row>
    <row r="1942" spans="1:37" ht="14.75" customHeight="1" x14ac:dyDescent="0.35">
      <c r="A1942" s="8"/>
      <c r="B1942" s="129">
        <v>23711486000171</v>
      </c>
      <c r="C1942" s="125" t="s">
        <v>9794</v>
      </c>
      <c r="D1942" s="122"/>
      <c r="E1942" s="126" t="s">
        <v>9793</v>
      </c>
      <c r="F1942" s="126" t="s">
        <v>368</v>
      </c>
      <c r="G1942" s="126" t="s">
        <v>368</v>
      </c>
      <c r="H1942" s="127">
        <v>5000</v>
      </c>
      <c r="I1942" s="127">
        <v>0</v>
      </c>
      <c r="J1942" s="127">
        <v>0</v>
      </c>
      <c r="K1942" s="126" t="s">
        <v>215</v>
      </c>
      <c r="L1942" s="126" t="s">
        <v>216</v>
      </c>
      <c r="M1942" s="153">
        <v>7.4999999999999997E-3</v>
      </c>
      <c r="N1942" s="128" t="s">
        <v>46</v>
      </c>
      <c r="O1942" s="155">
        <v>42415</v>
      </c>
      <c r="P1942" s="153">
        <v>-1.4619936377999999E-2</v>
      </c>
      <c r="Q1942" s="153">
        <v>-0.1069002416</v>
      </c>
      <c r="R1942" s="153">
        <v>2.7396065589999997E-2</v>
      </c>
      <c r="S1942" s="153">
        <v>0.17950889851999999</v>
      </c>
      <c r="T1942" s="153">
        <v>0.16457018136999998</v>
      </c>
      <c r="U1942" s="153">
        <v>-1.1984239348000001</v>
      </c>
      <c r="V1942" s="153">
        <v>-1.0316694541</v>
      </c>
      <c r="W1942" s="153">
        <v>0.20575386561999998</v>
      </c>
      <c r="X1942" s="153">
        <v>0.69487941577000001</v>
      </c>
      <c r="Y1942" s="153">
        <v>0.38501212602000001</v>
      </c>
      <c r="Z1942" s="153">
        <v>0.1163228457</v>
      </c>
      <c r="AA1942" s="153">
        <v>0.14796339717000001</v>
      </c>
      <c r="AB1942" s="178">
        <v>-0.75056434351000001</v>
      </c>
      <c r="AC1942" s="177">
        <v>-0.15597211335</v>
      </c>
      <c r="AD1942" s="153">
        <v>-0.11575355230999999</v>
      </c>
      <c r="AE1942" s="153">
        <v>-0.23184003142000001</v>
      </c>
      <c r="AF1942" s="181">
        <v>1.67082229</v>
      </c>
      <c r="AG1942" s="180">
        <v>50464.811049999997</v>
      </c>
      <c r="AH1942" s="180">
        <v>24918.107459999999</v>
      </c>
      <c r="AI1942" s="128" t="s">
        <v>46</v>
      </c>
      <c r="AJ1942" s="128" t="s">
        <v>46</v>
      </c>
      <c r="AK1942" s="128" t="s">
        <v>46</v>
      </c>
    </row>
    <row r="1943" spans="1:37" ht="14.75" customHeight="1" x14ac:dyDescent="0.35">
      <c r="A1943" s="8"/>
      <c r="B1943" s="129">
        <v>57813684000168</v>
      </c>
      <c r="C1943" s="125" t="s">
        <v>9795</v>
      </c>
      <c r="D1943" s="122"/>
      <c r="E1943" s="126" t="s">
        <v>9790</v>
      </c>
      <c r="F1943" s="126" t="s">
        <v>163</v>
      </c>
      <c r="G1943" s="126" t="s">
        <v>3547</v>
      </c>
      <c r="H1943" s="127" t="s">
        <v>46</v>
      </c>
      <c r="I1943" s="127" t="s">
        <v>46</v>
      </c>
      <c r="J1943" s="127" t="s">
        <v>46</v>
      </c>
      <c r="K1943" s="126" t="s">
        <v>214</v>
      </c>
      <c r="L1943" s="126" t="s">
        <v>3554</v>
      </c>
      <c r="M1943" s="153">
        <v>8.0000000000000002E-3</v>
      </c>
      <c r="N1943" s="128" t="s">
        <v>46</v>
      </c>
      <c r="O1943" s="155">
        <v>45660</v>
      </c>
      <c r="P1943" s="153">
        <v>2.2232854693000001E-2</v>
      </c>
      <c r="Q1943" s="153" t="s">
        <v>46</v>
      </c>
      <c r="R1943" s="153" t="s">
        <v>46</v>
      </c>
      <c r="S1943" s="153" t="s">
        <v>46</v>
      </c>
      <c r="T1943" s="153" t="s">
        <v>46</v>
      </c>
      <c r="U1943" s="153">
        <v>1.8224692992000002</v>
      </c>
      <c r="V1943" s="153" t="s">
        <v>46</v>
      </c>
      <c r="W1943" s="153" t="s">
        <v>46</v>
      </c>
      <c r="X1943" s="153" t="s">
        <v>46</v>
      </c>
      <c r="Y1943" s="153" t="s">
        <v>46</v>
      </c>
      <c r="Z1943" s="153" t="s">
        <v>46</v>
      </c>
      <c r="AA1943" s="153">
        <v>5.7505708875999996E-3</v>
      </c>
      <c r="AB1943" s="178" t="s">
        <v>46</v>
      </c>
      <c r="AC1943" s="177">
        <v>6.0201827590999999</v>
      </c>
      <c r="AD1943" s="153">
        <v>-4.6095196957999997E-4</v>
      </c>
      <c r="AE1943" s="153">
        <v>-4.6095196957999997E-4</v>
      </c>
      <c r="AF1943" s="181">
        <v>1.13005953</v>
      </c>
      <c r="AG1943" s="180">
        <v>177079.06969</v>
      </c>
      <c r="AH1943" s="180">
        <v>114399.1878</v>
      </c>
      <c r="AI1943" s="128" t="s">
        <v>46</v>
      </c>
      <c r="AJ1943" s="128" t="s">
        <v>46</v>
      </c>
      <c r="AK1943" s="128" t="s">
        <v>46</v>
      </c>
    </row>
    <row r="1944" spans="1:37" ht="14.75" customHeight="1" x14ac:dyDescent="0.35">
      <c r="A1944" s="8"/>
      <c r="B1944" s="129">
        <v>60594084000160</v>
      </c>
      <c r="C1944" s="125" t="s">
        <v>9796</v>
      </c>
      <c r="D1944" s="122"/>
      <c r="E1944" s="126" t="s">
        <v>9790</v>
      </c>
      <c r="F1944" s="126" t="s">
        <v>163</v>
      </c>
      <c r="G1944" s="126" t="s">
        <v>3547</v>
      </c>
      <c r="H1944" s="127" t="s">
        <v>46</v>
      </c>
      <c r="I1944" s="127" t="s">
        <v>46</v>
      </c>
      <c r="J1944" s="127" t="s">
        <v>46</v>
      </c>
      <c r="K1944" s="126" t="s">
        <v>215</v>
      </c>
      <c r="L1944" s="126" t="s">
        <v>7441</v>
      </c>
      <c r="M1944" s="153">
        <v>4.5000000000000005E-3</v>
      </c>
      <c r="N1944" s="128" t="s">
        <v>46</v>
      </c>
      <c r="O1944" s="155">
        <v>45797</v>
      </c>
      <c r="P1944" s="153" t="s">
        <v>46</v>
      </c>
      <c r="Q1944" s="153" t="s">
        <v>46</v>
      </c>
      <c r="R1944" s="153" t="s">
        <v>46</v>
      </c>
      <c r="S1944" s="153" t="s">
        <v>46</v>
      </c>
      <c r="T1944" s="153" t="s">
        <v>46</v>
      </c>
      <c r="U1944" s="153" t="s">
        <v>46</v>
      </c>
      <c r="V1944" s="153" t="s">
        <v>46</v>
      </c>
      <c r="W1944" s="153" t="s">
        <v>46</v>
      </c>
      <c r="X1944" s="153" t="s">
        <v>46</v>
      </c>
      <c r="Y1944" s="153" t="s">
        <v>46</v>
      </c>
      <c r="Z1944" s="153" t="s">
        <v>46</v>
      </c>
      <c r="AA1944" s="153">
        <v>8.6663830469999991E-4</v>
      </c>
      <c r="AB1944" s="178" t="s">
        <v>46</v>
      </c>
      <c r="AC1944" s="177">
        <v>7.3579143070999997</v>
      </c>
      <c r="AD1944" s="153">
        <v>0</v>
      </c>
      <c r="AE1944" s="153">
        <v>0</v>
      </c>
      <c r="AF1944" s="181">
        <v>1.0554545099999999</v>
      </c>
      <c r="AG1944" s="180">
        <v>10033.398150000001</v>
      </c>
      <c r="AH1944" s="180">
        <v>9589.7127500000006</v>
      </c>
      <c r="AI1944" s="128" t="s">
        <v>46</v>
      </c>
      <c r="AJ1944" s="128" t="s">
        <v>46</v>
      </c>
      <c r="AK1944" s="128" t="s">
        <v>46</v>
      </c>
    </row>
    <row r="1945" spans="1:37" ht="14.75" customHeight="1" x14ac:dyDescent="0.35">
      <c r="A1945" s="8"/>
      <c r="B1945" s="129">
        <v>46098897000139</v>
      </c>
      <c r="C1945" s="125" t="s">
        <v>9797</v>
      </c>
      <c r="D1945" s="122"/>
      <c r="E1945" s="126" t="s">
        <v>9790</v>
      </c>
      <c r="F1945" s="126" t="s">
        <v>163</v>
      </c>
      <c r="G1945" s="126" t="s">
        <v>3547</v>
      </c>
      <c r="H1945" s="127">
        <v>1000</v>
      </c>
      <c r="I1945" s="127">
        <v>100</v>
      </c>
      <c r="J1945" s="127">
        <v>0</v>
      </c>
      <c r="K1945" s="126" t="s">
        <v>215</v>
      </c>
      <c r="L1945" s="126" t="s">
        <v>216</v>
      </c>
      <c r="M1945" s="153">
        <v>4.0000000000000001E-3</v>
      </c>
      <c r="N1945" s="128" t="s">
        <v>46</v>
      </c>
      <c r="O1945" s="155">
        <v>44734</v>
      </c>
      <c r="P1945" s="153">
        <v>1.2693802428000001E-2</v>
      </c>
      <c r="Q1945" s="153">
        <v>0.11060822720000001</v>
      </c>
      <c r="R1945" s="153">
        <v>0.13655555882000001</v>
      </c>
      <c r="S1945" s="153">
        <v>0.28515118252999999</v>
      </c>
      <c r="T1945" s="153">
        <v>0.47579275125000003</v>
      </c>
      <c r="U1945" s="153">
        <v>1.0405350790000001</v>
      </c>
      <c r="V1945" s="153">
        <v>1.0674543637</v>
      </c>
      <c r="W1945" s="153">
        <v>1.025579166</v>
      </c>
      <c r="X1945" s="153">
        <v>1.1038209735</v>
      </c>
      <c r="Y1945" s="153">
        <v>1.1131176813000001</v>
      </c>
      <c r="Z1945" s="153">
        <v>2.2696145810999998E-3</v>
      </c>
      <c r="AA1945" s="153">
        <v>2.2062031989000001E-3</v>
      </c>
      <c r="AB1945" s="178">
        <v>1.5327045027999999</v>
      </c>
      <c r="AC1945" s="177">
        <v>5.5451063600000001</v>
      </c>
      <c r="AD1945" s="153">
        <v>-6.6639203711999992E-4</v>
      </c>
      <c r="AE1945" s="153">
        <v>-6.6639203711999992E-4</v>
      </c>
      <c r="AF1945" s="181">
        <v>1.53553783</v>
      </c>
      <c r="AG1945" s="180">
        <v>3744518.9599000001</v>
      </c>
      <c r="AH1945" s="180">
        <v>1042639.495</v>
      </c>
      <c r="AI1945" s="128" t="s">
        <v>46</v>
      </c>
      <c r="AJ1945" s="128" t="s">
        <v>46</v>
      </c>
      <c r="AK1945" s="128" t="s">
        <v>46</v>
      </c>
    </row>
    <row r="1946" spans="1:37" ht="14.75" customHeight="1" x14ac:dyDescent="0.35">
      <c r="A1946" s="8"/>
      <c r="B1946" s="129">
        <v>28747130000101</v>
      </c>
      <c r="C1946" s="125" t="s">
        <v>9798</v>
      </c>
      <c r="D1946" s="122" t="s">
        <v>3394</v>
      </c>
      <c r="E1946" s="126" t="s">
        <v>5992</v>
      </c>
      <c r="F1946" s="126" t="s">
        <v>114</v>
      </c>
      <c r="G1946" s="126" t="s">
        <v>115</v>
      </c>
      <c r="H1946" s="127">
        <v>10000</v>
      </c>
      <c r="I1946" s="127">
        <v>10000</v>
      </c>
      <c r="J1946" s="127">
        <v>50000</v>
      </c>
      <c r="K1946" s="126" t="s">
        <v>8161</v>
      </c>
      <c r="L1946" s="126" t="s">
        <v>8162</v>
      </c>
      <c r="M1946" s="153">
        <v>1.4999999999999999E-2</v>
      </c>
      <c r="N1946" s="128" t="s">
        <v>46</v>
      </c>
      <c r="O1946" s="155">
        <v>43074</v>
      </c>
      <c r="P1946" s="153">
        <v>2.6588208956999999E-2</v>
      </c>
      <c r="Q1946" s="153">
        <v>0.28357949621</v>
      </c>
      <c r="R1946" s="153">
        <v>0.17388218907</v>
      </c>
      <c r="S1946" s="153">
        <v>0.29462152284999998</v>
      </c>
      <c r="T1946" s="153">
        <v>0.48528638247000006</v>
      </c>
      <c r="U1946" s="153">
        <v>2.1794859551000001</v>
      </c>
      <c r="V1946" s="153">
        <v>2.7367599892999999</v>
      </c>
      <c r="W1946" s="153">
        <v>1.3059149843</v>
      </c>
      <c r="X1946" s="153">
        <v>1.1404806856</v>
      </c>
      <c r="Y1946" s="153">
        <v>1.1353280423000001</v>
      </c>
      <c r="Z1946" s="153">
        <v>0.12608230538999998</v>
      </c>
      <c r="AA1946" s="153">
        <v>0.16136155195000002</v>
      </c>
      <c r="AB1946" s="178">
        <v>0.35205392781</v>
      </c>
      <c r="AC1946" s="177">
        <v>0.27175719618999999</v>
      </c>
      <c r="AD1946" s="153">
        <v>-0.10436320229</v>
      </c>
      <c r="AE1946" s="153">
        <v>-0.33880161614999998</v>
      </c>
      <c r="AF1946" s="181">
        <v>2.3816041499999998</v>
      </c>
      <c r="AG1946" s="180">
        <v>112662.59207</v>
      </c>
      <c r="AH1946" s="180">
        <v>-1014.00364</v>
      </c>
      <c r="AI1946" s="128" t="s">
        <v>46</v>
      </c>
      <c r="AJ1946" s="128" t="s">
        <v>46</v>
      </c>
      <c r="AK1946" s="128" t="s">
        <v>46</v>
      </c>
    </row>
    <row r="1947" spans="1:37" ht="14.75" customHeight="1" x14ac:dyDescent="0.35">
      <c r="A1947" s="8"/>
      <c r="B1947" s="129">
        <v>28777460000140</v>
      </c>
      <c r="C1947" s="125" t="s">
        <v>9799</v>
      </c>
      <c r="D1947" s="122"/>
      <c r="E1947" s="126" t="s">
        <v>5992</v>
      </c>
      <c r="F1947" s="126" t="s">
        <v>114</v>
      </c>
      <c r="G1947" s="126" t="s">
        <v>115</v>
      </c>
      <c r="H1947" s="127">
        <v>50000</v>
      </c>
      <c r="I1947" s="127">
        <v>50000</v>
      </c>
      <c r="J1947" s="127">
        <v>5000</v>
      </c>
      <c r="K1947" s="126" t="s">
        <v>214</v>
      </c>
      <c r="L1947" s="126" t="s">
        <v>3556</v>
      </c>
      <c r="M1947" s="153">
        <v>0.02</v>
      </c>
      <c r="N1947" s="128" t="s">
        <v>46</v>
      </c>
      <c r="O1947" s="155">
        <v>43084</v>
      </c>
      <c r="P1947" s="153">
        <v>1.0197958550999999E-2</v>
      </c>
      <c r="Q1947" s="153">
        <v>0.20205597179000001</v>
      </c>
      <c r="R1947" s="153">
        <v>0.18166570083</v>
      </c>
      <c r="S1947" s="153">
        <v>0.27031455039000002</v>
      </c>
      <c r="T1947" s="153">
        <v>0.53608584503000001</v>
      </c>
      <c r="U1947" s="153">
        <v>0.83594601905999999</v>
      </c>
      <c r="V1947" s="153">
        <v>1.9499953507999999</v>
      </c>
      <c r="W1947" s="153">
        <v>1.3643718319000002</v>
      </c>
      <c r="X1947" s="153">
        <v>1.0463883316</v>
      </c>
      <c r="Y1947" s="153">
        <v>1.2541734426</v>
      </c>
      <c r="Z1947" s="153">
        <v>5.6977980750999996E-2</v>
      </c>
      <c r="AA1947" s="153">
        <v>5.2911516059999997E-2</v>
      </c>
      <c r="AB1947" s="178">
        <v>0.78527138288999998</v>
      </c>
      <c r="AC1947" s="177">
        <v>0.58102468729000001</v>
      </c>
      <c r="AD1947" s="153">
        <v>-4.8525019155000002E-2</v>
      </c>
      <c r="AE1947" s="153">
        <v>-4.8525019155000002E-2</v>
      </c>
      <c r="AF1947" s="181">
        <v>4.9765636400000002</v>
      </c>
      <c r="AG1947" s="180">
        <v>144377.85272</v>
      </c>
      <c r="AH1947" s="180">
        <v>60103.307529999998</v>
      </c>
      <c r="AI1947" s="128" t="s">
        <v>46</v>
      </c>
      <c r="AJ1947" s="128" t="s">
        <v>46</v>
      </c>
      <c r="AK1947" s="128" t="s">
        <v>46</v>
      </c>
    </row>
    <row r="1948" spans="1:37" ht="14.75" customHeight="1" x14ac:dyDescent="0.35">
      <c r="A1948" s="8"/>
      <c r="B1948" s="129">
        <v>32743582000192</v>
      </c>
      <c r="C1948" s="125" t="s">
        <v>9800</v>
      </c>
      <c r="D1948" s="122"/>
      <c r="E1948" s="126" t="s">
        <v>5992</v>
      </c>
      <c r="F1948" s="126" t="s">
        <v>114</v>
      </c>
      <c r="G1948" s="126" t="s">
        <v>115</v>
      </c>
      <c r="H1948" s="127">
        <v>50000</v>
      </c>
      <c r="I1948" s="127">
        <v>10000</v>
      </c>
      <c r="J1948" s="127">
        <v>0</v>
      </c>
      <c r="K1948" s="126" t="s">
        <v>8161</v>
      </c>
      <c r="L1948" s="126" t="s">
        <v>8162</v>
      </c>
      <c r="M1948" s="153">
        <v>1.4999999999999999E-2</v>
      </c>
      <c r="N1948" s="128" t="s">
        <v>9801</v>
      </c>
      <c r="O1948" s="155">
        <v>43612</v>
      </c>
      <c r="P1948" s="153">
        <v>2.6001426728000002E-2</v>
      </c>
      <c r="Q1948" s="153">
        <v>0.28017610047000002</v>
      </c>
      <c r="R1948" s="153">
        <v>0.17084169986</v>
      </c>
      <c r="S1948" s="153">
        <v>0.28616071721000003</v>
      </c>
      <c r="T1948" s="153">
        <v>0.47229498029</v>
      </c>
      <c r="U1948" s="153">
        <v>2.1313863020000001</v>
      </c>
      <c r="V1948" s="153">
        <v>2.7039146058000001</v>
      </c>
      <c r="W1948" s="153">
        <v>1.2830798656</v>
      </c>
      <c r="X1948" s="153">
        <v>1.1077288849</v>
      </c>
      <c r="Y1948" s="153">
        <v>1.1049346420999999</v>
      </c>
      <c r="Z1948" s="153">
        <v>0.12499592933000001</v>
      </c>
      <c r="AA1948" s="153">
        <v>0.17144969526000001</v>
      </c>
      <c r="AB1948" s="178">
        <v>0.33224941414999998</v>
      </c>
      <c r="AC1948" s="177">
        <v>0.13633622695</v>
      </c>
      <c r="AD1948" s="153">
        <v>-0.10429013019</v>
      </c>
      <c r="AE1948" s="153">
        <v>-0.33890345859999998</v>
      </c>
      <c r="AF1948" s="181">
        <v>1.81797319</v>
      </c>
      <c r="AG1948" s="180">
        <v>64689.383179999997</v>
      </c>
      <c r="AH1948" s="180">
        <v>665.74017000000003</v>
      </c>
      <c r="AI1948" s="128" t="s">
        <v>46</v>
      </c>
      <c r="AJ1948" s="128" t="s">
        <v>46</v>
      </c>
      <c r="AK1948" s="128" t="s">
        <v>46</v>
      </c>
    </row>
    <row r="1949" spans="1:37" ht="14.75" customHeight="1" x14ac:dyDescent="0.35">
      <c r="A1949" s="8"/>
      <c r="B1949" s="129">
        <v>33146540000137</v>
      </c>
      <c r="C1949" s="125" t="s">
        <v>9802</v>
      </c>
      <c r="D1949" s="122"/>
      <c r="E1949" s="126" t="s">
        <v>8323</v>
      </c>
      <c r="F1949" s="126" t="s">
        <v>114</v>
      </c>
      <c r="G1949" s="126" t="s">
        <v>115</v>
      </c>
      <c r="H1949" s="127">
        <v>5000</v>
      </c>
      <c r="I1949" s="127">
        <v>5000</v>
      </c>
      <c r="J1949" s="127">
        <v>0</v>
      </c>
      <c r="K1949" s="126" t="s">
        <v>269</v>
      </c>
      <c r="L1949" s="126" t="s">
        <v>7433</v>
      </c>
      <c r="M1949" s="153">
        <v>5.0000000000000001E-3</v>
      </c>
      <c r="N1949" s="128" t="s">
        <v>46</v>
      </c>
      <c r="O1949" s="155">
        <v>43612</v>
      </c>
      <c r="P1949" s="153">
        <v>2.5400439263000001E-2</v>
      </c>
      <c r="Q1949" s="153">
        <v>0.27066729205000001</v>
      </c>
      <c r="R1949" s="153">
        <v>0.16367465434</v>
      </c>
      <c r="S1949" s="153">
        <v>0.26953770522999998</v>
      </c>
      <c r="T1949" s="153">
        <v>0.44448317803999998</v>
      </c>
      <c r="U1949" s="153">
        <v>2.0821222186999999</v>
      </c>
      <c r="V1949" s="153">
        <v>2.6121472997000001</v>
      </c>
      <c r="W1949" s="153">
        <v>1.2292528911</v>
      </c>
      <c r="X1949" s="153">
        <v>1.043381162</v>
      </c>
      <c r="Y1949" s="153">
        <v>1.0398688992</v>
      </c>
      <c r="Z1949" s="153">
        <v>0.12235867955</v>
      </c>
      <c r="AA1949" s="153">
        <v>0.16766438190999999</v>
      </c>
      <c r="AB1949" s="178">
        <v>0.28431985772000001</v>
      </c>
      <c r="AC1949" s="177">
        <v>0.10107803758</v>
      </c>
      <c r="AD1949" s="153">
        <v>-0.10234507422</v>
      </c>
      <c r="AE1949" s="153">
        <v>-0.33237799478000002</v>
      </c>
      <c r="AF1949" s="181">
        <v>1.7544177000000001</v>
      </c>
      <c r="AG1949" s="180">
        <v>111351.39443</v>
      </c>
      <c r="AH1949" s="180">
        <v>23314.124530000001</v>
      </c>
      <c r="AI1949" s="128" t="s">
        <v>46</v>
      </c>
      <c r="AJ1949" s="128" t="s">
        <v>46</v>
      </c>
      <c r="AK1949" s="128" t="s">
        <v>46</v>
      </c>
    </row>
    <row r="1950" spans="1:37" ht="14.75" customHeight="1" x14ac:dyDescent="0.35">
      <c r="A1950" s="8"/>
      <c r="B1950" s="129">
        <v>12823624000198</v>
      </c>
      <c r="C1950" s="125" t="s">
        <v>9803</v>
      </c>
      <c r="D1950" s="122" t="s">
        <v>3394</v>
      </c>
      <c r="E1950" s="126" t="s">
        <v>5992</v>
      </c>
      <c r="F1950" s="126" t="s">
        <v>114</v>
      </c>
      <c r="G1950" s="126" t="s">
        <v>115</v>
      </c>
      <c r="H1950" s="127">
        <v>50000</v>
      </c>
      <c r="I1950" s="127">
        <v>10000</v>
      </c>
      <c r="J1950" s="127">
        <v>5000</v>
      </c>
      <c r="K1950" s="126" t="s">
        <v>8161</v>
      </c>
      <c r="L1950" s="126" t="s">
        <v>8162</v>
      </c>
      <c r="M1950" s="153">
        <v>0.02</v>
      </c>
      <c r="N1950" s="128" t="s">
        <v>3608</v>
      </c>
      <c r="O1950" s="155">
        <v>40532</v>
      </c>
      <c r="P1950" s="153">
        <v>2.5696768605E-2</v>
      </c>
      <c r="Q1950" s="153">
        <v>0.27692221216000001</v>
      </c>
      <c r="R1950" s="153">
        <v>0.16628207954000002</v>
      </c>
      <c r="S1950" s="153">
        <v>0.28037862659999996</v>
      </c>
      <c r="T1950" s="153">
        <v>0.46130691820999997</v>
      </c>
      <c r="U1950" s="153">
        <v>2.1064128973999998</v>
      </c>
      <c r="V1950" s="153">
        <v>2.6725120839000001</v>
      </c>
      <c r="W1950" s="153">
        <v>1.2488355502999999</v>
      </c>
      <c r="X1950" s="153">
        <v>1.0853463969999999</v>
      </c>
      <c r="Y1950" s="153">
        <v>1.0792280584</v>
      </c>
      <c r="Z1950" s="153">
        <v>0.12562314003</v>
      </c>
      <c r="AA1950" s="153">
        <v>0.13963069348999999</v>
      </c>
      <c r="AB1950" s="178">
        <v>0.29880064222000002</v>
      </c>
      <c r="AC1950" s="177">
        <v>0.29355687259000002</v>
      </c>
      <c r="AD1950" s="153">
        <v>-0.10543965272</v>
      </c>
      <c r="AE1950" s="153">
        <v>-0.33926842651</v>
      </c>
      <c r="AF1950" s="181">
        <v>6.08637067</v>
      </c>
      <c r="AG1950" s="180">
        <v>333348.79408999998</v>
      </c>
      <c r="AH1950" s="180">
        <v>-49876.961600000002</v>
      </c>
      <c r="AI1950" s="128" t="s">
        <v>46</v>
      </c>
      <c r="AJ1950" s="128" t="s">
        <v>46</v>
      </c>
      <c r="AK1950" s="128" t="s">
        <v>46</v>
      </c>
    </row>
    <row r="1951" spans="1:37" ht="14.75" customHeight="1" x14ac:dyDescent="0.35">
      <c r="A1951" s="8"/>
      <c r="B1951" s="129">
        <v>19781902000130</v>
      </c>
      <c r="C1951" s="125" t="s">
        <v>9804</v>
      </c>
      <c r="D1951" s="122"/>
      <c r="E1951" s="126" t="s">
        <v>5992</v>
      </c>
      <c r="F1951" s="126" t="s">
        <v>114</v>
      </c>
      <c r="G1951" s="126" t="s">
        <v>115</v>
      </c>
      <c r="H1951" s="127">
        <v>50000</v>
      </c>
      <c r="I1951" s="127">
        <v>10000</v>
      </c>
      <c r="J1951" s="127">
        <v>10000</v>
      </c>
      <c r="K1951" s="126" t="s">
        <v>8161</v>
      </c>
      <c r="L1951" s="126" t="s">
        <v>8162</v>
      </c>
      <c r="M1951" s="153">
        <v>1.4999999999999999E-2</v>
      </c>
      <c r="N1951" s="128" t="s">
        <v>9805</v>
      </c>
      <c r="O1951" s="155">
        <v>42016</v>
      </c>
      <c r="P1951" s="153">
        <v>2.5877508194999999E-2</v>
      </c>
      <c r="Q1951" s="153">
        <v>0.27850365064999999</v>
      </c>
      <c r="R1951" s="153">
        <v>0.16767910124999999</v>
      </c>
      <c r="S1951" s="153">
        <v>0.28137050701999999</v>
      </c>
      <c r="T1951" s="153">
        <v>0.46261172472000001</v>
      </c>
      <c r="U1951" s="153">
        <v>2.1212284646000001</v>
      </c>
      <c r="V1951" s="153">
        <v>2.6877741802999999</v>
      </c>
      <c r="W1951" s="153">
        <v>1.2593276633000001</v>
      </c>
      <c r="X1951" s="153">
        <v>1.0891859687000001</v>
      </c>
      <c r="Y1951" s="153">
        <v>1.0822806547999999</v>
      </c>
      <c r="Z1951" s="153">
        <v>0.12476855096</v>
      </c>
      <c r="AA1951" s="153">
        <v>0.14578730676999999</v>
      </c>
      <c r="AB1951" s="178">
        <v>0.30997613976999999</v>
      </c>
      <c r="AC1951" s="177">
        <v>0.37047272831</v>
      </c>
      <c r="AD1951" s="153">
        <v>-0.10546174384000001</v>
      </c>
      <c r="AE1951" s="153">
        <v>-0.33922917277000003</v>
      </c>
      <c r="AF1951" s="181">
        <v>6.1096610699999996</v>
      </c>
      <c r="AG1951" s="180">
        <v>121439.03766</v>
      </c>
      <c r="AH1951" s="180">
        <v>-8128.5276400000002</v>
      </c>
      <c r="AI1951" s="128" t="s">
        <v>46</v>
      </c>
      <c r="AJ1951" s="128" t="s">
        <v>46</v>
      </c>
      <c r="AK1951" s="128" t="s">
        <v>46</v>
      </c>
    </row>
    <row r="1952" spans="1:37" ht="14.75" customHeight="1" x14ac:dyDescent="0.35">
      <c r="A1952" s="8"/>
      <c r="B1952" s="129">
        <v>35689888000104</v>
      </c>
      <c r="C1952" s="125" t="s">
        <v>9806</v>
      </c>
      <c r="D1952" s="122"/>
      <c r="E1952" s="126" t="s">
        <v>5992</v>
      </c>
      <c r="F1952" s="126" t="s">
        <v>114</v>
      </c>
      <c r="G1952" s="126" t="s">
        <v>115</v>
      </c>
      <c r="H1952" s="127">
        <v>50000</v>
      </c>
      <c r="I1952" s="127">
        <v>10000</v>
      </c>
      <c r="J1952" s="127">
        <v>10000</v>
      </c>
      <c r="K1952" s="126" t="s">
        <v>8161</v>
      </c>
      <c r="L1952" s="126" t="s">
        <v>8162</v>
      </c>
      <c r="M1952" s="153">
        <v>1.4999999999999999E-2</v>
      </c>
      <c r="N1952" s="128" t="s">
        <v>3608</v>
      </c>
      <c r="O1952" s="155">
        <v>43850</v>
      </c>
      <c r="P1952" s="153">
        <v>2.664204786E-2</v>
      </c>
      <c r="Q1952" s="153">
        <v>0.28363266169000001</v>
      </c>
      <c r="R1952" s="153">
        <v>0.17393825857</v>
      </c>
      <c r="S1952" s="153">
        <v>0.29072514620000001</v>
      </c>
      <c r="T1952" s="153">
        <v>0.47880425592999998</v>
      </c>
      <c r="U1952" s="153">
        <v>2.1838992321999999</v>
      </c>
      <c r="V1952" s="153">
        <v>2.7372730769999998</v>
      </c>
      <c r="W1952" s="153">
        <v>1.3063360854000001</v>
      </c>
      <c r="X1952" s="153">
        <v>1.1253978014000001</v>
      </c>
      <c r="Y1952" s="153">
        <v>1.1201630999000001</v>
      </c>
      <c r="Z1952" s="153">
        <v>0.12602835048</v>
      </c>
      <c r="AA1952" s="153">
        <v>0.17912619270999999</v>
      </c>
      <c r="AB1952" s="178">
        <v>0.35254657841999998</v>
      </c>
      <c r="AC1952" s="177">
        <v>4.6690548884E-3</v>
      </c>
      <c r="AD1952" s="153">
        <v>-0.10434061044</v>
      </c>
      <c r="AE1952" s="153">
        <v>-0.34025053634000002</v>
      </c>
      <c r="AF1952" s="181">
        <v>1.5274939599999999</v>
      </c>
      <c r="AG1952" s="180">
        <v>144515.58895</v>
      </c>
      <c r="AH1952" s="180">
        <v>-150</v>
      </c>
      <c r="AI1952" s="128" t="s">
        <v>46</v>
      </c>
      <c r="AJ1952" s="128" t="s">
        <v>46</v>
      </c>
      <c r="AK1952" s="128" t="s">
        <v>46</v>
      </c>
    </row>
    <row r="1953" spans="1:37" ht="14.75" customHeight="1" x14ac:dyDescent="0.35">
      <c r="A1953" s="8"/>
      <c r="B1953" s="129">
        <v>33343841000150</v>
      </c>
      <c r="C1953" s="125" t="s">
        <v>9807</v>
      </c>
      <c r="D1953" s="122"/>
      <c r="E1953" s="126" t="s">
        <v>5992</v>
      </c>
      <c r="F1953" s="126" t="s">
        <v>114</v>
      </c>
      <c r="G1953" s="126" t="s">
        <v>115</v>
      </c>
      <c r="H1953" s="127">
        <v>50000</v>
      </c>
      <c r="I1953" s="127">
        <v>10000</v>
      </c>
      <c r="J1953" s="127">
        <v>0</v>
      </c>
      <c r="K1953" s="126" t="s">
        <v>8161</v>
      </c>
      <c r="L1953" s="126" t="s">
        <v>8162</v>
      </c>
      <c r="M1953" s="153">
        <v>1.4999999999999999E-2</v>
      </c>
      <c r="N1953" s="128" t="s">
        <v>9801</v>
      </c>
      <c r="O1953" s="155">
        <v>43643</v>
      </c>
      <c r="P1953" s="153">
        <v>2.6244259160999997E-2</v>
      </c>
      <c r="Q1953" s="153">
        <v>0.28243284530000001</v>
      </c>
      <c r="R1953" s="153">
        <v>0.17286956493000002</v>
      </c>
      <c r="S1953" s="153">
        <v>0.29033964917999999</v>
      </c>
      <c r="T1953" s="153">
        <v>0.48044310379000005</v>
      </c>
      <c r="U1953" s="153">
        <v>2.1512917375000002</v>
      </c>
      <c r="V1953" s="153">
        <v>2.7256939271</v>
      </c>
      <c r="W1953" s="153">
        <v>1.2983098290000001</v>
      </c>
      <c r="X1953" s="153">
        <v>1.1239055415000001</v>
      </c>
      <c r="Y1953" s="153">
        <v>1.1239971863</v>
      </c>
      <c r="Z1953" s="153">
        <v>0.12588016506999999</v>
      </c>
      <c r="AA1953" s="153">
        <v>0.17294448401000001</v>
      </c>
      <c r="AB1953" s="178">
        <v>0.3452190799</v>
      </c>
      <c r="AC1953" s="177">
        <v>0.10912858707</v>
      </c>
      <c r="AD1953" s="153">
        <v>-0.10421125533</v>
      </c>
      <c r="AE1953" s="153">
        <v>-0.33870977367999999</v>
      </c>
      <c r="AF1953" s="181">
        <v>1.75527798</v>
      </c>
      <c r="AG1953" s="180">
        <v>18498.630109999998</v>
      </c>
      <c r="AH1953" s="180">
        <v>-3299.5026400000002</v>
      </c>
      <c r="AI1953" s="128" t="s">
        <v>46</v>
      </c>
      <c r="AJ1953" s="128" t="s">
        <v>46</v>
      </c>
      <c r="AK1953" s="128" t="s">
        <v>46</v>
      </c>
    </row>
    <row r="1954" spans="1:37" ht="14.75" customHeight="1" x14ac:dyDescent="0.35">
      <c r="A1954" s="8"/>
      <c r="B1954" s="129">
        <v>32786258000151</v>
      </c>
      <c r="C1954" s="125" t="s">
        <v>9808</v>
      </c>
      <c r="D1954" s="122"/>
      <c r="E1954" s="126" t="s">
        <v>5992</v>
      </c>
      <c r="F1954" s="126" t="s">
        <v>114</v>
      </c>
      <c r="G1954" s="126" t="s">
        <v>115</v>
      </c>
      <c r="H1954" s="127">
        <v>5000</v>
      </c>
      <c r="I1954" s="127">
        <v>1000</v>
      </c>
      <c r="J1954" s="127">
        <v>1000</v>
      </c>
      <c r="K1954" s="126" t="s">
        <v>8161</v>
      </c>
      <c r="L1954" s="126" t="s">
        <v>8162</v>
      </c>
      <c r="M1954" s="153">
        <v>1.4999999999999999E-2</v>
      </c>
      <c r="N1954" s="128" t="s">
        <v>9801</v>
      </c>
      <c r="O1954" s="155">
        <v>43585</v>
      </c>
      <c r="P1954" s="153">
        <v>2.6036429808E-2</v>
      </c>
      <c r="Q1954" s="153">
        <v>0.27852509513000001</v>
      </c>
      <c r="R1954" s="153">
        <v>0.16793884619999999</v>
      </c>
      <c r="S1954" s="153">
        <v>0.27450129415000002</v>
      </c>
      <c r="T1954" s="153">
        <v>0.45172070976000001</v>
      </c>
      <c r="U1954" s="153">
        <v>2.1342555709000002</v>
      </c>
      <c r="V1954" s="153">
        <v>2.6879811360000003</v>
      </c>
      <c r="W1954" s="153">
        <v>1.2612784372000001</v>
      </c>
      <c r="X1954" s="153">
        <v>1.0625952277000001</v>
      </c>
      <c r="Y1954" s="153">
        <v>1.0568011128999999</v>
      </c>
      <c r="Z1954" s="153">
        <v>0.12522449782</v>
      </c>
      <c r="AA1954" s="153">
        <v>0.16986164579000002</v>
      </c>
      <c r="AB1954" s="178">
        <v>0.31116833887000001</v>
      </c>
      <c r="AC1954" s="177">
        <v>0.10623407108000001</v>
      </c>
      <c r="AD1954" s="153">
        <v>-0.10523822256000001</v>
      </c>
      <c r="AE1954" s="153">
        <v>-0.33968623200000003</v>
      </c>
      <c r="AF1954" s="181">
        <v>1.7704767100000001</v>
      </c>
      <c r="AG1954" s="180">
        <v>159697.23238999999</v>
      </c>
      <c r="AH1954" s="180">
        <v>9006.2318599999999</v>
      </c>
      <c r="AI1954" s="128" t="s">
        <v>46</v>
      </c>
      <c r="AJ1954" s="128" t="s">
        <v>46</v>
      </c>
      <c r="AK1954" s="128" t="s">
        <v>46</v>
      </c>
    </row>
    <row r="1955" spans="1:37" ht="14.75" customHeight="1" x14ac:dyDescent="0.35">
      <c r="A1955" s="8"/>
      <c r="B1955" s="129">
        <v>43774519000130</v>
      </c>
      <c r="C1955" s="125" t="s">
        <v>9809</v>
      </c>
      <c r="D1955" s="122"/>
      <c r="E1955" s="126" t="s">
        <v>5992</v>
      </c>
      <c r="F1955" s="126" t="s">
        <v>114</v>
      </c>
      <c r="G1955" s="126" t="s">
        <v>115</v>
      </c>
      <c r="H1955" s="127">
        <v>50000</v>
      </c>
      <c r="I1955" s="127">
        <v>10000</v>
      </c>
      <c r="J1955" s="127">
        <v>10000</v>
      </c>
      <c r="K1955" s="126" t="s">
        <v>222</v>
      </c>
      <c r="L1955" s="126" t="s">
        <v>221</v>
      </c>
      <c r="M1955" s="153">
        <v>1.3999999999999999E-2</v>
      </c>
      <c r="N1955" s="128" t="s">
        <v>9810</v>
      </c>
      <c r="O1955" s="155">
        <v>44586</v>
      </c>
      <c r="P1955" s="153">
        <v>2.6409125147000001E-2</v>
      </c>
      <c r="Q1955" s="153">
        <v>0.28350521355000002</v>
      </c>
      <c r="R1955" s="153">
        <v>0.17412560617</v>
      </c>
      <c r="S1955" s="153">
        <v>0.29062984887999999</v>
      </c>
      <c r="T1955" s="153">
        <v>0.47835552309000001</v>
      </c>
      <c r="U1955" s="153">
        <v>2.1648061151999998</v>
      </c>
      <c r="V1955" s="153">
        <v>2.7360431045000002</v>
      </c>
      <c r="W1955" s="153">
        <v>1.3077431303</v>
      </c>
      <c r="X1955" s="153">
        <v>1.1250289052</v>
      </c>
      <c r="Y1955" s="153">
        <v>1.1191132888999999</v>
      </c>
      <c r="Z1955" s="153">
        <v>0.12582275638000001</v>
      </c>
      <c r="AA1955" s="153">
        <v>0.12729265453999999</v>
      </c>
      <c r="AB1955" s="178">
        <v>0.35424078349999999</v>
      </c>
      <c r="AC1955" s="177">
        <v>5.3659504418999998E-2</v>
      </c>
      <c r="AD1955" s="153">
        <v>-0.10413242877000001</v>
      </c>
      <c r="AE1955" s="153">
        <v>-0.12543229565</v>
      </c>
      <c r="AF1955" s="181">
        <v>1.8598356599999999</v>
      </c>
      <c r="AG1955" s="180">
        <v>153322.54801</v>
      </c>
      <c r="AH1955" s="180">
        <v>7253.1885899999997</v>
      </c>
      <c r="AI1955" s="128" t="s">
        <v>46</v>
      </c>
      <c r="AJ1955" s="128" t="s">
        <v>46</v>
      </c>
      <c r="AK1955" s="128" t="s">
        <v>46</v>
      </c>
    </row>
    <row r="1956" spans="1:37" ht="14.75" customHeight="1" x14ac:dyDescent="0.35">
      <c r="A1956" s="8"/>
      <c r="B1956" s="129">
        <v>33344452000140</v>
      </c>
      <c r="C1956" s="125" t="s">
        <v>9811</v>
      </c>
      <c r="D1956" s="122" t="s">
        <v>3394</v>
      </c>
      <c r="E1956" s="126" t="s">
        <v>5992</v>
      </c>
      <c r="F1956" s="126" t="s">
        <v>114</v>
      </c>
      <c r="G1956" s="126" t="s">
        <v>115</v>
      </c>
      <c r="H1956" s="127">
        <v>25000</v>
      </c>
      <c r="I1956" s="127">
        <v>10000</v>
      </c>
      <c r="J1956" s="127">
        <v>0</v>
      </c>
      <c r="K1956" s="126" t="s">
        <v>8161</v>
      </c>
      <c r="L1956" s="126" t="s">
        <v>8162</v>
      </c>
      <c r="M1956" s="153">
        <v>1.4999999999999999E-2</v>
      </c>
      <c r="N1956" s="128" t="s">
        <v>9801</v>
      </c>
      <c r="O1956" s="155">
        <v>43648</v>
      </c>
      <c r="P1956" s="153">
        <v>2.6185390752000003E-2</v>
      </c>
      <c r="Q1956" s="153">
        <v>0.28105573137000001</v>
      </c>
      <c r="R1956" s="153">
        <v>0.17136617688</v>
      </c>
      <c r="S1956" s="153">
        <v>0.29086160260999999</v>
      </c>
      <c r="T1956" s="153">
        <v>0.48010741676000002</v>
      </c>
      <c r="U1956" s="153">
        <v>2.1464661821999997</v>
      </c>
      <c r="V1956" s="153">
        <v>2.7124037198000002</v>
      </c>
      <c r="W1956" s="153">
        <v>1.2870188683000001</v>
      </c>
      <c r="X1956" s="153">
        <v>1.1259260245</v>
      </c>
      <c r="Y1956" s="153">
        <v>1.1232118461</v>
      </c>
      <c r="Z1956" s="153">
        <v>0.12575026183000002</v>
      </c>
      <c r="AA1956" s="153">
        <v>0.17303447769000002</v>
      </c>
      <c r="AB1956" s="178">
        <v>0.33475892273000002</v>
      </c>
      <c r="AC1956" s="177">
        <v>0.10622614958</v>
      </c>
      <c r="AD1956" s="153">
        <v>-0.10453135226</v>
      </c>
      <c r="AE1956" s="153">
        <v>-0.33886184683000004</v>
      </c>
      <c r="AF1956" s="181">
        <v>1.74849192</v>
      </c>
      <c r="AG1956" s="180">
        <v>54964.363530000002</v>
      </c>
      <c r="AH1956" s="180">
        <v>12013.383610000001</v>
      </c>
      <c r="AI1956" s="128" t="s">
        <v>46</v>
      </c>
      <c r="AJ1956" s="128" t="s">
        <v>46</v>
      </c>
      <c r="AK1956" s="128" t="s">
        <v>46</v>
      </c>
    </row>
    <row r="1957" spans="1:37" ht="14.75" customHeight="1" x14ac:dyDescent="0.35">
      <c r="A1957" s="8"/>
      <c r="B1957" s="129">
        <v>32771148000116</v>
      </c>
      <c r="C1957" s="125" t="s">
        <v>9812</v>
      </c>
      <c r="D1957" s="122"/>
      <c r="E1957" s="126" t="s">
        <v>5992</v>
      </c>
      <c r="F1957" s="126" t="s">
        <v>114</v>
      </c>
      <c r="G1957" s="126" t="s">
        <v>115</v>
      </c>
      <c r="H1957" s="127">
        <v>1000</v>
      </c>
      <c r="I1957" s="127">
        <v>1000</v>
      </c>
      <c r="J1957" s="127">
        <v>1000</v>
      </c>
      <c r="K1957" s="126" t="s">
        <v>8161</v>
      </c>
      <c r="L1957" s="126" t="s">
        <v>8162</v>
      </c>
      <c r="M1957" s="153">
        <v>1.4999999999999999E-2</v>
      </c>
      <c r="N1957" s="128" t="s">
        <v>7647</v>
      </c>
      <c r="O1957" s="155">
        <v>43585</v>
      </c>
      <c r="P1957" s="153">
        <v>2.8029097257E-2</v>
      </c>
      <c r="Q1957" s="153">
        <v>0.26459193598999997</v>
      </c>
      <c r="R1957" s="153">
        <v>0.15424741085999999</v>
      </c>
      <c r="S1957" s="153">
        <v>0.27688586880999999</v>
      </c>
      <c r="T1957" s="153">
        <v>0.43855555213000003</v>
      </c>
      <c r="U1957" s="153">
        <v>2.2975983040000001</v>
      </c>
      <c r="V1957" s="153">
        <v>2.5535154466000001</v>
      </c>
      <c r="W1957" s="153">
        <v>1.1584510534999999</v>
      </c>
      <c r="X1957" s="153">
        <v>1.0718259225</v>
      </c>
      <c r="Y1957" s="153">
        <v>1.0260012116999999</v>
      </c>
      <c r="Z1957" s="153">
        <v>0.12766986583000001</v>
      </c>
      <c r="AA1957" s="153">
        <v>0.17119317728</v>
      </c>
      <c r="AB1957" s="178">
        <v>0.21183050219999999</v>
      </c>
      <c r="AC1957" s="177">
        <v>0.11332507875</v>
      </c>
      <c r="AD1957" s="153">
        <v>-0.10577614713</v>
      </c>
      <c r="AE1957" s="153">
        <v>-0.33852240973999997</v>
      </c>
      <c r="AF1957" s="181">
        <v>1.7830163699999999</v>
      </c>
      <c r="AG1957" s="180">
        <v>10219.71333</v>
      </c>
      <c r="AH1957" s="180">
        <v>755.35119999999995</v>
      </c>
      <c r="AI1957" s="128" t="s">
        <v>46</v>
      </c>
      <c r="AJ1957" s="128" t="s">
        <v>46</v>
      </c>
      <c r="AK1957" s="128" t="s">
        <v>46</v>
      </c>
    </row>
    <row r="1958" spans="1:37" ht="14.75" customHeight="1" x14ac:dyDescent="0.35">
      <c r="A1958" s="8"/>
      <c r="B1958" s="129">
        <v>37591185000166</v>
      </c>
      <c r="C1958" s="125" t="s">
        <v>9813</v>
      </c>
      <c r="D1958" s="122"/>
      <c r="E1958" s="126" t="s">
        <v>7520</v>
      </c>
      <c r="F1958" s="126" t="s">
        <v>114</v>
      </c>
      <c r="G1958" s="126" t="s">
        <v>115</v>
      </c>
      <c r="H1958" s="127" t="s">
        <v>46</v>
      </c>
      <c r="I1958" s="127" t="s">
        <v>46</v>
      </c>
      <c r="J1958" s="127" t="s">
        <v>46</v>
      </c>
      <c r="K1958" s="126" t="s">
        <v>222</v>
      </c>
      <c r="L1958" s="126" t="s">
        <v>221</v>
      </c>
      <c r="M1958" s="153">
        <v>6.0000000000000001E-3</v>
      </c>
      <c r="N1958" s="128" t="s">
        <v>46</v>
      </c>
      <c r="O1958" s="155">
        <v>44071</v>
      </c>
      <c r="P1958" s="153">
        <v>2.5759764942999998E-2</v>
      </c>
      <c r="Q1958" s="153">
        <v>0.27614743706</v>
      </c>
      <c r="R1958" s="153">
        <v>0.16597000794</v>
      </c>
      <c r="S1958" s="153">
        <v>0.27363031307000002</v>
      </c>
      <c r="T1958" s="153">
        <v>0.44350375442999995</v>
      </c>
      <c r="U1958" s="153">
        <v>2.1115768267999999</v>
      </c>
      <c r="V1958" s="153">
        <v>2.6650349089999996</v>
      </c>
      <c r="W1958" s="153">
        <v>1.2464917852999999</v>
      </c>
      <c r="X1958" s="153">
        <v>1.0592236577</v>
      </c>
      <c r="Y1958" s="153">
        <v>1.0375775366</v>
      </c>
      <c r="Z1958" s="153">
        <v>0.12510998823</v>
      </c>
      <c r="AA1958" s="153">
        <v>0.13055153917000001</v>
      </c>
      <c r="AB1958" s="178">
        <v>0.29726409780000002</v>
      </c>
      <c r="AC1958" s="177">
        <v>2.5284703461000001E-2</v>
      </c>
      <c r="AD1958" s="153">
        <v>-0.10505609939999999</v>
      </c>
      <c r="AE1958" s="153">
        <v>-0.16473160457</v>
      </c>
      <c r="AF1958" s="181">
        <v>1.5910371999999999</v>
      </c>
      <c r="AG1958" s="180">
        <v>74512.926040000006</v>
      </c>
      <c r="AH1958" s="180">
        <v>-3512.0483800000002</v>
      </c>
      <c r="AI1958" s="128" t="s">
        <v>46</v>
      </c>
      <c r="AJ1958" s="128" t="s">
        <v>46</v>
      </c>
      <c r="AK1958" s="128" t="s">
        <v>46</v>
      </c>
    </row>
    <row r="1959" spans="1:37" ht="14.75" customHeight="1" x14ac:dyDescent="0.35">
      <c r="A1959" s="8"/>
      <c r="B1959" s="129">
        <v>27804670000117</v>
      </c>
      <c r="C1959" s="125" t="s">
        <v>9814</v>
      </c>
      <c r="D1959" s="122"/>
      <c r="E1959" s="126" t="s">
        <v>5992</v>
      </c>
      <c r="F1959" s="126" t="s">
        <v>114</v>
      </c>
      <c r="G1959" s="126" t="s">
        <v>115</v>
      </c>
      <c r="H1959" s="127">
        <v>50000</v>
      </c>
      <c r="I1959" s="127">
        <v>10000</v>
      </c>
      <c r="J1959" s="127">
        <v>10000</v>
      </c>
      <c r="K1959" s="126" t="s">
        <v>8161</v>
      </c>
      <c r="L1959" s="126" t="s">
        <v>8162</v>
      </c>
      <c r="M1959" s="153">
        <v>1.4999999999999999E-2</v>
      </c>
      <c r="N1959" s="128" t="s">
        <v>3608</v>
      </c>
      <c r="O1959" s="155">
        <v>42920</v>
      </c>
      <c r="P1959" s="153">
        <v>2.6879281688000002E-2</v>
      </c>
      <c r="Q1959" s="153">
        <v>0.28443710271</v>
      </c>
      <c r="R1959" s="153">
        <v>0.17450427462000001</v>
      </c>
      <c r="S1959" s="153">
        <v>0.29739000715999997</v>
      </c>
      <c r="T1959" s="153">
        <v>0.48910751754000004</v>
      </c>
      <c r="U1959" s="153">
        <v>2.2033457393</v>
      </c>
      <c r="V1959" s="153">
        <v>2.7450365508000001</v>
      </c>
      <c r="W1959" s="153">
        <v>1.3105870605000001</v>
      </c>
      <c r="X1959" s="153">
        <v>1.1511974956</v>
      </c>
      <c r="Y1959" s="153">
        <v>1.1442675921000001</v>
      </c>
      <c r="Z1959" s="153">
        <v>0.12636486806</v>
      </c>
      <c r="AA1959" s="153">
        <v>0.15773955737000001</v>
      </c>
      <c r="AB1959" s="178">
        <v>0.35596059095999999</v>
      </c>
      <c r="AC1959" s="177">
        <v>0.29664391129000001</v>
      </c>
      <c r="AD1959" s="153">
        <v>-0.10450741588</v>
      </c>
      <c r="AE1959" s="153">
        <v>-0.33881534473000002</v>
      </c>
      <c r="AF1959" s="181">
        <v>2.5662131600000002</v>
      </c>
      <c r="AG1959" s="180">
        <v>173270.73642999999</v>
      </c>
      <c r="AH1959" s="180">
        <v>-3450</v>
      </c>
      <c r="AI1959" s="128" t="s">
        <v>46</v>
      </c>
      <c r="AJ1959" s="128" t="s">
        <v>46</v>
      </c>
      <c r="AK1959" s="128" t="s">
        <v>46</v>
      </c>
    </row>
    <row r="1960" spans="1:37" ht="14.75" customHeight="1" x14ac:dyDescent="0.35">
      <c r="A1960" s="8"/>
      <c r="B1960" s="129">
        <v>31533338000132</v>
      </c>
      <c r="C1960" s="125" t="s">
        <v>9815</v>
      </c>
      <c r="D1960" s="122" t="s">
        <v>3394</v>
      </c>
      <c r="E1960" s="126" t="s">
        <v>5992</v>
      </c>
      <c r="F1960" s="126" t="s">
        <v>114</v>
      </c>
      <c r="G1960" s="126" t="s">
        <v>4919</v>
      </c>
      <c r="H1960" s="127">
        <v>50000</v>
      </c>
      <c r="I1960" s="127">
        <v>10000</v>
      </c>
      <c r="J1960" s="127">
        <v>10000</v>
      </c>
      <c r="K1960" s="126" t="s">
        <v>214</v>
      </c>
      <c r="L1960" s="126" t="s">
        <v>3556</v>
      </c>
      <c r="M1960" s="153">
        <v>0.02</v>
      </c>
      <c r="N1960" s="128" t="s">
        <v>7674</v>
      </c>
      <c r="O1960" s="155">
        <v>43462</v>
      </c>
      <c r="P1960" s="153">
        <v>4.2173147540000004E-2</v>
      </c>
      <c r="Q1960" s="153">
        <v>0.35082049896999995</v>
      </c>
      <c r="R1960" s="153">
        <v>0.16959302471000001</v>
      </c>
      <c r="S1960" s="153">
        <v>0.27063460631000003</v>
      </c>
      <c r="T1960" s="153">
        <v>0.42678526075999995</v>
      </c>
      <c r="U1960" s="153">
        <v>3.4570129523999999</v>
      </c>
      <c r="V1960" s="153">
        <v>3.3856873216000003</v>
      </c>
      <c r="W1960" s="153">
        <v>1.2737018862</v>
      </c>
      <c r="X1960" s="153">
        <v>1.0476272690000001</v>
      </c>
      <c r="Y1960" s="153">
        <v>0.99846460172999996</v>
      </c>
      <c r="Z1960" s="153">
        <v>0.18964963036000002</v>
      </c>
      <c r="AA1960" s="153">
        <v>0.24294120942</v>
      </c>
      <c r="AB1960" s="178">
        <v>0.26908600176000003</v>
      </c>
      <c r="AC1960" s="177">
        <v>0.18183151333</v>
      </c>
      <c r="AD1960" s="153">
        <v>-0.15860762165</v>
      </c>
      <c r="AE1960" s="153">
        <v>-0.45167907800999996</v>
      </c>
      <c r="AF1960" s="181">
        <v>4.30215221</v>
      </c>
      <c r="AG1960" s="180">
        <v>330666.72635999997</v>
      </c>
      <c r="AH1960" s="180">
        <v>8318.7849600000009</v>
      </c>
      <c r="AI1960" s="128" t="s">
        <v>46</v>
      </c>
      <c r="AJ1960" s="128" t="s">
        <v>46</v>
      </c>
      <c r="AK1960" s="128" t="s">
        <v>46</v>
      </c>
    </row>
    <row r="1961" spans="1:37" ht="14.75" customHeight="1" x14ac:dyDescent="0.35">
      <c r="A1961" s="8"/>
      <c r="B1961" s="129">
        <v>17157131000180</v>
      </c>
      <c r="C1961" s="125" t="s">
        <v>9816</v>
      </c>
      <c r="D1961" s="122" t="s">
        <v>3401</v>
      </c>
      <c r="E1961" s="126" t="s">
        <v>5992</v>
      </c>
      <c r="F1961" s="126" t="s">
        <v>114</v>
      </c>
      <c r="G1961" s="126" t="s">
        <v>4919</v>
      </c>
      <c r="H1961" s="127">
        <v>50000</v>
      </c>
      <c r="I1961" s="127">
        <v>10000</v>
      </c>
      <c r="J1961" s="127">
        <v>10000</v>
      </c>
      <c r="K1961" s="126" t="s">
        <v>214</v>
      </c>
      <c r="L1961" s="126" t="s">
        <v>3556</v>
      </c>
      <c r="M1961" s="153">
        <v>0.02</v>
      </c>
      <c r="N1961" s="128" t="s">
        <v>7566</v>
      </c>
      <c r="O1961" s="155">
        <v>41264</v>
      </c>
      <c r="P1961" s="153">
        <v>4.3008713933999992E-2</v>
      </c>
      <c r="Q1961" s="153">
        <v>0.33000126489999998</v>
      </c>
      <c r="R1961" s="153">
        <v>0.15509041615999999</v>
      </c>
      <c r="S1961" s="153">
        <v>0.23574964627</v>
      </c>
      <c r="T1961" s="153">
        <v>0.35242300831999995</v>
      </c>
      <c r="U1961" s="153">
        <v>3.5255059157000002</v>
      </c>
      <c r="V1961" s="153">
        <v>3.1847657192000001</v>
      </c>
      <c r="W1961" s="153">
        <v>1.1647823130000001</v>
      </c>
      <c r="X1961" s="153">
        <v>0.91258749743000001</v>
      </c>
      <c r="Y1961" s="153">
        <v>0.82449402778999992</v>
      </c>
      <c r="Z1961" s="153">
        <v>0.19165108065999997</v>
      </c>
      <c r="AA1961" s="153">
        <v>0.20463879910999999</v>
      </c>
      <c r="AB1961" s="178">
        <v>0.20007996391999999</v>
      </c>
      <c r="AC1961" s="177">
        <v>0.20478596835000001</v>
      </c>
      <c r="AD1961" s="153">
        <v>-0.15720785723</v>
      </c>
      <c r="AE1961" s="153">
        <v>-0.45123324682000004</v>
      </c>
      <c r="AF1961" s="181">
        <v>4.1820096800000002</v>
      </c>
      <c r="AG1961" s="180">
        <v>376290.39004999999</v>
      </c>
      <c r="AH1961" s="180">
        <v>-723.87215000000003</v>
      </c>
      <c r="AI1961" s="128" t="s">
        <v>46</v>
      </c>
      <c r="AJ1961" s="128" t="s">
        <v>46</v>
      </c>
      <c r="AK1961" s="128" t="s">
        <v>46</v>
      </c>
    </row>
    <row r="1962" spans="1:37" ht="14.75" customHeight="1" x14ac:dyDescent="0.35">
      <c r="A1962" s="8"/>
      <c r="B1962" s="129">
        <v>35916259000161</v>
      </c>
      <c r="C1962" s="125" t="s">
        <v>9817</v>
      </c>
      <c r="D1962" s="122"/>
      <c r="E1962" s="126" t="s">
        <v>5992</v>
      </c>
      <c r="F1962" s="126" t="s">
        <v>114</v>
      </c>
      <c r="G1962" s="126" t="s">
        <v>115</v>
      </c>
      <c r="H1962" s="127">
        <v>10000</v>
      </c>
      <c r="I1962" s="127">
        <v>10000</v>
      </c>
      <c r="J1962" s="127">
        <v>10000</v>
      </c>
      <c r="K1962" s="126" t="s">
        <v>214</v>
      </c>
      <c r="L1962" s="126" t="s">
        <v>3556</v>
      </c>
      <c r="M1962" s="153">
        <v>1.4999999999999999E-2</v>
      </c>
      <c r="N1962" s="128" t="s">
        <v>9111</v>
      </c>
      <c r="O1962" s="155">
        <v>43865</v>
      </c>
      <c r="P1962" s="153">
        <v>4.3626879199999996E-2</v>
      </c>
      <c r="Q1962" s="153">
        <v>0.33300344262999998</v>
      </c>
      <c r="R1962" s="153">
        <v>0.15754376875000001</v>
      </c>
      <c r="S1962" s="153">
        <v>0.23924123329999999</v>
      </c>
      <c r="T1962" s="153">
        <v>0.3547709946</v>
      </c>
      <c r="U1962" s="153">
        <v>3.5761780958999996</v>
      </c>
      <c r="V1962" s="153">
        <v>3.2137390405999997</v>
      </c>
      <c r="W1962" s="153">
        <v>1.1832078339000001</v>
      </c>
      <c r="X1962" s="153">
        <v>0.92610343994</v>
      </c>
      <c r="Y1962" s="153">
        <v>0.82998714434999998</v>
      </c>
      <c r="Z1962" s="153">
        <v>0.19189144988999998</v>
      </c>
      <c r="AA1962" s="153">
        <v>0.25933529621999996</v>
      </c>
      <c r="AB1962" s="178">
        <v>0.21162078543999999</v>
      </c>
      <c r="AC1962" s="177">
        <v>-7.4924832077E-2</v>
      </c>
      <c r="AD1962" s="153">
        <v>-0.15730029815999999</v>
      </c>
      <c r="AE1962" s="153">
        <v>-0.45325978237999998</v>
      </c>
      <c r="AF1962" s="181">
        <v>1.23398892</v>
      </c>
      <c r="AG1962" s="180">
        <v>176420.56708000001</v>
      </c>
      <c r="AH1962" s="180">
        <v>-17717.73631</v>
      </c>
      <c r="AI1962" s="128" t="s">
        <v>46</v>
      </c>
      <c r="AJ1962" s="128" t="s">
        <v>46</v>
      </c>
      <c r="AK1962" s="128" t="s">
        <v>46</v>
      </c>
    </row>
    <row r="1963" spans="1:37" ht="14.75" customHeight="1" x14ac:dyDescent="0.35">
      <c r="A1963" s="8"/>
      <c r="B1963" s="129">
        <v>50324325000106</v>
      </c>
      <c r="C1963" s="125" t="s">
        <v>9818</v>
      </c>
      <c r="D1963" s="122"/>
      <c r="E1963" s="126" t="s">
        <v>5992</v>
      </c>
      <c r="F1963" s="126" t="s">
        <v>114</v>
      </c>
      <c r="G1963" s="126" t="s">
        <v>5078</v>
      </c>
      <c r="H1963" s="127">
        <v>50000</v>
      </c>
      <c r="I1963" s="127">
        <v>10000</v>
      </c>
      <c r="J1963" s="127">
        <v>10000</v>
      </c>
      <c r="K1963" s="126" t="s">
        <v>214</v>
      </c>
      <c r="L1963" s="126" t="s">
        <v>3556</v>
      </c>
      <c r="M1963" s="153">
        <v>1.3999999999999999E-2</v>
      </c>
      <c r="N1963" s="128" t="s">
        <v>8452</v>
      </c>
      <c r="O1963" s="155">
        <v>45054</v>
      </c>
      <c r="P1963" s="153">
        <v>3.5914409127000002E-2</v>
      </c>
      <c r="Q1963" s="153">
        <v>0.25562621239</v>
      </c>
      <c r="R1963" s="153">
        <v>0.12110185953000001</v>
      </c>
      <c r="S1963" s="153">
        <v>0.24031752528999997</v>
      </c>
      <c r="T1963" s="153" t="s">
        <v>46</v>
      </c>
      <c r="U1963" s="153">
        <v>2.9439722849999996</v>
      </c>
      <c r="V1963" s="153">
        <v>2.4669893261999998</v>
      </c>
      <c r="W1963" s="153">
        <v>0.90951657457000001</v>
      </c>
      <c r="X1963" s="153">
        <v>0.93026976905000003</v>
      </c>
      <c r="Y1963" s="153" t="s">
        <v>46</v>
      </c>
      <c r="Z1963" s="153">
        <v>0.16180801245000001</v>
      </c>
      <c r="AA1963" s="153">
        <v>0.14388385338999998</v>
      </c>
      <c r="AB1963" s="178">
        <v>1.4608683040000001E-2</v>
      </c>
      <c r="AC1963" s="177">
        <v>0.22395150905</v>
      </c>
      <c r="AD1963" s="153">
        <v>-0.12976192291999999</v>
      </c>
      <c r="AE1963" s="153">
        <v>-0.15616727844</v>
      </c>
      <c r="AF1963" s="181">
        <v>1.3936824400000001</v>
      </c>
      <c r="AG1963" s="180">
        <v>134986.88957</v>
      </c>
      <c r="AH1963" s="180">
        <v>-138688.52194000001</v>
      </c>
      <c r="AI1963" s="128" t="s">
        <v>46</v>
      </c>
      <c r="AJ1963" s="128" t="s">
        <v>46</v>
      </c>
      <c r="AK1963" s="128" t="s">
        <v>46</v>
      </c>
    </row>
    <row r="1964" spans="1:37" ht="14.75" customHeight="1" x14ac:dyDescent="0.35">
      <c r="A1964" s="8"/>
      <c r="B1964" s="129">
        <v>10309539000180</v>
      </c>
      <c r="C1964" s="125" t="s">
        <v>9819</v>
      </c>
      <c r="D1964" s="122" t="s">
        <v>3401</v>
      </c>
      <c r="E1964" s="126" t="s">
        <v>5992</v>
      </c>
      <c r="F1964" s="126" t="s">
        <v>114</v>
      </c>
      <c r="G1964" s="126" t="s">
        <v>5078</v>
      </c>
      <c r="H1964" s="127">
        <v>50000</v>
      </c>
      <c r="I1964" s="127">
        <v>10000</v>
      </c>
      <c r="J1964" s="127">
        <v>10000</v>
      </c>
      <c r="K1964" s="126" t="s">
        <v>216</v>
      </c>
      <c r="L1964" s="126" t="s">
        <v>223</v>
      </c>
      <c r="M1964" s="153">
        <v>0.02</v>
      </c>
      <c r="N1964" s="128" t="s">
        <v>7504</v>
      </c>
      <c r="O1964" s="155">
        <v>39722</v>
      </c>
      <c r="P1964" s="153">
        <v>3.5376120596999995E-2</v>
      </c>
      <c r="Q1964" s="153">
        <v>0.25010936913999998</v>
      </c>
      <c r="R1964" s="153">
        <v>0.11609732446000001</v>
      </c>
      <c r="S1964" s="153">
        <v>0.23528469178000003</v>
      </c>
      <c r="T1964" s="153">
        <v>0.35043504227</v>
      </c>
      <c r="U1964" s="153">
        <v>2.8998477524999999</v>
      </c>
      <c r="V1964" s="153">
        <v>2.4137475507000001</v>
      </c>
      <c r="W1964" s="153">
        <v>0.87193079671000007</v>
      </c>
      <c r="X1964" s="153">
        <v>0.91078765738</v>
      </c>
      <c r="Y1964" s="153">
        <v>0.81984317895000003</v>
      </c>
      <c r="Z1964" s="153">
        <v>0.16170399840000002</v>
      </c>
      <c r="AA1964" s="153">
        <v>0.23570315499</v>
      </c>
      <c r="AB1964" s="178">
        <v>-1.3271211107000001E-2</v>
      </c>
      <c r="AC1964" s="177">
        <v>0.22193604263</v>
      </c>
      <c r="AD1964" s="153">
        <v>-0.12983787469999999</v>
      </c>
      <c r="AE1964" s="153">
        <v>-0.4577594096</v>
      </c>
      <c r="AF1964" s="181">
        <v>7.16881112</v>
      </c>
      <c r="AG1964" s="180">
        <v>246612.74421999999</v>
      </c>
      <c r="AH1964" s="180">
        <v>9660.5657599999995</v>
      </c>
      <c r="AI1964" s="128" t="s">
        <v>46</v>
      </c>
      <c r="AJ1964" s="128" t="s">
        <v>46</v>
      </c>
      <c r="AK1964" s="128" t="s">
        <v>46</v>
      </c>
    </row>
    <row r="1965" spans="1:37" ht="14.75" customHeight="1" x14ac:dyDescent="0.35">
      <c r="A1965" s="8"/>
      <c r="B1965" s="129">
        <v>35504030000110</v>
      </c>
      <c r="C1965" s="125" t="s">
        <v>9820</v>
      </c>
      <c r="D1965" s="122"/>
      <c r="E1965" s="126" t="s">
        <v>9821</v>
      </c>
      <c r="F1965" s="126" t="s">
        <v>114</v>
      </c>
      <c r="G1965" s="126" t="s">
        <v>4426</v>
      </c>
      <c r="H1965" s="127" t="s">
        <v>46</v>
      </c>
      <c r="I1965" s="127" t="s">
        <v>46</v>
      </c>
      <c r="J1965" s="127" t="s">
        <v>46</v>
      </c>
      <c r="K1965" s="126" t="s">
        <v>7441</v>
      </c>
      <c r="L1965" s="126" t="s">
        <v>3378</v>
      </c>
      <c r="M1965" s="153">
        <v>1.0249999999999999E-2</v>
      </c>
      <c r="N1965" s="128" t="s">
        <v>9822</v>
      </c>
      <c r="O1965" s="155">
        <v>43825</v>
      </c>
      <c r="P1965" s="153">
        <v>2.5447503131999998E-2</v>
      </c>
      <c r="Q1965" s="153">
        <v>0.18637705571000002</v>
      </c>
      <c r="R1965" s="153">
        <v>0.2944459686</v>
      </c>
      <c r="S1965" s="153">
        <v>0.86036579564999993</v>
      </c>
      <c r="T1965" s="153">
        <v>1.3358401093000001</v>
      </c>
      <c r="U1965" s="153">
        <v>2.0859801335000001</v>
      </c>
      <c r="V1965" s="153">
        <v>1.7986817658000001</v>
      </c>
      <c r="W1965" s="153">
        <v>2.2113903930999999</v>
      </c>
      <c r="X1965" s="153">
        <v>3.3304782455999997</v>
      </c>
      <c r="Y1965" s="153">
        <v>3.1251994510999999</v>
      </c>
      <c r="Z1965" s="153">
        <v>0.20535000725999999</v>
      </c>
      <c r="AA1965" s="153">
        <v>0.21439387589</v>
      </c>
      <c r="AB1965" s="178">
        <v>0.81125342584000004</v>
      </c>
      <c r="AC1965" s="177">
        <v>0.44682274354000001</v>
      </c>
      <c r="AD1965" s="153">
        <v>-0.20928400984000001</v>
      </c>
      <c r="AE1965" s="153">
        <v>-0.33320738769000002</v>
      </c>
      <c r="AF1965" s="181">
        <v>2.4689778800000002</v>
      </c>
      <c r="AG1965" s="180">
        <v>15912.430759999999</v>
      </c>
      <c r="AH1965" s="180">
        <v>-816.58768999999995</v>
      </c>
      <c r="AI1965" s="128" t="s">
        <v>46</v>
      </c>
      <c r="AJ1965" s="128" t="s">
        <v>46</v>
      </c>
      <c r="AK1965" s="128" t="s">
        <v>46</v>
      </c>
    </row>
    <row r="1966" spans="1:37" ht="14.75" customHeight="1" x14ac:dyDescent="0.35">
      <c r="A1966" s="8"/>
      <c r="B1966" s="129">
        <v>44489766000157</v>
      </c>
      <c r="C1966" s="125" t="s">
        <v>9823</v>
      </c>
      <c r="D1966" s="122"/>
      <c r="E1966" s="126" t="s">
        <v>9821</v>
      </c>
      <c r="F1966" s="126" t="s">
        <v>114</v>
      </c>
      <c r="G1966" s="126" t="s">
        <v>4426</v>
      </c>
      <c r="H1966" s="127" t="s">
        <v>46</v>
      </c>
      <c r="I1966" s="127" t="s">
        <v>46</v>
      </c>
      <c r="J1966" s="127" t="s">
        <v>46</v>
      </c>
      <c r="K1966" s="126" t="s">
        <v>7441</v>
      </c>
      <c r="L1966" s="126" t="s">
        <v>3378</v>
      </c>
      <c r="M1966" s="153">
        <v>1.0249999999999999E-2</v>
      </c>
      <c r="N1966" s="128" t="s">
        <v>9824</v>
      </c>
      <c r="O1966" s="155">
        <v>44624</v>
      </c>
      <c r="P1966" s="153">
        <v>-1.2721154597999999E-4</v>
      </c>
      <c r="Q1966" s="153">
        <v>-1.1089884551E-2</v>
      </c>
      <c r="R1966" s="153">
        <v>0.21746358521</v>
      </c>
      <c r="S1966" s="153">
        <v>0.81772225114999997</v>
      </c>
      <c r="T1966" s="153">
        <v>1.0452881589</v>
      </c>
      <c r="U1966" s="153">
        <v>-1.0427771884000001E-2</v>
      </c>
      <c r="V1966" s="153">
        <v>-0.10702590536000001</v>
      </c>
      <c r="W1966" s="153">
        <v>1.6332262435000002</v>
      </c>
      <c r="X1966" s="153">
        <v>3.1654049733999998</v>
      </c>
      <c r="Y1966" s="153">
        <v>2.4454528337000001</v>
      </c>
      <c r="Z1966" s="153">
        <v>0.20690353243000001</v>
      </c>
      <c r="AA1966" s="153">
        <v>0.21429317417999999</v>
      </c>
      <c r="AB1966" s="178">
        <v>0.47281182323999998</v>
      </c>
      <c r="AC1966" s="177">
        <v>0.25110991585999998</v>
      </c>
      <c r="AD1966" s="153">
        <v>-0.22309096992999999</v>
      </c>
      <c r="AE1966" s="153">
        <v>-0.28424499964</v>
      </c>
      <c r="AF1966" s="181">
        <v>1.69970807</v>
      </c>
      <c r="AG1966" s="180">
        <v>10873.95724</v>
      </c>
      <c r="AH1966" s="180">
        <v>1057.66759</v>
      </c>
      <c r="AI1966" s="128" t="s">
        <v>46</v>
      </c>
      <c r="AJ1966" s="128" t="s">
        <v>46</v>
      </c>
      <c r="AK1966" s="128" t="s">
        <v>46</v>
      </c>
    </row>
    <row r="1967" spans="1:37" ht="14.75" customHeight="1" x14ac:dyDescent="0.35">
      <c r="A1967" s="8"/>
      <c r="B1967" s="129">
        <v>34476048000192</v>
      </c>
      <c r="C1967" s="125" t="s">
        <v>9825</v>
      </c>
      <c r="D1967" s="122"/>
      <c r="E1967" s="126" t="s">
        <v>9826</v>
      </c>
      <c r="F1967" s="126" t="s">
        <v>114</v>
      </c>
      <c r="G1967" s="126" t="s">
        <v>115</v>
      </c>
      <c r="H1967" s="127" t="s">
        <v>46</v>
      </c>
      <c r="I1967" s="127" t="s">
        <v>46</v>
      </c>
      <c r="J1967" s="127" t="s">
        <v>46</v>
      </c>
      <c r="K1967" s="126" t="s">
        <v>216</v>
      </c>
      <c r="L1967" s="126" t="s">
        <v>223</v>
      </c>
      <c r="M1967" s="153">
        <v>1.49E-2</v>
      </c>
      <c r="N1967" s="128" t="s">
        <v>46</v>
      </c>
      <c r="O1967" s="155">
        <v>43788</v>
      </c>
      <c r="P1967" s="153">
        <v>6.0524846112E-2</v>
      </c>
      <c r="Q1967" s="153">
        <v>0.22830368630999998</v>
      </c>
      <c r="R1967" s="153">
        <v>0.24516903108000002</v>
      </c>
      <c r="S1967" s="153">
        <v>0.57911402296000003</v>
      </c>
      <c r="T1967" s="153">
        <v>0.72847400507000004</v>
      </c>
      <c r="U1967" s="153">
        <v>4.9613365176000004</v>
      </c>
      <c r="V1967" s="153">
        <v>2.2033059599000002</v>
      </c>
      <c r="W1967" s="153">
        <v>1.8413036612</v>
      </c>
      <c r="X1967" s="153">
        <v>2.2417518977999999</v>
      </c>
      <c r="Y1967" s="153">
        <v>1.7042657613000001</v>
      </c>
      <c r="Z1967" s="153">
        <v>0.14518128571</v>
      </c>
      <c r="AA1967" s="153">
        <v>0.24296362900999999</v>
      </c>
      <c r="AB1967" s="178">
        <v>0.76392054545999999</v>
      </c>
      <c r="AC1967" s="177">
        <v>0.16744618487999999</v>
      </c>
      <c r="AD1967" s="153">
        <v>-0.11519993704999999</v>
      </c>
      <c r="AE1967" s="153">
        <v>-0.47778676294</v>
      </c>
      <c r="AF1967" s="181">
        <v>1.7783730099999999</v>
      </c>
      <c r="AG1967" s="180">
        <v>63718.249000000003</v>
      </c>
      <c r="AH1967" s="180">
        <v>14381.66481</v>
      </c>
      <c r="AI1967" s="128" t="s">
        <v>46</v>
      </c>
      <c r="AJ1967" s="128" t="s">
        <v>46</v>
      </c>
      <c r="AK1967" s="128" t="s">
        <v>46</v>
      </c>
    </row>
    <row r="1968" spans="1:37" ht="14.75" customHeight="1" x14ac:dyDescent="0.35">
      <c r="A1968" s="8"/>
      <c r="B1968" s="129">
        <v>57226027000114</v>
      </c>
      <c r="C1968" s="125" t="s">
        <v>9827</v>
      </c>
      <c r="D1968" s="122"/>
      <c r="E1968" s="126" t="s">
        <v>9826</v>
      </c>
      <c r="F1968" s="126" t="s">
        <v>163</v>
      </c>
      <c r="G1968" s="126" t="s">
        <v>3547</v>
      </c>
      <c r="H1968" s="127" t="s">
        <v>46</v>
      </c>
      <c r="I1968" s="127" t="s">
        <v>46</v>
      </c>
      <c r="J1968" s="127" t="s">
        <v>46</v>
      </c>
      <c r="K1968" s="126" t="s">
        <v>215</v>
      </c>
      <c r="L1968" s="126" t="s">
        <v>7441</v>
      </c>
      <c r="M1968" s="153">
        <v>2.5000000000000001E-3</v>
      </c>
      <c r="N1968" s="128" t="s">
        <v>46</v>
      </c>
      <c r="O1968" s="155">
        <v>45565</v>
      </c>
      <c r="P1968" s="153">
        <v>2.2205144593999998E-2</v>
      </c>
      <c r="Q1968" s="153">
        <v>0.14379346075999999</v>
      </c>
      <c r="R1968" s="153">
        <v>0.10303342</v>
      </c>
      <c r="S1968" s="153" t="s">
        <v>46</v>
      </c>
      <c r="T1968" s="153" t="s">
        <v>46</v>
      </c>
      <c r="U1968" s="153">
        <v>1.8201978498</v>
      </c>
      <c r="V1968" s="153">
        <v>1.3877173611</v>
      </c>
      <c r="W1968" s="153">
        <v>0.77381638554999999</v>
      </c>
      <c r="X1968" s="153" t="s">
        <v>46</v>
      </c>
      <c r="Y1968" s="153" t="s">
        <v>46</v>
      </c>
      <c r="Z1968" s="153">
        <v>5.3836732148999998E-2</v>
      </c>
      <c r="AA1968" s="153">
        <v>5.3836732148999998E-2</v>
      </c>
      <c r="AB1968" s="178">
        <v>-0.47019984330999998</v>
      </c>
      <c r="AC1968" s="177">
        <v>-0.47019984330999998</v>
      </c>
      <c r="AD1968" s="153">
        <v>-4.8981379174999999E-2</v>
      </c>
      <c r="AE1968" s="153">
        <v>-4.8981379174999999E-2</v>
      </c>
      <c r="AF1968" s="181">
        <v>1.10303342</v>
      </c>
      <c r="AG1968" s="180">
        <v>24805.668689999999</v>
      </c>
      <c r="AH1968" s="180">
        <v>-1242.3812700000001</v>
      </c>
      <c r="AI1968" s="128" t="s">
        <v>46</v>
      </c>
      <c r="AJ1968" s="128" t="s">
        <v>46</v>
      </c>
      <c r="AK1968" s="128" t="s">
        <v>46</v>
      </c>
    </row>
    <row r="1969" spans="1:37" ht="14.75" customHeight="1" x14ac:dyDescent="0.35">
      <c r="A1969" s="8"/>
      <c r="B1969" s="129">
        <v>46352768000125</v>
      </c>
      <c r="C1969" s="125" t="s">
        <v>9828</v>
      </c>
      <c r="D1969" s="122"/>
      <c r="E1969" s="126" t="s">
        <v>9821</v>
      </c>
      <c r="F1969" s="126" t="s">
        <v>114</v>
      </c>
      <c r="G1969" s="126" t="s">
        <v>4426</v>
      </c>
      <c r="H1969" s="127">
        <v>50000</v>
      </c>
      <c r="I1969" s="127">
        <v>5000</v>
      </c>
      <c r="J1969" s="127">
        <v>25000</v>
      </c>
      <c r="K1969" s="126" t="s">
        <v>7441</v>
      </c>
      <c r="L1969" s="126" t="s">
        <v>3378</v>
      </c>
      <c r="M1969" s="153">
        <v>1.3999999999999999E-2</v>
      </c>
      <c r="N1969" s="128" t="s">
        <v>3553</v>
      </c>
      <c r="O1969" s="155">
        <v>44866</v>
      </c>
      <c r="P1969" s="153">
        <v>-4.3613266461999998E-4</v>
      </c>
      <c r="Q1969" s="153">
        <v>-1.1549068399000001E-2</v>
      </c>
      <c r="R1969" s="153">
        <v>0.21572836946999999</v>
      </c>
      <c r="S1969" s="153">
        <v>0.81928087737999999</v>
      </c>
      <c r="T1969" s="153" t="s">
        <v>46</v>
      </c>
      <c r="U1969" s="153">
        <v>-3.5750622339000004E-2</v>
      </c>
      <c r="V1969" s="153">
        <v>-0.11145738225</v>
      </c>
      <c r="W1969" s="153">
        <v>1.6201941769999999</v>
      </c>
      <c r="X1969" s="153">
        <v>3.1714384195999998</v>
      </c>
      <c r="Y1969" s="153" t="s">
        <v>46</v>
      </c>
      <c r="Z1969" s="153">
        <v>0.20637352728</v>
      </c>
      <c r="AA1969" s="153">
        <v>0.19199942510000001</v>
      </c>
      <c r="AB1969" s="178">
        <v>0.46581000360000002</v>
      </c>
      <c r="AC1969" s="177">
        <v>0.94580892578999998</v>
      </c>
      <c r="AD1969" s="153">
        <v>-0.22358223367000002</v>
      </c>
      <c r="AE1969" s="153">
        <v>-0.22358223367000002</v>
      </c>
      <c r="AF1969" s="181">
        <v>2.1768737599999999</v>
      </c>
      <c r="AG1969" s="180">
        <v>192334.21552</v>
      </c>
      <c r="AH1969" s="180">
        <v>-44000.25993</v>
      </c>
      <c r="AI1969" s="128" t="s">
        <v>46</v>
      </c>
      <c r="AJ1969" s="128" t="s">
        <v>46</v>
      </c>
      <c r="AK1969" s="128" t="s">
        <v>46</v>
      </c>
    </row>
    <row r="1970" spans="1:37" ht="14.75" customHeight="1" x14ac:dyDescent="0.35">
      <c r="A1970" s="8"/>
      <c r="B1970" s="129">
        <v>46351969000108</v>
      </c>
      <c r="C1970" s="125" t="s">
        <v>9829</v>
      </c>
      <c r="D1970" s="122"/>
      <c r="E1970" s="126" t="s">
        <v>9821</v>
      </c>
      <c r="F1970" s="126" t="s">
        <v>114</v>
      </c>
      <c r="G1970" s="126" t="s">
        <v>4426</v>
      </c>
      <c r="H1970" s="127">
        <v>50000</v>
      </c>
      <c r="I1970" s="127">
        <v>5000</v>
      </c>
      <c r="J1970" s="127">
        <v>25000</v>
      </c>
      <c r="K1970" s="126" t="s">
        <v>7441</v>
      </c>
      <c r="L1970" s="126" t="s">
        <v>3378</v>
      </c>
      <c r="M1970" s="153">
        <v>1.3999999999999999E-2</v>
      </c>
      <c r="N1970" s="128" t="s">
        <v>9661</v>
      </c>
      <c r="O1970" s="155">
        <v>44911</v>
      </c>
      <c r="P1970" s="153">
        <v>2.5227773844E-2</v>
      </c>
      <c r="Q1970" s="153">
        <v>0.18011073528000002</v>
      </c>
      <c r="R1970" s="153">
        <v>0.28483303405999999</v>
      </c>
      <c r="S1970" s="153">
        <v>0.84317058716000004</v>
      </c>
      <c r="T1970" s="153" t="s">
        <v>46</v>
      </c>
      <c r="U1970" s="153">
        <v>2.0679685065999998</v>
      </c>
      <c r="V1970" s="153">
        <v>1.7382069597000001</v>
      </c>
      <c r="W1970" s="153">
        <v>2.1391939518999998</v>
      </c>
      <c r="X1970" s="153">
        <v>3.2639155486</v>
      </c>
      <c r="Y1970" s="153" t="s">
        <v>46</v>
      </c>
      <c r="Z1970" s="153">
        <v>0.20135815998999998</v>
      </c>
      <c r="AA1970" s="153">
        <v>0.16923560676000002</v>
      </c>
      <c r="AB1970" s="178">
        <v>0.77972824873000002</v>
      </c>
      <c r="AC1970" s="177">
        <v>1.2145801884</v>
      </c>
      <c r="AD1970" s="153">
        <v>-0.20523284725999999</v>
      </c>
      <c r="AE1970" s="153">
        <v>-0.20523284725999999</v>
      </c>
      <c r="AF1970" s="181">
        <v>2.24763454</v>
      </c>
      <c r="AG1970" s="180">
        <v>189837.47474000001</v>
      </c>
      <c r="AH1970" s="180">
        <v>-116177.47169000001</v>
      </c>
      <c r="AI1970" s="128" t="s">
        <v>46</v>
      </c>
      <c r="AJ1970" s="128" t="s">
        <v>46</v>
      </c>
      <c r="AK1970" s="128" t="s">
        <v>46</v>
      </c>
    </row>
    <row r="1971" spans="1:37" ht="14.75" customHeight="1" x14ac:dyDescent="0.35">
      <c r="A1971" s="8"/>
      <c r="B1971" s="129">
        <v>54307808000145</v>
      </c>
      <c r="C1971" s="125" t="s">
        <v>9830</v>
      </c>
      <c r="D1971" s="122"/>
      <c r="E1971" s="126" t="s">
        <v>9831</v>
      </c>
      <c r="F1971" s="126" t="s">
        <v>163</v>
      </c>
      <c r="G1971" s="126" t="s">
        <v>3547</v>
      </c>
      <c r="H1971" s="127">
        <v>50000</v>
      </c>
      <c r="I1971" s="127">
        <v>5000</v>
      </c>
      <c r="J1971" s="127">
        <v>25000</v>
      </c>
      <c r="K1971" s="126" t="s">
        <v>215</v>
      </c>
      <c r="L1971" s="126" t="s">
        <v>216</v>
      </c>
      <c r="M1971" s="153">
        <v>0.01</v>
      </c>
      <c r="N1971" s="128" t="s">
        <v>7431</v>
      </c>
      <c r="O1971" s="155">
        <v>45370</v>
      </c>
      <c r="P1971" s="153">
        <v>1.1004309787E-2</v>
      </c>
      <c r="Q1971" s="153">
        <v>8.7980500071000001E-2</v>
      </c>
      <c r="R1971" s="153">
        <v>9.1470740203999992E-2</v>
      </c>
      <c r="S1971" s="153" t="s">
        <v>46</v>
      </c>
      <c r="T1971" s="153" t="s">
        <v>46</v>
      </c>
      <c r="U1971" s="153">
        <v>0.90204416040000002</v>
      </c>
      <c r="V1971" s="153">
        <v>0.84907941388999997</v>
      </c>
      <c r="W1971" s="153">
        <v>0.68697668745000007</v>
      </c>
      <c r="X1971" s="153" t="s">
        <v>46</v>
      </c>
      <c r="Y1971" s="153" t="s">
        <v>46</v>
      </c>
      <c r="Z1971" s="153">
        <v>2.2246952996000002E-2</v>
      </c>
      <c r="AA1971" s="153">
        <v>2.4545127119999999E-2</v>
      </c>
      <c r="AB1971" s="178">
        <v>-1.6549206033999999</v>
      </c>
      <c r="AC1971" s="177">
        <v>-1.4315878781</v>
      </c>
      <c r="AD1971" s="153">
        <v>-1.3118691440000002E-2</v>
      </c>
      <c r="AE1971" s="153">
        <v>-1.3907719372000001E-2</v>
      </c>
      <c r="AF1971" s="181">
        <v>1.13141464</v>
      </c>
      <c r="AG1971" s="180">
        <v>975923.09790000005</v>
      </c>
      <c r="AH1971" s="180">
        <v>-99186.336049999998</v>
      </c>
      <c r="AI1971" s="128" t="s">
        <v>46</v>
      </c>
      <c r="AJ1971" s="128" t="s">
        <v>46</v>
      </c>
      <c r="AK1971" s="128" t="s">
        <v>46</v>
      </c>
    </row>
    <row r="1972" spans="1:37" ht="14.75" customHeight="1" x14ac:dyDescent="0.35">
      <c r="A1972" s="8"/>
      <c r="B1972" s="129">
        <v>13277011000165</v>
      </c>
      <c r="C1972" s="125" t="s">
        <v>9832</v>
      </c>
      <c r="D1972" s="122"/>
      <c r="E1972" s="126" t="s">
        <v>9826</v>
      </c>
      <c r="F1972" s="126" t="s">
        <v>114</v>
      </c>
      <c r="G1972" s="126" t="s">
        <v>8361</v>
      </c>
      <c r="H1972" s="127">
        <v>1000000</v>
      </c>
      <c r="I1972" s="127">
        <v>0</v>
      </c>
      <c r="J1972" s="127">
        <v>1000000</v>
      </c>
      <c r="K1972" s="126" t="s">
        <v>215</v>
      </c>
      <c r="L1972" s="126" t="s">
        <v>7441</v>
      </c>
      <c r="M1972" s="153">
        <v>2.0099999999999996E-2</v>
      </c>
      <c r="N1972" s="128" t="s">
        <v>46</v>
      </c>
      <c r="O1972" s="155">
        <v>40605</v>
      </c>
      <c r="P1972" s="153">
        <v>5.7178507009999997E-2</v>
      </c>
      <c r="Q1972" s="153">
        <v>0.20732308590999998</v>
      </c>
      <c r="R1972" s="153">
        <v>0.23314121662000001</v>
      </c>
      <c r="S1972" s="153">
        <v>0.63264012702999994</v>
      </c>
      <c r="T1972" s="153">
        <v>0.82757389614999999</v>
      </c>
      <c r="U1972" s="153">
        <v>4.6870307496999999</v>
      </c>
      <c r="V1972" s="153">
        <v>2.0008270483999997</v>
      </c>
      <c r="W1972" s="153">
        <v>1.750970642</v>
      </c>
      <c r="X1972" s="153">
        <v>2.4489515866999998</v>
      </c>
      <c r="Y1972" s="153">
        <v>1.9361100688999999</v>
      </c>
      <c r="Z1972" s="153">
        <v>0.11479806836000001</v>
      </c>
      <c r="AA1972" s="153">
        <v>0.22073175497</v>
      </c>
      <c r="AB1972" s="178">
        <v>0.83443958289999998</v>
      </c>
      <c r="AC1972" s="177">
        <v>5.9635242185999998E-2</v>
      </c>
      <c r="AD1972" s="153">
        <v>-8.3811519857000014E-2</v>
      </c>
      <c r="AE1972" s="153">
        <v>-0.43688066159</v>
      </c>
      <c r="AF1972" s="181">
        <v>317.48671562999999</v>
      </c>
      <c r="AG1972" s="180">
        <v>4085703.1897999998</v>
      </c>
      <c r="AH1972" s="180">
        <v>-659469.73019000003</v>
      </c>
      <c r="AI1972" s="128" t="s">
        <v>46</v>
      </c>
      <c r="AJ1972" s="128" t="s">
        <v>46</v>
      </c>
      <c r="AK1972" s="128" t="s">
        <v>46</v>
      </c>
    </row>
    <row r="1973" spans="1:37" ht="14.75" customHeight="1" x14ac:dyDescent="0.35">
      <c r="A1973" s="8"/>
      <c r="B1973" s="129">
        <v>185259000154</v>
      </c>
      <c r="C1973" s="125" t="s">
        <v>9833</v>
      </c>
      <c r="D1973" s="122" t="s">
        <v>3552</v>
      </c>
      <c r="E1973" s="126" t="s">
        <v>9826</v>
      </c>
      <c r="F1973" s="126" t="s">
        <v>114</v>
      </c>
      <c r="G1973" s="126" t="s">
        <v>115</v>
      </c>
      <c r="H1973" s="127">
        <v>100000</v>
      </c>
      <c r="I1973" s="127">
        <v>5000</v>
      </c>
      <c r="J1973" s="127">
        <v>25000</v>
      </c>
      <c r="K1973" s="126" t="s">
        <v>216</v>
      </c>
      <c r="L1973" s="126" t="s">
        <v>223</v>
      </c>
      <c r="M1973" s="153">
        <v>2.9900000000000003E-2</v>
      </c>
      <c r="N1973" s="128" t="s">
        <v>46</v>
      </c>
      <c r="O1973" s="155">
        <v>31156</v>
      </c>
      <c r="P1973" s="153">
        <v>6.3451469238999997E-2</v>
      </c>
      <c r="Q1973" s="153">
        <v>0.22171062317000001</v>
      </c>
      <c r="R1973" s="153">
        <v>0.23776147543000001</v>
      </c>
      <c r="S1973" s="153">
        <v>0.56028158056999999</v>
      </c>
      <c r="T1973" s="153">
        <v>0.68542310655999994</v>
      </c>
      <c r="U1973" s="153">
        <v>5.2012373703000003</v>
      </c>
      <c r="V1973" s="153">
        <v>2.1396778355999997</v>
      </c>
      <c r="W1973" s="153">
        <v>1.7856703731999999</v>
      </c>
      <c r="X1973" s="153">
        <v>2.1688514640999998</v>
      </c>
      <c r="Y1973" s="153">
        <v>1.6035481354000001</v>
      </c>
      <c r="Z1973" s="153">
        <v>0.1513908051</v>
      </c>
      <c r="AA1973" s="153">
        <v>0.28625636880999999</v>
      </c>
      <c r="AB1973" s="178">
        <v>0.69541901504000003</v>
      </c>
      <c r="AC1973" s="177">
        <v>0.17708018219999999</v>
      </c>
      <c r="AD1973" s="153">
        <v>-0.12115800727999999</v>
      </c>
      <c r="AE1973" s="153">
        <v>-0.66888901438999993</v>
      </c>
      <c r="AF1973" s="181">
        <v>77.174573690000003</v>
      </c>
      <c r="AG1973" s="180">
        <v>128525.54323</v>
      </c>
      <c r="AH1973" s="180">
        <v>-8126.8644000000004</v>
      </c>
      <c r="AI1973" s="128" t="s">
        <v>46</v>
      </c>
      <c r="AJ1973" s="128" t="s">
        <v>46</v>
      </c>
      <c r="AK1973" s="128" t="s">
        <v>46</v>
      </c>
    </row>
    <row r="1974" spans="1:37" ht="14.75" customHeight="1" x14ac:dyDescent="0.35">
      <c r="A1974" s="8"/>
      <c r="B1974" s="129">
        <v>13106983000197</v>
      </c>
      <c r="C1974" s="125" t="s">
        <v>9834</v>
      </c>
      <c r="D1974" s="122" t="s">
        <v>3393</v>
      </c>
      <c r="E1974" s="126" t="s">
        <v>9826</v>
      </c>
      <c r="F1974" s="126" t="s">
        <v>114</v>
      </c>
      <c r="G1974" s="126" t="s">
        <v>115</v>
      </c>
      <c r="H1974" s="127">
        <v>50000</v>
      </c>
      <c r="I1974" s="127">
        <v>5000</v>
      </c>
      <c r="J1974" s="127">
        <v>25000</v>
      </c>
      <c r="K1974" s="126" t="s">
        <v>216</v>
      </c>
      <c r="L1974" s="126" t="s">
        <v>223</v>
      </c>
      <c r="M1974" s="153">
        <v>1.9900000000000001E-2</v>
      </c>
      <c r="N1974" s="128" t="s">
        <v>7566</v>
      </c>
      <c r="O1974" s="155">
        <v>40639</v>
      </c>
      <c r="P1974" s="153">
        <v>5.9902174998999996E-2</v>
      </c>
      <c r="Q1974" s="153">
        <v>0.22673471202999998</v>
      </c>
      <c r="R1974" s="153">
        <v>0.23920083231</v>
      </c>
      <c r="S1974" s="153">
        <v>0.50037986988000005</v>
      </c>
      <c r="T1974" s="153">
        <v>0.59743227190000003</v>
      </c>
      <c r="U1974" s="153">
        <v>4.9102949845000001</v>
      </c>
      <c r="V1974" s="153">
        <v>2.1881641528000002</v>
      </c>
      <c r="W1974" s="153">
        <v>1.7964804379000001</v>
      </c>
      <c r="X1974" s="153">
        <v>1.9369717852999999</v>
      </c>
      <c r="Y1974" s="153">
        <v>1.3976934779000001</v>
      </c>
      <c r="Z1974" s="153">
        <v>0.15311794272000001</v>
      </c>
      <c r="AA1974" s="153">
        <v>0.21139157665</v>
      </c>
      <c r="AB1974" s="178">
        <v>0.69794239416000003</v>
      </c>
      <c r="AC1974" s="177">
        <v>8.2134379512000005E-2</v>
      </c>
      <c r="AD1974" s="153">
        <v>-0.12061911559000001</v>
      </c>
      <c r="AE1974" s="153">
        <v>-0.45396330724</v>
      </c>
      <c r="AF1974" s="181">
        <v>3.50575218</v>
      </c>
      <c r="AG1974" s="180">
        <v>90600.375010000003</v>
      </c>
      <c r="AH1974" s="180">
        <v>-25401.234530000002</v>
      </c>
      <c r="AI1974" s="128" t="s">
        <v>46</v>
      </c>
      <c r="AJ1974" s="128" t="s">
        <v>46</v>
      </c>
      <c r="AK1974" s="128" t="s">
        <v>46</v>
      </c>
    </row>
    <row r="1975" spans="1:37" ht="14.75" customHeight="1" x14ac:dyDescent="0.35">
      <c r="A1975" s="8"/>
      <c r="B1975" s="129">
        <v>54705411000101</v>
      </c>
      <c r="C1975" s="125" t="s">
        <v>9835</v>
      </c>
      <c r="D1975" s="122"/>
      <c r="E1975" s="126" t="s">
        <v>9826</v>
      </c>
      <c r="F1975" s="126" t="s">
        <v>114</v>
      </c>
      <c r="G1975" s="126" t="s">
        <v>115</v>
      </c>
      <c r="H1975" s="127">
        <v>100000</v>
      </c>
      <c r="I1975" s="127">
        <v>5000</v>
      </c>
      <c r="J1975" s="127">
        <v>25000</v>
      </c>
      <c r="K1975" s="126" t="s">
        <v>216</v>
      </c>
      <c r="L1975" s="126" t="s">
        <v>223</v>
      </c>
      <c r="M1975" s="153">
        <v>1.9900000000000001E-2</v>
      </c>
      <c r="N1975" s="128" t="s">
        <v>8044</v>
      </c>
      <c r="O1975" s="155">
        <v>45398</v>
      </c>
      <c r="P1975" s="153">
        <v>6.0714834410000001E-2</v>
      </c>
      <c r="Q1975" s="153">
        <v>0.21995798903</v>
      </c>
      <c r="R1975" s="153">
        <v>0.22976539611999999</v>
      </c>
      <c r="S1975" s="153" t="s">
        <v>46</v>
      </c>
      <c r="T1975" s="153" t="s">
        <v>46</v>
      </c>
      <c r="U1975" s="153">
        <v>4.9769102188999996</v>
      </c>
      <c r="V1975" s="153">
        <v>2.1227635698</v>
      </c>
      <c r="W1975" s="153">
        <v>1.7256170702</v>
      </c>
      <c r="X1975" s="153" t="s">
        <v>46</v>
      </c>
      <c r="Y1975" s="153" t="s">
        <v>46</v>
      </c>
      <c r="Z1975" s="153">
        <v>0.14320439783</v>
      </c>
      <c r="AA1975" s="153">
        <v>0.14281706683000001</v>
      </c>
      <c r="AB1975" s="178">
        <v>0.67593303522000003</v>
      </c>
      <c r="AC1975" s="177">
        <v>0.64264529529000003</v>
      </c>
      <c r="AD1975" s="153">
        <v>-0.11707032511</v>
      </c>
      <c r="AE1975" s="153">
        <v>-0.11707032511</v>
      </c>
      <c r="AF1975" s="181">
        <v>1.32904673</v>
      </c>
      <c r="AG1975" s="180">
        <v>89821.300959999993</v>
      </c>
      <c r="AH1975" s="180">
        <v>30143.531579999999</v>
      </c>
      <c r="AI1975" s="128" t="s">
        <v>46</v>
      </c>
      <c r="AJ1975" s="128" t="s">
        <v>46</v>
      </c>
      <c r="AK1975" s="128" t="s">
        <v>46</v>
      </c>
    </row>
    <row r="1976" spans="1:37" ht="14.75" customHeight="1" x14ac:dyDescent="0.35">
      <c r="A1976" s="8"/>
      <c r="B1976" s="129">
        <v>52242659000158</v>
      </c>
      <c r="C1976" s="125" t="s">
        <v>9836</v>
      </c>
      <c r="D1976" s="122"/>
      <c r="E1976" s="126" t="s">
        <v>6094</v>
      </c>
      <c r="F1976" s="126" t="s">
        <v>114</v>
      </c>
      <c r="G1976" s="126" t="s">
        <v>115</v>
      </c>
      <c r="H1976" s="127" t="s">
        <v>46</v>
      </c>
      <c r="I1976" s="127" t="s">
        <v>46</v>
      </c>
      <c r="J1976" s="127" t="s">
        <v>46</v>
      </c>
      <c r="K1976" s="126" t="s">
        <v>222</v>
      </c>
      <c r="L1976" s="126" t="s">
        <v>221</v>
      </c>
      <c r="M1976" s="153">
        <v>1.8000000000000002E-2</v>
      </c>
      <c r="N1976" s="128" t="s">
        <v>46</v>
      </c>
      <c r="O1976" s="155">
        <v>45204</v>
      </c>
      <c r="P1976" s="153">
        <v>1.0566931728999999E-2</v>
      </c>
      <c r="Q1976" s="153">
        <v>0.20248420383999999</v>
      </c>
      <c r="R1976" s="153">
        <v>7.4392502048999998E-2</v>
      </c>
      <c r="S1976" s="153" t="s">
        <v>46</v>
      </c>
      <c r="T1976" s="153" t="s">
        <v>46</v>
      </c>
      <c r="U1976" s="153">
        <v>0.86619145083999993</v>
      </c>
      <c r="V1976" s="153">
        <v>1.9541281190000002</v>
      </c>
      <c r="W1976" s="153">
        <v>0.55871325098000002</v>
      </c>
      <c r="X1976" s="153" t="s">
        <v>46</v>
      </c>
      <c r="Y1976" s="153" t="s">
        <v>46</v>
      </c>
      <c r="Z1976" s="153">
        <v>0.22278692816000001</v>
      </c>
      <c r="AA1976" s="153">
        <v>0.19861355518000001</v>
      </c>
      <c r="AB1976" s="178">
        <v>-0.12683250828000001</v>
      </c>
      <c r="AC1976" s="177">
        <v>5.4864131375999999E-2</v>
      </c>
      <c r="AD1976" s="153">
        <v>-0.15144853956000001</v>
      </c>
      <c r="AE1976" s="153">
        <v>-0.18569111435999999</v>
      </c>
      <c r="AF1976" s="181">
        <v>18.426575759999999</v>
      </c>
      <c r="AG1976" s="180">
        <v>116062.67217999999</v>
      </c>
      <c r="AH1976" s="180">
        <v>38214.422079999997</v>
      </c>
      <c r="AI1976" s="128" t="s">
        <v>46</v>
      </c>
      <c r="AJ1976" s="128" t="s">
        <v>46</v>
      </c>
      <c r="AK1976" s="128" t="s">
        <v>46</v>
      </c>
    </row>
    <row r="1977" spans="1:37" ht="14.75" customHeight="1" x14ac:dyDescent="0.35">
      <c r="A1977" s="8"/>
      <c r="B1977" s="129">
        <v>20331359000159</v>
      </c>
      <c r="C1977" s="125" t="s">
        <v>9837</v>
      </c>
      <c r="D1977" s="122" t="s">
        <v>3393</v>
      </c>
      <c r="E1977" s="126" t="s">
        <v>9838</v>
      </c>
      <c r="F1977" s="126" t="s">
        <v>114</v>
      </c>
      <c r="G1977" s="126" t="s">
        <v>115</v>
      </c>
      <c r="H1977" s="127">
        <v>1000</v>
      </c>
      <c r="I1977" s="127">
        <v>100</v>
      </c>
      <c r="J1977" s="127">
        <v>1000</v>
      </c>
      <c r="K1977" s="126" t="s">
        <v>214</v>
      </c>
      <c r="L1977" s="126" t="s">
        <v>3556</v>
      </c>
      <c r="M1977" s="153">
        <v>1.9699999999999999E-2</v>
      </c>
      <c r="N1977" s="128" t="s">
        <v>7488</v>
      </c>
      <c r="O1977" s="155">
        <v>41879</v>
      </c>
      <c r="P1977" s="153">
        <v>4.0792949148000003E-3</v>
      </c>
      <c r="Q1977" s="153">
        <v>0.27174747904000002</v>
      </c>
      <c r="R1977" s="153">
        <v>4.4143053034999997E-2</v>
      </c>
      <c r="S1977" s="153">
        <v>7.0211252695999996E-2</v>
      </c>
      <c r="T1977" s="153">
        <v>0.26207337356999999</v>
      </c>
      <c r="U1977" s="153">
        <v>0.33438754705000001</v>
      </c>
      <c r="V1977" s="153">
        <v>2.6225719340000002</v>
      </c>
      <c r="W1977" s="153">
        <v>0.33152949544999999</v>
      </c>
      <c r="X1977" s="153">
        <v>0.27178794285999996</v>
      </c>
      <c r="Y1977" s="153">
        <v>0.61312095478999995</v>
      </c>
      <c r="Z1977" s="153">
        <v>0.20827558450000003</v>
      </c>
      <c r="AA1977" s="153">
        <v>0.21461952093</v>
      </c>
      <c r="AB1977" s="178">
        <v>-0.28187420318</v>
      </c>
      <c r="AC1977" s="177">
        <v>1.2382168993000001E-2</v>
      </c>
      <c r="AD1977" s="153">
        <v>-0.20564818886000003</v>
      </c>
      <c r="AE1977" s="153">
        <v>-0.44148179640999996</v>
      </c>
      <c r="AF1977" s="181">
        <v>2.2367762999999998</v>
      </c>
      <c r="AG1977" s="180">
        <v>78665.785749999995</v>
      </c>
      <c r="AH1977" s="180">
        <v>-6655.4684100000004</v>
      </c>
      <c r="AI1977" s="128" t="s">
        <v>46</v>
      </c>
      <c r="AJ1977" s="128" t="s">
        <v>46</v>
      </c>
      <c r="AK1977" s="128" t="s">
        <v>46</v>
      </c>
    </row>
    <row r="1978" spans="1:37" ht="14.75" customHeight="1" x14ac:dyDescent="0.35">
      <c r="A1978" s="8"/>
      <c r="B1978" s="129">
        <v>49615259000136</v>
      </c>
      <c r="C1978" s="125" t="s">
        <v>9839</v>
      </c>
      <c r="D1978" s="122"/>
      <c r="E1978" s="126" t="s">
        <v>9840</v>
      </c>
      <c r="F1978" s="126" t="s">
        <v>163</v>
      </c>
      <c r="G1978" s="126" t="s">
        <v>3549</v>
      </c>
      <c r="H1978" s="127">
        <v>1000</v>
      </c>
      <c r="I1978" s="127">
        <v>1000</v>
      </c>
      <c r="J1978" s="127">
        <v>1000</v>
      </c>
      <c r="K1978" s="126" t="s">
        <v>215</v>
      </c>
      <c r="L1978" s="126" t="s">
        <v>215</v>
      </c>
      <c r="M1978" s="153">
        <v>1.9E-3</v>
      </c>
      <c r="N1978" s="128" t="s">
        <v>46</v>
      </c>
      <c r="O1978" s="155">
        <v>44995</v>
      </c>
      <c r="P1978" s="153">
        <v>1.213590843E-2</v>
      </c>
      <c r="Q1978" s="153">
        <v>0.10306116928</v>
      </c>
      <c r="R1978" s="153">
        <v>0.13183519657000001</v>
      </c>
      <c r="S1978" s="153">
        <v>0.25424492249000002</v>
      </c>
      <c r="T1978" s="153" t="s">
        <v>46</v>
      </c>
      <c r="U1978" s="153">
        <v>0.99480344904999995</v>
      </c>
      <c r="V1978" s="153">
        <v>0.99461945706999999</v>
      </c>
      <c r="W1978" s="153">
        <v>0.99012762362999995</v>
      </c>
      <c r="X1978" s="153">
        <v>0.98418276005999994</v>
      </c>
      <c r="Y1978" s="153" t="s">
        <v>46</v>
      </c>
      <c r="Z1978" s="153">
        <v>1.1297836883999999E-3</v>
      </c>
      <c r="AA1978" s="153">
        <v>1.0472604509999999E-3</v>
      </c>
      <c r="AB1978" s="178">
        <v>-1.4927427061</v>
      </c>
      <c r="AC1978" s="177">
        <v>-3.1961775412</v>
      </c>
      <c r="AD1978" s="153">
        <v>0</v>
      </c>
      <c r="AE1978" s="153">
        <v>0</v>
      </c>
      <c r="AF1978" s="181">
        <v>1343.1859277000001</v>
      </c>
      <c r="AG1978" s="180">
        <v>224323.29863999999</v>
      </c>
      <c r="AH1978" s="180">
        <v>2370.4741098</v>
      </c>
      <c r="AI1978" s="128">
        <v>0</v>
      </c>
      <c r="AJ1978" s="128">
        <v>0</v>
      </c>
      <c r="AK1978" s="128">
        <v>0</v>
      </c>
    </row>
    <row r="1979" spans="1:37" ht="14.75" customHeight="1" x14ac:dyDescent="0.35">
      <c r="A1979" s="8"/>
      <c r="B1979" s="129">
        <v>17455369000191</v>
      </c>
      <c r="C1979" s="125" t="s">
        <v>9841</v>
      </c>
      <c r="D1979" s="122" t="s">
        <v>3393</v>
      </c>
      <c r="E1979" s="126" t="s">
        <v>9842</v>
      </c>
      <c r="F1979" s="126" t="s">
        <v>163</v>
      </c>
      <c r="G1979" s="126" t="s">
        <v>6822</v>
      </c>
      <c r="H1979" s="127">
        <v>1000</v>
      </c>
      <c r="I1979" s="127">
        <v>1000</v>
      </c>
      <c r="J1979" s="127">
        <v>1000</v>
      </c>
      <c r="K1979" s="126" t="s">
        <v>215</v>
      </c>
      <c r="L1979" s="126" t="s">
        <v>215</v>
      </c>
      <c r="M1979" s="153">
        <v>2E-3</v>
      </c>
      <c r="N1979" s="128" t="s">
        <v>46</v>
      </c>
      <c r="O1979" s="155">
        <v>41306</v>
      </c>
      <c r="P1979" s="153">
        <v>1.2017340679E-2</v>
      </c>
      <c r="Q1979" s="153">
        <v>0.10201583837</v>
      </c>
      <c r="R1979" s="153">
        <v>0.13075063912999998</v>
      </c>
      <c r="S1979" s="153">
        <v>0.25328943176000002</v>
      </c>
      <c r="T1979" s="153">
        <v>0.41932106341999997</v>
      </c>
      <c r="U1979" s="153">
        <v>0.98508422550999997</v>
      </c>
      <c r="V1979" s="153">
        <v>0.98453121073000005</v>
      </c>
      <c r="W1979" s="153">
        <v>0.98198222466999996</v>
      </c>
      <c r="X1979" s="153">
        <v>0.98048405293000007</v>
      </c>
      <c r="Y1979" s="153">
        <v>0.98100210359000006</v>
      </c>
      <c r="Z1979" s="153">
        <v>9.0882349698000002E-4</v>
      </c>
      <c r="AA1979" s="153">
        <v>2.8356334828000002E-3</v>
      </c>
      <c r="AB1979" s="178">
        <v>-6.7526595936999998</v>
      </c>
      <c r="AC1979" s="177">
        <v>-1.8433283071</v>
      </c>
      <c r="AD1979" s="153">
        <v>0</v>
      </c>
      <c r="AE1979" s="153">
        <v>-1.1397912750000001E-2</v>
      </c>
      <c r="AF1979" s="181">
        <v>3066.6228618999999</v>
      </c>
      <c r="AG1979" s="180">
        <v>5863768.5160999997</v>
      </c>
      <c r="AH1979" s="180">
        <v>921770.55749000004</v>
      </c>
      <c r="AI1979" s="128" t="s">
        <v>46</v>
      </c>
      <c r="AJ1979" s="128" t="s">
        <v>46</v>
      </c>
      <c r="AK1979" s="128" t="s">
        <v>46</v>
      </c>
    </row>
    <row r="1980" spans="1:37" ht="14.75" customHeight="1" x14ac:dyDescent="0.35">
      <c r="A1980" s="8"/>
      <c r="B1980" s="129">
        <v>23970201000117</v>
      </c>
      <c r="C1980" s="125" t="s">
        <v>9843</v>
      </c>
      <c r="D1980" s="122" t="s">
        <v>3394</v>
      </c>
      <c r="E1980" s="126" t="s">
        <v>4776</v>
      </c>
      <c r="F1980" s="126" t="s">
        <v>163</v>
      </c>
      <c r="G1980" s="126" t="s">
        <v>3547</v>
      </c>
      <c r="H1980" s="127">
        <v>1000</v>
      </c>
      <c r="I1980" s="127">
        <v>1000</v>
      </c>
      <c r="J1980" s="127">
        <v>1000</v>
      </c>
      <c r="K1980" s="126" t="s">
        <v>7441</v>
      </c>
      <c r="L1980" s="126" t="s">
        <v>223</v>
      </c>
      <c r="M1980" s="153">
        <v>6.0000000000000001E-3</v>
      </c>
      <c r="N1980" s="128" t="s">
        <v>46</v>
      </c>
      <c r="O1980" s="155">
        <v>42621</v>
      </c>
      <c r="P1980" s="153">
        <v>1.2662054825E-2</v>
      </c>
      <c r="Q1980" s="153">
        <v>0.1083741928</v>
      </c>
      <c r="R1980" s="153">
        <v>0.13897015094000001</v>
      </c>
      <c r="S1980" s="153">
        <v>0.26812629432000001</v>
      </c>
      <c r="T1980" s="153">
        <v>0.44396385709000002</v>
      </c>
      <c r="U1980" s="153">
        <v>1.0379326677</v>
      </c>
      <c r="V1980" s="153">
        <v>1.0458942154999999</v>
      </c>
      <c r="W1980" s="153">
        <v>1.0437135824000001</v>
      </c>
      <c r="X1980" s="153">
        <v>1.0379175866999999</v>
      </c>
      <c r="Y1980" s="153">
        <v>1.0386539473</v>
      </c>
      <c r="Z1980" s="153">
        <v>9.3848177811999998E-4</v>
      </c>
      <c r="AA1980" s="153">
        <v>2.5044074468999998E-3</v>
      </c>
      <c r="AB1980" s="178">
        <v>19.4696663</v>
      </c>
      <c r="AC1980" s="177">
        <v>6.5397940082000003</v>
      </c>
      <c r="AD1980" s="153">
        <v>0</v>
      </c>
      <c r="AE1980" s="153">
        <v>-8.2154196708999995E-4</v>
      </c>
      <c r="AF1980" s="181">
        <v>2.2748888300000001</v>
      </c>
      <c r="AG1980" s="180">
        <v>156751.38047</v>
      </c>
      <c r="AH1980" s="180">
        <v>21672.655299999999</v>
      </c>
      <c r="AI1980" s="128">
        <v>0</v>
      </c>
      <c r="AJ1980" s="128">
        <v>0</v>
      </c>
      <c r="AK1980" s="128">
        <v>0</v>
      </c>
    </row>
    <row r="1981" spans="1:37" ht="14.75" customHeight="1" x14ac:dyDescent="0.35">
      <c r="A1981" s="8"/>
      <c r="B1981" s="129">
        <v>34096098000144</v>
      </c>
      <c r="C1981" s="125" t="s">
        <v>9844</v>
      </c>
      <c r="D1981" s="122"/>
      <c r="E1981" s="126" t="s">
        <v>3454</v>
      </c>
      <c r="F1981" s="126" t="s">
        <v>114</v>
      </c>
      <c r="G1981" s="126" t="s">
        <v>115</v>
      </c>
      <c r="H1981" s="127" t="s">
        <v>46</v>
      </c>
      <c r="I1981" s="127" t="s">
        <v>46</v>
      </c>
      <c r="J1981" s="127" t="s">
        <v>46</v>
      </c>
      <c r="K1981" s="126" t="s">
        <v>3396</v>
      </c>
      <c r="L1981" s="126" t="s">
        <v>7515</v>
      </c>
      <c r="M1981" s="153">
        <v>6.9999999999999993E-3</v>
      </c>
      <c r="N1981" s="128" t="s">
        <v>46</v>
      </c>
      <c r="O1981" s="155">
        <v>43692</v>
      </c>
      <c r="P1981" s="153">
        <v>1.5408242676E-2</v>
      </c>
      <c r="Q1981" s="153">
        <v>0.24805169409000002</v>
      </c>
      <c r="R1981" s="153">
        <v>0.14946242641999999</v>
      </c>
      <c r="S1981" s="153">
        <v>0.24633537181000001</v>
      </c>
      <c r="T1981" s="153">
        <v>0.37373201166999998</v>
      </c>
      <c r="U1981" s="153">
        <v>1.2630428983999999</v>
      </c>
      <c r="V1981" s="153">
        <v>2.3938894057</v>
      </c>
      <c r="W1981" s="153">
        <v>1.1225141763000002</v>
      </c>
      <c r="X1981" s="153">
        <v>0.9535648686899999</v>
      </c>
      <c r="Y1981" s="153">
        <v>0.87434646528000004</v>
      </c>
      <c r="Z1981" s="153">
        <v>0.15229215412</v>
      </c>
      <c r="AA1981" s="153">
        <v>0.23465779689000002</v>
      </c>
      <c r="AB1981" s="178">
        <v>0.17260431212999999</v>
      </c>
      <c r="AC1981" s="177">
        <v>-4.4756234695000001E-2</v>
      </c>
      <c r="AD1981" s="153">
        <v>-0.11346693192</v>
      </c>
      <c r="AE1981" s="153">
        <v>-0.44859164020999998</v>
      </c>
      <c r="AF1981" s="181">
        <v>1.3511017000000001</v>
      </c>
      <c r="AG1981" s="180">
        <v>26647.065340000001</v>
      </c>
      <c r="AH1981" s="180">
        <v>-4090.83736</v>
      </c>
      <c r="AI1981" s="128" t="s">
        <v>46</v>
      </c>
      <c r="AJ1981" s="128" t="s">
        <v>46</v>
      </c>
      <c r="AK1981" s="128" t="s">
        <v>46</v>
      </c>
    </row>
    <row r="1982" spans="1:37" ht="14.75" customHeight="1" x14ac:dyDescent="0.35">
      <c r="A1982" s="8"/>
      <c r="B1982" s="129">
        <v>11541999000100</v>
      </c>
      <c r="C1982" s="125" t="s">
        <v>9845</v>
      </c>
      <c r="D1982" s="122" t="s">
        <v>3393</v>
      </c>
      <c r="E1982" s="126" t="s">
        <v>9846</v>
      </c>
      <c r="F1982" s="126" t="s">
        <v>114</v>
      </c>
      <c r="G1982" s="126" t="s">
        <v>4426</v>
      </c>
      <c r="H1982" s="127">
        <v>1000</v>
      </c>
      <c r="I1982" s="127">
        <v>1000</v>
      </c>
      <c r="J1982" s="127">
        <v>1000</v>
      </c>
      <c r="K1982" s="126" t="s">
        <v>214</v>
      </c>
      <c r="L1982" s="126" t="s">
        <v>3607</v>
      </c>
      <c r="M1982" s="153">
        <v>3.4999999999999996E-3</v>
      </c>
      <c r="N1982" s="128" t="s">
        <v>46</v>
      </c>
      <c r="O1982" s="155">
        <v>40329</v>
      </c>
      <c r="P1982" s="153">
        <v>2.9512898196E-2</v>
      </c>
      <c r="Q1982" s="153">
        <v>0.31156171423000001</v>
      </c>
      <c r="R1982" s="153">
        <v>0.14952343585</v>
      </c>
      <c r="S1982" s="153">
        <v>0.25691189428</v>
      </c>
      <c r="T1982" s="153">
        <v>0.29154095041</v>
      </c>
      <c r="U1982" s="153">
        <v>2.4192282832999998</v>
      </c>
      <c r="V1982" s="153">
        <v>3.0068098897</v>
      </c>
      <c r="W1982" s="153">
        <v>1.1229723781000001</v>
      </c>
      <c r="X1982" s="153">
        <v>0.99450661485000003</v>
      </c>
      <c r="Y1982" s="153">
        <v>0.68206038422000004</v>
      </c>
      <c r="Z1982" s="153">
        <v>0.16421604968</v>
      </c>
      <c r="AA1982" s="153">
        <v>0.18786089562</v>
      </c>
      <c r="AB1982" s="178">
        <v>0.17227418525999999</v>
      </c>
      <c r="AC1982" s="177">
        <v>0.14692998052</v>
      </c>
      <c r="AD1982" s="153">
        <v>-0.14091962106</v>
      </c>
      <c r="AE1982" s="153">
        <v>-0.46983308798000001</v>
      </c>
      <c r="AF1982" s="181">
        <v>4.5430095000000001</v>
      </c>
      <c r="AG1982" s="180">
        <v>105364.76274999999</v>
      </c>
      <c r="AH1982" s="180">
        <v>-2887.3427499999998</v>
      </c>
      <c r="AI1982" s="128" t="s">
        <v>46</v>
      </c>
      <c r="AJ1982" s="128" t="s">
        <v>46</v>
      </c>
      <c r="AK1982" s="128" t="s">
        <v>46</v>
      </c>
    </row>
    <row r="1983" spans="1:37" ht="14.75" customHeight="1" x14ac:dyDescent="0.35">
      <c r="A1983" s="8"/>
      <c r="B1983" s="129">
        <v>43215148000156</v>
      </c>
      <c r="C1983" s="125" t="s">
        <v>9847</v>
      </c>
      <c r="D1983" s="122"/>
      <c r="E1983" s="126" t="s">
        <v>9848</v>
      </c>
      <c r="F1983" s="126" t="s">
        <v>114</v>
      </c>
      <c r="G1983" s="126" t="s">
        <v>4426</v>
      </c>
      <c r="H1983" s="127">
        <v>1000</v>
      </c>
      <c r="I1983" s="127">
        <v>1000</v>
      </c>
      <c r="J1983" s="127">
        <v>1000</v>
      </c>
      <c r="K1983" s="126" t="s">
        <v>7525</v>
      </c>
      <c r="L1983" s="126" t="s">
        <v>9849</v>
      </c>
      <c r="M1983" s="153">
        <v>1.477E-2</v>
      </c>
      <c r="N1983" s="128" t="s">
        <v>9850</v>
      </c>
      <c r="O1983" s="155">
        <v>44510</v>
      </c>
      <c r="P1983" s="153">
        <v>8.6630444439E-3</v>
      </c>
      <c r="Q1983" s="153">
        <v>2.5037345621999999E-2</v>
      </c>
      <c r="R1983" s="153">
        <v>0.15485340204</v>
      </c>
      <c r="S1983" s="153">
        <v>0.63981734713999994</v>
      </c>
      <c r="T1983" s="153">
        <v>0.76201182086000008</v>
      </c>
      <c r="U1983" s="153">
        <v>0.71012619631999996</v>
      </c>
      <c r="V1983" s="153">
        <v>0.24162961938999999</v>
      </c>
      <c r="W1983" s="153">
        <v>1.1630022554999999</v>
      </c>
      <c r="X1983" s="153">
        <v>2.4767346244999997</v>
      </c>
      <c r="Y1983" s="153">
        <v>1.7827275194000001</v>
      </c>
      <c r="Z1983" s="153">
        <v>0.17395524686000002</v>
      </c>
      <c r="AA1983" s="153">
        <v>0.18014670638999999</v>
      </c>
      <c r="AB1983" s="178">
        <v>0.19953123689999999</v>
      </c>
      <c r="AC1983" s="177">
        <v>-0.33365151244000002</v>
      </c>
      <c r="AD1983" s="153">
        <v>-0.18690426985999997</v>
      </c>
      <c r="AE1983" s="153">
        <v>-0.37923702343999999</v>
      </c>
      <c r="AF1983" s="181">
        <v>1.16088452</v>
      </c>
      <c r="AG1983" s="180">
        <v>12078.30215</v>
      </c>
      <c r="AH1983" s="180">
        <v>1739.0072299999999</v>
      </c>
      <c r="AI1983" s="128" t="s">
        <v>46</v>
      </c>
      <c r="AJ1983" s="128" t="s">
        <v>46</v>
      </c>
      <c r="AK1983" s="128" t="s">
        <v>46</v>
      </c>
    </row>
    <row r="1984" spans="1:37" ht="14.75" customHeight="1" x14ac:dyDescent="0.35">
      <c r="A1984" s="8"/>
      <c r="B1984" s="129">
        <v>23034963000101</v>
      </c>
      <c r="C1984" s="125" t="s">
        <v>9851</v>
      </c>
      <c r="D1984" s="122"/>
      <c r="E1984" s="126" t="s">
        <v>8323</v>
      </c>
      <c r="F1984" s="126" t="s">
        <v>163</v>
      </c>
      <c r="G1984" s="126" t="s">
        <v>3547</v>
      </c>
      <c r="H1984" s="127" t="s">
        <v>46</v>
      </c>
      <c r="I1984" s="127" t="s">
        <v>46</v>
      </c>
      <c r="J1984" s="127" t="s">
        <v>46</v>
      </c>
      <c r="K1984" s="126" t="s">
        <v>215</v>
      </c>
      <c r="L1984" s="126" t="s">
        <v>216</v>
      </c>
      <c r="M1984" s="153">
        <v>2.7500000000000003E-3</v>
      </c>
      <c r="N1984" s="128" t="s">
        <v>46</v>
      </c>
      <c r="O1984" s="155">
        <v>42544</v>
      </c>
      <c r="P1984" s="153">
        <v>1.7801507623999999E-2</v>
      </c>
      <c r="Q1984" s="153">
        <v>0.12261590461000001</v>
      </c>
      <c r="R1984" s="153">
        <v>9.8013483395000003E-2</v>
      </c>
      <c r="S1984" s="153">
        <v>0.20579843337000001</v>
      </c>
      <c r="T1984" s="153">
        <v>0.33783618838000001</v>
      </c>
      <c r="U1984" s="153">
        <v>1.4592233687999998</v>
      </c>
      <c r="V1984" s="153">
        <v>1.1833376752</v>
      </c>
      <c r="W1984" s="153">
        <v>0.73611493683999996</v>
      </c>
      <c r="X1984" s="153">
        <v>0.79664627394999998</v>
      </c>
      <c r="Y1984" s="153">
        <v>0.79036814597000005</v>
      </c>
      <c r="Z1984" s="153">
        <v>4.2501710032000005E-2</v>
      </c>
      <c r="AA1984" s="153">
        <v>5.5814308542999999E-2</v>
      </c>
      <c r="AB1984" s="178">
        <v>-0.71310574846999997</v>
      </c>
      <c r="AC1984" s="177">
        <v>0.49643785885000002</v>
      </c>
      <c r="AD1984" s="153">
        <v>-3.9535193612000002E-2</v>
      </c>
      <c r="AE1984" s="153">
        <v>-0.10738828084</v>
      </c>
      <c r="AF1984" s="181">
        <v>2.8069754599999999</v>
      </c>
      <c r="AG1984" s="180">
        <v>820346.27171</v>
      </c>
      <c r="AH1984" s="180">
        <v>3966.3026100000002</v>
      </c>
      <c r="AI1984" s="128" t="s">
        <v>46</v>
      </c>
      <c r="AJ1984" s="128" t="s">
        <v>46</v>
      </c>
      <c r="AK1984" s="128" t="s">
        <v>46</v>
      </c>
    </row>
    <row r="1985" spans="1:37" ht="14.75" customHeight="1" x14ac:dyDescent="0.35">
      <c r="A1985" s="8"/>
      <c r="B1985" s="129">
        <v>9401978000130</v>
      </c>
      <c r="C1985" s="125" t="s">
        <v>9852</v>
      </c>
      <c r="D1985" s="122" t="s">
        <v>3393</v>
      </c>
      <c r="E1985" s="126" t="s">
        <v>9853</v>
      </c>
      <c r="F1985" s="126" t="s">
        <v>114</v>
      </c>
      <c r="G1985" s="126" t="s">
        <v>115</v>
      </c>
      <c r="H1985" s="127">
        <v>5000</v>
      </c>
      <c r="I1985" s="127">
        <v>5000</v>
      </c>
      <c r="J1985" s="127">
        <v>5000</v>
      </c>
      <c r="K1985" s="126" t="s">
        <v>214</v>
      </c>
      <c r="L1985" s="126" t="s">
        <v>3556</v>
      </c>
      <c r="M1985" s="153">
        <v>1.8500000000000003E-2</v>
      </c>
      <c r="N1985" s="128" t="s">
        <v>9854</v>
      </c>
      <c r="O1985" s="155">
        <v>39587</v>
      </c>
      <c r="P1985" s="153">
        <v>6.5953743332999998E-2</v>
      </c>
      <c r="Q1985" s="153">
        <v>0.31143487150999999</v>
      </c>
      <c r="R1985" s="153">
        <v>0.21286676600999999</v>
      </c>
      <c r="S1985" s="153">
        <v>0.38135493349999999</v>
      </c>
      <c r="T1985" s="153">
        <v>0.34924881368999999</v>
      </c>
      <c r="U1985" s="153">
        <v>5.4063535273000003</v>
      </c>
      <c r="V1985" s="153">
        <v>3.0055857599000002</v>
      </c>
      <c r="W1985" s="153">
        <v>1.5987025517999998</v>
      </c>
      <c r="X1985" s="153">
        <v>1.4762259452000002</v>
      </c>
      <c r="Y1985" s="153">
        <v>0.81706799585000001</v>
      </c>
      <c r="Z1985" s="153">
        <v>0.15320111041000001</v>
      </c>
      <c r="AA1985" s="153">
        <v>0.20907184005000001</v>
      </c>
      <c r="AB1985" s="178">
        <v>0.54427040050999997</v>
      </c>
      <c r="AC1985" s="177">
        <v>0.18939895751999999</v>
      </c>
      <c r="AD1985" s="153">
        <v>-0.10311170015</v>
      </c>
      <c r="AE1985" s="153">
        <v>-0.63846046382999999</v>
      </c>
      <c r="AF1985" s="181">
        <v>6.7738752</v>
      </c>
      <c r="AG1985" s="180">
        <v>76059.925199999998</v>
      </c>
      <c r="AH1985" s="180">
        <v>3655.8102100000001</v>
      </c>
      <c r="AI1985" s="128" t="s">
        <v>46</v>
      </c>
      <c r="AJ1985" s="128" t="s">
        <v>46</v>
      </c>
      <c r="AK1985" s="128" t="s">
        <v>46</v>
      </c>
    </row>
    <row r="1986" spans="1:37" ht="14.75" customHeight="1" x14ac:dyDescent="0.35">
      <c r="A1986" s="8"/>
      <c r="B1986" s="129">
        <v>10608762000129</v>
      </c>
      <c r="C1986" s="125" t="s">
        <v>9855</v>
      </c>
      <c r="D1986" s="122" t="s">
        <v>3393</v>
      </c>
      <c r="E1986" s="126" t="s">
        <v>9853</v>
      </c>
      <c r="F1986" s="126" t="s">
        <v>114</v>
      </c>
      <c r="G1986" s="126" t="s">
        <v>115</v>
      </c>
      <c r="H1986" s="127">
        <v>5000</v>
      </c>
      <c r="I1986" s="127">
        <v>1000</v>
      </c>
      <c r="J1986" s="127">
        <v>1000</v>
      </c>
      <c r="K1986" s="126" t="s">
        <v>214</v>
      </c>
      <c r="L1986" s="126" t="s">
        <v>3556</v>
      </c>
      <c r="M1986" s="153">
        <v>1.8500000000000003E-2</v>
      </c>
      <c r="N1986" s="128" t="s">
        <v>3414</v>
      </c>
      <c r="O1986" s="155">
        <v>39966</v>
      </c>
      <c r="P1986" s="153">
        <v>5.8240481851999995E-2</v>
      </c>
      <c r="Q1986" s="153">
        <v>0.26040069923000003</v>
      </c>
      <c r="R1986" s="153">
        <v>0.15765182422000001</v>
      </c>
      <c r="S1986" s="153">
        <v>0.30413244806</v>
      </c>
      <c r="T1986" s="153">
        <v>0.25341661199999999</v>
      </c>
      <c r="U1986" s="153">
        <v>4.7740828432000004</v>
      </c>
      <c r="V1986" s="153">
        <v>2.513066792</v>
      </c>
      <c r="W1986" s="153">
        <v>1.1840193675999999</v>
      </c>
      <c r="X1986" s="153">
        <v>1.1772975020000001</v>
      </c>
      <c r="Y1986" s="153">
        <v>0.59286845126999999</v>
      </c>
      <c r="Z1986" s="153">
        <v>0.15149382252000002</v>
      </c>
      <c r="AA1986" s="153">
        <v>0.18579804262999999</v>
      </c>
      <c r="AB1986" s="178">
        <v>0.22123134724999999</v>
      </c>
      <c r="AC1986" s="177">
        <v>-3.5739991041000001E-2</v>
      </c>
      <c r="AD1986" s="153">
        <v>-0.10106991503</v>
      </c>
      <c r="AE1986" s="153">
        <v>-0.44943527506999997</v>
      </c>
      <c r="AF1986" s="181">
        <v>4.2802875</v>
      </c>
      <c r="AG1986" s="180">
        <v>138345.84881</v>
      </c>
      <c r="AH1986" s="180">
        <v>-9935.0093099999995</v>
      </c>
      <c r="AI1986" s="128" t="s">
        <v>46</v>
      </c>
      <c r="AJ1986" s="128" t="s">
        <v>46</v>
      </c>
      <c r="AK1986" s="128" t="s">
        <v>46</v>
      </c>
    </row>
    <row r="1987" spans="1:37" ht="14.75" customHeight="1" x14ac:dyDescent="0.35">
      <c r="A1987" s="8"/>
      <c r="B1987" s="129">
        <v>39703177000190</v>
      </c>
      <c r="C1987" s="125" t="s">
        <v>9856</v>
      </c>
      <c r="D1987" s="122"/>
      <c r="E1987" s="126" t="s">
        <v>3016</v>
      </c>
      <c r="F1987" s="126" t="s">
        <v>114</v>
      </c>
      <c r="G1987" s="126" t="s">
        <v>115</v>
      </c>
      <c r="H1987" s="127">
        <v>5000</v>
      </c>
      <c r="I1987" s="127">
        <v>1000</v>
      </c>
      <c r="J1987" s="127">
        <v>1000</v>
      </c>
      <c r="K1987" s="126" t="s">
        <v>214</v>
      </c>
      <c r="L1987" s="126" t="s">
        <v>3556</v>
      </c>
      <c r="M1987" s="153">
        <v>1.34E-2</v>
      </c>
      <c r="N1987" s="128" t="s">
        <v>9857</v>
      </c>
      <c r="O1987" s="155">
        <v>44186</v>
      </c>
      <c r="P1987" s="153">
        <v>6.3483881875000009E-2</v>
      </c>
      <c r="Q1987" s="153">
        <v>0.50946726747000004</v>
      </c>
      <c r="R1987" s="153">
        <v>0.27478966729999998</v>
      </c>
      <c r="S1987" s="153">
        <v>0.45267451151000004</v>
      </c>
      <c r="T1987" s="153">
        <v>0.65572967664999993</v>
      </c>
      <c r="U1987" s="153">
        <v>5.2038942956000005</v>
      </c>
      <c r="V1987" s="153">
        <v>4.9167505129000002</v>
      </c>
      <c r="W1987" s="153">
        <v>2.0637648166</v>
      </c>
      <c r="X1987" s="153">
        <v>1.7523042181999999</v>
      </c>
      <c r="Y1987" s="153">
        <v>1.5340803224000001</v>
      </c>
      <c r="Z1987" s="153">
        <v>0.18466554432999999</v>
      </c>
      <c r="AA1987" s="153">
        <v>0.18399400476</v>
      </c>
      <c r="AB1987" s="178">
        <v>0.78477582315000005</v>
      </c>
      <c r="AC1987" s="177">
        <v>0.12171749211000001</v>
      </c>
      <c r="AD1987" s="153">
        <v>-0.18290619158999999</v>
      </c>
      <c r="AE1987" s="153">
        <v>-0.22547658446999999</v>
      </c>
      <c r="AF1987" s="181">
        <v>166.50970831999999</v>
      </c>
      <c r="AG1987" s="180">
        <v>113550.48755999999</v>
      </c>
      <c r="AH1987" s="180">
        <v>2772</v>
      </c>
      <c r="AI1987" s="128" t="s">
        <v>46</v>
      </c>
      <c r="AJ1987" s="128" t="s">
        <v>46</v>
      </c>
      <c r="AK1987" s="128" t="s">
        <v>46</v>
      </c>
    </row>
    <row r="1988" spans="1:37" ht="14.75" customHeight="1" x14ac:dyDescent="0.35">
      <c r="A1988" s="8"/>
      <c r="B1988" s="129">
        <v>55088856000152</v>
      </c>
      <c r="C1988" s="125" t="s">
        <v>9858</v>
      </c>
      <c r="D1988" s="122"/>
      <c r="E1988" s="126" t="s">
        <v>8323</v>
      </c>
      <c r="F1988" s="126" t="s">
        <v>163</v>
      </c>
      <c r="G1988" s="126" t="s">
        <v>3547</v>
      </c>
      <c r="H1988" s="127" t="s">
        <v>46</v>
      </c>
      <c r="I1988" s="127" t="s">
        <v>46</v>
      </c>
      <c r="J1988" s="127" t="s">
        <v>46</v>
      </c>
      <c r="K1988" s="126" t="s">
        <v>220</v>
      </c>
      <c r="L1988" s="126" t="s">
        <v>7525</v>
      </c>
      <c r="M1988" s="153">
        <v>2.8000000000000004E-3</v>
      </c>
      <c r="N1988" s="128" t="s">
        <v>46</v>
      </c>
      <c r="O1988" s="155">
        <v>45462</v>
      </c>
      <c r="P1988" s="153">
        <v>2.2421199310000001E-2</v>
      </c>
      <c r="Q1988" s="153">
        <v>0.13244711058</v>
      </c>
      <c r="R1988" s="153">
        <v>8.8673525045999999E-2</v>
      </c>
      <c r="S1988" s="153" t="s">
        <v>46</v>
      </c>
      <c r="T1988" s="153" t="s">
        <v>46</v>
      </c>
      <c r="U1988" s="153">
        <v>1.8379082649</v>
      </c>
      <c r="V1988" s="153">
        <v>1.2782163654000001</v>
      </c>
      <c r="W1988" s="153">
        <v>0.66596864052000004</v>
      </c>
      <c r="X1988" s="153" t="s">
        <v>46</v>
      </c>
      <c r="Y1988" s="153" t="s">
        <v>46</v>
      </c>
      <c r="Z1988" s="153">
        <v>5.2062882503000001E-2</v>
      </c>
      <c r="AA1988" s="153">
        <v>4.9908909961000003E-2</v>
      </c>
      <c r="AB1988" s="178">
        <v>-0.73325952472</v>
      </c>
      <c r="AC1988" s="177">
        <v>-0.91763982119999998</v>
      </c>
      <c r="AD1988" s="153">
        <v>-4.9691214323999998E-2</v>
      </c>
      <c r="AE1988" s="153">
        <v>-6.6813454500000008E-2</v>
      </c>
      <c r="AF1988" s="181">
        <v>1.096349</v>
      </c>
      <c r="AG1988" s="180">
        <v>232555.62087000001</v>
      </c>
      <c r="AH1988" s="180">
        <v>550</v>
      </c>
      <c r="AI1988" s="128" t="s">
        <v>46</v>
      </c>
      <c r="AJ1988" s="128" t="s">
        <v>46</v>
      </c>
      <c r="AK1988" s="128" t="s">
        <v>46</v>
      </c>
    </row>
    <row r="1989" spans="1:37" ht="14.75" customHeight="1" x14ac:dyDescent="0.35">
      <c r="A1989" s="8"/>
      <c r="B1989" s="129">
        <v>17000151000142</v>
      </c>
      <c r="C1989" s="125" t="s">
        <v>9859</v>
      </c>
      <c r="D1989" s="122"/>
      <c r="E1989" s="126" t="s">
        <v>9860</v>
      </c>
      <c r="F1989" s="126" t="s">
        <v>163</v>
      </c>
      <c r="G1989" s="126" t="s">
        <v>3566</v>
      </c>
      <c r="H1989" s="127">
        <v>0</v>
      </c>
      <c r="I1989" s="127">
        <v>0</v>
      </c>
      <c r="J1989" s="127">
        <v>0</v>
      </c>
      <c r="K1989" s="126" t="s">
        <v>215</v>
      </c>
      <c r="L1989" s="126" t="s">
        <v>215</v>
      </c>
      <c r="M1989" s="153">
        <v>1.67E-3</v>
      </c>
      <c r="N1989" s="128" t="s">
        <v>46</v>
      </c>
      <c r="O1989" s="155">
        <v>41946</v>
      </c>
      <c r="P1989" s="153">
        <v>1.2032321842E-2</v>
      </c>
      <c r="Q1989" s="153">
        <v>0.10228098283999999</v>
      </c>
      <c r="R1989" s="153">
        <v>0.13115515645</v>
      </c>
      <c r="S1989" s="153">
        <v>0.25458248318999999</v>
      </c>
      <c r="T1989" s="153">
        <v>0.42167821236000003</v>
      </c>
      <c r="U1989" s="153">
        <v>0.98631225981000004</v>
      </c>
      <c r="V1989" s="153">
        <v>0.98709005849999998</v>
      </c>
      <c r="W1989" s="153">
        <v>0.98502028869000002</v>
      </c>
      <c r="X1989" s="153">
        <v>0.98548945841999991</v>
      </c>
      <c r="Y1989" s="153">
        <v>0.98651665620000006</v>
      </c>
      <c r="Z1989" s="153">
        <v>9.6127211366000003E-4</v>
      </c>
      <c r="AA1989" s="153">
        <v>3.9322426501000006E-3</v>
      </c>
      <c r="AB1989" s="178">
        <v>-3.7400379520000002</v>
      </c>
      <c r="AC1989" s="177">
        <v>-0.59337097485000001</v>
      </c>
      <c r="AD1989" s="153">
        <v>0</v>
      </c>
      <c r="AE1989" s="153">
        <v>-6.3695319649000005E-3</v>
      </c>
      <c r="AF1989" s="181">
        <v>2664.0609052</v>
      </c>
      <c r="AG1989" s="180">
        <v>944401.81073000003</v>
      </c>
      <c r="AH1989" s="180">
        <v>88875.913188000006</v>
      </c>
      <c r="AI1989" s="128" t="s">
        <v>46</v>
      </c>
      <c r="AJ1989" s="128" t="s">
        <v>46</v>
      </c>
      <c r="AK1989" s="128" t="s">
        <v>46</v>
      </c>
    </row>
    <row r="1990" spans="1:37" ht="14.75" customHeight="1" x14ac:dyDescent="0.35">
      <c r="A1990" s="8"/>
      <c r="B1990" s="129">
        <v>49058526000111</v>
      </c>
      <c r="C1990" s="125" t="s">
        <v>9861</v>
      </c>
      <c r="D1990" s="122"/>
      <c r="E1990" s="126" t="s">
        <v>9862</v>
      </c>
      <c r="F1990" s="126" t="s">
        <v>114</v>
      </c>
      <c r="G1990" s="126" t="s">
        <v>115</v>
      </c>
      <c r="H1990" s="127">
        <v>5000</v>
      </c>
      <c r="I1990" s="127">
        <v>100</v>
      </c>
      <c r="J1990" s="127">
        <v>1000</v>
      </c>
      <c r="K1990" s="126" t="s">
        <v>9849</v>
      </c>
      <c r="L1990" s="126" t="s">
        <v>269</v>
      </c>
      <c r="M1990" s="153">
        <v>1.95E-2</v>
      </c>
      <c r="N1990" s="128" t="s">
        <v>8868</v>
      </c>
      <c r="O1990" s="155">
        <v>44971</v>
      </c>
      <c r="P1990" s="153">
        <v>3.2324189412999998E-2</v>
      </c>
      <c r="Q1990" s="153">
        <v>0.24305408319000002</v>
      </c>
      <c r="R1990" s="153">
        <v>0.17085458751000002</v>
      </c>
      <c r="S1990" s="153">
        <v>0.20488771887999999</v>
      </c>
      <c r="T1990" s="153" t="s">
        <v>46</v>
      </c>
      <c r="U1990" s="153">
        <v>2.6496751604999997</v>
      </c>
      <c r="V1990" s="153">
        <v>2.3456586213000001</v>
      </c>
      <c r="W1990" s="153">
        <v>1.2831766563</v>
      </c>
      <c r="X1990" s="153">
        <v>0.79312089578</v>
      </c>
      <c r="Y1990" s="153" t="s">
        <v>46</v>
      </c>
      <c r="Z1990" s="153">
        <v>0.14121242927</v>
      </c>
      <c r="AA1990" s="153">
        <v>0.13316848376999998</v>
      </c>
      <c r="AB1990" s="178">
        <v>0.31041040959999999</v>
      </c>
      <c r="AC1990" s="177">
        <v>-8.7219987762E-3</v>
      </c>
      <c r="AD1990" s="153">
        <v>-0.10099649404000001</v>
      </c>
      <c r="AE1990" s="153">
        <v>-0.15557604105</v>
      </c>
      <c r="AF1990" s="181">
        <v>132.57551912</v>
      </c>
      <c r="AG1990" s="180">
        <v>10574.28181</v>
      </c>
      <c r="AH1990" s="180">
        <v>970.06497999999999</v>
      </c>
      <c r="AI1990" s="128">
        <v>0</v>
      </c>
      <c r="AJ1990" s="128">
        <v>0</v>
      </c>
      <c r="AK1990" s="128">
        <v>0</v>
      </c>
    </row>
    <row r="1991" spans="1:37" ht="14.75" customHeight="1" x14ac:dyDescent="0.35">
      <c r="A1991" s="8"/>
      <c r="B1991" s="129">
        <v>27389622000100</v>
      </c>
      <c r="C1991" s="125" t="s">
        <v>9863</v>
      </c>
      <c r="D1991" s="122"/>
      <c r="E1991" s="126" t="s">
        <v>9066</v>
      </c>
      <c r="F1991" s="126" t="s">
        <v>163</v>
      </c>
      <c r="G1991" s="126" t="s">
        <v>4507</v>
      </c>
      <c r="H1991" s="127">
        <v>100</v>
      </c>
      <c r="I1991" s="127">
        <v>100</v>
      </c>
      <c r="J1991" s="127">
        <v>100</v>
      </c>
      <c r="K1991" s="126" t="s">
        <v>215</v>
      </c>
      <c r="L1991" s="126" t="s">
        <v>215</v>
      </c>
      <c r="M1991" s="153">
        <v>1.1200000000000002E-2</v>
      </c>
      <c r="N1991" s="128" t="s">
        <v>9864</v>
      </c>
      <c r="O1991" s="155">
        <v>43132</v>
      </c>
      <c r="P1991" s="153">
        <v>4.4952922271E-3</v>
      </c>
      <c r="Q1991" s="153">
        <v>6.4545230967000003E-2</v>
      </c>
      <c r="R1991" s="153">
        <v>5.1936841273000002E-2</v>
      </c>
      <c r="S1991" s="153">
        <v>3.7083114795999995E-2</v>
      </c>
      <c r="T1991" s="153">
        <v>-0.85260066632000009</v>
      </c>
      <c r="U1991" s="153">
        <v>0.36848763634000004</v>
      </c>
      <c r="V1991" s="153">
        <v>0.62291106364000004</v>
      </c>
      <c r="W1991" s="153">
        <v>0.39006352299000002</v>
      </c>
      <c r="X1991" s="153">
        <v>0.14354883437999999</v>
      </c>
      <c r="Y1991" s="153">
        <v>-1.9946602261000002</v>
      </c>
      <c r="Z1991" s="153">
        <v>2.9913996629000003E-2</v>
      </c>
      <c r="AA1991" s="153">
        <v>0.68927272481000001</v>
      </c>
      <c r="AB1991" s="178">
        <v>-2.3677759386999999</v>
      </c>
      <c r="AC1991" s="177">
        <v>-0.41280384865000003</v>
      </c>
      <c r="AD1991" s="153">
        <v>-1.2268133065999999E-2</v>
      </c>
      <c r="AE1991" s="153">
        <v>-0.88058189451999991</v>
      </c>
      <c r="AF1991" s="181">
        <v>0.22339685000000001</v>
      </c>
      <c r="AG1991" s="180">
        <v>37838.587359999998</v>
      </c>
      <c r="AH1991" s="180">
        <v>-344.43704000000002</v>
      </c>
      <c r="AI1991" s="128" t="s">
        <v>46</v>
      </c>
      <c r="AJ1991" s="128" t="s">
        <v>46</v>
      </c>
      <c r="AK1991" s="128" t="s">
        <v>46</v>
      </c>
    </row>
    <row r="1992" spans="1:37" ht="14.75" customHeight="1" x14ac:dyDescent="0.35">
      <c r="A1992" s="8"/>
      <c r="B1992" s="129">
        <v>1375954000141</v>
      </c>
      <c r="C1992" s="125" t="s">
        <v>9865</v>
      </c>
      <c r="D1992" s="122" t="s">
        <v>3394</v>
      </c>
      <c r="E1992" s="126" t="s">
        <v>9866</v>
      </c>
      <c r="F1992" s="126" t="s">
        <v>163</v>
      </c>
      <c r="G1992" s="126" t="s">
        <v>3549</v>
      </c>
      <c r="H1992" s="127">
        <v>50000</v>
      </c>
      <c r="I1992" s="127">
        <v>1000</v>
      </c>
      <c r="J1992" s="127">
        <v>0</v>
      </c>
      <c r="K1992" s="126" t="s">
        <v>215</v>
      </c>
      <c r="L1992" s="126" t="s">
        <v>215</v>
      </c>
      <c r="M1992" s="153">
        <v>2.5000000000000001E-3</v>
      </c>
      <c r="N1992" s="128" t="s">
        <v>9867</v>
      </c>
      <c r="O1992" s="155">
        <v>35270</v>
      </c>
      <c r="P1992" s="153">
        <v>1.2242600453000001E-2</v>
      </c>
      <c r="Q1992" s="153">
        <v>0.10312382168999999</v>
      </c>
      <c r="R1992" s="153">
        <v>0.13204052706</v>
      </c>
      <c r="S1992" s="153">
        <v>0.25306505748999997</v>
      </c>
      <c r="T1992" s="153">
        <v>0.41810316965</v>
      </c>
      <c r="U1992" s="153">
        <v>1.0035491965999999</v>
      </c>
      <c r="V1992" s="153">
        <v>0.99522410093000002</v>
      </c>
      <c r="W1992" s="153">
        <v>0.99166972619999993</v>
      </c>
      <c r="X1992" s="153">
        <v>0.97961549955999994</v>
      </c>
      <c r="Y1992" s="153">
        <v>0.97815283972</v>
      </c>
      <c r="Z1992" s="153">
        <v>1.2334769629E-3</v>
      </c>
      <c r="AA1992" s="153">
        <v>4.5844081379000003E-3</v>
      </c>
      <c r="AB1992" s="178">
        <v>-1.1412982658999999</v>
      </c>
      <c r="AC1992" s="177">
        <v>0.34402154698999998</v>
      </c>
      <c r="AD1992" s="153">
        <v>0</v>
      </c>
      <c r="AE1992" s="153">
        <v>-9.0768414997000006E-3</v>
      </c>
      <c r="AF1992" s="181">
        <v>43.563879360000001</v>
      </c>
      <c r="AG1992" s="180">
        <v>333248.32893999998</v>
      </c>
      <c r="AH1992" s="180">
        <v>156852.03607999999</v>
      </c>
      <c r="AI1992" s="128" t="s">
        <v>46</v>
      </c>
      <c r="AJ1992" s="128" t="s">
        <v>46</v>
      </c>
      <c r="AK1992" s="128" t="s">
        <v>46</v>
      </c>
    </row>
    <row r="1993" spans="1:37" ht="14.75" customHeight="1" x14ac:dyDescent="0.35">
      <c r="A1993" s="8"/>
      <c r="B1993" s="129">
        <v>57884228000109</v>
      </c>
      <c r="C1993" s="125" t="s">
        <v>9868</v>
      </c>
      <c r="D1993" s="122"/>
      <c r="E1993" s="126" t="s">
        <v>7590</v>
      </c>
      <c r="F1993" s="126" t="s">
        <v>163</v>
      </c>
      <c r="G1993" s="126" t="s">
        <v>8093</v>
      </c>
      <c r="H1993" s="127" t="s">
        <v>46</v>
      </c>
      <c r="I1993" s="127" t="s">
        <v>46</v>
      </c>
      <c r="J1993" s="127" t="s">
        <v>46</v>
      </c>
      <c r="K1993" s="126" t="s">
        <v>223</v>
      </c>
      <c r="L1993" s="126" t="s">
        <v>224</v>
      </c>
      <c r="M1993" s="153">
        <v>3.4999999999999996E-3</v>
      </c>
      <c r="N1993" s="128" t="s">
        <v>46</v>
      </c>
      <c r="O1993" s="155">
        <v>45740</v>
      </c>
      <c r="P1993" s="153">
        <v>1.2347675585E-2</v>
      </c>
      <c r="Q1993" s="153" t="s">
        <v>46</v>
      </c>
      <c r="R1993" s="153" t="s">
        <v>46</v>
      </c>
      <c r="S1993" s="153" t="s">
        <v>46</v>
      </c>
      <c r="T1993" s="153" t="s">
        <v>46</v>
      </c>
      <c r="U1993" s="153">
        <v>1.0121624047</v>
      </c>
      <c r="V1993" s="153" t="s">
        <v>46</v>
      </c>
      <c r="W1993" s="153" t="s">
        <v>46</v>
      </c>
      <c r="X1993" s="153" t="s">
        <v>46</v>
      </c>
      <c r="Y1993" s="153" t="s">
        <v>46</v>
      </c>
      <c r="Z1993" s="153" t="s">
        <v>46</v>
      </c>
      <c r="AA1993" s="153">
        <v>1.0044650210000001E-3</v>
      </c>
      <c r="AB1993" s="178" t="s">
        <v>46</v>
      </c>
      <c r="AC1993" s="177">
        <v>-0.47323267592000001</v>
      </c>
      <c r="AD1993" s="153">
        <v>0</v>
      </c>
      <c r="AE1993" s="153">
        <v>0</v>
      </c>
      <c r="AF1993" s="181">
        <v>1.07411615</v>
      </c>
      <c r="AG1993" s="180">
        <v>51157.313670000003</v>
      </c>
      <c r="AH1993" s="180">
        <v>43625.784</v>
      </c>
      <c r="AI1993" s="128" t="s">
        <v>46</v>
      </c>
      <c r="AJ1993" s="128" t="s">
        <v>46</v>
      </c>
      <c r="AK1993" s="128" t="s">
        <v>46</v>
      </c>
    </row>
    <row r="1994" spans="1:37" ht="14.75" customHeight="1" x14ac:dyDescent="0.35">
      <c r="A1994" s="8"/>
      <c r="B1994" s="129">
        <v>18316558000146</v>
      </c>
      <c r="C1994" s="125" t="s">
        <v>9869</v>
      </c>
      <c r="D1994" s="122" t="s">
        <v>3552</v>
      </c>
      <c r="E1994" s="126" t="s">
        <v>7590</v>
      </c>
      <c r="F1994" s="126" t="s">
        <v>163</v>
      </c>
      <c r="G1994" s="126" t="s">
        <v>3547</v>
      </c>
      <c r="H1994" s="127">
        <v>3000</v>
      </c>
      <c r="I1994" s="127">
        <v>0</v>
      </c>
      <c r="J1994" s="127">
        <v>100</v>
      </c>
      <c r="K1994" s="126" t="s">
        <v>214</v>
      </c>
      <c r="L1994" s="126" t="s">
        <v>3554</v>
      </c>
      <c r="M1994" s="153">
        <v>5.0000000000000001E-3</v>
      </c>
      <c r="N1994" s="128" t="s">
        <v>8004</v>
      </c>
      <c r="O1994" s="155">
        <v>41537</v>
      </c>
      <c r="P1994" s="153">
        <v>1.2109418689E-2</v>
      </c>
      <c r="Q1994" s="153">
        <v>0.10785651536</v>
      </c>
      <c r="R1994" s="153">
        <v>0.13397341895000001</v>
      </c>
      <c r="S1994" s="153">
        <v>0.27707161891999998</v>
      </c>
      <c r="T1994" s="153">
        <v>0.46213620329999999</v>
      </c>
      <c r="U1994" s="153">
        <v>0.99263203472000006</v>
      </c>
      <c r="V1994" s="153">
        <v>1.0408982305000001</v>
      </c>
      <c r="W1994" s="153">
        <v>1.0061864083000001</v>
      </c>
      <c r="X1994" s="153">
        <v>1.0725449616</v>
      </c>
      <c r="Y1994" s="153">
        <v>1.0811681719000001</v>
      </c>
      <c r="Z1994" s="153">
        <v>1.906255537E-3</v>
      </c>
      <c r="AA1994" s="153">
        <v>6.7527654668000005E-3</v>
      </c>
      <c r="AB1994" s="178">
        <v>0.45124764592</v>
      </c>
      <c r="AC1994" s="177">
        <v>0.64653370218999995</v>
      </c>
      <c r="AD1994" s="153">
        <v>-6.6367430330000008E-4</v>
      </c>
      <c r="AE1994" s="153">
        <v>-7.3830459703999998E-2</v>
      </c>
      <c r="AF1994" s="181">
        <v>3.18718944</v>
      </c>
      <c r="AG1994" s="180">
        <v>213003.64129</v>
      </c>
      <c r="AH1994" s="180">
        <v>-18084.821339999999</v>
      </c>
      <c r="AI1994" s="128" t="s">
        <v>46</v>
      </c>
      <c r="AJ1994" s="128" t="s">
        <v>46</v>
      </c>
      <c r="AK1994" s="128" t="s">
        <v>46</v>
      </c>
    </row>
    <row r="1995" spans="1:37" ht="14.75" customHeight="1" x14ac:dyDescent="0.35">
      <c r="A1995" s="8"/>
      <c r="B1995" s="129">
        <v>30178843000143</v>
      </c>
      <c r="C1995" s="125" t="s">
        <v>9870</v>
      </c>
      <c r="D1995" s="122" t="s">
        <v>3552</v>
      </c>
      <c r="E1995" s="126" t="s">
        <v>7590</v>
      </c>
      <c r="F1995" s="126" t="s">
        <v>163</v>
      </c>
      <c r="G1995" s="126" t="s">
        <v>3547</v>
      </c>
      <c r="H1995" s="127">
        <v>100</v>
      </c>
      <c r="I1995" s="127">
        <v>100</v>
      </c>
      <c r="J1995" s="127">
        <v>100</v>
      </c>
      <c r="K1995" s="126" t="s">
        <v>214</v>
      </c>
      <c r="L1995" s="126" t="s">
        <v>3554</v>
      </c>
      <c r="M1995" s="153">
        <v>0.01</v>
      </c>
      <c r="N1995" s="128" t="s">
        <v>7526</v>
      </c>
      <c r="O1995" s="155">
        <v>43556</v>
      </c>
      <c r="P1995" s="153">
        <v>2.0319187456999999E-2</v>
      </c>
      <c r="Q1995" s="153">
        <v>0.12257169406999999</v>
      </c>
      <c r="R1995" s="153">
        <v>0.15070115894</v>
      </c>
      <c r="S1995" s="153">
        <v>0.30407928272000001</v>
      </c>
      <c r="T1995" s="153">
        <v>0.46963755365999998</v>
      </c>
      <c r="U1995" s="153">
        <v>1.6656023634999999</v>
      </c>
      <c r="V1995" s="153">
        <v>1.1829110094999999</v>
      </c>
      <c r="W1995" s="153">
        <v>1.1318174831000001</v>
      </c>
      <c r="X1995" s="153">
        <v>1.1770916988</v>
      </c>
      <c r="Y1995" s="153">
        <v>1.0987175895000001</v>
      </c>
      <c r="Z1995" s="153">
        <v>1.0314833201E-2</v>
      </c>
      <c r="AA1995" s="153">
        <v>1.353053932E-2</v>
      </c>
      <c r="AB1995" s="178">
        <v>1.5343271085000001</v>
      </c>
      <c r="AC1995" s="177">
        <v>0.29578227382</v>
      </c>
      <c r="AD1995" s="153">
        <v>-2.4695852368E-3</v>
      </c>
      <c r="AE1995" s="153">
        <v>-2.533121424E-2</v>
      </c>
      <c r="AF1995" s="181">
        <v>1.78459305</v>
      </c>
      <c r="AG1995" s="180">
        <v>457255.32759</v>
      </c>
      <c r="AH1995" s="180">
        <v>-312222.59912000003</v>
      </c>
      <c r="AI1995" s="128" t="s">
        <v>46</v>
      </c>
      <c r="AJ1995" s="128" t="s">
        <v>46</v>
      </c>
      <c r="AK1995" s="128" t="s">
        <v>46</v>
      </c>
    </row>
    <row r="1996" spans="1:37" ht="14.75" customHeight="1" x14ac:dyDescent="0.35">
      <c r="A1996" s="8"/>
      <c r="B1996" s="129">
        <v>11898280000113</v>
      </c>
      <c r="C1996" s="125" t="s">
        <v>9871</v>
      </c>
      <c r="D1996" s="122" t="s">
        <v>3401</v>
      </c>
      <c r="E1996" s="126" t="s">
        <v>7590</v>
      </c>
      <c r="F1996" s="126" t="s">
        <v>114</v>
      </c>
      <c r="G1996" s="126" t="s">
        <v>167</v>
      </c>
      <c r="H1996" s="127">
        <v>100</v>
      </c>
      <c r="I1996" s="127">
        <v>100</v>
      </c>
      <c r="J1996" s="127">
        <v>100</v>
      </c>
      <c r="K1996" s="126" t="s">
        <v>216</v>
      </c>
      <c r="L1996" s="126" t="s">
        <v>223</v>
      </c>
      <c r="M1996" s="153">
        <v>0.02</v>
      </c>
      <c r="N1996" s="128" t="s">
        <v>3414</v>
      </c>
      <c r="O1996" s="155">
        <v>40452</v>
      </c>
      <c r="P1996" s="153">
        <v>3.5768789836000001E-2</v>
      </c>
      <c r="Q1996" s="153">
        <v>0.28321695888999998</v>
      </c>
      <c r="R1996" s="153">
        <v>0.16071626344999998</v>
      </c>
      <c r="S1996" s="153">
        <v>0.23562769402</v>
      </c>
      <c r="T1996" s="153">
        <v>0.35431868911999997</v>
      </c>
      <c r="U1996" s="153">
        <v>2.9320355952999999</v>
      </c>
      <c r="V1996" s="153">
        <v>2.7332612256999997</v>
      </c>
      <c r="W1996" s="153">
        <v>1.2070343590999999</v>
      </c>
      <c r="X1996" s="153">
        <v>0.91211541994000001</v>
      </c>
      <c r="Y1996" s="153">
        <v>0.82892897516000008</v>
      </c>
      <c r="Z1996" s="153">
        <v>0.14392006501999999</v>
      </c>
      <c r="AA1996" s="153">
        <v>0.19020287898999999</v>
      </c>
      <c r="AB1996" s="178">
        <v>0.24392450117</v>
      </c>
      <c r="AC1996" s="177">
        <v>1.6154546733999998E-2</v>
      </c>
      <c r="AD1996" s="153">
        <v>-0.11215999136</v>
      </c>
      <c r="AE1996" s="153">
        <v>-0.42320706540000003</v>
      </c>
      <c r="AF1996" s="181">
        <v>3.1796918999999999</v>
      </c>
      <c r="AG1996" s="180">
        <v>681648.7341</v>
      </c>
      <c r="AH1996" s="180">
        <v>-49081.634539999999</v>
      </c>
      <c r="AI1996" s="128" t="s">
        <v>46</v>
      </c>
      <c r="AJ1996" s="128" t="s">
        <v>46</v>
      </c>
      <c r="AK1996" s="128" t="s">
        <v>46</v>
      </c>
    </row>
    <row r="1997" spans="1:37" ht="14.75" customHeight="1" x14ac:dyDescent="0.35">
      <c r="A1997" s="8"/>
      <c r="B1997" s="129">
        <v>37322097000169</v>
      </c>
      <c r="C1997" s="125" t="s">
        <v>9872</v>
      </c>
      <c r="D1997" s="122"/>
      <c r="E1997" s="126" t="s">
        <v>7590</v>
      </c>
      <c r="F1997" s="126" t="s">
        <v>114</v>
      </c>
      <c r="G1997" s="126" t="s">
        <v>115</v>
      </c>
      <c r="H1997" s="127">
        <v>100</v>
      </c>
      <c r="I1997" s="127">
        <v>100</v>
      </c>
      <c r="J1997" s="127">
        <v>100</v>
      </c>
      <c r="K1997" s="126" t="s">
        <v>223</v>
      </c>
      <c r="L1997" s="126" t="s">
        <v>3378</v>
      </c>
      <c r="M1997" s="153">
        <v>1.95E-2</v>
      </c>
      <c r="N1997" s="128" t="s">
        <v>46</v>
      </c>
      <c r="O1997" s="155">
        <v>44042</v>
      </c>
      <c r="P1997" s="153">
        <v>8.0793721299000001E-3</v>
      </c>
      <c r="Q1997" s="153">
        <v>1.4844888519E-2</v>
      </c>
      <c r="R1997" s="153">
        <v>0.16847731557000001</v>
      </c>
      <c r="S1997" s="153">
        <v>0.65895681260999994</v>
      </c>
      <c r="T1997" s="153">
        <v>0.82468731648000004</v>
      </c>
      <c r="U1997" s="153">
        <v>0.66228146887999995</v>
      </c>
      <c r="V1997" s="153">
        <v>0.14326457832</v>
      </c>
      <c r="W1997" s="153">
        <v>1.2653225271999999</v>
      </c>
      <c r="X1997" s="153">
        <v>2.5508235454000001</v>
      </c>
      <c r="Y1997" s="153">
        <v>1.9293569124999999</v>
      </c>
      <c r="Z1997" s="153">
        <v>0.16667228129</v>
      </c>
      <c r="AA1997" s="153">
        <v>0.19439296864</v>
      </c>
      <c r="AB1997" s="178">
        <v>0.27462079057</v>
      </c>
      <c r="AC1997" s="177">
        <v>0.26261419883999998</v>
      </c>
      <c r="AD1997" s="153">
        <v>-0.18410304152999998</v>
      </c>
      <c r="AE1997" s="153">
        <v>-0.36900009540000001</v>
      </c>
      <c r="AF1997" s="181">
        <v>1.9193051999999999</v>
      </c>
      <c r="AG1997" s="180">
        <v>50844.60742</v>
      </c>
      <c r="AH1997" s="180">
        <v>-14430.338680000001</v>
      </c>
      <c r="AI1997" s="128" t="s">
        <v>46</v>
      </c>
      <c r="AJ1997" s="128" t="s">
        <v>46</v>
      </c>
      <c r="AK1997" s="128" t="s">
        <v>46</v>
      </c>
    </row>
    <row r="1998" spans="1:37" ht="14.75" customHeight="1" x14ac:dyDescent="0.35">
      <c r="A1998" s="8"/>
      <c r="B1998" s="129">
        <v>15350679000116</v>
      </c>
      <c r="C1998" s="125" t="s">
        <v>9873</v>
      </c>
      <c r="D1998" s="122" t="s">
        <v>3394</v>
      </c>
      <c r="E1998" s="126" t="s">
        <v>7590</v>
      </c>
      <c r="F1998" s="126" t="s">
        <v>163</v>
      </c>
      <c r="G1998" s="126" t="s">
        <v>3566</v>
      </c>
      <c r="H1998" s="127">
        <v>3000</v>
      </c>
      <c r="I1998" s="127">
        <v>100</v>
      </c>
      <c r="J1998" s="127">
        <v>100</v>
      </c>
      <c r="K1998" s="126" t="s">
        <v>216</v>
      </c>
      <c r="L1998" s="126" t="s">
        <v>216</v>
      </c>
      <c r="M1998" s="153">
        <v>2.5000000000000001E-3</v>
      </c>
      <c r="N1998" s="128" t="s">
        <v>46</v>
      </c>
      <c r="O1998" s="155">
        <v>41058</v>
      </c>
      <c r="P1998" s="153">
        <v>1.2271982625E-2</v>
      </c>
      <c r="Q1998" s="153">
        <v>0.10553068170999999</v>
      </c>
      <c r="R1998" s="153">
        <v>0.13312789116999998</v>
      </c>
      <c r="S1998" s="153">
        <v>0.26595993506999999</v>
      </c>
      <c r="T1998" s="153">
        <v>0.44282951833</v>
      </c>
      <c r="U1998" s="153">
        <v>1.0059577091</v>
      </c>
      <c r="V1998" s="153">
        <v>1.0184521491</v>
      </c>
      <c r="W1998" s="153">
        <v>0.99983620424999997</v>
      </c>
      <c r="X1998" s="153">
        <v>1.0295316043</v>
      </c>
      <c r="Y1998" s="153">
        <v>1.0360001605</v>
      </c>
      <c r="Z1998" s="153">
        <v>1.3356066554000001E-3</v>
      </c>
      <c r="AA1998" s="153">
        <v>3.2574527250000002E-3</v>
      </c>
      <c r="AB1998" s="178">
        <v>-1.9847856228000001E-2</v>
      </c>
      <c r="AC1998" s="177">
        <v>0.62194121880999997</v>
      </c>
      <c r="AD1998" s="153">
        <v>-1.3306148913999998E-4</v>
      </c>
      <c r="AE1998" s="153">
        <v>-2.1546309557000001E-2</v>
      </c>
      <c r="AF1998" s="181">
        <v>3.4107320400000001</v>
      </c>
      <c r="AG1998" s="180">
        <v>402928.21885</v>
      </c>
      <c r="AH1998" s="180">
        <v>-64759.482089999998</v>
      </c>
      <c r="AI1998" s="128" t="s">
        <v>46</v>
      </c>
      <c r="AJ1998" s="128" t="s">
        <v>46</v>
      </c>
      <c r="AK1998" s="128" t="s">
        <v>46</v>
      </c>
    </row>
    <row r="1999" spans="1:37" ht="14.75" customHeight="1" x14ac:dyDescent="0.35">
      <c r="A1999" s="8"/>
      <c r="B1999" s="129">
        <v>11616354000181</v>
      </c>
      <c r="C1999" s="125" t="s">
        <v>9874</v>
      </c>
      <c r="D1999" s="122" t="s">
        <v>3393</v>
      </c>
      <c r="E1999" s="126" t="s">
        <v>7590</v>
      </c>
      <c r="F1999" s="126" t="s">
        <v>163</v>
      </c>
      <c r="G1999" s="126" t="s">
        <v>3570</v>
      </c>
      <c r="H1999" s="127">
        <v>3000</v>
      </c>
      <c r="I1999" s="127">
        <v>0</v>
      </c>
      <c r="J1999" s="127">
        <v>0</v>
      </c>
      <c r="K1999" s="126" t="s">
        <v>215</v>
      </c>
      <c r="L1999" s="126" t="s">
        <v>215</v>
      </c>
      <c r="M1999" s="153">
        <v>1.5E-3</v>
      </c>
      <c r="N1999" s="128" t="s">
        <v>46</v>
      </c>
      <c r="O1999" s="155">
        <v>40259</v>
      </c>
      <c r="P1999" s="153">
        <v>1.197989996E-2</v>
      </c>
      <c r="Q1999" s="153">
        <v>0.10252048511</v>
      </c>
      <c r="R1999" s="153">
        <v>0.13085895016000001</v>
      </c>
      <c r="S1999" s="153">
        <v>0.25467586476000004</v>
      </c>
      <c r="T1999" s="153">
        <v>0.42213711586999997</v>
      </c>
      <c r="U1999" s="153">
        <v>0.98201513870000001</v>
      </c>
      <c r="V1999" s="153">
        <v>0.98940143946000003</v>
      </c>
      <c r="W1999" s="153">
        <v>0.98279567769999998</v>
      </c>
      <c r="X1999" s="153">
        <v>0.98585093873000007</v>
      </c>
      <c r="Y1999" s="153">
        <v>0.98759026148999995</v>
      </c>
      <c r="Z1999" s="153">
        <v>9.5909490533999998E-4</v>
      </c>
      <c r="AA1999" s="153">
        <v>2.2044757042999998E-3</v>
      </c>
      <c r="AB1999" s="178">
        <v>-5.0041107309999999</v>
      </c>
      <c r="AC1999" s="177">
        <v>-2.1882984886000001</v>
      </c>
      <c r="AD1999" s="153">
        <v>0</v>
      </c>
      <c r="AE1999" s="153">
        <v>-2.2134695602000001E-3</v>
      </c>
      <c r="AF1999" s="181">
        <v>4.0950446500000002</v>
      </c>
      <c r="AG1999" s="180">
        <v>193615.69459</v>
      </c>
      <c r="AH1999" s="180">
        <v>-40854.222229999999</v>
      </c>
      <c r="AI1999" s="128" t="s">
        <v>46</v>
      </c>
      <c r="AJ1999" s="128" t="s">
        <v>46</v>
      </c>
      <c r="AK1999" s="128" t="s">
        <v>46</v>
      </c>
    </row>
    <row r="2000" spans="1:37" ht="14.75" customHeight="1" x14ac:dyDescent="0.35">
      <c r="A2000" s="8"/>
      <c r="B2000" s="129">
        <v>31455879000190</v>
      </c>
      <c r="C2000" s="125" t="s">
        <v>9875</v>
      </c>
      <c r="D2000" s="122" t="s">
        <v>3394</v>
      </c>
      <c r="E2000" s="126" t="s">
        <v>8822</v>
      </c>
      <c r="F2000" s="126" t="s">
        <v>163</v>
      </c>
      <c r="G2000" s="126" t="s">
        <v>3547</v>
      </c>
      <c r="H2000" s="127">
        <v>50000</v>
      </c>
      <c r="I2000" s="127">
        <v>25000</v>
      </c>
      <c r="J2000" s="127">
        <v>25000</v>
      </c>
      <c r="K2000" s="126" t="s">
        <v>214</v>
      </c>
      <c r="L2000" s="126" t="s">
        <v>3554</v>
      </c>
      <c r="M2000" s="153">
        <v>5.0000000000000001E-3</v>
      </c>
      <c r="N2000" s="128" t="s">
        <v>8004</v>
      </c>
      <c r="O2000" s="155">
        <v>43395</v>
      </c>
      <c r="P2000" s="153">
        <v>1.4124932780999999E-2</v>
      </c>
      <c r="Q2000" s="153">
        <v>0.11601347586999999</v>
      </c>
      <c r="R2000" s="153">
        <v>0.14063114717</v>
      </c>
      <c r="S2000" s="153">
        <v>0.29874627661000003</v>
      </c>
      <c r="T2000" s="153">
        <v>0.49539745597000001</v>
      </c>
      <c r="U2000" s="153">
        <v>1.1578475503999999</v>
      </c>
      <c r="V2000" s="153">
        <v>1.1196191657000001</v>
      </c>
      <c r="W2000" s="153">
        <v>1.0561882348</v>
      </c>
      <c r="X2000" s="153">
        <v>1.1564476182000001</v>
      </c>
      <c r="Y2000" s="153">
        <v>1.1589829102</v>
      </c>
      <c r="Z2000" s="153">
        <v>4.1900983831000002E-3</v>
      </c>
      <c r="AA2000" s="153">
        <v>6.0537132088000004E-3</v>
      </c>
      <c r="AB2000" s="178">
        <v>1.6488436819000001</v>
      </c>
      <c r="AC2000" s="177">
        <v>2.5283739123000002</v>
      </c>
      <c r="AD2000" s="153">
        <v>-2.7453735048000001E-3</v>
      </c>
      <c r="AE2000" s="153">
        <v>-2.2721582320000003E-2</v>
      </c>
      <c r="AF2000" s="181">
        <v>1.9651300300000001</v>
      </c>
      <c r="AG2000" s="180">
        <v>1284424.8400000001</v>
      </c>
      <c r="AH2000" s="180">
        <v>42082.713060000002</v>
      </c>
      <c r="AI2000" s="128" t="s">
        <v>46</v>
      </c>
      <c r="AJ2000" s="128" t="s">
        <v>46</v>
      </c>
      <c r="AK2000" s="128" t="s">
        <v>46</v>
      </c>
    </row>
    <row r="2001" spans="1:37" ht="14.75" customHeight="1" x14ac:dyDescent="0.35">
      <c r="A2001" s="8"/>
      <c r="B2001" s="129">
        <v>5605879000119</v>
      </c>
      <c r="C2001" s="125" t="s">
        <v>9876</v>
      </c>
      <c r="D2001" s="122" t="s">
        <v>3393</v>
      </c>
      <c r="E2001" s="126" t="s">
        <v>8822</v>
      </c>
      <c r="F2001" s="126" t="s">
        <v>114</v>
      </c>
      <c r="G2001" s="126" t="s">
        <v>115</v>
      </c>
      <c r="H2001" s="127">
        <v>1</v>
      </c>
      <c r="I2001" s="127">
        <v>0</v>
      </c>
      <c r="J2001" s="127">
        <v>0</v>
      </c>
      <c r="K2001" s="126" t="s">
        <v>222</v>
      </c>
      <c r="L2001" s="126" t="s">
        <v>221</v>
      </c>
      <c r="M2001" s="153">
        <v>0.02</v>
      </c>
      <c r="N2001" s="128" t="s">
        <v>3373</v>
      </c>
      <c r="O2001" s="155">
        <v>37741</v>
      </c>
      <c r="P2001" s="153">
        <v>1.0856551156E-2</v>
      </c>
      <c r="Q2001" s="153">
        <v>0.61644235031000005</v>
      </c>
      <c r="R2001" s="153">
        <v>0.33738259057999997</v>
      </c>
      <c r="S2001" s="153">
        <v>0.39195290287000001</v>
      </c>
      <c r="T2001" s="153">
        <v>0.52671972023000002</v>
      </c>
      <c r="U2001" s="153">
        <v>0.88993210501999997</v>
      </c>
      <c r="V2001" s="153">
        <v>5.9491422425999998</v>
      </c>
      <c r="W2001" s="153">
        <v>2.5338591768000001</v>
      </c>
      <c r="X2001" s="153">
        <v>1.5172507123000001</v>
      </c>
      <c r="Y2001" s="153">
        <v>1.232261383</v>
      </c>
      <c r="Z2001" s="153">
        <v>0.30722312070000002</v>
      </c>
      <c r="AA2001" s="153">
        <v>0.17614373252000001</v>
      </c>
      <c r="AB2001" s="178">
        <v>0.77893286199</v>
      </c>
      <c r="AC2001" s="177">
        <v>0.43523246884</v>
      </c>
      <c r="AD2001" s="153">
        <v>-0.26385718949000003</v>
      </c>
      <c r="AE2001" s="153">
        <v>-0.38054605865000002</v>
      </c>
      <c r="AF2001" s="181">
        <v>38.274378499999997</v>
      </c>
      <c r="AG2001" s="180">
        <v>311289.01136</v>
      </c>
      <c r="AH2001" s="180">
        <v>-8824.9817399999993</v>
      </c>
      <c r="AI2001" s="128" t="s">
        <v>46</v>
      </c>
      <c r="AJ2001" s="128" t="s">
        <v>46</v>
      </c>
      <c r="AK2001" s="128" t="s">
        <v>46</v>
      </c>
    </row>
    <row r="2002" spans="1:37" ht="14.75" customHeight="1" x14ac:dyDescent="0.35">
      <c r="A2002" s="8"/>
      <c r="B2002" s="129">
        <v>9606378000108</v>
      </c>
      <c r="C2002" s="125" t="s">
        <v>9877</v>
      </c>
      <c r="D2002" s="122" t="s">
        <v>3393</v>
      </c>
      <c r="E2002" s="126" t="s">
        <v>8822</v>
      </c>
      <c r="F2002" s="126" t="s">
        <v>114</v>
      </c>
      <c r="G2002" s="126" t="s">
        <v>115</v>
      </c>
      <c r="H2002" s="127">
        <v>50000</v>
      </c>
      <c r="I2002" s="127">
        <v>25000</v>
      </c>
      <c r="J2002" s="127">
        <v>25000</v>
      </c>
      <c r="K2002" s="126" t="s">
        <v>222</v>
      </c>
      <c r="L2002" s="126" t="s">
        <v>221</v>
      </c>
      <c r="M2002" s="153">
        <v>0.02</v>
      </c>
      <c r="N2002" s="128" t="s">
        <v>46</v>
      </c>
      <c r="O2002" s="155">
        <v>40192</v>
      </c>
      <c r="P2002" s="153">
        <v>1.0889670176999999E-2</v>
      </c>
      <c r="Q2002" s="153">
        <v>0.61253288845999998</v>
      </c>
      <c r="R2002" s="153">
        <v>0.33563836805999997</v>
      </c>
      <c r="S2002" s="153">
        <v>0.37906808436</v>
      </c>
      <c r="T2002" s="153">
        <v>0.51225562259000001</v>
      </c>
      <c r="U2002" s="153">
        <v>0.89264693398999995</v>
      </c>
      <c r="V2002" s="153">
        <v>5.9114129324000002</v>
      </c>
      <c r="W2002" s="153">
        <v>2.5207594663999999</v>
      </c>
      <c r="X2002" s="153">
        <v>1.4673735461999999</v>
      </c>
      <c r="Y2002" s="153">
        <v>1.1984226101</v>
      </c>
      <c r="Z2002" s="153">
        <v>0.30580306969999999</v>
      </c>
      <c r="AA2002" s="153">
        <v>0.23085299576000001</v>
      </c>
      <c r="AB2002" s="178">
        <v>0.77543598135000003</v>
      </c>
      <c r="AC2002" s="177">
        <v>6.8830256414999999E-2</v>
      </c>
      <c r="AD2002" s="153">
        <v>-0.26269072966000001</v>
      </c>
      <c r="AE2002" s="153">
        <v>-0.37879109642000003</v>
      </c>
      <c r="AF2002" s="181">
        <v>34.453739659999997</v>
      </c>
      <c r="AG2002" s="180">
        <v>133134.65268</v>
      </c>
      <c r="AH2002" s="180">
        <v>-6973.50612</v>
      </c>
      <c r="AI2002" s="128" t="s">
        <v>46</v>
      </c>
      <c r="AJ2002" s="128" t="s">
        <v>46</v>
      </c>
      <c r="AK2002" s="128" t="s">
        <v>46</v>
      </c>
    </row>
    <row r="2003" spans="1:37" ht="14.75" customHeight="1" x14ac:dyDescent="0.35">
      <c r="A2003" s="8"/>
      <c r="B2003" s="129">
        <v>55372749000151</v>
      </c>
      <c r="C2003" s="125" t="s">
        <v>9878</v>
      </c>
      <c r="D2003" s="122"/>
      <c r="E2003" s="126" t="s">
        <v>9879</v>
      </c>
      <c r="F2003" s="126" t="s">
        <v>114</v>
      </c>
      <c r="G2003" s="126" t="s">
        <v>115</v>
      </c>
      <c r="H2003" s="127" t="s">
        <v>46</v>
      </c>
      <c r="I2003" s="127" t="s">
        <v>46</v>
      </c>
      <c r="J2003" s="127" t="s">
        <v>46</v>
      </c>
      <c r="K2003" s="126" t="s">
        <v>7448</v>
      </c>
      <c r="L2003" s="126" t="s">
        <v>8652</v>
      </c>
      <c r="M2003" s="153">
        <v>4.6999999999999993E-3</v>
      </c>
      <c r="N2003" s="128" t="s">
        <v>46</v>
      </c>
      <c r="O2003" s="155">
        <v>45533</v>
      </c>
      <c r="P2003" s="153">
        <v>2.2539651814E-2</v>
      </c>
      <c r="Q2003" s="153">
        <v>0.19643017213</v>
      </c>
      <c r="R2003" s="153">
        <v>0.13068849024000001</v>
      </c>
      <c r="S2003" s="153" t="s">
        <v>46</v>
      </c>
      <c r="T2003" s="153" t="s">
        <v>46</v>
      </c>
      <c r="U2003" s="153">
        <v>1.8476180415999999</v>
      </c>
      <c r="V2003" s="153">
        <v>1.8957020621999998</v>
      </c>
      <c r="W2003" s="153">
        <v>0.98151546509999998</v>
      </c>
      <c r="X2003" s="153" t="s">
        <v>46</v>
      </c>
      <c r="Y2003" s="153" t="s">
        <v>46</v>
      </c>
      <c r="Z2003" s="153">
        <v>8.0775957863999992E-2</v>
      </c>
      <c r="AA2003" s="153">
        <v>7.9942949877E-2</v>
      </c>
      <c r="AB2003" s="178">
        <v>1.3380726269E-2</v>
      </c>
      <c r="AC2003" s="177">
        <v>-0.26909824838000002</v>
      </c>
      <c r="AD2003" s="153">
        <v>-6.1279135793000004E-2</v>
      </c>
      <c r="AE2003" s="153">
        <v>-7.8805602493999996E-2</v>
      </c>
      <c r="AF2003" s="181">
        <v>1.11262244</v>
      </c>
      <c r="AG2003" s="180">
        <v>131586.63370999999</v>
      </c>
      <c r="AH2003" s="180">
        <v>79700.884340000004</v>
      </c>
      <c r="AI2003" s="128" t="s">
        <v>46</v>
      </c>
      <c r="AJ2003" s="128" t="s">
        <v>46</v>
      </c>
      <c r="AK2003" s="128" t="s">
        <v>46</v>
      </c>
    </row>
    <row r="2004" spans="1:37" ht="14.75" customHeight="1" x14ac:dyDescent="0.35">
      <c r="A2004" s="8"/>
      <c r="B2004" s="129">
        <v>54198302000145</v>
      </c>
      <c r="C2004" s="125" t="s">
        <v>9880</v>
      </c>
      <c r="D2004" s="122"/>
      <c r="E2004" s="126" t="s">
        <v>602</v>
      </c>
      <c r="F2004" s="126" t="s">
        <v>163</v>
      </c>
      <c r="G2004" s="126" t="s">
        <v>3570</v>
      </c>
      <c r="H2004" s="127">
        <v>1</v>
      </c>
      <c r="I2004" s="127">
        <v>1</v>
      </c>
      <c r="J2004" s="127">
        <v>1</v>
      </c>
      <c r="K2004" s="126" t="s">
        <v>216</v>
      </c>
      <c r="L2004" s="126" t="s">
        <v>216</v>
      </c>
      <c r="M2004" s="153">
        <v>4.0000000000000001E-3</v>
      </c>
      <c r="N2004" s="128" t="s">
        <v>46</v>
      </c>
      <c r="O2004" s="155">
        <v>45471</v>
      </c>
      <c r="P2004" s="153">
        <v>1.2069393737E-2</v>
      </c>
      <c r="Q2004" s="153">
        <v>0.10413102112</v>
      </c>
      <c r="R2004" s="153">
        <v>0.13313330848999999</v>
      </c>
      <c r="S2004" s="153" t="s">
        <v>46</v>
      </c>
      <c r="T2004" s="153" t="s">
        <v>46</v>
      </c>
      <c r="U2004" s="153">
        <v>0.98935111344000004</v>
      </c>
      <c r="V2004" s="153">
        <v>1.0049443490999999</v>
      </c>
      <c r="W2004" s="153">
        <v>0.99987689016999992</v>
      </c>
      <c r="X2004" s="153" t="s">
        <v>46</v>
      </c>
      <c r="Y2004" s="153" t="s">
        <v>46</v>
      </c>
      <c r="Z2004" s="153">
        <v>1.1240793963999999E-3</v>
      </c>
      <c r="AA2004" s="153">
        <v>1.3207890568E-3</v>
      </c>
      <c r="AB2004" s="178">
        <v>-2.1542385232E-2</v>
      </c>
      <c r="AC2004" s="177">
        <v>1.9272094704</v>
      </c>
      <c r="AD2004" s="153">
        <v>0</v>
      </c>
      <c r="AE2004" s="153">
        <v>0</v>
      </c>
      <c r="AF2004" s="181">
        <v>116.572587</v>
      </c>
      <c r="AG2004" s="180">
        <v>162894.46450999999</v>
      </c>
      <c r="AH2004" s="180">
        <v>111241.56181</v>
      </c>
      <c r="AI2004" s="128" t="s">
        <v>46</v>
      </c>
      <c r="AJ2004" s="128" t="s">
        <v>46</v>
      </c>
      <c r="AK2004" s="128" t="s">
        <v>46</v>
      </c>
    </row>
    <row r="2005" spans="1:37" ht="14.75" customHeight="1" x14ac:dyDescent="0.35">
      <c r="A2005" s="8"/>
      <c r="B2005" s="129">
        <v>2603461000184</v>
      </c>
      <c r="C2005" s="125" t="s">
        <v>9881</v>
      </c>
      <c r="D2005" s="122" t="s">
        <v>3393</v>
      </c>
      <c r="E2005" s="126" t="s">
        <v>602</v>
      </c>
      <c r="F2005" s="126" t="s">
        <v>163</v>
      </c>
      <c r="G2005" s="126" t="s">
        <v>3566</v>
      </c>
      <c r="H2005" s="127">
        <v>20000</v>
      </c>
      <c r="I2005" s="127">
        <v>100</v>
      </c>
      <c r="J2005" s="127">
        <v>1000</v>
      </c>
      <c r="K2005" s="126" t="s">
        <v>215</v>
      </c>
      <c r="L2005" s="126" t="s">
        <v>216</v>
      </c>
      <c r="M2005" s="153">
        <v>5.0000000000000001E-3</v>
      </c>
      <c r="N2005" s="128" t="s">
        <v>3373</v>
      </c>
      <c r="O2005" s="155">
        <v>35982</v>
      </c>
      <c r="P2005" s="153">
        <v>1.0905093828000001E-2</v>
      </c>
      <c r="Q2005" s="153">
        <v>0.10068276883999999</v>
      </c>
      <c r="R2005" s="153">
        <v>0.11804549472999999</v>
      </c>
      <c r="S2005" s="153">
        <v>0.23218104794</v>
      </c>
      <c r="T2005" s="153">
        <v>0.38394253121999999</v>
      </c>
      <c r="U2005" s="153">
        <v>0.89391123995999999</v>
      </c>
      <c r="V2005" s="153">
        <v>0.97166606563000002</v>
      </c>
      <c r="W2005" s="153">
        <v>0.88656222478000002</v>
      </c>
      <c r="X2005" s="153">
        <v>0.89877344397000003</v>
      </c>
      <c r="Y2005" s="153">
        <v>0.89823398736000004</v>
      </c>
      <c r="Z2005" s="153">
        <v>9.5545947892999999E-3</v>
      </c>
      <c r="AA2005" s="153">
        <v>8.4053641713000005E-3</v>
      </c>
      <c r="AB2005" s="178">
        <v>-1.4090211334</v>
      </c>
      <c r="AC2005" s="177">
        <v>-0.17006608082999999</v>
      </c>
      <c r="AD2005" s="153">
        <v>-3.2938753937999999E-3</v>
      </c>
      <c r="AE2005" s="153">
        <v>-1.214881975E-2</v>
      </c>
      <c r="AF2005" s="181">
        <v>256.62364689999998</v>
      </c>
      <c r="AG2005" s="180">
        <v>220350.24716999999</v>
      </c>
      <c r="AH2005" s="180">
        <v>-60290.35787</v>
      </c>
      <c r="AI2005" s="128" t="s">
        <v>46</v>
      </c>
      <c r="AJ2005" s="128" t="s">
        <v>46</v>
      </c>
      <c r="AK2005" s="128" t="s">
        <v>46</v>
      </c>
    </row>
    <row r="2006" spans="1:37" ht="14.75" customHeight="1" x14ac:dyDescent="0.35">
      <c r="A2006" s="8"/>
      <c r="B2006" s="129">
        <v>3233076000155</v>
      </c>
      <c r="C2006" s="125" t="s">
        <v>9882</v>
      </c>
      <c r="D2006" s="122" t="s">
        <v>3401</v>
      </c>
      <c r="E2006" s="126" t="s">
        <v>9883</v>
      </c>
      <c r="F2006" s="126" t="s">
        <v>163</v>
      </c>
      <c r="G2006" s="126" t="s">
        <v>3566</v>
      </c>
      <c r="H2006" s="127">
        <v>0</v>
      </c>
      <c r="I2006" s="127">
        <v>0</v>
      </c>
      <c r="J2006" s="127">
        <v>0</v>
      </c>
      <c r="K2006" s="126" t="s">
        <v>215</v>
      </c>
      <c r="L2006" s="126" t="s">
        <v>215</v>
      </c>
      <c r="M2006" s="153">
        <v>2E-3</v>
      </c>
      <c r="N2006" s="128" t="s">
        <v>46</v>
      </c>
      <c r="O2006" s="155">
        <v>39931</v>
      </c>
      <c r="P2006" s="153">
        <v>8.7861724078000004E-3</v>
      </c>
      <c r="Q2006" s="153">
        <v>8.6970965028999994E-2</v>
      </c>
      <c r="R2006" s="153">
        <v>0.11608557788000001</v>
      </c>
      <c r="S2006" s="153">
        <v>0.23413033809000003</v>
      </c>
      <c r="T2006" s="153">
        <v>0.39186615201000002</v>
      </c>
      <c r="U2006" s="153">
        <v>0.72021922923000004</v>
      </c>
      <c r="V2006" s="153">
        <v>0.83933662518000007</v>
      </c>
      <c r="W2006" s="153">
        <v>0.87184257590000003</v>
      </c>
      <c r="X2006" s="153">
        <v>0.90631915121999995</v>
      </c>
      <c r="Y2006" s="153">
        <v>0.91677130717999999</v>
      </c>
      <c r="Z2006" s="153">
        <v>2.3629786031E-3</v>
      </c>
      <c r="AA2006" s="153">
        <v>1.4592247648E-2</v>
      </c>
      <c r="AB2006" s="178">
        <v>-5.9050761221999997</v>
      </c>
      <c r="AC2006" s="177">
        <v>0.19501440705</v>
      </c>
      <c r="AD2006" s="153">
        <v>-2.6508804105999998E-4</v>
      </c>
      <c r="AE2006" s="153">
        <v>-2.4609707629000003E-2</v>
      </c>
      <c r="AF2006" s="181">
        <v>4.6725310000000002</v>
      </c>
      <c r="AG2006" s="180">
        <v>4433345.0571999997</v>
      </c>
      <c r="AH2006" s="180">
        <v>-91246.595656999998</v>
      </c>
      <c r="AI2006" s="128" t="s">
        <v>46</v>
      </c>
      <c r="AJ2006" s="128" t="s">
        <v>46</v>
      </c>
      <c r="AK2006" s="128" t="s">
        <v>46</v>
      </c>
    </row>
    <row r="2007" spans="1:37" ht="14.75" customHeight="1" x14ac:dyDescent="0.35">
      <c r="A2007" s="8"/>
      <c r="B2007" s="129">
        <v>18719154000101</v>
      </c>
      <c r="C2007" s="125" t="s">
        <v>9884</v>
      </c>
      <c r="D2007" s="122" t="s">
        <v>3393</v>
      </c>
      <c r="E2007" s="126" t="s">
        <v>602</v>
      </c>
      <c r="F2007" s="126" t="s">
        <v>163</v>
      </c>
      <c r="G2007" s="126" t="s">
        <v>3570</v>
      </c>
      <c r="H2007" s="127">
        <v>20000</v>
      </c>
      <c r="I2007" s="127">
        <v>100</v>
      </c>
      <c r="J2007" s="127">
        <v>1000</v>
      </c>
      <c r="K2007" s="126" t="s">
        <v>215</v>
      </c>
      <c r="L2007" s="126" t="s">
        <v>215</v>
      </c>
      <c r="M2007" s="153">
        <v>4.0000000000000001E-3</v>
      </c>
      <c r="N2007" s="128" t="s">
        <v>46</v>
      </c>
      <c r="O2007" s="155">
        <v>41698</v>
      </c>
      <c r="P2007" s="153">
        <v>1.2411259528E-2</v>
      </c>
      <c r="Q2007" s="153">
        <v>0.10668887352</v>
      </c>
      <c r="R2007" s="153">
        <v>0.13504496465000002</v>
      </c>
      <c r="S2007" s="153">
        <v>0.27782412201000001</v>
      </c>
      <c r="T2007" s="153">
        <v>0.45275971099000001</v>
      </c>
      <c r="U2007" s="153">
        <v>1.0173745011999999</v>
      </c>
      <c r="V2007" s="153">
        <v>1.0296295897000001</v>
      </c>
      <c r="W2007" s="153">
        <v>1.0142340847</v>
      </c>
      <c r="X2007" s="153">
        <v>1.075457903</v>
      </c>
      <c r="Y2007" s="153">
        <v>1.0592318574999999</v>
      </c>
      <c r="Z2007" s="153">
        <v>1.2134156973000001E-3</v>
      </c>
      <c r="AA2007" s="153">
        <v>5.5483912470000001E-3</v>
      </c>
      <c r="AB2007" s="178">
        <v>2.2483475288000001</v>
      </c>
      <c r="AC2007" s="177">
        <v>0.87652649180999997</v>
      </c>
      <c r="AD2007" s="153">
        <v>0</v>
      </c>
      <c r="AE2007" s="153">
        <v>-4.0328932244000006E-2</v>
      </c>
      <c r="AF2007" s="181">
        <v>3.0662099</v>
      </c>
      <c r="AG2007" s="180">
        <v>8030239.1015999997</v>
      </c>
      <c r="AH2007" s="180">
        <v>-303570.77600000001</v>
      </c>
      <c r="AI2007" s="128" t="s">
        <v>46</v>
      </c>
      <c r="AJ2007" s="128" t="s">
        <v>46</v>
      </c>
      <c r="AK2007" s="128" t="s">
        <v>46</v>
      </c>
    </row>
    <row r="2008" spans="1:37" ht="14.75" customHeight="1" x14ac:dyDescent="0.35">
      <c r="A2008" s="8"/>
      <c r="B2008" s="129">
        <v>24011864000177</v>
      </c>
      <c r="C2008" s="125" t="s">
        <v>9885</v>
      </c>
      <c r="D2008" s="122" t="s">
        <v>3401</v>
      </c>
      <c r="E2008" s="126" t="s">
        <v>602</v>
      </c>
      <c r="F2008" s="126" t="s">
        <v>163</v>
      </c>
      <c r="G2008" s="126" t="s">
        <v>3566</v>
      </c>
      <c r="H2008" s="127">
        <v>20000</v>
      </c>
      <c r="I2008" s="127">
        <v>100</v>
      </c>
      <c r="J2008" s="127">
        <v>1000</v>
      </c>
      <c r="K2008" s="126" t="s">
        <v>215</v>
      </c>
      <c r="L2008" s="126" t="s">
        <v>216</v>
      </c>
      <c r="M2008" s="153">
        <v>4.0000000000000001E-3</v>
      </c>
      <c r="N2008" s="128" t="s">
        <v>8702</v>
      </c>
      <c r="O2008" s="155">
        <v>42430</v>
      </c>
      <c r="P2008" s="153">
        <v>5.761894121E-3</v>
      </c>
      <c r="Q2008" s="153">
        <v>8.2098007474999998E-2</v>
      </c>
      <c r="R2008" s="153">
        <v>8.7966717646999995E-2</v>
      </c>
      <c r="S2008" s="153">
        <v>0.18237615141999999</v>
      </c>
      <c r="T2008" s="153">
        <v>0.31930145418</v>
      </c>
      <c r="U2008" s="153">
        <v>0.47231339769999997</v>
      </c>
      <c r="V2008" s="153">
        <v>0.79230884130000012</v>
      </c>
      <c r="W2008" s="153">
        <v>0.66066027410000006</v>
      </c>
      <c r="X2008" s="153">
        <v>0.70597855922999997</v>
      </c>
      <c r="Y2008" s="153">
        <v>0.74700611427999997</v>
      </c>
      <c r="Z2008" s="153">
        <v>2.3524458533E-2</v>
      </c>
      <c r="AA2008" s="153">
        <v>3.2442359582000001E-2</v>
      </c>
      <c r="AB2008" s="178">
        <v>-1.6909133145999999</v>
      </c>
      <c r="AC2008" s="177">
        <v>0.26080166975000002</v>
      </c>
      <c r="AD2008" s="153">
        <v>-2.0064005864999998E-2</v>
      </c>
      <c r="AE2008" s="153">
        <v>-6.0690326862000002E-2</v>
      </c>
      <c r="AF2008" s="181">
        <v>2.4678100999999999</v>
      </c>
      <c r="AG2008" s="180">
        <v>450590.81547999999</v>
      </c>
      <c r="AH2008" s="180">
        <v>5754.0133900000001</v>
      </c>
      <c r="AI2008" s="128" t="s">
        <v>46</v>
      </c>
      <c r="AJ2008" s="128" t="s">
        <v>46</v>
      </c>
      <c r="AK2008" s="128" t="s">
        <v>46</v>
      </c>
    </row>
    <row r="2009" spans="1:37" ht="14.75" customHeight="1" x14ac:dyDescent="0.35">
      <c r="A2009" s="8"/>
      <c r="B2009" s="129">
        <v>35378376000119</v>
      </c>
      <c r="C2009" s="125" t="s">
        <v>9886</v>
      </c>
      <c r="D2009" s="122" t="s">
        <v>3401</v>
      </c>
      <c r="E2009" s="126" t="s">
        <v>602</v>
      </c>
      <c r="F2009" s="126" t="s">
        <v>163</v>
      </c>
      <c r="G2009" s="126" t="s">
        <v>3547</v>
      </c>
      <c r="H2009" s="127">
        <v>20000</v>
      </c>
      <c r="I2009" s="127">
        <v>100</v>
      </c>
      <c r="J2009" s="127">
        <v>1000</v>
      </c>
      <c r="K2009" s="126" t="s">
        <v>7601</v>
      </c>
      <c r="L2009" s="126" t="s">
        <v>214</v>
      </c>
      <c r="M2009" s="153">
        <v>5.0000000000000001E-3</v>
      </c>
      <c r="N2009" s="128" t="s">
        <v>8004</v>
      </c>
      <c r="O2009" s="155">
        <v>43798</v>
      </c>
      <c r="P2009" s="153">
        <v>1.2699486939E-2</v>
      </c>
      <c r="Q2009" s="153">
        <v>0.10955310186</v>
      </c>
      <c r="R2009" s="153">
        <v>0.13801787333000001</v>
      </c>
      <c r="S2009" s="153">
        <v>0.28870727882000002</v>
      </c>
      <c r="T2009" s="153">
        <v>0.47506546739</v>
      </c>
      <c r="U2009" s="153">
        <v>1.0410010490999999</v>
      </c>
      <c r="V2009" s="153">
        <v>1.0572715936000001</v>
      </c>
      <c r="W2009" s="153">
        <v>1.0365616504000001</v>
      </c>
      <c r="X2009" s="153">
        <v>1.1175866315</v>
      </c>
      <c r="Y2009" s="153">
        <v>1.1114161998999998</v>
      </c>
      <c r="Z2009" s="153">
        <v>1.3701426775000001E-3</v>
      </c>
      <c r="AA2009" s="153">
        <v>7.3144012141000006E-3</v>
      </c>
      <c r="AB2009" s="178">
        <v>4.5663285242000002</v>
      </c>
      <c r="AC2009" s="177">
        <v>1.7877267388</v>
      </c>
      <c r="AD2009" s="153">
        <v>0</v>
      </c>
      <c r="AE2009" s="153">
        <v>-4.1878357598999993E-2</v>
      </c>
      <c r="AF2009" s="181">
        <v>179.75403679999999</v>
      </c>
      <c r="AG2009" s="180">
        <v>525355.63896999997</v>
      </c>
      <c r="AH2009" s="180">
        <v>60138.547010000002</v>
      </c>
      <c r="AI2009" s="128" t="s">
        <v>46</v>
      </c>
      <c r="AJ2009" s="128" t="s">
        <v>46</v>
      </c>
      <c r="AK2009" s="128" t="s">
        <v>46</v>
      </c>
    </row>
    <row r="2010" spans="1:37" ht="14.75" customHeight="1" x14ac:dyDescent="0.35">
      <c r="A2010" s="8"/>
      <c r="B2010" s="129">
        <v>49972274000131</v>
      </c>
      <c r="C2010" s="125" t="s">
        <v>9887</v>
      </c>
      <c r="D2010" s="122"/>
      <c r="E2010" s="126" t="s">
        <v>7453</v>
      </c>
      <c r="F2010" s="126" t="s">
        <v>163</v>
      </c>
      <c r="G2010" s="126" t="s">
        <v>3547</v>
      </c>
      <c r="H2010" s="127">
        <v>1</v>
      </c>
      <c r="I2010" s="127">
        <v>1</v>
      </c>
      <c r="J2010" s="127">
        <v>1</v>
      </c>
      <c r="K2010" s="126" t="s">
        <v>7601</v>
      </c>
      <c r="L2010" s="126" t="s">
        <v>214</v>
      </c>
      <c r="M2010" s="153">
        <v>1.7000000000000001E-3</v>
      </c>
      <c r="N2010" s="128" t="s">
        <v>46</v>
      </c>
      <c r="O2010" s="155">
        <v>45014</v>
      </c>
      <c r="P2010" s="153">
        <v>1.2506609617E-2</v>
      </c>
      <c r="Q2010" s="153">
        <v>0.10697771277</v>
      </c>
      <c r="R2010" s="153">
        <v>0.13469184235000001</v>
      </c>
      <c r="S2010" s="153">
        <v>0.27782619550999998</v>
      </c>
      <c r="T2010" s="153" t="s">
        <v>46</v>
      </c>
      <c r="U2010" s="153">
        <v>1.0251905290000001</v>
      </c>
      <c r="V2010" s="153">
        <v>1.0324171103999999</v>
      </c>
      <c r="W2010" s="153">
        <v>1.0115820148999999</v>
      </c>
      <c r="X2010" s="153">
        <v>1.0754659295</v>
      </c>
      <c r="Y2010" s="153" t="s">
        <v>46</v>
      </c>
      <c r="Z2010" s="153">
        <v>1.4545228547E-3</v>
      </c>
      <c r="AA2010" s="153">
        <v>2.1134930622999999E-3</v>
      </c>
      <c r="AB2010" s="178">
        <v>1.2880711533</v>
      </c>
      <c r="AC2010" s="177">
        <v>5.4087501797000002</v>
      </c>
      <c r="AD2010" s="153">
        <v>-6.4448205715999999E-6</v>
      </c>
      <c r="AE2010" s="153">
        <v>-3.7938800745999999E-4</v>
      </c>
      <c r="AF2010" s="181">
        <v>1.3767670000000001</v>
      </c>
      <c r="AG2010" s="180">
        <v>26057.16646</v>
      </c>
      <c r="AH2010" s="180">
        <v>1891.4615200000001</v>
      </c>
      <c r="AI2010" s="128" t="s">
        <v>46</v>
      </c>
      <c r="AJ2010" s="128" t="s">
        <v>46</v>
      </c>
      <c r="AK2010" s="128" t="s">
        <v>46</v>
      </c>
    </row>
    <row r="2011" spans="1:37" ht="14.75" customHeight="1" x14ac:dyDescent="0.35">
      <c r="A2011" s="8"/>
      <c r="B2011" s="129">
        <v>3233070000188</v>
      </c>
      <c r="C2011" s="125" t="s">
        <v>9888</v>
      </c>
      <c r="D2011" s="122"/>
      <c r="E2011" s="126" t="s">
        <v>602</v>
      </c>
      <c r="F2011" s="126" t="s">
        <v>163</v>
      </c>
      <c r="G2011" s="126" t="s">
        <v>6644</v>
      </c>
      <c r="H2011" s="127">
        <v>1000</v>
      </c>
      <c r="I2011" s="127">
        <v>100</v>
      </c>
      <c r="J2011" s="127">
        <v>500</v>
      </c>
      <c r="K2011" s="126" t="s">
        <v>215</v>
      </c>
      <c r="L2011" s="126" t="s">
        <v>215</v>
      </c>
      <c r="M2011" s="153">
        <v>1.5E-3</v>
      </c>
      <c r="N2011" s="128" t="s">
        <v>46</v>
      </c>
      <c r="O2011" s="155">
        <v>39959</v>
      </c>
      <c r="P2011" s="153">
        <v>1.2421810125999999E-2</v>
      </c>
      <c r="Q2011" s="153">
        <v>0.10393519852000001</v>
      </c>
      <c r="R2011" s="153">
        <v>0.13311812923999999</v>
      </c>
      <c r="S2011" s="153">
        <v>0.25875944641999998</v>
      </c>
      <c r="T2011" s="153">
        <v>0.42841953832000002</v>
      </c>
      <c r="U2011" s="153">
        <v>1.0182393537999999</v>
      </c>
      <c r="V2011" s="153">
        <v>1.0030545105999999</v>
      </c>
      <c r="W2011" s="153">
        <v>0.99976288882999997</v>
      </c>
      <c r="X2011" s="153">
        <v>1.001658494</v>
      </c>
      <c r="Y2011" s="153">
        <v>1.0022879959</v>
      </c>
      <c r="Z2011" s="153">
        <v>1.2672411018E-3</v>
      </c>
      <c r="AA2011" s="153">
        <v>2.5951197948E-3</v>
      </c>
      <c r="AB2011" s="178">
        <v>-2.7245066275999999E-2</v>
      </c>
      <c r="AC2011" s="177">
        <v>-2.1738903995999999</v>
      </c>
      <c r="AD2011" s="153">
        <v>0</v>
      </c>
      <c r="AE2011" s="153">
        <v>-9.8357738430000004E-3</v>
      </c>
      <c r="AF2011" s="181">
        <v>424.00801790000003</v>
      </c>
      <c r="AG2011" s="180">
        <v>4845865.3563000001</v>
      </c>
      <c r="AH2011" s="180">
        <v>277904.50787999999</v>
      </c>
      <c r="AI2011" s="128" t="s">
        <v>46</v>
      </c>
      <c r="AJ2011" s="128" t="s">
        <v>46</v>
      </c>
      <c r="AK2011" s="128" t="s">
        <v>46</v>
      </c>
    </row>
    <row r="2012" spans="1:37" ht="14.75" customHeight="1" x14ac:dyDescent="0.35">
      <c r="A2012" s="8"/>
      <c r="B2012" s="129">
        <v>55717378000100</v>
      </c>
      <c r="C2012" s="125" t="s">
        <v>9889</v>
      </c>
      <c r="D2012" s="122"/>
      <c r="E2012" s="126" t="s">
        <v>9890</v>
      </c>
      <c r="F2012" s="126" t="s">
        <v>163</v>
      </c>
      <c r="G2012" s="126" t="s">
        <v>3547</v>
      </c>
      <c r="H2012" s="127" t="s">
        <v>46</v>
      </c>
      <c r="I2012" s="127" t="s">
        <v>46</v>
      </c>
      <c r="J2012" s="127" t="s">
        <v>46</v>
      </c>
      <c r="K2012" s="126" t="s">
        <v>7643</v>
      </c>
      <c r="L2012" s="126" t="s">
        <v>7644</v>
      </c>
      <c r="M2012" s="153">
        <v>6.5000000000000006E-3</v>
      </c>
      <c r="N2012" s="128" t="s">
        <v>46</v>
      </c>
      <c r="O2012" s="155">
        <v>45586</v>
      </c>
      <c r="P2012" s="153">
        <v>1.3452123231999999E-2</v>
      </c>
      <c r="Q2012" s="153">
        <v>0.11086700625000001</v>
      </c>
      <c r="R2012" s="153" t="s">
        <v>46</v>
      </c>
      <c r="S2012" s="153" t="s">
        <v>46</v>
      </c>
      <c r="T2012" s="153" t="s">
        <v>46</v>
      </c>
      <c r="U2012" s="153">
        <v>1.1026960746999999</v>
      </c>
      <c r="V2012" s="153">
        <v>1.0699517804000001</v>
      </c>
      <c r="W2012" s="153" t="s">
        <v>46</v>
      </c>
      <c r="X2012" s="153" t="s">
        <v>46</v>
      </c>
      <c r="Y2012" s="153" t="s">
        <v>46</v>
      </c>
      <c r="Z2012" s="153">
        <v>8.4905635179000002E-3</v>
      </c>
      <c r="AA2012" s="153">
        <v>8.4905635179000002E-3</v>
      </c>
      <c r="AB2012" s="178">
        <v>0.31438634337999999</v>
      </c>
      <c r="AC2012" s="177">
        <v>0.31438634337999999</v>
      </c>
      <c r="AD2012" s="153">
        <v>-7.0339246692000005E-3</v>
      </c>
      <c r="AE2012" s="153">
        <v>-7.0339246692000005E-3</v>
      </c>
      <c r="AF2012" s="181">
        <v>1.1290884800000001</v>
      </c>
      <c r="AG2012" s="180">
        <v>54014.093869999997</v>
      </c>
      <c r="AH2012" s="180">
        <v>6422.0160800000003</v>
      </c>
      <c r="AI2012" s="128" t="s">
        <v>46</v>
      </c>
      <c r="AJ2012" s="128" t="s">
        <v>46</v>
      </c>
      <c r="AK2012" s="128" t="s">
        <v>46</v>
      </c>
    </row>
    <row r="2013" spans="1:37" ht="14.75" customHeight="1" x14ac:dyDescent="0.35">
      <c r="A2013" s="8"/>
      <c r="B2013" s="129">
        <v>44458681000101</v>
      </c>
      <c r="C2013" s="125" t="s">
        <v>9891</v>
      </c>
      <c r="D2013" s="122"/>
      <c r="E2013" s="126" t="s">
        <v>9890</v>
      </c>
      <c r="F2013" s="126" t="s">
        <v>114</v>
      </c>
      <c r="G2013" s="126" t="s">
        <v>115</v>
      </c>
      <c r="H2013" s="127">
        <v>100</v>
      </c>
      <c r="I2013" s="127">
        <v>100</v>
      </c>
      <c r="J2013" s="127">
        <v>100</v>
      </c>
      <c r="K2013" s="126" t="s">
        <v>224</v>
      </c>
      <c r="L2013" s="126" t="s">
        <v>3378</v>
      </c>
      <c r="M2013" s="153">
        <v>1.7270000000000001E-2</v>
      </c>
      <c r="N2013" s="128" t="s">
        <v>46</v>
      </c>
      <c r="O2013" s="155">
        <v>44713</v>
      </c>
      <c r="P2013" s="153">
        <v>5.6393386351999995E-2</v>
      </c>
      <c r="Q2013" s="153">
        <v>0.32837155615000002</v>
      </c>
      <c r="R2013" s="153">
        <v>0.22821707226000001</v>
      </c>
      <c r="S2013" s="153">
        <v>0.36719682603000003</v>
      </c>
      <c r="T2013" s="153">
        <v>0.50095611576999999</v>
      </c>
      <c r="U2013" s="153">
        <v>4.6226729191000002</v>
      </c>
      <c r="V2013" s="153">
        <v>3.1690377777999998</v>
      </c>
      <c r="W2013" s="153">
        <v>1.7139886259999999</v>
      </c>
      <c r="X2013" s="153">
        <v>1.4214198741000001</v>
      </c>
      <c r="Y2013" s="153">
        <v>1.1719874011</v>
      </c>
      <c r="Z2013" s="153">
        <v>0.16360244187</v>
      </c>
      <c r="AA2013" s="153">
        <v>0.15949553921000001</v>
      </c>
      <c r="AB2013" s="178">
        <v>0.60462575297999999</v>
      </c>
      <c r="AC2013" s="177">
        <v>2.8040144244E-2</v>
      </c>
      <c r="AD2013" s="153">
        <v>-0.11096942626</v>
      </c>
      <c r="AE2013" s="153">
        <v>-0.16480986798</v>
      </c>
      <c r="AF2013" s="181">
        <v>1.4487182199999999</v>
      </c>
      <c r="AG2013" s="180">
        <v>33907.564250000003</v>
      </c>
      <c r="AH2013" s="180">
        <v>-2383.3739799999998</v>
      </c>
      <c r="AI2013" s="128" t="s">
        <v>46</v>
      </c>
      <c r="AJ2013" s="128" t="s">
        <v>46</v>
      </c>
      <c r="AK2013" s="128" t="s">
        <v>46</v>
      </c>
    </row>
    <row r="2014" spans="1:37" ht="14.75" customHeight="1" x14ac:dyDescent="0.35">
      <c r="A2014" s="8"/>
      <c r="B2014" s="129">
        <v>59376795000180</v>
      </c>
      <c r="C2014" s="125" t="s">
        <v>9892</v>
      </c>
      <c r="D2014" s="122"/>
      <c r="E2014" s="126" t="s">
        <v>9890</v>
      </c>
      <c r="F2014" s="126" t="s">
        <v>163</v>
      </c>
      <c r="G2014" s="126" t="s">
        <v>4397</v>
      </c>
      <c r="H2014" s="127" t="s">
        <v>46</v>
      </c>
      <c r="I2014" s="127" t="s">
        <v>46</v>
      </c>
      <c r="J2014" s="127" t="s">
        <v>46</v>
      </c>
      <c r="K2014" s="126" t="s">
        <v>215</v>
      </c>
      <c r="L2014" s="126" t="s">
        <v>216</v>
      </c>
      <c r="M2014" s="153">
        <v>3.4999999999999996E-3</v>
      </c>
      <c r="N2014" s="128" t="s">
        <v>46</v>
      </c>
      <c r="O2014" s="155">
        <v>45761</v>
      </c>
      <c r="P2014" s="153" t="s">
        <v>46</v>
      </c>
      <c r="Q2014" s="153" t="s">
        <v>46</v>
      </c>
      <c r="R2014" s="153" t="s">
        <v>46</v>
      </c>
      <c r="S2014" s="153" t="s">
        <v>46</v>
      </c>
      <c r="T2014" s="153" t="s">
        <v>46</v>
      </c>
      <c r="U2014" s="153" t="s">
        <v>46</v>
      </c>
      <c r="V2014" s="153" t="s">
        <v>46</v>
      </c>
      <c r="W2014" s="153" t="s">
        <v>46</v>
      </c>
      <c r="X2014" s="153" t="s">
        <v>46</v>
      </c>
      <c r="Y2014" s="153" t="s">
        <v>46</v>
      </c>
      <c r="Z2014" s="153" t="s">
        <v>46</v>
      </c>
      <c r="AA2014" s="153">
        <v>1.4050811932000001E-3</v>
      </c>
      <c r="AB2014" s="178" t="s">
        <v>46</v>
      </c>
      <c r="AC2014" s="177">
        <v>4.0974837787</v>
      </c>
      <c r="AD2014" s="153">
        <v>0</v>
      </c>
      <c r="AE2014" s="153">
        <v>0</v>
      </c>
      <c r="AF2014" s="181">
        <v>1.0688337299999999</v>
      </c>
      <c r="AG2014" s="180">
        <v>127063.51574</v>
      </c>
      <c r="AH2014" s="180">
        <v>122039.42969999999</v>
      </c>
      <c r="AI2014" s="128" t="s">
        <v>46</v>
      </c>
      <c r="AJ2014" s="128" t="s">
        <v>46</v>
      </c>
      <c r="AK2014" s="128" t="s">
        <v>46</v>
      </c>
    </row>
    <row r="2015" spans="1:37" ht="14.75" customHeight="1" x14ac:dyDescent="0.35">
      <c r="A2015" s="8"/>
      <c r="B2015" s="129">
        <v>42827012000134</v>
      </c>
      <c r="C2015" s="125" t="s">
        <v>9893</v>
      </c>
      <c r="D2015" s="122"/>
      <c r="E2015" s="126" t="s">
        <v>8328</v>
      </c>
      <c r="F2015" s="126" t="s">
        <v>114</v>
      </c>
      <c r="G2015" s="126" t="s">
        <v>115</v>
      </c>
      <c r="H2015" s="127">
        <v>5000</v>
      </c>
      <c r="I2015" s="127">
        <v>5000</v>
      </c>
      <c r="J2015" s="127">
        <v>5000</v>
      </c>
      <c r="K2015" s="126" t="s">
        <v>214</v>
      </c>
      <c r="L2015" s="126" t="s">
        <v>3556</v>
      </c>
      <c r="M2015" s="153">
        <v>2.2500000000000003E-3</v>
      </c>
      <c r="N2015" s="128" t="s">
        <v>3553</v>
      </c>
      <c r="O2015" s="155">
        <v>44860</v>
      </c>
      <c r="P2015" s="153">
        <v>2.3664919707E-2</v>
      </c>
      <c r="Q2015" s="153">
        <v>0.41117062477999999</v>
      </c>
      <c r="R2015" s="153">
        <v>0.41806259242999999</v>
      </c>
      <c r="S2015" s="153">
        <v>0.57376694886000001</v>
      </c>
      <c r="T2015" s="153" t="s">
        <v>46</v>
      </c>
      <c r="U2015" s="153">
        <v>1.9398583866000001</v>
      </c>
      <c r="V2015" s="153">
        <v>3.9681123978000001</v>
      </c>
      <c r="W2015" s="153">
        <v>3.1397937116999999</v>
      </c>
      <c r="X2015" s="153">
        <v>2.22105336</v>
      </c>
      <c r="Y2015" s="153" t="s">
        <v>46</v>
      </c>
      <c r="Z2015" s="153">
        <v>0.10590066608000001</v>
      </c>
      <c r="AA2015" s="153">
        <v>0.11399730748999999</v>
      </c>
      <c r="AB2015" s="178">
        <v>2.4513374509000001</v>
      </c>
      <c r="AC2015" s="177">
        <v>0.66447622181999999</v>
      </c>
      <c r="AD2015" s="153">
        <v>-4.2621466815000002E-2</v>
      </c>
      <c r="AE2015" s="153">
        <v>-0.10798872343999999</v>
      </c>
      <c r="AF2015" s="181">
        <v>1.7178077</v>
      </c>
      <c r="AG2015" s="180">
        <v>551843.52405999997</v>
      </c>
      <c r="AH2015" s="180">
        <v>-184047.73104000001</v>
      </c>
      <c r="AI2015" s="128" t="s">
        <v>46</v>
      </c>
      <c r="AJ2015" s="128" t="s">
        <v>46</v>
      </c>
      <c r="AK2015" s="128" t="s">
        <v>46</v>
      </c>
    </row>
    <row r="2016" spans="1:37" ht="14.75" customHeight="1" x14ac:dyDescent="0.35">
      <c r="A2016" s="8"/>
      <c r="B2016" s="129">
        <v>18489912000134</v>
      </c>
      <c r="C2016" s="125" t="s">
        <v>9894</v>
      </c>
      <c r="D2016" s="122"/>
      <c r="E2016" s="126" t="s">
        <v>8328</v>
      </c>
      <c r="F2016" s="126" t="s">
        <v>114</v>
      </c>
      <c r="G2016" s="126" t="s">
        <v>115</v>
      </c>
      <c r="H2016" s="127">
        <v>5000</v>
      </c>
      <c r="I2016" s="127">
        <v>5000</v>
      </c>
      <c r="J2016" s="127">
        <v>5000</v>
      </c>
      <c r="K2016" s="126" t="s">
        <v>214</v>
      </c>
      <c r="L2016" s="126" t="s">
        <v>3556</v>
      </c>
      <c r="M2016" s="153">
        <v>2.2500000000000003E-3</v>
      </c>
      <c r="N2016" s="128" t="s">
        <v>7488</v>
      </c>
      <c r="O2016" s="155">
        <v>41564</v>
      </c>
      <c r="P2016" s="153">
        <v>2.3450369973999997E-2</v>
      </c>
      <c r="Q2016" s="153">
        <v>0.41640361635000001</v>
      </c>
      <c r="R2016" s="153">
        <v>0.42323807502999999</v>
      </c>
      <c r="S2016" s="153">
        <v>0.58799061460000002</v>
      </c>
      <c r="T2016" s="153">
        <v>0.85433101933</v>
      </c>
      <c r="U2016" s="153">
        <v>1.9222713377</v>
      </c>
      <c r="V2016" s="153">
        <v>4.0186147865999997</v>
      </c>
      <c r="W2016" s="153">
        <v>3.1786633641999997</v>
      </c>
      <c r="X2016" s="153">
        <v>2.2761132072999999</v>
      </c>
      <c r="Y2016" s="153">
        <v>1.9987083888999999</v>
      </c>
      <c r="Z2016" s="153">
        <v>0.10885833161000001</v>
      </c>
      <c r="AA2016" s="153">
        <v>0.13458383424000001</v>
      </c>
      <c r="AB2016" s="178">
        <v>2.4304752174000002</v>
      </c>
      <c r="AC2016" s="177">
        <v>0.48670319738000001</v>
      </c>
      <c r="AD2016" s="153">
        <v>-4.3455848895999995E-2</v>
      </c>
      <c r="AE2016" s="153">
        <v>-0.32492683996999999</v>
      </c>
      <c r="AF2016" s="181">
        <v>5.7431899</v>
      </c>
      <c r="AG2016" s="180">
        <v>473493.51285</v>
      </c>
      <c r="AH2016" s="180">
        <v>-77811.382440000001</v>
      </c>
      <c r="AI2016" s="128" t="s">
        <v>46</v>
      </c>
      <c r="AJ2016" s="128" t="s">
        <v>46</v>
      </c>
      <c r="AK2016" s="128" t="s">
        <v>46</v>
      </c>
    </row>
    <row r="2017" spans="1:37" ht="14.75" customHeight="1" x14ac:dyDescent="0.35">
      <c r="A2017" s="8"/>
      <c r="B2017" s="129">
        <v>10756685000154</v>
      </c>
      <c r="C2017" s="125" t="s">
        <v>9895</v>
      </c>
      <c r="D2017" s="122" t="s">
        <v>3552</v>
      </c>
      <c r="E2017" s="126" t="s">
        <v>9896</v>
      </c>
      <c r="F2017" s="126" t="s">
        <v>114</v>
      </c>
      <c r="G2017" s="126" t="s">
        <v>4919</v>
      </c>
      <c r="H2017" s="127">
        <v>5000</v>
      </c>
      <c r="I2017" s="127">
        <v>1000</v>
      </c>
      <c r="J2017" s="127">
        <v>1000</v>
      </c>
      <c r="K2017" s="126" t="s">
        <v>216</v>
      </c>
      <c r="L2017" s="126" t="s">
        <v>223</v>
      </c>
      <c r="M2017" s="153">
        <v>2.7999999999999997E-2</v>
      </c>
      <c r="N2017" s="128" t="s">
        <v>9897</v>
      </c>
      <c r="O2017" s="155">
        <v>41474</v>
      </c>
      <c r="P2017" s="153">
        <v>1.1817446520999999E-2</v>
      </c>
      <c r="Q2017" s="153">
        <v>0.24810746835</v>
      </c>
      <c r="R2017" s="153">
        <v>0.10935588785</v>
      </c>
      <c r="S2017" s="153">
        <v>9.4548431296000005E-2</v>
      </c>
      <c r="T2017" s="153">
        <v>0.13785523493999999</v>
      </c>
      <c r="U2017" s="153">
        <v>0.96869852188999994</v>
      </c>
      <c r="V2017" s="153">
        <v>2.3944276701000002</v>
      </c>
      <c r="W2017" s="153">
        <v>0.82130029148000006</v>
      </c>
      <c r="X2017" s="153">
        <v>0.36599722487999997</v>
      </c>
      <c r="Y2017" s="153">
        <v>0.32251247853999998</v>
      </c>
      <c r="Z2017" s="153">
        <v>0.18901357353000001</v>
      </c>
      <c r="AA2017" s="153">
        <v>0.26415387031000004</v>
      </c>
      <c r="AB2017" s="178">
        <v>-1.8205079685999999E-2</v>
      </c>
      <c r="AC2017" s="177">
        <v>1.9486638277999999E-2</v>
      </c>
      <c r="AD2017" s="153">
        <v>-0.15284743264</v>
      </c>
      <c r="AE2017" s="153">
        <v>-0.63204520121999996</v>
      </c>
      <c r="AF2017" s="181">
        <v>5.6655200900000002</v>
      </c>
      <c r="AG2017" s="180">
        <v>74556.295790000004</v>
      </c>
      <c r="AH2017" s="180">
        <v>-3324.91309</v>
      </c>
      <c r="AI2017" s="128">
        <v>0</v>
      </c>
      <c r="AJ2017" s="128">
        <v>0</v>
      </c>
      <c r="AK2017" s="128">
        <v>0</v>
      </c>
    </row>
    <row r="2018" spans="1:37" ht="14.75" customHeight="1" x14ac:dyDescent="0.35">
      <c r="A2018" s="8"/>
      <c r="B2018" s="129">
        <v>44230831000125</v>
      </c>
      <c r="C2018" s="125" t="s">
        <v>9898</v>
      </c>
      <c r="D2018" s="122"/>
      <c r="E2018" s="126" t="s">
        <v>9899</v>
      </c>
      <c r="F2018" s="126" t="s">
        <v>114</v>
      </c>
      <c r="G2018" s="126" t="s">
        <v>115</v>
      </c>
      <c r="H2018" s="127">
        <v>300000</v>
      </c>
      <c r="I2018" s="127">
        <v>1000</v>
      </c>
      <c r="J2018" s="127">
        <v>1000</v>
      </c>
      <c r="K2018" s="126" t="s">
        <v>8008</v>
      </c>
      <c r="L2018" s="126" t="s">
        <v>7615</v>
      </c>
      <c r="M2018" s="153">
        <v>3.3E-3</v>
      </c>
      <c r="N2018" s="128" t="s">
        <v>46</v>
      </c>
      <c r="O2018" s="155">
        <v>44602</v>
      </c>
      <c r="P2018" s="153">
        <v>3.2137168026000001E-2</v>
      </c>
      <c r="Q2018" s="153">
        <v>0.26230750160999999</v>
      </c>
      <c r="R2018" s="153">
        <v>8.4246894160999994E-2</v>
      </c>
      <c r="S2018" s="153">
        <v>0.24341736918999998</v>
      </c>
      <c r="T2018" s="153">
        <v>0.31540396698000001</v>
      </c>
      <c r="U2018" s="153">
        <v>2.6343446624000002</v>
      </c>
      <c r="V2018" s="153">
        <v>2.5314688999000001</v>
      </c>
      <c r="W2018" s="153">
        <v>0.63272312162</v>
      </c>
      <c r="X2018" s="153">
        <v>0.94226927291999996</v>
      </c>
      <c r="Y2018" s="153">
        <v>0.7378879385499999</v>
      </c>
      <c r="Z2018" s="153">
        <v>0.18635501183</v>
      </c>
      <c r="AA2018" s="153">
        <v>0.20005359417000002</v>
      </c>
      <c r="AB2018" s="178">
        <v>-0.14263876923999999</v>
      </c>
      <c r="AC2018" s="177">
        <v>-0.27770079108000001</v>
      </c>
      <c r="AD2018" s="153">
        <v>-0.16758865003000001</v>
      </c>
      <c r="AE2018" s="153">
        <v>-0.28924554182000001</v>
      </c>
      <c r="AF2018" s="181">
        <v>1.1635047999999999</v>
      </c>
      <c r="AG2018" s="180">
        <v>34915.402179999997</v>
      </c>
      <c r="AH2018" s="180">
        <v>0</v>
      </c>
      <c r="AI2018" s="128" t="s">
        <v>46</v>
      </c>
      <c r="AJ2018" s="128" t="s">
        <v>46</v>
      </c>
      <c r="AK2018" s="128" t="s">
        <v>46</v>
      </c>
    </row>
    <row r="2019" spans="1:37" ht="14.75" customHeight="1" x14ac:dyDescent="0.35">
      <c r="A2019" s="8"/>
      <c r="B2019" s="129">
        <v>26123894000109</v>
      </c>
      <c r="C2019" s="125" t="s">
        <v>9900</v>
      </c>
      <c r="D2019" s="122"/>
      <c r="E2019" s="126" t="s">
        <v>9899</v>
      </c>
      <c r="F2019" s="126" t="s">
        <v>114</v>
      </c>
      <c r="G2019" s="126" t="s">
        <v>115</v>
      </c>
      <c r="H2019" s="127">
        <v>1000</v>
      </c>
      <c r="I2019" s="127">
        <v>1000</v>
      </c>
      <c r="J2019" s="127">
        <v>1000</v>
      </c>
      <c r="K2019" s="126" t="s">
        <v>214</v>
      </c>
      <c r="L2019" s="126" t="s">
        <v>3607</v>
      </c>
      <c r="M2019" s="153">
        <v>4.3E-3</v>
      </c>
      <c r="N2019" s="128" t="s">
        <v>46</v>
      </c>
      <c r="O2019" s="155">
        <v>42697</v>
      </c>
      <c r="P2019" s="153">
        <v>3.4210891644999998E-2</v>
      </c>
      <c r="Q2019" s="153">
        <v>0.33043198605999996</v>
      </c>
      <c r="R2019" s="153">
        <v>0.16477765319999998</v>
      </c>
      <c r="S2019" s="153">
        <v>0.26575683403</v>
      </c>
      <c r="T2019" s="153">
        <v>0.35864248541999999</v>
      </c>
      <c r="U2019" s="153">
        <v>2.8043317235000003</v>
      </c>
      <c r="V2019" s="153">
        <v>3.1889225092999998</v>
      </c>
      <c r="W2019" s="153">
        <v>1.2375367916</v>
      </c>
      <c r="X2019" s="153">
        <v>1.0287453997</v>
      </c>
      <c r="Y2019" s="153">
        <v>0.8390445015100001</v>
      </c>
      <c r="Z2019" s="153">
        <v>0.15942696954000002</v>
      </c>
      <c r="AA2019" s="153">
        <v>0.20506618231000001</v>
      </c>
      <c r="AB2019" s="178">
        <v>0.25835231779000001</v>
      </c>
      <c r="AC2019" s="177">
        <v>0.22017828804</v>
      </c>
      <c r="AD2019" s="153">
        <v>-0.14170215113999998</v>
      </c>
      <c r="AE2019" s="153">
        <v>-0.42446948556000003</v>
      </c>
      <c r="AF2019" s="181">
        <v>2.5507976000000001</v>
      </c>
      <c r="AG2019" s="180">
        <v>90927.312269999995</v>
      </c>
      <c r="AH2019" s="180">
        <v>317.89798999999999</v>
      </c>
      <c r="AI2019" s="128" t="s">
        <v>46</v>
      </c>
      <c r="AJ2019" s="128" t="s">
        <v>46</v>
      </c>
      <c r="AK2019" s="128" t="s">
        <v>46</v>
      </c>
    </row>
    <row r="2020" spans="1:37" ht="14.75" customHeight="1" x14ac:dyDescent="0.35">
      <c r="A2020" s="8"/>
      <c r="B2020" s="129">
        <v>50946766000131</v>
      </c>
      <c r="C2020" s="125" t="s">
        <v>9901</v>
      </c>
      <c r="D2020" s="122"/>
      <c r="E2020" s="126" t="s">
        <v>515</v>
      </c>
      <c r="F2020" s="126" t="s">
        <v>163</v>
      </c>
      <c r="G2020" s="126" t="s">
        <v>3547</v>
      </c>
      <c r="H2020" s="127">
        <v>1</v>
      </c>
      <c r="I2020" s="127">
        <v>1</v>
      </c>
      <c r="J2020" s="127">
        <v>1</v>
      </c>
      <c r="K2020" s="126" t="s">
        <v>7591</v>
      </c>
      <c r="L2020" s="126" t="s">
        <v>9252</v>
      </c>
      <c r="M2020" s="153">
        <v>3.2000000000000002E-3</v>
      </c>
      <c r="N2020" s="128" t="s">
        <v>8903</v>
      </c>
      <c r="O2020" s="155">
        <v>45090</v>
      </c>
      <c r="P2020" s="153">
        <v>1.4526039668999999E-2</v>
      </c>
      <c r="Q2020" s="153">
        <v>0.12434054587</v>
      </c>
      <c r="R2020" s="153">
        <v>8.3669569988999992E-2</v>
      </c>
      <c r="S2020" s="153">
        <v>0.18422872136999999</v>
      </c>
      <c r="T2020" s="153" t="s">
        <v>46</v>
      </c>
      <c r="U2020" s="153">
        <v>1.1907270433999999</v>
      </c>
      <c r="V2020" s="153">
        <v>1.1999817882999999</v>
      </c>
      <c r="W2020" s="153">
        <v>0.62838721872000003</v>
      </c>
      <c r="X2020" s="153">
        <v>0.71314986237</v>
      </c>
      <c r="Y2020" s="153" t="s">
        <v>46</v>
      </c>
      <c r="Z2020" s="153">
        <v>5.5829168559999996E-2</v>
      </c>
      <c r="AA2020" s="153">
        <v>4.9734008417999999E-2</v>
      </c>
      <c r="AB2020" s="178">
        <v>-0.75938282347999997</v>
      </c>
      <c r="AC2020" s="177">
        <v>-0.66988874225999995</v>
      </c>
      <c r="AD2020" s="153">
        <v>-4.8323601791000002E-2</v>
      </c>
      <c r="AE2020" s="153">
        <v>-6.1898115697999995E-2</v>
      </c>
      <c r="AF2020" s="181">
        <v>120.61347689999999</v>
      </c>
      <c r="AG2020" s="180">
        <v>295505.20981999999</v>
      </c>
      <c r="AH2020" s="180">
        <v>9707.7972900000004</v>
      </c>
      <c r="AI2020" s="128" t="s">
        <v>46</v>
      </c>
      <c r="AJ2020" s="128" t="s">
        <v>46</v>
      </c>
      <c r="AK2020" s="128" t="s">
        <v>46</v>
      </c>
    </row>
    <row r="2021" spans="1:37" ht="14.75" customHeight="1" x14ac:dyDescent="0.35">
      <c r="A2021" s="8"/>
      <c r="B2021" s="129">
        <v>55127241000198</v>
      </c>
      <c r="C2021" s="125" t="s">
        <v>9902</v>
      </c>
      <c r="D2021" s="122"/>
      <c r="E2021" s="126" t="s">
        <v>9903</v>
      </c>
      <c r="F2021" s="126" t="s">
        <v>163</v>
      </c>
      <c r="G2021" s="126" t="s">
        <v>3566</v>
      </c>
      <c r="H2021" s="127">
        <v>100</v>
      </c>
      <c r="I2021" s="127">
        <v>100</v>
      </c>
      <c r="J2021" s="127">
        <v>100</v>
      </c>
      <c r="K2021" s="126" t="s">
        <v>215</v>
      </c>
      <c r="L2021" s="126" t="s">
        <v>215</v>
      </c>
      <c r="M2021" s="153">
        <v>2.0999999999999999E-3</v>
      </c>
      <c r="N2021" s="128" t="s">
        <v>46</v>
      </c>
      <c r="O2021" s="155">
        <v>45443</v>
      </c>
      <c r="P2021" s="153">
        <v>1.1804703288E-2</v>
      </c>
      <c r="Q2021" s="153">
        <v>0.10229677357</v>
      </c>
      <c r="R2021" s="153">
        <v>0.13053119158999998</v>
      </c>
      <c r="S2021" s="153" t="s">
        <v>46</v>
      </c>
      <c r="T2021" s="153" t="s">
        <v>46</v>
      </c>
      <c r="U2021" s="153">
        <v>0.96765393495999996</v>
      </c>
      <c r="V2021" s="153">
        <v>0.98724245116999998</v>
      </c>
      <c r="W2021" s="153">
        <v>0.98033409824000006</v>
      </c>
      <c r="X2021" s="153" t="s">
        <v>46</v>
      </c>
      <c r="Y2021" s="153" t="s">
        <v>46</v>
      </c>
      <c r="Z2021" s="153">
        <v>2.8869837046000004E-3</v>
      </c>
      <c r="AA2021" s="153">
        <v>2.6085445288999997E-3</v>
      </c>
      <c r="AB2021" s="178">
        <v>-0.83448326344000001</v>
      </c>
      <c r="AC2021" s="177">
        <v>-0.87472113434999998</v>
      </c>
      <c r="AD2021" s="153">
        <v>-1.3248832946E-3</v>
      </c>
      <c r="AE2021" s="153">
        <v>-1.3248832946E-3</v>
      </c>
      <c r="AF2021" s="181">
        <v>116.88307816</v>
      </c>
      <c r="AG2021" s="180">
        <v>77740.418179999993</v>
      </c>
      <c r="AH2021" s="180">
        <v>-41285.700550000001</v>
      </c>
      <c r="AI2021" s="128" t="s">
        <v>46</v>
      </c>
      <c r="AJ2021" s="128" t="s">
        <v>46</v>
      </c>
      <c r="AK2021" s="128" t="s">
        <v>46</v>
      </c>
    </row>
    <row r="2022" spans="1:37" ht="14.75" customHeight="1" x14ac:dyDescent="0.35">
      <c r="A2022" s="8"/>
      <c r="B2022" s="129">
        <v>51695805000138</v>
      </c>
      <c r="C2022" s="125" t="s">
        <v>9904</v>
      </c>
      <c r="D2022" s="122"/>
      <c r="E2022" s="126" t="s">
        <v>9905</v>
      </c>
      <c r="F2022" s="126" t="s">
        <v>163</v>
      </c>
      <c r="G2022" s="126" t="s">
        <v>3566</v>
      </c>
      <c r="H2022" s="127" t="s">
        <v>46</v>
      </c>
      <c r="I2022" s="127" t="s">
        <v>46</v>
      </c>
      <c r="J2022" s="127" t="s">
        <v>46</v>
      </c>
      <c r="K2022" s="126" t="s">
        <v>215</v>
      </c>
      <c r="L2022" s="126" t="s">
        <v>215</v>
      </c>
      <c r="M2022" s="153">
        <v>5.1000000000000004E-3</v>
      </c>
      <c r="N2022" s="128" t="s">
        <v>46</v>
      </c>
      <c r="O2022" s="155">
        <v>45163</v>
      </c>
      <c r="P2022" s="153">
        <v>1.221962152E-2</v>
      </c>
      <c r="Q2022" s="153">
        <v>0.10391721175</v>
      </c>
      <c r="R2022" s="153">
        <v>0.1330105852</v>
      </c>
      <c r="S2022" s="153">
        <v>0.25092758387000003</v>
      </c>
      <c r="T2022" s="153" t="s">
        <v>46</v>
      </c>
      <c r="U2022" s="153">
        <v>1.0016655699000001</v>
      </c>
      <c r="V2022" s="153">
        <v>1.0028809244999999</v>
      </c>
      <c r="W2022" s="153">
        <v>0.99895519613000006</v>
      </c>
      <c r="X2022" s="153">
        <v>0.97134133356999997</v>
      </c>
      <c r="Y2022" s="153" t="s">
        <v>46</v>
      </c>
      <c r="Z2022" s="153">
        <v>1.452954877E-3</v>
      </c>
      <c r="AA2022" s="153">
        <v>3.194751154</v>
      </c>
      <c r="AB2022" s="178">
        <v>-0.13764127987999999</v>
      </c>
      <c r="AC2022" s="177">
        <v>-0.55632543595999995</v>
      </c>
      <c r="AD2022" s="153">
        <v>-4.3112988824E-5</v>
      </c>
      <c r="AE2022" s="153">
        <v>-0.99001863636999998</v>
      </c>
      <c r="AF2022" s="181">
        <v>1260.9133248000001</v>
      </c>
      <c r="AG2022" s="180">
        <v>2403515.452</v>
      </c>
      <c r="AH2022" s="180">
        <v>1918986.6769999999</v>
      </c>
      <c r="AI2022" s="128">
        <v>0</v>
      </c>
      <c r="AJ2022" s="128">
        <v>0</v>
      </c>
      <c r="AK2022" s="128">
        <v>0</v>
      </c>
    </row>
    <row r="2023" spans="1:37" ht="14.75" customHeight="1" x14ac:dyDescent="0.35">
      <c r="A2023" s="8"/>
      <c r="B2023" s="129">
        <v>8893177000176</v>
      </c>
      <c r="C2023" s="125" t="s">
        <v>9906</v>
      </c>
      <c r="D2023" s="122" t="s">
        <v>3393</v>
      </c>
      <c r="E2023" s="126" t="s">
        <v>9907</v>
      </c>
      <c r="F2023" s="126" t="s">
        <v>163</v>
      </c>
      <c r="G2023" s="126" t="s">
        <v>3547</v>
      </c>
      <c r="H2023" s="127">
        <v>250</v>
      </c>
      <c r="I2023" s="127">
        <v>250</v>
      </c>
      <c r="J2023" s="127">
        <v>250</v>
      </c>
      <c r="K2023" s="126" t="s">
        <v>215</v>
      </c>
      <c r="L2023" s="126" t="s">
        <v>216</v>
      </c>
      <c r="M2023" s="153">
        <v>5.0000000000000001E-3</v>
      </c>
      <c r="N2023" s="128" t="s">
        <v>46</v>
      </c>
      <c r="O2023" s="155">
        <v>39601</v>
      </c>
      <c r="P2023" s="153">
        <v>1.1789290575E-2</v>
      </c>
      <c r="Q2023" s="153">
        <v>9.9820043466E-2</v>
      </c>
      <c r="R2023" s="153">
        <v>0.12714529737999999</v>
      </c>
      <c r="S2023" s="153">
        <v>0.25178642244999999</v>
      </c>
      <c r="T2023" s="153">
        <v>0.42280669375999996</v>
      </c>
      <c r="U2023" s="153">
        <v>0.96639052555999994</v>
      </c>
      <c r="V2023" s="153">
        <v>0.96334010300000006</v>
      </c>
      <c r="W2023" s="153">
        <v>0.95490486935999996</v>
      </c>
      <c r="X2023" s="153">
        <v>0.97466589995999997</v>
      </c>
      <c r="Y2023" s="153">
        <v>0.98915673969999995</v>
      </c>
      <c r="Z2023" s="153">
        <v>9.9962031159E-4</v>
      </c>
      <c r="AA2023" s="153">
        <v>3.0737221014999999E-3</v>
      </c>
      <c r="AB2023" s="178">
        <v>-11.165761635000001</v>
      </c>
      <c r="AC2023" s="177">
        <v>-0.27409744681999998</v>
      </c>
      <c r="AD2023" s="153">
        <v>0</v>
      </c>
      <c r="AE2023" s="153">
        <v>-1.5047436886E-2</v>
      </c>
      <c r="AF2023" s="181">
        <v>4.9639533</v>
      </c>
      <c r="AG2023" s="180">
        <v>17546.97062</v>
      </c>
      <c r="AH2023" s="180">
        <v>32.506889999999999</v>
      </c>
      <c r="AI2023" s="128" t="s">
        <v>46</v>
      </c>
      <c r="AJ2023" s="128" t="s">
        <v>46</v>
      </c>
      <c r="AK2023" s="128" t="s">
        <v>46</v>
      </c>
    </row>
    <row r="2024" spans="1:37" ht="14.75" customHeight="1" x14ac:dyDescent="0.35">
      <c r="A2024" s="8"/>
      <c r="B2024" s="129">
        <v>11451917000129</v>
      </c>
      <c r="C2024" s="125" t="s">
        <v>9908</v>
      </c>
      <c r="D2024" s="122" t="s">
        <v>3393</v>
      </c>
      <c r="E2024" s="126" t="s">
        <v>9909</v>
      </c>
      <c r="F2024" s="126" t="s">
        <v>114</v>
      </c>
      <c r="G2024" s="126" t="s">
        <v>4919</v>
      </c>
      <c r="H2024" s="127">
        <v>1000</v>
      </c>
      <c r="I2024" s="127">
        <v>1000</v>
      </c>
      <c r="J2024" s="127">
        <v>1000</v>
      </c>
      <c r="K2024" s="126" t="s">
        <v>8195</v>
      </c>
      <c r="L2024" s="126" t="s">
        <v>220</v>
      </c>
      <c r="M2024" s="153">
        <v>0.02</v>
      </c>
      <c r="N2024" s="128" t="s">
        <v>3414</v>
      </c>
      <c r="O2024" s="155">
        <v>40599</v>
      </c>
      <c r="P2024" s="153">
        <v>2.4008908997999998E-2</v>
      </c>
      <c r="Q2024" s="153">
        <v>0.32459978757999997</v>
      </c>
      <c r="R2024" s="153">
        <v>0.10875848585</v>
      </c>
      <c r="S2024" s="153">
        <v>0.20574514977</v>
      </c>
      <c r="T2024" s="153">
        <v>5.0025825312000009E-3</v>
      </c>
      <c r="U2024" s="153">
        <v>1.9680558417</v>
      </c>
      <c r="V2024" s="153">
        <v>3.1326373135000001</v>
      </c>
      <c r="W2024" s="153">
        <v>0.81681359721999991</v>
      </c>
      <c r="X2024" s="153">
        <v>0.796440013</v>
      </c>
      <c r="Y2024" s="153">
        <v>1.1703547507000001E-2</v>
      </c>
      <c r="Z2024" s="153">
        <v>0.18928655073</v>
      </c>
      <c r="AA2024" s="153">
        <v>0.24416965745999999</v>
      </c>
      <c r="AB2024" s="178">
        <v>-2.0813718174999999E-2</v>
      </c>
      <c r="AC2024" s="177">
        <v>1.5906804322999998E-2</v>
      </c>
      <c r="AD2024" s="153">
        <v>-0.18232341925000001</v>
      </c>
      <c r="AE2024" s="153">
        <v>-0.48864032018999998</v>
      </c>
      <c r="AF2024" s="181">
        <v>2.6238722999999999</v>
      </c>
      <c r="AG2024" s="180">
        <v>132119.08003000001</v>
      </c>
      <c r="AH2024" s="180">
        <v>-1936.30897</v>
      </c>
      <c r="AI2024" s="128" t="s">
        <v>46</v>
      </c>
      <c r="AJ2024" s="128" t="s">
        <v>46</v>
      </c>
      <c r="AK2024" s="128" t="s">
        <v>46</v>
      </c>
    </row>
    <row r="2025" spans="1:37" ht="14.75" customHeight="1" x14ac:dyDescent="0.35">
      <c r="A2025" s="8"/>
      <c r="B2025" s="129">
        <v>29206196000157</v>
      </c>
      <c r="C2025" s="125" t="s">
        <v>9910</v>
      </c>
      <c r="D2025" s="122" t="s">
        <v>3552</v>
      </c>
      <c r="E2025" s="126" t="s">
        <v>9911</v>
      </c>
      <c r="F2025" s="126" t="s">
        <v>163</v>
      </c>
      <c r="G2025" s="126" t="s">
        <v>3570</v>
      </c>
      <c r="H2025" s="127">
        <v>500</v>
      </c>
      <c r="I2025" s="127">
        <v>100</v>
      </c>
      <c r="J2025" s="127">
        <v>100</v>
      </c>
      <c r="K2025" s="126" t="s">
        <v>215</v>
      </c>
      <c r="L2025" s="126" t="s">
        <v>216</v>
      </c>
      <c r="M2025" s="153">
        <v>4.0000000000000001E-3</v>
      </c>
      <c r="N2025" s="128" t="s">
        <v>46</v>
      </c>
      <c r="O2025" s="155">
        <v>43181</v>
      </c>
      <c r="P2025" s="153">
        <v>1.041724871E-2</v>
      </c>
      <c r="Q2025" s="153">
        <v>9.0728321597000006E-2</v>
      </c>
      <c r="R2025" s="153">
        <v>0.11545932246</v>
      </c>
      <c r="S2025" s="153">
        <v>0.22283383128000001</v>
      </c>
      <c r="T2025" s="153">
        <v>0.34585941214999999</v>
      </c>
      <c r="U2025" s="153">
        <v>0.85392164965000006</v>
      </c>
      <c r="V2025" s="153">
        <v>0.87559800253000009</v>
      </c>
      <c r="W2025" s="153">
        <v>0.86713918244999999</v>
      </c>
      <c r="X2025" s="153">
        <v>0.8625903438100001</v>
      </c>
      <c r="Y2025" s="153">
        <v>0.80913848709999991</v>
      </c>
      <c r="Z2025" s="153">
        <v>9.130852681200001E-3</v>
      </c>
      <c r="AA2025" s="153">
        <v>1.1998983315E-2</v>
      </c>
      <c r="AB2025" s="178">
        <v>-1.7292529986</v>
      </c>
      <c r="AC2025" s="177">
        <v>-0.71337333275000003</v>
      </c>
      <c r="AD2025" s="153">
        <v>-5.0436684669999997E-3</v>
      </c>
      <c r="AE2025" s="153">
        <v>-6.338658481300001E-2</v>
      </c>
      <c r="AF2025" s="181">
        <v>1.7394222699999999</v>
      </c>
      <c r="AG2025" s="180">
        <v>42455.673009999999</v>
      </c>
      <c r="AH2025" s="180">
        <v>-15594.85845</v>
      </c>
      <c r="AI2025" s="128" t="s">
        <v>46</v>
      </c>
      <c r="AJ2025" s="128" t="s">
        <v>46</v>
      </c>
      <c r="AK2025" s="128" t="s">
        <v>46</v>
      </c>
    </row>
    <row r="2026" spans="1:37" ht="14.75" customHeight="1" x14ac:dyDescent="0.35">
      <c r="A2026" s="8"/>
      <c r="B2026" s="129">
        <v>29196922000106</v>
      </c>
      <c r="C2026" s="125" t="s">
        <v>9912</v>
      </c>
      <c r="D2026" s="122" t="s">
        <v>3393</v>
      </c>
      <c r="E2026" s="126" t="s">
        <v>9911</v>
      </c>
      <c r="F2026" s="126" t="s">
        <v>163</v>
      </c>
      <c r="G2026" s="126" t="s">
        <v>3570</v>
      </c>
      <c r="H2026" s="127">
        <v>500</v>
      </c>
      <c r="I2026" s="127">
        <v>100</v>
      </c>
      <c r="J2026" s="127">
        <v>100</v>
      </c>
      <c r="K2026" s="126" t="s">
        <v>214</v>
      </c>
      <c r="L2026" s="126" t="s">
        <v>3554</v>
      </c>
      <c r="M2026" s="153">
        <v>6.0000000000000001E-3</v>
      </c>
      <c r="N2026" s="128" t="s">
        <v>46</v>
      </c>
      <c r="O2026" s="155">
        <v>43307</v>
      </c>
      <c r="P2026" s="153">
        <v>8.2001240516999998E-3</v>
      </c>
      <c r="Q2026" s="153">
        <v>7.1754156988000001E-2</v>
      </c>
      <c r="R2026" s="153">
        <v>9.7157304946E-2</v>
      </c>
      <c r="S2026" s="153">
        <v>0.19862506309</v>
      </c>
      <c r="T2026" s="153">
        <v>0.34268712205999996</v>
      </c>
      <c r="U2026" s="153">
        <v>0.6721797331099999</v>
      </c>
      <c r="V2026" s="153">
        <v>0.69248273776999991</v>
      </c>
      <c r="W2026" s="153">
        <v>0.72968474251999993</v>
      </c>
      <c r="X2026" s="153">
        <v>0.76887813884</v>
      </c>
      <c r="Y2026" s="153">
        <v>0.80171691082999996</v>
      </c>
      <c r="Z2026" s="153">
        <v>1.9932490939E-2</v>
      </c>
      <c r="AA2026" s="153">
        <v>1.3561387692E-2</v>
      </c>
      <c r="AB2026" s="178">
        <v>-1.5998509031000001</v>
      </c>
      <c r="AC2026" s="177">
        <v>-0.68669682240999996</v>
      </c>
      <c r="AD2026" s="153">
        <v>-1.3516721167000001E-2</v>
      </c>
      <c r="AE2026" s="153">
        <v>-6.461533622E-2</v>
      </c>
      <c r="AF2026" s="181">
        <v>1.6979394699999999</v>
      </c>
      <c r="AG2026" s="180">
        <v>15654.976140000001</v>
      </c>
      <c r="AH2026" s="180">
        <v>-7029.0794599999999</v>
      </c>
      <c r="AI2026" s="128" t="s">
        <v>46</v>
      </c>
      <c r="AJ2026" s="128" t="s">
        <v>46</v>
      </c>
      <c r="AK2026" s="128" t="s">
        <v>46</v>
      </c>
    </row>
    <row r="2027" spans="1:37" ht="14.75" customHeight="1" x14ac:dyDescent="0.35">
      <c r="A2027" s="8"/>
      <c r="B2027" s="129">
        <v>28877869000138</v>
      </c>
      <c r="C2027" s="125" t="s">
        <v>9913</v>
      </c>
      <c r="D2027" s="122"/>
      <c r="E2027" s="126" t="s">
        <v>9914</v>
      </c>
      <c r="F2027" s="126" t="s">
        <v>163</v>
      </c>
      <c r="G2027" s="126" t="s">
        <v>4767</v>
      </c>
      <c r="H2027" s="127" t="s">
        <v>46</v>
      </c>
      <c r="I2027" s="127" t="s">
        <v>46</v>
      </c>
      <c r="J2027" s="127" t="s">
        <v>46</v>
      </c>
      <c r="K2027" s="126" t="s">
        <v>9915</v>
      </c>
      <c r="L2027" s="126" t="s">
        <v>217</v>
      </c>
      <c r="M2027" s="153">
        <v>9.3999999999999986E-3</v>
      </c>
      <c r="N2027" s="128" t="s">
        <v>9916</v>
      </c>
      <c r="O2027" s="155">
        <v>43102</v>
      </c>
      <c r="P2027" s="153">
        <v>1.4109418044999999E-2</v>
      </c>
      <c r="Q2027" s="153">
        <v>0.13184208724999999</v>
      </c>
      <c r="R2027" s="153">
        <v>0.17172579773999999</v>
      </c>
      <c r="S2027" s="153">
        <v>0.35537319879000001</v>
      </c>
      <c r="T2027" s="153">
        <v>0.58496606043999999</v>
      </c>
      <c r="U2027" s="153">
        <v>1.1565757781000001</v>
      </c>
      <c r="V2027" s="153">
        <v>1.2723774254</v>
      </c>
      <c r="W2027" s="153">
        <v>1.2897197445000002</v>
      </c>
      <c r="X2027" s="153">
        <v>1.3756505822</v>
      </c>
      <c r="Y2027" s="153">
        <v>1.368528762</v>
      </c>
      <c r="Z2027" s="153">
        <v>6.3628015167E-3</v>
      </c>
      <c r="AA2027" s="153">
        <v>5.8615254412999994E-3</v>
      </c>
      <c r="AB2027" s="178">
        <v>5.4122812636999997</v>
      </c>
      <c r="AC2027" s="177">
        <v>4.7915171570000004</v>
      </c>
      <c r="AD2027" s="153">
        <v>-2.4880270011000002E-3</v>
      </c>
      <c r="AE2027" s="153">
        <v>-2.7595903204000002E-2</v>
      </c>
      <c r="AF2027" s="181">
        <v>2.2647729499999998</v>
      </c>
      <c r="AG2027" s="180">
        <v>66007.883379999999</v>
      </c>
      <c r="AH2027" s="180">
        <v>-13698.67995</v>
      </c>
      <c r="AI2027" s="128" t="s">
        <v>46</v>
      </c>
      <c r="AJ2027" s="128" t="s">
        <v>46</v>
      </c>
      <c r="AK2027" s="128" t="s">
        <v>46</v>
      </c>
    </row>
    <row r="2028" spans="1:37" ht="14.75" customHeight="1" x14ac:dyDescent="0.35">
      <c r="A2028" s="8"/>
      <c r="B2028" s="129">
        <v>5756488000103</v>
      </c>
      <c r="C2028" s="125" t="s">
        <v>9917</v>
      </c>
      <c r="D2028" s="122" t="s">
        <v>3552</v>
      </c>
      <c r="E2028" s="126" t="s">
        <v>2793</v>
      </c>
      <c r="F2028" s="126" t="s">
        <v>163</v>
      </c>
      <c r="G2028" s="126" t="s">
        <v>4598</v>
      </c>
      <c r="H2028" s="127">
        <v>5000</v>
      </c>
      <c r="I2028" s="127">
        <v>0</v>
      </c>
      <c r="J2028" s="127">
        <v>50</v>
      </c>
      <c r="K2028" s="126" t="s">
        <v>215</v>
      </c>
      <c r="L2028" s="126" t="s">
        <v>216</v>
      </c>
      <c r="M2028" s="153">
        <v>1.4499999999999999E-2</v>
      </c>
      <c r="N2028" s="128" t="s">
        <v>46</v>
      </c>
      <c r="O2028" s="155">
        <v>37867</v>
      </c>
      <c r="P2028" s="153">
        <v>1.119666207E-2</v>
      </c>
      <c r="Q2028" s="153">
        <v>0.1303170464</v>
      </c>
      <c r="R2028" s="153">
        <v>0.1037348771</v>
      </c>
      <c r="S2028" s="153">
        <v>0.17866557705000002</v>
      </c>
      <c r="T2028" s="153">
        <v>0.31817206735999998</v>
      </c>
      <c r="U2028" s="153">
        <v>0.91781164215999989</v>
      </c>
      <c r="V2028" s="153">
        <v>1.2576596096000001</v>
      </c>
      <c r="W2028" s="153">
        <v>0.77908456939000004</v>
      </c>
      <c r="X2028" s="153">
        <v>0.69161491615000004</v>
      </c>
      <c r="Y2028" s="153">
        <v>0.74436391255000001</v>
      </c>
      <c r="Z2028" s="153">
        <v>3.4670234122000002E-2</v>
      </c>
      <c r="AA2028" s="153">
        <v>3.1100584919999997E-2</v>
      </c>
      <c r="AB2028" s="178">
        <v>-0.73672436924999996</v>
      </c>
      <c r="AC2028" s="177">
        <v>-0.23175557877</v>
      </c>
      <c r="AD2028" s="153">
        <v>-3.0196312600000001E-2</v>
      </c>
      <c r="AE2028" s="153">
        <v>-6.5994719760000001E-2</v>
      </c>
      <c r="AF2028" s="181">
        <v>8.3999500000000005</v>
      </c>
      <c r="AG2028" s="180">
        <v>59672.973100000003</v>
      </c>
      <c r="AH2028" s="180">
        <v>-5818.1382999999996</v>
      </c>
      <c r="AI2028" s="128" t="s">
        <v>46</v>
      </c>
      <c r="AJ2028" s="128" t="s">
        <v>46</v>
      </c>
      <c r="AK2028" s="128" t="s">
        <v>46</v>
      </c>
    </row>
    <row r="2029" spans="1:37" ht="14.75" customHeight="1" x14ac:dyDescent="0.35">
      <c r="A2029" s="8"/>
      <c r="B2029" s="129">
        <v>50678270000124</v>
      </c>
      <c r="C2029" s="125" t="s">
        <v>9918</v>
      </c>
      <c r="D2029" s="122"/>
      <c r="E2029" s="126" t="s">
        <v>7464</v>
      </c>
      <c r="F2029" s="126" t="s">
        <v>163</v>
      </c>
      <c r="G2029" s="126" t="s">
        <v>3547</v>
      </c>
      <c r="H2029" s="127">
        <v>0</v>
      </c>
      <c r="I2029" s="127">
        <v>0</v>
      </c>
      <c r="J2029" s="127">
        <v>0</v>
      </c>
      <c r="K2029" s="126" t="s">
        <v>214</v>
      </c>
      <c r="L2029" s="126" t="s">
        <v>3554</v>
      </c>
      <c r="M2029" s="153">
        <v>0.01</v>
      </c>
      <c r="N2029" s="128" t="s">
        <v>9919</v>
      </c>
      <c r="O2029" s="155">
        <v>45084</v>
      </c>
      <c r="P2029" s="153">
        <v>2.2895244038999996E-2</v>
      </c>
      <c r="Q2029" s="153">
        <v>0.12668762557000002</v>
      </c>
      <c r="R2029" s="153">
        <v>9.5518249688999995E-2</v>
      </c>
      <c r="S2029" s="153">
        <v>0.20082164257999999</v>
      </c>
      <c r="T2029" s="153" t="s">
        <v>46</v>
      </c>
      <c r="U2029" s="153">
        <v>1.8767666112000001</v>
      </c>
      <c r="V2029" s="153">
        <v>1.2226329105</v>
      </c>
      <c r="W2029" s="153">
        <v>0.71737487437000003</v>
      </c>
      <c r="X2029" s="153">
        <v>0.77738110377000003</v>
      </c>
      <c r="Y2029" s="153" t="s">
        <v>46</v>
      </c>
      <c r="Z2029" s="153">
        <v>4.4196691571000007E-2</v>
      </c>
      <c r="AA2029" s="153">
        <v>4.8385832259999997E-2</v>
      </c>
      <c r="AB2029" s="178">
        <v>-0.73464807518999997</v>
      </c>
      <c r="AC2029" s="177">
        <v>-0.69815336890000002</v>
      </c>
      <c r="AD2029" s="153">
        <v>-3.7839370830000003E-2</v>
      </c>
      <c r="AE2029" s="153">
        <v>-4.7503290246000002E-2</v>
      </c>
      <c r="AF2029" s="181">
        <v>1.2063423</v>
      </c>
      <c r="AG2029" s="180">
        <v>44765.082869999998</v>
      </c>
      <c r="AH2029" s="180">
        <v>508.04894000000002</v>
      </c>
      <c r="AI2029" s="128" t="s">
        <v>46</v>
      </c>
      <c r="AJ2029" s="128" t="s">
        <v>46</v>
      </c>
      <c r="AK2029" s="128" t="s">
        <v>46</v>
      </c>
    </row>
    <row r="2030" spans="1:37" ht="14.75" customHeight="1" x14ac:dyDescent="0.35">
      <c r="A2030" s="8"/>
      <c r="B2030" s="129">
        <v>54745704000112</v>
      </c>
      <c r="C2030" s="125" t="s">
        <v>9920</v>
      </c>
      <c r="D2030" s="122"/>
      <c r="E2030" s="126" t="s">
        <v>9921</v>
      </c>
      <c r="F2030" s="126" t="s">
        <v>163</v>
      </c>
      <c r="G2030" s="126" t="s">
        <v>3547</v>
      </c>
      <c r="H2030" s="127">
        <v>1</v>
      </c>
      <c r="I2030" s="127">
        <v>1</v>
      </c>
      <c r="J2030" s="127">
        <v>1</v>
      </c>
      <c r="K2030" s="126" t="s">
        <v>220</v>
      </c>
      <c r="L2030" s="126" t="s">
        <v>268</v>
      </c>
      <c r="M2030" s="153">
        <v>9.8700000000000003E-3</v>
      </c>
      <c r="N2030" s="128" t="s">
        <v>46</v>
      </c>
      <c r="O2030" s="155">
        <v>45471</v>
      </c>
      <c r="P2030" s="153">
        <v>2.0589414388999999E-2</v>
      </c>
      <c r="Q2030" s="153">
        <v>0.12977838572</v>
      </c>
      <c r="R2030" s="153">
        <v>0.12638033183</v>
      </c>
      <c r="S2030" s="153" t="s">
        <v>46</v>
      </c>
      <c r="T2030" s="153" t="s">
        <v>46</v>
      </c>
      <c r="U2030" s="153">
        <v>1.6877533781</v>
      </c>
      <c r="V2030" s="153">
        <v>1.2524611203</v>
      </c>
      <c r="W2030" s="153">
        <v>0.94915971518000009</v>
      </c>
      <c r="X2030" s="153" t="s">
        <v>46</v>
      </c>
      <c r="Y2030" s="153" t="s">
        <v>46</v>
      </c>
      <c r="Z2030" s="153">
        <v>2.4938584470999999E-2</v>
      </c>
      <c r="AA2030" s="153">
        <v>2.2431314179999998E-2</v>
      </c>
      <c r="AB2030" s="178">
        <v>-0.22899127664999999</v>
      </c>
      <c r="AC2030" s="177">
        <v>-0.46543855606000001</v>
      </c>
      <c r="AD2030" s="153">
        <v>-1.3481659589999999E-2</v>
      </c>
      <c r="AE2030" s="153">
        <v>-1.3481659589999999E-2</v>
      </c>
      <c r="AF2030" s="181">
        <v>1.1474393300000001</v>
      </c>
      <c r="AG2030" s="180">
        <v>49133.624100000001</v>
      </c>
      <c r="AH2030" s="180">
        <v>17013.788369999998</v>
      </c>
      <c r="AI2030" s="128" t="s">
        <v>46</v>
      </c>
      <c r="AJ2030" s="128" t="s">
        <v>46</v>
      </c>
      <c r="AK2030" s="128" t="s">
        <v>46</v>
      </c>
    </row>
    <row r="2031" spans="1:37" ht="14.75" customHeight="1" x14ac:dyDescent="0.35">
      <c r="A2031" s="8"/>
      <c r="B2031" s="129">
        <v>36436936000107</v>
      </c>
      <c r="C2031" s="125" t="s">
        <v>9922</v>
      </c>
      <c r="D2031" s="122" t="s">
        <v>3394</v>
      </c>
      <c r="E2031" s="126" t="s">
        <v>8693</v>
      </c>
      <c r="F2031" s="126" t="s">
        <v>114</v>
      </c>
      <c r="G2031" s="126" t="s">
        <v>115</v>
      </c>
      <c r="H2031" s="127">
        <v>100000</v>
      </c>
      <c r="I2031" s="127">
        <v>10000</v>
      </c>
      <c r="J2031" s="127">
        <v>100000</v>
      </c>
      <c r="K2031" s="126" t="s">
        <v>217</v>
      </c>
      <c r="L2031" s="126" t="s">
        <v>218</v>
      </c>
      <c r="M2031" s="153">
        <v>0.01</v>
      </c>
      <c r="N2031" s="128" t="s">
        <v>46</v>
      </c>
      <c r="O2031" s="155">
        <v>43920</v>
      </c>
      <c r="P2031" s="153">
        <v>7.1365344864000008E-2</v>
      </c>
      <c r="Q2031" s="153">
        <v>0.47365739587</v>
      </c>
      <c r="R2031" s="153">
        <v>0.30013163389999997</v>
      </c>
      <c r="S2031" s="153">
        <v>0.44883638064999998</v>
      </c>
      <c r="T2031" s="153">
        <v>0.61922842775999998</v>
      </c>
      <c r="U2031" s="153">
        <v>5.8499527765000003</v>
      </c>
      <c r="V2031" s="153">
        <v>4.5711577422999996</v>
      </c>
      <c r="W2031" s="153">
        <v>2.2540916930999999</v>
      </c>
      <c r="X2031" s="153">
        <v>1.7374468035999999</v>
      </c>
      <c r="Y2031" s="153">
        <v>1.4486856092</v>
      </c>
      <c r="Z2031" s="153">
        <v>0.19615206965999998</v>
      </c>
      <c r="AA2031" s="153">
        <v>0.21139346151000002</v>
      </c>
      <c r="AB2031" s="178">
        <v>0.86706305794000005</v>
      </c>
      <c r="AC2031" s="177">
        <v>0.26350570206000001</v>
      </c>
      <c r="AD2031" s="153">
        <v>-0.12881836049000001</v>
      </c>
      <c r="AE2031" s="153">
        <v>-0.24738781443000002</v>
      </c>
      <c r="AF2031" s="181">
        <v>1.9671772999999999</v>
      </c>
      <c r="AG2031" s="180">
        <v>267944.26377999998</v>
      </c>
      <c r="AH2031" s="180">
        <v>-4223.1659399999999</v>
      </c>
      <c r="AI2031" s="128" t="s">
        <v>46</v>
      </c>
      <c r="AJ2031" s="128" t="s">
        <v>46</v>
      </c>
      <c r="AK2031" s="128" t="s">
        <v>46</v>
      </c>
    </row>
    <row r="2032" spans="1:37" ht="14.75" customHeight="1" x14ac:dyDescent="0.35">
      <c r="A2032" s="8"/>
      <c r="B2032" s="129">
        <v>36436923000138</v>
      </c>
      <c r="C2032" s="125" t="s">
        <v>9923</v>
      </c>
      <c r="D2032" s="122" t="s">
        <v>3393</v>
      </c>
      <c r="E2032" s="126" t="s">
        <v>8693</v>
      </c>
      <c r="F2032" s="126" t="s">
        <v>114</v>
      </c>
      <c r="G2032" s="126" t="s">
        <v>115</v>
      </c>
      <c r="H2032" s="127">
        <v>100000</v>
      </c>
      <c r="I2032" s="127">
        <v>10000</v>
      </c>
      <c r="J2032" s="127">
        <v>100000</v>
      </c>
      <c r="K2032" s="126" t="s">
        <v>222</v>
      </c>
      <c r="L2032" s="126" t="s">
        <v>221</v>
      </c>
      <c r="M2032" s="153">
        <v>0.02</v>
      </c>
      <c r="N2032" s="128" t="s">
        <v>9924</v>
      </c>
      <c r="O2032" s="155">
        <v>43920</v>
      </c>
      <c r="P2032" s="153">
        <v>7.1483403089999994E-2</v>
      </c>
      <c r="Q2032" s="153">
        <v>0.46400919178</v>
      </c>
      <c r="R2032" s="153">
        <v>0.28827713922000003</v>
      </c>
      <c r="S2032" s="153">
        <v>0.42942030914999996</v>
      </c>
      <c r="T2032" s="153">
        <v>0.59606732560999998</v>
      </c>
      <c r="U2032" s="153">
        <v>5.8596302333000008</v>
      </c>
      <c r="V2032" s="153">
        <v>4.4780451608999998</v>
      </c>
      <c r="W2032" s="153">
        <v>2.1650603649</v>
      </c>
      <c r="X2032" s="153">
        <v>1.6622871401000001</v>
      </c>
      <c r="Y2032" s="153">
        <v>1.3945001844999998</v>
      </c>
      <c r="Z2032" s="153">
        <v>0.19613078068000001</v>
      </c>
      <c r="AA2032" s="153">
        <v>0.20923974883999999</v>
      </c>
      <c r="AB2032" s="178">
        <v>0.81261281680999997</v>
      </c>
      <c r="AC2032" s="177">
        <v>0.21491161755999999</v>
      </c>
      <c r="AD2032" s="153">
        <v>-0.13127584517000002</v>
      </c>
      <c r="AE2032" s="153">
        <v>-0.25883637162000001</v>
      </c>
      <c r="AF2032" s="181">
        <v>1.8645217000000001</v>
      </c>
      <c r="AG2032" s="180">
        <v>61746.687619999997</v>
      </c>
      <c r="AH2032" s="180">
        <v>-5051.4795899999999</v>
      </c>
      <c r="AI2032" s="128" t="s">
        <v>46</v>
      </c>
      <c r="AJ2032" s="128" t="s">
        <v>46</v>
      </c>
      <c r="AK2032" s="128" t="s">
        <v>46</v>
      </c>
    </row>
    <row r="2033" spans="1:37" ht="14.75" customHeight="1" x14ac:dyDescent="0.35">
      <c r="A2033" s="8"/>
      <c r="B2033" s="129">
        <v>46246532000104</v>
      </c>
      <c r="C2033" s="125" t="s">
        <v>9925</v>
      </c>
      <c r="D2033" s="122"/>
      <c r="E2033" s="126" t="s">
        <v>8693</v>
      </c>
      <c r="F2033" s="126" t="s">
        <v>114</v>
      </c>
      <c r="G2033" s="126" t="s">
        <v>115</v>
      </c>
      <c r="H2033" s="127">
        <v>100000</v>
      </c>
      <c r="I2033" s="127">
        <v>10000</v>
      </c>
      <c r="J2033" s="127">
        <v>100000</v>
      </c>
      <c r="K2033" s="126" t="s">
        <v>222</v>
      </c>
      <c r="L2033" s="126" t="s">
        <v>221</v>
      </c>
      <c r="M2033" s="153">
        <v>0.02</v>
      </c>
      <c r="N2033" s="128" t="s">
        <v>3553</v>
      </c>
      <c r="O2033" s="155">
        <v>44754</v>
      </c>
      <c r="P2033" s="153">
        <v>7.1788458544999989E-2</v>
      </c>
      <c r="Q2033" s="153">
        <v>0.46041344318999999</v>
      </c>
      <c r="R2033" s="153">
        <v>0.28586882639</v>
      </c>
      <c r="S2033" s="153">
        <v>0.42682033615000003</v>
      </c>
      <c r="T2033" s="153">
        <v>0.59192829334999997</v>
      </c>
      <c r="U2033" s="153">
        <v>5.8846362079999999</v>
      </c>
      <c r="V2033" s="153">
        <v>4.4433434246000001</v>
      </c>
      <c r="W2033" s="153">
        <v>2.1469731081000001</v>
      </c>
      <c r="X2033" s="153">
        <v>1.6522226378</v>
      </c>
      <c r="Y2033" s="153">
        <v>1.3848169137999999</v>
      </c>
      <c r="Z2033" s="153">
        <v>0.19515678782999998</v>
      </c>
      <c r="AA2033" s="153">
        <v>0.19551690915999997</v>
      </c>
      <c r="AB2033" s="178">
        <v>0.80443787136</v>
      </c>
      <c r="AC2033" s="177">
        <v>0.2391304357</v>
      </c>
      <c r="AD2033" s="153">
        <v>-0.13079048347</v>
      </c>
      <c r="AE2033" s="153">
        <v>-0.21888144476000002</v>
      </c>
      <c r="AF2033" s="181">
        <v>1.859413</v>
      </c>
      <c r="AG2033" s="180">
        <v>47853.330629999997</v>
      </c>
      <c r="AH2033" s="180">
        <v>-1811.1581000000001</v>
      </c>
      <c r="AI2033" s="128" t="s">
        <v>46</v>
      </c>
      <c r="AJ2033" s="128" t="s">
        <v>46</v>
      </c>
      <c r="AK2033" s="128" t="s">
        <v>46</v>
      </c>
    </row>
    <row r="2034" spans="1:37" ht="14.75" customHeight="1" x14ac:dyDescent="0.35">
      <c r="A2034" s="8"/>
      <c r="B2034" s="129">
        <v>18816175000137</v>
      </c>
      <c r="C2034" s="125" t="s">
        <v>9926</v>
      </c>
      <c r="D2034" s="122"/>
      <c r="E2034" s="126" t="s">
        <v>8813</v>
      </c>
      <c r="F2034" s="126" t="s">
        <v>163</v>
      </c>
      <c r="G2034" s="126" t="s">
        <v>3547</v>
      </c>
      <c r="H2034" s="127">
        <v>20000</v>
      </c>
      <c r="I2034" s="127">
        <v>5000</v>
      </c>
      <c r="J2034" s="127">
        <v>5000</v>
      </c>
      <c r="K2034" s="126" t="s">
        <v>215</v>
      </c>
      <c r="L2034" s="126" t="s">
        <v>216</v>
      </c>
      <c r="M2034" s="153">
        <v>5.0000000000000001E-3</v>
      </c>
      <c r="N2034" s="128" t="s">
        <v>46</v>
      </c>
      <c r="O2034" s="155">
        <v>41607</v>
      </c>
      <c r="P2034" s="153">
        <v>1.2784774121E-2</v>
      </c>
      <c r="Q2034" s="153">
        <v>0.10928579215999999</v>
      </c>
      <c r="R2034" s="153">
        <v>0.13631455265</v>
      </c>
      <c r="S2034" s="153">
        <v>0.27445210816999999</v>
      </c>
      <c r="T2034" s="153">
        <v>0.44744424250999998</v>
      </c>
      <c r="U2034" s="153">
        <v>1.0479922013</v>
      </c>
      <c r="V2034" s="153">
        <v>1.0546918496000002</v>
      </c>
      <c r="W2034" s="153">
        <v>1.0237691268</v>
      </c>
      <c r="X2034" s="153">
        <v>1.0624048286000001</v>
      </c>
      <c r="Y2034" s="153">
        <v>1.0467963129</v>
      </c>
      <c r="Z2034" s="153">
        <v>1.7768748529000001E-3</v>
      </c>
      <c r="AA2034" s="153">
        <v>3.0607692630999998E-3</v>
      </c>
      <c r="AB2034" s="178">
        <v>1.8873009023</v>
      </c>
      <c r="AC2034" s="177">
        <v>1.7475494067999999</v>
      </c>
      <c r="AD2034" s="153">
        <v>-2.7787307968E-4</v>
      </c>
      <c r="AE2034" s="153">
        <v>-7.1263685278E-3</v>
      </c>
      <c r="AF2034" s="181">
        <v>3.1083813</v>
      </c>
      <c r="AG2034" s="180">
        <v>189532.89528999999</v>
      </c>
      <c r="AH2034" s="180">
        <v>27776.118620000001</v>
      </c>
      <c r="AI2034" s="128" t="s">
        <v>46</v>
      </c>
      <c r="AJ2034" s="128" t="s">
        <v>46</v>
      </c>
      <c r="AK2034" s="128" t="s">
        <v>46</v>
      </c>
    </row>
    <row r="2035" spans="1:37" ht="14.75" customHeight="1" x14ac:dyDescent="0.35">
      <c r="A2035" s="8"/>
      <c r="B2035" s="129">
        <v>49650409000142</v>
      </c>
      <c r="C2035" s="125" t="s">
        <v>9927</v>
      </c>
      <c r="D2035" s="122"/>
      <c r="E2035" s="126" t="s">
        <v>9928</v>
      </c>
      <c r="F2035" s="126" t="s">
        <v>163</v>
      </c>
      <c r="G2035" s="126" t="s">
        <v>3547</v>
      </c>
      <c r="H2035" s="127">
        <v>100</v>
      </c>
      <c r="I2035" s="127">
        <v>100</v>
      </c>
      <c r="J2035" s="127">
        <v>100</v>
      </c>
      <c r="K2035" s="126" t="s">
        <v>215</v>
      </c>
      <c r="L2035" s="126" t="s">
        <v>215</v>
      </c>
      <c r="M2035" s="153">
        <v>6.7000000000000002E-3</v>
      </c>
      <c r="N2035" s="128" t="s">
        <v>46</v>
      </c>
      <c r="O2035" s="155">
        <v>45034</v>
      </c>
      <c r="P2035" s="153">
        <v>1.2273904013000001E-2</v>
      </c>
      <c r="Q2035" s="153">
        <v>0.10544348119000001</v>
      </c>
      <c r="R2035" s="153">
        <v>0.13611117451999999</v>
      </c>
      <c r="S2035" s="153">
        <v>0.26743765742000003</v>
      </c>
      <c r="T2035" s="153" t="s">
        <v>46</v>
      </c>
      <c r="U2035" s="153">
        <v>1.0061152088999998</v>
      </c>
      <c r="V2035" s="153">
        <v>1.0176105971</v>
      </c>
      <c r="W2035" s="153">
        <v>1.0222416872</v>
      </c>
      <c r="X2035" s="153">
        <v>1.0352518714000001</v>
      </c>
      <c r="Y2035" s="153" t="s">
        <v>46</v>
      </c>
      <c r="Z2035" s="153">
        <v>1.7510765327999999E-3</v>
      </c>
      <c r="AA2035" s="153">
        <v>1.5296594417E-3</v>
      </c>
      <c r="AB2035" s="178">
        <v>1.6987802434999999</v>
      </c>
      <c r="AC2035" s="177">
        <v>1.5003070995000001</v>
      </c>
      <c r="AD2035" s="153">
        <v>0</v>
      </c>
      <c r="AE2035" s="153">
        <v>-2.5992800908000003E-4</v>
      </c>
      <c r="AF2035" s="181">
        <v>1.3388214700000001</v>
      </c>
      <c r="AG2035" s="180">
        <v>196971.08079000001</v>
      </c>
      <c r="AH2035" s="180">
        <v>73801.196590000007</v>
      </c>
      <c r="AI2035" s="128" t="s">
        <v>46</v>
      </c>
      <c r="AJ2035" s="128" t="s">
        <v>46</v>
      </c>
      <c r="AK2035" s="128" t="s">
        <v>46</v>
      </c>
    </row>
    <row r="2036" spans="1:37" ht="14.75" customHeight="1" x14ac:dyDescent="0.35">
      <c r="A2036" s="8"/>
      <c r="B2036" s="129">
        <v>27932683000171</v>
      </c>
      <c r="C2036" s="125" t="s">
        <v>9929</v>
      </c>
      <c r="D2036" s="122" t="s">
        <v>3401</v>
      </c>
      <c r="E2036" s="126" t="s">
        <v>9930</v>
      </c>
      <c r="F2036" s="126" t="s">
        <v>114</v>
      </c>
      <c r="G2036" s="126" t="s">
        <v>115</v>
      </c>
      <c r="H2036" s="127">
        <v>100000</v>
      </c>
      <c r="I2036" s="127">
        <v>10000</v>
      </c>
      <c r="J2036" s="127">
        <v>50000</v>
      </c>
      <c r="K2036" s="126" t="s">
        <v>9209</v>
      </c>
      <c r="L2036" s="126" t="s">
        <v>8313</v>
      </c>
      <c r="M2036" s="153">
        <v>2.1000000000000001E-2</v>
      </c>
      <c r="N2036" s="128" t="s">
        <v>9931</v>
      </c>
      <c r="O2036" s="155">
        <v>42942</v>
      </c>
      <c r="P2036" s="153">
        <v>2.0577691765999998E-2</v>
      </c>
      <c r="Q2036" s="153">
        <v>0.26693560705999997</v>
      </c>
      <c r="R2036" s="153">
        <v>0.18029355948</v>
      </c>
      <c r="S2036" s="153">
        <v>0.33942080834000005</v>
      </c>
      <c r="T2036" s="153">
        <v>0.56168144085000005</v>
      </c>
      <c r="U2036" s="153">
        <v>1.6867924524</v>
      </c>
      <c r="V2036" s="153">
        <v>2.5761336728999997</v>
      </c>
      <c r="W2036" s="153">
        <v>1.3540665788999999</v>
      </c>
      <c r="X2036" s="153">
        <v>1.3138988370000002</v>
      </c>
      <c r="Y2036" s="153">
        <v>1.3140543680999999</v>
      </c>
      <c r="Z2036" s="153">
        <v>0.14907594588</v>
      </c>
      <c r="AA2036" s="153">
        <v>0.21106533477</v>
      </c>
      <c r="AB2036" s="178">
        <v>0.35808430068000002</v>
      </c>
      <c r="AC2036" s="177">
        <v>0.65116074855999995</v>
      </c>
      <c r="AD2036" s="153">
        <v>-0.10142166952000001</v>
      </c>
      <c r="AE2036" s="153">
        <v>-0.46826113490999999</v>
      </c>
      <c r="AF2036" s="181">
        <v>4.5888653599999998</v>
      </c>
      <c r="AG2036" s="180">
        <v>137806.00792999999</v>
      </c>
      <c r="AH2036" s="180">
        <v>-5252.8195400000004</v>
      </c>
      <c r="AI2036" s="128" t="s">
        <v>46</v>
      </c>
      <c r="AJ2036" s="128" t="s">
        <v>46</v>
      </c>
      <c r="AK2036" s="128" t="s">
        <v>46</v>
      </c>
    </row>
    <row r="2037" spans="1:37" ht="14.75" customHeight="1" x14ac:dyDescent="0.35">
      <c r="A2037" s="8"/>
      <c r="B2037" s="129">
        <v>23565840000105</v>
      </c>
      <c r="C2037" s="125" t="s">
        <v>9932</v>
      </c>
      <c r="D2037" s="122" t="s">
        <v>3395</v>
      </c>
      <c r="E2037" s="126" t="s">
        <v>9933</v>
      </c>
      <c r="F2037" s="126" t="s">
        <v>163</v>
      </c>
      <c r="G2037" s="126" t="s">
        <v>3547</v>
      </c>
      <c r="H2037" s="127">
        <v>1000</v>
      </c>
      <c r="I2037" s="127">
        <v>1000</v>
      </c>
      <c r="J2037" s="127">
        <v>1000</v>
      </c>
      <c r="K2037" s="126" t="s">
        <v>214</v>
      </c>
      <c r="L2037" s="126" t="s">
        <v>3554</v>
      </c>
      <c r="M2037" s="153">
        <v>8.0000000000000002E-3</v>
      </c>
      <c r="N2037" s="128" t="s">
        <v>46</v>
      </c>
      <c r="O2037" s="155">
        <v>42458</v>
      </c>
      <c r="P2037" s="153">
        <v>1.0318430943000001E-2</v>
      </c>
      <c r="Q2037" s="153">
        <v>0.11170706964</v>
      </c>
      <c r="R2037" s="153">
        <v>0.13121296781</v>
      </c>
      <c r="S2037" s="153">
        <v>0.32627060802999996</v>
      </c>
      <c r="T2037" s="153">
        <v>0.50533516811000001</v>
      </c>
      <c r="U2037" s="153">
        <v>0.84582136970999999</v>
      </c>
      <c r="V2037" s="153">
        <v>1.0780590374000001</v>
      </c>
      <c r="W2037" s="153">
        <v>0.98545447189000002</v>
      </c>
      <c r="X2037" s="153">
        <v>1.2629943771000001</v>
      </c>
      <c r="Y2037" s="153">
        <v>1.182232199</v>
      </c>
      <c r="Z2037" s="153">
        <v>2.1144670950000003E-2</v>
      </c>
      <c r="AA2037" s="153">
        <v>2.7186527041000001E-2</v>
      </c>
      <c r="AB2037" s="178">
        <v>-7.0906503763999998E-2</v>
      </c>
      <c r="AC2037" s="177">
        <v>0.32624627229999997</v>
      </c>
      <c r="AD2037" s="153">
        <v>-1.1233980072000001E-2</v>
      </c>
      <c r="AE2037" s="153">
        <v>-5.2393337649999996E-2</v>
      </c>
      <c r="AF2037" s="181">
        <v>2473.8567686000001</v>
      </c>
      <c r="AG2037" s="180">
        <v>999855.72835999995</v>
      </c>
      <c r="AH2037" s="180">
        <v>175674.52363000001</v>
      </c>
      <c r="AI2037" s="128" t="s">
        <v>46</v>
      </c>
      <c r="AJ2037" s="128" t="s">
        <v>46</v>
      </c>
      <c r="AK2037" s="128" t="s">
        <v>46</v>
      </c>
    </row>
    <row r="2038" spans="1:37" ht="14.75" customHeight="1" x14ac:dyDescent="0.35">
      <c r="A2038" s="8"/>
      <c r="B2038" s="129">
        <v>27717045000138</v>
      </c>
      <c r="C2038" s="125" t="s">
        <v>9934</v>
      </c>
      <c r="D2038" s="122" t="s">
        <v>3395</v>
      </c>
      <c r="E2038" s="126" t="s">
        <v>9933</v>
      </c>
      <c r="F2038" s="126" t="s">
        <v>163</v>
      </c>
      <c r="G2038" s="126" t="s">
        <v>3547</v>
      </c>
      <c r="H2038" s="127">
        <v>100</v>
      </c>
      <c r="I2038" s="127">
        <v>100</v>
      </c>
      <c r="J2038" s="127">
        <v>100</v>
      </c>
      <c r="K2038" s="126" t="s">
        <v>224</v>
      </c>
      <c r="L2038" s="126" t="s">
        <v>3378</v>
      </c>
      <c r="M2038" s="153">
        <v>2E-3</v>
      </c>
      <c r="N2038" s="128" t="s">
        <v>46</v>
      </c>
      <c r="O2038" s="155">
        <v>42962</v>
      </c>
      <c r="P2038" s="153">
        <v>1.2377691586E-2</v>
      </c>
      <c r="Q2038" s="153">
        <v>0.11606047845999999</v>
      </c>
      <c r="R2038" s="153">
        <v>0.13655691794000002</v>
      </c>
      <c r="S2038" s="153">
        <v>0.33306350274000002</v>
      </c>
      <c r="T2038" s="153">
        <v>0.50830063420000005</v>
      </c>
      <c r="U2038" s="153">
        <v>1.0146228733</v>
      </c>
      <c r="V2038" s="153">
        <v>1.1200727768999998</v>
      </c>
      <c r="W2038" s="153">
        <v>1.0255893733999999</v>
      </c>
      <c r="X2038" s="153">
        <v>1.2892896904</v>
      </c>
      <c r="Y2038" s="153">
        <v>1.1891699103</v>
      </c>
      <c r="Z2038" s="153">
        <v>1.9667003424999999E-2</v>
      </c>
      <c r="AA2038" s="153">
        <v>1.4414919805999999E-2</v>
      </c>
      <c r="AB2038" s="178">
        <v>0.16404494111000001</v>
      </c>
      <c r="AC2038" s="177">
        <v>0.46115047380000002</v>
      </c>
      <c r="AD2038" s="153">
        <v>-9.6703082146E-3</v>
      </c>
      <c r="AE2038" s="153">
        <v>-5.2842459538999999E-2</v>
      </c>
      <c r="AF2038" s="181">
        <v>2037.4643367000001</v>
      </c>
      <c r="AG2038" s="180">
        <v>274659.07300999999</v>
      </c>
      <c r="AH2038" s="180">
        <v>18031.224330000001</v>
      </c>
      <c r="AI2038" s="128" t="s">
        <v>46</v>
      </c>
      <c r="AJ2038" s="128" t="s">
        <v>46</v>
      </c>
      <c r="AK2038" s="128" t="s">
        <v>46</v>
      </c>
    </row>
    <row r="2039" spans="1:37" ht="14.75" customHeight="1" x14ac:dyDescent="0.35">
      <c r="A2039" s="8"/>
      <c r="B2039" s="129">
        <v>44982118000138</v>
      </c>
      <c r="C2039" s="125" t="s">
        <v>9935</v>
      </c>
      <c r="D2039" s="122"/>
      <c r="E2039" s="126" t="s">
        <v>9936</v>
      </c>
      <c r="F2039" s="126" t="s">
        <v>163</v>
      </c>
      <c r="G2039" s="126" t="s">
        <v>3547</v>
      </c>
      <c r="H2039" s="127" t="s">
        <v>46</v>
      </c>
      <c r="I2039" s="127" t="s">
        <v>46</v>
      </c>
      <c r="J2039" s="127" t="s">
        <v>46</v>
      </c>
      <c r="K2039" s="126" t="s">
        <v>215</v>
      </c>
      <c r="L2039" s="126" t="s">
        <v>215</v>
      </c>
      <c r="M2039" s="153">
        <v>1.0500000000000001E-2</v>
      </c>
      <c r="N2039" s="128" t="s">
        <v>3553</v>
      </c>
      <c r="O2039" s="155">
        <v>44888</v>
      </c>
      <c r="P2039" s="153">
        <v>5.9542888393000004E-3</v>
      </c>
      <c r="Q2039" s="153">
        <v>4.0123781760000005E-2</v>
      </c>
      <c r="R2039" s="153">
        <v>-5.7804174448000002E-3</v>
      </c>
      <c r="S2039" s="153">
        <v>-4.7526105940999999E-2</v>
      </c>
      <c r="T2039" s="153" t="s">
        <v>46</v>
      </c>
      <c r="U2039" s="153">
        <v>0.48808435794999999</v>
      </c>
      <c r="V2039" s="153">
        <v>0.38722531779999997</v>
      </c>
      <c r="W2039" s="153">
        <v>-4.3412921109999995E-2</v>
      </c>
      <c r="X2039" s="153">
        <v>-0.18397368042000001</v>
      </c>
      <c r="Y2039" s="153" t="s">
        <v>46</v>
      </c>
      <c r="Z2039" s="153">
        <v>6.5820087600999999E-2</v>
      </c>
      <c r="AA2039" s="153">
        <v>5.7902043308999999E-2</v>
      </c>
      <c r="AB2039" s="178">
        <v>-1.8425961187</v>
      </c>
      <c r="AC2039" s="177">
        <v>-2.0522156640000002</v>
      </c>
      <c r="AD2039" s="153">
        <v>-7.3411882469000003E-2</v>
      </c>
      <c r="AE2039" s="153">
        <v>-0.12815825384000001</v>
      </c>
      <c r="AF2039" s="181">
        <v>93.38822519</v>
      </c>
      <c r="AG2039" s="180">
        <v>158825.44797000001</v>
      </c>
      <c r="AH2039" s="180">
        <v>0</v>
      </c>
      <c r="AI2039" s="128" t="s">
        <v>46</v>
      </c>
      <c r="AJ2039" s="128" t="s">
        <v>46</v>
      </c>
      <c r="AK2039" s="128" t="s">
        <v>46</v>
      </c>
    </row>
    <row r="2040" spans="1:37" ht="14.75" customHeight="1" x14ac:dyDescent="0.35">
      <c r="A2040" s="8"/>
      <c r="B2040" s="129">
        <v>60022798000102</v>
      </c>
      <c r="C2040" s="125" t="s">
        <v>9937</v>
      </c>
      <c r="D2040" s="122"/>
      <c r="E2040" s="126" t="s">
        <v>9936</v>
      </c>
      <c r="F2040" s="126" t="s">
        <v>163</v>
      </c>
      <c r="G2040" s="126" t="s">
        <v>4397</v>
      </c>
      <c r="H2040" s="127" t="s">
        <v>46</v>
      </c>
      <c r="I2040" s="127" t="s">
        <v>46</v>
      </c>
      <c r="J2040" s="127" t="s">
        <v>46</v>
      </c>
      <c r="K2040" s="126" t="s">
        <v>46</v>
      </c>
      <c r="L2040" s="126" t="s">
        <v>46</v>
      </c>
      <c r="M2040" s="153">
        <v>1.2500000000000001E-2</v>
      </c>
      <c r="N2040" s="128" t="s">
        <v>46</v>
      </c>
      <c r="O2040" s="155">
        <v>45783</v>
      </c>
      <c r="P2040" s="153" t="s">
        <v>46</v>
      </c>
      <c r="Q2040" s="153" t="s">
        <v>46</v>
      </c>
      <c r="R2040" s="153" t="s">
        <v>46</v>
      </c>
      <c r="S2040" s="153" t="s">
        <v>46</v>
      </c>
      <c r="T2040" s="153" t="s">
        <v>46</v>
      </c>
      <c r="U2040" s="153" t="s">
        <v>46</v>
      </c>
      <c r="V2040" s="153" t="s">
        <v>46</v>
      </c>
      <c r="W2040" s="153" t="s">
        <v>46</v>
      </c>
      <c r="X2040" s="153" t="s">
        <v>46</v>
      </c>
      <c r="Y2040" s="153" t="s">
        <v>46</v>
      </c>
      <c r="Z2040" s="153" t="s">
        <v>46</v>
      </c>
      <c r="AA2040" s="153">
        <v>3.4089438312000002E-2</v>
      </c>
      <c r="AB2040" s="178" t="s">
        <v>46</v>
      </c>
      <c r="AC2040" s="177">
        <v>-2.8697302229999999</v>
      </c>
      <c r="AD2040" s="153">
        <v>-1.2152060351000001E-2</v>
      </c>
      <c r="AE2040" s="153">
        <v>-1.2152060351000001E-2</v>
      </c>
      <c r="AF2040" s="181">
        <v>101.49453753</v>
      </c>
      <c r="AG2040" s="180">
        <v>164328.79076999999</v>
      </c>
      <c r="AH2040" s="180">
        <v>76461.5</v>
      </c>
      <c r="AI2040" s="128" t="s">
        <v>46</v>
      </c>
      <c r="AJ2040" s="128" t="s">
        <v>46</v>
      </c>
      <c r="AK2040" s="128" t="s">
        <v>46</v>
      </c>
    </row>
    <row r="2041" spans="1:37" ht="14.75" customHeight="1" x14ac:dyDescent="0.35">
      <c r="A2041" s="8"/>
      <c r="B2041" s="129">
        <v>55897551000191</v>
      </c>
      <c r="C2041" s="125" t="s">
        <v>9938</v>
      </c>
      <c r="D2041" s="122"/>
      <c r="E2041" s="126" t="s">
        <v>9911</v>
      </c>
      <c r="F2041" s="126" t="s">
        <v>163</v>
      </c>
      <c r="G2041" s="126" t="s">
        <v>6644</v>
      </c>
      <c r="H2041" s="127" t="s">
        <v>46</v>
      </c>
      <c r="I2041" s="127" t="s">
        <v>46</v>
      </c>
      <c r="J2041" s="127" t="s">
        <v>46</v>
      </c>
      <c r="K2041" s="126" t="s">
        <v>215</v>
      </c>
      <c r="L2041" s="126" t="s">
        <v>215</v>
      </c>
      <c r="M2041" s="153">
        <v>1.5E-3</v>
      </c>
      <c r="N2041" s="128" t="s">
        <v>46</v>
      </c>
      <c r="O2041" s="155">
        <v>45488</v>
      </c>
      <c r="P2041" s="153">
        <v>9.1236425960000006E-3</v>
      </c>
      <c r="Q2041" s="153">
        <v>9.845336228700001E-2</v>
      </c>
      <c r="R2041" s="153">
        <v>0.12664022469</v>
      </c>
      <c r="S2041" s="153" t="s">
        <v>46</v>
      </c>
      <c r="T2041" s="153" t="s">
        <v>46</v>
      </c>
      <c r="U2041" s="153">
        <v>0.74788230111000009</v>
      </c>
      <c r="V2041" s="153">
        <v>0.95015057971000005</v>
      </c>
      <c r="W2041" s="153">
        <v>0.95111159991999994</v>
      </c>
      <c r="X2041" s="153" t="s">
        <v>46</v>
      </c>
      <c r="Y2041" s="153" t="s">
        <v>46</v>
      </c>
      <c r="Z2041" s="153">
        <v>1.3665458050000001E-3</v>
      </c>
      <c r="AA2041" s="153">
        <v>1.4184710285999999E-3</v>
      </c>
      <c r="AB2041" s="178">
        <v>-4.5657053205000002</v>
      </c>
      <c r="AC2041" s="177">
        <v>-4.4301736344</v>
      </c>
      <c r="AD2041" s="153">
        <v>-3.7314620142999999E-4</v>
      </c>
      <c r="AE2041" s="153">
        <v>-3.7314620142999999E-4</v>
      </c>
      <c r="AF2041" s="181">
        <v>1.15045376</v>
      </c>
      <c r="AG2041" s="180">
        <v>178927.12362</v>
      </c>
      <c r="AH2041" s="180">
        <v>-118363.11116</v>
      </c>
      <c r="AI2041" s="128">
        <v>0</v>
      </c>
      <c r="AJ2041" s="128">
        <v>0</v>
      </c>
      <c r="AK2041" s="128">
        <v>0</v>
      </c>
    </row>
    <row r="2042" spans="1:37" ht="14.75" customHeight="1" x14ac:dyDescent="0.35">
      <c r="A2042" s="8"/>
      <c r="B2042" s="129">
        <v>37844389000161</v>
      </c>
      <c r="C2042" s="125" t="s">
        <v>9939</v>
      </c>
      <c r="D2042" s="122"/>
      <c r="E2042" s="126" t="s">
        <v>9930</v>
      </c>
      <c r="F2042" s="126" t="s">
        <v>114</v>
      </c>
      <c r="G2042" s="126" t="s">
        <v>7496</v>
      </c>
      <c r="H2042" s="127" t="s">
        <v>46</v>
      </c>
      <c r="I2042" s="127" t="s">
        <v>46</v>
      </c>
      <c r="J2042" s="127" t="s">
        <v>46</v>
      </c>
      <c r="K2042" s="126" t="s">
        <v>269</v>
      </c>
      <c r="L2042" s="126" t="s">
        <v>7433</v>
      </c>
      <c r="M2042" s="153">
        <v>0.02</v>
      </c>
      <c r="N2042" s="128" t="s">
        <v>9940</v>
      </c>
      <c r="O2042" s="155">
        <v>44407</v>
      </c>
      <c r="P2042" s="153">
        <v>2.1220711956999996E-2</v>
      </c>
      <c r="Q2042" s="153">
        <v>0.27264837289999999</v>
      </c>
      <c r="R2042" s="153">
        <v>0.18549127583</v>
      </c>
      <c r="S2042" s="153">
        <v>0.34257367019999996</v>
      </c>
      <c r="T2042" s="153">
        <v>0.57702703496999996</v>
      </c>
      <c r="U2042" s="153">
        <v>1.7395020379999999</v>
      </c>
      <c r="V2042" s="153">
        <v>2.6312662519000001</v>
      </c>
      <c r="W2042" s="153">
        <v>1.3931032146000002</v>
      </c>
      <c r="X2042" s="153">
        <v>1.3261035735</v>
      </c>
      <c r="Y2042" s="153">
        <v>1.3499554029</v>
      </c>
      <c r="Z2042" s="153">
        <v>0.14996730009000001</v>
      </c>
      <c r="AA2042" s="153">
        <v>0.16642159824</v>
      </c>
      <c r="AB2042" s="178">
        <v>0.3879449579</v>
      </c>
      <c r="AC2042" s="177">
        <v>3.8569110597000002E-2</v>
      </c>
      <c r="AD2042" s="153">
        <v>-0.10251500164999999</v>
      </c>
      <c r="AE2042" s="153">
        <v>-0.16343012256</v>
      </c>
      <c r="AF2042" s="181">
        <v>1.54853156</v>
      </c>
      <c r="AG2042" s="180">
        <v>436711.41454999999</v>
      </c>
      <c r="AH2042" s="180">
        <v>95655.052460000006</v>
      </c>
      <c r="AI2042" s="128" t="s">
        <v>46</v>
      </c>
      <c r="AJ2042" s="128" t="s">
        <v>46</v>
      </c>
      <c r="AK2042" s="128" t="s">
        <v>46</v>
      </c>
    </row>
    <row r="2043" spans="1:37" ht="14.75" customHeight="1" x14ac:dyDescent="0.35">
      <c r="A2043" s="8"/>
      <c r="B2043" s="129">
        <v>10500884000105</v>
      </c>
      <c r="C2043" s="125" t="s">
        <v>9941</v>
      </c>
      <c r="D2043" s="122" t="s">
        <v>3401</v>
      </c>
      <c r="E2043" s="126" t="s">
        <v>9930</v>
      </c>
      <c r="F2043" s="126" t="s">
        <v>114</v>
      </c>
      <c r="G2043" s="126" t="s">
        <v>115</v>
      </c>
      <c r="H2043" s="127">
        <v>5000</v>
      </c>
      <c r="I2043" s="127">
        <v>1000</v>
      </c>
      <c r="J2043" s="127">
        <v>5000</v>
      </c>
      <c r="K2043" s="126" t="s">
        <v>7629</v>
      </c>
      <c r="L2043" s="126" t="s">
        <v>7601</v>
      </c>
      <c r="M2043" s="153">
        <v>1.8500000000000003E-2</v>
      </c>
      <c r="N2043" s="128" t="s">
        <v>9942</v>
      </c>
      <c r="O2043" s="155">
        <v>40968</v>
      </c>
      <c r="P2043" s="153">
        <v>2.0776265172E-2</v>
      </c>
      <c r="Q2043" s="153">
        <v>0.27296443395000003</v>
      </c>
      <c r="R2043" s="153">
        <v>0.18681399094000001</v>
      </c>
      <c r="S2043" s="153">
        <v>0.34622481215000001</v>
      </c>
      <c r="T2043" s="153">
        <v>0.57721644331999999</v>
      </c>
      <c r="U2043" s="153">
        <v>1.7030698914000002</v>
      </c>
      <c r="V2043" s="153">
        <v>2.6343164838000002</v>
      </c>
      <c r="W2043" s="153">
        <v>1.4030372595</v>
      </c>
      <c r="X2043" s="153">
        <v>1.3402371536000002</v>
      </c>
      <c r="Y2043" s="153">
        <v>1.350398524</v>
      </c>
      <c r="Z2043" s="153">
        <v>0.14948659050999999</v>
      </c>
      <c r="AA2043" s="153">
        <v>0.19096282383999999</v>
      </c>
      <c r="AB2043" s="178">
        <v>0.39656792451</v>
      </c>
      <c r="AC2043" s="177">
        <v>0.36379495166999998</v>
      </c>
      <c r="AD2043" s="153">
        <v>-0.10130452471</v>
      </c>
      <c r="AE2043" s="153">
        <v>-0.47615913176000002</v>
      </c>
      <c r="AF2043" s="181">
        <v>24.975745589999999</v>
      </c>
      <c r="AG2043" s="180">
        <v>2172374.6549</v>
      </c>
      <c r="AH2043" s="180">
        <v>-76557.230119999993</v>
      </c>
      <c r="AI2043" s="128" t="s">
        <v>46</v>
      </c>
      <c r="AJ2043" s="128" t="s">
        <v>46</v>
      </c>
      <c r="AK2043" s="128" t="s">
        <v>46</v>
      </c>
    </row>
    <row r="2044" spans="1:37" ht="14.75" customHeight="1" x14ac:dyDescent="0.35">
      <c r="A2044" s="8"/>
      <c r="B2044" s="129">
        <v>40674516000136</v>
      </c>
      <c r="C2044" s="125" t="s">
        <v>9943</v>
      </c>
      <c r="D2044" s="122"/>
      <c r="E2044" s="126" t="s">
        <v>9930</v>
      </c>
      <c r="F2044" s="126" t="s">
        <v>114</v>
      </c>
      <c r="G2044" s="126" t="s">
        <v>4426</v>
      </c>
      <c r="H2044" s="127">
        <v>5000</v>
      </c>
      <c r="I2044" s="127">
        <v>5000</v>
      </c>
      <c r="J2044" s="127">
        <v>1000</v>
      </c>
      <c r="K2044" s="126" t="s">
        <v>7629</v>
      </c>
      <c r="L2044" s="126" t="s">
        <v>7601</v>
      </c>
      <c r="M2044" s="153">
        <v>1.3500000000000002E-2</v>
      </c>
      <c r="N2044" s="128" t="s">
        <v>46</v>
      </c>
      <c r="O2044" s="155">
        <v>44326</v>
      </c>
      <c r="P2044" s="153">
        <v>-2.0123202886999998E-2</v>
      </c>
      <c r="Q2044" s="153">
        <v>-5.9789964499000002E-2</v>
      </c>
      <c r="R2044" s="153">
        <v>4.5570021450000005E-2</v>
      </c>
      <c r="S2044" s="153">
        <v>0.43600237210999998</v>
      </c>
      <c r="T2044" s="153">
        <v>0.70799899135</v>
      </c>
      <c r="U2044" s="153">
        <v>-1.6495371363000002</v>
      </c>
      <c r="V2044" s="153">
        <v>-0.57701908914</v>
      </c>
      <c r="W2044" s="153">
        <v>0.34224651852999999</v>
      </c>
      <c r="X2044" s="153">
        <v>1.687766323</v>
      </c>
      <c r="Y2044" s="153">
        <v>1.6563644435</v>
      </c>
      <c r="Z2044" s="153">
        <v>0.20365528176000003</v>
      </c>
      <c r="AA2044" s="153">
        <v>0.19391664892000002</v>
      </c>
      <c r="AB2044" s="178">
        <v>-0.28605215863</v>
      </c>
      <c r="AC2044" s="177">
        <v>-4.2542416404E-2</v>
      </c>
      <c r="AD2044" s="153">
        <v>-0.20017839987</v>
      </c>
      <c r="AE2044" s="153">
        <v>-0.27132931436000002</v>
      </c>
      <c r="AF2044" s="181">
        <v>1.4302716600000001</v>
      </c>
      <c r="AG2044" s="180">
        <v>81615.16257</v>
      </c>
      <c r="AH2044" s="180">
        <v>-1774.19903</v>
      </c>
      <c r="AI2044" s="128" t="s">
        <v>46</v>
      </c>
      <c r="AJ2044" s="128" t="s">
        <v>46</v>
      </c>
      <c r="AK2044" s="128" t="s">
        <v>46</v>
      </c>
    </row>
    <row r="2045" spans="1:37" ht="14.75" customHeight="1" x14ac:dyDescent="0.35">
      <c r="A2045" s="8"/>
      <c r="B2045" s="129">
        <v>52070019000108</v>
      </c>
      <c r="C2045" s="125" t="s">
        <v>9944</v>
      </c>
      <c r="D2045" s="122"/>
      <c r="E2045" s="126" t="s">
        <v>9930</v>
      </c>
      <c r="F2045" s="126" t="s">
        <v>114</v>
      </c>
      <c r="G2045" s="126" t="s">
        <v>115</v>
      </c>
      <c r="H2045" s="127">
        <v>5000</v>
      </c>
      <c r="I2045" s="127">
        <v>5000</v>
      </c>
      <c r="J2045" s="127">
        <v>1000</v>
      </c>
      <c r="K2045" s="126" t="s">
        <v>7629</v>
      </c>
      <c r="L2045" s="126" t="s">
        <v>7601</v>
      </c>
      <c r="M2045" s="153">
        <v>1.8500000000000003E-2</v>
      </c>
      <c r="N2045" s="128" t="s">
        <v>9166</v>
      </c>
      <c r="O2045" s="155">
        <v>45198</v>
      </c>
      <c r="P2045" s="153">
        <v>2.1203452328E-2</v>
      </c>
      <c r="Q2045" s="153">
        <v>0.27860555842000001</v>
      </c>
      <c r="R2045" s="153">
        <v>0.18818408366</v>
      </c>
      <c r="S2045" s="153">
        <v>0.34996768</v>
      </c>
      <c r="T2045" s="153">
        <v>0.58160153074999998</v>
      </c>
      <c r="U2045" s="153">
        <v>1.7380872335000002</v>
      </c>
      <c r="V2045" s="153">
        <v>2.6887576685000001</v>
      </c>
      <c r="W2045" s="153">
        <v>1.4133271266</v>
      </c>
      <c r="X2045" s="153">
        <v>1.3547258048000002</v>
      </c>
      <c r="Y2045" s="153">
        <v>1.3606574409999999</v>
      </c>
      <c r="Z2045" s="153">
        <v>0.15181023067999999</v>
      </c>
      <c r="AA2045" s="153">
        <v>0.18582905112999998</v>
      </c>
      <c r="AB2045" s="178">
        <v>0.4010603861</v>
      </c>
      <c r="AC2045" s="177">
        <v>0.67081743674000005</v>
      </c>
      <c r="AD2045" s="153">
        <v>-0.1056795556</v>
      </c>
      <c r="AE2045" s="153">
        <v>-0.47615913144999999</v>
      </c>
      <c r="AF2045" s="181">
        <v>1.34996768</v>
      </c>
      <c r="AG2045" s="180">
        <v>218404.37572000001</v>
      </c>
      <c r="AH2045" s="180">
        <v>-33834.442459999998</v>
      </c>
      <c r="AI2045" s="128" t="s">
        <v>46</v>
      </c>
      <c r="AJ2045" s="128" t="s">
        <v>46</v>
      </c>
      <c r="AK2045" s="128" t="s">
        <v>46</v>
      </c>
    </row>
    <row r="2046" spans="1:37" ht="14.75" customHeight="1" x14ac:dyDescent="0.35">
      <c r="A2046" s="8"/>
      <c r="B2046" s="129">
        <v>58054338000106</v>
      </c>
      <c r="C2046" s="125" t="s">
        <v>9945</v>
      </c>
      <c r="D2046" s="122"/>
      <c r="E2046" s="126" t="s">
        <v>8813</v>
      </c>
      <c r="F2046" s="126" t="s">
        <v>163</v>
      </c>
      <c r="G2046" s="126" t="s">
        <v>3547</v>
      </c>
      <c r="H2046" s="127" t="s">
        <v>46</v>
      </c>
      <c r="I2046" s="127" t="s">
        <v>46</v>
      </c>
      <c r="J2046" s="127" t="s">
        <v>46</v>
      </c>
      <c r="K2046" s="126" t="s">
        <v>7601</v>
      </c>
      <c r="L2046" s="126" t="s">
        <v>214</v>
      </c>
      <c r="M2046" s="153">
        <v>6.8999999999999999E-3</v>
      </c>
      <c r="N2046" s="128" t="s">
        <v>46</v>
      </c>
      <c r="O2046" s="155">
        <v>45642</v>
      </c>
      <c r="P2046" s="153">
        <v>2.7333694672000003E-2</v>
      </c>
      <c r="Q2046" s="153">
        <v>0.14021829942</v>
      </c>
      <c r="R2046" s="153" t="s">
        <v>46</v>
      </c>
      <c r="S2046" s="153" t="s">
        <v>46</v>
      </c>
      <c r="T2046" s="153" t="s">
        <v>46</v>
      </c>
      <c r="U2046" s="153">
        <v>2.2405948340999999</v>
      </c>
      <c r="V2046" s="153">
        <v>1.3532143077000001</v>
      </c>
      <c r="W2046" s="153" t="s">
        <v>46</v>
      </c>
      <c r="X2046" s="153" t="s">
        <v>46</v>
      </c>
      <c r="Y2046" s="153" t="s">
        <v>46</v>
      </c>
      <c r="Z2046" s="153" t="s">
        <v>46</v>
      </c>
      <c r="AA2046" s="153">
        <v>1.0742513576999999E-2</v>
      </c>
      <c r="AB2046" s="178" t="s">
        <v>46</v>
      </c>
      <c r="AC2046" s="177">
        <v>3.7439958491000001</v>
      </c>
      <c r="AD2046" s="153">
        <v>-1.1044968178E-3</v>
      </c>
      <c r="AE2046" s="153">
        <v>-1.1044968178E-3</v>
      </c>
      <c r="AF2046" s="181">
        <v>1.1431254</v>
      </c>
      <c r="AG2046" s="180">
        <v>98149.936860000002</v>
      </c>
      <c r="AH2046" s="180">
        <v>32634.308959999998</v>
      </c>
      <c r="AI2046" s="128" t="s">
        <v>46</v>
      </c>
      <c r="AJ2046" s="128" t="s">
        <v>46</v>
      </c>
      <c r="AK2046" s="128" t="s">
        <v>46</v>
      </c>
    </row>
    <row r="2047" spans="1:37" ht="14.75" customHeight="1" x14ac:dyDescent="0.35">
      <c r="A2047" s="8"/>
      <c r="B2047" s="129">
        <v>41300683000180</v>
      </c>
      <c r="C2047" s="125" t="s">
        <v>9946</v>
      </c>
      <c r="D2047" s="122"/>
      <c r="E2047" s="126" t="s">
        <v>8813</v>
      </c>
      <c r="F2047" s="126" t="s">
        <v>163</v>
      </c>
      <c r="G2047" s="126" t="s">
        <v>3547</v>
      </c>
      <c r="H2047" s="127">
        <v>20000</v>
      </c>
      <c r="I2047" s="127">
        <v>5000</v>
      </c>
      <c r="J2047" s="127">
        <v>5000</v>
      </c>
      <c r="K2047" s="126" t="s">
        <v>7601</v>
      </c>
      <c r="L2047" s="126" t="s">
        <v>214</v>
      </c>
      <c r="M2047" s="153">
        <v>6.5000000000000006E-3</v>
      </c>
      <c r="N2047" s="128" t="s">
        <v>9947</v>
      </c>
      <c r="O2047" s="155">
        <v>44383</v>
      </c>
      <c r="P2047" s="153">
        <v>1.8434876297999999E-2</v>
      </c>
      <c r="Q2047" s="153">
        <v>0.12835250077999999</v>
      </c>
      <c r="R2047" s="153">
        <v>0.10154059604</v>
      </c>
      <c r="S2047" s="153">
        <v>0.20317264804000001</v>
      </c>
      <c r="T2047" s="153">
        <v>0.30980153781999997</v>
      </c>
      <c r="U2047" s="153">
        <v>1.5111418012</v>
      </c>
      <c r="V2047" s="153">
        <v>1.2387002352000001</v>
      </c>
      <c r="W2047" s="153">
        <v>0.76260476475000005</v>
      </c>
      <c r="X2047" s="153">
        <v>0.78648185203999998</v>
      </c>
      <c r="Y2047" s="153">
        <v>0.72478104920000008</v>
      </c>
      <c r="Z2047" s="153">
        <v>4.3291482967E-2</v>
      </c>
      <c r="AA2047" s="153">
        <v>4.3174867829999998E-2</v>
      </c>
      <c r="AB2047" s="178">
        <v>-0.62698873076999995</v>
      </c>
      <c r="AC2047" s="177">
        <v>-0.71456422337000003</v>
      </c>
      <c r="AD2047" s="153">
        <v>-3.7862347839999998E-2</v>
      </c>
      <c r="AE2047" s="153">
        <v>-4.4345385144E-2</v>
      </c>
      <c r="AF2047" s="181">
        <v>1.3978147000000001</v>
      </c>
      <c r="AG2047" s="180">
        <v>92268.041089999999</v>
      </c>
      <c r="AH2047" s="180">
        <v>4638.8299399999996</v>
      </c>
      <c r="AI2047" s="128" t="s">
        <v>46</v>
      </c>
      <c r="AJ2047" s="128" t="s">
        <v>46</v>
      </c>
      <c r="AK2047" s="128" t="s">
        <v>46</v>
      </c>
    </row>
    <row r="2048" spans="1:37" ht="14.75" customHeight="1" x14ac:dyDescent="0.35">
      <c r="A2048" s="8"/>
      <c r="B2048" s="129">
        <v>32138958000130</v>
      </c>
      <c r="C2048" s="125" t="s">
        <v>9948</v>
      </c>
      <c r="D2048" s="122" t="s">
        <v>3393</v>
      </c>
      <c r="E2048" s="126" t="s">
        <v>8813</v>
      </c>
      <c r="F2048" s="126" t="s">
        <v>114</v>
      </c>
      <c r="G2048" s="126" t="s">
        <v>4426</v>
      </c>
      <c r="H2048" s="127">
        <v>20000</v>
      </c>
      <c r="I2048" s="127">
        <v>5000</v>
      </c>
      <c r="J2048" s="127">
        <v>5000</v>
      </c>
      <c r="K2048" s="126" t="s">
        <v>3378</v>
      </c>
      <c r="L2048" s="126" t="s">
        <v>7460</v>
      </c>
      <c r="M2048" s="153">
        <v>1.04E-2</v>
      </c>
      <c r="N2048" s="128" t="s">
        <v>3415</v>
      </c>
      <c r="O2048" s="155">
        <v>43473</v>
      </c>
      <c r="P2048" s="153">
        <v>1.7124688892999999E-2</v>
      </c>
      <c r="Q2048" s="153">
        <v>0.25144930142999999</v>
      </c>
      <c r="R2048" s="153">
        <v>0.12757262996999999</v>
      </c>
      <c r="S2048" s="153">
        <v>0.20629865480999998</v>
      </c>
      <c r="T2048" s="153">
        <v>0.21878589492</v>
      </c>
      <c r="U2048" s="153">
        <v>1.4037432528</v>
      </c>
      <c r="V2048" s="153">
        <v>2.4266789266999997</v>
      </c>
      <c r="W2048" s="153">
        <v>0.95811428390000009</v>
      </c>
      <c r="X2048" s="153">
        <v>0.79858263245000005</v>
      </c>
      <c r="Y2048" s="153">
        <v>0.51184984937</v>
      </c>
      <c r="Z2048" s="153">
        <v>0.16059605852</v>
      </c>
      <c r="AA2048" s="153">
        <v>0.21866744673999999</v>
      </c>
      <c r="AB2048" s="178">
        <v>4.9657588907999997E-2</v>
      </c>
      <c r="AC2048" s="177">
        <v>-6.4200117752000005E-2</v>
      </c>
      <c r="AD2048" s="153">
        <v>-0.11483527914</v>
      </c>
      <c r="AE2048" s="153">
        <v>-0.44512880957999995</v>
      </c>
      <c r="AF2048" s="181">
        <v>1.3704794</v>
      </c>
      <c r="AG2048" s="180">
        <v>32017.978719999999</v>
      </c>
      <c r="AH2048" s="180">
        <v>-3871.8483799999999</v>
      </c>
      <c r="AI2048" s="128" t="s">
        <v>46</v>
      </c>
      <c r="AJ2048" s="128" t="s">
        <v>46</v>
      </c>
      <c r="AK2048" s="128" t="s">
        <v>46</v>
      </c>
    </row>
    <row r="2049" spans="1:37" ht="14.75" customHeight="1" x14ac:dyDescent="0.35">
      <c r="A2049" s="8"/>
      <c r="B2049" s="129">
        <v>33768955000142</v>
      </c>
      <c r="C2049" s="125" t="s">
        <v>9949</v>
      </c>
      <c r="D2049" s="122" t="s">
        <v>3395</v>
      </c>
      <c r="E2049" s="126" t="s">
        <v>8813</v>
      </c>
      <c r="F2049" s="126" t="s">
        <v>163</v>
      </c>
      <c r="G2049" s="126" t="s">
        <v>3547</v>
      </c>
      <c r="H2049" s="127">
        <v>20000</v>
      </c>
      <c r="I2049" s="127">
        <v>5000</v>
      </c>
      <c r="J2049" s="127">
        <v>5000</v>
      </c>
      <c r="K2049" s="126" t="s">
        <v>7601</v>
      </c>
      <c r="L2049" s="126" t="s">
        <v>214</v>
      </c>
      <c r="M2049" s="153">
        <v>6.5000000000000006E-3</v>
      </c>
      <c r="N2049" s="128" t="s">
        <v>46</v>
      </c>
      <c r="O2049" s="155">
        <v>43754</v>
      </c>
      <c r="P2049" s="153">
        <v>2.3404920195000001E-2</v>
      </c>
      <c r="Q2049" s="153">
        <v>0.13557673328</v>
      </c>
      <c r="R2049" s="153">
        <v>0.15344814558</v>
      </c>
      <c r="S2049" s="153">
        <v>0.30897890477000001</v>
      </c>
      <c r="T2049" s="153">
        <v>0.47777028197999999</v>
      </c>
      <c r="U2049" s="153">
        <v>1.9185457331</v>
      </c>
      <c r="V2049" s="153">
        <v>1.3084196287000001</v>
      </c>
      <c r="W2049" s="153">
        <v>1.1524482967</v>
      </c>
      <c r="X2049" s="153">
        <v>1.1960581485999999</v>
      </c>
      <c r="Y2049" s="153">
        <v>1.1177441167</v>
      </c>
      <c r="Z2049" s="153">
        <v>1.2098658304000001E-2</v>
      </c>
      <c r="AA2049" s="153">
        <v>1.1355206040000001E-2</v>
      </c>
      <c r="AB2049" s="178">
        <v>1.516881937</v>
      </c>
      <c r="AC2049" s="177">
        <v>0.69277407568000005</v>
      </c>
      <c r="AD2049" s="153">
        <v>-2.9503782697999996E-3</v>
      </c>
      <c r="AE2049" s="153">
        <v>-1.1105647587E-2</v>
      </c>
      <c r="AF2049" s="181">
        <v>1.7616136</v>
      </c>
      <c r="AG2049" s="180">
        <v>159389.73272</v>
      </c>
      <c r="AH2049" s="180">
        <v>14745.307059999999</v>
      </c>
      <c r="AI2049" s="128" t="s">
        <v>46</v>
      </c>
      <c r="AJ2049" s="128" t="s">
        <v>46</v>
      </c>
      <c r="AK2049" s="128" t="s">
        <v>46</v>
      </c>
    </row>
    <row r="2050" spans="1:37" ht="14.75" customHeight="1" x14ac:dyDescent="0.35">
      <c r="A2050" s="8"/>
      <c r="B2050" s="129">
        <v>54895184000124</v>
      </c>
      <c r="C2050" s="125" t="s">
        <v>9950</v>
      </c>
      <c r="D2050" s="122"/>
      <c r="E2050" s="126" t="s">
        <v>5733</v>
      </c>
      <c r="F2050" s="126" t="s">
        <v>163</v>
      </c>
      <c r="G2050" s="126" t="s">
        <v>3547</v>
      </c>
      <c r="H2050" s="127">
        <v>100</v>
      </c>
      <c r="I2050" s="127">
        <v>100</v>
      </c>
      <c r="J2050" s="127">
        <v>100</v>
      </c>
      <c r="K2050" s="126" t="s">
        <v>215</v>
      </c>
      <c r="L2050" s="126" t="s">
        <v>215</v>
      </c>
      <c r="M2050" s="153">
        <v>8.5000000000000006E-3</v>
      </c>
      <c r="N2050" s="128" t="s">
        <v>8002</v>
      </c>
      <c r="O2050" s="155">
        <v>45476</v>
      </c>
      <c r="P2050" s="153">
        <v>9.6670037509999987E-3</v>
      </c>
      <c r="Q2050" s="153">
        <v>4.0736078762999998E-2</v>
      </c>
      <c r="R2050" s="153">
        <v>-1.3960069471000001E-2</v>
      </c>
      <c r="S2050" s="153" t="s">
        <v>46</v>
      </c>
      <c r="T2050" s="153" t="s">
        <v>46</v>
      </c>
      <c r="U2050" s="153">
        <v>0.79242264633000004</v>
      </c>
      <c r="V2050" s="153">
        <v>0.39313445424999999</v>
      </c>
      <c r="W2050" s="153">
        <v>-0.10484491827999999</v>
      </c>
      <c r="X2050" s="153" t="s">
        <v>46</v>
      </c>
      <c r="Y2050" s="153" t="s">
        <v>46</v>
      </c>
      <c r="Z2050" s="153">
        <v>5.3130089432999995E-2</v>
      </c>
      <c r="AA2050" s="153">
        <v>6.0836266250999999E-2</v>
      </c>
      <c r="AB2050" s="178">
        <v>-2.4388240093000002</v>
      </c>
      <c r="AC2050" s="177">
        <v>-2.4739168656000001</v>
      </c>
      <c r="AD2050" s="153">
        <v>-5.6697259877999999E-2</v>
      </c>
      <c r="AE2050" s="153">
        <v>-9.0725212999999999E-2</v>
      </c>
      <c r="AF2050" s="181">
        <v>9.4783181699999997</v>
      </c>
      <c r="AG2050" s="180">
        <v>142174.77259000001</v>
      </c>
      <c r="AH2050" s="180">
        <v>0</v>
      </c>
      <c r="AI2050" s="128" t="s">
        <v>46</v>
      </c>
      <c r="AJ2050" s="128" t="s">
        <v>46</v>
      </c>
      <c r="AK2050" s="128" t="s">
        <v>46</v>
      </c>
    </row>
    <row r="2051" spans="1:37" ht="14.75" customHeight="1" x14ac:dyDescent="0.35">
      <c r="A2051" s="8"/>
      <c r="B2051" s="129">
        <v>60260680000104</v>
      </c>
      <c r="C2051" s="125" t="s">
        <v>9951</v>
      </c>
      <c r="D2051" s="122"/>
      <c r="E2051" s="126" t="s">
        <v>2417</v>
      </c>
      <c r="F2051" s="126" t="s">
        <v>163</v>
      </c>
      <c r="G2051" s="126" t="s">
        <v>3547</v>
      </c>
      <c r="H2051" s="127" t="s">
        <v>46</v>
      </c>
      <c r="I2051" s="127" t="s">
        <v>46</v>
      </c>
      <c r="J2051" s="127" t="s">
        <v>46</v>
      </c>
      <c r="K2051" s="126" t="s">
        <v>7601</v>
      </c>
      <c r="L2051" s="126" t="s">
        <v>214</v>
      </c>
      <c r="M2051" s="153">
        <v>1.0549999999999999E-2</v>
      </c>
      <c r="N2051" s="128" t="s">
        <v>46</v>
      </c>
      <c r="O2051" s="155">
        <v>45763</v>
      </c>
      <c r="P2051" s="153" t="s">
        <v>46</v>
      </c>
      <c r="Q2051" s="153" t="s">
        <v>46</v>
      </c>
      <c r="R2051" s="153" t="s">
        <v>46</v>
      </c>
      <c r="S2051" s="153" t="s">
        <v>46</v>
      </c>
      <c r="T2051" s="153" t="s">
        <v>46</v>
      </c>
      <c r="U2051" s="153" t="s">
        <v>46</v>
      </c>
      <c r="V2051" s="153" t="s">
        <v>46</v>
      </c>
      <c r="W2051" s="153" t="s">
        <v>46</v>
      </c>
      <c r="X2051" s="153" t="s">
        <v>46</v>
      </c>
      <c r="Y2051" s="153" t="s">
        <v>46</v>
      </c>
      <c r="Z2051" s="153" t="s">
        <v>46</v>
      </c>
      <c r="AA2051" s="153">
        <v>4.6838634785999998E-3</v>
      </c>
      <c r="AB2051" s="178" t="s">
        <v>46</v>
      </c>
      <c r="AC2051" s="177">
        <v>-1.8770622469</v>
      </c>
      <c r="AD2051" s="153">
        <v>-1.0546935333000001E-3</v>
      </c>
      <c r="AE2051" s="153">
        <v>-1.0546935333000001E-3</v>
      </c>
      <c r="AF2051" s="181">
        <v>1.0605751000000001</v>
      </c>
      <c r="AG2051" s="180">
        <v>41646.823859999997</v>
      </c>
      <c r="AH2051" s="180">
        <v>40956.89935</v>
      </c>
      <c r="AI2051" s="128" t="s">
        <v>46</v>
      </c>
      <c r="AJ2051" s="128" t="s">
        <v>46</v>
      </c>
      <c r="AK2051" s="128" t="s">
        <v>46</v>
      </c>
    </row>
    <row r="2052" spans="1:37" ht="14.75" customHeight="1" x14ac:dyDescent="0.35">
      <c r="A2052" s="8"/>
      <c r="B2052" s="129">
        <v>38314962000198</v>
      </c>
      <c r="C2052" s="125" t="s">
        <v>9952</v>
      </c>
      <c r="D2052" s="122"/>
      <c r="E2052" s="126" t="s">
        <v>2417</v>
      </c>
      <c r="F2052" s="126" t="s">
        <v>163</v>
      </c>
      <c r="G2052" s="126" t="s">
        <v>3547</v>
      </c>
      <c r="H2052" s="127" t="s">
        <v>46</v>
      </c>
      <c r="I2052" s="127" t="s">
        <v>46</v>
      </c>
      <c r="J2052" s="127" t="s">
        <v>46</v>
      </c>
      <c r="K2052" s="126" t="s">
        <v>215</v>
      </c>
      <c r="L2052" s="126" t="s">
        <v>215</v>
      </c>
      <c r="M2052" s="153">
        <v>8.5000000000000006E-3</v>
      </c>
      <c r="N2052" s="128" t="s">
        <v>46</v>
      </c>
      <c r="O2052" s="155">
        <v>44719</v>
      </c>
      <c r="P2052" s="153">
        <v>6.5724218894E-3</v>
      </c>
      <c r="Q2052" s="153">
        <v>3.0038788586999998E-2</v>
      </c>
      <c r="R2052" s="153">
        <v>-2.6870845970000001E-2</v>
      </c>
      <c r="S2052" s="153">
        <v>-2.7877803275000002E-2</v>
      </c>
      <c r="T2052" s="153">
        <v>-7.1991831958999997E-2</v>
      </c>
      <c r="U2052" s="153">
        <v>0.53875389733000001</v>
      </c>
      <c r="V2052" s="153">
        <v>0.2898973862</v>
      </c>
      <c r="W2052" s="153">
        <v>-0.20180928580999999</v>
      </c>
      <c r="X2052" s="153">
        <v>-0.10791504939999999</v>
      </c>
      <c r="Y2052" s="153">
        <v>-0.16842497254000002</v>
      </c>
      <c r="Z2052" s="153">
        <v>6.1193783644000001E-2</v>
      </c>
      <c r="AA2052" s="153">
        <v>5.7926619307999999E-2</v>
      </c>
      <c r="AB2052" s="178">
        <v>-2.2954365267000001</v>
      </c>
      <c r="AC2052" s="177">
        <v>-2.4517506119000001</v>
      </c>
      <c r="AD2052" s="153">
        <v>-7.1514396879000006E-2</v>
      </c>
      <c r="AE2052" s="153">
        <v>-0.16220877371</v>
      </c>
      <c r="AF2052" s="181">
        <v>90.867261589999998</v>
      </c>
      <c r="AG2052" s="180">
        <v>78858.607770000002</v>
      </c>
      <c r="AH2052" s="180">
        <v>-4052.8314799999998</v>
      </c>
      <c r="AI2052" s="128" t="s">
        <v>46</v>
      </c>
      <c r="AJ2052" s="128" t="s">
        <v>46</v>
      </c>
      <c r="AK2052" s="128" t="s">
        <v>46</v>
      </c>
    </row>
    <row r="2053" spans="1:37" ht="14.75" customHeight="1" x14ac:dyDescent="0.35">
      <c r="A2053" s="8"/>
      <c r="B2053" s="129">
        <v>9543255000175</v>
      </c>
      <c r="C2053" s="125" t="s">
        <v>9953</v>
      </c>
      <c r="D2053" s="122" t="s">
        <v>3393</v>
      </c>
      <c r="E2053" s="126" t="s">
        <v>2417</v>
      </c>
      <c r="F2053" s="126" t="s">
        <v>163</v>
      </c>
      <c r="G2053" s="126" t="s">
        <v>3566</v>
      </c>
      <c r="H2053" s="127">
        <v>1000</v>
      </c>
      <c r="I2053" s="127">
        <v>100</v>
      </c>
      <c r="J2053" s="127">
        <v>1000</v>
      </c>
      <c r="K2053" s="126" t="s">
        <v>215</v>
      </c>
      <c r="L2053" s="126" t="s">
        <v>216</v>
      </c>
      <c r="M2053" s="153">
        <v>3.9000000000000003E-3</v>
      </c>
      <c r="N2053" s="128" t="s">
        <v>46</v>
      </c>
      <c r="O2053" s="155">
        <v>39674</v>
      </c>
      <c r="P2053" s="153">
        <v>1.30954876E-2</v>
      </c>
      <c r="Q2053" s="153">
        <v>0.10534561344</v>
      </c>
      <c r="R2053" s="153">
        <v>0.12893466374999998</v>
      </c>
      <c r="S2053" s="153">
        <v>0.26346325472999998</v>
      </c>
      <c r="T2053" s="153">
        <v>0.39141004961999998</v>
      </c>
      <c r="U2053" s="153">
        <v>1.0734619750000001</v>
      </c>
      <c r="V2053" s="153">
        <v>1.016666098</v>
      </c>
      <c r="W2053" s="153">
        <v>0.96834362559999998</v>
      </c>
      <c r="X2053" s="153">
        <v>1.0198669482</v>
      </c>
      <c r="Y2053" s="153">
        <v>0.91570425513000009</v>
      </c>
      <c r="Z2053" s="153">
        <v>4.9972183309000004E-3</v>
      </c>
      <c r="AA2053" s="153">
        <v>7.1587681824000007E-3</v>
      </c>
      <c r="AB2053" s="178">
        <v>-0.76436231836000001</v>
      </c>
      <c r="AC2053" s="177">
        <v>-9.7899471097999999E-2</v>
      </c>
      <c r="AD2053" s="153">
        <v>-2.5359615913000001E-3</v>
      </c>
      <c r="AE2053" s="153">
        <v>-5.5464256854999998E-2</v>
      </c>
      <c r="AF2053" s="181">
        <v>4.8638145000000002</v>
      </c>
      <c r="AG2053" s="180">
        <v>120198.71786999999</v>
      </c>
      <c r="AH2053" s="180">
        <v>-3341.4983299999999</v>
      </c>
      <c r="AI2053" s="128" t="s">
        <v>46</v>
      </c>
      <c r="AJ2053" s="128" t="s">
        <v>46</v>
      </c>
      <c r="AK2053" s="128" t="s">
        <v>46</v>
      </c>
    </row>
    <row r="2054" spans="1:37" ht="14.75" customHeight="1" x14ac:dyDescent="0.35">
      <c r="A2054" s="8"/>
      <c r="B2054" s="129">
        <v>60261139000110</v>
      </c>
      <c r="C2054" s="125" t="s">
        <v>9954</v>
      </c>
      <c r="D2054" s="122"/>
      <c r="E2054" s="126" t="s">
        <v>2417</v>
      </c>
      <c r="F2054" s="126" t="s">
        <v>163</v>
      </c>
      <c r="G2054" s="126" t="s">
        <v>3547</v>
      </c>
      <c r="H2054" s="127" t="s">
        <v>46</v>
      </c>
      <c r="I2054" s="127" t="s">
        <v>46</v>
      </c>
      <c r="J2054" s="127" t="s">
        <v>46</v>
      </c>
      <c r="K2054" s="126" t="s">
        <v>8197</v>
      </c>
      <c r="L2054" s="126" t="s">
        <v>8107</v>
      </c>
      <c r="M2054" s="153">
        <v>9.0500000000000008E-3</v>
      </c>
      <c r="N2054" s="128" t="s">
        <v>46</v>
      </c>
      <c r="O2054" s="155">
        <v>45763</v>
      </c>
      <c r="P2054" s="153" t="s">
        <v>46</v>
      </c>
      <c r="Q2054" s="153" t="s">
        <v>46</v>
      </c>
      <c r="R2054" s="153" t="s">
        <v>46</v>
      </c>
      <c r="S2054" s="153" t="s">
        <v>46</v>
      </c>
      <c r="T2054" s="153" t="s">
        <v>46</v>
      </c>
      <c r="U2054" s="153" t="s">
        <v>46</v>
      </c>
      <c r="V2054" s="153" t="s">
        <v>46</v>
      </c>
      <c r="W2054" s="153" t="s">
        <v>46</v>
      </c>
      <c r="X2054" s="153" t="s">
        <v>46</v>
      </c>
      <c r="Y2054" s="153" t="s">
        <v>46</v>
      </c>
      <c r="Z2054" s="153" t="s">
        <v>46</v>
      </c>
      <c r="AA2054" s="153">
        <v>3.3406049311000004E-2</v>
      </c>
      <c r="AB2054" s="178" t="s">
        <v>46</v>
      </c>
      <c r="AC2054" s="177">
        <v>2.0564408086000001</v>
      </c>
      <c r="AD2054" s="153">
        <v>-1.0825486638E-3</v>
      </c>
      <c r="AE2054" s="153">
        <v>-1.0825486638E-3</v>
      </c>
      <c r="AF2054" s="181">
        <v>1.0976695000000001</v>
      </c>
      <c r="AG2054" s="180">
        <v>43217.72885</v>
      </c>
      <c r="AH2054" s="180">
        <v>41301.154770000001</v>
      </c>
      <c r="AI2054" s="128" t="s">
        <v>46</v>
      </c>
      <c r="AJ2054" s="128" t="s">
        <v>46</v>
      </c>
      <c r="AK2054" s="128" t="s">
        <v>46</v>
      </c>
    </row>
    <row r="2055" spans="1:37" ht="14.75" customHeight="1" x14ac:dyDescent="0.35">
      <c r="A2055" s="8"/>
      <c r="B2055" s="129">
        <v>7420595000183</v>
      </c>
      <c r="C2055" s="125" t="s">
        <v>9955</v>
      </c>
      <c r="D2055" s="122" t="s">
        <v>3393</v>
      </c>
      <c r="E2055" s="126" t="s">
        <v>9956</v>
      </c>
      <c r="F2055" s="126" t="s">
        <v>114</v>
      </c>
      <c r="G2055" s="126" t="s">
        <v>267</v>
      </c>
      <c r="H2055" s="127">
        <v>1000</v>
      </c>
      <c r="I2055" s="127">
        <v>1000</v>
      </c>
      <c r="J2055" s="127">
        <v>1000</v>
      </c>
      <c r="K2055" s="126" t="s">
        <v>214</v>
      </c>
      <c r="L2055" s="126" t="s">
        <v>3607</v>
      </c>
      <c r="M2055" s="153">
        <v>0.02</v>
      </c>
      <c r="N2055" s="128" t="s">
        <v>46</v>
      </c>
      <c r="O2055" s="155">
        <v>39262</v>
      </c>
      <c r="P2055" s="153">
        <v>-4.7089316509000001E-2</v>
      </c>
      <c r="Q2055" s="153">
        <v>0.15277704220999999</v>
      </c>
      <c r="R2055" s="153">
        <v>1.1596660966E-2</v>
      </c>
      <c r="S2055" s="153">
        <v>-4.5768647879E-2</v>
      </c>
      <c r="T2055" s="153">
        <v>-3.8216995642999997E-2</v>
      </c>
      <c r="U2055" s="153">
        <v>-3.8600006540999998</v>
      </c>
      <c r="V2055" s="153">
        <v>1.4744158234</v>
      </c>
      <c r="W2055" s="153">
        <v>8.7094908366000007E-2</v>
      </c>
      <c r="X2055" s="153">
        <v>-0.17717055566999998</v>
      </c>
      <c r="Y2055" s="153">
        <v>-8.9408704662000002E-2</v>
      </c>
      <c r="Z2055" s="153">
        <v>0.27148130530999998</v>
      </c>
      <c r="AA2055" s="153">
        <v>0.2496770562</v>
      </c>
      <c r="AB2055" s="178">
        <v>-0.27384493266999999</v>
      </c>
      <c r="AC2055" s="177">
        <v>4.9851932433999997E-2</v>
      </c>
      <c r="AD2055" s="153">
        <v>-0.21280852548999998</v>
      </c>
      <c r="AE2055" s="153">
        <v>-0.57254707384000003</v>
      </c>
      <c r="AF2055" s="181">
        <v>395.50089009999999</v>
      </c>
      <c r="AG2055" s="180">
        <v>11753.29039</v>
      </c>
      <c r="AH2055" s="180">
        <v>-571.39917000000003</v>
      </c>
      <c r="AI2055" s="128" t="s">
        <v>46</v>
      </c>
      <c r="AJ2055" s="128" t="s">
        <v>46</v>
      </c>
      <c r="AK2055" s="128" t="s">
        <v>46</v>
      </c>
    </row>
    <row r="2056" spans="1:37" ht="14.75" customHeight="1" x14ac:dyDescent="0.35">
      <c r="A2056" s="8"/>
      <c r="B2056" s="129">
        <v>47328578000135</v>
      </c>
      <c r="C2056" s="125" t="s">
        <v>9957</v>
      </c>
      <c r="D2056" s="122"/>
      <c r="E2056" s="126" t="s">
        <v>8855</v>
      </c>
      <c r="F2056" s="126" t="s">
        <v>163</v>
      </c>
      <c r="G2056" s="126" t="s">
        <v>3566</v>
      </c>
      <c r="H2056" s="127">
        <v>500</v>
      </c>
      <c r="I2056" s="127">
        <v>100</v>
      </c>
      <c r="J2056" s="127">
        <v>100</v>
      </c>
      <c r="K2056" s="126" t="s">
        <v>214</v>
      </c>
      <c r="L2056" s="126" t="s">
        <v>3554</v>
      </c>
      <c r="M2056" s="153">
        <v>5.0000000000000001E-3</v>
      </c>
      <c r="N2056" s="128" t="s">
        <v>46</v>
      </c>
      <c r="O2056" s="155">
        <v>44784</v>
      </c>
      <c r="P2056" s="153">
        <v>4.6761206667999995E-3</v>
      </c>
      <c r="Q2056" s="153">
        <v>0.10143824998999999</v>
      </c>
      <c r="R2056" s="153">
        <v>0.12530590484999998</v>
      </c>
      <c r="S2056" s="153">
        <v>0.28053005960999999</v>
      </c>
      <c r="T2056" s="153">
        <v>0.41749992556999999</v>
      </c>
      <c r="U2056" s="153">
        <v>0.38331048676000001</v>
      </c>
      <c r="V2056" s="153">
        <v>0.97895703909999998</v>
      </c>
      <c r="W2056" s="153">
        <v>0.94109039941000006</v>
      </c>
      <c r="X2056" s="153">
        <v>1.0859325946</v>
      </c>
      <c r="Y2056" s="153">
        <v>0.97674154951000003</v>
      </c>
      <c r="Z2056" s="153">
        <v>6.6195751216E-3</v>
      </c>
      <c r="AA2056" s="153">
        <v>1.0255780184E-2</v>
      </c>
      <c r="AB2056" s="178">
        <v>-1.0561318851999999</v>
      </c>
      <c r="AC2056" s="177">
        <v>-0.11599277618000001</v>
      </c>
      <c r="AD2056" s="153">
        <v>-6.3283281238999999E-3</v>
      </c>
      <c r="AE2056" s="153">
        <v>-1.6526852016000002E-2</v>
      </c>
      <c r="AF2056" s="181">
        <v>1.4473967000000001</v>
      </c>
      <c r="AG2056" s="180">
        <v>151105.47381</v>
      </c>
      <c r="AH2056" s="180">
        <v>113252.50791</v>
      </c>
      <c r="AI2056" s="128" t="s">
        <v>46</v>
      </c>
      <c r="AJ2056" s="128" t="s">
        <v>46</v>
      </c>
      <c r="AK2056" s="128" t="s">
        <v>46</v>
      </c>
    </row>
    <row r="2057" spans="1:37" ht="14.75" customHeight="1" x14ac:dyDescent="0.35">
      <c r="A2057" s="8"/>
      <c r="B2057" s="129">
        <v>49750004000186</v>
      </c>
      <c r="C2057" s="125" t="s">
        <v>9958</v>
      </c>
      <c r="D2057" s="122"/>
      <c r="E2057" s="126" t="s">
        <v>2332</v>
      </c>
      <c r="F2057" s="126" t="s">
        <v>163</v>
      </c>
      <c r="G2057" s="126" t="s">
        <v>7619</v>
      </c>
      <c r="H2057" s="127">
        <v>500</v>
      </c>
      <c r="I2057" s="127">
        <v>500</v>
      </c>
      <c r="J2057" s="127">
        <v>100</v>
      </c>
      <c r="K2057" s="126" t="s">
        <v>7460</v>
      </c>
      <c r="L2057" s="126" t="s">
        <v>7643</v>
      </c>
      <c r="M2057" s="153">
        <v>9.0000000000000011E-3</v>
      </c>
      <c r="N2057" s="128" t="s">
        <v>46</v>
      </c>
      <c r="O2057" s="155">
        <v>45006</v>
      </c>
      <c r="P2057" s="153">
        <v>1.4183850202E-2</v>
      </c>
      <c r="Q2057" s="153">
        <v>0.11081441566</v>
      </c>
      <c r="R2057" s="153">
        <v>0.13538595329</v>
      </c>
      <c r="S2057" s="153">
        <v>0.28358531459000003</v>
      </c>
      <c r="T2057" s="153" t="s">
        <v>46</v>
      </c>
      <c r="U2057" s="153">
        <v>1.1626771232999999</v>
      </c>
      <c r="V2057" s="153">
        <v>1.0694442407</v>
      </c>
      <c r="W2057" s="153">
        <v>1.0167950265000001</v>
      </c>
      <c r="X2057" s="153">
        <v>1.0977594946</v>
      </c>
      <c r="Y2057" s="153" t="s">
        <v>46</v>
      </c>
      <c r="Z2057" s="153">
        <v>2.5635509982999999E-3</v>
      </c>
      <c r="AA2057" s="153">
        <v>2.9728349098000002E-3</v>
      </c>
      <c r="AB2057" s="178">
        <v>0.87386178998999997</v>
      </c>
      <c r="AC2057" s="177">
        <v>4.2045754173000001</v>
      </c>
      <c r="AD2057" s="153">
        <v>-3.6787098179999998E-4</v>
      </c>
      <c r="AE2057" s="153">
        <v>-2.1513072767999999E-3</v>
      </c>
      <c r="AF2057" s="181">
        <v>1.38619103</v>
      </c>
      <c r="AG2057" s="180">
        <v>112950.05893</v>
      </c>
      <c r="AH2057" s="180">
        <v>11503.129220000001</v>
      </c>
      <c r="AI2057" s="128" t="s">
        <v>46</v>
      </c>
      <c r="AJ2057" s="128" t="s">
        <v>46</v>
      </c>
      <c r="AK2057" s="128" t="s">
        <v>46</v>
      </c>
    </row>
    <row r="2058" spans="1:37" ht="14.75" customHeight="1" x14ac:dyDescent="0.35">
      <c r="A2058" s="8"/>
      <c r="B2058" s="129">
        <v>18628905000176</v>
      </c>
      <c r="C2058" s="125" t="s">
        <v>9959</v>
      </c>
      <c r="D2058" s="122" t="s">
        <v>3395</v>
      </c>
      <c r="E2058" s="126" t="s">
        <v>9960</v>
      </c>
      <c r="F2058" s="126" t="s">
        <v>114</v>
      </c>
      <c r="G2058" s="126" t="s">
        <v>4426</v>
      </c>
      <c r="H2058" s="127">
        <v>100000</v>
      </c>
      <c r="I2058" s="127">
        <v>20000</v>
      </c>
      <c r="J2058" s="127">
        <v>100000</v>
      </c>
      <c r="K2058" s="126" t="s">
        <v>222</v>
      </c>
      <c r="L2058" s="126" t="s">
        <v>8653</v>
      </c>
      <c r="M2058" s="153">
        <v>1.7500000000000002E-2</v>
      </c>
      <c r="N2058" s="128" t="s">
        <v>46</v>
      </c>
      <c r="O2058" s="155">
        <v>42457</v>
      </c>
      <c r="P2058" s="153">
        <v>-2.4671270955000001E-2</v>
      </c>
      <c r="Q2058" s="153">
        <v>-0.18458406889999998</v>
      </c>
      <c r="R2058" s="153">
        <v>-0.1786522347</v>
      </c>
      <c r="S2058" s="153">
        <v>6.5176116980999996E-2</v>
      </c>
      <c r="T2058" s="153">
        <v>3.8532897945000005E-2</v>
      </c>
      <c r="U2058" s="153">
        <v>-2.0223509085</v>
      </c>
      <c r="V2058" s="153">
        <v>-1.7813780657</v>
      </c>
      <c r="W2058" s="153">
        <v>-1.3417396658999998</v>
      </c>
      <c r="X2058" s="153">
        <v>0.25229691933000004</v>
      </c>
      <c r="Y2058" s="153">
        <v>9.0147758455999996E-2</v>
      </c>
      <c r="Z2058" s="153">
        <v>0.18034677196000001</v>
      </c>
      <c r="AA2058" s="153">
        <v>0.22030720399000001</v>
      </c>
      <c r="AB2058" s="178">
        <v>-1.4672390089</v>
      </c>
      <c r="AC2058" s="177">
        <v>4.3318380105999997E-2</v>
      </c>
      <c r="AD2058" s="153">
        <v>-0.24638004555999998</v>
      </c>
      <c r="AE2058" s="153">
        <v>-0.33410232487000002</v>
      </c>
      <c r="AF2058" s="181">
        <v>198.85614287000001</v>
      </c>
      <c r="AG2058" s="180">
        <v>16787.990819999999</v>
      </c>
      <c r="AH2058" s="180">
        <v>-333.59831000000003</v>
      </c>
      <c r="AI2058" s="128" t="s">
        <v>46</v>
      </c>
      <c r="AJ2058" s="128" t="s">
        <v>46</v>
      </c>
      <c r="AK2058" s="128" t="s">
        <v>46</v>
      </c>
    </row>
    <row r="2059" spans="1:37" ht="14.75" customHeight="1" x14ac:dyDescent="0.35">
      <c r="A2059" s="8"/>
      <c r="B2059" s="129">
        <v>12796232000187</v>
      </c>
      <c r="C2059" s="125" t="s">
        <v>9961</v>
      </c>
      <c r="D2059" s="122" t="s">
        <v>3394</v>
      </c>
      <c r="E2059" s="126" t="s">
        <v>7528</v>
      </c>
      <c r="F2059" s="126" t="s">
        <v>163</v>
      </c>
      <c r="G2059" s="126" t="s">
        <v>3570</v>
      </c>
      <c r="H2059" s="127">
        <v>1000</v>
      </c>
      <c r="I2059" s="127">
        <v>1000</v>
      </c>
      <c r="J2059" s="127">
        <v>1000</v>
      </c>
      <c r="K2059" s="126" t="s">
        <v>224</v>
      </c>
      <c r="L2059" s="126" t="s">
        <v>3378</v>
      </c>
      <c r="M2059" s="153">
        <v>5.0000000000000001E-3</v>
      </c>
      <c r="N2059" s="128" t="s">
        <v>46</v>
      </c>
      <c r="O2059" s="155">
        <v>42390</v>
      </c>
      <c r="P2059" s="153">
        <v>1.2078529036000001E-2</v>
      </c>
      <c r="Q2059" s="153">
        <v>0.10627286324</v>
      </c>
      <c r="R2059" s="153">
        <v>0.13314514606</v>
      </c>
      <c r="S2059" s="153">
        <v>0.26699392598999999</v>
      </c>
      <c r="T2059" s="153">
        <v>0.44934506415999997</v>
      </c>
      <c r="U2059" s="153">
        <v>0.99009995127999995</v>
      </c>
      <c r="V2059" s="153">
        <v>1.0256147710000001</v>
      </c>
      <c r="W2059" s="153">
        <v>0.99996579441</v>
      </c>
      <c r="X2059" s="153">
        <v>1.0335341859</v>
      </c>
      <c r="Y2059" s="153">
        <v>1.0512432872999999</v>
      </c>
      <c r="Z2059" s="153">
        <v>1.5093257959000001E-3</v>
      </c>
      <c r="AA2059" s="153">
        <v>8.0708064821000004E-3</v>
      </c>
      <c r="AB2059" s="178">
        <v>-2.7645025541000001E-3</v>
      </c>
      <c r="AC2059" s="177">
        <v>0.61981309650000005</v>
      </c>
      <c r="AD2059" s="153">
        <v>-1.7599868618999999E-5</v>
      </c>
      <c r="AE2059" s="153">
        <v>-6.1277371124000002E-2</v>
      </c>
      <c r="AF2059" s="181">
        <v>24.486903999999999</v>
      </c>
      <c r="AG2059" s="180">
        <v>10239614.562999999</v>
      </c>
      <c r="AH2059" s="180">
        <v>-1089382.9113</v>
      </c>
      <c r="AI2059" s="128" t="s">
        <v>46</v>
      </c>
      <c r="AJ2059" s="128" t="s">
        <v>46</v>
      </c>
      <c r="AK2059" s="128" t="s">
        <v>46</v>
      </c>
    </row>
    <row r="2060" spans="1:37" ht="14.75" customHeight="1" x14ac:dyDescent="0.35">
      <c r="A2060" s="8"/>
      <c r="B2060" s="129">
        <v>25079461000122</v>
      </c>
      <c r="C2060" s="125" t="s">
        <v>9962</v>
      </c>
      <c r="D2060" s="122"/>
      <c r="E2060" s="126" t="s">
        <v>4611</v>
      </c>
      <c r="F2060" s="126" t="s">
        <v>163</v>
      </c>
      <c r="G2060" s="126" t="s">
        <v>3566</v>
      </c>
      <c r="H2060" s="127">
        <v>50000</v>
      </c>
      <c r="I2060" s="127">
        <v>5000</v>
      </c>
      <c r="J2060" s="127">
        <v>25000</v>
      </c>
      <c r="K2060" s="126" t="s">
        <v>215</v>
      </c>
      <c r="L2060" s="126" t="s">
        <v>215</v>
      </c>
      <c r="M2060" s="153">
        <v>3.0000000000000001E-3</v>
      </c>
      <c r="N2060" s="128" t="s">
        <v>46</v>
      </c>
      <c r="O2060" s="155">
        <v>42822</v>
      </c>
      <c r="P2060" s="153">
        <v>1.1753307250000001E-2</v>
      </c>
      <c r="Q2060" s="153">
        <v>0.10168999026</v>
      </c>
      <c r="R2060" s="153">
        <v>0.13007971043</v>
      </c>
      <c r="S2060" s="153">
        <v>0.25617987152999999</v>
      </c>
      <c r="T2060" s="153">
        <v>0.42493822874999998</v>
      </c>
      <c r="U2060" s="153">
        <v>0.96344090413000005</v>
      </c>
      <c r="V2060" s="153">
        <v>0.9813865260900001</v>
      </c>
      <c r="W2060" s="153">
        <v>0.97694331954000002</v>
      </c>
      <c r="X2060" s="153">
        <v>0.99167295284000001</v>
      </c>
      <c r="Y2060" s="153">
        <v>0.99414346825</v>
      </c>
      <c r="Z2060" s="153">
        <v>9.5680493155000002E-4</v>
      </c>
      <c r="AA2060" s="153">
        <v>3.9926168589999997E-3</v>
      </c>
      <c r="AB2060" s="178">
        <v>-5.2217360092999998</v>
      </c>
      <c r="AC2060" s="177">
        <v>-3.1302268485999998E-2</v>
      </c>
      <c r="AD2060" s="153">
        <v>0</v>
      </c>
      <c r="AE2060" s="153">
        <v>-1.3447434929E-2</v>
      </c>
      <c r="AF2060" s="181">
        <v>200.820077</v>
      </c>
      <c r="AG2060" s="180">
        <v>40747.761209999997</v>
      </c>
      <c r="AH2060" s="180">
        <v>-69167.744560000006</v>
      </c>
      <c r="AI2060" s="128" t="s">
        <v>46</v>
      </c>
      <c r="AJ2060" s="128" t="s">
        <v>46</v>
      </c>
      <c r="AK2060" s="128" t="s">
        <v>46</v>
      </c>
    </row>
    <row r="2061" spans="1:37" ht="14.75" customHeight="1" x14ac:dyDescent="0.35">
      <c r="A2061" s="8"/>
      <c r="B2061" s="129">
        <v>9137330000106</v>
      </c>
      <c r="C2061" s="125" t="s">
        <v>9963</v>
      </c>
      <c r="D2061" s="122"/>
      <c r="E2061" s="126" t="s">
        <v>4611</v>
      </c>
      <c r="F2061" s="126" t="s">
        <v>163</v>
      </c>
      <c r="G2061" s="126" t="s">
        <v>5358</v>
      </c>
      <c r="H2061" s="127">
        <v>50000</v>
      </c>
      <c r="I2061" s="127">
        <v>5000</v>
      </c>
      <c r="J2061" s="127">
        <v>25000</v>
      </c>
      <c r="K2061" s="126" t="s">
        <v>215</v>
      </c>
      <c r="L2061" s="126" t="s">
        <v>215</v>
      </c>
      <c r="M2061" s="153">
        <v>3.4999999999999996E-3</v>
      </c>
      <c r="N2061" s="128" t="s">
        <v>46</v>
      </c>
      <c r="O2061" s="155">
        <v>39519</v>
      </c>
      <c r="P2061" s="153">
        <v>1.1740273627E-2</v>
      </c>
      <c r="Q2061" s="153">
        <v>0.10049788993</v>
      </c>
      <c r="R2061" s="153">
        <v>0.12823825131</v>
      </c>
      <c r="S2061" s="153">
        <v>0.24772328855</v>
      </c>
      <c r="T2061" s="153">
        <v>0.41008757592</v>
      </c>
      <c r="U2061" s="153">
        <v>0.96237251330999996</v>
      </c>
      <c r="V2061" s="153">
        <v>0.96988184219000007</v>
      </c>
      <c r="W2061" s="153">
        <v>0.96311332885000001</v>
      </c>
      <c r="X2061" s="153">
        <v>0.95893749800999994</v>
      </c>
      <c r="Y2061" s="153">
        <v>0.95940034909999994</v>
      </c>
      <c r="Z2061" s="153">
        <v>9.4677602824999997E-4</v>
      </c>
      <c r="AA2061" s="153">
        <v>2.0936381341999997E-3</v>
      </c>
      <c r="AB2061" s="178">
        <v>-10.114725052000001</v>
      </c>
      <c r="AC2061" s="177">
        <v>-6.0372233573000003</v>
      </c>
      <c r="AD2061" s="153">
        <v>0</v>
      </c>
      <c r="AE2061" s="153">
        <v>-3.9121460547999996E-3</v>
      </c>
      <c r="AF2061" s="181">
        <v>240.39103900000001</v>
      </c>
      <c r="AG2061" s="180">
        <v>46672.498220000001</v>
      </c>
      <c r="AH2061" s="180">
        <v>-24209.250029999999</v>
      </c>
      <c r="AI2061" s="128" t="s">
        <v>46</v>
      </c>
      <c r="AJ2061" s="128" t="s">
        <v>46</v>
      </c>
      <c r="AK2061" s="128" t="s">
        <v>46</v>
      </c>
    </row>
    <row r="2062" spans="1:37" ht="14.75" customHeight="1" x14ac:dyDescent="0.35">
      <c r="A2062" s="8"/>
      <c r="B2062" s="129">
        <v>8471087000197</v>
      </c>
      <c r="C2062" s="125" t="s">
        <v>9964</v>
      </c>
      <c r="D2062" s="122"/>
      <c r="E2062" s="126" t="s">
        <v>7534</v>
      </c>
      <c r="F2062" s="126" t="s">
        <v>114</v>
      </c>
      <c r="G2062" s="126" t="s">
        <v>7663</v>
      </c>
      <c r="H2062" s="127">
        <v>10000</v>
      </c>
      <c r="I2062" s="127">
        <v>1000</v>
      </c>
      <c r="J2062" s="127">
        <v>5000</v>
      </c>
      <c r="K2062" s="126" t="s">
        <v>215</v>
      </c>
      <c r="L2062" s="126" t="s">
        <v>223</v>
      </c>
      <c r="M2062" s="153">
        <v>2.4500000000000001E-2</v>
      </c>
      <c r="N2062" s="128" t="s">
        <v>9111</v>
      </c>
      <c r="O2062" s="155">
        <v>39112</v>
      </c>
      <c r="P2062" s="153">
        <v>5.7248348467000006E-2</v>
      </c>
      <c r="Q2062" s="153">
        <v>0.57984938732000002</v>
      </c>
      <c r="R2062" s="153">
        <v>0.31577923334000002</v>
      </c>
      <c r="S2062" s="153">
        <v>0.38812436980999998</v>
      </c>
      <c r="T2062" s="153">
        <v>0.61392460336999999</v>
      </c>
      <c r="U2062" s="153">
        <v>4.6927557864000002</v>
      </c>
      <c r="V2062" s="153">
        <v>5.5959920382999995</v>
      </c>
      <c r="W2062" s="153">
        <v>2.3716105412999999</v>
      </c>
      <c r="X2062" s="153">
        <v>1.5024304509000002</v>
      </c>
      <c r="Y2062" s="153">
        <v>1.4362773060999998</v>
      </c>
      <c r="Z2062" s="153">
        <v>0.26268664663999997</v>
      </c>
      <c r="AA2062" s="153">
        <v>0.25813531846999999</v>
      </c>
      <c r="AB2062" s="178">
        <v>0.77528310237999998</v>
      </c>
      <c r="AC2062" s="177">
        <v>-0.1039970633</v>
      </c>
      <c r="AD2062" s="153">
        <v>-0.22303962025000001</v>
      </c>
      <c r="AE2062" s="153">
        <v>-0.68314274694999999</v>
      </c>
      <c r="AF2062" s="181">
        <v>190.55029200000001</v>
      </c>
      <c r="AG2062" s="180">
        <v>31392.163540000001</v>
      </c>
      <c r="AH2062" s="180">
        <v>-7702.3256499999998</v>
      </c>
      <c r="AI2062" s="128" t="s">
        <v>46</v>
      </c>
      <c r="AJ2062" s="128" t="s">
        <v>46</v>
      </c>
      <c r="AK2062" s="128" t="s">
        <v>46</v>
      </c>
    </row>
    <row r="2063" spans="1:37" ht="14.75" customHeight="1" x14ac:dyDescent="0.35">
      <c r="A2063" s="8"/>
      <c r="B2063" s="129">
        <v>18770648000102</v>
      </c>
      <c r="C2063" s="125" t="s">
        <v>9965</v>
      </c>
      <c r="D2063" s="122" t="s">
        <v>3394</v>
      </c>
      <c r="E2063" s="126" t="s">
        <v>7534</v>
      </c>
      <c r="F2063" s="126" t="s">
        <v>114</v>
      </c>
      <c r="G2063" s="126" t="s">
        <v>115</v>
      </c>
      <c r="H2063" s="127">
        <v>10000</v>
      </c>
      <c r="I2063" s="127">
        <v>1000</v>
      </c>
      <c r="J2063" s="127">
        <v>5000</v>
      </c>
      <c r="K2063" s="126" t="s">
        <v>216</v>
      </c>
      <c r="L2063" s="126" t="s">
        <v>224</v>
      </c>
      <c r="M2063" s="153">
        <v>0.01</v>
      </c>
      <c r="N2063" s="128" t="s">
        <v>46</v>
      </c>
      <c r="O2063" s="155">
        <v>41605</v>
      </c>
      <c r="P2063" s="153">
        <v>2.2086981423999997E-2</v>
      </c>
      <c r="Q2063" s="153">
        <v>-1.6455396842000002E-2</v>
      </c>
      <c r="R2063" s="153">
        <v>0.15001761104</v>
      </c>
      <c r="S2063" s="153">
        <v>0.59761567942000005</v>
      </c>
      <c r="T2063" s="153">
        <v>0.7992736171999999</v>
      </c>
      <c r="U2063" s="153">
        <v>1.8105117903999999</v>
      </c>
      <c r="V2063" s="153">
        <v>-0.15880722085000001</v>
      </c>
      <c r="W2063" s="153">
        <v>1.1266838036</v>
      </c>
      <c r="X2063" s="153">
        <v>2.3133718584</v>
      </c>
      <c r="Y2063" s="153">
        <v>1.8699015342</v>
      </c>
      <c r="Z2063" s="153">
        <v>0.19649074246000001</v>
      </c>
      <c r="AA2063" s="153">
        <v>0.18659136666999998</v>
      </c>
      <c r="AB2063" s="178">
        <v>0.17642835471000001</v>
      </c>
      <c r="AC2063" s="177">
        <v>0.51095013591000005</v>
      </c>
      <c r="AD2063" s="153">
        <v>-0.22638710977999998</v>
      </c>
      <c r="AE2063" s="153">
        <v>-0.34748995348</v>
      </c>
      <c r="AF2063" s="181">
        <v>713.16136300000005</v>
      </c>
      <c r="AG2063" s="180">
        <v>68288.56164</v>
      </c>
      <c r="AH2063" s="180">
        <v>-19514.154470000001</v>
      </c>
      <c r="AI2063" s="128" t="s">
        <v>46</v>
      </c>
      <c r="AJ2063" s="128" t="s">
        <v>46</v>
      </c>
      <c r="AK2063" s="128" t="s">
        <v>46</v>
      </c>
    </row>
    <row r="2064" spans="1:37" ht="14.75" customHeight="1" x14ac:dyDescent="0.35">
      <c r="A2064" s="8"/>
      <c r="B2064" s="129">
        <v>18168479000135</v>
      </c>
      <c r="C2064" s="125" t="s">
        <v>9966</v>
      </c>
      <c r="D2064" s="122" t="s">
        <v>3394</v>
      </c>
      <c r="E2064" s="126" t="s">
        <v>4611</v>
      </c>
      <c r="F2064" s="126" t="s">
        <v>114</v>
      </c>
      <c r="G2064" s="126" t="s">
        <v>115</v>
      </c>
      <c r="H2064" s="127">
        <v>50000</v>
      </c>
      <c r="I2064" s="127">
        <v>5000</v>
      </c>
      <c r="J2064" s="127">
        <v>20000</v>
      </c>
      <c r="K2064" s="126" t="s">
        <v>216</v>
      </c>
      <c r="L2064" s="126" t="s">
        <v>224</v>
      </c>
      <c r="M2064" s="153">
        <v>1.4999999999999999E-2</v>
      </c>
      <c r="N2064" s="128" t="s">
        <v>46</v>
      </c>
      <c r="O2064" s="155">
        <v>41605</v>
      </c>
      <c r="P2064" s="153">
        <v>2.3080281448000003E-2</v>
      </c>
      <c r="Q2064" s="153">
        <v>-1.2312264601E-2</v>
      </c>
      <c r="R2064" s="153">
        <v>0.15806909599000002</v>
      </c>
      <c r="S2064" s="153">
        <v>0.62647850697000007</v>
      </c>
      <c r="T2064" s="153">
        <v>0.85168972772000007</v>
      </c>
      <c r="U2064" s="153">
        <v>1.8919344788000001</v>
      </c>
      <c r="V2064" s="153">
        <v>-0.11882281190000001</v>
      </c>
      <c r="W2064" s="153">
        <v>1.1871532220000001</v>
      </c>
      <c r="X2064" s="153">
        <v>2.4250999392999999</v>
      </c>
      <c r="Y2064" s="153">
        <v>1.9925290842000001</v>
      </c>
      <c r="Z2064" s="153">
        <v>0.19688930455</v>
      </c>
      <c r="AA2064" s="153">
        <v>0.18683017604999999</v>
      </c>
      <c r="AB2064" s="178">
        <v>0.21332230569999999</v>
      </c>
      <c r="AC2064" s="177">
        <v>0.57261863817000003</v>
      </c>
      <c r="AD2064" s="153">
        <v>-0.22733495069000001</v>
      </c>
      <c r="AE2064" s="153">
        <v>-0.34249479442999997</v>
      </c>
      <c r="AF2064" s="181">
        <v>807.61070099999995</v>
      </c>
      <c r="AG2064" s="180">
        <v>92933.488859999998</v>
      </c>
      <c r="AH2064" s="180">
        <v>-24277.63681</v>
      </c>
      <c r="AI2064" s="128" t="s">
        <v>46</v>
      </c>
      <c r="AJ2064" s="128" t="s">
        <v>46</v>
      </c>
      <c r="AK2064" s="128" t="s">
        <v>46</v>
      </c>
    </row>
    <row r="2065" spans="1:37" ht="14.75" customHeight="1" x14ac:dyDescent="0.35">
      <c r="A2065" s="8"/>
      <c r="B2065" s="129">
        <v>9136668000135</v>
      </c>
      <c r="C2065" s="125" t="s">
        <v>9967</v>
      </c>
      <c r="D2065" s="122" t="s">
        <v>3393</v>
      </c>
      <c r="E2065" s="126" t="s">
        <v>7528</v>
      </c>
      <c r="F2065" s="126" t="s">
        <v>163</v>
      </c>
      <c r="G2065" s="126" t="s">
        <v>3570</v>
      </c>
      <c r="H2065" s="127">
        <v>250000</v>
      </c>
      <c r="I2065" s="127">
        <v>10000</v>
      </c>
      <c r="J2065" s="127">
        <v>125000</v>
      </c>
      <c r="K2065" s="126" t="s">
        <v>215</v>
      </c>
      <c r="L2065" s="126" t="s">
        <v>215</v>
      </c>
      <c r="M2065" s="153">
        <v>3.4999999999999996E-3</v>
      </c>
      <c r="N2065" s="128" t="s">
        <v>46</v>
      </c>
      <c r="O2065" s="155">
        <v>39455</v>
      </c>
      <c r="P2065" s="153">
        <v>1.2158129504E-2</v>
      </c>
      <c r="Q2065" s="153">
        <v>0.10400842332</v>
      </c>
      <c r="R2065" s="153">
        <v>0.13270764146</v>
      </c>
      <c r="S2065" s="153">
        <v>0.26316439200000002</v>
      </c>
      <c r="T2065" s="153">
        <v>0.43497435344000002</v>
      </c>
      <c r="U2065" s="153">
        <v>0.99662495271999996</v>
      </c>
      <c r="V2065" s="153">
        <v>1.0037611861</v>
      </c>
      <c r="W2065" s="153">
        <v>0.99667998451000006</v>
      </c>
      <c r="X2065" s="153">
        <v>1.0187100497999999</v>
      </c>
      <c r="Y2065" s="153">
        <v>1.0176229933000001</v>
      </c>
      <c r="Z2065" s="153">
        <v>9.9923371610000002E-4</v>
      </c>
      <c r="AA2065" s="153">
        <v>3.8082891035000001E-3</v>
      </c>
      <c r="AB2065" s="178">
        <v>-0.82797915693000002</v>
      </c>
      <c r="AC2065" s="177">
        <v>0.57838710033999996</v>
      </c>
      <c r="AD2065" s="153">
        <v>0</v>
      </c>
      <c r="AE2065" s="153">
        <v>-2.6471717077000002E-2</v>
      </c>
      <c r="AF2065" s="181">
        <v>543.70660799999996</v>
      </c>
      <c r="AG2065" s="180">
        <v>4643601.5263</v>
      </c>
      <c r="AH2065" s="180">
        <v>-758745.06314999994</v>
      </c>
      <c r="AI2065" s="128" t="s">
        <v>46</v>
      </c>
      <c r="AJ2065" s="128" t="s">
        <v>46</v>
      </c>
      <c r="AK2065" s="128" t="s">
        <v>46</v>
      </c>
    </row>
    <row r="2066" spans="1:37" ht="14.75" customHeight="1" x14ac:dyDescent="0.35">
      <c r="A2066" s="8"/>
      <c r="B2066" s="129">
        <v>4331424000190</v>
      </c>
      <c r="C2066" s="125" t="s">
        <v>9968</v>
      </c>
      <c r="D2066" s="122"/>
      <c r="E2066" s="126" t="s">
        <v>9702</v>
      </c>
      <c r="F2066" s="126" t="s">
        <v>163</v>
      </c>
      <c r="G2066" s="126" t="s">
        <v>3570</v>
      </c>
      <c r="H2066" s="127">
        <v>100000</v>
      </c>
      <c r="I2066" s="127">
        <v>5000</v>
      </c>
      <c r="J2066" s="127">
        <v>50000</v>
      </c>
      <c r="K2066" s="126" t="s">
        <v>215</v>
      </c>
      <c r="L2066" s="126" t="s">
        <v>215</v>
      </c>
      <c r="M2066" s="153">
        <v>5.0000000000000001E-3</v>
      </c>
      <c r="N2066" s="128" t="s">
        <v>46</v>
      </c>
      <c r="O2066" s="155">
        <v>38504</v>
      </c>
      <c r="P2066" s="153">
        <v>1.1927970094E-2</v>
      </c>
      <c r="Q2066" s="153">
        <v>0.10229655113</v>
      </c>
      <c r="R2066" s="153">
        <v>0.13029666705000001</v>
      </c>
      <c r="S2066" s="153">
        <v>0.25822689108999997</v>
      </c>
      <c r="T2066" s="153">
        <v>0.42434702280999997</v>
      </c>
      <c r="U2066" s="153">
        <v>0.97775834898000002</v>
      </c>
      <c r="V2066" s="153">
        <v>0.98724030451</v>
      </c>
      <c r="W2066" s="153">
        <v>0.97857273834000003</v>
      </c>
      <c r="X2066" s="153">
        <v>0.99959697090999999</v>
      </c>
      <c r="Y2066" s="153">
        <v>0.99276034127000001</v>
      </c>
      <c r="Z2066" s="153">
        <v>1.1832874118E-3</v>
      </c>
      <c r="AA2066" s="153">
        <v>3.7254781973000001E-3</v>
      </c>
      <c r="AB2066" s="178">
        <v>-3.1347134348000001</v>
      </c>
      <c r="AC2066" s="177">
        <v>-0.73338931704999999</v>
      </c>
      <c r="AD2066" s="153">
        <v>0</v>
      </c>
      <c r="AE2066" s="153">
        <v>-2.6354731974000001E-2</v>
      </c>
      <c r="AF2066" s="181">
        <v>359.66307599999999</v>
      </c>
      <c r="AG2066" s="180">
        <v>434851.56790000002</v>
      </c>
      <c r="AH2066" s="180">
        <v>-59515.649409999998</v>
      </c>
      <c r="AI2066" s="128" t="s">
        <v>46</v>
      </c>
      <c r="AJ2066" s="128" t="s">
        <v>46</v>
      </c>
      <c r="AK2066" s="128" t="s">
        <v>46</v>
      </c>
    </row>
    <row r="2067" spans="1:37" ht="14.75" customHeight="1" x14ac:dyDescent="0.35">
      <c r="A2067" s="8"/>
      <c r="B2067" s="129">
        <v>34666840000100</v>
      </c>
      <c r="C2067" s="125" t="s">
        <v>9969</v>
      </c>
      <c r="D2067" s="122"/>
      <c r="E2067" s="126" t="s">
        <v>4611</v>
      </c>
      <c r="F2067" s="126" t="s">
        <v>163</v>
      </c>
      <c r="G2067" s="126" t="s">
        <v>3566</v>
      </c>
      <c r="H2067" s="127">
        <v>100000</v>
      </c>
      <c r="I2067" s="127">
        <v>10000</v>
      </c>
      <c r="J2067" s="127">
        <v>50000</v>
      </c>
      <c r="K2067" s="126" t="s">
        <v>220</v>
      </c>
      <c r="L2067" s="126" t="s">
        <v>7525</v>
      </c>
      <c r="M2067" s="153">
        <v>5.5000000000000005E-3</v>
      </c>
      <c r="N2067" s="128" t="s">
        <v>46</v>
      </c>
      <c r="O2067" s="155">
        <v>43725</v>
      </c>
      <c r="P2067" s="153">
        <v>2.6799439875000001E-2</v>
      </c>
      <c r="Q2067" s="153">
        <v>0.12790682628</v>
      </c>
      <c r="R2067" s="153">
        <v>0.15746438486</v>
      </c>
      <c r="S2067" s="153">
        <v>0.30372389044999998</v>
      </c>
      <c r="T2067" s="153">
        <v>0.45502484428000001</v>
      </c>
      <c r="U2067" s="153">
        <v>2.1968009543</v>
      </c>
      <c r="V2067" s="153">
        <v>1.2343991339</v>
      </c>
      <c r="W2067" s="153">
        <v>1.1826116335999999</v>
      </c>
      <c r="X2067" s="153">
        <v>1.1757159744000001</v>
      </c>
      <c r="Y2067" s="153">
        <v>1.0645311393999999</v>
      </c>
      <c r="Z2067" s="153">
        <v>1.6848265654000001E-2</v>
      </c>
      <c r="AA2067" s="153">
        <v>1.2981937561000001E-2</v>
      </c>
      <c r="AB2067" s="178">
        <v>1.2964907951</v>
      </c>
      <c r="AC2067" s="177">
        <v>0.58021527545999996</v>
      </c>
      <c r="AD2067" s="153">
        <v>-4.6706224667E-3</v>
      </c>
      <c r="AE2067" s="153">
        <v>-2.1355543657000001E-2</v>
      </c>
      <c r="AF2067" s="181">
        <v>176.77465100000001</v>
      </c>
      <c r="AG2067" s="180">
        <v>29079.925800000001</v>
      </c>
      <c r="AH2067" s="180">
        <v>-2066.0791899999999</v>
      </c>
      <c r="AI2067" s="128" t="s">
        <v>46</v>
      </c>
      <c r="AJ2067" s="128" t="s">
        <v>46</v>
      </c>
      <c r="AK2067" s="128" t="s">
        <v>46</v>
      </c>
    </row>
    <row r="2068" spans="1:37" ht="14.75" customHeight="1" x14ac:dyDescent="0.35">
      <c r="A2068" s="8"/>
      <c r="B2068" s="129">
        <v>42221434000161</v>
      </c>
      <c r="C2068" s="125" t="s">
        <v>9970</v>
      </c>
      <c r="D2068" s="122"/>
      <c r="E2068" s="126" t="s">
        <v>4611</v>
      </c>
      <c r="F2068" s="126" t="s">
        <v>163</v>
      </c>
      <c r="G2068" s="126" t="s">
        <v>3566</v>
      </c>
      <c r="H2068" s="127">
        <v>100000</v>
      </c>
      <c r="I2068" s="127">
        <v>0</v>
      </c>
      <c r="J2068" s="127">
        <v>5000</v>
      </c>
      <c r="K2068" s="126" t="s">
        <v>220</v>
      </c>
      <c r="L2068" s="126" t="s">
        <v>7525</v>
      </c>
      <c r="M2068" s="153">
        <v>5.5000000000000005E-3</v>
      </c>
      <c r="N2068" s="128" t="s">
        <v>9971</v>
      </c>
      <c r="O2068" s="155">
        <v>44407</v>
      </c>
      <c r="P2068" s="153">
        <v>2.3143549019999998E-2</v>
      </c>
      <c r="Q2068" s="153">
        <v>0.12740040858000001</v>
      </c>
      <c r="R2068" s="153">
        <v>0.15444520947999998</v>
      </c>
      <c r="S2068" s="153">
        <v>0.29987462888999999</v>
      </c>
      <c r="T2068" s="153">
        <v>0.45122972214999996</v>
      </c>
      <c r="U2068" s="153">
        <v>1.8971206418</v>
      </c>
      <c r="V2068" s="153">
        <v>1.2295118141000001</v>
      </c>
      <c r="W2068" s="153">
        <v>1.1599365891</v>
      </c>
      <c r="X2068" s="153">
        <v>1.1608154728</v>
      </c>
      <c r="Y2068" s="153">
        <v>1.0556524468000001</v>
      </c>
      <c r="Z2068" s="153">
        <v>1.3213252790000001E-2</v>
      </c>
      <c r="AA2068" s="153">
        <v>9.7227822564999993E-3</v>
      </c>
      <c r="AB2068" s="178">
        <v>1.4481803608999999</v>
      </c>
      <c r="AC2068" s="177">
        <v>0.32119449344000001</v>
      </c>
      <c r="AD2068" s="153">
        <v>-4.8186280618000002E-3</v>
      </c>
      <c r="AE2068" s="153">
        <v>-4.8186280618000002E-3</v>
      </c>
      <c r="AF2068" s="181">
        <v>161.75037</v>
      </c>
      <c r="AG2068" s="180">
        <v>2191427.4282999998</v>
      </c>
      <c r="AH2068" s="180">
        <v>-178634.57498</v>
      </c>
      <c r="AI2068" s="128" t="s">
        <v>46</v>
      </c>
      <c r="AJ2068" s="128" t="s">
        <v>46</v>
      </c>
      <c r="AK2068" s="128" t="s">
        <v>46</v>
      </c>
    </row>
    <row r="2069" spans="1:37" ht="14.75" customHeight="1" x14ac:dyDescent="0.35">
      <c r="A2069" s="8"/>
      <c r="B2069" s="129">
        <v>42246750000198</v>
      </c>
      <c r="C2069" s="125" t="s">
        <v>9972</v>
      </c>
      <c r="D2069" s="122"/>
      <c r="E2069" s="126" t="s">
        <v>9702</v>
      </c>
      <c r="F2069" s="126" t="s">
        <v>163</v>
      </c>
      <c r="G2069" s="126" t="s">
        <v>3566</v>
      </c>
      <c r="H2069" s="127">
        <v>0</v>
      </c>
      <c r="I2069" s="127">
        <v>0</v>
      </c>
      <c r="J2069" s="127">
        <v>0</v>
      </c>
      <c r="K2069" s="126" t="s">
        <v>220</v>
      </c>
      <c r="L2069" s="126" t="s">
        <v>7525</v>
      </c>
      <c r="M2069" s="153">
        <v>9.0000000000000011E-3</v>
      </c>
      <c r="N2069" s="128" t="s">
        <v>9971</v>
      </c>
      <c r="O2069" s="155">
        <v>44407</v>
      </c>
      <c r="P2069" s="153">
        <v>2.1688733705000001E-2</v>
      </c>
      <c r="Q2069" s="153">
        <v>0.12320416487999999</v>
      </c>
      <c r="R2069" s="153">
        <v>0.14850340946999999</v>
      </c>
      <c r="S2069" s="153">
        <v>0.28763210315999999</v>
      </c>
      <c r="T2069" s="153">
        <v>0.42926944607</v>
      </c>
      <c r="U2069" s="153">
        <v>1.777866669</v>
      </c>
      <c r="V2069" s="153">
        <v>1.1890148387999999</v>
      </c>
      <c r="W2069" s="153">
        <v>1.1153116294999998</v>
      </c>
      <c r="X2069" s="153">
        <v>1.1134246237000001</v>
      </c>
      <c r="Y2069" s="153">
        <v>1.0042763560000001</v>
      </c>
      <c r="Z2069" s="153">
        <v>1.3568636432E-2</v>
      </c>
      <c r="AA2069" s="153">
        <v>1.0009575020000001E-2</v>
      </c>
      <c r="AB2069" s="178">
        <v>1.0180066994999999</v>
      </c>
      <c r="AC2069" s="177">
        <v>-0.20122858135999999</v>
      </c>
      <c r="AD2069" s="153">
        <v>-5.4444466630999997E-3</v>
      </c>
      <c r="AE2069" s="153">
        <v>-5.4444466630999997E-3</v>
      </c>
      <c r="AF2069" s="181">
        <v>158.368503</v>
      </c>
      <c r="AG2069" s="180">
        <v>3815843.0413000002</v>
      </c>
      <c r="AH2069" s="180">
        <v>1399484.6192000001</v>
      </c>
      <c r="AI2069" s="128" t="s">
        <v>46</v>
      </c>
      <c r="AJ2069" s="128" t="s">
        <v>46</v>
      </c>
      <c r="AK2069" s="128" t="s">
        <v>46</v>
      </c>
    </row>
    <row r="2070" spans="1:37" ht="14.75" customHeight="1" x14ac:dyDescent="0.35">
      <c r="A2070" s="8"/>
      <c r="B2070" s="129">
        <v>34666775000112</v>
      </c>
      <c r="C2070" s="125" t="s">
        <v>9973</v>
      </c>
      <c r="D2070" s="122"/>
      <c r="E2070" s="126" t="s">
        <v>4611</v>
      </c>
      <c r="F2070" s="126" t="s">
        <v>163</v>
      </c>
      <c r="G2070" s="126" t="s">
        <v>3566</v>
      </c>
      <c r="H2070" s="127">
        <v>5000</v>
      </c>
      <c r="I2070" s="127">
        <v>1000</v>
      </c>
      <c r="J2070" s="127">
        <v>25000</v>
      </c>
      <c r="K2070" s="126" t="s">
        <v>220</v>
      </c>
      <c r="L2070" s="126" t="s">
        <v>7525</v>
      </c>
      <c r="M2070" s="153">
        <v>7.4999999999999997E-3</v>
      </c>
      <c r="N2070" s="128" t="s">
        <v>46</v>
      </c>
      <c r="O2070" s="155">
        <v>43725</v>
      </c>
      <c r="P2070" s="153">
        <v>2.6589250911999998E-2</v>
      </c>
      <c r="Q2070" s="153">
        <v>0.12609044221999999</v>
      </c>
      <c r="R2070" s="153">
        <v>0.15494837553999999</v>
      </c>
      <c r="S2070" s="153">
        <v>0.29805826759999998</v>
      </c>
      <c r="T2070" s="153">
        <v>0.44526663054999999</v>
      </c>
      <c r="U2070" s="153">
        <v>2.1795713660999998</v>
      </c>
      <c r="V2070" s="153">
        <v>1.2168696323999999</v>
      </c>
      <c r="W2070" s="153">
        <v>1.1637155391</v>
      </c>
      <c r="X2070" s="153">
        <v>1.1537843336</v>
      </c>
      <c r="Y2070" s="153">
        <v>1.0417017873000001</v>
      </c>
      <c r="Z2070" s="153">
        <v>1.6851117642000001E-2</v>
      </c>
      <c r="AA2070" s="153">
        <v>1.2989205504000002E-2</v>
      </c>
      <c r="AB2070" s="178">
        <v>1.1630144287999999</v>
      </c>
      <c r="AC2070" s="177">
        <v>0.40117226625000002</v>
      </c>
      <c r="AD2070" s="153">
        <v>-4.6992873854999999E-3</v>
      </c>
      <c r="AE2070" s="153">
        <v>-2.174662963E-2</v>
      </c>
      <c r="AF2070" s="181">
        <v>174.38493800000001</v>
      </c>
      <c r="AG2070" s="180">
        <v>19708.521949999998</v>
      </c>
      <c r="AH2070" s="180">
        <v>-2131.9183499999999</v>
      </c>
      <c r="AI2070" s="128" t="s">
        <v>46</v>
      </c>
      <c r="AJ2070" s="128" t="s">
        <v>46</v>
      </c>
      <c r="AK2070" s="128" t="s">
        <v>46</v>
      </c>
    </row>
    <row r="2071" spans="1:37" ht="14.75" customHeight="1" x14ac:dyDescent="0.35">
      <c r="A2071" s="8"/>
      <c r="B2071" s="129">
        <v>42298665000173</v>
      </c>
      <c r="C2071" s="125" t="s">
        <v>9974</v>
      </c>
      <c r="D2071" s="122"/>
      <c r="E2071" s="126" t="s">
        <v>9702</v>
      </c>
      <c r="F2071" s="126" t="s">
        <v>163</v>
      </c>
      <c r="G2071" s="126" t="s">
        <v>4793</v>
      </c>
      <c r="H2071" s="127">
        <v>50000</v>
      </c>
      <c r="I2071" s="127">
        <v>0</v>
      </c>
      <c r="J2071" s="127">
        <v>1000</v>
      </c>
      <c r="K2071" s="126" t="s">
        <v>220</v>
      </c>
      <c r="L2071" s="126" t="s">
        <v>7525</v>
      </c>
      <c r="M2071" s="153">
        <v>7.4999999999999997E-3</v>
      </c>
      <c r="N2071" s="128" t="s">
        <v>9971</v>
      </c>
      <c r="O2071" s="155">
        <v>44407</v>
      </c>
      <c r="P2071" s="153">
        <v>2.2129803686999999E-2</v>
      </c>
      <c r="Q2071" s="153">
        <v>0.12447467576999999</v>
      </c>
      <c r="R2071" s="153">
        <v>0.15000650358000001</v>
      </c>
      <c r="S2071" s="153">
        <v>0.29127730671999996</v>
      </c>
      <c r="T2071" s="153">
        <v>0.43775021940999997</v>
      </c>
      <c r="U2071" s="153">
        <v>1.8140220126</v>
      </c>
      <c r="V2071" s="153">
        <v>1.2012762449000001</v>
      </c>
      <c r="W2071" s="153">
        <v>1.1266003828</v>
      </c>
      <c r="X2071" s="153">
        <v>1.1275352162000001</v>
      </c>
      <c r="Y2071" s="153">
        <v>1.0241171349</v>
      </c>
      <c r="Z2071" s="153">
        <v>1.3624911552000001E-2</v>
      </c>
      <c r="AA2071" s="153">
        <v>9.8758145153000007E-3</v>
      </c>
      <c r="AB2071" s="178">
        <v>1.1122920385999999</v>
      </c>
      <c r="AC2071" s="177">
        <v>2.4959844708000001E-2</v>
      </c>
      <c r="AD2071" s="153">
        <v>-5.5396214156000004E-3</v>
      </c>
      <c r="AE2071" s="153">
        <v>-5.5396214156000004E-3</v>
      </c>
      <c r="AF2071" s="181">
        <v>159.851111</v>
      </c>
      <c r="AG2071" s="180">
        <v>3824716.3832</v>
      </c>
      <c r="AH2071" s="180">
        <v>1060650.8167999999</v>
      </c>
      <c r="AI2071" s="128" t="s">
        <v>46</v>
      </c>
      <c r="AJ2071" s="128" t="s">
        <v>46</v>
      </c>
      <c r="AK2071" s="128" t="s">
        <v>46</v>
      </c>
    </row>
    <row r="2072" spans="1:37" ht="14.75" customHeight="1" x14ac:dyDescent="0.35">
      <c r="A2072" s="8"/>
      <c r="B2072" s="129">
        <v>10243362000167</v>
      </c>
      <c r="C2072" s="125" t="s">
        <v>9975</v>
      </c>
      <c r="D2072" s="122"/>
      <c r="E2072" s="126" t="s">
        <v>9702</v>
      </c>
      <c r="F2072" s="126" t="s">
        <v>163</v>
      </c>
      <c r="G2072" s="126" t="s">
        <v>3570</v>
      </c>
      <c r="H2072" s="127">
        <v>5000</v>
      </c>
      <c r="I2072" s="127">
        <v>2000</v>
      </c>
      <c r="J2072" s="127">
        <v>10000</v>
      </c>
      <c r="K2072" s="126" t="s">
        <v>215</v>
      </c>
      <c r="L2072" s="126" t="s">
        <v>215</v>
      </c>
      <c r="M2072" s="153">
        <v>9.4999999999999998E-3</v>
      </c>
      <c r="N2072" s="128" t="s">
        <v>46</v>
      </c>
      <c r="O2072" s="155">
        <v>39822</v>
      </c>
      <c r="P2072" s="153">
        <v>1.1526630600000001E-2</v>
      </c>
      <c r="Q2072" s="153">
        <v>9.853468442100001E-2</v>
      </c>
      <c r="R2072" s="153">
        <v>0.12514734954000001</v>
      </c>
      <c r="S2072" s="153">
        <v>0.24699436405</v>
      </c>
      <c r="T2072" s="153">
        <v>0.40732668588999998</v>
      </c>
      <c r="U2072" s="153">
        <v>0.9448597889</v>
      </c>
      <c r="V2072" s="153">
        <v>0.95093540078000005</v>
      </c>
      <c r="W2072" s="153">
        <v>0.93989959455999994</v>
      </c>
      <c r="X2072" s="153">
        <v>0.95611582936999995</v>
      </c>
      <c r="Y2072" s="153">
        <v>0.95294124375</v>
      </c>
      <c r="Z2072" s="153">
        <v>1.0127925944000001E-3</v>
      </c>
      <c r="AA2072" s="153">
        <v>3.8459827504999998E-3</v>
      </c>
      <c r="AB2072" s="178">
        <v>-13.503159629000001</v>
      </c>
      <c r="AC2072" s="177">
        <v>-1.4139206556999999</v>
      </c>
      <c r="AD2072" s="153">
        <v>0</v>
      </c>
      <c r="AE2072" s="153">
        <v>-2.6570098053999999E-2</v>
      </c>
      <c r="AF2072" s="181">
        <v>432.15413699999999</v>
      </c>
      <c r="AG2072" s="180">
        <v>210615.66414000001</v>
      </c>
      <c r="AH2072" s="180">
        <v>-21954.57663</v>
      </c>
      <c r="AI2072" s="128" t="s">
        <v>46</v>
      </c>
      <c r="AJ2072" s="128" t="s">
        <v>46</v>
      </c>
      <c r="AK2072" s="128" t="s">
        <v>46</v>
      </c>
    </row>
    <row r="2073" spans="1:37" ht="14.75" customHeight="1" x14ac:dyDescent="0.35">
      <c r="A2073" s="8"/>
      <c r="B2073" s="129">
        <v>7470268000136</v>
      </c>
      <c r="C2073" s="125" t="s">
        <v>9976</v>
      </c>
      <c r="D2073" s="122"/>
      <c r="E2073" s="126" t="s">
        <v>9702</v>
      </c>
      <c r="F2073" s="126" t="s">
        <v>163</v>
      </c>
      <c r="G2073" s="126" t="s">
        <v>3570</v>
      </c>
      <c r="H2073" s="127">
        <v>25000</v>
      </c>
      <c r="I2073" s="127">
        <v>1000</v>
      </c>
      <c r="J2073" s="127">
        <v>10000</v>
      </c>
      <c r="K2073" s="126" t="s">
        <v>215</v>
      </c>
      <c r="L2073" s="126" t="s">
        <v>215</v>
      </c>
      <c r="M2073" s="153">
        <v>1.3500000000000002E-2</v>
      </c>
      <c r="N2073" s="128" t="s">
        <v>46</v>
      </c>
      <c r="O2073" s="155">
        <v>38600</v>
      </c>
      <c r="P2073" s="153">
        <v>1.1178338889E-2</v>
      </c>
      <c r="Q2073" s="153">
        <v>9.5407297205000005E-2</v>
      </c>
      <c r="R2073" s="153">
        <v>0.12083967852000001</v>
      </c>
      <c r="S2073" s="153">
        <v>0.23739967344000001</v>
      </c>
      <c r="T2073" s="153">
        <v>0.39076740749000005</v>
      </c>
      <c r="U2073" s="153">
        <v>0.91630965626999994</v>
      </c>
      <c r="V2073" s="153">
        <v>0.92075371162999997</v>
      </c>
      <c r="W2073" s="153">
        <v>0.90754750516000005</v>
      </c>
      <c r="X2073" s="153">
        <v>0.91897475689999997</v>
      </c>
      <c r="Y2073" s="153">
        <v>0.91420079313000002</v>
      </c>
      <c r="Z2073" s="153">
        <v>1.0124036504E-3</v>
      </c>
      <c r="AA2073" s="153">
        <v>3.0407072126000002E-3</v>
      </c>
      <c r="AB2073" s="178">
        <v>-20.936587161999999</v>
      </c>
      <c r="AC2073" s="177">
        <v>-4.7484452873</v>
      </c>
      <c r="AD2073" s="153">
        <v>0</v>
      </c>
      <c r="AE2073" s="153">
        <v>-1.6426602530999999E-2</v>
      </c>
      <c r="AF2073" s="181">
        <v>174.74274700000001</v>
      </c>
      <c r="AG2073" s="180">
        <v>139788.46896</v>
      </c>
      <c r="AH2073" s="180">
        <v>-4905.2539999999999</v>
      </c>
      <c r="AI2073" s="128" t="s">
        <v>46</v>
      </c>
      <c r="AJ2073" s="128" t="s">
        <v>46</v>
      </c>
      <c r="AK2073" s="128" t="s">
        <v>46</v>
      </c>
    </row>
    <row r="2074" spans="1:37" ht="14.75" customHeight="1" x14ac:dyDescent="0.35">
      <c r="A2074" s="8"/>
      <c r="B2074" s="129">
        <v>3593195000119</v>
      </c>
      <c r="C2074" s="125" t="s">
        <v>9977</v>
      </c>
      <c r="D2074" s="122"/>
      <c r="E2074" s="126" t="s">
        <v>9702</v>
      </c>
      <c r="F2074" s="126" t="s">
        <v>163</v>
      </c>
      <c r="G2074" s="126" t="s">
        <v>3570</v>
      </c>
      <c r="H2074" s="127">
        <v>1000</v>
      </c>
      <c r="I2074" s="127">
        <v>100</v>
      </c>
      <c r="J2074" s="127">
        <v>100</v>
      </c>
      <c r="K2074" s="126" t="s">
        <v>215</v>
      </c>
      <c r="L2074" s="126" t="s">
        <v>215</v>
      </c>
      <c r="M2074" s="153">
        <v>4.5000000000000005E-3</v>
      </c>
      <c r="N2074" s="128" t="s">
        <v>46</v>
      </c>
      <c r="O2074" s="155">
        <v>38435</v>
      </c>
      <c r="P2074" s="153">
        <v>1.1973082885999999E-2</v>
      </c>
      <c r="Q2074" s="153">
        <v>0.10277841217</v>
      </c>
      <c r="R2074" s="153">
        <v>0.13097498907999999</v>
      </c>
      <c r="S2074" s="153">
        <v>0.25983497323000004</v>
      </c>
      <c r="T2074" s="153">
        <v>0.42913382900999997</v>
      </c>
      <c r="U2074" s="153">
        <v>0.98145633022000001</v>
      </c>
      <c r="V2074" s="153">
        <v>0.99189063369999997</v>
      </c>
      <c r="W2074" s="153">
        <v>0.98366716984000002</v>
      </c>
      <c r="X2074" s="153">
        <v>1.0058218611</v>
      </c>
      <c r="Y2074" s="153">
        <v>1.0039590798</v>
      </c>
      <c r="Z2074" s="153">
        <v>1.0152450705000001E-3</v>
      </c>
      <c r="AA2074" s="153">
        <v>3.7171275963E-3</v>
      </c>
      <c r="AB2074" s="178">
        <v>-3.6266352346000001</v>
      </c>
      <c r="AC2074" s="177">
        <v>2.6489907765000001E-3</v>
      </c>
      <c r="AD2074" s="153">
        <v>0</v>
      </c>
      <c r="AE2074" s="153">
        <v>-2.6096404375999999E-2</v>
      </c>
      <c r="AF2074" s="181">
        <v>621.95842500000003</v>
      </c>
      <c r="AG2074" s="180">
        <v>4568753.1539000003</v>
      </c>
      <c r="AH2074" s="180">
        <v>124272.66673</v>
      </c>
      <c r="AI2074" s="128" t="s">
        <v>46</v>
      </c>
      <c r="AJ2074" s="128" t="s">
        <v>46</v>
      </c>
      <c r="AK2074" s="128" t="s">
        <v>46</v>
      </c>
    </row>
    <row r="2075" spans="1:37" ht="14.75" customHeight="1" x14ac:dyDescent="0.35">
      <c r="A2075" s="8"/>
      <c r="B2075" s="129">
        <v>17971054000105</v>
      </c>
      <c r="C2075" s="125" t="s">
        <v>9978</v>
      </c>
      <c r="D2075" s="122"/>
      <c r="E2075" s="126" t="s">
        <v>7528</v>
      </c>
      <c r="F2075" s="126" t="s">
        <v>163</v>
      </c>
      <c r="G2075" s="126" t="s">
        <v>3570</v>
      </c>
      <c r="H2075" s="127">
        <v>5000000</v>
      </c>
      <c r="I2075" s="127">
        <v>100000</v>
      </c>
      <c r="J2075" s="127">
        <v>2500000</v>
      </c>
      <c r="K2075" s="126" t="s">
        <v>215</v>
      </c>
      <c r="L2075" s="126" t="s">
        <v>215</v>
      </c>
      <c r="M2075" s="153">
        <v>2E-3</v>
      </c>
      <c r="N2075" s="128" t="s">
        <v>46</v>
      </c>
      <c r="O2075" s="155">
        <v>41565</v>
      </c>
      <c r="P2075" s="153">
        <v>1.2198481968999999E-2</v>
      </c>
      <c r="Q2075" s="153">
        <v>0.10482291448</v>
      </c>
      <c r="R2075" s="153">
        <v>0.13377533345000001</v>
      </c>
      <c r="S2075" s="153">
        <v>0.26604578550000002</v>
      </c>
      <c r="T2075" s="153">
        <v>0.43965111372000004</v>
      </c>
      <c r="U2075" s="153">
        <v>0.99993272082999995</v>
      </c>
      <c r="V2075" s="153">
        <v>1.0116216515000001</v>
      </c>
      <c r="W2075" s="153">
        <v>1.0046987182</v>
      </c>
      <c r="X2075" s="153">
        <v>1.0298639316</v>
      </c>
      <c r="Y2075" s="153">
        <v>1.0285642793000001</v>
      </c>
      <c r="Z2075" s="153">
        <v>1.0120470193E-3</v>
      </c>
      <c r="AA2075" s="153">
        <v>4.4887027450999997E-3</v>
      </c>
      <c r="AB2075" s="178">
        <v>1.0558364060000001</v>
      </c>
      <c r="AC2075" s="177">
        <v>0.59958122197999997</v>
      </c>
      <c r="AD2075" s="153">
        <v>0</v>
      </c>
      <c r="AE2075" s="153">
        <v>-2.5874909293000001E-2</v>
      </c>
      <c r="AF2075" s="181">
        <v>310.094311</v>
      </c>
      <c r="AG2075" s="180">
        <v>2566927.7851</v>
      </c>
      <c r="AH2075" s="180">
        <v>-204382.26071999999</v>
      </c>
      <c r="AI2075" s="128" t="s">
        <v>46</v>
      </c>
      <c r="AJ2075" s="128" t="s">
        <v>46</v>
      </c>
      <c r="AK2075" s="128" t="s">
        <v>46</v>
      </c>
    </row>
    <row r="2076" spans="1:37" ht="14.75" customHeight="1" x14ac:dyDescent="0.35">
      <c r="A2076" s="8"/>
      <c r="B2076" s="129">
        <v>4103968000102</v>
      </c>
      <c r="C2076" s="125" t="s">
        <v>9979</v>
      </c>
      <c r="D2076" s="122"/>
      <c r="E2076" s="126" t="s">
        <v>4611</v>
      </c>
      <c r="F2076" s="126" t="s">
        <v>368</v>
      </c>
      <c r="G2076" s="126" t="s">
        <v>368</v>
      </c>
      <c r="H2076" s="127">
        <v>50000</v>
      </c>
      <c r="I2076" s="127">
        <v>2000</v>
      </c>
      <c r="J2076" s="127">
        <v>20000</v>
      </c>
      <c r="K2076" s="126" t="s">
        <v>215</v>
      </c>
      <c r="L2076" s="126" t="s">
        <v>216</v>
      </c>
      <c r="M2076" s="153">
        <v>0.01</v>
      </c>
      <c r="N2076" s="128" t="s">
        <v>46</v>
      </c>
      <c r="O2076" s="155">
        <v>36826</v>
      </c>
      <c r="P2076" s="153">
        <v>-1.5125412394999999E-2</v>
      </c>
      <c r="Q2076" s="153">
        <v>-0.10820994798</v>
      </c>
      <c r="R2076" s="153">
        <v>2.5854158312000001E-2</v>
      </c>
      <c r="S2076" s="153">
        <v>0.17400337242</v>
      </c>
      <c r="T2076" s="153">
        <v>0.15957979297</v>
      </c>
      <c r="U2076" s="153">
        <v>-1.2398587634</v>
      </c>
      <c r="V2076" s="153">
        <v>-1.0443091268</v>
      </c>
      <c r="W2076" s="153">
        <v>0.19417361217000001</v>
      </c>
      <c r="X2076" s="153">
        <v>0.67356750983000002</v>
      </c>
      <c r="Y2076" s="153">
        <v>0.37333710670999998</v>
      </c>
      <c r="Z2076" s="153">
        <v>0.11780428429000001</v>
      </c>
      <c r="AA2076" s="153">
        <v>0.15488329717999999</v>
      </c>
      <c r="AB2076" s="178">
        <v>-0.75143612768000001</v>
      </c>
      <c r="AC2076" s="177">
        <v>-0.22853245091999999</v>
      </c>
      <c r="AD2076" s="153">
        <v>-0.11762686290999999</v>
      </c>
      <c r="AE2076" s="153">
        <v>-0.50502768852000002</v>
      </c>
      <c r="AF2076" s="181">
        <v>75.041165000000007</v>
      </c>
      <c r="AG2076" s="180">
        <v>69565.644180000003</v>
      </c>
      <c r="AH2076" s="180">
        <v>7123.3909599999997</v>
      </c>
      <c r="AI2076" s="128" t="s">
        <v>46</v>
      </c>
      <c r="AJ2076" s="128" t="s">
        <v>46</v>
      </c>
      <c r="AK2076" s="128" t="s">
        <v>46</v>
      </c>
    </row>
    <row r="2077" spans="1:37" ht="14.75" customHeight="1" x14ac:dyDescent="0.35">
      <c r="A2077" s="8"/>
      <c r="B2077" s="129">
        <v>36368646000173</v>
      </c>
      <c r="C2077" s="125" t="s">
        <v>9980</v>
      </c>
      <c r="D2077" s="122"/>
      <c r="E2077" s="126" t="s">
        <v>7528</v>
      </c>
      <c r="F2077" s="126" t="s">
        <v>163</v>
      </c>
      <c r="G2077" s="126" t="s">
        <v>3570</v>
      </c>
      <c r="H2077" s="127">
        <v>100</v>
      </c>
      <c r="I2077" s="127">
        <v>100</v>
      </c>
      <c r="J2077" s="127">
        <v>100</v>
      </c>
      <c r="K2077" s="126" t="s">
        <v>215</v>
      </c>
      <c r="L2077" s="126" t="s">
        <v>215</v>
      </c>
      <c r="M2077" s="153">
        <v>1.5E-3</v>
      </c>
      <c r="N2077" s="128" t="s">
        <v>46</v>
      </c>
      <c r="O2077" s="155">
        <v>44326</v>
      </c>
      <c r="P2077" s="153">
        <v>1.2236473965000001E-2</v>
      </c>
      <c r="Q2077" s="153">
        <v>0.1056382179</v>
      </c>
      <c r="R2077" s="153">
        <v>0.13325480037000001</v>
      </c>
      <c r="S2077" s="153">
        <v>0.26619249565000003</v>
      </c>
      <c r="T2077" s="153">
        <v>0.44402873530000003</v>
      </c>
      <c r="U2077" s="153">
        <v>1.0030469969</v>
      </c>
      <c r="V2077" s="153">
        <v>1.0194899558999999</v>
      </c>
      <c r="W2077" s="153">
        <v>1.0007893359</v>
      </c>
      <c r="X2077" s="153">
        <v>1.030431847</v>
      </c>
      <c r="Y2077" s="153">
        <v>1.0388057299</v>
      </c>
      <c r="Z2077" s="153">
        <v>1.55781525E-3</v>
      </c>
      <c r="AA2077" s="153">
        <v>3.0768400558999999E-3</v>
      </c>
      <c r="AB2077" s="178">
        <v>7.9302553848000001E-2</v>
      </c>
      <c r="AC2077" s="177">
        <v>2.4687336505999999</v>
      </c>
      <c r="AD2077" s="153">
        <v>0</v>
      </c>
      <c r="AE2077" s="153">
        <v>-1.3891158607E-3</v>
      </c>
      <c r="AF2077" s="181">
        <v>165.89785800000001</v>
      </c>
      <c r="AG2077" s="180">
        <v>1150169.0792</v>
      </c>
      <c r="AH2077" s="180">
        <v>564969.15573</v>
      </c>
      <c r="AI2077" s="128" t="s">
        <v>46</v>
      </c>
      <c r="AJ2077" s="128" t="s">
        <v>46</v>
      </c>
      <c r="AK2077" s="128" t="s">
        <v>46</v>
      </c>
    </row>
    <row r="2078" spans="1:37" ht="14.75" customHeight="1" x14ac:dyDescent="0.35">
      <c r="A2078" s="8"/>
      <c r="B2078" s="129">
        <v>42132614000177</v>
      </c>
      <c r="C2078" s="125" t="s">
        <v>9981</v>
      </c>
      <c r="D2078" s="122"/>
      <c r="E2078" s="126" t="s">
        <v>7528</v>
      </c>
      <c r="F2078" s="126" t="s">
        <v>163</v>
      </c>
      <c r="G2078" s="126" t="s">
        <v>3570</v>
      </c>
      <c r="H2078" s="127">
        <v>0</v>
      </c>
      <c r="I2078" s="127">
        <v>0</v>
      </c>
      <c r="J2078" s="127">
        <v>0</v>
      </c>
      <c r="K2078" s="126" t="s">
        <v>215</v>
      </c>
      <c r="L2078" s="126" t="s">
        <v>215</v>
      </c>
      <c r="M2078" s="153">
        <v>2E-3</v>
      </c>
      <c r="N2078" s="128" t="s">
        <v>46</v>
      </c>
      <c r="O2078" s="155">
        <v>44393</v>
      </c>
      <c r="P2078" s="153">
        <v>1.1880591435000001E-2</v>
      </c>
      <c r="Q2078" s="153">
        <v>0.10189285072000001</v>
      </c>
      <c r="R2078" s="153">
        <v>0.12993332148</v>
      </c>
      <c r="S2078" s="153">
        <v>0.25084993104999997</v>
      </c>
      <c r="T2078" s="153">
        <v>0.41745158560000001</v>
      </c>
      <c r="U2078" s="153">
        <v>0.97387463041</v>
      </c>
      <c r="V2078" s="153">
        <v>0.98334428540000007</v>
      </c>
      <c r="W2078" s="153">
        <v>0.97584388823000001</v>
      </c>
      <c r="X2078" s="153">
        <v>0.97104073930000001</v>
      </c>
      <c r="Y2078" s="153">
        <v>0.97662845810999999</v>
      </c>
      <c r="Z2078" s="153">
        <v>1.0025777091E-3</v>
      </c>
      <c r="AA2078" s="153">
        <v>1.4135174886999999E-3</v>
      </c>
      <c r="AB2078" s="178">
        <v>-5.6856209457000002</v>
      </c>
      <c r="AC2078" s="177">
        <v>-1.8542553906999999</v>
      </c>
      <c r="AD2078" s="153">
        <v>0</v>
      </c>
      <c r="AE2078" s="153">
        <v>0</v>
      </c>
      <c r="AF2078" s="181">
        <v>159.33515299999999</v>
      </c>
      <c r="AG2078" s="180">
        <v>524598.82125000004</v>
      </c>
      <c r="AH2078" s="180">
        <v>-312193.16275000002</v>
      </c>
      <c r="AI2078" s="128" t="s">
        <v>46</v>
      </c>
      <c r="AJ2078" s="128" t="s">
        <v>46</v>
      </c>
      <c r="AK2078" s="128" t="s">
        <v>46</v>
      </c>
    </row>
    <row r="2079" spans="1:37" ht="14.75" customHeight="1" x14ac:dyDescent="0.35">
      <c r="A2079" s="8"/>
      <c r="B2079" s="129">
        <v>42066741000115</v>
      </c>
      <c r="C2079" s="125" t="s">
        <v>9982</v>
      </c>
      <c r="D2079" s="122"/>
      <c r="E2079" s="126" t="s">
        <v>7528</v>
      </c>
      <c r="F2079" s="126" t="s">
        <v>163</v>
      </c>
      <c r="G2079" s="126" t="s">
        <v>3570</v>
      </c>
      <c r="H2079" s="127" t="s">
        <v>46</v>
      </c>
      <c r="I2079" s="127" t="s">
        <v>46</v>
      </c>
      <c r="J2079" s="127" t="s">
        <v>46</v>
      </c>
      <c r="K2079" s="126" t="s">
        <v>215</v>
      </c>
      <c r="L2079" s="126" t="s">
        <v>215</v>
      </c>
      <c r="M2079" s="153">
        <v>2E-3</v>
      </c>
      <c r="N2079" s="128" t="s">
        <v>46</v>
      </c>
      <c r="O2079" s="155">
        <v>44907</v>
      </c>
      <c r="P2079" s="153">
        <v>1.2208563958000001E-2</v>
      </c>
      <c r="Q2079" s="153">
        <v>0.10362196812</v>
      </c>
      <c r="R2079" s="153">
        <v>0.13285529561000001</v>
      </c>
      <c r="S2079" s="153">
        <v>0.25730831108000002</v>
      </c>
      <c r="T2079" s="153" t="s">
        <v>46</v>
      </c>
      <c r="U2079" s="153">
        <v>1.0007591605999999</v>
      </c>
      <c r="V2079" s="153">
        <v>1.0000315966</v>
      </c>
      <c r="W2079" s="153">
        <v>0.99778891794000002</v>
      </c>
      <c r="X2079" s="153">
        <v>0.99604114528999999</v>
      </c>
      <c r="Y2079" s="153" t="s">
        <v>46</v>
      </c>
      <c r="Z2079" s="153">
        <v>8.9839344584999997E-4</v>
      </c>
      <c r="AA2079" s="153">
        <v>9.0903616071999992E-4</v>
      </c>
      <c r="AB2079" s="178">
        <v>-1.2244657687</v>
      </c>
      <c r="AC2079" s="177">
        <v>-6.2125991312000001E-2</v>
      </c>
      <c r="AD2079" s="153">
        <v>0</v>
      </c>
      <c r="AE2079" s="153">
        <v>0</v>
      </c>
      <c r="AF2079" s="181">
        <v>139.30208500000001</v>
      </c>
      <c r="AG2079" s="180">
        <v>1008533.8476</v>
      </c>
      <c r="AH2079" s="180">
        <v>-453934.0748</v>
      </c>
      <c r="AI2079" s="128" t="s">
        <v>46</v>
      </c>
      <c r="AJ2079" s="128" t="s">
        <v>46</v>
      </c>
      <c r="AK2079" s="128" t="s">
        <v>46</v>
      </c>
    </row>
    <row r="2080" spans="1:37" ht="14.75" customHeight="1" x14ac:dyDescent="0.35">
      <c r="A2080" s="8"/>
      <c r="B2080" s="129">
        <v>19436835000117</v>
      </c>
      <c r="C2080" s="125" t="s">
        <v>9983</v>
      </c>
      <c r="D2080" s="122"/>
      <c r="E2080" s="126" t="s">
        <v>4611</v>
      </c>
      <c r="F2080" s="126" t="s">
        <v>114</v>
      </c>
      <c r="G2080" s="126" t="s">
        <v>115</v>
      </c>
      <c r="H2080" s="127">
        <v>10000</v>
      </c>
      <c r="I2080" s="127">
        <v>1000</v>
      </c>
      <c r="J2080" s="127">
        <v>5000</v>
      </c>
      <c r="K2080" s="126" t="s">
        <v>216</v>
      </c>
      <c r="L2080" s="126" t="s">
        <v>224</v>
      </c>
      <c r="M2080" s="153">
        <v>0.01</v>
      </c>
      <c r="N2080" s="128" t="s">
        <v>46</v>
      </c>
      <c r="O2080" s="155">
        <v>41670</v>
      </c>
      <c r="P2080" s="153">
        <v>2.2557134324999999E-2</v>
      </c>
      <c r="Q2080" s="153">
        <v>-2.4202278823999997E-2</v>
      </c>
      <c r="R2080" s="153">
        <v>0.14062907354000001</v>
      </c>
      <c r="S2080" s="153">
        <v>0.56735110515999998</v>
      </c>
      <c r="T2080" s="153">
        <v>0.77345604319000005</v>
      </c>
      <c r="U2080" s="153">
        <v>1.8490511162000001</v>
      </c>
      <c r="V2080" s="153">
        <v>-0.23357058328000002</v>
      </c>
      <c r="W2080" s="153">
        <v>1.0561726612</v>
      </c>
      <c r="X2080" s="153">
        <v>2.1962176122999999</v>
      </c>
      <c r="Y2080" s="153">
        <v>1.8095012904999999</v>
      </c>
      <c r="Z2080" s="153">
        <v>0.19921766733999999</v>
      </c>
      <c r="AA2080" s="153">
        <v>0.19073976222</v>
      </c>
      <c r="AB2080" s="178">
        <v>0.13430166391000001</v>
      </c>
      <c r="AC2080" s="177">
        <v>0.60552603368000002</v>
      </c>
      <c r="AD2080" s="153">
        <v>-0.23379330147000002</v>
      </c>
      <c r="AE2080" s="153">
        <v>-0.37122487974000001</v>
      </c>
      <c r="AF2080" s="181">
        <v>847.61308299999996</v>
      </c>
      <c r="AG2080" s="180">
        <v>278682.35551000002</v>
      </c>
      <c r="AH2080" s="180">
        <v>-86638.912639999995</v>
      </c>
      <c r="AI2080" s="128" t="s">
        <v>46</v>
      </c>
      <c r="AJ2080" s="128" t="s">
        <v>46</v>
      </c>
      <c r="AK2080" s="128" t="s">
        <v>46</v>
      </c>
    </row>
    <row r="2081" spans="1:37" ht="14.75" customHeight="1" x14ac:dyDescent="0.35">
      <c r="A2081" s="8"/>
      <c r="B2081" s="129">
        <v>19436818000180</v>
      </c>
      <c r="C2081" s="125" t="s">
        <v>9984</v>
      </c>
      <c r="D2081" s="122"/>
      <c r="E2081" s="126" t="s">
        <v>7528</v>
      </c>
      <c r="F2081" s="126" t="s">
        <v>114</v>
      </c>
      <c r="G2081" s="126" t="s">
        <v>115</v>
      </c>
      <c r="H2081" s="127">
        <v>50000</v>
      </c>
      <c r="I2081" s="127">
        <v>5000</v>
      </c>
      <c r="J2081" s="127">
        <v>20000</v>
      </c>
      <c r="K2081" s="126" t="s">
        <v>216</v>
      </c>
      <c r="L2081" s="126" t="s">
        <v>224</v>
      </c>
      <c r="M2081" s="153">
        <v>1.4999999999999999E-2</v>
      </c>
      <c r="N2081" s="128" t="s">
        <v>46</v>
      </c>
      <c r="O2081" s="155">
        <v>41670</v>
      </c>
      <c r="P2081" s="153">
        <v>2.3532352356E-2</v>
      </c>
      <c r="Q2081" s="153">
        <v>-1.6563806338999999E-2</v>
      </c>
      <c r="R2081" s="153">
        <v>0.15258235880000001</v>
      </c>
      <c r="S2081" s="153">
        <v>0.60092497648999998</v>
      </c>
      <c r="T2081" s="153">
        <v>0.83114924165000004</v>
      </c>
      <c r="U2081" s="153">
        <v>1.9289915891999998</v>
      </c>
      <c r="V2081" s="153">
        <v>-0.15985345578000001</v>
      </c>
      <c r="W2081" s="153">
        <v>1.1459459404999999</v>
      </c>
      <c r="X2081" s="153">
        <v>2.3261821560000002</v>
      </c>
      <c r="Y2081" s="153">
        <v>1.9444745937999999</v>
      </c>
      <c r="Z2081" s="153">
        <v>0.19943738261999999</v>
      </c>
      <c r="AA2081" s="153">
        <v>0.19093376543000001</v>
      </c>
      <c r="AB2081" s="178">
        <v>0.18837995682</v>
      </c>
      <c r="AC2081" s="177">
        <v>0.66725278182000003</v>
      </c>
      <c r="AD2081" s="153">
        <v>-0.23195122209000002</v>
      </c>
      <c r="AE2081" s="153">
        <v>-0.36601523823999998</v>
      </c>
      <c r="AF2081" s="181">
        <v>958.60216000000003</v>
      </c>
      <c r="AG2081" s="180">
        <v>655487.01893000002</v>
      </c>
      <c r="AH2081" s="180">
        <v>-153005.99656</v>
      </c>
      <c r="AI2081" s="128" t="s">
        <v>46</v>
      </c>
      <c r="AJ2081" s="128" t="s">
        <v>46</v>
      </c>
      <c r="AK2081" s="128" t="s">
        <v>46</v>
      </c>
    </row>
    <row r="2082" spans="1:37" ht="14.75" customHeight="1" x14ac:dyDescent="0.35">
      <c r="A2082" s="8"/>
      <c r="B2082" s="129">
        <v>42447256000191</v>
      </c>
      <c r="C2082" s="125" t="s">
        <v>9985</v>
      </c>
      <c r="D2082" s="122"/>
      <c r="E2082" s="126" t="s">
        <v>4611</v>
      </c>
      <c r="F2082" s="126" t="s">
        <v>114</v>
      </c>
      <c r="G2082" s="126" t="s">
        <v>115</v>
      </c>
      <c r="H2082" s="127">
        <v>1000</v>
      </c>
      <c r="I2082" s="127">
        <v>0</v>
      </c>
      <c r="J2082" s="127">
        <v>100</v>
      </c>
      <c r="K2082" s="126" t="s">
        <v>216</v>
      </c>
      <c r="L2082" s="126" t="s">
        <v>224</v>
      </c>
      <c r="M2082" s="153">
        <v>0.01</v>
      </c>
      <c r="N2082" s="128" t="s">
        <v>46</v>
      </c>
      <c r="O2082" s="155">
        <v>44498</v>
      </c>
      <c r="P2082" s="153">
        <v>4.8267694567000002E-2</v>
      </c>
      <c r="Q2082" s="153">
        <v>0.18474242995000001</v>
      </c>
      <c r="R2082" s="153">
        <v>0.24084770372</v>
      </c>
      <c r="S2082" s="153">
        <v>0.62854566697000003</v>
      </c>
      <c r="T2082" s="153">
        <v>1.0511841498000001</v>
      </c>
      <c r="U2082" s="153">
        <v>3.9565945401999998</v>
      </c>
      <c r="V2082" s="153">
        <v>1.7829063715000002</v>
      </c>
      <c r="W2082" s="153">
        <v>1.8088490079999999</v>
      </c>
      <c r="X2082" s="153">
        <v>2.4331019211</v>
      </c>
      <c r="Y2082" s="153">
        <v>2.4592465111999999</v>
      </c>
      <c r="Z2082" s="153">
        <v>0.19884796533999999</v>
      </c>
      <c r="AA2082" s="153">
        <v>0.18926884558000001</v>
      </c>
      <c r="AB2082" s="178">
        <v>0.58588624941</v>
      </c>
      <c r="AC2082" s="177">
        <v>9.5678101875000005E-2</v>
      </c>
      <c r="AD2082" s="153">
        <v>-0.19820842354000001</v>
      </c>
      <c r="AE2082" s="153">
        <v>-0.28230471034999999</v>
      </c>
      <c r="AF2082" s="181">
        <v>157.60116500000001</v>
      </c>
      <c r="AG2082" s="180">
        <v>25485.524249999999</v>
      </c>
      <c r="AH2082" s="180">
        <v>-2701.8611900000001</v>
      </c>
      <c r="AI2082" s="128" t="s">
        <v>46</v>
      </c>
      <c r="AJ2082" s="128" t="s">
        <v>46</v>
      </c>
      <c r="AK2082" s="128" t="s">
        <v>46</v>
      </c>
    </row>
    <row r="2083" spans="1:37" ht="14.75" customHeight="1" x14ac:dyDescent="0.35">
      <c r="A2083" s="8"/>
      <c r="B2083" s="129">
        <v>42447229000119</v>
      </c>
      <c r="C2083" s="125" t="s">
        <v>9986</v>
      </c>
      <c r="D2083" s="122"/>
      <c r="E2083" s="126" t="s">
        <v>9987</v>
      </c>
      <c r="F2083" s="126" t="s">
        <v>114</v>
      </c>
      <c r="G2083" s="126" t="s">
        <v>115</v>
      </c>
      <c r="H2083" s="127">
        <v>50000</v>
      </c>
      <c r="I2083" s="127">
        <v>0</v>
      </c>
      <c r="J2083" s="127">
        <v>5000</v>
      </c>
      <c r="K2083" s="126" t="s">
        <v>215</v>
      </c>
      <c r="L2083" s="126" t="s">
        <v>224</v>
      </c>
      <c r="M2083" s="153">
        <v>1.4999999999999999E-2</v>
      </c>
      <c r="N2083" s="128" t="s">
        <v>46</v>
      </c>
      <c r="O2083" s="155">
        <v>44498</v>
      </c>
      <c r="P2083" s="153">
        <v>4.9320582735E-2</v>
      </c>
      <c r="Q2083" s="153">
        <v>0.19455311960999999</v>
      </c>
      <c r="R2083" s="153">
        <v>0.25459319478000003</v>
      </c>
      <c r="S2083" s="153">
        <v>0.66590129319000002</v>
      </c>
      <c r="T2083" s="153">
        <v>1.1371677361999999</v>
      </c>
      <c r="U2083" s="153">
        <v>4.0429017818000004</v>
      </c>
      <c r="V2083" s="153">
        <v>1.8775870634</v>
      </c>
      <c r="W2083" s="153">
        <v>1.9120823687000001</v>
      </c>
      <c r="X2083" s="153">
        <v>2.5777056478999998</v>
      </c>
      <c r="Y2083" s="153">
        <v>2.6604052089999999</v>
      </c>
      <c r="Z2083" s="153">
        <v>0.19959149930999998</v>
      </c>
      <c r="AA2083" s="153">
        <v>0.1902943369</v>
      </c>
      <c r="AB2083" s="178">
        <v>0.64626562532999998</v>
      </c>
      <c r="AC2083" s="177">
        <v>0.16905886124</v>
      </c>
      <c r="AD2083" s="153">
        <v>-0.19776636962000002</v>
      </c>
      <c r="AE2083" s="153">
        <v>-0.27654329101999997</v>
      </c>
      <c r="AF2083" s="181">
        <v>166.15478100000001</v>
      </c>
      <c r="AG2083" s="180">
        <v>32744.859499999999</v>
      </c>
      <c r="AH2083" s="180">
        <v>-2381.7211299999999</v>
      </c>
      <c r="AI2083" s="128" t="s">
        <v>46</v>
      </c>
      <c r="AJ2083" s="128" t="s">
        <v>46</v>
      </c>
      <c r="AK2083" s="128" t="s">
        <v>46</v>
      </c>
    </row>
    <row r="2084" spans="1:37" ht="14.75" customHeight="1" x14ac:dyDescent="0.35">
      <c r="A2084" s="8"/>
      <c r="B2084" s="129">
        <v>2536364000116</v>
      </c>
      <c r="C2084" s="125" t="s">
        <v>9988</v>
      </c>
      <c r="D2084" s="122" t="s">
        <v>3394</v>
      </c>
      <c r="E2084" s="126" t="s">
        <v>7528</v>
      </c>
      <c r="F2084" s="126" t="s">
        <v>163</v>
      </c>
      <c r="G2084" s="126" t="s">
        <v>3570</v>
      </c>
      <c r="H2084" s="127">
        <v>1000</v>
      </c>
      <c r="I2084" s="127">
        <v>1000</v>
      </c>
      <c r="J2084" s="127">
        <v>1000</v>
      </c>
      <c r="K2084" s="126" t="s">
        <v>215</v>
      </c>
      <c r="L2084" s="126" t="s">
        <v>215</v>
      </c>
      <c r="M2084" s="153">
        <v>3.0000000000000001E-3</v>
      </c>
      <c r="N2084" s="128" t="s">
        <v>46</v>
      </c>
      <c r="O2084" s="155">
        <v>36131</v>
      </c>
      <c r="P2084" s="153">
        <v>1.2063195925000001E-2</v>
      </c>
      <c r="Q2084" s="153">
        <v>0.10387733381</v>
      </c>
      <c r="R2084" s="153">
        <v>0.13240513354</v>
      </c>
      <c r="S2084" s="153">
        <v>0.26106081422999999</v>
      </c>
      <c r="T2084" s="153">
        <v>0.43681037125000005</v>
      </c>
      <c r="U2084" s="153">
        <v>0.98884306705000002</v>
      </c>
      <c r="V2084" s="153">
        <v>1.0024960717</v>
      </c>
      <c r="W2084" s="153">
        <v>0.99440804615999989</v>
      </c>
      <c r="X2084" s="153">
        <v>1.0105670947999998</v>
      </c>
      <c r="Y2084" s="153">
        <v>1.0219183590000001</v>
      </c>
      <c r="Z2084" s="153">
        <v>1.0360194147E-3</v>
      </c>
      <c r="AA2084" s="153">
        <v>5.5551779566000003E-3</v>
      </c>
      <c r="AB2084" s="178">
        <v>-1.1907785026</v>
      </c>
      <c r="AC2084" s="177">
        <v>-9.0075056254999994E-2</v>
      </c>
      <c r="AD2084" s="153">
        <v>0</v>
      </c>
      <c r="AE2084" s="153">
        <v>-3.1396721502999998E-2</v>
      </c>
      <c r="AF2084" s="181">
        <v>241.25196299999999</v>
      </c>
      <c r="AG2084" s="180">
        <v>6224797.9298999999</v>
      </c>
      <c r="AH2084" s="180">
        <v>-101339.90201999999</v>
      </c>
      <c r="AI2084" s="128" t="s">
        <v>46</v>
      </c>
      <c r="AJ2084" s="128" t="s">
        <v>46</v>
      </c>
      <c r="AK2084" s="128" t="s">
        <v>46</v>
      </c>
    </row>
    <row r="2085" spans="1:37" ht="14.75" customHeight="1" x14ac:dyDescent="0.35">
      <c r="A2085" s="8"/>
      <c r="B2085" s="129">
        <v>2546749000164</v>
      </c>
      <c r="C2085" s="125" t="s">
        <v>9989</v>
      </c>
      <c r="D2085" s="122" t="s">
        <v>3393</v>
      </c>
      <c r="E2085" s="126" t="s">
        <v>7528</v>
      </c>
      <c r="F2085" s="126" t="s">
        <v>163</v>
      </c>
      <c r="G2085" s="126" t="s">
        <v>3570</v>
      </c>
      <c r="H2085" s="127">
        <v>1000</v>
      </c>
      <c r="I2085" s="127">
        <v>1000</v>
      </c>
      <c r="J2085" s="127">
        <v>1000</v>
      </c>
      <c r="K2085" s="126" t="s">
        <v>215</v>
      </c>
      <c r="L2085" s="126" t="s">
        <v>215</v>
      </c>
      <c r="M2085" s="153">
        <v>3.4999999999999996E-3</v>
      </c>
      <c r="N2085" s="128" t="s">
        <v>46</v>
      </c>
      <c r="O2085" s="155">
        <v>36131</v>
      </c>
      <c r="P2085" s="153">
        <v>1.1647827101E-2</v>
      </c>
      <c r="Q2085" s="153">
        <v>0.1001099325</v>
      </c>
      <c r="R2085" s="153">
        <v>0.12717563251</v>
      </c>
      <c r="S2085" s="153">
        <v>0.24926862645</v>
      </c>
      <c r="T2085" s="153">
        <v>0.41643889784000004</v>
      </c>
      <c r="U2085" s="153">
        <v>0.95479449613</v>
      </c>
      <c r="V2085" s="153">
        <v>0.96613775493000009</v>
      </c>
      <c r="W2085" s="153">
        <v>0.95513269653999999</v>
      </c>
      <c r="X2085" s="153">
        <v>0.9649195050599999</v>
      </c>
      <c r="Y2085" s="153">
        <v>0.97425927392</v>
      </c>
      <c r="Z2085" s="153">
        <v>1.1048404625E-3</v>
      </c>
      <c r="AA2085" s="153">
        <v>5.6141416092999998E-3</v>
      </c>
      <c r="AB2085" s="178">
        <v>-8.0254906523000002</v>
      </c>
      <c r="AC2085" s="177">
        <v>-1.1190518868999999</v>
      </c>
      <c r="AD2085" s="153">
        <v>0</v>
      </c>
      <c r="AE2085" s="153">
        <v>-3.2197900825E-2</v>
      </c>
      <c r="AF2085" s="181">
        <v>212.93592100000001</v>
      </c>
      <c r="AG2085" s="180">
        <v>95719.242400000003</v>
      </c>
      <c r="AH2085" s="180">
        <v>-15334.433059999999</v>
      </c>
      <c r="AI2085" s="128" t="s">
        <v>46</v>
      </c>
      <c r="AJ2085" s="128" t="s">
        <v>46</v>
      </c>
      <c r="AK2085" s="128" t="s">
        <v>46</v>
      </c>
    </row>
    <row r="2086" spans="1:37" ht="14.75" customHeight="1" x14ac:dyDescent="0.35">
      <c r="A2086" s="8"/>
      <c r="B2086" s="129">
        <v>18623722000168</v>
      </c>
      <c r="C2086" s="125" t="s">
        <v>9990</v>
      </c>
      <c r="D2086" s="122" t="s">
        <v>3394</v>
      </c>
      <c r="E2086" s="126" t="s">
        <v>7528</v>
      </c>
      <c r="F2086" s="126" t="s">
        <v>163</v>
      </c>
      <c r="G2086" s="126" t="s">
        <v>3547</v>
      </c>
      <c r="H2086" s="127">
        <v>25000</v>
      </c>
      <c r="I2086" s="127">
        <v>1000</v>
      </c>
      <c r="J2086" s="127">
        <v>1000</v>
      </c>
      <c r="K2086" s="126" t="s">
        <v>214</v>
      </c>
      <c r="L2086" s="126" t="s">
        <v>3554</v>
      </c>
      <c r="M2086" s="153">
        <v>8.0000000000000002E-3</v>
      </c>
      <c r="N2086" s="128" t="s">
        <v>7488</v>
      </c>
      <c r="O2086" s="155">
        <v>42250</v>
      </c>
      <c r="P2086" s="153">
        <v>2.6737315207000002E-2</v>
      </c>
      <c r="Q2086" s="153">
        <v>0.13097295554999999</v>
      </c>
      <c r="R2086" s="153">
        <v>9.549554499799999E-2</v>
      </c>
      <c r="S2086" s="153">
        <v>0.18542402149000001</v>
      </c>
      <c r="T2086" s="153">
        <v>0.29735885793</v>
      </c>
      <c r="U2086" s="153">
        <v>2.1917084774000002</v>
      </c>
      <c r="V2086" s="153">
        <v>1.2639896367999999</v>
      </c>
      <c r="W2086" s="153">
        <v>0.71720435433999996</v>
      </c>
      <c r="X2086" s="153">
        <v>0.71777687226999998</v>
      </c>
      <c r="Y2086" s="153">
        <v>0.69567138548000007</v>
      </c>
      <c r="Z2086" s="153">
        <v>4.6397453083000001E-2</v>
      </c>
      <c r="AA2086" s="153">
        <v>5.1492672339999997E-2</v>
      </c>
      <c r="AB2086" s="178">
        <v>-0.69799175726999996</v>
      </c>
      <c r="AC2086" s="177">
        <v>0.29499507705</v>
      </c>
      <c r="AD2086" s="153">
        <v>-4.2727040516999999E-2</v>
      </c>
      <c r="AE2086" s="153">
        <v>-0.12874598886999999</v>
      </c>
      <c r="AF2086" s="181">
        <v>28.230699999999999</v>
      </c>
      <c r="AG2086" s="180">
        <v>628700.67458999995</v>
      </c>
      <c r="AH2086" s="180">
        <v>-53219.869149999999</v>
      </c>
      <c r="AI2086" s="128" t="s">
        <v>46</v>
      </c>
      <c r="AJ2086" s="128" t="s">
        <v>46</v>
      </c>
      <c r="AK2086" s="128" t="s">
        <v>46</v>
      </c>
    </row>
    <row r="2087" spans="1:37" ht="14.75" customHeight="1" x14ac:dyDescent="0.35">
      <c r="A2087" s="8"/>
      <c r="B2087" s="129">
        <v>50116962000189</v>
      </c>
      <c r="C2087" s="125" t="s">
        <v>9991</v>
      </c>
      <c r="D2087" s="122"/>
      <c r="E2087" s="126" t="s">
        <v>7528</v>
      </c>
      <c r="F2087" s="126" t="s">
        <v>163</v>
      </c>
      <c r="G2087" s="126" t="s">
        <v>3547</v>
      </c>
      <c r="H2087" s="127">
        <v>5000</v>
      </c>
      <c r="I2087" s="127">
        <v>100</v>
      </c>
      <c r="J2087" s="127">
        <v>100</v>
      </c>
      <c r="K2087" s="126" t="s">
        <v>3554</v>
      </c>
      <c r="L2087" s="126" t="s">
        <v>3556</v>
      </c>
      <c r="M2087" s="153">
        <v>1.2E-2</v>
      </c>
      <c r="N2087" s="128" t="s">
        <v>9992</v>
      </c>
      <c r="O2087" s="155">
        <v>45068</v>
      </c>
      <c r="P2087" s="153">
        <v>1.9725841777E-2</v>
      </c>
      <c r="Q2087" s="153">
        <v>0.12209871564000001</v>
      </c>
      <c r="R2087" s="153">
        <v>8.1880824431000004E-2</v>
      </c>
      <c r="S2087" s="153">
        <v>0.15712463023000001</v>
      </c>
      <c r="T2087" s="153" t="s">
        <v>46</v>
      </c>
      <c r="U2087" s="153">
        <v>1.616964692</v>
      </c>
      <c r="V2087" s="153">
        <v>1.1783464043</v>
      </c>
      <c r="W2087" s="153">
        <v>0.61495312498999999</v>
      </c>
      <c r="X2087" s="153">
        <v>0.60822985469000002</v>
      </c>
      <c r="Y2087" s="153" t="s">
        <v>46</v>
      </c>
      <c r="Z2087" s="153">
        <v>5.4170306709999998E-2</v>
      </c>
      <c r="AA2087" s="153">
        <v>4.5394743183999997E-2</v>
      </c>
      <c r="AB2087" s="178">
        <v>-0.81359003819999998</v>
      </c>
      <c r="AC2087" s="177">
        <v>-1.0716277622999999</v>
      </c>
      <c r="AD2087" s="153">
        <v>-5.1639355019000001E-2</v>
      </c>
      <c r="AE2087" s="153">
        <v>-6.5167147479000001E-2</v>
      </c>
      <c r="AF2087" s="181">
        <v>116.85942</v>
      </c>
      <c r="AG2087" s="180">
        <v>25722.039349999999</v>
      </c>
      <c r="AH2087" s="180">
        <v>-2471.1001099999999</v>
      </c>
      <c r="AI2087" s="128" t="s">
        <v>46</v>
      </c>
      <c r="AJ2087" s="128" t="s">
        <v>46</v>
      </c>
      <c r="AK2087" s="128" t="s">
        <v>46</v>
      </c>
    </row>
    <row r="2088" spans="1:37" ht="14.75" customHeight="1" x14ac:dyDescent="0.35">
      <c r="A2088" s="8"/>
      <c r="B2088" s="129">
        <v>10225709000149</v>
      </c>
      <c r="C2088" s="125" t="s">
        <v>9993</v>
      </c>
      <c r="D2088" s="122" t="s">
        <v>3393</v>
      </c>
      <c r="E2088" s="126" t="s">
        <v>4611</v>
      </c>
      <c r="F2088" s="126" t="s">
        <v>114</v>
      </c>
      <c r="G2088" s="126" t="s">
        <v>115</v>
      </c>
      <c r="H2088" s="127">
        <v>50000</v>
      </c>
      <c r="I2088" s="127">
        <v>20000</v>
      </c>
      <c r="J2088" s="127">
        <v>5000</v>
      </c>
      <c r="K2088" s="126" t="s">
        <v>7525</v>
      </c>
      <c r="L2088" s="126" t="s">
        <v>9849</v>
      </c>
      <c r="M2088" s="153">
        <v>1.4999999999999999E-2</v>
      </c>
      <c r="N2088" s="128" t="s">
        <v>9994</v>
      </c>
      <c r="O2088" s="155">
        <v>39808</v>
      </c>
      <c r="P2088" s="153">
        <v>3.8361731135E-2</v>
      </c>
      <c r="Q2088" s="153">
        <v>0.29965067837999998</v>
      </c>
      <c r="R2088" s="153">
        <v>0.15778365161999999</v>
      </c>
      <c r="S2088" s="153">
        <v>0.28485919269999999</v>
      </c>
      <c r="T2088" s="153">
        <v>0.28970076374000003</v>
      </c>
      <c r="U2088" s="153">
        <v>3.1445839152000001</v>
      </c>
      <c r="V2088" s="153">
        <v>2.8918592433999999</v>
      </c>
      <c r="W2088" s="153">
        <v>1.1850094366999999</v>
      </c>
      <c r="X2088" s="153">
        <v>1.1026906801</v>
      </c>
      <c r="Y2088" s="153">
        <v>0.67775526541999997</v>
      </c>
      <c r="Z2088" s="153">
        <v>0.15907994221999999</v>
      </c>
      <c r="AA2088" s="153">
        <v>0.21818162925999998</v>
      </c>
      <c r="AB2088" s="178">
        <v>0.21908378345000001</v>
      </c>
      <c r="AC2088" s="177">
        <v>4.190486627E-2</v>
      </c>
      <c r="AD2088" s="153">
        <v>-0.13654979754999999</v>
      </c>
      <c r="AE2088" s="153">
        <v>-0.48525624075000001</v>
      </c>
      <c r="AF2088" s="181">
        <v>367.40893599999998</v>
      </c>
      <c r="AG2088" s="180">
        <v>11667.30035</v>
      </c>
      <c r="AH2088" s="180">
        <v>-2843.85275</v>
      </c>
      <c r="AI2088" s="128" t="s">
        <v>46</v>
      </c>
      <c r="AJ2088" s="128" t="s">
        <v>46</v>
      </c>
      <c r="AK2088" s="128" t="s">
        <v>46</v>
      </c>
    </row>
    <row r="2089" spans="1:37" ht="14.75" customHeight="1" x14ac:dyDescent="0.35">
      <c r="A2089" s="8"/>
      <c r="B2089" s="129">
        <v>14476729000143</v>
      </c>
      <c r="C2089" s="125" t="s">
        <v>9995</v>
      </c>
      <c r="D2089" s="122" t="s">
        <v>3552</v>
      </c>
      <c r="E2089" s="126" t="s">
        <v>7528</v>
      </c>
      <c r="F2089" s="126" t="s">
        <v>114</v>
      </c>
      <c r="G2089" s="126" t="s">
        <v>115</v>
      </c>
      <c r="H2089" s="127">
        <v>50000</v>
      </c>
      <c r="I2089" s="127">
        <v>5000</v>
      </c>
      <c r="J2089" s="127">
        <v>20000</v>
      </c>
      <c r="K2089" s="126" t="s">
        <v>216</v>
      </c>
      <c r="L2089" s="126" t="s">
        <v>223</v>
      </c>
      <c r="M2089" s="153">
        <v>0.02</v>
      </c>
      <c r="N2089" s="128" t="s">
        <v>46</v>
      </c>
      <c r="O2089" s="155">
        <v>41481</v>
      </c>
      <c r="P2089" s="153">
        <v>3.8219980941000001E-2</v>
      </c>
      <c r="Q2089" s="153">
        <v>0.29623253990999998</v>
      </c>
      <c r="R2089" s="153">
        <v>0.15377334404000001</v>
      </c>
      <c r="S2089" s="153">
        <v>0.27502285041000002</v>
      </c>
      <c r="T2089" s="153">
        <v>0.27385271180999998</v>
      </c>
      <c r="U2089" s="153">
        <v>3.1329643828</v>
      </c>
      <c r="V2089" s="153">
        <v>2.8588715812999999</v>
      </c>
      <c r="W2089" s="153">
        <v>1.1548906488999999</v>
      </c>
      <c r="X2089" s="153">
        <v>1.0646141733000001</v>
      </c>
      <c r="Y2089" s="153">
        <v>0.64067872996000008</v>
      </c>
      <c r="Z2089" s="153">
        <v>0.15926924246000002</v>
      </c>
      <c r="AA2089" s="153">
        <v>0.24247735920999999</v>
      </c>
      <c r="AB2089" s="178">
        <v>0.19641522674</v>
      </c>
      <c r="AC2089" s="177">
        <v>7.1787345303000002E-2</v>
      </c>
      <c r="AD2089" s="153">
        <v>-0.13746535473999999</v>
      </c>
      <c r="AE2089" s="153">
        <v>-0.49455151491999999</v>
      </c>
      <c r="AF2089" s="181">
        <v>258.57672000000002</v>
      </c>
      <c r="AG2089" s="180">
        <v>116631.17899</v>
      </c>
      <c r="AH2089" s="180">
        <v>-6680.1294099999996</v>
      </c>
      <c r="AI2089" s="128" t="s">
        <v>46</v>
      </c>
      <c r="AJ2089" s="128" t="s">
        <v>46</v>
      </c>
      <c r="AK2089" s="128" t="s">
        <v>46</v>
      </c>
    </row>
    <row r="2090" spans="1:37" ht="14.75" customHeight="1" x14ac:dyDescent="0.35">
      <c r="A2090" s="8"/>
      <c r="B2090" s="129">
        <v>10787647000169</v>
      </c>
      <c r="C2090" s="125" t="s">
        <v>9996</v>
      </c>
      <c r="D2090" s="122" t="s">
        <v>3394</v>
      </c>
      <c r="E2090" s="126" t="s">
        <v>7528</v>
      </c>
      <c r="F2090" s="126" t="s">
        <v>163</v>
      </c>
      <c r="G2090" s="126" t="s">
        <v>4507</v>
      </c>
      <c r="H2090" s="127">
        <v>100000</v>
      </c>
      <c r="I2090" s="127">
        <v>5000</v>
      </c>
      <c r="J2090" s="127">
        <v>50000</v>
      </c>
      <c r="K2090" s="126" t="s">
        <v>215</v>
      </c>
      <c r="L2090" s="126" t="s">
        <v>216</v>
      </c>
      <c r="M2090" s="153">
        <v>5.0000000000000001E-3</v>
      </c>
      <c r="N2090" s="128" t="s">
        <v>46</v>
      </c>
      <c r="O2090" s="155">
        <v>39990</v>
      </c>
      <c r="P2090" s="153">
        <v>1.1453900153000001E-2</v>
      </c>
      <c r="Q2090" s="153">
        <v>0.10452807298</v>
      </c>
      <c r="R2090" s="153">
        <v>0.12659218238</v>
      </c>
      <c r="S2090" s="153">
        <v>0.23690395293000002</v>
      </c>
      <c r="T2090" s="153">
        <v>0.39986089699999999</v>
      </c>
      <c r="U2090" s="153">
        <v>0.93889793612999994</v>
      </c>
      <c r="V2090" s="153">
        <v>1.0087762045999999</v>
      </c>
      <c r="W2090" s="153">
        <v>0.95075078564999993</v>
      </c>
      <c r="X2090" s="153">
        <v>0.91705582152000009</v>
      </c>
      <c r="Y2090" s="153">
        <v>0.93547502217</v>
      </c>
      <c r="Z2090" s="153">
        <v>4.0257931464000004E-3</v>
      </c>
      <c r="AA2090" s="153">
        <v>5.3505698866999993E-3</v>
      </c>
      <c r="AB2090" s="178">
        <v>-1.5010272822999999</v>
      </c>
      <c r="AC2090" s="177">
        <v>6.2100262924999997E-2</v>
      </c>
      <c r="AD2090" s="153">
        <v>-4.0531517391000001E-4</v>
      </c>
      <c r="AE2090" s="153">
        <v>-8.4864089969000009E-3</v>
      </c>
      <c r="AF2090" s="181">
        <v>447.09848799999997</v>
      </c>
      <c r="AG2090" s="180">
        <v>297361.24154999998</v>
      </c>
      <c r="AH2090" s="180">
        <v>-60986.464189999999</v>
      </c>
      <c r="AI2090" s="128" t="s">
        <v>46</v>
      </c>
      <c r="AJ2090" s="128" t="s">
        <v>46</v>
      </c>
      <c r="AK2090" s="128" t="s">
        <v>46</v>
      </c>
    </row>
    <row r="2091" spans="1:37" ht="14.75" customHeight="1" x14ac:dyDescent="0.35">
      <c r="A2091" s="8"/>
      <c r="B2091" s="129">
        <v>222816000160</v>
      </c>
      <c r="C2091" s="125" t="s">
        <v>9997</v>
      </c>
      <c r="D2091" s="122" t="s">
        <v>3393</v>
      </c>
      <c r="E2091" s="126" t="s">
        <v>4611</v>
      </c>
      <c r="F2091" s="126" t="s">
        <v>163</v>
      </c>
      <c r="G2091" s="126" t="s">
        <v>3566</v>
      </c>
      <c r="H2091" s="127">
        <v>400000</v>
      </c>
      <c r="I2091" s="127">
        <v>5000</v>
      </c>
      <c r="J2091" s="127">
        <v>50000</v>
      </c>
      <c r="K2091" s="126" t="s">
        <v>215</v>
      </c>
      <c r="L2091" s="126" t="s">
        <v>216</v>
      </c>
      <c r="M2091" s="153">
        <v>2.5000000000000001E-3</v>
      </c>
      <c r="N2091" s="128" t="s">
        <v>46</v>
      </c>
      <c r="O2091" s="155">
        <v>34607</v>
      </c>
      <c r="P2091" s="153">
        <v>1.1001027740000001E-2</v>
      </c>
      <c r="Q2091" s="153">
        <v>9.7514458403000007E-2</v>
      </c>
      <c r="R2091" s="153">
        <v>0.13794650561999999</v>
      </c>
      <c r="S2091" s="153">
        <v>0.25115960243000002</v>
      </c>
      <c r="T2091" s="153">
        <v>0.41411943974000004</v>
      </c>
      <c r="U2091" s="153">
        <v>0.90177512484</v>
      </c>
      <c r="V2091" s="153">
        <v>0.94108943593999994</v>
      </c>
      <c r="W2091" s="153">
        <v>1.0360256544000002</v>
      </c>
      <c r="X2091" s="153">
        <v>0.97223947801999999</v>
      </c>
      <c r="Y2091" s="153">
        <v>0.96883289907999992</v>
      </c>
      <c r="Z2091" s="153">
        <v>7.0920479225999996E-3</v>
      </c>
      <c r="AA2091" s="153">
        <v>6.6589132238E-3</v>
      </c>
      <c r="AB2091" s="178">
        <v>0.59998016674999999</v>
      </c>
      <c r="AC2091" s="177">
        <v>-0.26161260377000001</v>
      </c>
      <c r="AD2091" s="153">
        <v>-2.7142091056999999E-3</v>
      </c>
      <c r="AE2091" s="153">
        <v>-1.3604109834999999E-2</v>
      </c>
      <c r="AF2091" s="181">
        <v>12516.726995999999</v>
      </c>
      <c r="AG2091" s="180">
        <v>668134.13538999995</v>
      </c>
      <c r="AH2091" s="180">
        <v>-46632.232730000003</v>
      </c>
      <c r="AI2091" s="128" t="s">
        <v>46</v>
      </c>
      <c r="AJ2091" s="128" t="s">
        <v>46</v>
      </c>
      <c r="AK2091" s="128" t="s">
        <v>46</v>
      </c>
    </row>
    <row r="2092" spans="1:37" ht="14.75" customHeight="1" x14ac:dyDescent="0.35">
      <c r="A2092" s="8"/>
      <c r="B2092" s="129">
        <v>32999490000178</v>
      </c>
      <c r="C2092" s="125" t="s">
        <v>9998</v>
      </c>
      <c r="D2092" s="122"/>
      <c r="E2092" s="126" t="s">
        <v>7528</v>
      </c>
      <c r="F2092" s="126" t="s">
        <v>163</v>
      </c>
      <c r="G2092" s="126" t="s">
        <v>3566</v>
      </c>
      <c r="H2092" s="127">
        <v>1000000</v>
      </c>
      <c r="I2092" s="127">
        <v>10000</v>
      </c>
      <c r="J2092" s="127">
        <v>500000</v>
      </c>
      <c r="K2092" s="126" t="s">
        <v>215</v>
      </c>
      <c r="L2092" s="126" t="s">
        <v>216</v>
      </c>
      <c r="M2092" s="153">
        <v>2E-3</v>
      </c>
      <c r="N2092" s="128" t="s">
        <v>46</v>
      </c>
      <c r="O2092" s="155">
        <v>43658</v>
      </c>
      <c r="P2092" s="153">
        <v>1.1268411795999999E-2</v>
      </c>
      <c r="Q2092" s="153">
        <v>9.9963986630000001E-2</v>
      </c>
      <c r="R2092" s="153">
        <v>0.14136133957999999</v>
      </c>
      <c r="S2092" s="153">
        <v>0.25789234169000003</v>
      </c>
      <c r="T2092" s="153">
        <v>0.42633813060000003</v>
      </c>
      <c r="U2092" s="153">
        <v>0.9236931033800001</v>
      </c>
      <c r="V2092" s="153">
        <v>0.9647292650999999</v>
      </c>
      <c r="W2092" s="153">
        <v>1.0616722307000002</v>
      </c>
      <c r="X2092" s="153">
        <v>0.99830192933000006</v>
      </c>
      <c r="Y2092" s="153">
        <v>0.99741854020000009</v>
      </c>
      <c r="Z2092" s="153">
        <v>7.0866765094999996E-3</v>
      </c>
      <c r="AA2092" s="153">
        <v>7.3295041296999996E-3</v>
      </c>
      <c r="AB2092" s="178">
        <v>1.0253760425</v>
      </c>
      <c r="AC2092" s="177">
        <v>0.26191294246000002</v>
      </c>
      <c r="AD2092" s="153">
        <v>-2.6814082942999999E-3</v>
      </c>
      <c r="AE2092" s="153">
        <v>-1.05471822E-2</v>
      </c>
      <c r="AF2092" s="181">
        <v>322.02319299999999</v>
      </c>
      <c r="AG2092" s="180">
        <v>690578.98649000004</v>
      </c>
      <c r="AH2092" s="180">
        <v>-59187.53946</v>
      </c>
      <c r="AI2092" s="128" t="s">
        <v>46</v>
      </c>
      <c r="AJ2092" s="128" t="s">
        <v>46</v>
      </c>
      <c r="AK2092" s="128" t="s">
        <v>46</v>
      </c>
    </row>
    <row r="2093" spans="1:37" ht="14.75" customHeight="1" x14ac:dyDescent="0.35">
      <c r="A2093" s="8"/>
      <c r="B2093" s="129">
        <v>180995000110</v>
      </c>
      <c r="C2093" s="125" t="s">
        <v>9999</v>
      </c>
      <c r="D2093" s="122" t="s">
        <v>3393</v>
      </c>
      <c r="E2093" s="126" t="s">
        <v>4611</v>
      </c>
      <c r="F2093" s="126" t="s">
        <v>163</v>
      </c>
      <c r="G2093" s="126" t="s">
        <v>3566</v>
      </c>
      <c r="H2093" s="127">
        <v>1000</v>
      </c>
      <c r="I2093" s="127">
        <v>1000</v>
      </c>
      <c r="J2093" s="127">
        <v>100</v>
      </c>
      <c r="K2093" s="126" t="s">
        <v>215</v>
      </c>
      <c r="L2093" s="126" t="s">
        <v>216</v>
      </c>
      <c r="M2093" s="153">
        <v>2.5000000000000001E-3</v>
      </c>
      <c r="N2093" s="128" t="s">
        <v>46</v>
      </c>
      <c r="O2093" s="155">
        <v>36495</v>
      </c>
      <c r="P2093" s="153">
        <v>1.1083475321E-2</v>
      </c>
      <c r="Q2093" s="153">
        <v>9.9876285408999996E-2</v>
      </c>
      <c r="R2093" s="153">
        <v>0.12097548423999999</v>
      </c>
      <c r="S2093" s="153">
        <v>0.22538935628000001</v>
      </c>
      <c r="T2093" s="153">
        <v>0.37633094989999999</v>
      </c>
      <c r="U2093" s="153">
        <v>0.90853350955000001</v>
      </c>
      <c r="V2093" s="153">
        <v>0.96388288094999997</v>
      </c>
      <c r="W2093" s="153">
        <v>0.90856745278000006</v>
      </c>
      <c r="X2093" s="153">
        <v>0.87248278778999999</v>
      </c>
      <c r="Y2093" s="153">
        <v>0.88042668422000003</v>
      </c>
      <c r="Z2093" s="153">
        <v>3.1237164420000003E-3</v>
      </c>
      <c r="AA2093" s="153">
        <v>5.9060929186999997E-3</v>
      </c>
      <c r="AB2093" s="178">
        <v>-3.6969792897999998</v>
      </c>
      <c r="AC2093" s="177">
        <v>-0.85947714617000004</v>
      </c>
      <c r="AD2093" s="153">
        <v>-2.1958219405999999E-4</v>
      </c>
      <c r="AE2093" s="153">
        <v>-9.8150716513999998E-3</v>
      </c>
      <c r="AF2093" s="181">
        <v>861.49539500000003</v>
      </c>
      <c r="AG2093" s="180">
        <v>84293.556580000004</v>
      </c>
      <c r="AH2093" s="180">
        <v>-8624.5197499999995</v>
      </c>
      <c r="AI2093" s="128" t="s">
        <v>46</v>
      </c>
      <c r="AJ2093" s="128" t="s">
        <v>46</v>
      </c>
      <c r="AK2093" s="128" t="s">
        <v>46</v>
      </c>
    </row>
    <row r="2094" spans="1:37" ht="14.75" customHeight="1" x14ac:dyDescent="0.35">
      <c r="A2094" s="8"/>
      <c r="B2094" s="129">
        <v>17254088000170</v>
      </c>
      <c r="C2094" s="125" t="s">
        <v>10000</v>
      </c>
      <c r="D2094" s="122" t="s">
        <v>3394</v>
      </c>
      <c r="E2094" s="126" t="s">
        <v>4611</v>
      </c>
      <c r="F2094" s="126" t="s">
        <v>163</v>
      </c>
      <c r="G2094" s="126" t="s">
        <v>3566</v>
      </c>
      <c r="H2094" s="127">
        <v>5000000</v>
      </c>
      <c r="I2094" s="127">
        <v>100000</v>
      </c>
      <c r="J2094" s="127">
        <v>2500000</v>
      </c>
      <c r="K2094" s="126" t="s">
        <v>215</v>
      </c>
      <c r="L2094" s="126" t="s">
        <v>216</v>
      </c>
      <c r="M2094" s="153">
        <v>2E-3</v>
      </c>
      <c r="N2094" s="128" t="s">
        <v>46</v>
      </c>
      <c r="O2094" s="155">
        <v>41368</v>
      </c>
      <c r="P2094" s="153">
        <v>1.1316151797000001E-2</v>
      </c>
      <c r="Q2094" s="153">
        <v>0.10078008468000001</v>
      </c>
      <c r="R2094" s="153">
        <v>0.14179275531999999</v>
      </c>
      <c r="S2094" s="153">
        <v>0.26075425208999997</v>
      </c>
      <c r="T2094" s="153">
        <v>0.42870088287999997</v>
      </c>
      <c r="U2094" s="153">
        <v>0.92760644185999996</v>
      </c>
      <c r="V2094" s="153">
        <v>0.9726052382899999</v>
      </c>
      <c r="W2094" s="153">
        <v>1.0649123111999999</v>
      </c>
      <c r="X2094" s="153">
        <v>1.0093803919</v>
      </c>
      <c r="Y2094" s="153">
        <v>1.0029462017999999</v>
      </c>
      <c r="Z2094" s="153">
        <v>7.8848832138000008E-3</v>
      </c>
      <c r="AA2094" s="153">
        <v>7.4817161322000003E-3</v>
      </c>
      <c r="AB2094" s="178">
        <v>0.97209482344999998</v>
      </c>
      <c r="AC2094" s="177">
        <v>0.33082504312</v>
      </c>
      <c r="AD2094" s="153">
        <v>-3.8082643578999996E-3</v>
      </c>
      <c r="AE2094" s="153">
        <v>-1.087620313E-2</v>
      </c>
      <c r="AF2094" s="181">
        <v>324.280573</v>
      </c>
      <c r="AG2094" s="180">
        <v>136187.97644</v>
      </c>
      <c r="AH2094" s="180">
        <v>-28335.448779999999</v>
      </c>
      <c r="AI2094" s="128" t="s">
        <v>46</v>
      </c>
      <c r="AJ2094" s="128" t="s">
        <v>46</v>
      </c>
      <c r="AK2094" s="128" t="s">
        <v>46</v>
      </c>
    </row>
    <row r="2095" spans="1:37" ht="14.75" customHeight="1" x14ac:dyDescent="0.35">
      <c r="A2095" s="8"/>
      <c r="B2095" s="129">
        <v>1625681000146</v>
      </c>
      <c r="C2095" s="125" t="s">
        <v>10001</v>
      </c>
      <c r="D2095" s="122" t="s">
        <v>3395</v>
      </c>
      <c r="E2095" s="126" t="s">
        <v>7534</v>
      </c>
      <c r="F2095" s="126" t="s">
        <v>163</v>
      </c>
      <c r="G2095" s="126" t="s">
        <v>3566</v>
      </c>
      <c r="H2095" s="127">
        <v>500</v>
      </c>
      <c r="I2095" s="127">
        <v>1000</v>
      </c>
      <c r="J2095" s="127">
        <v>5000</v>
      </c>
      <c r="K2095" s="126" t="s">
        <v>215</v>
      </c>
      <c r="L2095" s="126" t="s">
        <v>216</v>
      </c>
      <c r="M2095" s="153">
        <v>1.4999999999999999E-2</v>
      </c>
      <c r="N2095" s="128" t="s">
        <v>46</v>
      </c>
      <c r="O2095" s="155">
        <v>35452</v>
      </c>
      <c r="P2095" s="153">
        <v>9.5628256094999996E-3</v>
      </c>
      <c r="Q2095" s="153">
        <v>8.4376578290000004E-2</v>
      </c>
      <c r="R2095" s="153">
        <v>0.11973142308</v>
      </c>
      <c r="S2095" s="153">
        <v>0.21113677063</v>
      </c>
      <c r="T2095" s="153">
        <v>0.34725534602000002</v>
      </c>
      <c r="U2095" s="153">
        <v>0.78388296632999999</v>
      </c>
      <c r="V2095" s="153">
        <v>0.8142988001</v>
      </c>
      <c r="W2095" s="153">
        <v>0.89922412603000001</v>
      </c>
      <c r="X2095" s="153">
        <v>0.81731099143999997</v>
      </c>
      <c r="Y2095" s="153">
        <v>0.81240427596000009</v>
      </c>
      <c r="Z2095" s="153">
        <v>7.0944801623999999E-3</v>
      </c>
      <c r="AA2095" s="153">
        <v>7.3005849250999998E-3</v>
      </c>
      <c r="AB2095" s="178">
        <v>-1.6644121807000001</v>
      </c>
      <c r="AC2095" s="177">
        <v>-2.7416454661</v>
      </c>
      <c r="AD2095" s="153">
        <v>-2.8507281753000001E-3</v>
      </c>
      <c r="AE2095" s="153">
        <v>-1.1435658654000001E-2</v>
      </c>
      <c r="AF2095" s="181">
        <v>222.031227</v>
      </c>
      <c r="AG2095" s="180">
        <v>15698.72256</v>
      </c>
      <c r="AH2095" s="180">
        <v>-1712.31459</v>
      </c>
      <c r="AI2095" s="128" t="s">
        <v>46</v>
      </c>
      <c r="AJ2095" s="128" t="s">
        <v>46</v>
      </c>
      <c r="AK2095" s="128" t="s">
        <v>46</v>
      </c>
    </row>
    <row r="2096" spans="1:37" ht="14.75" customHeight="1" x14ac:dyDescent="0.35">
      <c r="A2096" s="8"/>
      <c r="B2096" s="129">
        <v>3593150000144</v>
      </c>
      <c r="C2096" s="125" t="s">
        <v>10002</v>
      </c>
      <c r="D2096" s="122" t="s">
        <v>3393</v>
      </c>
      <c r="E2096" s="126" t="s">
        <v>4611</v>
      </c>
      <c r="F2096" s="126" t="s">
        <v>163</v>
      </c>
      <c r="G2096" s="126" t="s">
        <v>3566</v>
      </c>
      <c r="H2096" s="127">
        <v>50000</v>
      </c>
      <c r="I2096" s="127">
        <v>2000</v>
      </c>
      <c r="J2096" s="127">
        <v>25000</v>
      </c>
      <c r="K2096" s="126" t="s">
        <v>215</v>
      </c>
      <c r="L2096" s="126" t="s">
        <v>216</v>
      </c>
      <c r="M2096" s="153">
        <v>2.5000000000000001E-3</v>
      </c>
      <c r="N2096" s="128" t="s">
        <v>46</v>
      </c>
      <c r="O2096" s="155">
        <v>37763</v>
      </c>
      <c r="P2096" s="153">
        <v>1.1382923087000001E-2</v>
      </c>
      <c r="Q2096" s="153">
        <v>0.10260911665</v>
      </c>
      <c r="R2096" s="153">
        <v>0.12471986321999999</v>
      </c>
      <c r="S2096" s="153">
        <v>0.23353091876000001</v>
      </c>
      <c r="T2096" s="153">
        <v>0.38974340974999999</v>
      </c>
      <c r="U2096" s="153">
        <v>0.93307981126000006</v>
      </c>
      <c r="V2096" s="153">
        <v>0.99025680189999998</v>
      </c>
      <c r="W2096" s="153">
        <v>0.93668902545999999</v>
      </c>
      <c r="X2096" s="153">
        <v>0.90399879742</v>
      </c>
      <c r="Y2096" s="153">
        <v>0.91180514927</v>
      </c>
      <c r="Z2096" s="153">
        <v>3.1237858437000001E-3</v>
      </c>
      <c r="AA2096" s="153">
        <v>5.6471137621999998E-3</v>
      </c>
      <c r="AB2096" s="178">
        <v>-2.5597475904000002</v>
      </c>
      <c r="AC2096" s="177">
        <v>-0.15586166160000001</v>
      </c>
      <c r="AD2096" s="153">
        <v>-2.0353823040999999E-4</v>
      </c>
      <c r="AE2096" s="153">
        <v>-9.7508147962E-3</v>
      </c>
      <c r="AF2096" s="181">
        <v>528.56349999999998</v>
      </c>
      <c r="AG2096" s="180">
        <v>243159.59599999999</v>
      </c>
      <c r="AH2096" s="180">
        <v>-29860.142889999999</v>
      </c>
      <c r="AI2096" s="128" t="s">
        <v>46</v>
      </c>
      <c r="AJ2096" s="128" t="s">
        <v>46</v>
      </c>
      <c r="AK2096" s="128" t="s">
        <v>46</v>
      </c>
    </row>
    <row r="2097" spans="1:37" ht="14.75" customHeight="1" x14ac:dyDescent="0.35">
      <c r="A2097" s="8"/>
      <c r="B2097" s="129">
        <v>20441483000177</v>
      </c>
      <c r="C2097" s="125" t="s">
        <v>10003</v>
      </c>
      <c r="D2097" s="122" t="s">
        <v>3393</v>
      </c>
      <c r="E2097" s="126" t="s">
        <v>7528</v>
      </c>
      <c r="F2097" s="126" t="s">
        <v>163</v>
      </c>
      <c r="G2097" s="126" t="s">
        <v>3570</v>
      </c>
      <c r="H2097" s="127">
        <v>2000000</v>
      </c>
      <c r="I2097" s="127">
        <v>100000</v>
      </c>
      <c r="J2097" s="127">
        <v>500000</v>
      </c>
      <c r="K2097" s="126" t="s">
        <v>215</v>
      </c>
      <c r="L2097" s="126" t="s">
        <v>215</v>
      </c>
      <c r="M2097" s="153">
        <v>2.5000000000000001E-3</v>
      </c>
      <c r="N2097" s="128" t="s">
        <v>46</v>
      </c>
      <c r="O2097" s="155">
        <v>41934</v>
      </c>
      <c r="P2097" s="153">
        <v>1.2154695431E-2</v>
      </c>
      <c r="Q2097" s="153">
        <v>0.10363115298</v>
      </c>
      <c r="R2097" s="153">
        <v>0.13357165183</v>
      </c>
      <c r="S2097" s="153">
        <v>0.26368503338999999</v>
      </c>
      <c r="T2097" s="153">
        <v>0.44279880120999998</v>
      </c>
      <c r="U2097" s="153">
        <v>0.99634345518</v>
      </c>
      <c r="V2097" s="153">
        <v>1.0001202376</v>
      </c>
      <c r="W2097" s="153">
        <v>1.0031689991999999</v>
      </c>
      <c r="X2097" s="153">
        <v>1.0207254539999999</v>
      </c>
      <c r="Y2097" s="153">
        <v>1.0359282976999999</v>
      </c>
      <c r="Z2097" s="153">
        <v>9.1285767318999994E-4</v>
      </c>
      <c r="AA2097" s="153">
        <v>5.3820803825999994E-3</v>
      </c>
      <c r="AB2097" s="178">
        <v>0.85028029178999998</v>
      </c>
      <c r="AC2097" s="177">
        <v>0.32989379166999999</v>
      </c>
      <c r="AD2097" s="153">
        <v>0</v>
      </c>
      <c r="AE2097" s="153">
        <v>-1.9763048746E-2</v>
      </c>
      <c r="AF2097" s="181">
        <v>277.37006200000002</v>
      </c>
      <c r="AG2097" s="180">
        <v>4490278.5668000001</v>
      </c>
      <c r="AH2097" s="180">
        <v>-3048668.5199000002</v>
      </c>
      <c r="AI2097" s="128" t="s">
        <v>46</v>
      </c>
      <c r="AJ2097" s="128" t="s">
        <v>46</v>
      </c>
      <c r="AK2097" s="128" t="s">
        <v>46</v>
      </c>
    </row>
    <row r="2098" spans="1:37" ht="14.75" customHeight="1" x14ac:dyDescent="0.35">
      <c r="A2098" s="8"/>
      <c r="B2098" s="129">
        <v>52242738000169</v>
      </c>
      <c r="C2098" s="125" t="s">
        <v>10004</v>
      </c>
      <c r="D2098" s="122"/>
      <c r="E2098" s="126" t="s">
        <v>4611</v>
      </c>
      <c r="F2098" s="126" t="s">
        <v>163</v>
      </c>
      <c r="G2098" s="126" t="s">
        <v>3566</v>
      </c>
      <c r="H2098" s="127">
        <v>50000</v>
      </c>
      <c r="I2098" s="127">
        <v>100</v>
      </c>
      <c r="J2098" s="127">
        <v>1000</v>
      </c>
      <c r="K2098" s="126" t="s">
        <v>215</v>
      </c>
      <c r="L2098" s="126" t="s">
        <v>215</v>
      </c>
      <c r="M2098" s="153">
        <v>6.5000000000000006E-3</v>
      </c>
      <c r="N2098" s="128" t="s">
        <v>46</v>
      </c>
      <c r="O2098" s="155">
        <v>45194</v>
      </c>
      <c r="P2098" s="153">
        <v>1.1832093994999999E-2</v>
      </c>
      <c r="Q2098" s="153">
        <v>0.10093084516999999</v>
      </c>
      <c r="R2098" s="153">
        <v>0.12970312904</v>
      </c>
      <c r="S2098" s="153">
        <v>0.25431230220000001</v>
      </c>
      <c r="T2098" s="153" t="s">
        <v>46</v>
      </c>
      <c r="U2098" s="153">
        <v>0.96989920314</v>
      </c>
      <c r="V2098" s="153">
        <v>0.97406019287000012</v>
      </c>
      <c r="W2098" s="153">
        <v>0.97411506392000002</v>
      </c>
      <c r="X2098" s="153">
        <v>0.98444358711000002</v>
      </c>
      <c r="Y2098" s="153" t="s">
        <v>46</v>
      </c>
      <c r="Z2098" s="153">
        <v>9.9254887537000001E-4</v>
      </c>
      <c r="AA2098" s="153">
        <v>1.1133304518E-3</v>
      </c>
      <c r="AB2098" s="178">
        <v>-5.5402988330999996</v>
      </c>
      <c r="AC2098" s="177">
        <v>-2.2759169493</v>
      </c>
      <c r="AD2098" s="153">
        <v>0</v>
      </c>
      <c r="AE2098" s="153">
        <v>0</v>
      </c>
      <c r="AF2098" s="181">
        <v>125.665606</v>
      </c>
      <c r="AG2098" s="180">
        <v>535902.21482999995</v>
      </c>
      <c r="AH2098" s="180">
        <v>131052.22752</v>
      </c>
      <c r="AI2098" s="128" t="s">
        <v>46</v>
      </c>
      <c r="AJ2098" s="128" t="s">
        <v>46</v>
      </c>
      <c r="AK2098" s="128" t="s">
        <v>46</v>
      </c>
    </row>
    <row r="2099" spans="1:37" ht="14.75" customHeight="1" x14ac:dyDescent="0.35">
      <c r="A2099" s="8"/>
      <c r="B2099" s="129">
        <v>45120936000194</v>
      </c>
      <c r="C2099" s="125" t="s">
        <v>10005</v>
      </c>
      <c r="D2099" s="122"/>
      <c r="E2099" s="126" t="s">
        <v>9702</v>
      </c>
      <c r="F2099" s="126" t="s">
        <v>114</v>
      </c>
      <c r="G2099" s="126" t="s">
        <v>7530</v>
      </c>
      <c r="H2099" s="127" t="s">
        <v>46</v>
      </c>
      <c r="I2099" s="127" t="s">
        <v>46</v>
      </c>
      <c r="J2099" s="127" t="s">
        <v>46</v>
      </c>
      <c r="K2099" s="126" t="s">
        <v>216</v>
      </c>
      <c r="L2099" s="126" t="s">
        <v>3378</v>
      </c>
      <c r="M2099" s="153">
        <v>1.5E-3</v>
      </c>
      <c r="N2099" s="128" t="s">
        <v>46</v>
      </c>
      <c r="O2099" s="155">
        <v>44726</v>
      </c>
      <c r="P2099" s="153">
        <v>0.16467250711999998</v>
      </c>
      <c r="Q2099" s="153">
        <v>0.61940438724000002</v>
      </c>
      <c r="R2099" s="153">
        <v>0.44247849483000001</v>
      </c>
      <c r="S2099" s="153">
        <v>0.54702244511000009</v>
      </c>
      <c r="T2099" s="153">
        <v>0.34812907815000005</v>
      </c>
      <c r="U2099" s="153">
        <v>13.498517972</v>
      </c>
      <c r="V2099" s="153">
        <v>5.9777281744000001</v>
      </c>
      <c r="W2099" s="153">
        <v>3.3231655278000001</v>
      </c>
      <c r="X2099" s="153">
        <v>2.117525316</v>
      </c>
      <c r="Y2099" s="153">
        <v>0.81444837328000008</v>
      </c>
      <c r="Z2099" s="153">
        <v>0.23004154054000001</v>
      </c>
      <c r="AA2099" s="153">
        <v>0.26190029368000001</v>
      </c>
      <c r="AB2099" s="178">
        <v>1.329864733</v>
      </c>
      <c r="AC2099" s="177">
        <v>4.7086653669E-2</v>
      </c>
      <c r="AD2099" s="153">
        <v>-0.15288134028</v>
      </c>
      <c r="AE2099" s="153">
        <v>-0.39077584645000002</v>
      </c>
      <c r="AF2099" s="181">
        <v>1.3790199999999999</v>
      </c>
      <c r="AG2099" s="180">
        <v>10631.08482</v>
      </c>
      <c r="AH2099" s="180">
        <v>-1126.1552899999999</v>
      </c>
      <c r="AI2099" s="128" t="s">
        <v>46</v>
      </c>
      <c r="AJ2099" s="128" t="s">
        <v>46</v>
      </c>
      <c r="AK2099" s="128" t="s">
        <v>46</v>
      </c>
    </row>
    <row r="2100" spans="1:37" ht="14.75" customHeight="1" x14ac:dyDescent="0.35">
      <c r="A2100" s="8"/>
      <c r="B2100" s="129">
        <v>44934934000176</v>
      </c>
      <c r="C2100" s="125" t="s">
        <v>10005</v>
      </c>
      <c r="D2100" s="122"/>
      <c r="E2100" s="126" t="s">
        <v>4611</v>
      </c>
      <c r="F2100" s="126" t="s">
        <v>114</v>
      </c>
      <c r="G2100" s="126" t="s">
        <v>7530</v>
      </c>
      <c r="H2100" s="127">
        <v>0</v>
      </c>
      <c r="I2100" s="127">
        <v>0</v>
      </c>
      <c r="J2100" s="127">
        <v>0</v>
      </c>
      <c r="K2100" s="126" t="s">
        <v>215</v>
      </c>
      <c r="L2100" s="126" t="s">
        <v>3378</v>
      </c>
      <c r="M2100" s="153">
        <v>1.5E-3</v>
      </c>
      <c r="N2100" s="128" t="s">
        <v>46</v>
      </c>
      <c r="O2100" s="155">
        <v>44726</v>
      </c>
      <c r="P2100" s="153">
        <v>0.16234748929999998</v>
      </c>
      <c r="Q2100" s="153">
        <v>0.61635746776</v>
      </c>
      <c r="R2100" s="153">
        <v>0.43780959026999999</v>
      </c>
      <c r="S2100" s="153">
        <v>0.54651610505000003</v>
      </c>
      <c r="T2100" s="153">
        <v>0.33478419813000004</v>
      </c>
      <c r="U2100" s="153">
        <v>13.307931848000001</v>
      </c>
      <c r="V2100" s="153">
        <v>5.9483230608</v>
      </c>
      <c r="W2100" s="153">
        <v>3.2881004504</v>
      </c>
      <c r="X2100" s="153">
        <v>2.1155652723</v>
      </c>
      <c r="Y2100" s="153">
        <v>0.78322801131999997</v>
      </c>
      <c r="Z2100" s="153">
        <v>0.22917478133999999</v>
      </c>
      <c r="AA2100" s="153">
        <v>0.26910710708000002</v>
      </c>
      <c r="AB2100" s="178">
        <v>1.3156113722</v>
      </c>
      <c r="AC2100" s="177">
        <v>4.0923737867000001E-2</v>
      </c>
      <c r="AD2100" s="153">
        <v>-0.15106210280999999</v>
      </c>
      <c r="AE2100" s="153">
        <v>-0.40695062413000005</v>
      </c>
      <c r="AF2100" s="181">
        <v>136.45078000000001</v>
      </c>
      <c r="AG2100" s="180">
        <v>109181.48187</v>
      </c>
      <c r="AH2100" s="180">
        <v>-8305.4221799999996</v>
      </c>
      <c r="AI2100" s="128" t="s">
        <v>46</v>
      </c>
      <c r="AJ2100" s="128" t="s">
        <v>46</v>
      </c>
      <c r="AK2100" s="128" t="s">
        <v>46</v>
      </c>
    </row>
    <row r="2101" spans="1:37" ht="14.75" customHeight="1" x14ac:dyDescent="0.35">
      <c r="A2101" s="8"/>
      <c r="B2101" s="129">
        <v>3910929000146</v>
      </c>
      <c r="C2101" s="125" t="s">
        <v>10006</v>
      </c>
      <c r="D2101" s="122"/>
      <c r="E2101" s="126" t="s">
        <v>9987</v>
      </c>
      <c r="F2101" s="126" t="s">
        <v>114</v>
      </c>
      <c r="G2101" s="126" t="s">
        <v>7530</v>
      </c>
      <c r="H2101" s="127">
        <v>300</v>
      </c>
      <c r="I2101" s="127">
        <v>0</v>
      </c>
      <c r="J2101" s="127">
        <v>0</v>
      </c>
      <c r="K2101" s="126" t="s">
        <v>216</v>
      </c>
      <c r="L2101" s="126" t="s">
        <v>224</v>
      </c>
      <c r="M2101" s="153">
        <v>1.4999999999999999E-2</v>
      </c>
      <c r="N2101" s="128" t="s">
        <v>46</v>
      </c>
      <c r="O2101" s="155">
        <v>36755</v>
      </c>
      <c r="P2101" s="153">
        <v>-6.4845405359000008E-4</v>
      </c>
      <c r="Q2101" s="153">
        <v>-9.0285853523000004E-2</v>
      </c>
      <c r="R2101" s="153">
        <v>-2.6548195575000003E-2</v>
      </c>
      <c r="S2101" s="153">
        <v>0.16296413595000001</v>
      </c>
      <c r="T2101" s="153">
        <v>0.73227706979000007</v>
      </c>
      <c r="U2101" s="153">
        <v>-5.3155009597999993E-2</v>
      </c>
      <c r="V2101" s="153">
        <v>-0.87132784570999999</v>
      </c>
      <c r="W2101" s="153">
        <v>-0.19938607049000001</v>
      </c>
      <c r="X2101" s="153">
        <v>0.63083459658000007</v>
      </c>
      <c r="Y2101" s="153">
        <v>1.7131630354999998</v>
      </c>
      <c r="Z2101" s="153">
        <v>0.25243357457999999</v>
      </c>
      <c r="AA2101" s="153">
        <v>0.41747049631000005</v>
      </c>
      <c r="AB2101" s="178">
        <v>-0.45409241692000002</v>
      </c>
      <c r="AC2101" s="177">
        <v>0.26892343252000001</v>
      </c>
      <c r="AD2101" s="153">
        <v>-0.23128593922000001</v>
      </c>
      <c r="AE2101" s="153">
        <v>-0.89672455221000003</v>
      </c>
      <c r="AF2101" s="181">
        <v>280.36840799999999</v>
      </c>
      <c r="AG2101" s="180">
        <v>44730.508739999997</v>
      </c>
      <c r="AH2101" s="180">
        <v>-1420.16876</v>
      </c>
      <c r="AI2101" s="128" t="s">
        <v>46</v>
      </c>
      <c r="AJ2101" s="128" t="s">
        <v>46</v>
      </c>
      <c r="AK2101" s="128" t="s">
        <v>46</v>
      </c>
    </row>
    <row r="2102" spans="1:37" ht="14.75" customHeight="1" x14ac:dyDescent="0.35">
      <c r="A2102" s="8"/>
      <c r="B2102" s="129">
        <v>4890401000115</v>
      </c>
      <c r="C2102" s="125" t="s">
        <v>10007</v>
      </c>
      <c r="D2102" s="122"/>
      <c r="E2102" s="126" t="s">
        <v>9987</v>
      </c>
      <c r="F2102" s="126" t="s">
        <v>114</v>
      </c>
      <c r="G2102" s="126" t="s">
        <v>7530</v>
      </c>
      <c r="H2102" s="127">
        <v>300</v>
      </c>
      <c r="I2102" s="127">
        <v>0</v>
      </c>
      <c r="J2102" s="127">
        <v>0</v>
      </c>
      <c r="K2102" s="126" t="s">
        <v>216</v>
      </c>
      <c r="L2102" s="126" t="s">
        <v>224</v>
      </c>
      <c r="M2102" s="153">
        <v>0.01</v>
      </c>
      <c r="N2102" s="128" t="s">
        <v>9721</v>
      </c>
      <c r="O2102" s="155">
        <v>37342</v>
      </c>
      <c r="P2102" s="153">
        <v>3.4829974735000005E-2</v>
      </c>
      <c r="Q2102" s="153">
        <v>0.12221596345000001</v>
      </c>
      <c r="R2102" s="153">
        <v>-2.7534290271000003E-2</v>
      </c>
      <c r="S2102" s="153">
        <v>1.0565713039E-2</v>
      </c>
      <c r="T2102" s="153">
        <v>-9.6651779586000002E-3</v>
      </c>
      <c r="U2102" s="153">
        <v>2.8550791394999999</v>
      </c>
      <c r="V2102" s="153">
        <v>1.1794779358</v>
      </c>
      <c r="W2102" s="153">
        <v>-0.20679198047</v>
      </c>
      <c r="X2102" s="153">
        <v>4.0899902813000003E-2</v>
      </c>
      <c r="Y2102" s="153">
        <v>-2.2611694799E-2</v>
      </c>
      <c r="Z2102" s="153">
        <v>0.23604792409000003</v>
      </c>
      <c r="AA2102" s="153">
        <v>0.38400311756</v>
      </c>
      <c r="AB2102" s="178">
        <v>-0.50062763127999999</v>
      </c>
      <c r="AC2102" s="177">
        <v>0.30780875301999999</v>
      </c>
      <c r="AD2102" s="153">
        <v>-0.19838280091000002</v>
      </c>
      <c r="AE2102" s="153">
        <v>-0.83696657153000009</v>
      </c>
      <c r="AF2102" s="181">
        <v>323.30153000000001</v>
      </c>
      <c r="AG2102" s="180">
        <v>43437.345209999999</v>
      </c>
      <c r="AH2102" s="180">
        <v>-2774.8984300000002</v>
      </c>
      <c r="AI2102" s="128" t="s">
        <v>46</v>
      </c>
      <c r="AJ2102" s="128" t="s">
        <v>46</v>
      </c>
      <c r="AK2102" s="128" t="s">
        <v>46</v>
      </c>
    </row>
    <row r="2103" spans="1:37" ht="14.75" customHeight="1" x14ac:dyDescent="0.35">
      <c r="A2103" s="8"/>
      <c r="B2103" s="129">
        <v>23714047000112</v>
      </c>
      <c r="C2103" s="125" t="s">
        <v>10008</v>
      </c>
      <c r="D2103" s="122" t="s">
        <v>3401</v>
      </c>
      <c r="E2103" s="126" t="s">
        <v>7528</v>
      </c>
      <c r="F2103" s="126" t="s">
        <v>163</v>
      </c>
      <c r="G2103" s="126" t="s">
        <v>3566</v>
      </c>
      <c r="H2103" s="127">
        <v>1000</v>
      </c>
      <c r="I2103" s="127">
        <v>1000</v>
      </c>
      <c r="J2103" s="127">
        <v>1000</v>
      </c>
      <c r="K2103" s="126" t="s">
        <v>214</v>
      </c>
      <c r="L2103" s="126" t="s">
        <v>3554</v>
      </c>
      <c r="M2103" s="153">
        <v>2.5000000000000001E-3</v>
      </c>
      <c r="N2103" s="128" t="s">
        <v>46</v>
      </c>
      <c r="O2103" s="155">
        <v>43342</v>
      </c>
      <c r="P2103" s="153">
        <v>1.2195768250000001E-2</v>
      </c>
      <c r="Q2103" s="153">
        <v>0.10894358524999999</v>
      </c>
      <c r="R2103" s="153">
        <v>0.13209041707000002</v>
      </c>
      <c r="S2103" s="153">
        <v>0.27211233444999999</v>
      </c>
      <c r="T2103" s="153">
        <v>0.45755180871999995</v>
      </c>
      <c r="U2103" s="153">
        <v>0.99971027210000007</v>
      </c>
      <c r="V2103" s="153">
        <v>1.0513892900999999</v>
      </c>
      <c r="W2103" s="153">
        <v>0.99204441731000004</v>
      </c>
      <c r="X2103" s="153">
        <v>1.0533475584999998</v>
      </c>
      <c r="Y2103" s="153">
        <v>1.0704429755</v>
      </c>
      <c r="Z2103" s="153">
        <v>4.2518682668000003E-3</v>
      </c>
      <c r="AA2103" s="153">
        <v>1.0275532130999999E-2</v>
      </c>
      <c r="AB2103" s="178">
        <v>-0.22616530152</v>
      </c>
      <c r="AC2103" s="177">
        <v>0.61123088742999998</v>
      </c>
      <c r="AD2103" s="153">
        <v>-2.9108163030000002E-3</v>
      </c>
      <c r="AE2103" s="153">
        <v>-6.2809726236999999E-2</v>
      </c>
      <c r="AF2103" s="181">
        <v>18.812791000000001</v>
      </c>
      <c r="AG2103" s="180">
        <v>2058265.0552999999</v>
      </c>
      <c r="AH2103" s="180">
        <v>-370263.67771000002</v>
      </c>
      <c r="AI2103" s="128" t="s">
        <v>46</v>
      </c>
      <c r="AJ2103" s="128" t="s">
        <v>46</v>
      </c>
      <c r="AK2103" s="128" t="s">
        <v>46</v>
      </c>
    </row>
    <row r="2104" spans="1:37" ht="14.75" customHeight="1" x14ac:dyDescent="0.35">
      <c r="A2104" s="8"/>
      <c r="B2104" s="129">
        <v>10787822000118</v>
      </c>
      <c r="C2104" s="125" t="s">
        <v>10009</v>
      </c>
      <c r="D2104" s="122" t="s">
        <v>3394</v>
      </c>
      <c r="E2104" s="126" t="s">
        <v>7528</v>
      </c>
      <c r="F2104" s="126" t="s">
        <v>163</v>
      </c>
      <c r="G2104" s="126" t="s">
        <v>5358</v>
      </c>
      <c r="H2104" s="127">
        <v>500000</v>
      </c>
      <c r="I2104" s="127">
        <v>5000</v>
      </c>
      <c r="J2104" s="127">
        <v>200000</v>
      </c>
      <c r="K2104" s="126" t="s">
        <v>223</v>
      </c>
      <c r="L2104" s="126" t="s">
        <v>224</v>
      </c>
      <c r="M2104" s="153">
        <v>3.0000000000000001E-3</v>
      </c>
      <c r="N2104" s="128" t="s">
        <v>46</v>
      </c>
      <c r="O2104" s="155">
        <v>40168</v>
      </c>
      <c r="P2104" s="153">
        <v>4.2680806982E-3</v>
      </c>
      <c r="Q2104" s="153">
        <v>9.3445700043999991E-2</v>
      </c>
      <c r="R2104" s="153">
        <v>5.7811036275000005E-2</v>
      </c>
      <c r="S2104" s="153">
        <v>0.10691164169</v>
      </c>
      <c r="T2104" s="153">
        <v>0.22910546252</v>
      </c>
      <c r="U2104" s="153">
        <v>0.34986267605000004</v>
      </c>
      <c r="V2104" s="153">
        <v>0.90182279209000005</v>
      </c>
      <c r="W2104" s="153">
        <v>0.43418074576999999</v>
      </c>
      <c r="X2104" s="153">
        <v>0.41385524468000001</v>
      </c>
      <c r="Y2104" s="153">
        <v>0.53599248948</v>
      </c>
      <c r="Z2104" s="153">
        <v>4.9078413838000004E-2</v>
      </c>
      <c r="AA2104" s="153">
        <v>6.2885379184000001E-2</v>
      </c>
      <c r="AB2104" s="178">
        <v>-1.3388419176999999</v>
      </c>
      <c r="AC2104" s="177">
        <v>0.11835463607</v>
      </c>
      <c r="AD2104" s="153">
        <v>-4.4294008746000001E-2</v>
      </c>
      <c r="AE2104" s="153">
        <v>-0.13296344240999999</v>
      </c>
      <c r="AF2104" s="181">
        <v>465.05203699999998</v>
      </c>
      <c r="AG2104" s="180">
        <v>155354.25109999999</v>
      </c>
      <c r="AH2104" s="180">
        <v>-5663.3709200000003</v>
      </c>
      <c r="AI2104" s="128" t="s">
        <v>46</v>
      </c>
      <c r="AJ2104" s="128" t="s">
        <v>46</v>
      </c>
      <c r="AK2104" s="128" t="s">
        <v>46</v>
      </c>
    </row>
    <row r="2105" spans="1:37" ht="14.75" customHeight="1" x14ac:dyDescent="0.35">
      <c r="A2105" s="8"/>
      <c r="B2105" s="129">
        <v>50108864000108</v>
      </c>
      <c r="C2105" s="125" t="s">
        <v>10010</v>
      </c>
      <c r="D2105" s="122"/>
      <c r="E2105" s="126" t="s">
        <v>7528</v>
      </c>
      <c r="F2105" s="126" t="s">
        <v>163</v>
      </c>
      <c r="G2105" s="126" t="s">
        <v>4598</v>
      </c>
      <c r="H2105" s="127">
        <v>50000</v>
      </c>
      <c r="I2105" s="127">
        <v>1000</v>
      </c>
      <c r="J2105" s="127">
        <v>1000</v>
      </c>
      <c r="K2105" s="126" t="s">
        <v>215</v>
      </c>
      <c r="L2105" s="126" t="s">
        <v>216</v>
      </c>
      <c r="M2105" s="153">
        <v>2E-3</v>
      </c>
      <c r="N2105" s="128" t="s">
        <v>46</v>
      </c>
      <c r="O2105" s="155">
        <v>45016</v>
      </c>
      <c r="P2105" s="153">
        <v>6.2761507487999997E-3</v>
      </c>
      <c r="Q2105" s="153">
        <v>8.0658025528999991E-2</v>
      </c>
      <c r="R2105" s="153">
        <v>8.8467545771000008E-2</v>
      </c>
      <c r="S2105" s="153">
        <v>0.17586687114999999</v>
      </c>
      <c r="T2105" s="153" t="s">
        <v>46</v>
      </c>
      <c r="U2105" s="153">
        <v>0.51446798958999995</v>
      </c>
      <c r="V2105" s="153">
        <v>0.77841190929000004</v>
      </c>
      <c r="W2105" s="153">
        <v>0.66442166539000003</v>
      </c>
      <c r="X2105" s="153">
        <v>0.68078111829999999</v>
      </c>
      <c r="Y2105" s="153" t="s">
        <v>46</v>
      </c>
      <c r="Z2105" s="153">
        <v>2.2315116399999998E-2</v>
      </c>
      <c r="AA2105" s="153">
        <v>1.9577540391000001E-2</v>
      </c>
      <c r="AB2105" s="178">
        <v>-1.7634667985000001</v>
      </c>
      <c r="AC2105" s="177">
        <v>-1.8589240377</v>
      </c>
      <c r="AD2105" s="153">
        <v>-1.8463408819999999E-2</v>
      </c>
      <c r="AE2105" s="153">
        <v>-1.8463408819999999E-2</v>
      </c>
      <c r="AF2105" s="181">
        <v>122.10778000000001</v>
      </c>
      <c r="AG2105" s="180">
        <v>253949.89032999999</v>
      </c>
      <c r="AH2105" s="180">
        <v>-79741.201799999995</v>
      </c>
      <c r="AI2105" s="128" t="s">
        <v>46</v>
      </c>
      <c r="AJ2105" s="128" t="s">
        <v>46</v>
      </c>
      <c r="AK2105" s="128" t="s">
        <v>46</v>
      </c>
    </row>
    <row r="2106" spans="1:37" ht="14.75" customHeight="1" x14ac:dyDescent="0.35">
      <c r="A2106" s="8"/>
      <c r="B2106" s="129">
        <v>50109793000150</v>
      </c>
      <c r="C2106" s="125" t="s">
        <v>10011</v>
      </c>
      <c r="D2106" s="122"/>
      <c r="E2106" s="126" t="s">
        <v>7528</v>
      </c>
      <c r="F2106" s="126" t="s">
        <v>163</v>
      </c>
      <c r="G2106" s="126" t="s">
        <v>4598</v>
      </c>
      <c r="H2106" s="127">
        <v>50000</v>
      </c>
      <c r="I2106" s="127">
        <v>1000</v>
      </c>
      <c r="J2106" s="127">
        <v>1000</v>
      </c>
      <c r="K2106" s="126" t="s">
        <v>215</v>
      </c>
      <c r="L2106" s="126" t="s">
        <v>216</v>
      </c>
      <c r="M2106" s="153">
        <v>2E-3</v>
      </c>
      <c r="N2106" s="128" t="s">
        <v>46</v>
      </c>
      <c r="O2106" s="155">
        <v>45016</v>
      </c>
      <c r="P2106" s="153">
        <v>4.041497923E-3</v>
      </c>
      <c r="Q2106" s="153">
        <v>9.9009025169000009E-2</v>
      </c>
      <c r="R2106" s="153">
        <v>3.0012729821000003E-2</v>
      </c>
      <c r="S2106" s="153">
        <v>6.1823739396999998E-2</v>
      </c>
      <c r="T2106" s="153" t="s">
        <v>46</v>
      </c>
      <c r="U2106" s="153">
        <v>0.33128925588999997</v>
      </c>
      <c r="V2106" s="153">
        <v>0.95551315338999998</v>
      </c>
      <c r="W2106" s="153">
        <v>0.22540591305999999</v>
      </c>
      <c r="X2106" s="153">
        <v>0.23931985694000002</v>
      </c>
      <c r="Y2106" s="153" t="s">
        <v>46</v>
      </c>
      <c r="Z2106" s="153">
        <v>7.3746344017000004E-2</v>
      </c>
      <c r="AA2106" s="153">
        <v>6.6755426394999998E-2</v>
      </c>
      <c r="AB2106" s="178">
        <v>-1.2071404819</v>
      </c>
      <c r="AC2106" s="177">
        <v>-0.93284682380999995</v>
      </c>
      <c r="AD2106" s="153">
        <v>-7.5859148793999992E-2</v>
      </c>
      <c r="AE2106" s="153">
        <v>-0.10937519541</v>
      </c>
      <c r="AF2106" s="181">
        <v>113.556245</v>
      </c>
      <c r="AG2106" s="180">
        <v>253678.83731</v>
      </c>
      <c r="AH2106" s="180">
        <v>3726.3595300000002</v>
      </c>
      <c r="AI2106" s="128" t="s">
        <v>46</v>
      </c>
      <c r="AJ2106" s="128" t="s">
        <v>46</v>
      </c>
      <c r="AK2106" s="128" t="s">
        <v>46</v>
      </c>
    </row>
    <row r="2107" spans="1:37" ht="14.75" customHeight="1" x14ac:dyDescent="0.35">
      <c r="A2107" s="8"/>
      <c r="B2107" s="129">
        <v>31006555000174</v>
      </c>
      <c r="C2107" s="125" t="s">
        <v>10012</v>
      </c>
      <c r="D2107" s="122"/>
      <c r="E2107" s="126" t="s">
        <v>4611</v>
      </c>
      <c r="F2107" s="126" t="s">
        <v>114</v>
      </c>
      <c r="G2107" s="126" t="s">
        <v>115</v>
      </c>
      <c r="H2107" s="127">
        <v>0</v>
      </c>
      <c r="I2107" s="127">
        <v>0</v>
      </c>
      <c r="J2107" s="127">
        <v>0</v>
      </c>
      <c r="K2107" s="126" t="s">
        <v>215</v>
      </c>
      <c r="L2107" s="126" t="s">
        <v>7441</v>
      </c>
      <c r="M2107" s="153">
        <v>2E-3</v>
      </c>
      <c r="N2107" s="128" t="s">
        <v>46</v>
      </c>
      <c r="O2107" s="155">
        <v>43410</v>
      </c>
      <c r="P2107" s="153">
        <v>3.4485646862000001E-2</v>
      </c>
      <c r="Q2107" s="153">
        <v>0.22272486625999999</v>
      </c>
      <c r="R2107" s="153">
        <v>0.11676915893000001</v>
      </c>
      <c r="S2107" s="153">
        <v>0.26421353161</v>
      </c>
      <c r="T2107" s="153">
        <v>0.32829600561</v>
      </c>
      <c r="U2107" s="153">
        <v>2.8268539302</v>
      </c>
      <c r="V2107" s="153">
        <v>2.1494660607</v>
      </c>
      <c r="W2107" s="153">
        <v>0.87697650441999997</v>
      </c>
      <c r="X2107" s="153">
        <v>1.022771272</v>
      </c>
      <c r="Y2107" s="153">
        <v>0.76804887755999995</v>
      </c>
      <c r="Z2107" s="153">
        <v>0.15347849865000002</v>
      </c>
      <c r="AA2107" s="153">
        <v>0.23685920941999999</v>
      </c>
      <c r="AB2107" s="178">
        <v>-1.8478742696E-2</v>
      </c>
      <c r="AC2107" s="177">
        <v>5.7028684609999998E-2</v>
      </c>
      <c r="AD2107" s="153">
        <v>-0.11142771238</v>
      </c>
      <c r="AE2107" s="153">
        <v>-0.465516545</v>
      </c>
      <c r="AF2107" s="181">
        <v>161.37478400000001</v>
      </c>
      <c r="AG2107" s="180">
        <v>42424.02205</v>
      </c>
      <c r="AH2107" s="180">
        <v>246.23411998</v>
      </c>
      <c r="AI2107" s="128" t="s">
        <v>46</v>
      </c>
      <c r="AJ2107" s="128" t="s">
        <v>46</v>
      </c>
      <c r="AK2107" s="128" t="s">
        <v>46</v>
      </c>
    </row>
    <row r="2108" spans="1:37" ht="14.75" customHeight="1" x14ac:dyDescent="0.35">
      <c r="A2108" s="8"/>
      <c r="B2108" s="129">
        <v>5108368000191</v>
      </c>
      <c r="C2108" s="125" t="s">
        <v>10013</v>
      </c>
      <c r="D2108" s="122" t="s">
        <v>3394</v>
      </c>
      <c r="E2108" s="126" t="s">
        <v>7534</v>
      </c>
      <c r="F2108" s="126" t="s">
        <v>163</v>
      </c>
      <c r="G2108" s="126" t="s">
        <v>5358</v>
      </c>
      <c r="H2108" s="127">
        <v>1000</v>
      </c>
      <c r="I2108" s="127">
        <v>1000</v>
      </c>
      <c r="J2108" s="127">
        <v>5000</v>
      </c>
      <c r="K2108" s="126" t="s">
        <v>223</v>
      </c>
      <c r="L2108" s="126" t="s">
        <v>224</v>
      </c>
      <c r="M2108" s="153">
        <v>0.01</v>
      </c>
      <c r="N2108" s="128" t="s">
        <v>46</v>
      </c>
      <c r="O2108" s="155">
        <v>37572</v>
      </c>
      <c r="P2108" s="153">
        <v>3.2682366873000002E-3</v>
      </c>
      <c r="Q2108" s="153">
        <v>8.4340974757999995E-2</v>
      </c>
      <c r="R2108" s="153">
        <v>4.6069335522000002E-2</v>
      </c>
      <c r="S2108" s="153">
        <v>8.2824777683999998E-2</v>
      </c>
      <c r="T2108" s="153">
        <v>0.18955569855000001</v>
      </c>
      <c r="U2108" s="153">
        <v>0.26790356466999998</v>
      </c>
      <c r="V2108" s="153">
        <v>0.81395519865999999</v>
      </c>
      <c r="W2108" s="153">
        <v>0.34599653877000003</v>
      </c>
      <c r="X2108" s="153">
        <v>0.32061493108</v>
      </c>
      <c r="Y2108" s="153">
        <v>0.44346577179999996</v>
      </c>
      <c r="Z2108" s="153">
        <v>4.907195868E-2</v>
      </c>
      <c r="AA2108" s="153">
        <v>5.4060252135000007E-2</v>
      </c>
      <c r="AB2108" s="178">
        <v>-1.5515692441</v>
      </c>
      <c r="AC2108" s="177">
        <v>-9.1521983641000004E-2</v>
      </c>
      <c r="AD2108" s="153">
        <v>-4.5361221379999997E-2</v>
      </c>
      <c r="AE2108" s="153">
        <v>-0.13384613365</v>
      </c>
      <c r="AF2108" s="181">
        <v>514.05730700000004</v>
      </c>
      <c r="AG2108" s="180">
        <v>25350.193299999999</v>
      </c>
      <c r="AH2108" s="180">
        <v>-2347.7205600000002</v>
      </c>
      <c r="AI2108" s="128" t="s">
        <v>46</v>
      </c>
      <c r="AJ2108" s="128" t="s">
        <v>46</v>
      </c>
      <c r="AK2108" s="128" t="s">
        <v>46</v>
      </c>
    </row>
    <row r="2109" spans="1:37" ht="14.75" customHeight="1" x14ac:dyDescent="0.35">
      <c r="A2109" s="8"/>
      <c r="B2109" s="129">
        <v>27248998000102</v>
      </c>
      <c r="C2109" s="125" t="s">
        <v>10014</v>
      </c>
      <c r="D2109" s="122" t="s">
        <v>3393</v>
      </c>
      <c r="E2109" s="126" t="s">
        <v>7534</v>
      </c>
      <c r="F2109" s="126" t="s">
        <v>163</v>
      </c>
      <c r="G2109" s="126" t="s">
        <v>5358</v>
      </c>
      <c r="H2109" s="127">
        <v>50000</v>
      </c>
      <c r="I2109" s="127">
        <v>1000</v>
      </c>
      <c r="J2109" s="127">
        <v>5000</v>
      </c>
      <c r="K2109" s="126" t="s">
        <v>223</v>
      </c>
      <c r="L2109" s="126" t="s">
        <v>224</v>
      </c>
      <c r="M2109" s="153">
        <v>3.0000000000000001E-3</v>
      </c>
      <c r="N2109" s="128" t="s">
        <v>46</v>
      </c>
      <c r="O2109" s="155">
        <v>42907</v>
      </c>
      <c r="P2109" s="153">
        <v>3.8882920635000002E-3</v>
      </c>
      <c r="Q2109" s="153">
        <v>9.0083512234000004E-2</v>
      </c>
      <c r="R2109" s="153">
        <v>5.3417997982000004E-2</v>
      </c>
      <c r="S2109" s="153">
        <v>9.8051364586E-2</v>
      </c>
      <c r="T2109" s="153">
        <v>0.21324831615000001</v>
      </c>
      <c r="U2109" s="153">
        <v>0.31873068078</v>
      </c>
      <c r="V2109" s="153">
        <v>0.86937509683000003</v>
      </c>
      <c r="W2109" s="153">
        <v>0.40118751879000003</v>
      </c>
      <c r="X2109" s="153">
        <v>0.37955708881</v>
      </c>
      <c r="Y2109" s="153">
        <v>0.49889467756</v>
      </c>
      <c r="Z2109" s="153">
        <v>4.9071123772E-2</v>
      </c>
      <c r="AA2109" s="153">
        <v>7.1453770010000001E-2</v>
      </c>
      <c r="AB2109" s="178">
        <v>-1.4185703481</v>
      </c>
      <c r="AC2109" s="177">
        <v>-2.5328452691E-4</v>
      </c>
      <c r="AD2109" s="153">
        <v>-4.4678261253E-2</v>
      </c>
      <c r="AE2109" s="153">
        <v>-0.13320288458000001</v>
      </c>
      <c r="AF2109" s="181">
        <v>192.16975299999999</v>
      </c>
      <c r="AG2109" s="180">
        <v>25894.98806</v>
      </c>
      <c r="AH2109" s="180">
        <v>-3430.1188699999998</v>
      </c>
      <c r="AI2109" s="128" t="s">
        <v>46</v>
      </c>
      <c r="AJ2109" s="128" t="s">
        <v>46</v>
      </c>
      <c r="AK2109" s="128" t="s">
        <v>46</v>
      </c>
    </row>
    <row r="2110" spans="1:37" ht="14.75" customHeight="1" x14ac:dyDescent="0.35">
      <c r="A2110" s="8"/>
      <c r="B2110" s="129">
        <v>32999390000141</v>
      </c>
      <c r="C2110" s="125" t="s">
        <v>10015</v>
      </c>
      <c r="D2110" s="122"/>
      <c r="E2110" s="126" t="s">
        <v>4611</v>
      </c>
      <c r="F2110" s="126" t="s">
        <v>163</v>
      </c>
      <c r="G2110" s="126" t="s">
        <v>3547</v>
      </c>
      <c r="H2110" s="127">
        <v>250000</v>
      </c>
      <c r="I2110" s="127">
        <v>1000</v>
      </c>
      <c r="J2110" s="127">
        <v>50000</v>
      </c>
      <c r="K2110" s="126" t="s">
        <v>222</v>
      </c>
      <c r="L2110" s="126" t="s">
        <v>7448</v>
      </c>
      <c r="M2110" s="153">
        <v>3.4999999999999996E-3</v>
      </c>
      <c r="N2110" s="128" t="s">
        <v>46</v>
      </c>
      <c r="O2110" s="155">
        <v>43608</v>
      </c>
      <c r="P2110" s="153">
        <v>2.3953877264000001E-2</v>
      </c>
      <c r="Q2110" s="153">
        <v>0.13146413664000001</v>
      </c>
      <c r="R2110" s="153">
        <v>8.832396637300001E-2</v>
      </c>
      <c r="S2110" s="153">
        <v>0.17406916321000002</v>
      </c>
      <c r="T2110" s="153">
        <v>0.28842205611999999</v>
      </c>
      <c r="U2110" s="153">
        <v>1.9635447859999999</v>
      </c>
      <c r="V2110" s="153">
        <v>1.2687299117000002</v>
      </c>
      <c r="W2110" s="153">
        <v>0.66334333476999996</v>
      </c>
      <c r="X2110" s="153">
        <v>0.67382218617000011</v>
      </c>
      <c r="Y2110" s="153">
        <v>0.67476372749999991</v>
      </c>
      <c r="Z2110" s="153">
        <v>5.5354994422000002E-2</v>
      </c>
      <c r="AA2110" s="153">
        <v>4.5499484366000001E-2</v>
      </c>
      <c r="AB2110" s="178">
        <v>-0.69173601742000002</v>
      </c>
      <c r="AC2110" s="177">
        <v>-0.31087748175000002</v>
      </c>
      <c r="AD2110" s="153">
        <v>-4.791954968E-2</v>
      </c>
      <c r="AE2110" s="153">
        <v>-7.9283336095000004E-2</v>
      </c>
      <c r="AF2110" s="181">
        <v>156.64090999999999</v>
      </c>
      <c r="AG2110" s="180">
        <v>79375.850730000006</v>
      </c>
      <c r="AH2110" s="180">
        <v>-21162.621859999999</v>
      </c>
      <c r="AI2110" s="128" t="s">
        <v>46</v>
      </c>
      <c r="AJ2110" s="128" t="s">
        <v>46</v>
      </c>
      <c r="AK2110" s="128" t="s">
        <v>46</v>
      </c>
    </row>
    <row r="2111" spans="1:37" ht="14.75" customHeight="1" x14ac:dyDescent="0.35">
      <c r="A2111" s="8"/>
      <c r="B2111" s="129">
        <v>32999416000151</v>
      </c>
      <c r="C2111" s="125" t="s">
        <v>10016</v>
      </c>
      <c r="D2111" s="122"/>
      <c r="E2111" s="126" t="s">
        <v>4611</v>
      </c>
      <c r="F2111" s="126" t="s">
        <v>163</v>
      </c>
      <c r="G2111" s="126" t="s">
        <v>3566</v>
      </c>
      <c r="H2111" s="127">
        <v>750000</v>
      </c>
      <c r="I2111" s="127">
        <v>5000</v>
      </c>
      <c r="J2111" s="127">
        <v>350000</v>
      </c>
      <c r="K2111" s="126" t="s">
        <v>222</v>
      </c>
      <c r="L2111" s="126" t="s">
        <v>7448</v>
      </c>
      <c r="M2111" s="153">
        <v>6.0000000000000001E-3</v>
      </c>
      <c r="N2111" s="128" t="s">
        <v>10017</v>
      </c>
      <c r="O2111" s="155">
        <v>43608</v>
      </c>
      <c r="P2111" s="153">
        <v>2.1795028807999998E-2</v>
      </c>
      <c r="Q2111" s="153">
        <v>0.12525549248000001</v>
      </c>
      <c r="R2111" s="153">
        <v>8.8799335034999996E-2</v>
      </c>
      <c r="S2111" s="153">
        <v>0.18097347148000001</v>
      </c>
      <c r="T2111" s="153">
        <v>0.30372459087999998</v>
      </c>
      <c r="U2111" s="153">
        <v>1.7865798803999999</v>
      </c>
      <c r="V2111" s="153">
        <v>1.208811726</v>
      </c>
      <c r="W2111" s="153">
        <v>0.66691351675999999</v>
      </c>
      <c r="X2111" s="153">
        <v>0.70054878153999989</v>
      </c>
      <c r="Y2111" s="153">
        <v>0.71056402493999993</v>
      </c>
      <c r="Z2111" s="153">
        <v>5.0998013233000003E-2</v>
      </c>
      <c r="AA2111" s="153">
        <v>4.4575539283000003E-2</v>
      </c>
      <c r="AB2111" s="178">
        <v>-0.74702773277000001</v>
      </c>
      <c r="AC2111" s="177">
        <v>-0.18678749165</v>
      </c>
      <c r="AD2111" s="153">
        <v>-4.5216835038000003E-2</v>
      </c>
      <c r="AE2111" s="153">
        <v>-7.8249366082999997E-2</v>
      </c>
      <c r="AF2111" s="181">
        <v>162.62567200000001</v>
      </c>
      <c r="AG2111" s="180">
        <v>92280.971099999995</v>
      </c>
      <c r="AH2111" s="180">
        <v>-5846.91597</v>
      </c>
      <c r="AI2111" s="128" t="s">
        <v>46</v>
      </c>
      <c r="AJ2111" s="128" t="s">
        <v>46</v>
      </c>
      <c r="AK2111" s="128" t="s">
        <v>46</v>
      </c>
    </row>
    <row r="2112" spans="1:37" ht="14.75" customHeight="1" x14ac:dyDescent="0.35">
      <c r="A2112" s="8"/>
      <c r="B2112" s="129">
        <v>49694062000130</v>
      </c>
      <c r="C2112" s="125" t="s">
        <v>10018</v>
      </c>
      <c r="D2112" s="122"/>
      <c r="E2112" s="126" t="s">
        <v>7528</v>
      </c>
      <c r="F2112" s="126" t="s">
        <v>163</v>
      </c>
      <c r="G2112" s="126" t="s">
        <v>3547</v>
      </c>
      <c r="H2112" s="127">
        <v>50000</v>
      </c>
      <c r="I2112" s="127">
        <v>1000</v>
      </c>
      <c r="J2112" s="127">
        <v>1000</v>
      </c>
      <c r="K2112" s="126" t="s">
        <v>220</v>
      </c>
      <c r="L2112" s="126" t="s">
        <v>7525</v>
      </c>
      <c r="M2112" s="153">
        <v>0.01</v>
      </c>
      <c r="N2112" s="128" t="s">
        <v>46</v>
      </c>
      <c r="O2112" s="155">
        <v>44985</v>
      </c>
      <c r="P2112" s="153">
        <v>3.8270195606E-2</v>
      </c>
      <c r="Q2112" s="153">
        <v>0.11672732718000001</v>
      </c>
      <c r="R2112" s="153">
        <v>0.13647070581999998</v>
      </c>
      <c r="S2112" s="153">
        <v>0.23781875009</v>
      </c>
      <c r="T2112" s="153" t="s">
        <v>46</v>
      </c>
      <c r="U2112" s="153">
        <v>3.1370805742000001</v>
      </c>
      <c r="V2112" s="153">
        <v>1.1265083793999999</v>
      </c>
      <c r="W2112" s="153">
        <v>1.0249418908000001</v>
      </c>
      <c r="X2112" s="153">
        <v>0.92059700372999997</v>
      </c>
      <c r="Y2112" s="153" t="s">
        <v>46</v>
      </c>
      <c r="Z2112" s="153">
        <v>1.9870386716999998E-2</v>
      </c>
      <c r="AA2112" s="153">
        <v>2.5795133192000001E-2</v>
      </c>
      <c r="AB2112" s="178">
        <v>0.15828132680000001</v>
      </c>
      <c r="AC2112" s="177">
        <v>0.70333735752000004</v>
      </c>
      <c r="AD2112" s="153">
        <v>-9.4165821244000004E-3</v>
      </c>
      <c r="AE2112" s="153">
        <v>-1.0783945062E-2</v>
      </c>
      <c r="AF2112" s="181">
        <v>141.85039699999999</v>
      </c>
      <c r="AG2112" s="180">
        <v>163929.24129999999</v>
      </c>
      <c r="AH2112" s="180">
        <v>-107823.00916</v>
      </c>
      <c r="AI2112" s="128" t="s">
        <v>46</v>
      </c>
      <c r="AJ2112" s="128" t="s">
        <v>46</v>
      </c>
      <c r="AK2112" s="128" t="s">
        <v>46</v>
      </c>
    </row>
    <row r="2113" spans="1:37" ht="14.75" customHeight="1" x14ac:dyDescent="0.35">
      <c r="A2113" s="8"/>
      <c r="B2113" s="129">
        <v>49843141000165</v>
      </c>
      <c r="C2113" s="125" t="s">
        <v>10019</v>
      </c>
      <c r="D2113" s="122"/>
      <c r="E2113" s="126" t="s">
        <v>7528</v>
      </c>
      <c r="F2113" s="126" t="s">
        <v>163</v>
      </c>
      <c r="G2113" s="126" t="s">
        <v>3547</v>
      </c>
      <c r="H2113" s="127">
        <v>50000</v>
      </c>
      <c r="I2113" s="127">
        <v>1000</v>
      </c>
      <c r="J2113" s="127">
        <v>1000</v>
      </c>
      <c r="K2113" s="126" t="s">
        <v>220</v>
      </c>
      <c r="L2113" s="126" t="s">
        <v>7525</v>
      </c>
      <c r="M2113" s="153">
        <v>6.9999999999999993E-3</v>
      </c>
      <c r="N2113" s="128" t="s">
        <v>46</v>
      </c>
      <c r="O2113" s="155">
        <v>45007</v>
      </c>
      <c r="P2113" s="153">
        <v>1.1398647325999999E-2</v>
      </c>
      <c r="Q2113" s="153">
        <v>9.6528853795000008E-2</v>
      </c>
      <c r="R2113" s="153">
        <v>0.12291794927999999</v>
      </c>
      <c r="S2113" s="153">
        <v>0.24505787850000002</v>
      </c>
      <c r="T2113" s="153" t="s">
        <v>46</v>
      </c>
      <c r="U2113" s="153">
        <v>0.93436875699999999</v>
      </c>
      <c r="V2113" s="153">
        <v>0.93157759432999998</v>
      </c>
      <c r="W2113" s="153">
        <v>0.92315603260000001</v>
      </c>
      <c r="X2113" s="153">
        <v>0.94861968872000002</v>
      </c>
      <c r="Y2113" s="153" t="s">
        <v>46</v>
      </c>
      <c r="Z2113" s="153">
        <v>8.0224183351999996E-3</v>
      </c>
      <c r="AA2113" s="153">
        <v>7.3876709837999996E-3</v>
      </c>
      <c r="AB2113" s="178">
        <v>-1.1338290507</v>
      </c>
      <c r="AC2113" s="177">
        <v>-0.19707320655999999</v>
      </c>
      <c r="AD2113" s="153">
        <v>-5.1608544244999997E-3</v>
      </c>
      <c r="AE2113" s="153">
        <v>-5.1608544244999997E-3</v>
      </c>
      <c r="AF2113" s="181">
        <v>133.94636700000001</v>
      </c>
      <c r="AG2113" s="180">
        <v>229736.47691999999</v>
      </c>
      <c r="AH2113" s="180">
        <v>0</v>
      </c>
      <c r="AI2113" s="128" t="s">
        <v>46</v>
      </c>
      <c r="AJ2113" s="128" t="s">
        <v>46</v>
      </c>
      <c r="AK2113" s="128" t="s">
        <v>46</v>
      </c>
    </row>
    <row r="2114" spans="1:37" ht="14.75" customHeight="1" x14ac:dyDescent="0.35">
      <c r="A2114" s="8"/>
      <c r="B2114" s="129">
        <v>32999370000170</v>
      </c>
      <c r="C2114" s="125" t="s">
        <v>10020</v>
      </c>
      <c r="D2114" s="122"/>
      <c r="E2114" s="126" t="s">
        <v>4611</v>
      </c>
      <c r="F2114" s="126" t="s">
        <v>163</v>
      </c>
      <c r="G2114" s="126" t="s">
        <v>3547</v>
      </c>
      <c r="H2114" s="127">
        <v>500000</v>
      </c>
      <c r="I2114" s="127">
        <v>2000</v>
      </c>
      <c r="J2114" s="127">
        <v>250000</v>
      </c>
      <c r="K2114" s="126" t="s">
        <v>222</v>
      </c>
      <c r="L2114" s="126" t="s">
        <v>7448</v>
      </c>
      <c r="M2114" s="153">
        <v>8.0000000000000002E-3</v>
      </c>
      <c r="N2114" s="128" t="s">
        <v>46</v>
      </c>
      <c r="O2114" s="155">
        <v>43608</v>
      </c>
      <c r="P2114" s="153">
        <v>2.4338260219999998E-2</v>
      </c>
      <c r="Q2114" s="153">
        <v>0.13523076387999999</v>
      </c>
      <c r="R2114" s="153">
        <v>9.2838402134999998E-2</v>
      </c>
      <c r="S2114" s="153">
        <v>0.18369343855</v>
      </c>
      <c r="T2114" s="153">
        <v>0.30424990691000003</v>
      </c>
      <c r="U2114" s="153">
        <v>1.9950533865</v>
      </c>
      <c r="V2114" s="153">
        <v>1.3050807581999999</v>
      </c>
      <c r="W2114" s="153">
        <v>0.69724829846999992</v>
      </c>
      <c r="X2114" s="153">
        <v>0.71107778114999998</v>
      </c>
      <c r="Y2114" s="153">
        <v>0.71179300237999998</v>
      </c>
      <c r="Z2114" s="153">
        <v>5.5448596955999997E-2</v>
      </c>
      <c r="AA2114" s="153">
        <v>4.5524993952999998E-2</v>
      </c>
      <c r="AB2114" s="178">
        <v>-0.61813637738000005</v>
      </c>
      <c r="AC2114" s="177">
        <v>-0.22554774384000001</v>
      </c>
      <c r="AD2114" s="153">
        <v>-4.7216106182999998E-2</v>
      </c>
      <c r="AE2114" s="153">
        <v>-7.9108401034999998E-2</v>
      </c>
      <c r="AF2114" s="181">
        <v>160.57889900000001</v>
      </c>
      <c r="AG2114" s="180">
        <v>137784.44331999999</v>
      </c>
      <c r="AH2114" s="180">
        <v>-33150.882429999998</v>
      </c>
      <c r="AI2114" s="128" t="s">
        <v>46</v>
      </c>
      <c r="AJ2114" s="128" t="s">
        <v>46</v>
      </c>
      <c r="AK2114" s="128" t="s">
        <v>46</v>
      </c>
    </row>
    <row r="2115" spans="1:37" ht="14.75" customHeight="1" x14ac:dyDescent="0.35">
      <c r="A2115" s="8"/>
      <c r="B2115" s="129">
        <v>27782888000118</v>
      </c>
      <c r="C2115" s="125" t="s">
        <v>10021</v>
      </c>
      <c r="D2115" s="122"/>
      <c r="E2115" s="126" t="s">
        <v>4611</v>
      </c>
      <c r="F2115" s="126" t="s">
        <v>163</v>
      </c>
      <c r="G2115" s="126" t="s">
        <v>3547</v>
      </c>
      <c r="H2115" s="127">
        <v>700000</v>
      </c>
      <c r="I2115" s="127">
        <v>5000</v>
      </c>
      <c r="J2115" s="127">
        <v>350000</v>
      </c>
      <c r="K2115" s="126" t="s">
        <v>7484</v>
      </c>
      <c r="L2115" s="126" t="s">
        <v>7498</v>
      </c>
      <c r="M2115" s="153">
        <v>6.0000000000000001E-3</v>
      </c>
      <c r="N2115" s="128" t="s">
        <v>10022</v>
      </c>
      <c r="O2115" s="155">
        <v>42969</v>
      </c>
      <c r="P2115" s="153">
        <v>1.7841605127999999E-2</v>
      </c>
      <c r="Q2115" s="153">
        <v>0.1179715663</v>
      </c>
      <c r="R2115" s="153">
        <v>8.7285748792000004E-2</v>
      </c>
      <c r="S2115" s="153">
        <v>0.18009263017999999</v>
      </c>
      <c r="T2115" s="153">
        <v>0.30211236527000002</v>
      </c>
      <c r="U2115" s="153">
        <v>1.4625102372999998</v>
      </c>
      <c r="V2115" s="153">
        <v>1.1385162426</v>
      </c>
      <c r="W2115" s="153">
        <v>0.65554596401999998</v>
      </c>
      <c r="X2115" s="153">
        <v>0.69713904256000003</v>
      </c>
      <c r="Y2115" s="153">
        <v>0.70679222127000008</v>
      </c>
      <c r="Z2115" s="153">
        <v>4.4286696916999997E-2</v>
      </c>
      <c r="AA2115" s="153">
        <v>4.1614935537999997E-2</v>
      </c>
      <c r="AB2115" s="178">
        <v>-0.89785454166000001</v>
      </c>
      <c r="AC2115" s="177">
        <v>8.0102630524000004E-2</v>
      </c>
      <c r="AD2115" s="153">
        <v>-4.0617578453E-2</v>
      </c>
      <c r="AE2115" s="153">
        <v>-9.0149714177000004E-2</v>
      </c>
      <c r="AF2115" s="181">
        <v>196.99698599999999</v>
      </c>
      <c r="AG2115" s="180">
        <v>28474.261780000001</v>
      </c>
      <c r="AH2115" s="180">
        <v>-2039.2118399999999</v>
      </c>
      <c r="AI2115" s="128" t="s">
        <v>46</v>
      </c>
      <c r="AJ2115" s="128" t="s">
        <v>46</v>
      </c>
      <c r="AK2115" s="128" t="s">
        <v>46</v>
      </c>
    </row>
    <row r="2116" spans="1:37" ht="14.75" customHeight="1" x14ac:dyDescent="0.35">
      <c r="A2116" s="8"/>
      <c r="B2116" s="129">
        <v>27782944000114</v>
      </c>
      <c r="C2116" s="125" t="s">
        <v>10023</v>
      </c>
      <c r="D2116" s="122"/>
      <c r="E2116" s="126" t="s">
        <v>4611</v>
      </c>
      <c r="F2116" s="126" t="s">
        <v>163</v>
      </c>
      <c r="G2116" s="126" t="s">
        <v>3547</v>
      </c>
      <c r="H2116" s="127">
        <v>10000</v>
      </c>
      <c r="I2116" s="127">
        <v>1000</v>
      </c>
      <c r="J2116" s="127">
        <v>5000</v>
      </c>
      <c r="K2116" s="126" t="s">
        <v>7484</v>
      </c>
      <c r="L2116" s="126" t="s">
        <v>7498</v>
      </c>
      <c r="M2116" s="153">
        <v>1.4999999999999999E-2</v>
      </c>
      <c r="N2116" s="128" t="s">
        <v>46</v>
      </c>
      <c r="O2116" s="155">
        <v>42969</v>
      </c>
      <c r="P2116" s="153">
        <v>1.9301149096E-2</v>
      </c>
      <c r="Q2116" s="153">
        <v>0.11938542256</v>
      </c>
      <c r="R2116" s="153">
        <v>7.3798655389000004E-2</v>
      </c>
      <c r="S2116" s="153">
        <v>0.15385485447</v>
      </c>
      <c r="T2116" s="153">
        <v>0.26495787573000001</v>
      </c>
      <c r="U2116" s="153">
        <v>1.5821518266999999</v>
      </c>
      <c r="V2116" s="153">
        <v>1.1521610418000001</v>
      </c>
      <c r="W2116" s="153">
        <v>0.55425325851999996</v>
      </c>
      <c r="X2116" s="153">
        <v>0.59557254413999994</v>
      </c>
      <c r="Y2116" s="153">
        <v>0.61986925086</v>
      </c>
      <c r="Z2116" s="153">
        <v>5.5982839079000001E-2</v>
      </c>
      <c r="AA2116" s="153">
        <v>4.0423948378000001E-2</v>
      </c>
      <c r="AB2116" s="178">
        <v>-0.91380816694</v>
      </c>
      <c r="AC2116" s="177">
        <v>-0.19656509419000001</v>
      </c>
      <c r="AD2116" s="153">
        <v>-5.2742209176000004E-2</v>
      </c>
      <c r="AE2116" s="153">
        <v>-7.2680838620000007E-2</v>
      </c>
      <c r="AF2116" s="181">
        <v>179.90069500000001</v>
      </c>
      <c r="AG2116" s="180">
        <v>12970.93057</v>
      </c>
      <c r="AH2116" s="180">
        <v>-3290.5651699999999</v>
      </c>
      <c r="AI2116" s="128" t="s">
        <v>46</v>
      </c>
      <c r="AJ2116" s="128" t="s">
        <v>46</v>
      </c>
      <c r="AK2116" s="128" t="s">
        <v>46</v>
      </c>
    </row>
    <row r="2117" spans="1:37" ht="14.75" customHeight="1" x14ac:dyDescent="0.35">
      <c r="A2117" s="8"/>
      <c r="B2117" s="129">
        <v>27146983000125</v>
      </c>
      <c r="C2117" s="125" t="s">
        <v>10024</v>
      </c>
      <c r="D2117" s="122"/>
      <c r="E2117" s="126" t="s">
        <v>4611</v>
      </c>
      <c r="F2117" s="126" t="s">
        <v>163</v>
      </c>
      <c r="G2117" s="126" t="s">
        <v>3547</v>
      </c>
      <c r="H2117" s="127">
        <v>250000</v>
      </c>
      <c r="I2117" s="127">
        <v>2000</v>
      </c>
      <c r="J2117" s="127">
        <v>50000</v>
      </c>
      <c r="K2117" s="126" t="s">
        <v>7484</v>
      </c>
      <c r="L2117" s="126" t="s">
        <v>7498</v>
      </c>
      <c r="M2117" s="153">
        <v>2.5000000000000001E-3</v>
      </c>
      <c r="N2117" s="128" t="s">
        <v>46</v>
      </c>
      <c r="O2117" s="155">
        <v>42906</v>
      </c>
      <c r="P2117" s="153">
        <v>1.9891754333E-2</v>
      </c>
      <c r="Q2117" s="153">
        <v>0.12243583950999999</v>
      </c>
      <c r="R2117" s="153">
        <v>7.7904569303000007E-2</v>
      </c>
      <c r="S2117" s="153">
        <v>0.16546197897999998</v>
      </c>
      <c r="T2117" s="153">
        <v>0.28582862201000003</v>
      </c>
      <c r="U2117" s="153">
        <v>1.6305648590999999</v>
      </c>
      <c r="V2117" s="153">
        <v>1.1815999087</v>
      </c>
      <c r="W2117" s="153">
        <v>0.58509008276999996</v>
      </c>
      <c r="X2117" s="153">
        <v>0.64050375345999999</v>
      </c>
      <c r="Y2117" s="153">
        <v>0.66869638544999999</v>
      </c>
      <c r="Z2117" s="153">
        <v>5.5870609708999999E-2</v>
      </c>
      <c r="AA2117" s="153">
        <v>3.9991501887999999E-2</v>
      </c>
      <c r="AB2117" s="178">
        <v>-0.85044389613000004</v>
      </c>
      <c r="AC2117" s="177">
        <v>-3.0849927334E-2</v>
      </c>
      <c r="AD2117" s="153">
        <v>-5.1521925498999997E-2</v>
      </c>
      <c r="AE2117" s="153">
        <v>-7.2380615926000008E-2</v>
      </c>
      <c r="AF2117" s="181">
        <v>193.08939699999999</v>
      </c>
      <c r="AG2117" s="180">
        <v>89038.773289999997</v>
      </c>
      <c r="AH2117" s="180">
        <v>37537.724589999998</v>
      </c>
      <c r="AI2117" s="128" t="s">
        <v>46</v>
      </c>
      <c r="AJ2117" s="128" t="s">
        <v>46</v>
      </c>
      <c r="AK2117" s="128" t="s">
        <v>46</v>
      </c>
    </row>
    <row r="2118" spans="1:37" ht="14.75" customHeight="1" x14ac:dyDescent="0.35">
      <c r="A2118" s="8"/>
      <c r="B2118" s="129">
        <v>50110817000190</v>
      </c>
      <c r="C2118" s="125" t="s">
        <v>10025</v>
      </c>
      <c r="D2118" s="122"/>
      <c r="E2118" s="126" t="s">
        <v>7528</v>
      </c>
      <c r="F2118" s="126" t="s">
        <v>163</v>
      </c>
      <c r="G2118" s="126" t="s">
        <v>4598</v>
      </c>
      <c r="H2118" s="127">
        <v>50000</v>
      </c>
      <c r="I2118" s="127">
        <v>1000</v>
      </c>
      <c r="J2118" s="127">
        <v>1000</v>
      </c>
      <c r="K2118" s="126" t="s">
        <v>215</v>
      </c>
      <c r="L2118" s="126" t="s">
        <v>216</v>
      </c>
      <c r="M2118" s="153">
        <v>2E-3</v>
      </c>
      <c r="N2118" s="128" t="s">
        <v>46</v>
      </c>
      <c r="O2118" s="155">
        <v>45016</v>
      </c>
      <c r="P2118" s="153">
        <v>1.2537734754000001E-2</v>
      </c>
      <c r="Q2118" s="153">
        <v>0.15942447445999999</v>
      </c>
      <c r="R2118" s="153">
        <v>0.11083047274000001</v>
      </c>
      <c r="S2118" s="153">
        <v>0.19187465506999998</v>
      </c>
      <c r="T2118" s="153" t="s">
        <v>46</v>
      </c>
      <c r="U2118" s="153">
        <v>1.0277419155</v>
      </c>
      <c r="V2118" s="153">
        <v>1.5385686512999999</v>
      </c>
      <c r="W2118" s="153">
        <v>0.83237493068000001</v>
      </c>
      <c r="X2118" s="153">
        <v>0.74274729172999998</v>
      </c>
      <c r="Y2118" s="153" t="s">
        <v>46</v>
      </c>
      <c r="Z2118" s="153">
        <v>5.2191244855999998E-2</v>
      </c>
      <c r="AA2118" s="153">
        <v>4.3515232335000001E-2</v>
      </c>
      <c r="AB2118" s="178">
        <v>-0.35381873347999998</v>
      </c>
      <c r="AC2118" s="177">
        <v>-0.39758900395000002</v>
      </c>
      <c r="AD2118" s="153">
        <v>-5.0221312151000001E-2</v>
      </c>
      <c r="AE2118" s="153">
        <v>-5.4058300685000005E-2</v>
      </c>
      <c r="AF2118" s="181">
        <v>127.981808</v>
      </c>
      <c r="AG2118" s="180">
        <v>111368.50053</v>
      </c>
      <c r="AH2118" s="180">
        <v>32908.171799999996</v>
      </c>
      <c r="AI2118" s="128" t="s">
        <v>46</v>
      </c>
      <c r="AJ2118" s="128" t="s">
        <v>46</v>
      </c>
      <c r="AK2118" s="128" t="s">
        <v>46</v>
      </c>
    </row>
    <row r="2119" spans="1:37" ht="14.75" customHeight="1" x14ac:dyDescent="0.35">
      <c r="A2119" s="8"/>
      <c r="B2119" s="129">
        <v>50297020000144</v>
      </c>
      <c r="C2119" s="125" t="s">
        <v>10026</v>
      </c>
      <c r="D2119" s="122"/>
      <c r="E2119" s="126" t="s">
        <v>4611</v>
      </c>
      <c r="F2119" s="126" t="s">
        <v>114</v>
      </c>
      <c r="G2119" s="126" t="s">
        <v>115</v>
      </c>
      <c r="H2119" s="127">
        <v>1000</v>
      </c>
      <c r="I2119" s="127">
        <v>1000</v>
      </c>
      <c r="J2119" s="127">
        <v>1000</v>
      </c>
      <c r="K2119" s="126" t="s">
        <v>3554</v>
      </c>
      <c r="L2119" s="126" t="s">
        <v>3607</v>
      </c>
      <c r="M2119" s="153">
        <v>0.02</v>
      </c>
      <c r="N2119" s="128" t="s">
        <v>10027</v>
      </c>
      <c r="O2119" s="155">
        <v>45030</v>
      </c>
      <c r="P2119" s="153">
        <v>2.9553458257999998E-2</v>
      </c>
      <c r="Q2119" s="153">
        <v>0.29391398141000002</v>
      </c>
      <c r="R2119" s="153">
        <v>0.17909561222000001</v>
      </c>
      <c r="S2119" s="153">
        <v>0.34726554369000001</v>
      </c>
      <c r="T2119" s="153" t="s">
        <v>46</v>
      </c>
      <c r="U2119" s="153">
        <v>2.4225530686000001</v>
      </c>
      <c r="V2119" s="153">
        <v>2.8364957106000004</v>
      </c>
      <c r="W2119" s="153">
        <v>1.3450695834000002</v>
      </c>
      <c r="X2119" s="153">
        <v>1.3442658281000002</v>
      </c>
      <c r="Y2119" s="153" t="s">
        <v>46</v>
      </c>
      <c r="Z2119" s="153">
        <v>0.13963296858999999</v>
      </c>
      <c r="AA2119" s="153">
        <v>0.12504092747000001</v>
      </c>
      <c r="AB2119" s="178">
        <v>0.36483297113000002</v>
      </c>
      <c r="AC2119" s="177">
        <v>0.31745544854000002</v>
      </c>
      <c r="AD2119" s="153">
        <v>-0.11327100339</v>
      </c>
      <c r="AE2119" s="153">
        <v>-0.13153246730999998</v>
      </c>
      <c r="AF2119" s="181">
        <v>143.925635</v>
      </c>
      <c r="AG2119" s="180">
        <v>149719.70877999999</v>
      </c>
      <c r="AH2119" s="180">
        <v>-36205.155610000002</v>
      </c>
      <c r="AI2119" s="128" t="s">
        <v>46</v>
      </c>
      <c r="AJ2119" s="128" t="s">
        <v>46</v>
      </c>
      <c r="AK2119" s="128" t="s">
        <v>46</v>
      </c>
    </row>
    <row r="2120" spans="1:37" ht="14.75" customHeight="1" x14ac:dyDescent="0.35">
      <c r="A2120" s="8"/>
      <c r="B2120" s="129">
        <v>2097252000106</v>
      </c>
      <c r="C2120" s="125" t="s">
        <v>10028</v>
      </c>
      <c r="D2120" s="122" t="s">
        <v>3394</v>
      </c>
      <c r="E2120" s="126" t="s">
        <v>9987</v>
      </c>
      <c r="F2120" s="126" t="s">
        <v>114</v>
      </c>
      <c r="G2120" s="126" t="s">
        <v>167</v>
      </c>
      <c r="H2120" s="127">
        <v>50000</v>
      </c>
      <c r="I2120" s="127">
        <v>5000</v>
      </c>
      <c r="J2120" s="127">
        <v>20000</v>
      </c>
      <c r="K2120" s="126" t="s">
        <v>216</v>
      </c>
      <c r="L2120" s="126" t="s">
        <v>223</v>
      </c>
      <c r="M2120" s="153">
        <v>1.4999999999999999E-2</v>
      </c>
      <c r="N2120" s="128" t="s">
        <v>46</v>
      </c>
      <c r="O2120" s="155">
        <v>35704</v>
      </c>
      <c r="P2120" s="153">
        <v>3.3681792010999995E-2</v>
      </c>
      <c r="Q2120" s="153">
        <v>0.27420189888000002</v>
      </c>
      <c r="R2120" s="153">
        <v>0.18082375617000002</v>
      </c>
      <c r="S2120" s="153">
        <v>0.42810724688000001</v>
      </c>
      <c r="T2120" s="153">
        <v>0.57580102821000001</v>
      </c>
      <c r="U2120" s="153">
        <v>2.7609604223000002</v>
      </c>
      <c r="V2120" s="153">
        <v>2.646258971</v>
      </c>
      <c r="W2120" s="153">
        <v>1.3580485383000001</v>
      </c>
      <c r="X2120" s="153">
        <v>1.6572042726</v>
      </c>
      <c r="Y2120" s="153">
        <v>1.3470871587</v>
      </c>
      <c r="Z2120" s="153">
        <v>0.14211317060000001</v>
      </c>
      <c r="AA2120" s="153">
        <v>0.21542380106</v>
      </c>
      <c r="AB2120" s="178">
        <v>0.37192066811000002</v>
      </c>
      <c r="AC2120" s="177">
        <v>0.24018234176</v>
      </c>
      <c r="AD2120" s="153">
        <v>-0.10581616930999999</v>
      </c>
      <c r="AE2120" s="153">
        <v>-0.55642530655</v>
      </c>
      <c r="AF2120" s="181">
        <v>696.588166</v>
      </c>
      <c r="AG2120" s="180">
        <v>55414.728219999997</v>
      </c>
      <c r="AH2120" s="180">
        <v>10275.796399999999</v>
      </c>
      <c r="AI2120" s="128" t="s">
        <v>46</v>
      </c>
      <c r="AJ2120" s="128" t="s">
        <v>46</v>
      </c>
      <c r="AK2120" s="128" t="s">
        <v>46</v>
      </c>
    </row>
    <row r="2121" spans="1:37" ht="14.75" customHeight="1" x14ac:dyDescent="0.35">
      <c r="A2121" s="8"/>
      <c r="B2121" s="129">
        <v>55800571000100</v>
      </c>
      <c r="C2121" s="125" t="s">
        <v>10029</v>
      </c>
      <c r="D2121" s="122"/>
      <c r="E2121" s="126" t="s">
        <v>4611</v>
      </c>
      <c r="F2121" s="126" t="s">
        <v>114</v>
      </c>
      <c r="G2121" s="126" t="s">
        <v>115</v>
      </c>
      <c r="H2121" s="127" t="s">
        <v>46</v>
      </c>
      <c r="I2121" s="127" t="s">
        <v>46</v>
      </c>
      <c r="J2121" s="127" t="s">
        <v>46</v>
      </c>
      <c r="K2121" s="126" t="s">
        <v>216</v>
      </c>
      <c r="L2121" s="126" t="s">
        <v>224</v>
      </c>
      <c r="M2121" s="153">
        <v>1.4999999999999999E-2</v>
      </c>
      <c r="N2121" s="128" t="s">
        <v>46</v>
      </c>
      <c r="O2121" s="155">
        <v>45636</v>
      </c>
      <c r="P2121" s="153">
        <v>6.0728696168000001E-2</v>
      </c>
      <c r="Q2121" s="153">
        <v>0.22608169035</v>
      </c>
      <c r="R2121" s="153" t="s">
        <v>46</v>
      </c>
      <c r="S2121" s="153" t="s">
        <v>46</v>
      </c>
      <c r="T2121" s="153" t="s">
        <v>46</v>
      </c>
      <c r="U2121" s="153">
        <v>4.9780464934999999</v>
      </c>
      <c r="V2121" s="153">
        <v>2.1818619919</v>
      </c>
      <c r="W2121" s="153" t="s">
        <v>46</v>
      </c>
      <c r="X2121" s="153" t="s">
        <v>46</v>
      </c>
      <c r="Y2121" s="153" t="s">
        <v>46</v>
      </c>
      <c r="Z2121" s="153" t="s">
        <v>46</v>
      </c>
      <c r="AA2121" s="153">
        <v>0.44190266561999997</v>
      </c>
      <c r="AB2121" s="178" t="s">
        <v>46</v>
      </c>
      <c r="AC2121" s="177">
        <v>0.60524335152999997</v>
      </c>
      <c r="AD2121" s="153">
        <v>-0.34633916096999995</v>
      </c>
      <c r="AE2121" s="153">
        <v>-0.34633916096999995</v>
      </c>
      <c r="AF2121" s="181">
        <v>124.15089</v>
      </c>
      <c r="AG2121" s="180">
        <v>17447.05327</v>
      </c>
      <c r="AH2121" s="180">
        <v>7510.9950600000002</v>
      </c>
      <c r="AI2121" s="128" t="s">
        <v>46</v>
      </c>
      <c r="AJ2121" s="128" t="s">
        <v>46</v>
      </c>
      <c r="AK2121" s="128" t="s">
        <v>46</v>
      </c>
    </row>
    <row r="2122" spans="1:37" ht="14.75" customHeight="1" x14ac:dyDescent="0.35">
      <c r="A2122" s="8"/>
      <c r="B2122" s="129">
        <v>7470226000103</v>
      </c>
      <c r="C2122" s="125" t="s">
        <v>10030</v>
      </c>
      <c r="D2122" s="122"/>
      <c r="E2122" s="126" t="s">
        <v>4611</v>
      </c>
      <c r="F2122" s="126" t="s">
        <v>114</v>
      </c>
      <c r="G2122" s="126" t="s">
        <v>7640</v>
      </c>
      <c r="H2122" s="127">
        <v>5000</v>
      </c>
      <c r="I2122" s="127">
        <v>1000</v>
      </c>
      <c r="J2122" s="127">
        <v>1000</v>
      </c>
      <c r="K2122" s="126" t="s">
        <v>216</v>
      </c>
      <c r="L2122" s="126" t="s">
        <v>223</v>
      </c>
      <c r="M2122" s="153">
        <v>1.4999999999999999E-2</v>
      </c>
      <c r="N2122" s="128" t="s">
        <v>46</v>
      </c>
      <c r="O2122" s="155">
        <v>38596</v>
      </c>
      <c r="P2122" s="153">
        <v>-2.5785292882999997E-3</v>
      </c>
      <c r="Q2122" s="153">
        <v>-0.10215333562999999</v>
      </c>
      <c r="R2122" s="153">
        <v>-4.2828503949999999E-2</v>
      </c>
      <c r="S2122" s="153">
        <v>0.12237646169999999</v>
      </c>
      <c r="T2122" s="153">
        <v>0.64934963553000002</v>
      </c>
      <c r="U2122" s="153">
        <v>-0.21136694003999998</v>
      </c>
      <c r="V2122" s="153">
        <v>-0.98585816491</v>
      </c>
      <c r="W2122" s="153">
        <v>-0.32165678014999999</v>
      </c>
      <c r="X2122" s="153">
        <v>0.47371960340999997</v>
      </c>
      <c r="Y2122" s="153">
        <v>1.5191542089999999</v>
      </c>
      <c r="Z2122" s="153">
        <v>0.26413634602999997</v>
      </c>
      <c r="AA2122" s="153">
        <v>0.43027232153</v>
      </c>
      <c r="AB2122" s="178">
        <v>-0.48067263246000003</v>
      </c>
      <c r="AC2122" s="177">
        <v>0.15399630544000001</v>
      </c>
      <c r="AD2122" s="153">
        <v>-0.23958027721</v>
      </c>
      <c r="AE2122" s="153">
        <v>-0.90565474509999999</v>
      </c>
      <c r="AF2122" s="181">
        <v>40.756301999999998</v>
      </c>
      <c r="AG2122" s="180">
        <v>34634.41878</v>
      </c>
      <c r="AH2122" s="180">
        <v>-4187.9598699999997</v>
      </c>
      <c r="AI2122" s="128" t="s">
        <v>46</v>
      </c>
      <c r="AJ2122" s="128" t="s">
        <v>46</v>
      </c>
      <c r="AK2122" s="128" t="s">
        <v>46</v>
      </c>
    </row>
    <row r="2123" spans="1:37" ht="14.75" customHeight="1" x14ac:dyDescent="0.35">
      <c r="A2123" s="8"/>
      <c r="B2123" s="129">
        <v>3917728000170</v>
      </c>
      <c r="C2123" s="125" t="s">
        <v>10031</v>
      </c>
      <c r="D2123" s="122"/>
      <c r="E2123" s="126" t="s">
        <v>7534</v>
      </c>
      <c r="F2123" s="126" t="s">
        <v>114</v>
      </c>
      <c r="G2123" s="126" t="s">
        <v>7640</v>
      </c>
      <c r="H2123" s="127">
        <v>5000</v>
      </c>
      <c r="I2123" s="127">
        <v>0</v>
      </c>
      <c r="J2123" s="127">
        <v>0</v>
      </c>
      <c r="K2123" s="126" t="s">
        <v>216</v>
      </c>
      <c r="L2123" s="126" t="s">
        <v>223</v>
      </c>
      <c r="M2123" s="153">
        <v>1.4999999999999999E-2</v>
      </c>
      <c r="N2123" s="128" t="s">
        <v>46</v>
      </c>
      <c r="O2123" s="155">
        <v>36717</v>
      </c>
      <c r="P2123" s="153">
        <v>-1.1451896871E-3</v>
      </c>
      <c r="Q2123" s="153">
        <v>-9.1672158707999996E-2</v>
      </c>
      <c r="R2123" s="153">
        <v>-2.7591648811999998E-2</v>
      </c>
      <c r="S2123" s="153">
        <v>0.15841048189000001</v>
      </c>
      <c r="T2123" s="153">
        <v>0.73099615216999991</v>
      </c>
      <c r="U2123" s="153">
        <v>-9.3873372329000004E-2</v>
      </c>
      <c r="V2123" s="153">
        <v>-0.88470675572999991</v>
      </c>
      <c r="W2123" s="153">
        <v>-0.20722276281999999</v>
      </c>
      <c r="X2123" s="153">
        <v>0.61320738982</v>
      </c>
      <c r="Y2123" s="153">
        <v>1.7101663273000001</v>
      </c>
      <c r="Z2123" s="153">
        <v>0.26418126366</v>
      </c>
      <c r="AA2123" s="153">
        <v>0.41845732263000002</v>
      </c>
      <c r="AB2123" s="178">
        <v>-0.42727045589000001</v>
      </c>
      <c r="AC2123" s="177">
        <v>0.27026109167000001</v>
      </c>
      <c r="AD2123" s="153">
        <v>-0.23739618260000001</v>
      </c>
      <c r="AE2123" s="153">
        <v>-0.89406309808000006</v>
      </c>
      <c r="AF2123" s="181">
        <v>289.50391000000002</v>
      </c>
      <c r="AG2123" s="180">
        <v>47349.193950000001</v>
      </c>
      <c r="AH2123" s="180">
        <v>-8337.0490300000001</v>
      </c>
      <c r="AI2123" s="128" t="s">
        <v>46</v>
      </c>
      <c r="AJ2123" s="128" t="s">
        <v>46</v>
      </c>
      <c r="AK2123" s="128" t="s">
        <v>46</v>
      </c>
    </row>
    <row r="2124" spans="1:37" ht="14.75" customHeight="1" x14ac:dyDescent="0.35">
      <c r="A2124" s="8"/>
      <c r="B2124" s="129">
        <v>30056825000199</v>
      </c>
      <c r="C2124" s="125" t="s">
        <v>10032</v>
      </c>
      <c r="D2124" s="122" t="s">
        <v>3394</v>
      </c>
      <c r="E2124" s="126" t="s">
        <v>7528</v>
      </c>
      <c r="F2124" s="126" t="s">
        <v>163</v>
      </c>
      <c r="G2124" s="126" t="s">
        <v>4507</v>
      </c>
      <c r="H2124" s="127">
        <v>100</v>
      </c>
      <c r="I2124" s="127">
        <v>100</v>
      </c>
      <c r="J2124" s="127">
        <v>100</v>
      </c>
      <c r="K2124" s="126" t="s">
        <v>214</v>
      </c>
      <c r="L2124" s="126" t="s">
        <v>3554</v>
      </c>
      <c r="M2124" s="153">
        <v>6.0000000000000001E-3</v>
      </c>
      <c r="N2124" s="128" t="s">
        <v>46</v>
      </c>
      <c r="O2124" s="155">
        <v>43671</v>
      </c>
      <c r="P2124" s="153">
        <v>1.3460688703999999E-2</v>
      </c>
      <c r="Q2124" s="153">
        <v>0.10851728858</v>
      </c>
      <c r="R2124" s="153">
        <v>0.13265321932000002</v>
      </c>
      <c r="S2124" s="153">
        <v>0.27668506914999996</v>
      </c>
      <c r="T2124" s="153">
        <v>0.45864930848999996</v>
      </c>
      <c r="U2124" s="153">
        <v>1.1033982027</v>
      </c>
      <c r="V2124" s="153">
        <v>1.0472751998000001</v>
      </c>
      <c r="W2124" s="153">
        <v>0.99627125559999996</v>
      </c>
      <c r="X2124" s="153">
        <v>1.0710486263999999</v>
      </c>
      <c r="Y2124" s="153">
        <v>1.0730105775000001</v>
      </c>
      <c r="Z2124" s="153">
        <v>3.1520319320000002E-3</v>
      </c>
      <c r="AA2124" s="153">
        <v>6.6120167988000002E-3</v>
      </c>
      <c r="AB2124" s="178">
        <v>-0.14808461627</v>
      </c>
      <c r="AC2124" s="177">
        <v>1.5591895708000001</v>
      </c>
      <c r="AD2124" s="153">
        <v>-1.0828260293E-3</v>
      </c>
      <c r="AE2124" s="153">
        <v>-3.8660114804000001E-2</v>
      </c>
      <c r="AF2124" s="181">
        <v>180.97742600000001</v>
      </c>
      <c r="AG2124" s="180">
        <v>1265970.0785000001</v>
      </c>
      <c r="AH2124" s="180">
        <v>917600.89295999997</v>
      </c>
      <c r="AI2124" s="128" t="s">
        <v>46</v>
      </c>
      <c r="AJ2124" s="128" t="s">
        <v>46</v>
      </c>
      <c r="AK2124" s="128" t="s">
        <v>46</v>
      </c>
    </row>
    <row r="2125" spans="1:37" ht="14.75" customHeight="1" x14ac:dyDescent="0.35">
      <c r="A2125" s="8"/>
      <c r="B2125" s="129">
        <v>19390898000180</v>
      </c>
      <c r="C2125" s="125" t="s">
        <v>10033</v>
      </c>
      <c r="D2125" s="122"/>
      <c r="E2125" s="126" t="s">
        <v>4611</v>
      </c>
      <c r="F2125" s="126" t="s">
        <v>163</v>
      </c>
      <c r="G2125" s="126" t="s">
        <v>8093</v>
      </c>
      <c r="H2125" s="127" t="s">
        <v>46</v>
      </c>
      <c r="I2125" s="127" t="s">
        <v>46</v>
      </c>
      <c r="J2125" s="127" t="s">
        <v>46</v>
      </c>
      <c r="K2125" s="126" t="s">
        <v>215</v>
      </c>
      <c r="L2125" s="126" t="s">
        <v>215</v>
      </c>
      <c r="M2125" s="153">
        <v>2E-3</v>
      </c>
      <c r="N2125" s="128" t="s">
        <v>46</v>
      </c>
      <c r="O2125" s="155">
        <v>42277</v>
      </c>
      <c r="P2125" s="153">
        <v>1.2316221784000001E-2</v>
      </c>
      <c r="Q2125" s="153">
        <v>0.1069938137</v>
      </c>
      <c r="R2125" s="153">
        <v>0.13656563545</v>
      </c>
      <c r="S2125" s="153">
        <v>0.27238094985</v>
      </c>
      <c r="T2125" s="153">
        <v>0.45283367560999999</v>
      </c>
      <c r="U2125" s="153">
        <v>1.0095840769</v>
      </c>
      <c r="V2125" s="153">
        <v>1.0325724968000001</v>
      </c>
      <c r="W2125" s="153">
        <v>1.0256548449</v>
      </c>
      <c r="X2125" s="153">
        <v>1.0543873693999999</v>
      </c>
      <c r="Y2125" s="153">
        <v>1.0594048977999999</v>
      </c>
      <c r="Z2125" s="153">
        <v>1.1589357296999999E-3</v>
      </c>
      <c r="AA2125" s="153">
        <v>2.6725284776000003E-3</v>
      </c>
      <c r="AB2125" s="178">
        <v>3.6331570540999998</v>
      </c>
      <c r="AC2125" s="177">
        <v>3.6505255283000002</v>
      </c>
      <c r="AD2125" s="153">
        <v>0</v>
      </c>
      <c r="AE2125" s="153">
        <v>-3.1445922715000003E-3</v>
      </c>
      <c r="AF2125" s="181">
        <v>255.05323000000001</v>
      </c>
      <c r="AG2125" s="180">
        <v>8880285.4788000006</v>
      </c>
      <c r="AH2125" s="180">
        <v>-1185191.6003</v>
      </c>
      <c r="AI2125" s="128" t="s">
        <v>46</v>
      </c>
      <c r="AJ2125" s="128" t="s">
        <v>46</v>
      </c>
      <c r="AK2125" s="128" t="s">
        <v>46</v>
      </c>
    </row>
    <row r="2126" spans="1:37" ht="14.75" customHeight="1" x14ac:dyDescent="0.35">
      <c r="A2126" s="8"/>
      <c r="B2126" s="129">
        <v>49226557000134</v>
      </c>
      <c r="C2126" s="125" t="s">
        <v>10034</v>
      </c>
      <c r="D2126" s="122"/>
      <c r="E2126" s="126" t="s">
        <v>4611</v>
      </c>
      <c r="F2126" s="126" t="s">
        <v>163</v>
      </c>
      <c r="G2126" s="126" t="s">
        <v>3547</v>
      </c>
      <c r="H2126" s="127">
        <v>50000</v>
      </c>
      <c r="I2126" s="127">
        <v>500</v>
      </c>
      <c r="J2126" s="127">
        <v>100</v>
      </c>
      <c r="K2126" s="126" t="s">
        <v>215</v>
      </c>
      <c r="L2126" s="126" t="s">
        <v>216</v>
      </c>
      <c r="M2126" s="153">
        <v>9.0000000000000011E-3</v>
      </c>
      <c r="N2126" s="128" t="s">
        <v>10035</v>
      </c>
      <c r="O2126" s="155">
        <v>44957</v>
      </c>
      <c r="P2126" s="153">
        <v>8.7618787602000009E-3</v>
      </c>
      <c r="Q2126" s="153">
        <v>9.1619863797000003E-2</v>
      </c>
      <c r="R2126" s="153">
        <v>0.15242300338000001</v>
      </c>
      <c r="S2126" s="153">
        <v>0.24878344543</v>
      </c>
      <c r="T2126" s="153" t="s">
        <v>46</v>
      </c>
      <c r="U2126" s="153">
        <v>0.71822783283000002</v>
      </c>
      <c r="V2126" s="153">
        <v>0.88420206965999992</v>
      </c>
      <c r="W2126" s="153">
        <v>1.1447491264999998</v>
      </c>
      <c r="X2126" s="153">
        <v>0.96304136806000007</v>
      </c>
      <c r="Y2126" s="153" t="s">
        <v>46</v>
      </c>
      <c r="Z2126" s="153">
        <v>2.8918874517000002E-2</v>
      </c>
      <c r="AA2126" s="153">
        <v>2.6268332130999997E-2</v>
      </c>
      <c r="AB2126" s="178">
        <v>0.60462833930000004</v>
      </c>
      <c r="AC2126" s="177">
        <v>-6.0515865947000001E-2</v>
      </c>
      <c r="AD2126" s="153">
        <v>-1.2523737280000001E-2</v>
      </c>
      <c r="AE2126" s="153">
        <v>-1.7911553322E-2</v>
      </c>
      <c r="AF2126" s="181">
        <v>136.08434399999999</v>
      </c>
      <c r="AG2126" s="180">
        <v>72272.181370000006</v>
      </c>
      <c r="AH2126" s="180">
        <v>34883.997739999999</v>
      </c>
      <c r="AI2126" s="128" t="s">
        <v>46</v>
      </c>
      <c r="AJ2126" s="128" t="s">
        <v>46</v>
      </c>
      <c r="AK2126" s="128" t="s">
        <v>46</v>
      </c>
    </row>
    <row r="2127" spans="1:37" ht="14.75" customHeight="1" x14ac:dyDescent="0.35">
      <c r="A2127" s="8"/>
      <c r="B2127" s="129">
        <v>6234360000134</v>
      </c>
      <c r="C2127" s="125" t="s">
        <v>10036</v>
      </c>
      <c r="D2127" s="122" t="s">
        <v>3394</v>
      </c>
      <c r="E2127" s="126" t="s">
        <v>7528</v>
      </c>
      <c r="F2127" s="126" t="s">
        <v>114</v>
      </c>
      <c r="G2127" s="126" t="s">
        <v>167</v>
      </c>
      <c r="H2127" s="127">
        <v>5000</v>
      </c>
      <c r="I2127" s="127">
        <v>1000</v>
      </c>
      <c r="J2127" s="127">
        <v>2500</v>
      </c>
      <c r="K2127" s="126" t="s">
        <v>216</v>
      </c>
      <c r="L2127" s="126" t="s">
        <v>223</v>
      </c>
      <c r="M2127" s="153">
        <v>3.5000000000000003E-2</v>
      </c>
      <c r="N2127" s="128" t="s">
        <v>46</v>
      </c>
      <c r="O2127" s="155">
        <v>38125</v>
      </c>
      <c r="P2127" s="153">
        <v>3.1910334779000002E-2</v>
      </c>
      <c r="Q2127" s="153">
        <v>0.25589042242000004</v>
      </c>
      <c r="R2127" s="153">
        <v>0.15764312221999999</v>
      </c>
      <c r="S2127" s="153">
        <v>0.37365383652</v>
      </c>
      <c r="T2127" s="153">
        <v>0.48683334139000001</v>
      </c>
      <c r="U2127" s="153">
        <v>2.6157507106000004</v>
      </c>
      <c r="V2127" s="153">
        <v>2.4695391559999997</v>
      </c>
      <c r="W2127" s="153">
        <v>1.1839540126000001</v>
      </c>
      <c r="X2127" s="153">
        <v>1.4464149787</v>
      </c>
      <c r="Y2127" s="153">
        <v>1.1389471544000001</v>
      </c>
      <c r="Z2127" s="153">
        <v>0.14218667447</v>
      </c>
      <c r="AA2127" s="153">
        <v>0.21326033730999999</v>
      </c>
      <c r="AB2127" s="178">
        <v>0.22578736452000001</v>
      </c>
      <c r="AC2127" s="177">
        <v>0.11367921804</v>
      </c>
      <c r="AD2127" s="153">
        <v>-0.11095983784999999</v>
      </c>
      <c r="AE2127" s="153">
        <v>-0.56019220095</v>
      </c>
      <c r="AF2127" s="181">
        <v>182.137798</v>
      </c>
      <c r="AG2127" s="180">
        <v>39975.556239999998</v>
      </c>
      <c r="AH2127" s="180">
        <v>-2940.4015199999999</v>
      </c>
      <c r="AI2127" s="128" t="s">
        <v>46</v>
      </c>
      <c r="AJ2127" s="128" t="s">
        <v>46</v>
      </c>
      <c r="AK2127" s="128" t="s">
        <v>46</v>
      </c>
    </row>
    <row r="2128" spans="1:37" ht="14.75" customHeight="1" x14ac:dyDescent="0.35">
      <c r="A2128" s="8"/>
      <c r="B2128" s="129">
        <v>2097249000192</v>
      </c>
      <c r="C2128" s="125" t="s">
        <v>10037</v>
      </c>
      <c r="D2128" s="122"/>
      <c r="E2128" s="126" t="s">
        <v>4611</v>
      </c>
      <c r="F2128" s="126" t="s">
        <v>114</v>
      </c>
      <c r="G2128" s="126" t="s">
        <v>7663</v>
      </c>
      <c r="H2128" s="127">
        <v>1000</v>
      </c>
      <c r="I2128" s="127">
        <v>1000</v>
      </c>
      <c r="J2128" s="127">
        <v>5000</v>
      </c>
      <c r="K2128" s="126" t="s">
        <v>216</v>
      </c>
      <c r="L2128" s="126" t="s">
        <v>223</v>
      </c>
      <c r="M2128" s="153">
        <v>0.02</v>
      </c>
      <c r="N2128" s="128" t="s">
        <v>46</v>
      </c>
      <c r="O2128" s="155">
        <v>35704</v>
      </c>
      <c r="P2128" s="153">
        <v>4.1203467787999999E-2</v>
      </c>
      <c r="Q2128" s="153">
        <v>0.33207311087000002</v>
      </c>
      <c r="R2128" s="153">
        <v>0.15712340460999999</v>
      </c>
      <c r="S2128" s="153">
        <v>0.32357540546000002</v>
      </c>
      <c r="T2128" s="153">
        <v>0.37924577188999997</v>
      </c>
      <c r="U2128" s="153">
        <v>3.3775264626000001</v>
      </c>
      <c r="V2128" s="153">
        <v>3.2047606244000004</v>
      </c>
      <c r="W2128" s="153">
        <v>1.1800507548000001</v>
      </c>
      <c r="X2128" s="153">
        <v>1.2525612409</v>
      </c>
      <c r="Y2128" s="153">
        <v>0.88724591359000005</v>
      </c>
      <c r="Z2128" s="153">
        <v>0.18762302021999999</v>
      </c>
      <c r="AA2128" s="153">
        <v>0.29553276564000003</v>
      </c>
      <c r="AB2128" s="178">
        <v>0.20974430605</v>
      </c>
      <c r="AC2128" s="177">
        <v>0.18147355458</v>
      </c>
      <c r="AD2128" s="153">
        <v>-0.15383445131000001</v>
      </c>
      <c r="AE2128" s="153">
        <v>-0.5765850213</v>
      </c>
      <c r="AF2128" s="181">
        <v>355.12825099999998</v>
      </c>
      <c r="AG2128" s="180">
        <v>12885.92189</v>
      </c>
      <c r="AH2128" s="180">
        <v>-3224.4588100000001</v>
      </c>
      <c r="AI2128" s="128" t="s">
        <v>46</v>
      </c>
      <c r="AJ2128" s="128" t="s">
        <v>46</v>
      </c>
      <c r="AK2128" s="128" t="s">
        <v>46</v>
      </c>
    </row>
    <row r="2129" spans="1:37" ht="14.75" customHeight="1" x14ac:dyDescent="0.35">
      <c r="A2129" s="8"/>
      <c r="B2129" s="129">
        <v>5857973000165</v>
      </c>
      <c r="C2129" s="125" t="s">
        <v>10038</v>
      </c>
      <c r="D2129" s="122" t="s">
        <v>3552</v>
      </c>
      <c r="E2129" s="126" t="s">
        <v>4611</v>
      </c>
      <c r="F2129" s="126" t="s">
        <v>114</v>
      </c>
      <c r="G2129" s="126" t="s">
        <v>267</v>
      </c>
      <c r="H2129" s="127">
        <v>1000</v>
      </c>
      <c r="I2129" s="127">
        <v>1000</v>
      </c>
      <c r="J2129" s="127">
        <v>2500</v>
      </c>
      <c r="K2129" s="126" t="s">
        <v>216</v>
      </c>
      <c r="L2129" s="126" t="s">
        <v>223</v>
      </c>
      <c r="M2129" s="153">
        <v>3.5000000000000003E-2</v>
      </c>
      <c r="N2129" s="128" t="s">
        <v>46</v>
      </c>
      <c r="O2129" s="155">
        <v>37875</v>
      </c>
      <c r="P2129" s="153">
        <v>1.5702717848000002E-2</v>
      </c>
      <c r="Q2129" s="153">
        <v>0.35197356514</v>
      </c>
      <c r="R2129" s="153">
        <v>0.13375569033000001</v>
      </c>
      <c r="S2129" s="153">
        <v>0.12832599677000001</v>
      </c>
      <c r="T2129" s="153">
        <v>0.17599914277000001</v>
      </c>
      <c r="U2129" s="153">
        <v>1.2871815871999999</v>
      </c>
      <c r="V2129" s="153">
        <v>3.3968152959999998</v>
      </c>
      <c r="W2129" s="153">
        <v>1.0045511916000001</v>
      </c>
      <c r="X2129" s="153">
        <v>0.49675026919999998</v>
      </c>
      <c r="Y2129" s="153">
        <v>0.41175019417000003</v>
      </c>
      <c r="Z2129" s="153">
        <v>0.22665624923</v>
      </c>
      <c r="AA2129" s="153">
        <v>0.22979087018000002</v>
      </c>
      <c r="AB2129" s="178">
        <v>0.11734255793999999</v>
      </c>
      <c r="AC2129" s="177">
        <v>7.6831414705999995E-2</v>
      </c>
      <c r="AD2129" s="153">
        <v>-0.19941425498000001</v>
      </c>
      <c r="AE2129" s="153">
        <v>-0.65675820013000008</v>
      </c>
      <c r="AF2129" s="181">
        <v>244.26708300000001</v>
      </c>
      <c r="AG2129" s="180">
        <v>47327.196620000002</v>
      </c>
      <c r="AH2129" s="180">
        <v>14885.606689</v>
      </c>
      <c r="AI2129" s="128" t="s">
        <v>46</v>
      </c>
      <c r="AJ2129" s="128" t="s">
        <v>46</v>
      </c>
      <c r="AK2129" s="128" t="s">
        <v>46</v>
      </c>
    </row>
    <row r="2130" spans="1:37" ht="14.75" customHeight="1" x14ac:dyDescent="0.35">
      <c r="A2130" s="8"/>
      <c r="B2130" s="129">
        <v>16617446000108</v>
      </c>
      <c r="C2130" s="125" t="s">
        <v>10039</v>
      </c>
      <c r="D2130" s="122" t="s">
        <v>3552</v>
      </c>
      <c r="E2130" s="126" t="s">
        <v>7528</v>
      </c>
      <c r="F2130" s="126" t="s">
        <v>114</v>
      </c>
      <c r="G2130" s="126" t="s">
        <v>267</v>
      </c>
      <c r="H2130" s="127">
        <v>5000</v>
      </c>
      <c r="I2130" s="127">
        <v>1000</v>
      </c>
      <c r="J2130" s="127">
        <v>50000</v>
      </c>
      <c r="K2130" s="126" t="s">
        <v>216</v>
      </c>
      <c r="L2130" s="126" t="s">
        <v>223</v>
      </c>
      <c r="M2130" s="153">
        <v>0.02</v>
      </c>
      <c r="N2130" s="128" t="s">
        <v>46</v>
      </c>
      <c r="O2130" s="155">
        <v>41484</v>
      </c>
      <c r="P2130" s="153">
        <v>1.8146241936999999E-2</v>
      </c>
      <c r="Q2130" s="153">
        <v>0.36755798389</v>
      </c>
      <c r="R2130" s="153">
        <v>0.15121039469</v>
      </c>
      <c r="S2130" s="153">
        <v>0.16262440692999999</v>
      </c>
      <c r="T2130" s="153">
        <v>0.23009089907999999</v>
      </c>
      <c r="U2130" s="153">
        <v>1.4874818948000001</v>
      </c>
      <c r="V2130" s="153">
        <v>3.5472169090999999</v>
      </c>
      <c r="W2130" s="153">
        <v>1.1356420186</v>
      </c>
      <c r="X2130" s="153">
        <v>0.62951950465999995</v>
      </c>
      <c r="Y2130" s="153">
        <v>0.53829791942999994</v>
      </c>
      <c r="Z2130" s="153">
        <v>0.22609076123000002</v>
      </c>
      <c r="AA2130" s="153">
        <v>0.23890920619</v>
      </c>
      <c r="AB2130" s="178">
        <v>0.18741197849999999</v>
      </c>
      <c r="AC2130" s="177">
        <v>-2.6705495685999999E-2</v>
      </c>
      <c r="AD2130" s="153">
        <v>-0.19709152451</v>
      </c>
      <c r="AE2130" s="153">
        <v>-0.52514270774000005</v>
      </c>
      <c r="AF2130" s="181">
        <v>202.06213500000001</v>
      </c>
      <c r="AG2130" s="180">
        <v>81800.493170000002</v>
      </c>
      <c r="AH2130" s="180">
        <v>27090.40868</v>
      </c>
      <c r="AI2130" s="128" t="s">
        <v>46</v>
      </c>
      <c r="AJ2130" s="128" t="s">
        <v>46</v>
      </c>
      <c r="AK2130" s="128" t="s">
        <v>46</v>
      </c>
    </row>
    <row r="2131" spans="1:37" ht="14.75" customHeight="1" x14ac:dyDescent="0.35">
      <c r="A2131" s="8"/>
      <c r="B2131" s="129">
        <v>8935364000175</v>
      </c>
      <c r="C2131" s="125" t="s">
        <v>10040</v>
      </c>
      <c r="D2131" s="122"/>
      <c r="E2131" s="126" t="s">
        <v>4611</v>
      </c>
      <c r="F2131" s="126" t="s">
        <v>163</v>
      </c>
      <c r="G2131" s="126" t="s">
        <v>6644</v>
      </c>
      <c r="H2131" s="127">
        <v>1000</v>
      </c>
      <c r="I2131" s="127">
        <v>5000</v>
      </c>
      <c r="J2131" s="127">
        <v>50000</v>
      </c>
      <c r="K2131" s="126" t="s">
        <v>215</v>
      </c>
      <c r="L2131" s="126" t="s">
        <v>215</v>
      </c>
      <c r="M2131" s="153">
        <v>3.0000000000000001E-3</v>
      </c>
      <c r="N2131" s="128" t="s">
        <v>46</v>
      </c>
      <c r="O2131" s="155">
        <v>39328</v>
      </c>
      <c r="P2131" s="153">
        <v>1.1960765973E-2</v>
      </c>
      <c r="Q2131" s="153">
        <v>0.10181750275000001</v>
      </c>
      <c r="R2131" s="153">
        <v>0.13046593445999999</v>
      </c>
      <c r="S2131" s="153">
        <v>0.25189901550999999</v>
      </c>
      <c r="T2131" s="153">
        <v>0.41581450756999999</v>
      </c>
      <c r="U2131" s="153">
        <v>0.98044668941000002</v>
      </c>
      <c r="V2131" s="153">
        <v>0.98261711958000009</v>
      </c>
      <c r="W2131" s="153">
        <v>0.97984399476999995</v>
      </c>
      <c r="X2131" s="153">
        <v>0.97510174801000005</v>
      </c>
      <c r="Y2131" s="153">
        <v>0.97279851218999991</v>
      </c>
      <c r="Z2131" s="153">
        <v>1.1547908545E-3</v>
      </c>
      <c r="AA2131" s="153">
        <v>2.0331189507000001E-3</v>
      </c>
      <c r="AB2131" s="178">
        <v>-2.8434705984000002</v>
      </c>
      <c r="AC2131" s="177">
        <v>-6.8008875837999998</v>
      </c>
      <c r="AD2131" s="153">
        <v>0</v>
      </c>
      <c r="AE2131" s="153">
        <v>-2.2354349382E-3</v>
      </c>
      <c r="AF2131" s="181">
        <v>255.98488800000001</v>
      </c>
      <c r="AG2131" s="180">
        <v>1936643.862</v>
      </c>
      <c r="AH2131" s="180">
        <v>-45888.238209000003</v>
      </c>
      <c r="AI2131" s="128" t="s">
        <v>46</v>
      </c>
      <c r="AJ2131" s="128" t="s">
        <v>46</v>
      </c>
      <c r="AK2131" s="128" t="s">
        <v>46</v>
      </c>
    </row>
    <row r="2132" spans="1:37" ht="14.75" customHeight="1" x14ac:dyDescent="0.35">
      <c r="A2132" s="8"/>
      <c r="B2132" s="129">
        <v>52243510000193</v>
      </c>
      <c r="C2132" s="125" t="s">
        <v>10041</v>
      </c>
      <c r="D2132" s="122"/>
      <c r="E2132" s="126" t="s">
        <v>4611</v>
      </c>
      <c r="F2132" s="126" t="s">
        <v>163</v>
      </c>
      <c r="G2132" s="126" t="s">
        <v>6822</v>
      </c>
      <c r="H2132" s="127">
        <v>1000</v>
      </c>
      <c r="I2132" s="127">
        <v>100</v>
      </c>
      <c r="J2132" s="127">
        <v>100</v>
      </c>
      <c r="K2132" s="126" t="s">
        <v>215</v>
      </c>
      <c r="L2132" s="126" t="s">
        <v>215</v>
      </c>
      <c r="M2132" s="153">
        <v>6.0000000000000001E-3</v>
      </c>
      <c r="N2132" s="128" t="s">
        <v>46</v>
      </c>
      <c r="O2132" s="155">
        <v>45194</v>
      </c>
      <c r="P2132" s="153">
        <v>1.1716564999000001E-2</v>
      </c>
      <c r="Q2132" s="153">
        <v>9.9612170486999996E-2</v>
      </c>
      <c r="R2132" s="153">
        <v>0.12741964883000001</v>
      </c>
      <c r="S2132" s="153">
        <v>0.24495534260999999</v>
      </c>
      <c r="T2132" s="153" t="s">
        <v>46</v>
      </c>
      <c r="U2132" s="153">
        <v>0.96042907209000006</v>
      </c>
      <c r="V2132" s="153">
        <v>0.96133396905000001</v>
      </c>
      <c r="W2132" s="153">
        <v>0.95696534301000002</v>
      </c>
      <c r="X2132" s="153">
        <v>0.94822277204000005</v>
      </c>
      <c r="Y2132" s="153" t="s">
        <v>46</v>
      </c>
      <c r="Z2132" s="153">
        <v>1.1425107566000001E-3</v>
      </c>
      <c r="AA2132" s="153">
        <v>1.0878507196999999E-3</v>
      </c>
      <c r="AB2132" s="178">
        <v>-6.2101584286999998</v>
      </c>
      <c r="AC2132" s="177">
        <v>-8.8298086216999998</v>
      </c>
      <c r="AD2132" s="153">
        <v>0</v>
      </c>
      <c r="AE2132" s="153">
        <v>0</v>
      </c>
      <c r="AF2132" s="181">
        <v>124.72276599999999</v>
      </c>
      <c r="AG2132" s="180">
        <v>755473.78563000006</v>
      </c>
      <c r="AH2132" s="180">
        <v>-280914.41375000001</v>
      </c>
      <c r="AI2132" s="128" t="s">
        <v>46</v>
      </c>
      <c r="AJ2132" s="128" t="s">
        <v>46</v>
      </c>
      <c r="AK2132" s="128" t="s">
        <v>46</v>
      </c>
    </row>
    <row r="2133" spans="1:37" ht="14.75" customHeight="1" x14ac:dyDescent="0.35">
      <c r="A2133" s="8"/>
      <c r="B2133" s="129">
        <v>48122257000142</v>
      </c>
      <c r="C2133" s="125" t="s">
        <v>10042</v>
      </c>
      <c r="D2133" s="122"/>
      <c r="E2133" s="126" t="s">
        <v>9702</v>
      </c>
      <c r="F2133" s="126" t="s">
        <v>163</v>
      </c>
      <c r="G2133" s="126" t="s">
        <v>3566</v>
      </c>
      <c r="H2133" s="127">
        <v>100</v>
      </c>
      <c r="I2133" s="127">
        <v>100</v>
      </c>
      <c r="J2133" s="127">
        <v>100</v>
      </c>
      <c r="K2133" s="126" t="s">
        <v>7459</v>
      </c>
      <c r="L2133" s="126" t="s">
        <v>7460</v>
      </c>
      <c r="M2133" s="153">
        <v>4.0000000000000001E-3</v>
      </c>
      <c r="N2133" s="128" t="s">
        <v>10043</v>
      </c>
      <c r="O2133" s="155">
        <v>44865</v>
      </c>
      <c r="P2133" s="153">
        <v>1.3171587387000002E-2</v>
      </c>
      <c r="Q2133" s="153">
        <v>0.10911145310000001</v>
      </c>
      <c r="R2133" s="153">
        <v>0.14715407978</v>
      </c>
      <c r="S2133" s="153">
        <v>0.27496026945000002</v>
      </c>
      <c r="T2133" s="153" t="s">
        <v>46</v>
      </c>
      <c r="U2133" s="153">
        <v>1.0797000189000001</v>
      </c>
      <c r="V2133" s="153">
        <v>1.0530093438000001</v>
      </c>
      <c r="W2133" s="153">
        <v>1.1051777</v>
      </c>
      <c r="X2133" s="153">
        <v>1.0643719222999999</v>
      </c>
      <c r="Y2133" s="153" t="s">
        <v>46</v>
      </c>
      <c r="Z2133" s="153">
        <v>5.4143446438999999E-3</v>
      </c>
      <c r="AA2133" s="153">
        <v>3.7787896668999999E-3</v>
      </c>
      <c r="AB2133" s="178">
        <v>2.3095001742000001</v>
      </c>
      <c r="AC2133" s="177">
        <v>1.5908468408000001</v>
      </c>
      <c r="AD2133" s="153">
        <v>0</v>
      </c>
      <c r="AE2133" s="153">
        <v>0</v>
      </c>
      <c r="AF2133" s="181">
        <v>1.437038</v>
      </c>
      <c r="AG2133" s="180">
        <v>12175.54976</v>
      </c>
      <c r="AH2133" s="180">
        <v>-7071.3210200000003</v>
      </c>
      <c r="AI2133" s="128" t="s">
        <v>46</v>
      </c>
      <c r="AJ2133" s="128" t="s">
        <v>46</v>
      </c>
      <c r="AK2133" s="128" t="s">
        <v>46</v>
      </c>
    </row>
    <row r="2134" spans="1:37" ht="14.75" customHeight="1" x14ac:dyDescent="0.35">
      <c r="A2134" s="8"/>
      <c r="B2134" s="129">
        <v>12483978000130</v>
      </c>
      <c r="C2134" s="125" t="s">
        <v>10044</v>
      </c>
      <c r="D2134" s="122" t="s">
        <v>3552</v>
      </c>
      <c r="E2134" s="126" t="s">
        <v>7534</v>
      </c>
      <c r="F2134" s="126" t="s">
        <v>163</v>
      </c>
      <c r="G2134" s="126" t="s">
        <v>3566</v>
      </c>
      <c r="H2134" s="127">
        <v>5000</v>
      </c>
      <c r="I2134" s="127">
        <v>2000</v>
      </c>
      <c r="J2134" s="127">
        <v>20000</v>
      </c>
      <c r="K2134" s="126" t="s">
        <v>215</v>
      </c>
      <c r="L2134" s="126" t="s">
        <v>216</v>
      </c>
      <c r="M2134" s="153">
        <v>5.0000000000000001E-3</v>
      </c>
      <c r="N2134" s="128" t="s">
        <v>46</v>
      </c>
      <c r="O2134" s="155">
        <v>40588</v>
      </c>
      <c r="P2134" s="153">
        <v>9.1327641931000011E-3</v>
      </c>
      <c r="Q2134" s="153">
        <v>8.7483047596999999E-2</v>
      </c>
      <c r="R2134" s="153">
        <v>0.14702586313999999</v>
      </c>
      <c r="S2134" s="153">
        <v>0.23306782882999999</v>
      </c>
      <c r="T2134" s="153">
        <v>0.37100796570999994</v>
      </c>
      <c r="U2134" s="153">
        <v>0.7486300157300001</v>
      </c>
      <c r="V2134" s="153">
        <v>0.84427861535999993</v>
      </c>
      <c r="W2134" s="153">
        <v>1.1042147490000001</v>
      </c>
      <c r="X2134" s="153">
        <v>0.90220617510000001</v>
      </c>
      <c r="Y2134" s="153">
        <v>0.86797355667000009</v>
      </c>
      <c r="Z2134" s="153">
        <v>2.1568511397000001E-2</v>
      </c>
      <c r="AA2134" s="153">
        <v>2.0555582528000001E-2</v>
      </c>
      <c r="AB2134" s="178">
        <v>0.57955091827000005</v>
      </c>
      <c r="AC2134" s="177">
        <v>-0.23160467546999999</v>
      </c>
      <c r="AD2134" s="153">
        <v>-1.092879138E-2</v>
      </c>
      <c r="AE2134" s="153">
        <v>-3.6149033051E-2</v>
      </c>
      <c r="AF2134" s="181">
        <v>356.631843</v>
      </c>
      <c r="AG2134" s="180">
        <v>110894.98587</v>
      </c>
      <c r="AH2134" s="180">
        <v>-2045.35482</v>
      </c>
      <c r="AI2134" s="128" t="s">
        <v>46</v>
      </c>
      <c r="AJ2134" s="128" t="s">
        <v>46</v>
      </c>
      <c r="AK2134" s="128" t="s">
        <v>46</v>
      </c>
    </row>
    <row r="2135" spans="1:37" ht="14.75" customHeight="1" x14ac:dyDescent="0.35">
      <c r="A2135" s="8"/>
      <c r="B2135" s="129">
        <v>18033470000117</v>
      </c>
      <c r="C2135" s="125" t="s">
        <v>10045</v>
      </c>
      <c r="D2135" s="122" t="s">
        <v>3552</v>
      </c>
      <c r="E2135" s="126" t="s">
        <v>7534</v>
      </c>
      <c r="F2135" s="126" t="s">
        <v>163</v>
      </c>
      <c r="G2135" s="126" t="s">
        <v>3566</v>
      </c>
      <c r="H2135" s="127">
        <v>300000</v>
      </c>
      <c r="I2135" s="127">
        <v>2000</v>
      </c>
      <c r="J2135" s="127">
        <v>50000</v>
      </c>
      <c r="K2135" s="126" t="s">
        <v>215</v>
      </c>
      <c r="L2135" s="126" t="s">
        <v>216</v>
      </c>
      <c r="M2135" s="153">
        <v>5.0000000000000001E-3</v>
      </c>
      <c r="N2135" s="128" t="s">
        <v>46</v>
      </c>
      <c r="O2135" s="155">
        <v>41467</v>
      </c>
      <c r="P2135" s="153">
        <v>9.6399499706999996E-3</v>
      </c>
      <c r="Q2135" s="153">
        <v>9.2142013322000005E-2</v>
      </c>
      <c r="R2135" s="153">
        <v>0.15365742806999999</v>
      </c>
      <c r="S2135" s="153">
        <v>0.24730694129</v>
      </c>
      <c r="T2135" s="153">
        <v>0.39450378423999999</v>
      </c>
      <c r="U2135" s="153">
        <v>0.79020499660999999</v>
      </c>
      <c r="V2135" s="153">
        <v>0.88924121369999998</v>
      </c>
      <c r="W2135" s="153">
        <v>1.1540200801</v>
      </c>
      <c r="X2135" s="153">
        <v>0.95732581668999994</v>
      </c>
      <c r="Y2135" s="153">
        <v>0.92294205078000002</v>
      </c>
      <c r="Z2135" s="153">
        <v>2.1566199586999998E-2</v>
      </c>
      <c r="AA2135" s="153">
        <v>2.1998921966999999E-2</v>
      </c>
      <c r="AB2135" s="178">
        <v>0.85146851105999999</v>
      </c>
      <c r="AC2135" s="177">
        <v>3.7822044442999997E-2</v>
      </c>
      <c r="AD2135" s="153">
        <v>-1.0878464176E-2</v>
      </c>
      <c r="AE2135" s="153">
        <v>-3.6024961011999999E-2</v>
      </c>
      <c r="AF2135" s="181">
        <v>310.97050899999999</v>
      </c>
      <c r="AG2135" s="180">
        <v>293869.90797</v>
      </c>
      <c r="AH2135" s="180">
        <v>-3848.65085</v>
      </c>
      <c r="AI2135" s="128" t="s">
        <v>46</v>
      </c>
      <c r="AJ2135" s="128" t="s">
        <v>46</v>
      </c>
      <c r="AK2135" s="128" t="s">
        <v>46</v>
      </c>
    </row>
    <row r="2136" spans="1:37" ht="14.75" customHeight="1" x14ac:dyDescent="0.35">
      <c r="A2136" s="8"/>
      <c r="B2136" s="129">
        <v>17955613000185</v>
      </c>
      <c r="C2136" s="125" t="s">
        <v>10046</v>
      </c>
      <c r="D2136" s="122" t="s">
        <v>3393</v>
      </c>
      <c r="E2136" s="126" t="s">
        <v>4611</v>
      </c>
      <c r="F2136" s="126" t="s">
        <v>163</v>
      </c>
      <c r="G2136" s="126" t="s">
        <v>3566</v>
      </c>
      <c r="H2136" s="127">
        <v>5000000</v>
      </c>
      <c r="I2136" s="127">
        <v>100000</v>
      </c>
      <c r="J2136" s="127">
        <v>500000</v>
      </c>
      <c r="K2136" s="126" t="s">
        <v>215</v>
      </c>
      <c r="L2136" s="126" t="s">
        <v>216</v>
      </c>
      <c r="M2136" s="153">
        <v>4.5000000000000005E-3</v>
      </c>
      <c r="N2136" s="128" t="s">
        <v>46</v>
      </c>
      <c r="O2136" s="155">
        <v>41467</v>
      </c>
      <c r="P2136" s="153">
        <v>1.0130699084999998E-2</v>
      </c>
      <c r="Q2136" s="153">
        <v>9.6663076888999999E-2</v>
      </c>
      <c r="R2136" s="153">
        <v>0.16006045552000001</v>
      </c>
      <c r="S2136" s="153">
        <v>0.26117572998999999</v>
      </c>
      <c r="T2136" s="153">
        <v>0.41749561014999997</v>
      </c>
      <c r="U2136" s="153">
        <v>0.83043263304000003</v>
      </c>
      <c r="V2136" s="153">
        <v>0.93287295029000006</v>
      </c>
      <c r="W2136" s="153">
        <v>1.2021090162000001</v>
      </c>
      <c r="X2136" s="153">
        <v>1.0110119339999999</v>
      </c>
      <c r="Y2136" s="153">
        <v>0.97673145356999991</v>
      </c>
      <c r="Z2136" s="153">
        <v>2.1562811804000003E-2</v>
      </c>
      <c r="AA2136" s="153">
        <v>2.2005872417E-2</v>
      </c>
      <c r="AB2136" s="178">
        <v>1.1141249785</v>
      </c>
      <c r="AC2136" s="177">
        <v>0.27844244694999998</v>
      </c>
      <c r="AD2136" s="153">
        <v>-1.0830978301000001E-2</v>
      </c>
      <c r="AE2136" s="153">
        <v>-3.5903742098999998E-2</v>
      </c>
      <c r="AF2136" s="181">
        <v>331.44498399999998</v>
      </c>
      <c r="AG2136" s="180">
        <v>239418.06133999999</v>
      </c>
      <c r="AH2136" s="180">
        <v>2532.1159299999999</v>
      </c>
      <c r="AI2136" s="128" t="s">
        <v>46</v>
      </c>
      <c r="AJ2136" s="128" t="s">
        <v>46</v>
      </c>
      <c r="AK2136" s="128" t="s">
        <v>46</v>
      </c>
    </row>
    <row r="2137" spans="1:37" ht="14.75" customHeight="1" x14ac:dyDescent="0.35">
      <c r="A2137" s="8"/>
      <c r="B2137" s="129">
        <v>4895099000198</v>
      </c>
      <c r="C2137" s="125" t="s">
        <v>10047</v>
      </c>
      <c r="D2137" s="122"/>
      <c r="E2137" s="126" t="s">
        <v>7534</v>
      </c>
      <c r="F2137" s="126" t="s">
        <v>114</v>
      </c>
      <c r="G2137" s="126" t="s">
        <v>7640</v>
      </c>
      <c r="H2137" s="127">
        <v>5000</v>
      </c>
      <c r="I2137" s="127">
        <v>0</v>
      </c>
      <c r="J2137" s="127">
        <v>0</v>
      </c>
      <c r="K2137" s="126" t="s">
        <v>216</v>
      </c>
      <c r="L2137" s="126" t="s">
        <v>223</v>
      </c>
      <c r="M2137" s="153">
        <v>1.4999999999999999E-2</v>
      </c>
      <c r="N2137" s="128" t="s">
        <v>46</v>
      </c>
      <c r="O2137" s="155">
        <v>37308</v>
      </c>
      <c r="P2137" s="153">
        <v>3.5048292203999999E-2</v>
      </c>
      <c r="Q2137" s="153">
        <v>0.12088599878</v>
      </c>
      <c r="R2137" s="153">
        <v>-3.2471103159000002E-2</v>
      </c>
      <c r="S2137" s="153">
        <v>2.3301907439999998E-3</v>
      </c>
      <c r="T2137" s="153">
        <v>-2.3252749053E-2</v>
      </c>
      <c r="U2137" s="153">
        <v>2.8729750368999998</v>
      </c>
      <c r="V2137" s="153">
        <v>1.166642755</v>
      </c>
      <c r="W2137" s="153">
        <v>-0.2438691415</v>
      </c>
      <c r="X2137" s="153">
        <v>9.0201744658999997E-3</v>
      </c>
      <c r="Y2137" s="153">
        <v>-5.4399832788000001E-2</v>
      </c>
      <c r="Z2137" s="153">
        <v>0.24026619511</v>
      </c>
      <c r="AA2137" s="153">
        <v>0.38328237229000001</v>
      </c>
      <c r="AB2137" s="178">
        <v>-0.50682751295999995</v>
      </c>
      <c r="AC2137" s="177">
        <v>0.29115111031000002</v>
      </c>
      <c r="AD2137" s="153">
        <v>-0.20304649525999999</v>
      </c>
      <c r="AE2137" s="153">
        <v>-0.84629642741</v>
      </c>
      <c r="AF2137" s="181">
        <v>288.664671</v>
      </c>
      <c r="AG2137" s="180">
        <v>25351.274389999999</v>
      </c>
      <c r="AH2137" s="180">
        <v>-1883.6602499999999</v>
      </c>
      <c r="AI2137" s="128" t="s">
        <v>46</v>
      </c>
      <c r="AJ2137" s="128" t="s">
        <v>46</v>
      </c>
      <c r="AK2137" s="128" t="s">
        <v>46</v>
      </c>
    </row>
    <row r="2138" spans="1:37" ht="14.75" customHeight="1" x14ac:dyDescent="0.35">
      <c r="A2138" s="8"/>
      <c r="B2138" s="129">
        <v>7470234000141</v>
      </c>
      <c r="C2138" s="125" t="s">
        <v>10048</v>
      </c>
      <c r="D2138" s="122"/>
      <c r="E2138" s="126" t="s">
        <v>7534</v>
      </c>
      <c r="F2138" s="126" t="s">
        <v>114</v>
      </c>
      <c r="G2138" s="126" t="s">
        <v>7640</v>
      </c>
      <c r="H2138" s="127">
        <v>5000</v>
      </c>
      <c r="I2138" s="127">
        <v>1000</v>
      </c>
      <c r="J2138" s="127">
        <v>1000</v>
      </c>
      <c r="K2138" s="126" t="s">
        <v>216</v>
      </c>
      <c r="L2138" s="126" t="s">
        <v>223</v>
      </c>
      <c r="M2138" s="153">
        <v>1.4999999999999999E-2</v>
      </c>
      <c r="N2138" s="128" t="s">
        <v>46</v>
      </c>
      <c r="O2138" s="155">
        <v>38596</v>
      </c>
      <c r="P2138" s="153">
        <v>3.3408217088E-2</v>
      </c>
      <c r="Q2138" s="153">
        <v>0.1070021551</v>
      </c>
      <c r="R2138" s="153">
        <v>-4.8260119973000004E-2</v>
      </c>
      <c r="S2138" s="153">
        <v>-2.9540529393999999E-2</v>
      </c>
      <c r="T2138" s="153">
        <v>-6.8644151979999998E-2</v>
      </c>
      <c r="U2138" s="153">
        <v>2.7385349666000001</v>
      </c>
      <c r="V2138" s="153">
        <v>1.0326529977000001</v>
      </c>
      <c r="W2138" s="153">
        <v>-0.36245008274000001</v>
      </c>
      <c r="X2138" s="153">
        <v>-0.11435146656</v>
      </c>
      <c r="Y2138" s="153">
        <v>-0.16059307143000001</v>
      </c>
      <c r="Z2138" s="153">
        <v>0.24021709236</v>
      </c>
      <c r="AA2138" s="153">
        <v>0.39654222873</v>
      </c>
      <c r="AB2138" s="178">
        <v>-0.56694074467</v>
      </c>
      <c r="AC2138" s="177">
        <v>0.13785040140999999</v>
      </c>
      <c r="AD2138" s="153">
        <v>-0.20961998764000001</v>
      </c>
      <c r="AE2138" s="153">
        <v>-0.86315467774999999</v>
      </c>
      <c r="AF2138" s="181">
        <v>43.250179000000003</v>
      </c>
      <c r="AG2138" s="180">
        <v>18712.51672</v>
      </c>
      <c r="AH2138" s="180">
        <v>-1558.7379000000001</v>
      </c>
      <c r="AI2138" s="128" t="s">
        <v>46</v>
      </c>
      <c r="AJ2138" s="128" t="s">
        <v>46</v>
      </c>
      <c r="AK2138" s="128" t="s">
        <v>46</v>
      </c>
    </row>
    <row r="2139" spans="1:37" ht="14.75" customHeight="1" x14ac:dyDescent="0.35">
      <c r="A2139" s="8"/>
      <c r="B2139" s="129">
        <v>11447124000136</v>
      </c>
      <c r="C2139" s="125" t="s">
        <v>10049</v>
      </c>
      <c r="D2139" s="122" t="s">
        <v>3393</v>
      </c>
      <c r="E2139" s="126" t="s">
        <v>7528</v>
      </c>
      <c r="F2139" s="126" t="s">
        <v>163</v>
      </c>
      <c r="G2139" s="126" t="s">
        <v>3570</v>
      </c>
      <c r="H2139" s="127">
        <v>1000</v>
      </c>
      <c r="I2139" s="127">
        <v>1000</v>
      </c>
      <c r="J2139" s="127">
        <v>1000</v>
      </c>
      <c r="K2139" s="126" t="s">
        <v>214</v>
      </c>
      <c r="L2139" s="126" t="s">
        <v>3554</v>
      </c>
      <c r="M2139" s="153">
        <v>5.0000000000000001E-3</v>
      </c>
      <c r="N2139" s="128" t="s">
        <v>46</v>
      </c>
      <c r="O2139" s="155">
        <v>40771</v>
      </c>
      <c r="P2139" s="153">
        <v>1.2011077565999999E-2</v>
      </c>
      <c r="Q2139" s="153">
        <v>0.10752947604999999</v>
      </c>
      <c r="R2139" s="153">
        <v>0.13367988569</v>
      </c>
      <c r="S2139" s="153">
        <v>0.26930675768000001</v>
      </c>
      <c r="T2139" s="153">
        <v>0.45769230090999996</v>
      </c>
      <c r="U2139" s="153">
        <v>0.98457082622000003</v>
      </c>
      <c r="V2139" s="153">
        <v>1.0377420499999999</v>
      </c>
      <c r="W2139" s="153">
        <v>1.0039818726999998</v>
      </c>
      <c r="X2139" s="153">
        <v>1.0424871633999999</v>
      </c>
      <c r="Y2139" s="153">
        <v>1.0707716571999999</v>
      </c>
      <c r="Z2139" s="153">
        <v>1.7895874515E-3</v>
      </c>
      <c r="AA2139" s="153">
        <v>6.7288297716000004E-3</v>
      </c>
      <c r="AB2139" s="178">
        <v>0.31568278</v>
      </c>
      <c r="AC2139" s="177">
        <v>1.0313605541999999</v>
      </c>
      <c r="AD2139" s="153">
        <v>-2.2160575703000001E-4</v>
      </c>
      <c r="AE2139" s="153">
        <v>-6.6379633275000002E-2</v>
      </c>
      <c r="AF2139" s="181">
        <v>39.674436999999998</v>
      </c>
      <c r="AG2139" s="180">
        <v>6494898.6403000001</v>
      </c>
      <c r="AH2139" s="180">
        <v>-894680.66688999999</v>
      </c>
      <c r="AI2139" s="128" t="s">
        <v>46</v>
      </c>
      <c r="AJ2139" s="128" t="s">
        <v>46</v>
      </c>
      <c r="AK2139" s="128" t="s">
        <v>46</v>
      </c>
    </row>
    <row r="2140" spans="1:37" ht="14.75" customHeight="1" x14ac:dyDescent="0.35">
      <c r="A2140" s="8"/>
      <c r="B2140" s="129">
        <v>9577447000100</v>
      </c>
      <c r="C2140" s="125" t="s">
        <v>10050</v>
      </c>
      <c r="D2140" s="122" t="s">
        <v>3393</v>
      </c>
      <c r="E2140" s="126" t="s">
        <v>7509</v>
      </c>
      <c r="F2140" s="126" t="s">
        <v>163</v>
      </c>
      <c r="G2140" s="126" t="s">
        <v>6644</v>
      </c>
      <c r="H2140" s="127">
        <v>100</v>
      </c>
      <c r="I2140" s="127">
        <v>100</v>
      </c>
      <c r="J2140" s="127">
        <v>100</v>
      </c>
      <c r="K2140" s="126" t="s">
        <v>215</v>
      </c>
      <c r="L2140" s="126" t="s">
        <v>215</v>
      </c>
      <c r="M2140" s="153">
        <v>2E-3</v>
      </c>
      <c r="N2140" s="128" t="s">
        <v>46</v>
      </c>
      <c r="O2140" s="155">
        <v>39776</v>
      </c>
      <c r="P2140" s="153">
        <v>1.2115477010999999E-2</v>
      </c>
      <c r="Q2140" s="153">
        <v>0.10313213428</v>
      </c>
      <c r="R2140" s="153">
        <v>0.13193529908000001</v>
      </c>
      <c r="S2140" s="153">
        <v>0.25526194501999999</v>
      </c>
      <c r="T2140" s="153">
        <v>0.42235247143999999</v>
      </c>
      <c r="U2140" s="153">
        <v>0.99312864691000002</v>
      </c>
      <c r="V2140" s="153">
        <v>0.99530432377</v>
      </c>
      <c r="W2140" s="153">
        <v>0.99087942789999994</v>
      </c>
      <c r="X2140" s="153">
        <v>0.98811965692000003</v>
      </c>
      <c r="Y2140" s="153">
        <v>0.98809408607999993</v>
      </c>
      <c r="Z2140" s="153">
        <v>1.0172950782E-3</v>
      </c>
      <c r="AA2140" s="153">
        <v>2.1350128138E-3</v>
      </c>
      <c r="AB2140" s="178">
        <v>-1.8931738837000001</v>
      </c>
      <c r="AC2140" s="177">
        <v>-2.7628363093999999</v>
      </c>
      <c r="AD2140" s="153">
        <v>0</v>
      </c>
      <c r="AE2140" s="153">
        <v>-3.9175280086999999E-3</v>
      </c>
      <c r="AF2140" s="181">
        <v>45.956462100000003</v>
      </c>
      <c r="AG2140" s="180">
        <v>9065038.5862000007</v>
      </c>
      <c r="AH2140" s="180">
        <v>562218.21111000003</v>
      </c>
      <c r="AI2140" s="128" t="s">
        <v>46</v>
      </c>
      <c r="AJ2140" s="128" t="s">
        <v>46</v>
      </c>
      <c r="AK2140" s="128" t="s">
        <v>46</v>
      </c>
    </row>
    <row r="2141" spans="1:37" ht="14.75" customHeight="1" x14ac:dyDescent="0.35">
      <c r="A2141" s="8"/>
      <c r="B2141" s="129">
        <v>18599783000137</v>
      </c>
      <c r="C2141" s="125" t="s">
        <v>10051</v>
      </c>
      <c r="D2141" s="122" t="s">
        <v>3393</v>
      </c>
      <c r="E2141" s="126" t="s">
        <v>7509</v>
      </c>
      <c r="F2141" s="126" t="s">
        <v>114</v>
      </c>
      <c r="G2141" s="126" t="s">
        <v>115</v>
      </c>
      <c r="H2141" s="127">
        <v>50000</v>
      </c>
      <c r="I2141" s="127">
        <v>5000</v>
      </c>
      <c r="J2141" s="127">
        <v>5000</v>
      </c>
      <c r="K2141" s="126" t="s">
        <v>214</v>
      </c>
      <c r="L2141" s="126" t="s">
        <v>3556</v>
      </c>
      <c r="M2141" s="153">
        <v>1.3000000000000001E-2</v>
      </c>
      <c r="N2141" s="128" t="s">
        <v>10052</v>
      </c>
      <c r="O2141" s="155">
        <v>41655</v>
      </c>
      <c r="P2141" s="153">
        <v>2.7338041092999997E-2</v>
      </c>
      <c r="Q2141" s="153">
        <v>0.26290252098</v>
      </c>
      <c r="R2141" s="153">
        <v>0.14630187790000002</v>
      </c>
      <c r="S2141" s="153">
        <v>0.2078753773</v>
      </c>
      <c r="T2141" s="153">
        <v>0.28112520314</v>
      </c>
      <c r="U2141" s="153">
        <v>2.2409511185</v>
      </c>
      <c r="V2141" s="153">
        <v>2.5372112939</v>
      </c>
      <c r="W2141" s="153">
        <v>1.0987773709999999</v>
      </c>
      <c r="X2141" s="153">
        <v>0.80468612934000006</v>
      </c>
      <c r="Y2141" s="153">
        <v>0.65769273166000009</v>
      </c>
      <c r="Z2141" s="153">
        <v>0.11468451907</v>
      </c>
      <c r="AA2141" s="153">
        <v>0.14475046960000001</v>
      </c>
      <c r="AB2141" s="178">
        <v>0.15990777903</v>
      </c>
      <c r="AC2141" s="177">
        <v>5.8314954369999998E-2</v>
      </c>
      <c r="AD2141" s="153">
        <v>-0.10331815142</v>
      </c>
      <c r="AE2141" s="153">
        <v>-0.38619326576000002</v>
      </c>
      <c r="AF2141" s="181">
        <v>28.794955300000002</v>
      </c>
      <c r="AG2141" s="180">
        <v>39162.207569999999</v>
      </c>
      <c r="AH2141" s="180">
        <v>-4713.6028800000004</v>
      </c>
      <c r="AI2141" s="128" t="s">
        <v>46</v>
      </c>
      <c r="AJ2141" s="128" t="s">
        <v>46</v>
      </c>
      <c r="AK2141" s="128" t="s">
        <v>46</v>
      </c>
    </row>
    <row r="2142" spans="1:37" ht="14.75" customHeight="1" x14ac:dyDescent="0.35">
      <c r="A2142" s="8"/>
      <c r="B2142" s="129">
        <v>2224354000145</v>
      </c>
      <c r="C2142" s="125" t="s">
        <v>10053</v>
      </c>
      <c r="D2142" s="122"/>
      <c r="E2142" s="126" t="s">
        <v>7509</v>
      </c>
      <c r="F2142" s="126" t="s">
        <v>163</v>
      </c>
      <c r="G2142" s="126" t="s">
        <v>3570</v>
      </c>
      <c r="H2142" s="127">
        <v>500000</v>
      </c>
      <c r="I2142" s="127">
        <v>50</v>
      </c>
      <c r="J2142" s="127">
        <v>50</v>
      </c>
      <c r="K2142" s="126" t="s">
        <v>215</v>
      </c>
      <c r="L2142" s="126" t="s">
        <v>215</v>
      </c>
      <c r="M2142" s="153">
        <v>2E-3</v>
      </c>
      <c r="N2142" s="128" t="s">
        <v>46</v>
      </c>
      <c r="O2142" s="155">
        <v>35761</v>
      </c>
      <c r="P2142" s="153">
        <v>1.2243831969E-2</v>
      </c>
      <c r="Q2142" s="153">
        <v>0.10475725819000001</v>
      </c>
      <c r="R2142" s="153">
        <v>0.13325523488999999</v>
      </c>
      <c r="S2142" s="153">
        <v>0.26415184589000001</v>
      </c>
      <c r="T2142" s="153">
        <v>0.43757891534000004</v>
      </c>
      <c r="U2142" s="153">
        <v>1.0036501463</v>
      </c>
      <c r="V2142" s="153">
        <v>1.0109880178999999</v>
      </c>
      <c r="W2142" s="153">
        <v>1.0007925993</v>
      </c>
      <c r="X2142" s="153">
        <v>1.0225324864000001</v>
      </c>
      <c r="Y2142" s="153">
        <v>1.0237163687999999</v>
      </c>
      <c r="Z2142" s="153">
        <v>1.0423117869999999E-3</v>
      </c>
      <c r="AA2142" s="153">
        <v>4.5296317329000003E-3</v>
      </c>
      <c r="AB2142" s="178">
        <v>0.16907523232999999</v>
      </c>
      <c r="AC2142" s="177">
        <v>-0.33214619813000001</v>
      </c>
      <c r="AD2142" s="153">
        <v>0</v>
      </c>
      <c r="AE2142" s="153">
        <v>-7.7814762022999995E-3</v>
      </c>
      <c r="AF2142" s="181">
        <v>308.34899730000001</v>
      </c>
      <c r="AG2142" s="180">
        <v>4588280.8609999996</v>
      </c>
      <c r="AH2142" s="180">
        <v>87365.649441000001</v>
      </c>
      <c r="AI2142" s="128" t="s">
        <v>46</v>
      </c>
      <c r="AJ2142" s="128" t="s">
        <v>46</v>
      </c>
      <c r="AK2142" s="128" t="s">
        <v>46</v>
      </c>
    </row>
    <row r="2143" spans="1:37" ht="14.75" customHeight="1" x14ac:dyDescent="0.35">
      <c r="A2143" s="8"/>
      <c r="B2143" s="129">
        <v>26507128000130</v>
      </c>
      <c r="C2143" s="125" t="s">
        <v>10054</v>
      </c>
      <c r="D2143" s="122" t="s">
        <v>3394</v>
      </c>
      <c r="E2143" s="126" t="s">
        <v>7509</v>
      </c>
      <c r="F2143" s="126" t="s">
        <v>163</v>
      </c>
      <c r="G2143" s="126" t="s">
        <v>3570</v>
      </c>
      <c r="H2143" s="127">
        <v>100</v>
      </c>
      <c r="I2143" s="127">
        <v>100</v>
      </c>
      <c r="J2143" s="127">
        <v>100</v>
      </c>
      <c r="K2143" s="126" t="s">
        <v>215</v>
      </c>
      <c r="L2143" s="126" t="s">
        <v>215</v>
      </c>
      <c r="M2143" s="153">
        <v>3.0000000000000001E-3</v>
      </c>
      <c r="N2143" s="128" t="s">
        <v>46</v>
      </c>
      <c r="O2143" s="155">
        <v>42871</v>
      </c>
      <c r="P2143" s="153">
        <v>1.2202431006000001E-2</v>
      </c>
      <c r="Q2143" s="153">
        <v>0.10431772396</v>
      </c>
      <c r="R2143" s="153">
        <v>0.13267203949</v>
      </c>
      <c r="S2143" s="153">
        <v>0.26356952837000003</v>
      </c>
      <c r="T2143" s="153">
        <v>0.43659467735000002</v>
      </c>
      <c r="U2143" s="153">
        <v>1.0002564307999999</v>
      </c>
      <c r="V2143" s="153">
        <v>1.0067461749</v>
      </c>
      <c r="W2143" s="153">
        <v>0.99641260155</v>
      </c>
      <c r="X2143" s="153">
        <v>1.0202783338000001</v>
      </c>
      <c r="Y2143" s="153">
        <v>1.0214137429000001</v>
      </c>
      <c r="Z2143" s="153">
        <v>1.0358443534E-3</v>
      </c>
      <c r="AA2143" s="153">
        <v>2.7039899397000001E-3</v>
      </c>
      <c r="AB2143" s="178">
        <v>-0.84597840400000002</v>
      </c>
      <c r="AC2143" s="177">
        <v>0.71258153154000003</v>
      </c>
      <c r="AD2143" s="153">
        <v>0</v>
      </c>
      <c r="AE2143" s="153">
        <v>-4.7825088167000006E-3</v>
      </c>
      <c r="AF2143" s="181">
        <v>19.967837100000001</v>
      </c>
      <c r="AG2143" s="180">
        <v>20185986.412999999</v>
      </c>
      <c r="AH2143" s="180">
        <v>-730875.05611999996</v>
      </c>
      <c r="AI2143" s="128" t="s">
        <v>46</v>
      </c>
      <c r="AJ2143" s="128" t="s">
        <v>46</v>
      </c>
      <c r="AK2143" s="128" t="s">
        <v>46</v>
      </c>
    </row>
    <row r="2144" spans="1:37" ht="14.75" customHeight="1" x14ac:dyDescent="0.35">
      <c r="A2144" s="8"/>
      <c r="B2144" s="129">
        <v>4682022000130</v>
      </c>
      <c r="C2144" s="125" t="s">
        <v>10055</v>
      </c>
      <c r="D2144" s="122"/>
      <c r="E2144" s="126" t="s">
        <v>7509</v>
      </c>
      <c r="F2144" s="126" t="s">
        <v>163</v>
      </c>
      <c r="G2144" s="126" t="s">
        <v>6644</v>
      </c>
      <c r="H2144" s="127">
        <v>100</v>
      </c>
      <c r="I2144" s="127">
        <v>100</v>
      </c>
      <c r="J2144" s="127">
        <v>100</v>
      </c>
      <c r="K2144" s="126" t="s">
        <v>215</v>
      </c>
      <c r="L2144" s="126" t="s">
        <v>215</v>
      </c>
      <c r="M2144" s="153">
        <v>3.0000000000000001E-3</v>
      </c>
      <c r="N2144" s="128" t="s">
        <v>46</v>
      </c>
      <c r="O2144" s="155">
        <v>37393</v>
      </c>
      <c r="P2144" s="153">
        <v>1.2013507579E-2</v>
      </c>
      <c r="Q2144" s="153">
        <v>0.10220452982</v>
      </c>
      <c r="R2144" s="153">
        <v>0.13068694738</v>
      </c>
      <c r="S2144" s="153">
        <v>0.25254039603</v>
      </c>
      <c r="T2144" s="153">
        <v>0.417769061</v>
      </c>
      <c r="U2144" s="153">
        <v>0.98477001903000005</v>
      </c>
      <c r="V2144" s="153">
        <v>0.9863522281999999</v>
      </c>
      <c r="W2144" s="153">
        <v>0.98150387768000003</v>
      </c>
      <c r="X2144" s="153">
        <v>0.97758453368000009</v>
      </c>
      <c r="Y2144" s="153">
        <v>0.97737119215000012</v>
      </c>
      <c r="Z2144" s="153">
        <v>1.0152253484000001E-3</v>
      </c>
      <c r="AA2144" s="153">
        <v>2.3857077902E-3</v>
      </c>
      <c r="AB2144" s="178">
        <v>-3.8378939190999999</v>
      </c>
      <c r="AC2144" s="177">
        <v>-3.7172739817</v>
      </c>
      <c r="AD2144" s="153">
        <v>0</v>
      </c>
      <c r="AE2144" s="153">
        <v>-3.9879773943999998E-3</v>
      </c>
      <c r="AF2144" s="181">
        <v>123.7222819</v>
      </c>
      <c r="AG2144" s="180">
        <v>2227015.7185</v>
      </c>
      <c r="AH2144" s="180">
        <v>-125732.84129</v>
      </c>
      <c r="AI2144" s="128" t="s">
        <v>46</v>
      </c>
      <c r="AJ2144" s="128" t="s">
        <v>46</v>
      </c>
      <c r="AK2144" s="128" t="s">
        <v>46</v>
      </c>
    </row>
    <row r="2145" spans="1:37" ht="14.75" customHeight="1" x14ac:dyDescent="0.35">
      <c r="A2145" s="8"/>
      <c r="B2145" s="129">
        <v>7663801000186</v>
      </c>
      <c r="C2145" s="125" t="s">
        <v>10056</v>
      </c>
      <c r="D2145" s="122" t="s">
        <v>3393</v>
      </c>
      <c r="E2145" s="126" t="s">
        <v>7509</v>
      </c>
      <c r="F2145" s="126" t="s">
        <v>114</v>
      </c>
      <c r="G2145" s="126" t="s">
        <v>115</v>
      </c>
      <c r="H2145" s="127">
        <v>25000</v>
      </c>
      <c r="I2145" s="127">
        <v>10000</v>
      </c>
      <c r="J2145" s="127">
        <v>25000</v>
      </c>
      <c r="K2145" s="126" t="s">
        <v>214</v>
      </c>
      <c r="L2145" s="126" t="s">
        <v>3556</v>
      </c>
      <c r="M2145" s="153">
        <v>1.3999999999999999E-2</v>
      </c>
      <c r="N2145" s="128" t="s">
        <v>8317</v>
      </c>
      <c r="O2145" s="155">
        <v>38748</v>
      </c>
      <c r="P2145" s="153">
        <v>3.3189232861E-2</v>
      </c>
      <c r="Q2145" s="153">
        <v>0.2713541612</v>
      </c>
      <c r="R2145" s="153">
        <v>0.11741035469</v>
      </c>
      <c r="S2145" s="153">
        <v>0.19891781095</v>
      </c>
      <c r="T2145" s="153">
        <v>0.23804066048</v>
      </c>
      <c r="U2145" s="153">
        <v>2.7205844138999997</v>
      </c>
      <c r="V2145" s="153">
        <v>2.6187761146999997</v>
      </c>
      <c r="W2145" s="153">
        <v>0.88179210490000004</v>
      </c>
      <c r="X2145" s="153">
        <v>0.77001136657000002</v>
      </c>
      <c r="Y2145" s="153">
        <v>0.55689639524000001</v>
      </c>
      <c r="Z2145" s="153">
        <v>0.15194075922</v>
      </c>
      <c r="AA2145" s="153">
        <v>0.21270750947</v>
      </c>
      <c r="AB2145" s="178">
        <v>-1.6432064174000002E-2</v>
      </c>
      <c r="AC2145" s="177">
        <v>8.6509853351999996E-3</v>
      </c>
      <c r="AD2145" s="153">
        <v>-0.14216558227000001</v>
      </c>
      <c r="AE2145" s="153">
        <v>-0.59011032352000004</v>
      </c>
      <c r="AF2145" s="181">
        <v>45.2900828</v>
      </c>
      <c r="AG2145" s="180">
        <v>18421.985420000001</v>
      </c>
      <c r="AH2145" s="180">
        <v>-3067.56502</v>
      </c>
      <c r="AI2145" s="128" t="s">
        <v>46</v>
      </c>
      <c r="AJ2145" s="128" t="s">
        <v>46</v>
      </c>
      <c r="AK2145" s="128" t="s">
        <v>46</v>
      </c>
    </row>
    <row r="2146" spans="1:37" ht="14.75" customHeight="1" x14ac:dyDescent="0.35">
      <c r="A2146" s="8"/>
      <c r="B2146" s="129">
        <v>9130438000169</v>
      </c>
      <c r="C2146" s="125" t="s">
        <v>10057</v>
      </c>
      <c r="D2146" s="122"/>
      <c r="E2146" s="126" t="s">
        <v>7509</v>
      </c>
      <c r="F2146" s="126" t="s">
        <v>163</v>
      </c>
      <c r="G2146" s="126" t="s">
        <v>6644</v>
      </c>
      <c r="H2146" s="127">
        <v>50000</v>
      </c>
      <c r="I2146" s="127">
        <v>1000</v>
      </c>
      <c r="J2146" s="127">
        <v>25000</v>
      </c>
      <c r="K2146" s="126" t="s">
        <v>215</v>
      </c>
      <c r="L2146" s="126" t="s">
        <v>216</v>
      </c>
      <c r="M2146" s="153">
        <v>4.5000000000000005E-3</v>
      </c>
      <c r="N2146" s="128" t="s">
        <v>46</v>
      </c>
      <c r="O2146" s="155">
        <v>39443</v>
      </c>
      <c r="P2146" s="153">
        <v>1.1784801546999998E-2</v>
      </c>
      <c r="Q2146" s="153">
        <v>0.10068835566000001</v>
      </c>
      <c r="R2146" s="153">
        <v>0.12861660628999999</v>
      </c>
      <c r="S2146" s="153">
        <v>0.24932538597000001</v>
      </c>
      <c r="T2146" s="153">
        <v>0.41150469745000001</v>
      </c>
      <c r="U2146" s="153">
        <v>0.96602255145000004</v>
      </c>
      <c r="V2146" s="153">
        <v>0.97171998278999994</v>
      </c>
      <c r="W2146" s="153">
        <v>0.9659549047599999</v>
      </c>
      <c r="X2146" s="153">
        <v>0.96513922130999996</v>
      </c>
      <c r="Y2146" s="153">
        <v>0.96271570652999994</v>
      </c>
      <c r="Z2146" s="153">
        <v>1.0795452104000001E-3</v>
      </c>
      <c r="AA2146" s="153">
        <v>2.2087270144E-3</v>
      </c>
      <c r="AB2146" s="178">
        <v>-5.7199334335999996</v>
      </c>
      <c r="AC2146" s="177">
        <v>-4.9278308440999998</v>
      </c>
      <c r="AD2146" s="153">
        <v>0</v>
      </c>
      <c r="AE2146" s="153">
        <v>-6.4560910356000001E-3</v>
      </c>
      <c r="AF2146" s="181">
        <v>484.98109049999999</v>
      </c>
      <c r="AG2146" s="180">
        <v>437240.36524000001</v>
      </c>
      <c r="AH2146" s="180">
        <v>34811.102789999997</v>
      </c>
      <c r="AI2146" s="128" t="s">
        <v>46</v>
      </c>
      <c r="AJ2146" s="128" t="s">
        <v>46</v>
      </c>
      <c r="AK2146" s="128" t="s">
        <v>46</v>
      </c>
    </row>
    <row r="2147" spans="1:37" ht="14.75" customHeight="1" x14ac:dyDescent="0.35">
      <c r="A2147" s="8"/>
      <c r="B2147" s="129">
        <v>17138466000150</v>
      </c>
      <c r="C2147" s="125" t="s">
        <v>10058</v>
      </c>
      <c r="D2147" s="122" t="s">
        <v>3394</v>
      </c>
      <c r="E2147" s="126" t="s">
        <v>7509</v>
      </c>
      <c r="F2147" s="126" t="s">
        <v>163</v>
      </c>
      <c r="G2147" s="126" t="s">
        <v>3566</v>
      </c>
      <c r="H2147" s="127">
        <v>25000</v>
      </c>
      <c r="I2147" s="127">
        <v>2500</v>
      </c>
      <c r="J2147" s="127">
        <v>2500</v>
      </c>
      <c r="K2147" s="126" t="s">
        <v>215</v>
      </c>
      <c r="L2147" s="126" t="s">
        <v>216</v>
      </c>
      <c r="M2147" s="153">
        <v>2E-3</v>
      </c>
      <c r="N2147" s="128" t="s">
        <v>46</v>
      </c>
      <c r="O2147" s="155">
        <v>41607</v>
      </c>
      <c r="P2147" s="153">
        <v>1.2405761712E-2</v>
      </c>
      <c r="Q2147" s="153">
        <v>0.10711794654000001</v>
      </c>
      <c r="R2147" s="153">
        <v>0.13508153278000001</v>
      </c>
      <c r="S2147" s="153">
        <v>0.27739566415</v>
      </c>
      <c r="T2147" s="153">
        <v>0.45501568851000002</v>
      </c>
      <c r="U2147" s="153">
        <v>1.0169238348</v>
      </c>
      <c r="V2147" s="153">
        <v>1.0337704741</v>
      </c>
      <c r="W2147" s="153">
        <v>1.0145087238999999</v>
      </c>
      <c r="X2147" s="153">
        <v>1.0737993415</v>
      </c>
      <c r="Y2147" s="153">
        <v>1.0645097193999999</v>
      </c>
      <c r="Z2147" s="153">
        <v>1.9485813150000001E-3</v>
      </c>
      <c r="AA2147" s="153">
        <v>3.2613501532000001E-3</v>
      </c>
      <c r="AB2147" s="178">
        <v>1.0078220104</v>
      </c>
      <c r="AC2147" s="177">
        <v>0.23384015729999999</v>
      </c>
      <c r="AD2147" s="153">
        <v>-2.7880655330000003E-5</v>
      </c>
      <c r="AE2147" s="153">
        <v>-9.9166900759000004E-3</v>
      </c>
      <c r="AF2147" s="181">
        <v>30.047720900000002</v>
      </c>
      <c r="AG2147" s="180">
        <v>1175808.1447999999</v>
      </c>
      <c r="AH2147" s="180">
        <v>-78644.88884</v>
      </c>
      <c r="AI2147" s="128" t="s">
        <v>46</v>
      </c>
      <c r="AJ2147" s="128" t="s">
        <v>46</v>
      </c>
      <c r="AK2147" s="128" t="s">
        <v>46</v>
      </c>
    </row>
    <row r="2148" spans="1:37" ht="14.75" customHeight="1" x14ac:dyDescent="0.35">
      <c r="A2148" s="8"/>
      <c r="B2148" s="129">
        <v>26507132000106</v>
      </c>
      <c r="C2148" s="125" t="s">
        <v>10059</v>
      </c>
      <c r="D2148" s="122"/>
      <c r="E2148" s="126" t="s">
        <v>7509</v>
      </c>
      <c r="F2148" s="126" t="s">
        <v>163</v>
      </c>
      <c r="G2148" s="126" t="s">
        <v>5358</v>
      </c>
      <c r="H2148" s="127">
        <v>50000</v>
      </c>
      <c r="I2148" s="127">
        <v>1000</v>
      </c>
      <c r="J2148" s="127">
        <v>10000</v>
      </c>
      <c r="K2148" s="126" t="s">
        <v>215</v>
      </c>
      <c r="L2148" s="126" t="s">
        <v>216</v>
      </c>
      <c r="M2148" s="153">
        <v>4.0000000000000001E-3</v>
      </c>
      <c r="N2148" s="128" t="s">
        <v>46</v>
      </c>
      <c r="O2148" s="155">
        <v>42864</v>
      </c>
      <c r="P2148" s="153">
        <v>1.1823240456999999E-2</v>
      </c>
      <c r="Q2148" s="153">
        <v>0.10877899571000001</v>
      </c>
      <c r="R2148" s="153">
        <v>0.11127866936</v>
      </c>
      <c r="S2148" s="153">
        <v>0.20501991563999999</v>
      </c>
      <c r="T2148" s="153">
        <v>0.34018019687000001</v>
      </c>
      <c r="U2148" s="153">
        <v>0.96917346183000008</v>
      </c>
      <c r="V2148" s="153">
        <v>1.0498008745999998</v>
      </c>
      <c r="W2148" s="153">
        <v>0.83574104125999993</v>
      </c>
      <c r="X2148" s="153">
        <v>0.79363262977999993</v>
      </c>
      <c r="Y2148" s="153">
        <v>0.79585195650000007</v>
      </c>
      <c r="Z2148" s="153">
        <v>1.4050289871999999E-2</v>
      </c>
      <c r="AA2148" s="153">
        <v>1.6050886648000001E-2</v>
      </c>
      <c r="AB2148" s="178">
        <v>-1.3850777491999999</v>
      </c>
      <c r="AC2148" s="177">
        <v>-0.32576873427000003</v>
      </c>
      <c r="AD2148" s="153">
        <v>-1.5268560594000001E-2</v>
      </c>
      <c r="AE2148" s="153">
        <v>-2.8730229648E-2</v>
      </c>
      <c r="AF2148" s="181">
        <v>18.9984328</v>
      </c>
      <c r="AG2148" s="180">
        <v>151568.00435999999</v>
      </c>
      <c r="AH2148" s="180">
        <v>-56679.740409999999</v>
      </c>
      <c r="AI2148" s="128" t="s">
        <v>46</v>
      </c>
      <c r="AJ2148" s="128" t="s">
        <v>46</v>
      </c>
      <c r="AK2148" s="128" t="s">
        <v>46</v>
      </c>
    </row>
    <row r="2149" spans="1:37" ht="14.75" customHeight="1" x14ac:dyDescent="0.35">
      <c r="A2149" s="8"/>
      <c r="B2149" s="129">
        <v>41721399000187</v>
      </c>
      <c r="C2149" s="125" t="s">
        <v>10060</v>
      </c>
      <c r="D2149" s="122"/>
      <c r="E2149" s="126" t="s">
        <v>7509</v>
      </c>
      <c r="F2149" s="126" t="s">
        <v>114</v>
      </c>
      <c r="G2149" s="126" t="s">
        <v>115</v>
      </c>
      <c r="H2149" s="127" t="s">
        <v>46</v>
      </c>
      <c r="I2149" s="127" t="s">
        <v>46</v>
      </c>
      <c r="J2149" s="127" t="s">
        <v>46</v>
      </c>
      <c r="K2149" s="126" t="s">
        <v>216</v>
      </c>
      <c r="L2149" s="126" t="s">
        <v>223</v>
      </c>
      <c r="M2149" s="153">
        <v>0.01</v>
      </c>
      <c r="N2149" s="128" t="s">
        <v>7659</v>
      </c>
      <c r="O2149" s="155">
        <v>44498</v>
      </c>
      <c r="P2149" s="153">
        <v>3.5284301742999999E-2</v>
      </c>
      <c r="Q2149" s="153">
        <v>0.21001731526</v>
      </c>
      <c r="R2149" s="153">
        <v>0.20651285948000001</v>
      </c>
      <c r="S2149" s="153">
        <v>0.60355724395999999</v>
      </c>
      <c r="T2149" s="153">
        <v>0.94932094148000001</v>
      </c>
      <c r="U2149" s="153">
        <v>2.8923211866999998</v>
      </c>
      <c r="V2149" s="153">
        <v>2.0268284313000002</v>
      </c>
      <c r="W2149" s="153">
        <v>1.5509825305999998</v>
      </c>
      <c r="X2149" s="153">
        <v>2.3363716703000001</v>
      </c>
      <c r="Y2149" s="153">
        <v>2.2209374195999998</v>
      </c>
      <c r="Z2149" s="153">
        <v>0.15836945608</v>
      </c>
      <c r="AA2149" s="153">
        <v>0.16228189026999998</v>
      </c>
      <c r="AB2149" s="178">
        <v>0.49382842795999998</v>
      </c>
      <c r="AC2149" s="177">
        <v>8.2993061785999994E-2</v>
      </c>
      <c r="AD2149" s="153">
        <v>-0.15936041312000002</v>
      </c>
      <c r="AE2149" s="153">
        <v>-0.21825366552999997</v>
      </c>
      <c r="AF2149" s="181">
        <v>15.770384</v>
      </c>
      <c r="AG2149" s="180">
        <v>213849.3461</v>
      </c>
      <c r="AH2149" s="180">
        <v>59681.589290000004</v>
      </c>
      <c r="AI2149" s="128" t="s">
        <v>46</v>
      </c>
      <c r="AJ2149" s="128" t="s">
        <v>46</v>
      </c>
      <c r="AK2149" s="128" t="s">
        <v>46</v>
      </c>
    </row>
    <row r="2150" spans="1:37" ht="14.75" customHeight="1" x14ac:dyDescent="0.35">
      <c r="A2150" s="8"/>
      <c r="B2150" s="129">
        <v>52133891000158</v>
      </c>
      <c r="C2150" s="125" t="s">
        <v>10061</v>
      </c>
      <c r="D2150" s="122"/>
      <c r="E2150" s="126" t="s">
        <v>7509</v>
      </c>
      <c r="F2150" s="126" t="s">
        <v>163</v>
      </c>
      <c r="G2150" s="126" t="s">
        <v>3566</v>
      </c>
      <c r="H2150" s="127" t="s">
        <v>46</v>
      </c>
      <c r="I2150" s="127" t="s">
        <v>46</v>
      </c>
      <c r="J2150" s="127" t="s">
        <v>46</v>
      </c>
      <c r="K2150" s="126" t="s">
        <v>215</v>
      </c>
      <c r="L2150" s="126" t="s">
        <v>216</v>
      </c>
      <c r="M2150" s="153">
        <v>2E-3</v>
      </c>
      <c r="N2150" s="128" t="s">
        <v>46</v>
      </c>
      <c r="O2150" s="155">
        <v>45327</v>
      </c>
      <c r="P2150" s="153">
        <v>1.2185339207999999E-2</v>
      </c>
      <c r="Q2150" s="153">
        <v>0.10378528598</v>
      </c>
      <c r="R2150" s="153">
        <v>0.13333761581</v>
      </c>
      <c r="S2150" s="153" t="s">
        <v>46</v>
      </c>
      <c r="T2150" s="153" t="s">
        <v>46</v>
      </c>
      <c r="U2150" s="153">
        <v>0.99885538381000005</v>
      </c>
      <c r="V2150" s="153">
        <v>1.0016077394</v>
      </c>
      <c r="W2150" s="153">
        <v>1.0014113083</v>
      </c>
      <c r="X2150" s="153" t="s">
        <v>46</v>
      </c>
      <c r="Y2150" s="153" t="s">
        <v>46</v>
      </c>
      <c r="Z2150" s="153">
        <v>1.0647715172999999E-3</v>
      </c>
      <c r="AA2150" s="153">
        <v>1.3270859104999998E-3</v>
      </c>
      <c r="AB2150" s="178">
        <v>0.24500065682</v>
      </c>
      <c r="AC2150" s="177">
        <v>2.2228058082</v>
      </c>
      <c r="AD2150" s="153">
        <v>0</v>
      </c>
      <c r="AE2150" s="153">
        <v>0</v>
      </c>
      <c r="AF2150" s="181">
        <v>12.148975999999999</v>
      </c>
      <c r="AG2150" s="180">
        <v>466082.72486000002</v>
      </c>
      <c r="AH2150" s="180">
        <v>-51137.771410000001</v>
      </c>
      <c r="AI2150" s="128" t="s">
        <v>46</v>
      </c>
      <c r="AJ2150" s="128" t="s">
        <v>46</v>
      </c>
      <c r="AK2150" s="128" t="s">
        <v>46</v>
      </c>
    </row>
    <row r="2151" spans="1:37" ht="14.75" customHeight="1" x14ac:dyDescent="0.35">
      <c r="A2151" s="8"/>
      <c r="B2151" s="129">
        <v>2498204000120</v>
      </c>
      <c r="C2151" s="125" t="s">
        <v>10062</v>
      </c>
      <c r="D2151" s="122"/>
      <c r="E2151" s="126" t="s">
        <v>7509</v>
      </c>
      <c r="F2151" s="126" t="s">
        <v>368</v>
      </c>
      <c r="G2151" s="126" t="s">
        <v>368</v>
      </c>
      <c r="H2151" s="127">
        <v>100</v>
      </c>
      <c r="I2151" s="127">
        <v>100</v>
      </c>
      <c r="J2151" s="127">
        <v>100</v>
      </c>
      <c r="K2151" s="126" t="s">
        <v>215</v>
      </c>
      <c r="L2151" s="126" t="s">
        <v>216</v>
      </c>
      <c r="M2151" s="153">
        <v>0.01</v>
      </c>
      <c r="N2151" s="128" t="s">
        <v>46</v>
      </c>
      <c r="O2151" s="155">
        <v>36143</v>
      </c>
      <c r="P2151" s="153">
        <v>-1.4609642656999999E-2</v>
      </c>
      <c r="Q2151" s="153">
        <v>-0.10638166754</v>
      </c>
      <c r="R2151" s="153">
        <v>2.6114812575999999E-2</v>
      </c>
      <c r="S2151" s="153">
        <v>0.17511590072</v>
      </c>
      <c r="T2151" s="153">
        <v>0.15990926379000001</v>
      </c>
      <c r="U2151" s="153">
        <v>-1.197580139</v>
      </c>
      <c r="V2151" s="153">
        <v>-1.0266648161</v>
      </c>
      <c r="W2151" s="153">
        <v>0.19613121525999999</v>
      </c>
      <c r="X2151" s="153">
        <v>0.67787410977999996</v>
      </c>
      <c r="Y2151" s="153">
        <v>0.37410790405999994</v>
      </c>
      <c r="Z2151" s="153">
        <v>0.11563740214</v>
      </c>
      <c r="AA2151" s="153">
        <v>0.15520089342000001</v>
      </c>
      <c r="AB2151" s="178">
        <v>-0.76550250424999999</v>
      </c>
      <c r="AC2151" s="177">
        <v>-0.29946890174000002</v>
      </c>
      <c r="AD2151" s="153">
        <v>-0.11584229165</v>
      </c>
      <c r="AE2151" s="153">
        <v>-0.52196268998999995</v>
      </c>
      <c r="AF2151" s="181">
        <v>82.373465600000003</v>
      </c>
      <c r="AG2151" s="180">
        <v>83472.518800000005</v>
      </c>
      <c r="AH2151" s="180">
        <v>-12280.684649999999</v>
      </c>
      <c r="AI2151" s="128" t="s">
        <v>46</v>
      </c>
      <c r="AJ2151" s="128" t="s">
        <v>46</v>
      </c>
      <c r="AK2151" s="128" t="s">
        <v>46</v>
      </c>
    </row>
    <row r="2152" spans="1:37" ht="14.75" customHeight="1" x14ac:dyDescent="0.35">
      <c r="A2152" s="8"/>
      <c r="B2152" s="129">
        <v>37525998000158</v>
      </c>
      <c r="C2152" s="125" t="s">
        <v>10063</v>
      </c>
      <c r="D2152" s="122"/>
      <c r="E2152" s="126" t="s">
        <v>7509</v>
      </c>
      <c r="F2152" s="126" t="s">
        <v>163</v>
      </c>
      <c r="G2152" s="126" t="s">
        <v>3566</v>
      </c>
      <c r="H2152" s="127" t="s">
        <v>46</v>
      </c>
      <c r="I2152" s="127" t="s">
        <v>46</v>
      </c>
      <c r="J2152" s="127" t="s">
        <v>46</v>
      </c>
      <c r="K2152" s="126" t="s">
        <v>215</v>
      </c>
      <c r="L2152" s="126" t="s">
        <v>215</v>
      </c>
      <c r="M2152" s="153">
        <v>2E-3</v>
      </c>
      <c r="N2152" s="128" t="s">
        <v>46</v>
      </c>
      <c r="O2152" s="155">
        <v>44391</v>
      </c>
      <c r="P2152" s="153">
        <v>1.2088977377000001E-2</v>
      </c>
      <c r="Q2152" s="153">
        <v>0.10315417492999999</v>
      </c>
      <c r="R2152" s="153">
        <v>0.13182473142999998</v>
      </c>
      <c r="S2152" s="153">
        <v>0.25569166954</v>
      </c>
      <c r="T2152" s="153">
        <v>0.42292521225000002</v>
      </c>
      <c r="U2152" s="153">
        <v>0.99095642158999997</v>
      </c>
      <c r="V2152" s="153">
        <v>0.99551703298999994</v>
      </c>
      <c r="W2152" s="153">
        <v>0.99004902686999996</v>
      </c>
      <c r="X2152" s="153">
        <v>0.98978312168000004</v>
      </c>
      <c r="Y2152" s="153">
        <v>0.98943401386000007</v>
      </c>
      <c r="Z2152" s="153">
        <v>9.9552223115999998E-4</v>
      </c>
      <c r="AA2152" s="153">
        <v>1.4200723059000001E-3</v>
      </c>
      <c r="AB2152" s="178">
        <v>-2.2994632792999998</v>
      </c>
      <c r="AC2152" s="177">
        <v>-1.3480925850000001</v>
      </c>
      <c r="AD2152" s="153">
        <v>0</v>
      </c>
      <c r="AE2152" s="153">
        <v>0</v>
      </c>
      <c r="AF2152" s="181">
        <v>15.962132280000001</v>
      </c>
      <c r="AG2152" s="180">
        <v>4920940.5247</v>
      </c>
      <c r="AH2152" s="180">
        <v>-375605.27979</v>
      </c>
      <c r="AI2152" s="128" t="s">
        <v>46</v>
      </c>
      <c r="AJ2152" s="128" t="s">
        <v>46</v>
      </c>
      <c r="AK2152" s="128" t="s">
        <v>46</v>
      </c>
    </row>
    <row r="2153" spans="1:37" ht="14.75" customHeight="1" x14ac:dyDescent="0.35">
      <c r="A2153" s="8"/>
      <c r="B2153" s="129">
        <v>10565506000100</v>
      </c>
      <c r="C2153" s="125" t="s">
        <v>10064</v>
      </c>
      <c r="D2153" s="122" t="s">
        <v>3393</v>
      </c>
      <c r="E2153" s="126" t="s">
        <v>7509</v>
      </c>
      <c r="F2153" s="126" t="s">
        <v>163</v>
      </c>
      <c r="G2153" s="126" t="s">
        <v>6644</v>
      </c>
      <c r="H2153" s="127" t="s">
        <v>46</v>
      </c>
      <c r="I2153" s="127" t="s">
        <v>46</v>
      </c>
      <c r="J2153" s="127" t="s">
        <v>46</v>
      </c>
      <c r="K2153" s="126" t="s">
        <v>215</v>
      </c>
      <c r="L2153" s="126" t="s">
        <v>215</v>
      </c>
      <c r="M2153" s="153">
        <v>4.0000000000000001E-3</v>
      </c>
      <c r="N2153" s="128" t="s">
        <v>46</v>
      </c>
      <c r="O2153" s="155">
        <v>40079</v>
      </c>
      <c r="P2153" s="153">
        <v>1.1904096297999999E-2</v>
      </c>
      <c r="Q2153" s="153">
        <v>0.10152426688000001</v>
      </c>
      <c r="R2153" s="153">
        <v>0.12949710925999999</v>
      </c>
      <c r="S2153" s="153">
        <v>0.25039664218999996</v>
      </c>
      <c r="T2153" s="153">
        <v>0.41392272297999999</v>
      </c>
      <c r="U2153" s="153">
        <v>0.97580136863000011</v>
      </c>
      <c r="V2153" s="153">
        <v>0.97978716821000011</v>
      </c>
      <c r="W2153" s="153">
        <v>0.97256778464000004</v>
      </c>
      <c r="X2153" s="153">
        <v>0.96928605696000003</v>
      </c>
      <c r="Y2153" s="153">
        <v>0.9683726799900001</v>
      </c>
      <c r="Z2153" s="153">
        <v>1.0137013307E-3</v>
      </c>
      <c r="AA2153" s="153">
        <v>2.1679160947000002E-3</v>
      </c>
      <c r="AB2153" s="178">
        <v>-5.8996777823000004</v>
      </c>
      <c r="AC2153" s="177">
        <v>-4.1080336652999998</v>
      </c>
      <c r="AD2153" s="153">
        <v>0</v>
      </c>
      <c r="AE2153" s="153">
        <v>-3.5437692393E-3</v>
      </c>
      <c r="AF2153" s="181">
        <v>4.1505379299999996</v>
      </c>
      <c r="AG2153" s="180">
        <v>5267730.1347000003</v>
      </c>
      <c r="AH2153" s="180">
        <v>-1713523.8999000001</v>
      </c>
      <c r="AI2153" s="128" t="s">
        <v>46</v>
      </c>
      <c r="AJ2153" s="128" t="s">
        <v>46</v>
      </c>
      <c r="AK2153" s="128" t="s">
        <v>46</v>
      </c>
    </row>
    <row r="2154" spans="1:37" ht="14.75" customHeight="1" x14ac:dyDescent="0.35">
      <c r="A2154" s="8"/>
      <c r="B2154" s="129">
        <v>36017273000196</v>
      </c>
      <c r="C2154" s="125" t="s">
        <v>10065</v>
      </c>
      <c r="D2154" s="122"/>
      <c r="E2154" s="126" t="s">
        <v>7509</v>
      </c>
      <c r="F2154" s="126" t="s">
        <v>163</v>
      </c>
      <c r="G2154" s="126" t="s">
        <v>6644</v>
      </c>
      <c r="H2154" s="127" t="s">
        <v>46</v>
      </c>
      <c r="I2154" s="127" t="s">
        <v>46</v>
      </c>
      <c r="J2154" s="127" t="s">
        <v>46</v>
      </c>
      <c r="K2154" s="126" t="s">
        <v>215</v>
      </c>
      <c r="L2154" s="126" t="s">
        <v>215</v>
      </c>
      <c r="M2154" s="153">
        <v>4.0000000000000001E-3</v>
      </c>
      <c r="N2154" s="128" t="s">
        <v>46</v>
      </c>
      <c r="O2154" s="155">
        <v>44117</v>
      </c>
      <c r="P2154" s="153">
        <v>1.1903194827E-2</v>
      </c>
      <c r="Q2154" s="153">
        <v>0.10054834838</v>
      </c>
      <c r="R2154" s="153">
        <v>0.12875300933</v>
      </c>
      <c r="S2154" s="153">
        <v>0.24984104160000001</v>
      </c>
      <c r="T2154" s="153">
        <v>0.41335025381999996</v>
      </c>
      <c r="U2154" s="153">
        <v>0.97572747332999998</v>
      </c>
      <c r="V2154" s="153">
        <v>0.97036880491999999</v>
      </c>
      <c r="W2154" s="153">
        <v>0.96697933848999995</v>
      </c>
      <c r="X2154" s="153">
        <v>0.96713532563000004</v>
      </c>
      <c r="Y2154" s="153">
        <v>0.96703338775999992</v>
      </c>
      <c r="Z2154" s="153">
        <v>1.1293258205E-3</v>
      </c>
      <c r="AA2154" s="153">
        <v>2.4022844401999999E-3</v>
      </c>
      <c r="AB2154" s="178">
        <v>-5.1620758662000004</v>
      </c>
      <c r="AC2154" s="177">
        <v>-3.0345630879000001</v>
      </c>
      <c r="AD2154" s="153">
        <v>0</v>
      </c>
      <c r="AE2154" s="153">
        <v>-7.0787521776000009E-4</v>
      </c>
      <c r="AF2154" s="181">
        <v>16.108338320000001</v>
      </c>
      <c r="AG2154" s="180">
        <v>85149.820330000002</v>
      </c>
      <c r="AH2154" s="180">
        <v>-65132.834779999997</v>
      </c>
      <c r="AI2154" s="128" t="s">
        <v>46</v>
      </c>
      <c r="AJ2154" s="128" t="s">
        <v>46</v>
      </c>
      <c r="AK2154" s="128" t="s">
        <v>46</v>
      </c>
    </row>
    <row r="2155" spans="1:37" ht="14.75" customHeight="1" x14ac:dyDescent="0.35">
      <c r="A2155" s="8"/>
      <c r="B2155" s="129">
        <v>10565542000165</v>
      </c>
      <c r="C2155" s="125" t="s">
        <v>10066</v>
      </c>
      <c r="D2155" s="122" t="s">
        <v>3393</v>
      </c>
      <c r="E2155" s="126" t="s">
        <v>7509</v>
      </c>
      <c r="F2155" s="126" t="s">
        <v>163</v>
      </c>
      <c r="G2155" s="126" t="s">
        <v>6644</v>
      </c>
      <c r="H2155" s="127" t="s">
        <v>46</v>
      </c>
      <c r="I2155" s="127" t="s">
        <v>46</v>
      </c>
      <c r="J2155" s="127" t="s">
        <v>46</v>
      </c>
      <c r="K2155" s="126" t="s">
        <v>215</v>
      </c>
      <c r="L2155" s="126" t="s">
        <v>215</v>
      </c>
      <c r="M2155" s="153">
        <v>4.0000000000000001E-3</v>
      </c>
      <c r="N2155" s="128" t="s">
        <v>46</v>
      </c>
      <c r="O2155" s="155">
        <v>40072</v>
      </c>
      <c r="P2155" s="153">
        <v>1.181355269E-2</v>
      </c>
      <c r="Q2155" s="153">
        <v>0.10003726795000001</v>
      </c>
      <c r="R2155" s="153">
        <v>0.12822819951</v>
      </c>
      <c r="S2155" s="153">
        <v>0.24775427927999999</v>
      </c>
      <c r="T2155" s="153">
        <v>0.40959747083999998</v>
      </c>
      <c r="U2155" s="153">
        <v>0.96837933721000002</v>
      </c>
      <c r="V2155" s="153">
        <v>0.96543648623</v>
      </c>
      <c r="W2155" s="153">
        <v>0.96303783636999996</v>
      </c>
      <c r="X2155" s="153">
        <v>0.95905746320000007</v>
      </c>
      <c r="Y2155" s="153">
        <v>0.95825374771000005</v>
      </c>
      <c r="Z2155" s="153">
        <v>8.912589299699999E-4</v>
      </c>
      <c r="AA2155" s="153">
        <v>2.0447093614000002E-3</v>
      </c>
      <c r="AB2155" s="178">
        <v>-19.825310730000002</v>
      </c>
      <c r="AC2155" s="177">
        <v>-12.837092325</v>
      </c>
      <c r="AD2155" s="153">
        <v>0</v>
      </c>
      <c r="AE2155" s="153">
        <v>-1.6948242944000001E-5</v>
      </c>
      <c r="AF2155" s="181">
        <v>4.1144591300000002</v>
      </c>
      <c r="AG2155" s="180">
        <v>542127.55377</v>
      </c>
      <c r="AH2155" s="180">
        <v>-67058.553039999999</v>
      </c>
      <c r="AI2155" s="128" t="s">
        <v>46</v>
      </c>
      <c r="AJ2155" s="128" t="s">
        <v>46</v>
      </c>
      <c r="AK2155" s="128" t="s">
        <v>46</v>
      </c>
    </row>
    <row r="2156" spans="1:37" ht="14.75" customHeight="1" x14ac:dyDescent="0.35">
      <c r="A2156" s="8"/>
      <c r="B2156" s="129">
        <v>2543811000164</v>
      </c>
      <c r="C2156" s="125" t="s">
        <v>10067</v>
      </c>
      <c r="D2156" s="122"/>
      <c r="E2156" s="126" t="s">
        <v>7509</v>
      </c>
      <c r="F2156" s="126" t="s">
        <v>163</v>
      </c>
      <c r="G2156" s="126" t="s">
        <v>3570</v>
      </c>
      <c r="H2156" s="127">
        <v>100</v>
      </c>
      <c r="I2156" s="127">
        <v>100</v>
      </c>
      <c r="J2156" s="127">
        <v>100</v>
      </c>
      <c r="K2156" s="126" t="s">
        <v>215</v>
      </c>
      <c r="L2156" s="126" t="s">
        <v>215</v>
      </c>
      <c r="M2156" s="153">
        <v>1.7500000000000002E-2</v>
      </c>
      <c r="N2156" s="128" t="s">
        <v>46</v>
      </c>
      <c r="O2156" s="155">
        <v>35964</v>
      </c>
      <c r="P2156" s="153">
        <v>1.0886079011000001E-2</v>
      </c>
      <c r="Q2156" s="153">
        <v>9.2113356640999997E-2</v>
      </c>
      <c r="R2156" s="153">
        <v>0.11595328682</v>
      </c>
      <c r="S2156" s="153">
        <v>0.22606019907</v>
      </c>
      <c r="T2156" s="153">
        <v>0.37309061265999999</v>
      </c>
      <c r="U2156" s="153">
        <v>0.89235255935000002</v>
      </c>
      <c r="V2156" s="153">
        <v>0.88896465472000008</v>
      </c>
      <c r="W2156" s="153">
        <v>0.8708490245199999</v>
      </c>
      <c r="X2156" s="153">
        <v>0.87507962197</v>
      </c>
      <c r="Y2156" s="153">
        <v>0.87284591156999991</v>
      </c>
      <c r="Z2156" s="153">
        <v>1.0353138277999999E-3</v>
      </c>
      <c r="AA2156" s="153">
        <v>4.9630092697000002E-3</v>
      </c>
      <c r="AB2156" s="178">
        <v>-30.085777092000001</v>
      </c>
      <c r="AC2156" s="177">
        <v>-5.5817646694</v>
      </c>
      <c r="AD2156" s="153">
        <v>0</v>
      </c>
      <c r="AE2156" s="153">
        <v>-1.7969028807E-2</v>
      </c>
      <c r="AF2156" s="181">
        <v>16.378910000000001</v>
      </c>
      <c r="AG2156" s="180">
        <v>667404.27867999999</v>
      </c>
      <c r="AH2156" s="180">
        <v>-36701.309600000001</v>
      </c>
      <c r="AI2156" s="128" t="s">
        <v>46</v>
      </c>
      <c r="AJ2156" s="128" t="s">
        <v>46</v>
      </c>
      <c r="AK2156" s="128" t="s">
        <v>46</v>
      </c>
    </row>
    <row r="2157" spans="1:37" ht="14.75" customHeight="1" x14ac:dyDescent="0.35">
      <c r="A2157" s="8"/>
      <c r="B2157" s="129">
        <v>222725000124</v>
      </c>
      <c r="C2157" s="125" t="s">
        <v>10068</v>
      </c>
      <c r="D2157" s="122" t="s">
        <v>3552</v>
      </c>
      <c r="E2157" s="126" t="s">
        <v>7509</v>
      </c>
      <c r="F2157" s="126" t="s">
        <v>163</v>
      </c>
      <c r="G2157" s="126" t="s">
        <v>4507</v>
      </c>
      <c r="H2157" s="127">
        <v>10000</v>
      </c>
      <c r="I2157" s="127">
        <v>500</v>
      </c>
      <c r="J2157" s="127">
        <v>1000</v>
      </c>
      <c r="K2157" s="126" t="s">
        <v>215</v>
      </c>
      <c r="L2157" s="126" t="s">
        <v>216</v>
      </c>
      <c r="M2157" s="153">
        <v>1.7500000000000002E-2</v>
      </c>
      <c r="N2157" s="128" t="s">
        <v>46</v>
      </c>
      <c r="O2157" s="155">
        <v>34613</v>
      </c>
      <c r="P2157" s="153">
        <v>1.0837822256000001E-2</v>
      </c>
      <c r="Q2157" s="153">
        <v>9.2158228676000001E-2</v>
      </c>
      <c r="R2157" s="153">
        <v>0.11583529781999999</v>
      </c>
      <c r="S2157" s="153">
        <v>0.22591096722000001</v>
      </c>
      <c r="T2157" s="153">
        <v>0.36937505436000001</v>
      </c>
      <c r="U2157" s="153">
        <v>0.88839686148999997</v>
      </c>
      <c r="V2157" s="153">
        <v>0.88939770431999998</v>
      </c>
      <c r="W2157" s="153">
        <v>0.86996288662999999</v>
      </c>
      <c r="X2157" s="153">
        <v>0.87450194509000001</v>
      </c>
      <c r="Y2157" s="153">
        <v>0.86415335871999999</v>
      </c>
      <c r="Z2157" s="153">
        <v>1.3625782983000001E-3</v>
      </c>
      <c r="AA2157" s="153">
        <v>5.7144195617000008E-3</v>
      </c>
      <c r="AB2157" s="178">
        <v>-15.185206690999999</v>
      </c>
      <c r="AC2157" s="177">
        <v>-3.1615504873</v>
      </c>
      <c r="AD2157" s="153">
        <v>0</v>
      </c>
      <c r="AE2157" s="153">
        <v>-9.2000002046999999E-3</v>
      </c>
      <c r="AF2157" s="181">
        <v>5713.1007400999997</v>
      </c>
      <c r="AG2157" s="180">
        <v>65138.698709999997</v>
      </c>
      <c r="AH2157" s="180">
        <v>-5162.99802</v>
      </c>
      <c r="AI2157" s="128" t="s">
        <v>46</v>
      </c>
      <c r="AJ2157" s="128" t="s">
        <v>46</v>
      </c>
      <c r="AK2157" s="128" t="s">
        <v>46</v>
      </c>
    </row>
    <row r="2158" spans="1:37" ht="14.75" customHeight="1" x14ac:dyDescent="0.35">
      <c r="A2158" s="8"/>
      <c r="B2158" s="129">
        <v>6095438000187</v>
      </c>
      <c r="C2158" s="125" t="s">
        <v>10069</v>
      </c>
      <c r="D2158" s="122" t="s">
        <v>3394</v>
      </c>
      <c r="E2158" s="126" t="s">
        <v>7509</v>
      </c>
      <c r="F2158" s="126" t="s">
        <v>163</v>
      </c>
      <c r="G2158" s="126" t="s">
        <v>3566</v>
      </c>
      <c r="H2158" s="127">
        <v>300000</v>
      </c>
      <c r="I2158" s="127">
        <v>100</v>
      </c>
      <c r="J2158" s="127">
        <v>100</v>
      </c>
      <c r="K2158" s="126" t="s">
        <v>215</v>
      </c>
      <c r="L2158" s="126" t="s">
        <v>216</v>
      </c>
      <c r="M2158" s="153">
        <v>3.0000000000000001E-3</v>
      </c>
      <c r="N2158" s="128" t="s">
        <v>46</v>
      </c>
      <c r="O2158" s="155">
        <v>38223</v>
      </c>
      <c r="P2158" s="153">
        <v>1.2114815591999999E-2</v>
      </c>
      <c r="Q2158" s="153">
        <v>0.10401463546</v>
      </c>
      <c r="R2158" s="153">
        <v>0.13201623670000001</v>
      </c>
      <c r="S2158" s="153">
        <v>0.26171160804999999</v>
      </c>
      <c r="T2158" s="153">
        <v>0.42976091967999996</v>
      </c>
      <c r="U2158" s="153">
        <v>0.99307442912999999</v>
      </c>
      <c r="V2158" s="153">
        <v>1.0038211381000002</v>
      </c>
      <c r="W2158" s="153">
        <v>0.99148729724999995</v>
      </c>
      <c r="X2158" s="153">
        <v>1.0130863193999999</v>
      </c>
      <c r="Y2158" s="153">
        <v>1.0054261591</v>
      </c>
      <c r="Z2158" s="153">
        <v>1.3575727990000001E-3</v>
      </c>
      <c r="AA2158" s="153">
        <v>3.9296519951999998E-3</v>
      </c>
      <c r="AB2158" s="178">
        <v>-1.0036022559</v>
      </c>
      <c r="AC2158" s="177">
        <v>7.3813998180999998E-2</v>
      </c>
      <c r="AD2158" s="153">
        <v>0</v>
      </c>
      <c r="AE2158" s="153">
        <v>-7.9078480835000006E-3</v>
      </c>
      <c r="AF2158" s="181">
        <v>859.77653599999996</v>
      </c>
      <c r="AG2158" s="180">
        <v>273553.08308999997</v>
      </c>
      <c r="AH2158" s="180">
        <v>11336.40394</v>
      </c>
      <c r="AI2158" s="128" t="s">
        <v>46</v>
      </c>
      <c r="AJ2158" s="128" t="s">
        <v>46</v>
      </c>
      <c r="AK2158" s="128" t="s">
        <v>46</v>
      </c>
    </row>
    <row r="2159" spans="1:37" ht="14.75" customHeight="1" x14ac:dyDescent="0.35">
      <c r="A2159" s="8"/>
      <c r="B2159" s="129">
        <v>17138474000105</v>
      </c>
      <c r="C2159" s="125" t="s">
        <v>10070</v>
      </c>
      <c r="D2159" s="122"/>
      <c r="E2159" s="126" t="s">
        <v>7509</v>
      </c>
      <c r="F2159" s="126" t="s">
        <v>163</v>
      </c>
      <c r="G2159" s="126" t="s">
        <v>3566</v>
      </c>
      <c r="H2159" s="127">
        <v>300000</v>
      </c>
      <c r="I2159" s="127">
        <v>0.01</v>
      </c>
      <c r="J2159" s="127">
        <v>0.01</v>
      </c>
      <c r="K2159" s="126" t="s">
        <v>215</v>
      </c>
      <c r="L2159" s="126" t="s">
        <v>216</v>
      </c>
      <c r="M2159" s="153">
        <v>3.0000000000000001E-3</v>
      </c>
      <c r="N2159" s="128" t="s">
        <v>10071</v>
      </c>
      <c r="O2159" s="155">
        <v>41355</v>
      </c>
      <c r="P2159" s="153">
        <v>1.5014784004999998E-2</v>
      </c>
      <c r="Q2159" s="153">
        <v>0.10765326962999999</v>
      </c>
      <c r="R2159" s="153">
        <v>0.12608435980999999</v>
      </c>
      <c r="S2159" s="153">
        <v>0.26251348943000002</v>
      </c>
      <c r="T2159" s="153">
        <v>0.41172416151000002</v>
      </c>
      <c r="U2159" s="153">
        <v>1.2307903442999999</v>
      </c>
      <c r="V2159" s="153">
        <v>1.0389367531</v>
      </c>
      <c r="W2159" s="153">
        <v>0.94693686365000007</v>
      </c>
      <c r="X2159" s="153">
        <v>1.0161904043000001</v>
      </c>
      <c r="Y2159" s="153">
        <v>0.96322914295000006</v>
      </c>
      <c r="Z2159" s="153">
        <v>1.5608647783E-2</v>
      </c>
      <c r="AA2159" s="153">
        <v>8.2647696374000008E-3</v>
      </c>
      <c r="AB2159" s="178">
        <v>-0.39470441561000003</v>
      </c>
      <c r="AC2159" s="177">
        <v>0.27061865628999998</v>
      </c>
      <c r="AD2159" s="153">
        <v>-9.4064929463000008E-3</v>
      </c>
      <c r="AE2159" s="153">
        <v>-1.5778764000999999E-2</v>
      </c>
      <c r="AF2159" s="181">
        <v>40.023078499999997</v>
      </c>
      <c r="AG2159" s="180">
        <v>617210.77102999995</v>
      </c>
      <c r="AH2159" s="180">
        <v>-133986.76457999999</v>
      </c>
      <c r="AI2159" s="128" t="s">
        <v>46</v>
      </c>
      <c r="AJ2159" s="128" t="s">
        <v>46</v>
      </c>
      <c r="AK2159" s="128" t="s">
        <v>46</v>
      </c>
    </row>
    <row r="2160" spans="1:37" ht="14.75" customHeight="1" x14ac:dyDescent="0.35">
      <c r="A2160" s="8"/>
      <c r="B2160" s="129">
        <v>13198960000150</v>
      </c>
      <c r="C2160" s="125" t="s">
        <v>10072</v>
      </c>
      <c r="D2160" s="122" t="s">
        <v>3393</v>
      </c>
      <c r="E2160" s="126" t="s">
        <v>7509</v>
      </c>
      <c r="F2160" s="126" t="s">
        <v>163</v>
      </c>
      <c r="G2160" s="126" t="s">
        <v>4507</v>
      </c>
      <c r="H2160" s="127">
        <v>30000</v>
      </c>
      <c r="I2160" s="127">
        <v>500</v>
      </c>
      <c r="J2160" s="127">
        <v>3000</v>
      </c>
      <c r="K2160" s="126" t="s">
        <v>215</v>
      </c>
      <c r="L2160" s="126" t="s">
        <v>216</v>
      </c>
      <c r="M2160" s="153">
        <v>0.01</v>
      </c>
      <c r="N2160" s="128" t="s">
        <v>46</v>
      </c>
      <c r="O2160" s="155">
        <v>40682</v>
      </c>
      <c r="P2160" s="153">
        <v>1.4375185888999999E-2</v>
      </c>
      <c r="Q2160" s="153">
        <v>0.10181686751999999</v>
      </c>
      <c r="R2160" s="153">
        <v>0.11815854107</v>
      </c>
      <c r="S2160" s="153">
        <v>0.24477507816999999</v>
      </c>
      <c r="T2160" s="153">
        <v>0.38215247230999999</v>
      </c>
      <c r="U2160" s="153">
        <v>1.1783612727000001</v>
      </c>
      <c r="V2160" s="153">
        <v>0.98261098913</v>
      </c>
      <c r="W2160" s="153">
        <v>0.88741124167999996</v>
      </c>
      <c r="X2160" s="153">
        <v>0.94752496790999996</v>
      </c>
      <c r="Y2160" s="153">
        <v>0.89404614252000003</v>
      </c>
      <c r="Z2160" s="153">
        <v>1.5614863670000001E-2</v>
      </c>
      <c r="AA2160" s="153">
        <v>8.1891486288000002E-3</v>
      </c>
      <c r="AB2160" s="178">
        <v>-0.84589572160000004</v>
      </c>
      <c r="AC2160" s="177">
        <v>-0.66735016925000001</v>
      </c>
      <c r="AD2160" s="153">
        <v>-9.4660309363999995E-3</v>
      </c>
      <c r="AE2160" s="153">
        <v>-1.5816169540000001E-2</v>
      </c>
      <c r="AF2160" s="181">
        <v>34.536872700000004</v>
      </c>
      <c r="AG2160" s="180">
        <v>365540.85060000001</v>
      </c>
      <c r="AH2160" s="180">
        <v>-50792.16749</v>
      </c>
      <c r="AI2160" s="128" t="s">
        <v>46</v>
      </c>
      <c r="AJ2160" s="128" t="s">
        <v>46</v>
      </c>
      <c r="AK2160" s="128" t="s">
        <v>46</v>
      </c>
    </row>
    <row r="2161" spans="1:37" ht="14.75" customHeight="1" x14ac:dyDescent="0.35">
      <c r="A2161" s="8"/>
      <c r="B2161" s="129">
        <v>53561905000105</v>
      </c>
      <c r="C2161" s="125" t="s">
        <v>10073</v>
      </c>
      <c r="D2161" s="122"/>
      <c r="E2161" s="126" t="s">
        <v>7509</v>
      </c>
      <c r="F2161" s="126" t="s">
        <v>163</v>
      </c>
      <c r="G2161" s="126" t="s">
        <v>3566</v>
      </c>
      <c r="H2161" s="127">
        <v>100</v>
      </c>
      <c r="I2161" s="127">
        <v>100</v>
      </c>
      <c r="J2161" s="127">
        <v>100</v>
      </c>
      <c r="K2161" s="126" t="s">
        <v>7615</v>
      </c>
      <c r="L2161" s="126" t="s">
        <v>220</v>
      </c>
      <c r="M2161" s="153">
        <v>6.9999999999999993E-3</v>
      </c>
      <c r="N2161" s="128" t="s">
        <v>46</v>
      </c>
      <c r="O2161" s="155">
        <v>45322</v>
      </c>
      <c r="P2161" s="153">
        <v>1.1514746956999999E-2</v>
      </c>
      <c r="Q2161" s="153">
        <v>0.10779485611</v>
      </c>
      <c r="R2161" s="153">
        <v>0.13070794547</v>
      </c>
      <c r="S2161" s="153" t="s">
        <v>46</v>
      </c>
      <c r="T2161" s="153" t="s">
        <v>46</v>
      </c>
      <c r="U2161" s="153">
        <v>0.94388566410999997</v>
      </c>
      <c r="V2161" s="153">
        <v>1.0403031713999999</v>
      </c>
      <c r="W2161" s="153">
        <v>0.98166158054999997</v>
      </c>
      <c r="X2161" s="153" t="s">
        <v>46</v>
      </c>
      <c r="Y2161" s="153" t="s">
        <v>46</v>
      </c>
      <c r="Z2161" s="153">
        <v>4.0318215447999999E-3</v>
      </c>
      <c r="AA2161" s="153">
        <v>7.5864074529000004E-3</v>
      </c>
      <c r="AB2161" s="178">
        <v>-0.55390337761999997</v>
      </c>
      <c r="AC2161" s="177">
        <v>-1.3440486905E-2</v>
      </c>
      <c r="AD2161" s="153">
        <v>-1.8118589626000001E-3</v>
      </c>
      <c r="AE2161" s="153">
        <v>-7.5236056914000007E-3</v>
      </c>
      <c r="AF2161" s="181">
        <v>12.1167196</v>
      </c>
      <c r="AG2161" s="180">
        <v>1612969.8019999999</v>
      </c>
      <c r="AH2161" s="180">
        <v>262001.25930000001</v>
      </c>
      <c r="AI2161" s="128" t="s">
        <v>46</v>
      </c>
      <c r="AJ2161" s="128" t="s">
        <v>46</v>
      </c>
      <c r="AK2161" s="128" t="s">
        <v>46</v>
      </c>
    </row>
    <row r="2162" spans="1:37" ht="14.75" customHeight="1" x14ac:dyDescent="0.35">
      <c r="A2162" s="8"/>
      <c r="B2162" s="129">
        <v>36233904000104</v>
      </c>
      <c r="C2162" s="125" t="s">
        <v>10074</v>
      </c>
      <c r="D2162" s="122"/>
      <c r="E2162" s="126" t="s">
        <v>7509</v>
      </c>
      <c r="F2162" s="126" t="s">
        <v>163</v>
      </c>
      <c r="G2162" s="126" t="s">
        <v>3566</v>
      </c>
      <c r="H2162" s="127">
        <v>100</v>
      </c>
      <c r="I2162" s="127">
        <v>100</v>
      </c>
      <c r="J2162" s="127">
        <v>100</v>
      </c>
      <c r="K2162" s="126" t="s">
        <v>215</v>
      </c>
      <c r="L2162" s="126" t="s">
        <v>216</v>
      </c>
      <c r="M2162" s="153">
        <v>4.0000000000000001E-3</v>
      </c>
      <c r="N2162" s="128" t="s">
        <v>46</v>
      </c>
      <c r="O2162" s="155">
        <v>44253</v>
      </c>
      <c r="P2162" s="153">
        <v>1.203449927E-2</v>
      </c>
      <c r="Q2162" s="153">
        <v>0.10344065019</v>
      </c>
      <c r="R2162" s="153">
        <v>0.13124956055000001</v>
      </c>
      <c r="S2162" s="153">
        <v>0.25998821440000003</v>
      </c>
      <c r="T2162" s="153">
        <v>0.42680084201000001</v>
      </c>
      <c r="U2162" s="153">
        <v>0.98649074776000001</v>
      </c>
      <c r="V2162" s="153">
        <v>0.99828173935999998</v>
      </c>
      <c r="W2162" s="153">
        <v>0.98572929590000002</v>
      </c>
      <c r="X2162" s="153">
        <v>1.006415058</v>
      </c>
      <c r="Y2162" s="153">
        <v>0.99850105406</v>
      </c>
      <c r="Z2162" s="153">
        <v>1.3482385391999998E-3</v>
      </c>
      <c r="AA2162" s="153">
        <v>3.0951603672E-3</v>
      </c>
      <c r="AB2162" s="178">
        <v>-1.7003144654</v>
      </c>
      <c r="AC2162" s="177">
        <v>0.15056278252999999</v>
      </c>
      <c r="AD2162" s="153">
        <v>0</v>
      </c>
      <c r="AE2162" s="153">
        <v>-1.222320506E-3</v>
      </c>
      <c r="AF2162" s="181">
        <v>16.214484800000001</v>
      </c>
      <c r="AG2162" s="180">
        <v>1156532.8858</v>
      </c>
      <c r="AH2162" s="180">
        <v>-95670.52248</v>
      </c>
      <c r="AI2162" s="128" t="s">
        <v>46</v>
      </c>
      <c r="AJ2162" s="128" t="s">
        <v>46</v>
      </c>
      <c r="AK2162" s="128" t="s">
        <v>46</v>
      </c>
    </row>
    <row r="2163" spans="1:37" ht="14.75" customHeight="1" x14ac:dyDescent="0.35">
      <c r="A2163" s="8"/>
      <c r="B2163" s="129">
        <v>832696000112</v>
      </c>
      <c r="C2163" s="125" t="s">
        <v>10075</v>
      </c>
      <c r="D2163" s="122"/>
      <c r="E2163" s="126" t="s">
        <v>7509</v>
      </c>
      <c r="F2163" s="126" t="s">
        <v>163</v>
      </c>
      <c r="G2163" s="126" t="s">
        <v>3566</v>
      </c>
      <c r="H2163" s="127">
        <v>200000</v>
      </c>
      <c r="I2163" s="127">
        <v>1000</v>
      </c>
      <c r="J2163" s="127">
        <v>1000</v>
      </c>
      <c r="K2163" s="126" t="s">
        <v>215</v>
      </c>
      <c r="L2163" s="126" t="s">
        <v>216</v>
      </c>
      <c r="M2163" s="153">
        <v>5.0000000000000001E-3</v>
      </c>
      <c r="N2163" s="128" t="s">
        <v>46</v>
      </c>
      <c r="O2163" s="155">
        <v>34974</v>
      </c>
      <c r="P2163" s="153">
        <v>1.1830038366999999E-2</v>
      </c>
      <c r="Q2163" s="153">
        <v>0.10184002983</v>
      </c>
      <c r="R2163" s="153">
        <v>0.12900451239999999</v>
      </c>
      <c r="S2163" s="153">
        <v>0.25497800642000001</v>
      </c>
      <c r="T2163" s="153">
        <v>0.42069038005999998</v>
      </c>
      <c r="U2163" s="153">
        <v>0.96973069948000001</v>
      </c>
      <c r="V2163" s="153">
        <v>0.98283452321999998</v>
      </c>
      <c r="W2163" s="153">
        <v>0.96886821291000003</v>
      </c>
      <c r="X2163" s="153">
        <v>0.98702052984999999</v>
      </c>
      <c r="Y2163" s="153">
        <v>0.9842056214199999</v>
      </c>
      <c r="Z2163" s="153">
        <v>1.3450492926999999E-3</v>
      </c>
      <c r="AA2163" s="153">
        <v>7.6340364113000004E-3</v>
      </c>
      <c r="AB2163" s="178">
        <v>-3.7030862064000001</v>
      </c>
      <c r="AC2163" s="177">
        <v>-0.27086436235</v>
      </c>
      <c r="AD2163" s="153">
        <v>0</v>
      </c>
      <c r="AE2163" s="153">
        <v>-1.3917725693E-2</v>
      </c>
      <c r="AF2163" s="181">
        <v>49497.759658000003</v>
      </c>
      <c r="AG2163" s="180">
        <v>21990.571039999999</v>
      </c>
      <c r="AH2163" s="180">
        <v>-1095.5873999999999</v>
      </c>
      <c r="AI2163" s="128" t="s">
        <v>46</v>
      </c>
      <c r="AJ2163" s="128" t="s">
        <v>46</v>
      </c>
      <c r="AK2163" s="128" t="s">
        <v>46</v>
      </c>
    </row>
    <row r="2164" spans="1:37" ht="14.75" customHeight="1" x14ac:dyDescent="0.35">
      <c r="A2164" s="8"/>
      <c r="B2164" s="129">
        <v>9075440000182</v>
      </c>
      <c r="C2164" s="125" t="s">
        <v>10076</v>
      </c>
      <c r="D2164" s="122" t="s">
        <v>3393</v>
      </c>
      <c r="E2164" s="126" t="s">
        <v>7509</v>
      </c>
      <c r="F2164" s="126" t="s">
        <v>163</v>
      </c>
      <c r="G2164" s="126" t="s">
        <v>6644</v>
      </c>
      <c r="H2164" s="127">
        <v>25000</v>
      </c>
      <c r="I2164" s="127">
        <v>250</v>
      </c>
      <c r="J2164" s="127">
        <v>2500</v>
      </c>
      <c r="K2164" s="126" t="s">
        <v>215</v>
      </c>
      <c r="L2164" s="126" t="s">
        <v>215</v>
      </c>
      <c r="M2164" s="153">
        <v>3.4999999999999996E-3</v>
      </c>
      <c r="N2164" s="128" t="s">
        <v>46</v>
      </c>
      <c r="O2164" s="155">
        <v>39469</v>
      </c>
      <c r="P2164" s="153">
        <v>1.1836870754999999E-2</v>
      </c>
      <c r="Q2164" s="153">
        <v>0.10099834157</v>
      </c>
      <c r="R2164" s="153">
        <v>0.12914014108999999</v>
      </c>
      <c r="S2164" s="153">
        <v>0.24967552575999999</v>
      </c>
      <c r="T2164" s="153">
        <v>0.41323181265000003</v>
      </c>
      <c r="U2164" s="153">
        <v>0.97029076329000008</v>
      </c>
      <c r="V2164" s="153">
        <v>0.97471158489000009</v>
      </c>
      <c r="W2164" s="153">
        <v>0.96988683100000006</v>
      </c>
      <c r="X2164" s="153">
        <v>0.96649461334999998</v>
      </c>
      <c r="Y2164" s="153">
        <v>0.96675629449</v>
      </c>
      <c r="Z2164" s="153">
        <v>9.147633535499999E-4</v>
      </c>
      <c r="AA2164" s="153">
        <v>2.0487114732999998E-3</v>
      </c>
      <c r="AB2164" s="178">
        <v>-10.827806394</v>
      </c>
      <c r="AC2164" s="177">
        <v>-7.0042455766999998</v>
      </c>
      <c r="AD2164" s="153">
        <v>0</v>
      </c>
      <c r="AE2164" s="153">
        <v>-2.8578872022000002E-3</v>
      </c>
      <c r="AF2164" s="181">
        <v>49.056835300000003</v>
      </c>
      <c r="AG2164" s="180">
        <v>349738.23372000002</v>
      </c>
      <c r="AH2164" s="180">
        <v>-19849.485929999999</v>
      </c>
      <c r="AI2164" s="128" t="s">
        <v>46</v>
      </c>
      <c r="AJ2164" s="128" t="s">
        <v>46</v>
      </c>
      <c r="AK2164" s="128" t="s">
        <v>46</v>
      </c>
    </row>
    <row r="2165" spans="1:37" ht="14.75" customHeight="1" x14ac:dyDescent="0.35">
      <c r="A2165" s="8"/>
      <c r="B2165" s="129">
        <v>34246534000114</v>
      </c>
      <c r="C2165" s="125" t="s">
        <v>10077</v>
      </c>
      <c r="D2165" s="122"/>
      <c r="E2165" s="126" t="s">
        <v>7509</v>
      </c>
      <c r="F2165" s="126" t="s">
        <v>163</v>
      </c>
      <c r="G2165" s="126" t="s">
        <v>3566</v>
      </c>
      <c r="H2165" s="127">
        <v>100</v>
      </c>
      <c r="I2165" s="127">
        <v>100</v>
      </c>
      <c r="J2165" s="127">
        <v>100</v>
      </c>
      <c r="K2165" s="126" t="s">
        <v>7601</v>
      </c>
      <c r="L2165" s="126" t="s">
        <v>214</v>
      </c>
      <c r="M2165" s="153">
        <v>5.0000000000000001E-3</v>
      </c>
      <c r="N2165" s="128" t="s">
        <v>46</v>
      </c>
      <c r="O2165" s="155">
        <v>43972</v>
      </c>
      <c r="P2165" s="153">
        <v>9.8763297938000011E-3</v>
      </c>
      <c r="Q2165" s="153">
        <v>0.11074347927</v>
      </c>
      <c r="R2165" s="153">
        <v>0.13293702072999999</v>
      </c>
      <c r="S2165" s="153">
        <v>0.28065826135999999</v>
      </c>
      <c r="T2165" s="153">
        <v>0.40681621730000006</v>
      </c>
      <c r="U2165" s="153">
        <v>0.80958149938000001</v>
      </c>
      <c r="V2165" s="153">
        <v>1.0687596501000001</v>
      </c>
      <c r="W2165" s="153">
        <v>0.99840270170000001</v>
      </c>
      <c r="X2165" s="153">
        <v>1.0864288638999999</v>
      </c>
      <c r="Y2165" s="153">
        <v>0.95174700188000005</v>
      </c>
      <c r="Z2165" s="153">
        <v>6.3701987789000006E-3</v>
      </c>
      <c r="AA2165" s="153">
        <v>9.847954252599999E-3</v>
      </c>
      <c r="AB2165" s="178">
        <v>-2.6824994426999999E-2</v>
      </c>
      <c r="AC2165" s="177">
        <v>0.66661109097000004</v>
      </c>
      <c r="AD2165" s="153">
        <v>-3.7220796891000003E-3</v>
      </c>
      <c r="AE2165" s="153">
        <v>-1.1893680663999999E-2</v>
      </c>
      <c r="AF2165" s="181">
        <v>17.011696499999999</v>
      </c>
      <c r="AG2165" s="180">
        <v>597188.26566000003</v>
      </c>
      <c r="AH2165" s="180">
        <v>-81004.502179999996</v>
      </c>
      <c r="AI2165" s="128" t="s">
        <v>46</v>
      </c>
      <c r="AJ2165" s="128" t="s">
        <v>46</v>
      </c>
      <c r="AK2165" s="128" t="s">
        <v>46</v>
      </c>
    </row>
    <row r="2166" spans="1:37" ht="14.75" customHeight="1" x14ac:dyDescent="0.35">
      <c r="A2166" s="8"/>
      <c r="B2166" s="129">
        <v>13455174000190</v>
      </c>
      <c r="C2166" s="125" t="s">
        <v>10078</v>
      </c>
      <c r="D2166" s="122" t="s">
        <v>3394</v>
      </c>
      <c r="E2166" s="126" t="s">
        <v>7509</v>
      </c>
      <c r="F2166" s="126" t="s">
        <v>114</v>
      </c>
      <c r="G2166" s="126" t="s">
        <v>167</v>
      </c>
      <c r="H2166" s="127">
        <v>100</v>
      </c>
      <c r="I2166" s="127">
        <v>100</v>
      </c>
      <c r="J2166" s="127">
        <v>100</v>
      </c>
      <c r="K2166" s="126" t="s">
        <v>216</v>
      </c>
      <c r="L2166" s="126" t="s">
        <v>223</v>
      </c>
      <c r="M2166" s="153">
        <v>1.1000000000000001E-2</v>
      </c>
      <c r="N2166" s="128" t="s">
        <v>46</v>
      </c>
      <c r="O2166" s="155">
        <v>40836</v>
      </c>
      <c r="P2166" s="153">
        <v>3.4780920106999999E-2</v>
      </c>
      <c r="Q2166" s="153">
        <v>0.24281514195000001</v>
      </c>
      <c r="R2166" s="153">
        <v>0.16107477332999998</v>
      </c>
      <c r="S2166" s="153">
        <v>0.38760319892</v>
      </c>
      <c r="T2166" s="153">
        <v>0.57563956517999992</v>
      </c>
      <c r="U2166" s="153">
        <v>2.8510580384999997</v>
      </c>
      <c r="V2166" s="153">
        <v>2.3433526547999999</v>
      </c>
      <c r="W2166" s="153">
        <v>1.2097268914999999</v>
      </c>
      <c r="X2166" s="153">
        <v>1.500412997</v>
      </c>
      <c r="Y2166" s="153">
        <v>1.3467094158000001</v>
      </c>
      <c r="Z2166" s="153">
        <v>0.13834627430999999</v>
      </c>
      <c r="AA2166" s="153">
        <v>0.20375225234</v>
      </c>
      <c r="AB2166" s="178">
        <v>0.25009523895000002</v>
      </c>
      <c r="AC2166" s="177">
        <v>9.8035841240999996E-2</v>
      </c>
      <c r="AD2166" s="153">
        <v>-9.7206182437999999E-2</v>
      </c>
      <c r="AE2166" s="153">
        <v>-0.48125940618999996</v>
      </c>
      <c r="AF2166" s="181">
        <v>35.011546699999997</v>
      </c>
      <c r="AG2166" s="180">
        <v>477558.87306999997</v>
      </c>
      <c r="AH2166" s="180">
        <v>171800.15948</v>
      </c>
      <c r="AI2166" s="128" t="s">
        <v>46</v>
      </c>
      <c r="AJ2166" s="128" t="s">
        <v>46</v>
      </c>
      <c r="AK2166" s="128" t="s">
        <v>46</v>
      </c>
    </row>
    <row r="2167" spans="1:37" ht="14.75" customHeight="1" x14ac:dyDescent="0.35">
      <c r="A2167" s="8"/>
      <c r="B2167" s="129">
        <v>1615744000183</v>
      </c>
      <c r="C2167" s="125" t="s">
        <v>10079</v>
      </c>
      <c r="D2167" s="122" t="s">
        <v>3394</v>
      </c>
      <c r="E2167" s="126" t="s">
        <v>7509</v>
      </c>
      <c r="F2167" s="126" t="s">
        <v>163</v>
      </c>
      <c r="G2167" s="126" t="s">
        <v>3570</v>
      </c>
      <c r="H2167" s="127">
        <v>1</v>
      </c>
      <c r="I2167" s="127">
        <v>1</v>
      </c>
      <c r="J2167" s="127">
        <v>1</v>
      </c>
      <c r="K2167" s="126" t="s">
        <v>216</v>
      </c>
      <c r="L2167" s="126" t="s">
        <v>216</v>
      </c>
      <c r="M2167" s="153">
        <v>3.0000000000000001E-3</v>
      </c>
      <c r="N2167" s="128" t="s">
        <v>46</v>
      </c>
      <c r="O2167" s="155">
        <v>35761</v>
      </c>
      <c r="P2167" s="153">
        <v>1.2434987555000001E-2</v>
      </c>
      <c r="Q2167" s="153">
        <v>0.10769894999</v>
      </c>
      <c r="R2167" s="153">
        <v>0.13412629096000001</v>
      </c>
      <c r="S2167" s="153">
        <v>0.27563713436999998</v>
      </c>
      <c r="T2167" s="153">
        <v>0.45123982796999995</v>
      </c>
      <c r="U2167" s="153">
        <v>1.0193195326</v>
      </c>
      <c r="V2167" s="153">
        <v>1.0393776037</v>
      </c>
      <c r="W2167" s="153">
        <v>1.0073345297</v>
      </c>
      <c r="X2167" s="153">
        <v>1.0669920682</v>
      </c>
      <c r="Y2167" s="153">
        <v>1.0556760893999999</v>
      </c>
      <c r="Z2167" s="153">
        <v>1.7706535775000001E-3</v>
      </c>
      <c r="AA2167" s="153">
        <v>4.9434903453000004E-3</v>
      </c>
      <c r="AB2167" s="178">
        <v>0.58985554890000003</v>
      </c>
      <c r="AC2167" s="177">
        <v>0.22790581747999999</v>
      </c>
      <c r="AD2167" s="153">
        <v>-2.1294832172E-4</v>
      </c>
      <c r="AE2167" s="153">
        <v>-1.3946487388999999E-2</v>
      </c>
      <c r="AF2167" s="181">
        <v>363.21343039999999</v>
      </c>
      <c r="AG2167" s="180">
        <v>11090353.969000001</v>
      </c>
      <c r="AH2167" s="180">
        <v>861178.29182000004</v>
      </c>
      <c r="AI2167" s="128" t="s">
        <v>46</v>
      </c>
      <c r="AJ2167" s="128" t="s">
        <v>46</v>
      </c>
      <c r="AK2167" s="128" t="s">
        <v>46</v>
      </c>
    </row>
    <row r="2168" spans="1:37" ht="14.75" customHeight="1" x14ac:dyDescent="0.35">
      <c r="A2168" s="8"/>
      <c r="B2168" s="129">
        <v>20977663000178</v>
      </c>
      <c r="C2168" s="125" t="s">
        <v>10080</v>
      </c>
      <c r="D2168" s="122" t="s">
        <v>3393</v>
      </c>
      <c r="E2168" s="126" t="s">
        <v>7509</v>
      </c>
      <c r="F2168" s="126" t="s">
        <v>163</v>
      </c>
      <c r="G2168" s="126" t="s">
        <v>3566</v>
      </c>
      <c r="H2168" s="127">
        <v>600000</v>
      </c>
      <c r="I2168" s="127">
        <v>500</v>
      </c>
      <c r="J2168" s="127">
        <v>30000</v>
      </c>
      <c r="K2168" s="126" t="s">
        <v>215</v>
      </c>
      <c r="L2168" s="126" t="s">
        <v>216</v>
      </c>
      <c r="M2168" s="153">
        <v>5.0000000000000001E-3</v>
      </c>
      <c r="N2168" s="128" t="s">
        <v>46</v>
      </c>
      <c r="O2168" s="155">
        <v>42062</v>
      </c>
      <c r="P2168" s="153">
        <v>1.1985700189999999E-2</v>
      </c>
      <c r="Q2168" s="153">
        <v>0.10262869624</v>
      </c>
      <c r="R2168" s="153">
        <v>0.12929666575000001</v>
      </c>
      <c r="S2168" s="153">
        <v>0.25882674843999998</v>
      </c>
      <c r="T2168" s="153">
        <v>0.42604035871000001</v>
      </c>
      <c r="U2168" s="153">
        <v>0.9824905945400001</v>
      </c>
      <c r="V2168" s="153">
        <v>0.99044575992999995</v>
      </c>
      <c r="W2168" s="153">
        <v>0.97106238501000008</v>
      </c>
      <c r="X2168" s="153">
        <v>1.0019190202999999</v>
      </c>
      <c r="Y2168" s="153">
        <v>0.99672190252999993</v>
      </c>
      <c r="Z2168" s="153">
        <v>1.1466634632000001E-3</v>
      </c>
      <c r="AA2168" s="153">
        <v>3.0882449774999998E-3</v>
      </c>
      <c r="AB2168" s="178">
        <v>-5.1850267777000001</v>
      </c>
      <c r="AC2168" s="177">
        <v>-0.65275254391000004</v>
      </c>
      <c r="AD2168" s="153">
        <v>0</v>
      </c>
      <c r="AE2168" s="153">
        <v>-9.9795379760999996E-3</v>
      </c>
      <c r="AF2168" s="181">
        <v>25.9115094</v>
      </c>
      <c r="AG2168" s="180">
        <v>4197931.4439000003</v>
      </c>
      <c r="AH2168" s="180">
        <v>-733366.60835999995</v>
      </c>
      <c r="AI2168" s="128" t="s">
        <v>46</v>
      </c>
      <c r="AJ2168" s="128" t="s">
        <v>46</v>
      </c>
      <c r="AK2168" s="128" t="s">
        <v>46</v>
      </c>
    </row>
    <row r="2169" spans="1:37" ht="14.75" customHeight="1" x14ac:dyDescent="0.35">
      <c r="A2169" s="8"/>
      <c r="B2169" s="129">
        <v>9300207000156</v>
      </c>
      <c r="C2169" s="125" t="s">
        <v>10081</v>
      </c>
      <c r="D2169" s="122"/>
      <c r="E2169" s="126" t="s">
        <v>7509</v>
      </c>
      <c r="F2169" s="126" t="s">
        <v>163</v>
      </c>
      <c r="G2169" s="126" t="s">
        <v>3570</v>
      </c>
      <c r="H2169" s="127">
        <v>100</v>
      </c>
      <c r="I2169" s="127">
        <v>100</v>
      </c>
      <c r="J2169" s="127">
        <v>500</v>
      </c>
      <c r="K2169" s="126" t="s">
        <v>215</v>
      </c>
      <c r="L2169" s="126" t="s">
        <v>216</v>
      </c>
      <c r="M2169" s="153">
        <v>5.0000000000000001E-3</v>
      </c>
      <c r="N2169" s="128" t="s">
        <v>46</v>
      </c>
      <c r="O2169" s="155">
        <v>39517</v>
      </c>
      <c r="P2169" s="153">
        <v>1.2054781295000001E-2</v>
      </c>
      <c r="Q2169" s="153">
        <v>0.10328912375</v>
      </c>
      <c r="R2169" s="153">
        <v>0.13025425260000001</v>
      </c>
      <c r="S2169" s="153">
        <v>0.26267714634</v>
      </c>
      <c r="T2169" s="153">
        <v>0.43184905391999995</v>
      </c>
      <c r="U2169" s="153">
        <v>0.98815330383</v>
      </c>
      <c r="V2169" s="153">
        <v>0.99681939283999998</v>
      </c>
      <c r="W2169" s="153">
        <v>0.97825419124000002</v>
      </c>
      <c r="X2169" s="153">
        <v>1.0168239206</v>
      </c>
      <c r="Y2169" s="153">
        <v>1.0103113515</v>
      </c>
      <c r="Z2169" s="153">
        <v>1.1344675304999999E-3</v>
      </c>
      <c r="AA2169" s="153">
        <v>2.7246881976E-3</v>
      </c>
      <c r="AB2169" s="178">
        <v>-4.0068528788000002</v>
      </c>
      <c r="AC2169" s="177">
        <v>-0.43728013963000001</v>
      </c>
      <c r="AD2169" s="153">
        <v>0</v>
      </c>
      <c r="AE2169" s="153">
        <v>-9.7767381715999999E-3</v>
      </c>
      <c r="AF2169" s="181">
        <v>50.928334900000003</v>
      </c>
      <c r="AG2169" s="180">
        <v>10154249.675000001</v>
      </c>
      <c r="AH2169" s="180">
        <v>-670006.26636999997</v>
      </c>
      <c r="AI2169" s="128" t="s">
        <v>46</v>
      </c>
      <c r="AJ2169" s="128" t="s">
        <v>46</v>
      </c>
      <c r="AK2169" s="128" t="s">
        <v>46</v>
      </c>
    </row>
    <row r="2170" spans="1:37" ht="14.75" customHeight="1" x14ac:dyDescent="0.35">
      <c r="A2170" s="8"/>
      <c r="B2170" s="129">
        <v>4736006000182</v>
      </c>
      <c r="C2170" s="125" t="s">
        <v>10082</v>
      </c>
      <c r="D2170" s="122"/>
      <c r="E2170" s="126" t="s">
        <v>7509</v>
      </c>
      <c r="F2170" s="126" t="s">
        <v>114</v>
      </c>
      <c r="G2170" s="126" t="s">
        <v>115</v>
      </c>
      <c r="H2170" s="127">
        <v>100000</v>
      </c>
      <c r="I2170" s="127">
        <v>100</v>
      </c>
      <c r="J2170" s="127">
        <v>100</v>
      </c>
      <c r="K2170" s="126" t="s">
        <v>216</v>
      </c>
      <c r="L2170" s="126" t="s">
        <v>223</v>
      </c>
      <c r="M2170" s="153">
        <v>6.0000000000000001E-3</v>
      </c>
      <c r="N2170" s="128" t="s">
        <v>46</v>
      </c>
      <c r="O2170" s="155">
        <v>37201</v>
      </c>
      <c r="P2170" s="153">
        <v>2.5585004787000001E-2</v>
      </c>
      <c r="Q2170" s="153">
        <v>0.30065009370000001</v>
      </c>
      <c r="R2170" s="153">
        <v>0.13020604391000001</v>
      </c>
      <c r="S2170" s="153">
        <v>0.23521317951000001</v>
      </c>
      <c r="T2170" s="153">
        <v>0.23614466878000001</v>
      </c>
      <c r="U2170" s="153">
        <v>2.0972514050999997</v>
      </c>
      <c r="V2170" s="153">
        <v>2.901504369</v>
      </c>
      <c r="W2170" s="153">
        <v>0.97789212740999998</v>
      </c>
      <c r="X2170" s="153">
        <v>0.91051083320000004</v>
      </c>
      <c r="Y2170" s="153">
        <v>0.55246072052000006</v>
      </c>
      <c r="Z2170" s="153">
        <v>0.17526569379000001</v>
      </c>
      <c r="AA2170" s="153">
        <v>0.23113268489</v>
      </c>
      <c r="AB2170" s="178">
        <v>7.3227932726999997E-2</v>
      </c>
      <c r="AC2170" s="177">
        <v>5.8847326637E-2</v>
      </c>
      <c r="AD2170" s="153">
        <v>-0.1528028324</v>
      </c>
      <c r="AE2170" s="153">
        <v>-0.55915412772000006</v>
      </c>
      <c r="AF2170" s="181">
        <v>1034.3402046000001</v>
      </c>
      <c r="AG2170" s="180">
        <v>51190.673320000002</v>
      </c>
      <c r="AH2170" s="180">
        <v>-1560.8594700000001</v>
      </c>
      <c r="AI2170" s="128" t="s">
        <v>46</v>
      </c>
      <c r="AJ2170" s="128" t="s">
        <v>46</v>
      </c>
      <c r="AK2170" s="128" t="s">
        <v>46</v>
      </c>
    </row>
    <row r="2171" spans="1:37" ht="14.75" customHeight="1" x14ac:dyDescent="0.35">
      <c r="A2171" s="8"/>
      <c r="B2171" s="129">
        <v>4616277000102</v>
      </c>
      <c r="C2171" s="125" t="s">
        <v>10083</v>
      </c>
      <c r="D2171" s="122" t="s">
        <v>3395</v>
      </c>
      <c r="E2171" s="126" t="s">
        <v>7509</v>
      </c>
      <c r="F2171" s="126" t="s">
        <v>114</v>
      </c>
      <c r="G2171" s="126" t="s">
        <v>115</v>
      </c>
      <c r="H2171" s="127">
        <v>100</v>
      </c>
      <c r="I2171" s="127">
        <v>100</v>
      </c>
      <c r="J2171" s="127">
        <v>100</v>
      </c>
      <c r="K2171" s="126" t="s">
        <v>216</v>
      </c>
      <c r="L2171" s="126" t="s">
        <v>223</v>
      </c>
      <c r="M2171" s="153">
        <v>0.02</v>
      </c>
      <c r="N2171" s="128" t="s">
        <v>46</v>
      </c>
      <c r="O2171" s="155">
        <v>37196</v>
      </c>
      <c r="P2171" s="153">
        <v>2.4141722338999999E-2</v>
      </c>
      <c r="Q2171" s="153">
        <v>0.28586974183999997</v>
      </c>
      <c r="R2171" s="153">
        <v>0.11292068045</v>
      </c>
      <c r="S2171" s="153">
        <v>0.19820128877999998</v>
      </c>
      <c r="T2171" s="153">
        <v>0.18252633509999999</v>
      </c>
      <c r="U2171" s="153">
        <v>1.9789428032999998</v>
      </c>
      <c r="V2171" s="153">
        <v>2.7588626190000003</v>
      </c>
      <c r="W2171" s="153">
        <v>0.84807310875999997</v>
      </c>
      <c r="X2171" s="153">
        <v>0.76723770736999997</v>
      </c>
      <c r="Y2171" s="153">
        <v>0.42702056803999999</v>
      </c>
      <c r="Z2171" s="153">
        <v>0.17529848133000001</v>
      </c>
      <c r="AA2171" s="153">
        <v>0.23176025671</v>
      </c>
      <c r="AB2171" s="178">
        <v>-1.5549626529999999E-2</v>
      </c>
      <c r="AC2171" s="177">
        <v>-2.2161610562999999E-2</v>
      </c>
      <c r="AD2171" s="153">
        <v>-0.1561678094</v>
      </c>
      <c r="AE2171" s="153">
        <v>-0.56431396988000004</v>
      </c>
      <c r="AF2171" s="181">
        <v>662.24427379999997</v>
      </c>
      <c r="AG2171" s="180">
        <v>21756.163560000001</v>
      </c>
      <c r="AH2171" s="180">
        <v>-1401.5898400000001</v>
      </c>
      <c r="AI2171" s="128" t="s">
        <v>46</v>
      </c>
      <c r="AJ2171" s="128" t="s">
        <v>46</v>
      </c>
      <c r="AK2171" s="128" t="s">
        <v>46</v>
      </c>
    </row>
    <row r="2172" spans="1:37" ht="14.75" customHeight="1" x14ac:dyDescent="0.35">
      <c r="A2172" s="8"/>
      <c r="B2172" s="129">
        <v>16608611000157</v>
      </c>
      <c r="C2172" s="125" t="s">
        <v>10084</v>
      </c>
      <c r="D2172" s="122"/>
      <c r="E2172" s="126" t="s">
        <v>7509</v>
      </c>
      <c r="F2172" s="126" t="s">
        <v>163</v>
      </c>
      <c r="G2172" s="126" t="s">
        <v>6644</v>
      </c>
      <c r="H2172" s="127">
        <v>1000</v>
      </c>
      <c r="I2172" s="127">
        <v>1000</v>
      </c>
      <c r="J2172" s="127">
        <v>1000</v>
      </c>
      <c r="K2172" s="126" t="s">
        <v>215</v>
      </c>
      <c r="L2172" s="126" t="s">
        <v>215</v>
      </c>
      <c r="M2172" s="153">
        <v>5.0000000000000001E-3</v>
      </c>
      <c r="N2172" s="128" t="s">
        <v>46</v>
      </c>
      <c r="O2172" s="155">
        <v>41270</v>
      </c>
      <c r="P2172" s="153">
        <v>1.1899264612999999E-2</v>
      </c>
      <c r="Q2172" s="153">
        <v>0.10149298614999999</v>
      </c>
      <c r="R2172" s="153">
        <v>0.12983631279000002</v>
      </c>
      <c r="S2172" s="153">
        <v>0.25137381228</v>
      </c>
      <c r="T2172" s="153">
        <v>0.41615144139000004</v>
      </c>
      <c r="U2172" s="153">
        <v>0.97540530622999999</v>
      </c>
      <c r="V2172" s="153">
        <v>0.97948528508999999</v>
      </c>
      <c r="W2172" s="153">
        <v>0.97511531962999998</v>
      </c>
      <c r="X2172" s="153">
        <v>0.97306868492999998</v>
      </c>
      <c r="Y2172" s="153">
        <v>0.97358676923000009</v>
      </c>
      <c r="Z2172" s="153">
        <v>9.2322812922999997E-4</v>
      </c>
      <c r="AA2172" s="153">
        <v>2.2940367538999999E-3</v>
      </c>
      <c r="AB2172" s="178">
        <v>-8.3042310212999997</v>
      </c>
      <c r="AC2172" s="177">
        <v>-6.3424956189000001</v>
      </c>
      <c r="AD2172" s="153">
        <v>0</v>
      </c>
      <c r="AE2172" s="153">
        <v>-2.0770902607E-3</v>
      </c>
      <c r="AF2172" s="181">
        <v>30.755415500000002</v>
      </c>
      <c r="AG2172" s="180">
        <v>1642576.6492000001</v>
      </c>
      <c r="AH2172" s="180">
        <v>113922.38407</v>
      </c>
      <c r="AI2172" s="128" t="s">
        <v>46</v>
      </c>
      <c r="AJ2172" s="128" t="s">
        <v>46</v>
      </c>
      <c r="AK2172" s="128" t="s">
        <v>46</v>
      </c>
    </row>
    <row r="2173" spans="1:37" ht="14.75" customHeight="1" x14ac:dyDescent="0.35">
      <c r="A2173" s="8"/>
      <c r="B2173" s="129">
        <v>14504578000190</v>
      </c>
      <c r="C2173" s="125" t="s">
        <v>10085</v>
      </c>
      <c r="D2173" s="122" t="s">
        <v>3394</v>
      </c>
      <c r="E2173" s="126" t="s">
        <v>7509</v>
      </c>
      <c r="F2173" s="126" t="s">
        <v>163</v>
      </c>
      <c r="G2173" s="126" t="s">
        <v>4598</v>
      </c>
      <c r="H2173" s="127">
        <v>50000</v>
      </c>
      <c r="I2173" s="127">
        <v>1000</v>
      </c>
      <c r="J2173" s="127">
        <v>10000</v>
      </c>
      <c r="K2173" s="126" t="s">
        <v>215</v>
      </c>
      <c r="L2173" s="126" t="s">
        <v>216</v>
      </c>
      <c r="M2173" s="153">
        <v>2E-3</v>
      </c>
      <c r="N2173" s="128" t="s">
        <v>46</v>
      </c>
      <c r="O2173" s="155">
        <v>40906</v>
      </c>
      <c r="P2173" s="153">
        <v>5.1494600484E-3</v>
      </c>
      <c r="Q2173" s="153">
        <v>9.1972138390999991E-2</v>
      </c>
      <c r="R2173" s="153">
        <v>5.5909916504000005E-2</v>
      </c>
      <c r="S2173" s="153">
        <v>0.1122411039</v>
      </c>
      <c r="T2173" s="153">
        <v>0.23198785359999999</v>
      </c>
      <c r="U2173" s="153">
        <v>0.42211101431999998</v>
      </c>
      <c r="V2173" s="153">
        <v>0.88760179011999996</v>
      </c>
      <c r="W2173" s="153">
        <v>0.41990268307999995</v>
      </c>
      <c r="X2173" s="153">
        <v>0.43448560684999998</v>
      </c>
      <c r="Y2173" s="153">
        <v>0.54273584667999997</v>
      </c>
      <c r="Z2173" s="153">
        <v>4.9945620907999998E-2</v>
      </c>
      <c r="AA2173" s="153">
        <v>7.5123020725999995E-2</v>
      </c>
      <c r="AB2173" s="178">
        <v>-1.3485913901</v>
      </c>
      <c r="AC2173" s="177">
        <v>9.2526632664999997E-2</v>
      </c>
      <c r="AD2173" s="153">
        <v>-4.5097484399999999E-2</v>
      </c>
      <c r="AE2173" s="153">
        <v>-0.14875575557999998</v>
      </c>
      <c r="AF2173" s="181">
        <v>36.799218099999997</v>
      </c>
      <c r="AG2173" s="180">
        <v>300052.90564000001</v>
      </c>
      <c r="AH2173" s="180">
        <v>-19880.553690000001</v>
      </c>
      <c r="AI2173" s="128" t="s">
        <v>46</v>
      </c>
      <c r="AJ2173" s="128" t="s">
        <v>46</v>
      </c>
      <c r="AK2173" s="128" t="s">
        <v>46</v>
      </c>
    </row>
    <row r="2174" spans="1:37" ht="14.75" customHeight="1" x14ac:dyDescent="0.35">
      <c r="A2174" s="8"/>
      <c r="B2174" s="129">
        <v>3029216000178</v>
      </c>
      <c r="C2174" s="125" t="s">
        <v>10086</v>
      </c>
      <c r="D2174" s="122" t="s">
        <v>3393</v>
      </c>
      <c r="E2174" s="126" t="s">
        <v>7509</v>
      </c>
      <c r="F2174" s="126" t="s">
        <v>163</v>
      </c>
      <c r="G2174" s="126" t="s">
        <v>3566</v>
      </c>
      <c r="H2174" s="127">
        <v>100000</v>
      </c>
      <c r="I2174" s="127">
        <v>1000</v>
      </c>
      <c r="J2174" s="127">
        <v>5000</v>
      </c>
      <c r="K2174" s="126" t="s">
        <v>215</v>
      </c>
      <c r="L2174" s="126" t="s">
        <v>216</v>
      </c>
      <c r="M2174" s="153">
        <v>0.01</v>
      </c>
      <c r="N2174" s="128" t="s">
        <v>46</v>
      </c>
      <c r="O2174" s="155">
        <v>36259</v>
      </c>
      <c r="P2174" s="153">
        <v>1.1074648519E-2</v>
      </c>
      <c r="Q2174" s="153">
        <v>9.8071880479000006E-2</v>
      </c>
      <c r="R2174" s="153">
        <v>0.12120249449999999</v>
      </c>
      <c r="S2174" s="153">
        <v>0.23493104225</v>
      </c>
      <c r="T2174" s="153">
        <v>0.38812138875000002</v>
      </c>
      <c r="U2174" s="153">
        <v>0.90780995979000001</v>
      </c>
      <c r="V2174" s="153">
        <v>0.94646898719999994</v>
      </c>
      <c r="W2174" s="153">
        <v>0.91027237779000003</v>
      </c>
      <c r="X2174" s="153">
        <v>0.90941867912999996</v>
      </c>
      <c r="Y2174" s="153">
        <v>0.90801042929999998</v>
      </c>
      <c r="Z2174" s="153">
        <v>2.6546512363E-3</v>
      </c>
      <c r="AA2174" s="153">
        <v>7.0321135108999998E-3</v>
      </c>
      <c r="AB2174" s="178">
        <v>-4.3446492565000003</v>
      </c>
      <c r="AC2174" s="177">
        <v>-0.27478562867</v>
      </c>
      <c r="AD2174" s="153">
        <v>-2.7047862528000003E-4</v>
      </c>
      <c r="AE2174" s="153">
        <v>-2.2122639760999999E-2</v>
      </c>
      <c r="AF2174" s="181">
        <v>209.49216809999999</v>
      </c>
      <c r="AG2174" s="180">
        <v>41547.01251</v>
      </c>
      <c r="AH2174" s="180">
        <v>-3922.4721300000001</v>
      </c>
      <c r="AI2174" s="128" t="s">
        <v>46</v>
      </c>
      <c r="AJ2174" s="128" t="s">
        <v>46</v>
      </c>
      <c r="AK2174" s="128" t="s">
        <v>46</v>
      </c>
    </row>
    <row r="2175" spans="1:37" ht="14.75" customHeight="1" x14ac:dyDescent="0.35">
      <c r="A2175" s="8"/>
      <c r="B2175" s="129">
        <v>3765626000187</v>
      </c>
      <c r="C2175" s="125" t="s">
        <v>10087</v>
      </c>
      <c r="D2175" s="122" t="s">
        <v>3394</v>
      </c>
      <c r="E2175" s="126" t="s">
        <v>7509</v>
      </c>
      <c r="F2175" s="126" t="s">
        <v>163</v>
      </c>
      <c r="G2175" s="126" t="s">
        <v>3566</v>
      </c>
      <c r="H2175" s="127">
        <v>100</v>
      </c>
      <c r="I2175" s="127">
        <v>100</v>
      </c>
      <c r="J2175" s="127">
        <v>100</v>
      </c>
      <c r="K2175" s="126" t="s">
        <v>215</v>
      </c>
      <c r="L2175" s="126" t="s">
        <v>216</v>
      </c>
      <c r="M2175" s="153">
        <v>6.0000000000000001E-3</v>
      </c>
      <c r="N2175" s="128" t="s">
        <v>7595</v>
      </c>
      <c r="O2175" s="155">
        <v>36774</v>
      </c>
      <c r="P2175" s="153">
        <v>1.1473566199E-2</v>
      </c>
      <c r="Q2175" s="153">
        <v>0.10164142989</v>
      </c>
      <c r="R2175" s="153">
        <v>0.12613266419999999</v>
      </c>
      <c r="S2175" s="153">
        <v>0.24598917169000001</v>
      </c>
      <c r="T2175" s="153">
        <v>0.40668677305000001</v>
      </c>
      <c r="U2175" s="153">
        <v>0.94050999923000012</v>
      </c>
      <c r="V2175" s="153">
        <v>0.98091788127000001</v>
      </c>
      <c r="W2175" s="153">
        <v>0.94729964620999996</v>
      </c>
      <c r="X2175" s="153">
        <v>0.95222472710000006</v>
      </c>
      <c r="Y2175" s="153">
        <v>0.95144416693</v>
      </c>
      <c r="Z2175" s="153">
        <v>2.7031268765999998E-3</v>
      </c>
      <c r="AA2175" s="153">
        <v>9.6192453219999998E-3</v>
      </c>
      <c r="AB2175" s="178">
        <v>-2.4969916704999999</v>
      </c>
      <c r="AC2175" s="177">
        <v>-9.3551266169000002E-2</v>
      </c>
      <c r="AD2175" s="153">
        <v>-2.3388235875999999E-4</v>
      </c>
      <c r="AE2175" s="153">
        <v>-2.2023046692E-2</v>
      </c>
      <c r="AF2175" s="181">
        <v>1659.6291315000001</v>
      </c>
      <c r="AG2175" s="180">
        <v>680293.48664999998</v>
      </c>
      <c r="AH2175" s="180">
        <v>-78349.717680000002</v>
      </c>
      <c r="AI2175" s="128" t="s">
        <v>46</v>
      </c>
      <c r="AJ2175" s="128" t="s">
        <v>46</v>
      </c>
      <c r="AK2175" s="128" t="s">
        <v>46</v>
      </c>
    </row>
    <row r="2176" spans="1:37" ht="14.75" customHeight="1" x14ac:dyDescent="0.35">
      <c r="A2176" s="8"/>
      <c r="B2176" s="129">
        <v>56060562000185</v>
      </c>
      <c r="C2176" s="125" t="s">
        <v>10088</v>
      </c>
      <c r="D2176" s="122"/>
      <c r="E2176" s="126" t="s">
        <v>9691</v>
      </c>
      <c r="F2176" s="126" t="s">
        <v>114</v>
      </c>
      <c r="G2176" s="126" t="s">
        <v>4426</v>
      </c>
      <c r="H2176" s="127">
        <v>0.01</v>
      </c>
      <c r="I2176" s="127">
        <v>0.01</v>
      </c>
      <c r="J2176" s="127">
        <v>0</v>
      </c>
      <c r="K2176" s="126" t="s">
        <v>222</v>
      </c>
      <c r="L2176" s="126" t="s">
        <v>221</v>
      </c>
      <c r="M2176" s="153">
        <v>5.0000000000000001E-3</v>
      </c>
      <c r="N2176" s="128" t="s">
        <v>46</v>
      </c>
      <c r="O2176" s="155">
        <v>45524</v>
      </c>
      <c r="P2176" s="153">
        <v>3.3554083872999997E-2</v>
      </c>
      <c r="Q2176" s="153">
        <v>0.34327139651999999</v>
      </c>
      <c r="R2176" s="153">
        <v>0.18861266063999998</v>
      </c>
      <c r="S2176" s="153" t="s">
        <v>46</v>
      </c>
      <c r="T2176" s="153" t="s">
        <v>46</v>
      </c>
      <c r="U2176" s="153">
        <v>2.7504919438000002</v>
      </c>
      <c r="V2176" s="153">
        <v>3.3128326836999999</v>
      </c>
      <c r="W2176" s="153">
        <v>1.4165458870000001</v>
      </c>
      <c r="X2176" s="153" t="s">
        <v>46</v>
      </c>
      <c r="Y2176" s="153" t="s">
        <v>46</v>
      </c>
      <c r="Z2176" s="153">
        <v>0.14602599167999999</v>
      </c>
      <c r="AA2176" s="153">
        <v>0.14213626577999999</v>
      </c>
      <c r="AB2176" s="178">
        <v>0.41368492110999999</v>
      </c>
      <c r="AC2176" s="177">
        <v>3.0108596588000001E-3</v>
      </c>
      <c r="AD2176" s="153">
        <v>-0.12834644971</v>
      </c>
      <c r="AE2176" s="153">
        <v>-0.16587700999999999</v>
      </c>
      <c r="AF2176" s="181">
        <v>11.339523700000001</v>
      </c>
      <c r="AG2176" s="180">
        <v>36382.991220000004</v>
      </c>
      <c r="AH2176" s="180">
        <v>10911.610860000001</v>
      </c>
      <c r="AI2176" s="128" t="s">
        <v>46</v>
      </c>
      <c r="AJ2176" s="128" t="s">
        <v>46</v>
      </c>
      <c r="AK2176" s="128" t="s">
        <v>46</v>
      </c>
    </row>
    <row r="2177" spans="1:37" ht="14.75" customHeight="1" x14ac:dyDescent="0.35">
      <c r="A2177" s="8"/>
      <c r="B2177" s="129">
        <v>51672063000125</v>
      </c>
      <c r="C2177" s="125" t="s">
        <v>10089</v>
      </c>
      <c r="D2177" s="122"/>
      <c r="E2177" s="126" t="s">
        <v>7509</v>
      </c>
      <c r="F2177" s="126" t="s">
        <v>163</v>
      </c>
      <c r="G2177" s="126" t="s">
        <v>3547</v>
      </c>
      <c r="H2177" s="127">
        <v>100</v>
      </c>
      <c r="I2177" s="127">
        <v>100</v>
      </c>
      <c r="J2177" s="127">
        <v>100</v>
      </c>
      <c r="K2177" s="126" t="s">
        <v>7601</v>
      </c>
      <c r="L2177" s="126" t="s">
        <v>214</v>
      </c>
      <c r="M2177" s="153">
        <v>0.01</v>
      </c>
      <c r="N2177" s="128" t="s">
        <v>46</v>
      </c>
      <c r="O2177" s="155">
        <v>45159</v>
      </c>
      <c r="P2177" s="153">
        <v>2.616445819E-2</v>
      </c>
      <c r="Q2177" s="153">
        <v>0.14270293150000002</v>
      </c>
      <c r="R2177" s="153">
        <v>0.16828309579</v>
      </c>
      <c r="S2177" s="153">
        <v>0.32869674189000003</v>
      </c>
      <c r="T2177" s="153" t="s">
        <v>46</v>
      </c>
      <c r="U2177" s="153">
        <v>2.1447503004000001</v>
      </c>
      <c r="V2177" s="153">
        <v>1.3771929159</v>
      </c>
      <c r="W2177" s="153">
        <v>1.2638638699</v>
      </c>
      <c r="X2177" s="153">
        <v>1.2723859477000001</v>
      </c>
      <c r="Y2177" s="153" t="s">
        <v>46</v>
      </c>
      <c r="Z2177" s="153">
        <v>1.6217617566E-2</v>
      </c>
      <c r="AA2177" s="153">
        <v>1.4147923937E-2</v>
      </c>
      <c r="AB2177" s="178">
        <v>1.9448976068999999</v>
      </c>
      <c r="AC2177" s="177">
        <v>1.793925333</v>
      </c>
      <c r="AD2177" s="153">
        <v>-6.4325123966999997E-3</v>
      </c>
      <c r="AE2177" s="153">
        <v>-6.4325123966999997E-3</v>
      </c>
      <c r="AF2177" s="181">
        <v>13.438844100000001</v>
      </c>
      <c r="AG2177" s="180">
        <v>3752162.9155000001</v>
      </c>
      <c r="AH2177" s="180">
        <v>2305884.4958000001</v>
      </c>
      <c r="AI2177" s="128" t="s">
        <v>46</v>
      </c>
      <c r="AJ2177" s="128" t="s">
        <v>46</v>
      </c>
      <c r="AK2177" s="128" t="s">
        <v>46</v>
      </c>
    </row>
    <row r="2178" spans="1:37" ht="14.75" customHeight="1" x14ac:dyDescent="0.35">
      <c r="A2178" s="8"/>
      <c r="B2178" s="129">
        <v>30493692000118</v>
      </c>
      <c r="C2178" s="125" t="s">
        <v>10090</v>
      </c>
      <c r="D2178" s="122"/>
      <c r="E2178" s="126" t="s">
        <v>7509</v>
      </c>
      <c r="F2178" s="126" t="s">
        <v>163</v>
      </c>
      <c r="G2178" s="126" t="s">
        <v>3547</v>
      </c>
      <c r="H2178" s="127">
        <v>100</v>
      </c>
      <c r="I2178" s="127">
        <v>100</v>
      </c>
      <c r="J2178" s="127">
        <v>100</v>
      </c>
      <c r="K2178" s="126" t="s">
        <v>7601</v>
      </c>
      <c r="L2178" s="126" t="s">
        <v>214</v>
      </c>
      <c r="M2178" s="153">
        <v>0.01</v>
      </c>
      <c r="N2178" s="128" t="s">
        <v>46</v>
      </c>
      <c r="O2178" s="155">
        <v>43535</v>
      </c>
      <c r="P2178" s="153">
        <v>1.9242117837999999E-2</v>
      </c>
      <c r="Q2178" s="153">
        <v>0.10776107436</v>
      </c>
      <c r="R2178" s="153">
        <v>0.10874757614</v>
      </c>
      <c r="S2178" s="153">
        <v>0.24743809500000002</v>
      </c>
      <c r="T2178" s="153">
        <v>0.35505273520000002</v>
      </c>
      <c r="U2178" s="153">
        <v>1.5773129225</v>
      </c>
      <c r="V2178" s="153">
        <v>1.0399771516</v>
      </c>
      <c r="W2178" s="153">
        <v>0.81673166151999999</v>
      </c>
      <c r="X2178" s="153">
        <v>0.95783351304999997</v>
      </c>
      <c r="Y2178" s="153">
        <v>0.83064627680000003</v>
      </c>
      <c r="Z2178" s="153">
        <v>2.7604371754999999E-2</v>
      </c>
      <c r="AA2178" s="153">
        <v>4.5551345857000006E-2</v>
      </c>
      <c r="AB2178" s="178">
        <v>-0.77160378569999999</v>
      </c>
      <c r="AC2178" s="177">
        <v>0.10174333162</v>
      </c>
      <c r="AD2178" s="153">
        <v>-1.5318534867E-2</v>
      </c>
      <c r="AE2178" s="153">
        <v>-9.1047490625000005E-2</v>
      </c>
      <c r="AF2178" s="181">
        <v>17.8867686</v>
      </c>
      <c r="AG2178" s="180">
        <v>911572.56940000004</v>
      </c>
      <c r="AH2178" s="180">
        <v>-121021.5882</v>
      </c>
      <c r="AI2178" s="128" t="s">
        <v>46</v>
      </c>
      <c r="AJ2178" s="128" t="s">
        <v>46</v>
      </c>
      <c r="AK2178" s="128" t="s">
        <v>46</v>
      </c>
    </row>
    <row r="2179" spans="1:37" ht="14.75" customHeight="1" x14ac:dyDescent="0.35">
      <c r="A2179" s="8"/>
      <c r="B2179" s="129">
        <v>57009782000147</v>
      </c>
      <c r="C2179" s="125" t="s">
        <v>10091</v>
      </c>
      <c r="D2179" s="122"/>
      <c r="E2179" s="126" t="s">
        <v>7509</v>
      </c>
      <c r="F2179" s="126" t="s">
        <v>163</v>
      </c>
      <c r="G2179" s="126" t="s">
        <v>3547</v>
      </c>
      <c r="H2179" s="127" t="s">
        <v>46</v>
      </c>
      <c r="I2179" s="127" t="s">
        <v>46</v>
      </c>
      <c r="J2179" s="127" t="s">
        <v>46</v>
      </c>
      <c r="K2179" s="126" t="s">
        <v>7601</v>
      </c>
      <c r="L2179" s="126" t="s">
        <v>214</v>
      </c>
      <c r="M2179" s="153">
        <v>0.01</v>
      </c>
      <c r="N2179" s="128" t="s">
        <v>46</v>
      </c>
      <c r="O2179" s="155">
        <v>45551</v>
      </c>
      <c r="P2179" s="153">
        <v>2.7040379796999997E-2</v>
      </c>
      <c r="Q2179" s="153">
        <v>0.13919172154000001</v>
      </c>
      <c r="R2179" s="153">
        <v>0.16675181885000001</v>
      </c>
      <c r="S2179" s="153" t="s">
        <v>46</v>
      </c>
      <c r="T2179" s="153" t="s">
        <v>46</v>
      </c>
      <c r="U2179" s="153">
        <v>2.2165512570999999</v>
      </c>
      <c r="V2179" s="153">
        <v>1.3433070425</v>
      </c>
      <c r="W2179" s="153">
        <v>1.2523634538999999</v>
      </c>
      <c r="X2179" s="153" t="s">
        <v>46</v>
      </c>
      <c r="Y2179" s="153" t="s">
        <v>46</v>
      </c>
      <c r="Z2179" s="153">
        <v>1.3059761264E-2</v>
      </c>
      <c r="AA2179" s="153">
        <v>1.283428134E-2</v>
      </c>
      <c r="AB2179" s="178">
        <v>2.3124777612999998</v>
      </c>
      <c r="AC2179" s="177">
        <v>2.2201370217999998</v>
      </c>
      <c r="AD2179" s="153">
        <v>-5.6691967766999999E-3</v>
      </c>
      <c r="AE2179" s="153">
        <v>-5.6691967766999999E-3</v>
      </c>
      <c r="AF2179" s="181">
        <v>11.707640100000001</v>
      </c>
      <c r="AG2179" s="180">
        <v>560794.91405999998</v>
      </c>
      <c r="AH2179" s="180">
        <v>-57867.243139999999</v>
      </c>
      <c r="AI2179" s="128" t="s">
        <v>46</v>
      </c>
      <c r="AJ2179" s="128" t="s">
        <v>46</v>
      </c>
      <c r="AK2179" s="128" t="s">
        <v>46</v>
      </c>
    </row>
    <row r="2180" spans="1:37" ht="14.75" customHeight="1" x14ac:dyDescent="0.35">
      <c r="A2180" s="8"/>
      <c r="B2180" s="129">
        <v>57009826000139</v>
      </c>
      <c r="C2180" s="125" t="s">
        <v>10091</v>
      </c>
      <c r="D2180" s="122"/>
      <c r="E2180" s="126" t="s">
        <v>7509</v>
      </c>
      <c r="F2180" s="126" t="s">
        <v>163</v>
      </c>
      <c r="G2180" s="126" t="s">
        <v>3547</v>
      </c>
      <c r="H2180" s="127" t="s">
        <v>46</v>
      </c>
      <c r="I2180" s="127" t="s">
        <v>46</v>
      </c>
      <c r="J2180" s="127" t="s">
        <v>46</v>
      </c>
      <c r="K2180" s="126" t="s">
        <v>7601</v>
      </c>
      <c r="L2180" s="126" t="s">
        <v>214</v>
      </c>
      <c r="M2180" s="153">
        <v>0.01</v>
      </c>
      <c r="N2180" s="128" t="s">
        <v>46</v>
      </c>
      <c r="O2180" s="155">
        <v>45551</v>
      </c>
      <c r="P2180" s="153">
        <v>2.7027786430999998E-2</v>
      </c>
      <c r="Q2180" s="153">
        <v>0.13917546486999999</v>
      </c>
      <c r="R2180" s="153">
        <v>0.16673773231</v>
      </c>
      <c r="S2180" s="153" t="s">
        <v>46</v>
      </c>
      <c r="T2180" s="153" t="s">
        <v>46</v>
      </c>
      <c r="U2180" s="153">
        <v>2.2155189549999998</v>
      </c>
      <c r="V2180" s="153">
        <v>1.3431501531999999</v>
      </c>
      <c r="W2180" s="153">
        <v>1.2522576592000001</v>
      </c>
      <c r="X2180" s="153" t="s">
        <v>46</v>
      </c>
      <c r="Y2180" s="153" t="s">
        <v>46</v>
      </c>
      <c r="Z2180" s="153">
        <v>1.3059958565E-2</v>
      </c>
      <c r="AA2180" s="153">
        <v>1.283447121E-2</v>
      </c>
      <c r="AB2180" s="178">
        <v>2.3114586223</v>
      </c>
      <c r="AC2180" s="177">
        <v>2.2191158433</v>
      </c>
      <c r="AD2180" s="153">
        <v>-5.6694339415999991E-3</v>
      </c>
      <c r="AE2180" s="153">
        <v>-5.6694339415999991E-3</v>
      </c>
      <c r="AF2180" s="181">
        <v>11.7074949</v>
      </c>
      <c r="AG2180" s="180">
        <v>459900.66680000001</v>
      </c>
      <c r="AH2180" s="180">
        <v>-65481.628660000002</v>
      </c>
      <c r="AI2180" s="128" t="s">
        <v>46</v>
      </c>
      <c r="AJ2180" s="128" t="s">
        <v>46</v>
      </c>
      <c r="AK2180" s="128" t="s">
        <v>46</v>
      </c>
    </row>
    <row r="2181" spans="1:37" ht="14.75" customHeight="1" x14ac:dyDescent="0.35">
      <c r="A2181" s="8"/>
      <c r="B2181" s="129">
        <v>59016158000100</v>
      </c>
      <c r="C2181" s="125" t="s">
        <v>10091</v>
      </c>
      <c r="D2181" s="122"/>
      <c r="E2181" s="126" t="s">
        <v>7509</v>
      </c>
      <c r="F2181" s="126" t="s">
        <v>163</v>
      </c>
      <c r="G2181" s="126" t="s">
        <v>3547</v>
      </c>
      <c r="H2181" s="127" t="s">
        <v>46</v>
      </c>
      <c r="I2181" s="127" t="s">
        <v>46</v>
      </c>
      <c r="J2181" s="127" t="s">
        <v>46</v>
      </c>
      <c r="K2181" s="126" t="s">
        <v>7601</v>
      </c>
      <c r="L2181" s="126" t="s">
        <v>214</v>
      </c>
      <c r="M2181" s="153">
        <v>0.01</v>
      </c>
      <c r="N2181" s="128" t="s">
        <v>46</v>
      </c>
      <c r="O2181" s="155">
        <v>45698</v>
      </c>
      <c r="P2181" s="153">
        <v>1.588460006E-2</v>
      </c>
      <c r="Q2181" s="153" t="s">
        <v>46</v>
      </c>
      <c r="R2181" s="153" t="s">
        <v>46</v>
      </c>
      <c r="S2181" s="153" t="s">
        <v>46</v>
      </c>
      <c r="T2181" s="153" t="s">
        <v>46</v>
      </c>
      <c r="U2181" s="153">
        <v>1.3020908173000001</v>
      </c>
      <c r="V2181" s="153" t="s">
        <v>46</v>
      </c>
      <c r="W2181" s="153" t="s">
        <v>46</v>
      </c>
      <c r="X2181" s="153" t="s">
        <v>46</v>
      </c>
      <c r="Y2181" s="153" t="s">
        <v>46</v>
      </c>
      <c r="Z2181" s="153" t="s">
        <v>46</v>
      </c>
      <c r="AA2181" s="153">
        <v>2.1989443724000003E-2</v>
      </c>
      <c r="AB2181" s="178" t="s">
        <v>46</v>
      </c>
      <c r="AC2181" s="177">
        <v>-1.3108947544</v>
      </c>
      <c r="AD2181" s="153">
        <v>-9.7295789686999996E-3</v>
      </c>
      <c r="AE2181" s="153">
        <v>-9.7295789686999996E-3</v>
      </c>
      <c r="AF2181" s="181">
        <v>10.6913722</v>
      </c>
      <c r="AG2181" s="180">
        <v>325906.32900999999</v>
      </c>
      <c r="AH2181" s="180">
        <v>197002.10255000001</v>
      </c>
      <c r="AI2181" s="128" t="s">
        <v>46</v>
      </c>
      <c r="AJ2181" s="128" t="s">
        <v>46</v>
      </c>
      <c r="AK2181" s="128" t="s">
        <v>46</v>
      </c>
    </row>
    <row r="2182" spans="1:37" ht="14.75" customHeight="1" x14ac:dyDescent="0.35">
      <c r="A2182" s="8"/>
      <c r="B2182" s="129">
        <v>59065792000125</v>
      </c>
      <c r="C2182" s="125" t="s">
        <v>10091</v>
      </c>
      <c r="D2182" s="122"/>
      <c r="E2182" s="126" t="s">
        <v>7509</v>
      </c>
      <c r="F2182" s="126" t="s">
        <v>163</v>
      </c>
      <c r="G2182" s="126" t="s">
        <v>3547</v>
      </c>
      <c r="H2182" s="127" t="s">
        <v>46</v>
      </c>
      <c r="I2182" s="127" t="s">
        <v>46</v>
      </c>
      <c r="J2182" s="127" t="s">
        <v>46</v>
      </c>
      <c r="K2182" s="126" t="s">
        <v>7601</v>
      </c>
      <c r="L2182" s="126" t="s">
        <v>214</v>
      </c>
      <c r="M2182" s="153">
        <v>0.01</v>
      </c>
      <c r="N2182" s="128" t="s">
        <v>46</v>
      </c>
      <c r="O2182" s="155">
        <v>45727</v>
      </c>
      <c r="P2182" s="153">
        <v>2.2465111033000001E-2</v>
      </c>
      <c r="Q2182" s="153" t="s">
        <v>46</v>
      </c>
      <c r="R2182" s="153" t="s">
        <v>46</v>
      </c>
      <c r="S2182" s="153" t="s">
        <v>46</v>
      </c>
      <c r="T2182" s="153" t="s">
        <v>46</v>
      </c>
      <c r="U2182" s="153">
        <v>1.8415077922</v>
      </c>
      <c r="V2182" s="153" t="s">
        <v>46</v>
      </c>
      <c r="W2182" s="153" t="s">
        <v>46</v>
      </c>
      <c r="X2182" s="153" t="s">
        <v>46</v>
      </c>
      <c r="Y2182" s="153" t="s">
        <v>46</v>
      </c>
      <c r="Z2182" s="153" t="s">
        <v>46</v>
      </c>
      <c r="AA2182" s="153">
        <v>6.1920402802999996E-3</v>
      </c>
      <c r="AB2182" s="178" t="s">
        <v>46</v>
      </c>
      <c r="AC2182" s="177">
        <v>4.1378826522000001</v>
      </c>
      <c r="AD2182" s="153">
        <v>-2.4599434085999998E-4</v>
      </c>
      <c r="AE2182" s="153">
        <v>-2.4599434085999998E-4</v>
      </c>
      <c r="AF2182" s="181">
        <v>10.944832999999999</v>
      </c>
      <c r="AG2182" s="180">
        <v>1034508.1475</v>
      </c>
      <c r="AH2182" s="180">
        <v>219874.99564000001</v>
      </c>
      <c r="AI2182" s="128" t="s">
        <v>46</v>
      </c>
      <c r="AJ2182" s="128" t="s">
        <v>46</v>
      </c>
      <c r="AK2182" s="128" t="s">
        <v>46</v>
      </c>
    </row>
    <row r="2183" spans="1:37" ht="14.75" customHeight="1" x14ac:dyDescent="0.35">
      <c r="A2183" s="8"/>
      <c r="B2183" s="129">
        <v>59065914000183</v>
      </c>
      <c r="C2183" s="125" t="s">
        <v>10091</v>
      </c>
      <c r="D2183" s="122"/>
      <c r="E2183" s="126" t="s">
        <v>7509</v>
      </c>
      <c r="F2183" s="126" t="s">
        <v>163</v>
      </c>
      <c r="G2183" s="126" t="s">
        <v>3547</v>
      </c>
      <c r="H2183" s="127" t="s">
        <v>46</v>
      </c>
      <c r="I2183" s="127" t="s">
        <v>46</v>
      </c>
      <c r="J2183" s="127" t="s">
        <v>46</v>
      </c>
      <c r="K2183" s="126" t="s">
        <v>7601</v>
      </c>
      <c r="L2183" s="126" t="s">
        <v>214</v>
      </c>
      <c r="M2183" s="153">
        <v>0.01</v>
      </c>
      <c r="N2183" s="128" t="s">
        <v>46</v>
      </c>
      <c r="O2183" s="155">
        <v>45726</v>
      </c>
      <c r="P2183" s="153">
        <v>2.2459153373000001E-2</v>
      </c>
      <c r="Q2183" s="153" t="s">
        <v>46</v>
      </c>
      <c r="R2183" s="153" t="s">
        <v>46</v>
      </c>
      <c r="S2183" s="153" t="s">
        <v>46</v>
      </c>
      <c r="T2183" s="153" t="s">
        <v>46</v>
      </c>
      <c r="U2183" s="153">
        <v>1.8410194315999999</v>
      </c>
      <c r="V2183" s="153" t="s">
        <v>46</v>
      </c>
      <c r="W2183" s="153" t="s">
        <v>46</v>
      </c>
      <c r="X2183" s="153" t="s">
        <v>46</v>
      </c>
      <c r="Y2183" s="153" t="s">
        <v>46</v>
      </c>
      <c r="Z2183" s="153" t="s">
        <v>46</v>
      </c>
      <c r="AA2183" s="153">
        <v>6.1782955503000003E-3</v>
      </c>
      <c r="AB2183" s="178" t="s">
        <v>46</v>
      </c>
      <c r="AC2183" s="177">
        <v>4.0848352845999996</v>
      </c>
      <c r="AD2183" s="153">
        <v>-2.4598878155E-4</v>
      </c>
      <c r="AE2183" s="153">
        <v>-2.4598878155E-4</v>
      </c>
      <c r="AF2183" s="181">
        <v>10.9489199</v>
      </c>
      <c r="AG2183" s="180">
        <v>1975099.1676</v>
      </c>
      <c r="AH2183" s="180">
        <v>1510632.6438</v>
      </c>
      <c r="AI2183" s="128" t="s">
        <v>46</v>
      </c>
      <c r="AJ2183" s="128" t="s">
        <v>46</v>
      </c>
      <c r="AK2183" s="128" t="s">
        <v>46</v>
      </c>
    </row>
    <row r="2184" spans="1:37" ht="14.75" customHeight="1" x14ac:dyDescent="0.35">
      <c r="A2184" s="8"/>
      <c r="B2184" s="129">
        <v>48977962000121</v>
      </c>
      <c r="C2184" s="125" t="s">
        <v>10092</v>
      </c>
      <c r="D2184" s="122"/>
      <c r="E2184" s="126" t="s">
        <v>7509</v>
      </c>
      <c r="F2184" s="126" t="s">
        <v>163</v>
      </c>
      <c r="G2184" s="126" t="s">
        <v>3566</v>
      </c>
      <c r="H2184" s="127">
        <v>1</v>
      </c>
      <c r="I2184" s="127">
        <v>1</v>
      </c>
      <c r="J2184" s="127">
        <v>1</v>
      </c>
      <c r="K2184" s="126" t="s">
        <v>215</v>
      </c>
      <c r="L2184" s="126" t="s">
        <v>216</v>
      </c>
      <c r="M2184" s="153">
        <v>9.0000000000000011E-3</v>
      </c>
      <c r="N2184" s="128" t="s">
        <v>7506</v>
      </c>
      <c r="O2184" s="155">
        <v>44998</v>
      </c>
      <c r="P2184" s="153">
        <v>1.3644273173000002E-2</v>
      </c>
      <c r="Q2184" s="153">
        <v>8.4193879979999997E-2</v>
      </c>
      <c r="R2184" s="153">
        <v>0.11906304821000001</v>
      </c>
      <c r="S2184" s="153">
        <v>0.21859293639999999</v>
      </c>
      <c r="T2184" s="153" t="s">
        <v>46</v>
      </c>
      <c r="U2184" s="153">
        <v>1.1184469699999999</v>
      </c>
      <c r="V2184" s="153">
        <v>0.81253562105999999</v>
      </c>
      <c r="W2184" s="153">
        <v>0.89420440109999999</v>
      </c>
      <c r="X2184" s="153">
        <v>0.84617382863000001</v>
      </c>
      <c r="Y2184" s="153" t="s">
        <v>46</v>
      </c>
      <c r="Z2184" s="153">
        <v>1.1041440115E-2</v>
      </c>
      <c r="AA2184" s="153">
        <v>1.2145396644E-2</v>
      </c>
      <c r="AB2184" s="178">
        <v>-1.1234037108999999</v>
      </c>
      <c r="AC2184" s="177">
        <v>-1.2960819786</v>
      </c>
      <c r="AD2184" s="153">
        <v>-2.9444466532E-3</v>
      </c>
      <c r="AE2184" s="153">
        <v>-4.4464710250999998E-3</v>
      </c>
      <c r="AF2184" s="181">
        <v>12.9573149</v>
      </c>
      <c r="AG2184" s="180">
        <v>192521.85018000001</v>
      </c>
      <c r="AH2184" s="180">
        <v>-66602.559630000003</v>
      </c>
      <c r="AI2184" s="128" t="s">
        <v>46</v>
      </c>
      <c r="AJ2184" s="128" t="s">
        <v>46</v>
      </c>
      <c r="AK2184" s="128" t="s">
        <v>46</v>
      </c>
    </row>
    <row r="2185" spans="1:37" ht="14.75" customHeight="1" x14ac:dyDescent="0.35">
      <c r="A2185" s="8"/>
      <c r="B2185" s="129">
        <v>1699688000102</v>
      </c>
      <c r="C2185" s="125" t="s">
        <v>10093</v>
      </c>
      <c r="D2185" s="122" t="s">
        <v>3393</v>
      </c>
      <c r="E2185" s="126" t="s">
        <v>7509</v>
      </c>
      <c r="F2185" s="126" t="s">
        <v>114</v>
      </c>
      <c r="G2185" s="126" t="s">
        <v>5078</v>
      </c>
      <c r="H2185" s="127">
        <v>50000</v>
      </c>
      <c r="I2185" s="127">
        <v>10000</v>
      </c>
      <c r="J2185" s="127">
        <v>10000</v>
      </c>
      <c r="K2185" s="126" t="s">
        <v>216</v>
      </c>
      <c r="L2185" s="126" t="s">
        <v>223</v>
      </c>
      <c r="M2185" s="153">
        <v>7.4999999999999997E-3</v>
      </c>
      <c r="N2185" s="128" t="s">
        <v>46</v>
      </c>
      <c r="O2185" s="155">
        <v>35513</v>
      </c>
      <c r="P2185" s="153">
        <v>3.7288214648000001E-2</v>
      </c>
      <c r="Q2185" s="153">
        <v>0.23259541589000002</v>
      </c>
      <c r="R2185" s="153">
        <v>0.12440207695</v>
      </c>
      <c r="S2185" s="153">
        <v>0.26473349969999999</v>
      </c>
      <c r="T2185" s="153">
        <v>0.32708978921000004</v>
      </c>
      <c r="U2185" s="153">
        <v>3.0565857311000002</v>
      </c>
      <c r="V2185" s="153">
        <v>2.2447244472999999</v>
      </c>
      <c r="W2185" s="153">
        <v>0.93430234132000001</v>
      </c>
      <c r="X2185" s="153">
        <v>1.0247840697999999</v>
      </c>
      <c r="Y2185" s="153">
        <v>0.7652269329400001</v>
      </c>
      <c r="Z2185" s="153">
        <v>0.15158781921</v>
      </c>
      <c r="AA2185" s="153">
        <v>0.26657347064999998</v>
      </c>
      <c r="AB2185" s="178">
        <v>2.4523556857000001E-2</v>
      </c>
      <c r="AC2185" s="177">
        <v>8.6731631103000001E-2</v>
      </c>
      <c r="AD2185" s="153">
        <v>-0.11177801354</v>
      </c>
      <c r="AE2185" s="153">
        <v>-0.59780789491999997</v>
      </c>
      <c r="AF2185" s="181">
        <v>23.0803589</v>
      </c>
      <c r="AG2185" s="180">
        <v>198699.61702999999</v>
      </c>
      <c r="AH2185" s="180">
        <v>-22217.339100000001</v>
      </c>
      <c r="AI2185" s="128" t="s">
        <v>46</v>
      </c>
      <c r="AJ2185" s="128" t="s">
        <v>46</v>
      </c>
      <c r="AK2185" s="128" t="s">
        <v>46</v>
      </c>
    </row>
    <row r="2186" spans="1:37" ht="14.75" customHeight="1" x14ac:dyDescent="0.35">
      <c r="A2186" s="8"/>
      <c r="B2186" s="129">
        <v>47179288000177</v>
      </c>
      <c r="C2186" s="125" t="s">
        <v>10094</v>
      </c>
      <c r="D2186" s="122" t="s">
        <v>3552</v>
      </c>
      <c r="E2186" s="126" t="s">
        <v>7509</v>
      </c>
      <c r="F2186" s="126" t="s">
        <v>114</v>
      </c>
      <c r="G2186" s="126" t="s">
        <v>5078</v>
      </c>
      <c r="H2186" s="127">
        <v>200</v>
      </c>
      <c r="I2186" s="127">
        <v>100</v>
      </c>
      <c r="J2186" s="127">
        <v>50</v>
      </c>
      <c r="K2186" s="126" t="s">
        <v>216</v>
      </c>
      <c r="L2186" s="126" t="s">
        <v>223</v>
      </c>
      <c r="M2186" s="153">
        <v>2.5000000000000001E-2</v>
      </c>
      <c r="N2186" s="128" t="s">
        <v>46</v>
      </c>
      <c r="O2186" s="155">
        <v>29222</v>
      </c>
      <c r="P2186" s="153">
        <v>3.5697506577E-2</v>
      </c>
      <c r="Q2186" s="153">
        <v>0.21611908797000001</v>
      </c>
      <c r="R2186" s="153">
        <v>0.10427638607</v>
      </c>
      <c r="S2186" s="153">
        <v>0.21968364249</v>
      </c>
      <c r="T2186" s="153">
        <v>0.25651836036999998</v>
      </c>
      <c r="U2186" s="153">
        <v>2.9261923713</v>
      </c>
      <c r="V2186" s="153">
        <v>2.0857152255</v>
      </c>
      <c r="W2186" s="153">
        <v>0.78315148781999999</v>
      </c>
      <c r="X2186" s="153">
        <v>0.85039595477000007</v>
      </c>
      <c r="Y2186" s="153">
        <v>0.60012499509000006</v>
      </c>
      <c r="Z2186" s="153">
        <v>0.15128744535999999</v>
      </c>
      <c r="AA2186" s="153">
        <v>0.26964571700000001</v>
      </c>
      <c r="AB2186" s="178">
        <v>-9.4960561161000004E-2</v>
      </c>
      <c r="AC2186" s="177">
        <v>-5.4207870535000001E-2</v>
      </c>
      <c r="AD2186" s="153">
        <v>-0.1158225363</v>
      </c>
      <c r="AE2186" s="153">
        <v>-0.60440027036999999</v>
      </c>
      <c r="AF2186" s="181">
        <v>8.6772562000000004</v>
      </c>
      <c r="AG2186" s="180">
        <v>129239.77075</v>
      </c>
      <c r="AH2186" s="180">
        <v>-11815.57321</v>
      </c>
      <c r="AI2186" s="128" t="s">
        <v>46</v>
      </c>
      <c r="AJ2186" s="128" t="s">
        <v>46</v>
      </c>
      <c r="AK2186" s="128" t="s">
        <v>46</v>
      </c>
    </row>
    <row r="2187" spans="1:37" ht="14.75" customHeight="1" x14ac:dyDescent="0.35">
      <c r="A2187" s="8"/>
      <c r="B2187" s="129">
        <v>4616299000164</v>
      </c>
      <c r="C2187" s="125" t="s">
        <v>10095</v>
      </c>
      <c r="D2187" s="122"/>
      <c r="E2187" s="126" t="s">
        <v>7509</v>
      </c>
      <c r="F2187" s="126" t="s">
        <v>114</v>
      </c>
      <c r="G2187" s="126" t="s">
        <v>6707</v>
      </c>
      <c r="H2187" s="127">
        <v>100</v>
      </c>
      <c r="I2187" s="127">
        <v>0</v>
      </c>
      <c r="J2187" s="127">
        <v>100</v>
      </c>
      <c r="K2187" s="126" t="s">
        <v>216</v>
      </c>
      <c r="L2187" s="126" t="s">
        <v>223</v>
      </c>
      <c r="M2187" s="153">
        <v>3.0000000000000001E-3</v>
      </c>
      <c r="N2187" s="128" t="s">
        <v>46</v>
      </c>
      <c r="O2187" s="155">
        <v>37139</v>
      </c>
      <c r="P2187" s="153">
        <v>3.5163680472999996E-2</v>
      </c>
      <c r="Q2187" s="153">
        <v>0.21892954217999999</v>
      </c>
      <c r="R2187" s="153">
        <v>0.11373716419999999</v>
      </c>
      <c r="S2187" s="153">
        <v>0.25599138063000004</v>
      </c>
      <c r="T2187" s="153">
        <v>0.33236982984999996</v>
      </c>
      <c r="U2187" s="153">
        <v>2.8824336323000002</v>
      </c>
      <c r="V2187" s="153">
        <v>2.1128382676999999</v>
      </c>
      <c r="W2187" s="153">
        <v>0.85420518226999997</v>
      </c>
      <c r="X2187" s="153">
        <v>0.99094330406999998</v>
      </c>
      <c r="Y2187" s="153">
        <v>0.77757959400999999</v>
      </c>
      <c r="Z2187" s="153">
        <v>0.15274970136999999</v>
      </c>
      <c r="AA2187" s="153">
        <v>0.25535281918999997</v>
      </c>
      <c r="AB2187" s="178">
        <v>-3.708396748E-2</v>
      </c>
      <c r="AC2187" s="177">
        <v>9.0648952963999996E-2</v>
      </c>
      <c r="AD2187" s="153">
        <v>-0.11091458725</v>
      </c>
      <c r="AE2187" s="153">
        <v>-0.59648004899999996</v>
      </c>
      <c r="AF2187" s="181">
        <v>1154.0621271</v>
      </c>
      <c r="AG2187" s="180">
        <v>15699.469450000001</v>
      </c>
      <c r="AH2187" s="180">
        <v>-496.36696000000001</v>
      </c>
      <c r="AI2187" s="128" t="s">
        <v>46</v>
      </c>
      <c r="AJ2187" s="128" t="s">
        <v>46</v>
      </c>
      <c r="AK2187" s="128" t="s">
        <v>46</v>
      </c>
    </row>
    <row r="2188" spans="1:37" ht="14.75" customHeight="1" x14ac:dyDescent="0.35">
      <c r="A2188" s="8"/>
      <c r="B2188" s="129">
        <v>18599673000175</v>
      </c>
      <c r="C2188" s="125" t="s">
        <v>10096</v>
      </c>
      <c r="D2188" s="122" t="s">
        <v>3401</v>
      </c>
      <c r="E2188" s="126" t="s">
        <v>7509</v>
      </c>
      <c r="F2188" s="126" t="s">
        <v>163</v>
      </c>
      <c r="G2188" s="126" t="s">
        <v>4598</v>
      </c>
      <c r="H2188" s="127">
        <v>100</v>
      </c>
      <c r="I2188" s="127">
        <v>100</v>
      </c>
      <c r="J2188" s="127">
        <v>100</v>
      </c>
      <c r="K2188" s="126" t="s">
        <v>215</v>
      </c>
      <c r="L2188" s="126" t="s">
        <v>216</v>
      </c>
      <c r="M2188" s="153">
        <v>3.0000000000000001E-3</v>
      </c>
      <c r="N2188" s="128" t="s">
        <v>8770</v>
      </c>
      <c r="O2188" s="155">
        <v>41596</v>
      </c>
      <c r="P2188" s="153">
        <v>6.2598271178999996E-3</v>
      </c>
      <c r="Q2188" s="153">
        <v>8.0634902107999992E-2</v>
      </c>
      <c r="R2188" s="153">
        <v>8.8558487153999998E-2</v>
      </c>
      <c r="S2188" s="153">
        <v>0.1761380022</v>
      </c>
      <c r="T2188" s="153">
        <v>0.30879039944999997</v>
      </c>
      <c r="U2188" s="153">
        <v>0.51312991058000001</v>
      </c>
      <c r="V2188" s="153">
        <v>0.77818875051999992</v>
      </c>
      <c r="W2188" s="153">
        <v>0.66510466641999999</v>
      </c>
      <c r="X2188" s="153">
        <v>0.68183066729000008</v>
      </c>
      <c r="Y2188" s="153">
        <v>0.72241548983000003</v>
      </c>
      <c r="Z2188" s="153">
        <v>2.2319147434999999E-2</v>
      </c>
      <c r="AA2188" s="153">
        <v>3.3464747906999999E-2</v>
      </c>
      <c r="AB2188" s="178">
        <v>-1.7594952516</v>
      </c>
      <c r="AC2188" s="177">
        <v>0.25377174963999999</v>
      </c>
      <c r="AD2188" s="153">
        <v>-1.8379975502999999E-2</v>
      </c>
      <c r="AE2188" s="153">
        <v>-6.9724356419999994E-2</v>
      </c>
      <c r="AF2188" s="181">
        <v>32.874564499999998</v>
      </c>
      <c r="AG2188" s="180">
        <v>216318.20441000001</v>
      </c>
      <c r="AH2188" s="180">
        <v>-37232.334159999999</v>
      </c>
      <c r="AI2188" s="128" t="s">
        <v>46</v>
      </c>
      <c r="AJ2188" s="128" t="s">
        <v>46</v>
      </c>
      <c r="AK2188" s="128" t="s">
        <v>46</v>
      </c>
    </row>
    <row r="2189" spans="1:37" ht="14.75" customHeight="1" x14ac:dyDescent="0.35">
      <c r="A2189" s="8"/>
      <c r="B2189" s="129">
        <v>37242345000161</v>
      </c>
      <c r="C2189" s="125" t="s">
        <v>10097</v>
      </c>
      <c r="D2189" s="122"/>
      <c r="E2189" s="126" t="s">
        <v>7509</v>
      </c>
      <c r="F2189" s="126" t="s">
        <v>163</v>
      </c>
      <c r="G2189" s="126" t="s">
        <v>4598</v>
      </c>
      <c r="H2189" s="127">
        <v>50000</v>
      </c>
      <c r="I2189" s="127">
        <v>1000</v>
      </c>
      <c r="J2189" s="127">
        <v>10000</v>
      </c>
      <c r="K2189" s="126" t="s">
        <v>215</v>
      </c>
      <c r="L2189" s="126" t="s">
        <v>216</v>
      </c>
      <c r="M2189" s="153">
        <v>2E-3</v>
      </c>
      <c r="N2189" s="128" t="s">
        <v>46</v>
      </c>
      <c r="O2189" s="155">
        <v>44306</v>
      </c>
      <c r="P2189" s="153">
        <v>4.1786999063000005E-3</v>
      </c>
      <c r="Q2189" s="153">
        <v>9.9122147676E-2</v>
      </c>
      <c r="R2189" s="153">
        <v>3.0394660045000001E-2</v>
      </c>
      <c r="S2189" s="153">
        <v>6.4879847867000004E-2</v>
      </c>
      <c r="T2189" s="153">
        <v>0.16841989928000001</v>
      </c>
      <c r="U2189" s="153">
        <v>0.34253596287999999</v>
      </c>
      <c r="V2189" s="153">
        <v>0.95660487249000004</v>
      </c>
      <c r="W2189" s="153">
        <v>0.22827434026999999</v>
      </c>
      <c r="X2189" s="153">
        <v>0.25115006082000002</v>
      </c>
      <c r="Y2189" s="153">
        <v>0.39401854542999998</v>
      </c>
      <c r="Z2189" s="153">
        <v>7.3806061241000004E-2</v>
      </c>
      <c r="AA2189" s="153">
        <v>7.6162656615999996E-2</v>
      </c>
      <c r="AB2189" s="178">
        <v>-1.2015514650000001</v>
      </c>
      <c r="AC2189" s="177">
        <v>-0.79734798376000005</v>
      </c>
      <c r="AD2189" s="153">
        <v>-7.6757444393000002E-2</v>
      </c>
      <c r="AE2189" s="153">
        <v>-0.11149979273999999</v>
      </c>
      <c r="AF2189" s="181">
        <v>12.0629291</v>
      </c>
      <c r="AG2189" s="180">
        <v>133451.43807</v>
      </c>
      <c r="AH2189" s="180">
        <v>2866.2303900000002</v>
      </c>
      <c r="AI2189" s="128" t="s">
        <v>46</v>
      </c>
      <c r="AJ2189" s="128" t="s">
        <v>46</v>
      </c>
      <c r="AK2189" s="128" t="s">
        <v>46</v>
      </c>
    </row>
    <row r="2190" spans="1:37" ht="14.75" customHeight="1" x14ac:dyDescent="0.35">
      <c r="A2190" s="8"/>
      <c r="B2190" s="129">
        <v>14504196000166</v>
      </c>
      <c r="C2190" s="125" t="s">
        <v>10098</v>
      </c>
      <c r="D2190" s="122" t="s">
        <v>3394</v>
      </c>
      <c r="E2190" s="126" t="s">
        <v>7509</v>
      </c>
      <c r="F2190" s="126" t="s">
        <v>163</v>
      </c>
      <c r="G2190" s="126" t="s">
        <v>4598</v>
      </c>
      <c r="H2190" s="127">
        <v>100</v>
      </c>
      <c r="I2190" s="127">
        <v>100</v>
      </c>
      <c r="J2190" s="127">
        <v>100</v>
      </c>
      <c r="K2190" s="126" t="s">
        <v>215</v>
      </c>
      <c r="L2190" s="126" t="s">
        <v>216</v>
      </c>
      <c r="M2190" s="153">
        <v>1.4999999999999999E-2</v>
      </c>
      <c r="N2190" s="128" t="s">
        <v>46</v>
      </c>
      <c r="O2190" s="155">
        <v>41060</v>
      </c>
      <c r="P2190" s="153">
        <v>5.1544329654E-3</v>
      </c>
      <c r="Q2190" s="153">
        <v>7.0707415553000003E-2</v>
      </c>
      <c r="R2190" s="153">
        <v>7.5180165305999996E-2</v>
      </c>
      <c r="S2190" s="153">
        <v>0.14788123918000001</v>
      </c>
      <c r="T2190" s="153">
        <v>0.26242833705000002</v>
      </c>
      <c r="U2190" s="153">
        <v>0.42251865375999997</v>
      </c>
      <c r="V2190" s="153">
        <v>0.68238087879000009</v>
      </c>
      <c r="W2190" s="153">
        <v>0.56462887266999995</v>
      </c>
      <c r="X2190" s="153">
        <v>0.57244866373000003</v>
      </c>
      <c r="Y2190" s="153">
        <v>0.61395139225000006</v>
      </c>
      <c r="Z2190" s="153">
        <v>2.2316304382999998E-2</v>
      </c>
      <c r="AA2190" s="153">
        <v>3.0813231822999998E-2</v>
      </c>
      <c r="AB2190" s="178">
        <v>-2.2910895682999999</v>
      </c>
      <c r="AC2190" s="177">
        <v>-0.19577749818000001</v>
      </c>
      <c r="AD2190" s="153">
        <v>-1.9297236440000001E-2</v>
      </c>
      <c r="AE2190" s="153">
        <v>-5.4661988918000004E-2</v>
      </c>
      <c r="AF2190" s="181">
        <v>30.678777</v>
      </c>
      <c r="AG2190" s="180">
        <v>137493.21322000001</v>
      </c>
      <c r="AH2190" s="180">
        <v>-27700.438600000001</v>
      </c>
      <c r="AI2190" s="128" t="s">
        <v>46</v>
      </c>
      <c r="AJ2190" s="128" t="s">
        <v>46</v>
      </c>
      <c r="AK2190" s="128" t="s">
        <v>46</v>
      </c>
    </row>
    <row r="2191" spans="1:37" ht="14.75" customHeight="1" x14ac:dyDescent="0.35">
      <c r="A2191" s="8"/>
      <c r="B2191" s="129">
        <v>4385278000185</v>
      </c>
      <c r="C2191" s="125" t="s">
        <v>10099</v>
      </c>
      <c r="D2191" s="122" t="s">
        <v>3393</v>
      </c>
      <c r="E2191" s="126" t="s">
        <v>7509</v>
      </c>
      <c r="F2191" s="126" t="s">
        <v>163</v>
      </c>
      <c r="G2191" s="126" t="s">
        <v>4598</v>
      </c>
      <c r="H2191" s="127">
        <v>100</v>
      </c>
      <c r="I2191" s="127">
        <v>100</v>
      </c>
      <c r="J2191" s="127">
        <v>100</v>
      </c>
      <c r="K2191" s="126" t="s">
        <v>215</v>
      </c>
      <c r="L2191" s="126" t="s">
        <v>216</v>
      </c>
      <c r="M2191" s="153">
        <v>5.0000000000000001E-3</v>
      </c>
      <c r="N2191" s="128" t="s">
        <v>46</v>
      </c>
      <c r="O2191" s="155">
        <v>37140</v>
      </c>
      <c r="P2191" s="153">
        <v>4.8930372794999998E-3</v>
      </c>
      <c r="Q2191" s="153">
        <v>8.9577315283999995E-2</v>
      </c>
      <c r="R2191" s="153">
        <v>5.2780930662E-2</v>
      </c>
      <c r="S2191" s="153">
        <v>0.10570073585999999</v>
      </c>
      <c r="T2191" s="153">
        <v>0.22128829427999999</v>
      </c>
      <c r="U2191" s="153">
        <v>0.40109155324000001</v>
      </c>
      <c r="V2191" s="153">
        <v>0.86448990739999998</v>
      </c>
      <c r="W2191" s="153">
        <v>0.39640292432000002</v>
      </c>
      <c r="X2191" s="153">
        <v>0.40916782501999999</v>
      </c>
      <c r="Y2191" s="153">
        <v>0.51770421550000001</v>
      </c>
      <c r="Z2191" s="153">
        <v>4.9951737709000001E-2</v>
      </c>
      <c r="AA2191" s="153">
        <v>6.2383496198000002E-2</v>
      </c>
      <c r="AB2191" s="178">
        <v>-1.4040665620999999</v>
      </c>
      <c r="AC2191" s="177">
        <v>2.3719728092E-2</v>
      </c>
      <c r="AD2191" s="153">
        <v>-4.5406889651000003E-2</v>
      </c>
      <c r="AE2191" s="153">
        <v>-0.15149694352999998</v>
      </c>
      <c r="AF2191" s="181">
        <v>163.60721050000001</v>
      </c>
      <c r="AG2191" s="180">
        <v>133046.15755999999</v>
      </c>
      <c r="AH2191" s="180">
        <v>-21391.650809999999</v>
      </c>
      <c r="AI2191" s="128" t="s">
        <v>46</v>
      </c>
      <c r="AJ2191" s="128" t="s">
        <v>46</v>
      </c>
      <c r="AK2191" s="128" t="s">
        <v>46</v>
      </c>
    </row>
    <row r="2192" spans="1:37" ht="14.75" customHeight="1" x14ac:dyDescent="0.35">
      <c r="A2192" s="8"/>
      <c r="B2192" s="129">
        <v>53965130000125</v>
      </c>
      <c r="C2192" s="125" t="s">
        <v>10100</v>
      </c>
      <c r="D2192" s="122"/>
      <c r="E2192" s="126" t="s">
        <v>7509</v>
      </c>
      <c r="F2192" s="126" t="s">
        <v>163</v>
      </c>
      <c r="G2192" s="126" t="s">
        <v>3547</v>
      </c>
      <c r="H2192" s="127">
        <v>100</v>
      </c>
      <c r="I2192" s="127">
        <v>100</v>
      </c>
      <c r="J2192" s="127">
        <v>100</v>
      </c>
      <c r="K2192" s="126" t="s">
        <v>7601</v>
      </c>
      <c r="L2192" s="126" t="s">
        <v>214</v>
      </c>
      <c r="M2192" s="153">
        <v>0.01</v>
      </c>
      <c r="N2192" s="128" t="s">
        <v>46</v>
      </c>
      <c r="O2192" s="155">
        <v>45355</v>
      </c>
      <c r="P2192" s="153">
        <v>2.6162157035000001E-2</v>
      </c>
      <c r="Q2192" s="153">
        <v>0.13784963446000001</v>
      </c>
      <c r="R2192" s="153">
        <v>0.16373012850999999</v>
      </c>
      <c r="S2192" s="153" t="s">
        <v>46</v>
      </c>
      <c r="T2192" s="153" t="s">
        <v>46</v>
      </c>
      <c r="U2192" s="153">
        <v>2.1445616703999999</v>
      </c>
      <c r="V2192" s="153">
        <v>1.3303548712</v>
      </c>
      <c r="W2192" s="153">
        <v>1.2296695213</v>
      </c>
      <c r="X2192" s="153" t="s">
        <v>46</v>
      </c>
      <c r="Y2192" s="153" t="s">
        <v>46</v>
      </c>
      <c r="Z2192" s="153">
        <v>1.547374768E-2</v>
      </c>
      <c r="AA2192" s="153">
        <v>1.3061734063999998E-2</v>
      </c>
      <c r="AB2192" s="178">
        <v>1.7747522818999999</v>
      </c>
      <c r="AC2192" s="177">
        <v>1.7109249235999999</v>
      </c>
      <c r="AD2192" s="153">
        <v>-7.1060065453000002E-3</v>
      </c>
      <c r="AE2192" s="153">
        <v>-7.1060065453000002E-3</v>
      </c>
      <c r="AF2192" s="181">
        <v>12.4332437</v>
      </c>
      <c r="AG2192" s="180">
        <v>1208526.2131000001</v>
      </c>
      <c r="AH2192" s="180">
        <v>-134231.27181999999</v>
      </c>
      <c r="AI2192" s="128" t="s">
        <v>46</v>
      </c>
      <c r="AJ2192" s="128" t="s">
        <v>46</v>
      </c>
      <c r="AK2192" s="128" t="s">
        <v>46</v>
      </c>
    </row>
    <row r="2193" spans="1:37" ht="14.75" customHeight="1" x14ac:dyDescent="0.35">
      <c r="A2193" s="8"/>
      <c r="B2193" s="129">
        <v>55138792000157</v>
      </c>
      <c r="C2193" s="125" t="s">
        <v>10101</v>
      </c>
      <c r="D2193" s="122"/>
      <c r="E2193" s="126" t="s">
        <v>7509</v>
      </c>
      <c r="F2193" s="126" t="s">
        <v>163</v>
      </c>
      <c r="G2193" s="126" t="s">
        <v>3547</v>
      </c>
      <c r="H2193" s="127">
        <v>100</v>
      </c>
      <c r="I2193" s="127">
        <v>100</v>
      </c>
      <c r="J2193" s="127">
        <v>0</v>
      </c>
      <c r="K2193" s="126" t="s">
        <v>7601</v>
      </c>
      <c r="L2193" s="126" t="s">
        <v>214</v>
      </c>
      <c r="M2193" s="153">
        <v>1.1000000000000001E-2</v>
      </c>
      <c r="N2193" s="128" t="s">
        <v>7431</v>
      </c>
      <c r="O2193" s="155">
        <v>45468</v>
      </c>
      <c r="P2193" s="153">
        <v>2.4785731153E-2</v>
      </c>
      <c r="Q2193" s="153">
        <v>0.12808690349999999</v>
      </c>
      <c r="R2193" s="153">
        <v>0.14175073847</v>
      </c>
      <c r="S2193" s="153" t="s">
        <v>46</v>
      </c>
      <c r="T2193" s="153" t="s">
        <v>46</v>
      </c>
      <c r="U2193" s="153">
        <v>2.0317334281999999</v>
      </c>
      <c r="V2193" s="153">
        <v>1.2361370173999999</v>
      </c>
      <c r="W2193" s="153">
        <v>1.0645967501</v>
      </c>
      <c r="X2193" s="153" t="s">
        <v>46</v>
      </c>
      <c r="Y2193" s="153" t="s">
        <v>46</v>
      </c>
      <c r="Z2193" s="153">
        <v>2.2296893472E-2</v>
      </c>
      <c r="AA2193" s="153">
        <v>2.0649436361000001E-2</v>
      </c>
      <c r="AB2193" s="178">
        <v>0.35495557856999999</v>
      </c>
      <c r="AC2193" s="177">
        <v>0.24992819804999999</v>
      </c>
      <c r="AD2193" s="153">
        <v>-1.2304775239000001E-2</v>
      </c>
      <c r="AE2193" s="153">
        <v>-1.2304775239000001E-2</v>
      </c>
      <c r="AF2193" s="181">
        <v>11.716240300000001</v>
      </c>
      <c r="AG2193" s="180">
        <v>672633.66509000002</v>
      </c>
      <c r="AH2193" s="180">
        <v>163227.90054999999</v>
      </c>
      <c r="AI2193" s="128" t="s">
        <v>46</v>
      </c>
      <c r="AJ2193" s="128" t="s">
        <v>46</v>
      </c>
      <c r="AK2193" s="128" t="s">
        <v>46</v>
      </c>
    </row>
    <row r="2194" spans="1:37" ht="14.75" customHeight="1" x14ac:dyDescent="0.35">
      <c r="A2194" s="8"/>
      <c r="B2194" s="129">
        <v>10979017000196</v>
      </c>
      <c r="C2194" s="125" t="s">
        <v>10102</v>
      </c>
      <c r="D2194" s="122" t="s">
        <v>3393</v>
      </c>
      <c r="E2194" s="126" t="s">
        <v>7509</v>
      </c>
      <c r="F2194" s="126" t="s">
        <v>163</v>
      </c>
      <c r="G2194" s="126" t="s">
        <v>4598</v>
      </c>
      <c r="H2194" s="127">
        <v>10000</v>
      </c>
      <c r="I2194" s="127">
        <v>1000</v>
      </c>
      <c r="J2194" s="127">
        <v>1000</v>
      </c>
      <c r="K2194" s="126" t="s">
        <v>215</v>
      </c>
      <c r="L2194" s="126" t="s">
        <v>216</v>
      </c>
      <c r="M2194" s="153">
        <v>4.0000000000000001E-3</v>
      </c>
      <c r="N2194" s="128" t="s">
        <v>46</v>
      </c>
      <c r="O2194" s="155">
        <v>40305</v>
      </c>
      <c r="P2194" s="153">
        <v>1.1565852713999999E-2</v>
      </c>
      <c r="Q2194" s="153">
        <v>0.10396781490000001</v>
      </c>
      <c r="R2194" s="153">
        <v>0.12605463176000001</v>
      </c>
      <c r="S2194" s="153">
        <v>0.23522099902000002</v>
      </c>
      <c r="T2194" s="153">
        <v>0.39676892184000001</v>
      </c>
      <c r="U2194" s="153">
        <v>0.94807490001000005</v>
      </c>
      <c r="V2194" s="153">
        <v>1.0033692836999999</v>
      </c>
      <c r="W2194" s="153">
        <v>0.94671359581000003</v>
      </c>
      <c r="X2194" s="153">
        <v>0.91054110253999998</v>
      </c>
      <c r="Y2194" s="153">
        <v>0.92824134275999992</v>
      </c>
      <c r="Z2194" s="153">
        <v>4.0284196225000004E-3</v>
      </c>
      <c r="AA2194" s="153">
        <v>5.2720155503999996E-3</v>
      </c>
      <c r="AB2194" s="178">
        <v>-1.6232567325</v>
      </c>
      <c r="AC2194" s="177">
        <v>-0.43857031283999998</v>
      </c>
      <c r="AD2194" s="153">
        <v>-4.0722930744999998E-4</v>
      </c>
      <c r="AE2194" s="153">
        <v>-8.7426209792000002E-3</v>
      </c>
      <c r="AF2194" s="181">
        <v>40.085018699999999</v>
      </c>
      <c r="AG2194" s="180">
        <v>20604.504990000001</v>
      </c>
      <c r="AH2194" s="180">
        <v>-7546.3762399999996</v>
      </c>
      <c r="AI2194" s="128" t="s">
        <v>46</v>
      </c>
      <c r="AJ2194" s="128" t="s">
        <v>46</v>
      </c>
      <c r="AK2194" s="128" t="s">
        <v>46</v>
      </c>
    </row>
    <row r="2195" spans="1:37" ht="14.75" customHeight="1" x14ac:dyDescent="0.35">
      <c r="A2195" s="8"/>
      <c r="B2195" s="129">
        <v>10979025000132</v>
      </c>
      <c r="C2195" s="125" t="s">
        <v>10103</v>
      </c>
      <c r="D2195" s="122" t="s">
        <v>3394</v>
      </c>
      <c r="E2195" s="126" t="s">
        <v>7509</v>
      </c>
      <c r="F2195" s="126" t="s">
        <v>163</v>
      </c>
      <c r="G2195" s="126" t="s">
        <v>4598</v>
      </c>
      <c r="H2195" s="127">
        <v>50000</v>
      </c>
      <c r="I2195" s="127">
        <v>1000</v>
      </c>
      <c r="J2195" s="127">
        <v>10000</v>
      </c>
      <c r="K2195" s="126" t="s">
        <v>215</v>
      </c>
      <c r="L2195" s="126" t="s">
        <v>216</v>
      </c>
      <c r="M2195" s="153">
        <v>2E-3</v>
      </c>
      <c r="N2195" s="128" t="s">
        <v>46</v>
      </c>
      <c r="O2195" s="155">
        <v>40283</v>
      </c>
      <c r="P2195" s="153">
        <v>1.1808083704000001E-2</v>
      </c>
      <c r="Q2195" s="153">
        <v>0.10656150867999999</v>
      </c>
      <c r="R2195" s="153">
        <v>0.1295064866</v>
      </c>
      <c r="S2195" s="153">
        <v>0.24290565939</v>
      </c>
      <c r="T2195" s="153">
        <v>0.40926853416999998</v>
      </c>
      <c r="U2195" s="153">
        <v>0.96793103402000003</v>
      </c>
      <c r="V2195" s="153">
        <v>1.0284004212</v>
      </c>
      <c r="W2195" s="153">
        <v>0.97263821163000008</v>
      </c>
      <c r="X2195" s="153">
        <v>0.94028844295000003</v>
      </c>
      <c r="Y2195" s="153">
        <v>0.95748420000000001</v>
      </c>
      <c r="Z2195" s="153">
        <v>3.9875458688000001E-3</v>
      </c>
      <c r="AA2195" s="153">
        <v>5.3741814078000008E-3</v>
      </c>
      <c r="AB2195" s="178">
        <v>-0.84228504495000001</v>
      </c>
      <c r="AC2195" s="177">
        <v>8.6541499687000006E-2</v>
      </c>
      <c r="AD2195" s="153">
        <v>-3.8377234835000005E-4</v>
      </c>
      <c r="AE2195" s="153">
        <v>-8.6357275650999991E-3</v>
      </c>
      <c r="AF2195" s="181">
        <v>41.900776800000003</v>
      </c>
      <c r="AG2195" s="180">
        <v>148772.26399000001</v>
      </c>
      <c r="AH2195" s="180">
        <v>29686.760780000001</v>
      </c>
      <c r="AI2195" s="128" t="s">
        <v>46</v>
      </c>
      <c r="AJ2195" s="128" t="s">
        <v>46</v>
      </c>
      <c r="AK2195" s="128" t="s">
        <v>46</v>
      </c>
    </row>
    <row r="2196" spans="1:37" ht="14.75" customHeight="1" x14ac:dyDescent="0.35">
      <c r="A2196" s="8"/>
      <c r="B2196" s="129">
        <v>13455197000103</v>
      </c>
      <c r="C2196" s="125" t="s">
        <v>10104</v>
      </c>
      <c r="D2196" s="122"/>
      <c r="E2196" s="126" t="s">
        <v>7509</v>
      </c>
      <c r="F2196" s="126" t="s">
        <v>163</v>
      </c>
      <c r="G2196" s="126" t="s">
        <v>4598</v>
      </c>
      <c r="H2196" s="127">
        <v>50000</v>
      </c>
      <c r="I2196" s="127">
        <v>0</v>
      </c>
      <c r="J2196" s="127">
        <v>0</v>
      </c>
      <c r="K2196" s="126" t="s">
        <v>215</v>
      </c>
      <c r="L2196" s="126" t="s">
        <v>216</v>
      </c>
      <c r="M2196" s="153">
        <v>2E-3</v>
      </c>
      <c r="N2196" s="128" t="s">
        <v>46</v>
      </c>
      <c r="O2196" s="155">
        <v>40847</v>
      </c>
      <c r="P2196" s="153">
        <v>1.219336842E-2</v>
      </c>
      <c r="Q2196" s="153">
        <v>0.14154160616</v>
      </c>
      <c r="R2196" s="153">
        <v>0.11860591479</v>
      </c>
      <c r="S2196" s="153">
        <v>0.21019813684999999</v>
      </c>
      <c r="T2196" s="153">
        <v>0.37071472839000003</v>
      </c>
      <c r="U2196" s="153">
        <v>0.99951355355999993</v>
      </c>
      <c r="V2196" s="153">
        <v>1.3659852343000001</v>
      </c>
      <c r="W2196" s="153">
        <v>0.890771172</v>
      </c>
      <c r="X2196" s="153">
        <v>0.81367753762000006</v>
      </c>
      <c r="Y2196" s="153">
        <v>0.86728752763000005</v>
      </c>
      <c r="Z2196" s="153">
        <v>3.4751593264E-2</v>
      </c>
      <c r="AA2196" s="153">
        <v>4.2140605493999998E-2</v>
      </c>
      <c r="AB2196" s="178">
        <v>-0.35454442246000001</v>
      </c>
      <c r="AC2196" s="177">
        <v>0.19378742072999999</v>
      </c>
      <c r="AD2196" s="153">
        <v>-2.8761269073000001E-2</v>
      </c>
      <c r="AE2196" s="153">
        <v>-8.0057934510000012E-2</v>
      </c>
      <c r="AF2196" s="181">
        <v>39.1271269</v>
      </c>
      <c r="AG2196" s="180">
        <v>458386.44102000003</v>
      </c>
      <c r="AH2196" s="180">
        <v>14660.973</v>
      </c>
      <c r="AI2196" s="128" t="s">
        <v>46</v>
      </c>
      <c r="AJ2196" s="128" t="s">
        <v>46</v>
      </c>
      <c r="AK2196" s="128" t="s">
        <v>46</v>
      </c>
    </row>
    <row r="2197" spans="1:37" ht="14.75" customHeight="1" x14ac:dyDescent="0.35">
      <c r="A2197" s="8"/>
      <c r="B2197" s="129">
        <v>17138452000137</v>
      </c>
      <c r="C2197" s="125" t="s">
        <v>10105</v>
      </c>
      <c r="D2197" s="122"/>
      <c r="E2197" s="126" t="s">
        <v>7509</v>
      </c>
      <c r="F2197" s="126" t="s">
        <v>163</v>
      </c>
      <c r="G2197" s="126" t="s">
        <v>3570</v>
      </c>
      <c r="H2197" s="127">
        <v>1000</v>
      </c>
      <c r="I2197" s="127">
        <v>100</v>
      </c>
      <c r="J2197" s="127">
        <v>100</v>
      </c>
      <c r="K2197" s="126" t="s">
        <v>215</v>
      </c>
      <c r="L2197" s="126" t="s">
        <v>215</v>
      </c>
      <c r="M2197" s="153">
        <v>1.4999999999999999E-2</v>
      </c>
      <c r="N2197" s="128" t="s">
        <v>46</v>
      </c>
      <c r="O2197" s="155">
        <v>41344</v>
      </c>
      <c r="P2197" s="153">
        <v>1.0949039219000001E-2</v>
      </c>
      <c r="Q2197" s="153">
        <v>9.2425062236E-2</v>
      </c>
      <c r="R2197" s="153">
        <v>0.11724049749000001</v>
      </c>
      <c r="S2197" s="153">
        <v>0.22277280543</v>
      </c>
      <c r="T2197" s="153">
        <v>0.36739325479999996</v>
      </c>
      <c r="U2197" s="153">
        <v>0.89751352704999998</v>
      </c>
      <c r="V2197" s="153">
        <v>0.89197285316999997</v>
      </c>
      <c r="W2197" s="153">
        <v>0.88051641892999999</v>
      </c>
      <c r="X2197" s="153">
        <v>0.86235411259000005</v>
      </c>
      <c r="Y2197" s="153">
        <v>0.85951693641000004</v>
      </c>
      <c r="Z2197" s="153">
        <v>1.0184161490000001E-3</v>
      </c>
      <c r="AA2197" s="153">
        <v>2.4603006382000001E-3</v>
      </c>
      <c r="AB2197" s="178">
        <v>-24.791270596</v>
      </c>
      <c r="AC2197" s="177">
        <v>-25.188100294000002</v>
      </c>
      <c r="AD2197" s="153">
        <v>0</v>
      </c>
      <c r="AE2197" s="153">
        <v>-5.0336401696999995E-3</v>
      </c>
      <c r="AF2197" s="181">
        <v>23.514134299999998</v>
      </c>
      <c r="AG2197" s="180">
        <v>81690.736080000002</v>
      </c>
      <c r="AH2197" s="180">
        <v>4623.1727499999997</v>
      </c>
      <c r="AI2197" s="128" t="s">
        <v>46</v>
      </c>
      <c r="AJ2197" s="128" t="s">
        <v>46</v>
      </c>
      <c r="AK2197" s="128" t="s">
        <v>46</v>
      </c>
    </row>
    <row r="2198" spans="1:37" ht="14.75" customHeight="1" x14ac:dyDescent="0.35">
      <c r="A2198" s="8"/>
      <c r="B2198" s="129">
        <v>29549613000164</v>
      </c>
      <c r="C2198" s="125" t="s">
        <v>10106</v>
      </c>
      <c r="D2198" s="122" t="s">
        <v>3393</v>
      </c>
      <c r="E2198" s="126" t="s">
        <v>7509</v>
      </c>
      <c r="F2198" s="126" t="s">
        <v>163</v>
      </c>
      <c r="G2198" s="126" t="s">
        <v>3570</v>
      </c>
      <c r="H2198" s="127">
        <v>0.01</v>
      </c>
      <c r="I2198" s="127">
        <v>0.01</v>
      </c>
      <c r="J2198" s="127">
        <v>1000000</v>
      </c>
      <c r="K2198" s="126" t="s">
        <v>215</v>
      </c>
      <c r="L2198" s="126" t="s">
        <v>215</v>
      </c>
      <c r="M2198" s="153">
        <v>6.9999999999999993E-3</v>
      </c>
      <c r="N2198" s="128" t="s">
        <v>46</v>
      </c>
      <c r="O2198" s="155">
        <v>43241</v>
      </c>
      <c r="P2198" s="153">
        <v>1.1690546724E-2</v>
      </c>
      <c r="Q2198" s="153">
        <v>0.10014969124</v>
      </c>
      <c r="R2198" s="153">
        <v>0.12690387493999999</v>
      </c>
      <c r="S2198" s="153">
        <v>0.25064992180000001</v>
      </c>
      <c r="T2198" s="153">
        <v>0.41466396269</v>
      </c>
      <c r="U2198" s="153">
        <v>0.95829630468999993</v>
      </c>
      <c r="V2198" s="153">
        <v>0.96652145731999994</v>
      </c>
      <c r="W2198" s="153">
        <v>0.95309170382000008</v>
      </c>
      <c r="X2198" s="153">
        <v>0.97026650299999995</v>
      </c>
      <c r="Y2198" s="153">
        <v>0.97010681113000008</v>
      </c>
      <c r="Z2198" s="153">
        <v>1.0308396458E-3</v>
      </c>
      <c r="AA2198" s="153">
        <v>2.9021411142999996E-3</v>
      </c>
      <c r="AB2198" s="178">
        <v>-10.952805648</v>
      </c>
      <c r="AC2198" s="177">
        <v>-3.5836554305999999</v>
      </c>
      <c r="AD2198" s="153">
        <v>0</v>
      </c>
      <c r="AE2198" s="153">
        <v>-5.1036191094000006E-3</v>
      </c>
      <c r="AF2198" s="181">
        <v>17.7296145</v>
      </c>
      <c r="AG2198" s="180">
        <v>11198.91944</v>
      </c>
      <c r="AH2198" s="180">
        <v>-4357.2032099999997</v>
      </c>
      <c r="AI2198" s="128" t="s">
        <v>46</v>
      </c>
      <c r="AJ2198" s="128" t="s">
        <v>46</v>
      </c>
      <c r="AK2198" s="128" t="s">
        <v>46</v>
      </c>
    </row>
    <row r="2199" spans="1:37" ht="14.75" customHeight="1" x14ac:dyDescent="0.35">
      <c r="A2199" s="8"/>
      <c r="B2199" s="129">
        <v>813342000120</v>
      </c>
      <c r="C2199" s="125" t="s">
        <v>10107</v>
      </c>
      <c r="D2199" s="122" t="s">
        <v>3393</v>
      </c>
      <c r="E2199" s="126" t="s">
        <v>7509</v>
      </c>
      <c r="F2199" s="126" t="s">
        <v>163</v>
      </c>
      <c r="G2199" s="126" t="s">
        <v>3570</v>
      </c>
      <c r="H2199" s="127">
        <v>500000</v>
      </c>
      <c r="I2199" s="127">
        <v>500</v>
      </c>
      <c r="J2199" s="127">
        <v>15000</v>
      </c>
      <c r="K2199" s="126" t="s">
        <v>215</v>
      </c>
      <c r="L2199" s="126" t="s">
        <v>216</v>
      </c>
      <c r="M2199" s="153">
        <v>7.4999999999999997E-3</v>
      </c>
      <c r="N2199" s="128" t="s">
        <v>46</v>
      </c>
      <c r="O2199" s="155">
        <v>34974</v>
      </c>
      <c r="P2199" s="153">
        <v>1.1591769908E-2</v>
      </c>
      <c r="Q2199" s="153">
        <v>9.8372898789999996E-2</v>
      </c>
      <c r="R2199" s="153">
        <v>0.12464791107000001</v>
      </c>
      <c r="S2199" s="153">
        <v>0.24576582294000002</v>
      </c>
      <c r="T2199" s="153">
        <v>0.40482492888999999</v>
      </c>
      <c r="U2199" s="153">
        <v>0.95019938158000006</v>
      </c>
      <c r="V2199" s="153">
        <v>0.94937404515000001</v>
      </c>
      <c r="W2199" s="153">
        <v>0.93614864004999998</v>
      </c>
      <c r="X2199" s="153">
        <v>0.95136014352999998</v>
      </c>
      <c r="Y2199" s="153">
        <v>0.94708838038999998</v>
      </c>
      <c r="Z2199" s="153">
        <v>1.0224523192999999E-3</v>
      </c>
      <c r="AA2199" s="153">
        <v>5.1996404148000001E-3</v>
      </c>
      <c r="AB2199" s="178">
        <v>-16.22513447</v>
      </c>
      <c r="AC2199" s="177">
        <v>-1.3985745809000001</v>
      </c>
      <c r="AD2199" s="153">
        <v>0</v>
      </c>
      <c r="AE2199" s="153">
        <v>-9.107617487200001E-3</v>
      </c>
      <c r="AF2199" s="181">
        <v>4559.4673323999996</v>
      </c>
      <c r="AG2199" s="180">
        <v>659157.83415999997</v>
      </c>
      <c r="AH2199" s="180">
        <v>-52489.502619999999</v>
      </c>
      <c r="AI2199" s="128" t="s">
        <v>46</v>
      </c>
      <c r="AJ2199" s="128" t="s">
        <v>46</v>
      </c>
      <c r="AK2199" s="128" t="s">
        <v>46</v>
      </c>
    </row>
    <row r="2200" spans="1:37" ht="14.75" customHeight="1" x14ac:dyDescent="0.35">
      <c r="A2200" s="8"/>
      <c r="B2200" s="129">
        <v>856755000192</v>
      </c>
      <c r="C2200" s="125" t="s">
        <v>10108</v>
      </c>
      <c r="D2200" s="122"/>
      <c r="E2200" s="126" t="s">
        <v>7509</v>
      </c>
      <c r="F2200" s="126" t="s">
        <v>163</v>
      </c>
      <c r="G2200" s="126" t="s">
        <v>3570</v>
      </c>
      <c r="H2200" s="127">
        <v>50000</v>
      </c>
      <c r="I2200" s="127">
        <v>500</v>
      </c>
      <c r="J2200" s="127">
        <v>15000</v>
      </c>
      <c r="K2200" s="126" t="s">
        <v>215</v>
      </c>
      <c r="L2200" s="126" t="s">
        <v>215</v>
      </c>
      <c r="M2200" s="153">
        <v>6.9999999999999993E-3</v>
      </c>
      <c r="N2200" s="128" t="s">
        <v>46</v>
      </c>
      <c r="O2200" s="155">
        <v>35004</v>
      </c>
      <c r="P2200" s="153">
        <v>1.1650794552999999E-2</v>
      </c>
      <c r="Q2200" s="153">
        <v>9.9145269182999998E-2</v>
      </c>
      <c r="R2200" s="153">
        <v>0.1256129704</v>
      </c>
      <c r="S2200" s="153">
        <v>0.24790100999</v>
      </c>
      <c r="T2200" s="153">
        <v>0.41006274804999998</v>
      </c>
      <c r="U2200" s="153">
        <v>0.95503774379999995</v>
      </c>
      <c r="V2200" s="153">
        <v>0.95682801279000007</v>
      </c>
      <c r="W2200" s="153">
        <v>0.94339656717999998</v>
      </c>
      <c r="X2200" s="153">
        <v>0.95962545816</v>
      </c>
      <c r="Y2200" s="153">
        <v>0.95934226425999991</v>
      </c>
      <c r="Z2200" s="153">
        <v>1.0360999736999999E-3</v>
      </c>
      <c r="AA2200" s="153">
        <v>1.4072866769000001E-2</v>
      </c>
      <c r="AB2200" s="178">
        <v>-13.269895003</v>
      </c>
      <c r="AC2200" s="177">
        <v>-1.5658566999000001</v>
      </c>
      <c r="AD2200" s="153">
        <v>0</v>
      </c>
      <c r="AE2200" s="153">
        <v>-1.2846903315E-2</v>
      </c>
      <c r="AF2200" s="181">
        <v>5116.2806612000004</v>
      </c>
      <c r="AG2200" s="180">
        <v>1256361.0734000001</v>
      </c>
      <c r="AH2200" s="180">
        <v>-108939.43918</v>
      </c>
      <c r="AI2200" s="128" t="s">
        <v>46</v>
      </c>
      <c r="AJ2200" s="128" t="s">
        <v>46</v>
      </c>
      <c r="AK2200" s="128" t="s">
        <v>46</v>
      </c>
    </row>
    <row r="2201" spans="1:37" ht="14.75" customHeight="1" x14ac:dyDescent="0.35">
      <c r="A2201" s="8"/>
      <c r="B2201" s="129">
        <v>5510759000138</v>
      </c>
      <c r="C2201" s="125" t="s">
        <v>10109</v>
      </c>
      <c r="D2201" s="122"/>
      <c r="E2201" s="126" t="s">
        <v>7509</v>
      </c>
      <c r="F2201" s="126" t="s">
        <v>163</v>
      </c>
      <c r="G2201" s="126" t="s">
        <v>3570</v>
      </c>
      <c r="H2201" s="127">
        <v>1000</v>
      </c>
      <c r="I2201" s="127">
        <v>100</v>
      </c>
      <c r="J2201" s="127">
        <v>100</v>
      </c>
      <c r="K2201" s="126" t="s">
        <v>215</v>
      </c>
      <c r="L2201" s="126" t="s">
        <v>215</v>
      </c>
      <c r="M2201" s="153">
        <v>1.2E-2</v>
      </c>
      <c r="N2201" s="128" t="s">
        <v>46</v>
      </c>
      <c r="O2201" s="155">
        <v>38022</v>
      </c>
      <c r="P2201" s="153">
        <v>1.1385702928000001E-2</v>
      </c>
      <c r="Q2201" s="153">
        <v>9.6451532041000002E-2</v>
      </c>
      <c r="R2201" s="153">
        <v>0.12187820478000001</v>
      </c>
      <c r="S2201" s="153">
        <v>0.23964219338000001</v>
      </c>
      <c r="T2201" s="153">
        <v>0.39616172139</v>
      </c>
      <c r="U2201" s="153">
        <v>0.93330768013999998</v>
      </c>
      <c r="V2201" s="153">
        <v>0.9308313800000001</v>
      </c>
      <c r="W2201" s="153">
        <v>0.91534719413999999</v>
      </c>
      <c r="X2201" s="153">
        <v>0.92765555749000006</v>
      </c>
      <c r="Y2201" s="153">
        <v>0.92682079662000005</v>
      </c>
      <c r="Z2201" s="153">
        <v>1.0836631748000001E-3</v>
      </c>
      <c r="AA2201" s="153">
        <v>3.3206839763000001E-3</v>
      </c>
      <c r="AB2201" s="178">
        <v>-16.837789099999998</v>
      </c>
      <c r="AC2201" s="177">
        <v>-3.7597413582999999</v>
      </c>
      <c r="AD2201" s="153">
        <v>0</v>
      </c>
      <c r="AE2201" s="153">
        <v>-5.3381842171000005E-3</v>
      </c>
      <c r="AF2201" s="181">
        <v>753.69142820000002</v>
      </c>
      <c r="AG2201" s="180">
        <v>27499.024369999999</v>
      </c>
      <c r="AH2201" s="180">
        <v>-4220.4434300000003</v>
      </c>
      <c r="AI2201" s="128" t="s">
        <v>46</v>
      </c>
      <c r="AJ2201" s="128" t="s">
        <v>46</v>
      </c>
      <c r="AK2201" s="128" t="s">
        <v>46</v>
      </c>
    </row>
    <row r="2202" spans="1:37" ht="14.75" customHeight="1" x14ac:dyDescent="0.35">
      <c r="A2202" s="8"/>
      <c r="B2202" s="129">
        <v>2367527000184</v>
      </c>
      <c r="C2202" s="125" t="s">
        <v>10110</v>
      </c>
      <c r="D2202" s="122"/>
      <c r="E2202" s="126" t="s">
        <v>7509</v>
      </c>
      <c r="F2202" s="126" t="s">
        <v>163</v>
      </c>
      <c r="G2202" s="126" t="s">
        <v>3570</v>
      </c>
      <c r="H2202" s="127">
        <v>100</v>
      </c>
      <c r="I2202" s="127">
        <v>100</v>
      </c>
      <c r="J2202" s="127">
        <v>100</v>
      </c>
      <c r="K2202" s="126" t="s">
        <v>215</v>
      </c>
      <c r="L2202" s="126" t="s">
        <v>215</v>
      </c>
      <c r="M2202" s="153">
        <v>0.01</v>
      </c>
      <c r="N2202" s="128" t="s">
        <v>46</v>
      </c>
      <c r="O2202" s="155">
        <v>36062</v>
      </c>
      <c r="P2202" s="153">
        <v>1.1575950331E-2</v>
      </c>
      <c r="Q2202" s="153">
        <v>9.8499610966999995E-2</v>
      </c>
      <c r="R2202" s="153">
        <v>0.12471878988</v>
      </c>
      <c r="S2202" s="153">
        <v>0.24589364667000002</v>
      </c>
      <c r="T2202" s="153">
        <v>0.40659962617000001</v>
      </c>
      <c r="U2202" s="153">
        <v>0.94890262088999999</v>
      </c>
      <c r="V2202" s="153">
        <v>0.95059691500999999</v>
      </c>
      <c r="W2202" s="153">
        <v>0.93668096430000003</v>
      </c>
      <c r="X2202" s="153">
        <v>0.95185494950999994</v>
      </c>
      <c r="Y2202" s="153">
        <v>0.95124028671000005</v>
      </c>
      <c r="Z2202" s="153">
        <v>1.0352813744E-3</v>
      </c>
      <c r="AA2202" s="153">
        <v>4.3505230311999994E-3</v>
      </c>
      <c r="AB2202" s="178">
        <v>-14.905567682999999</v>
      </c>
      <c r="AC2202" s="177">
        <v>-2.0194984582000002</v>
      </c>
      <c r="AD2202" s="153">
        <v>0</v>
      </c>
      <c r="AE2202" s="153">
        <v>-1.2747901161999999E-2</v>
      </c>
      <c r="AF2202" s="181">
        <v>223.9754725</v>
      </c>
      <c r="AG2202" s="180">
        <v>3201520.6173</v>
      </c>
      <c r="AH2202" s="180">
        <v>-140504.89801999999</v>
      </c>
      <c r="AI2202" s="128" t="s">
        <v>46</v>
      </c>
      <c r="AJ2202" s="128" t="s">
        <v>46</v>
      </c>
      <c r="AK2202" s="128" t="s">
        <v>46</v>
      </c>
    </row>
    <row r="2203" spans="1:37" ht="14.75" customHeight="1" x14ac:dyDescent="0.35">
      <c r="A2203" s="8"/>
      <c r="B2203" s="129">
        <v>2908347000162</v>
      </c>
      <c r="C2203" s="125" t="s">
        <v>10111</v>
      </c>
      <c r="D2203" s="122" t="s">
        <v>3395</v>
      </c>
      <c r="E2203" s="126" t="s">
        <v>7509</v>
      </c>
      <c r="F2203" s="126" t="s">
        <v>163</v>
      </c>
      <c r="G2203" s="126" t="s">
        <v>6644</v>
      </c>
      <c r="H2203" s="127">
        <v>1</v>
      </c>
      <c r="I2203" s="127">
        <v>1</v>
      </c>
      <c r="J2203" s="127">
        <v>1</v>
      </c>
      <c r="K2203" s="126" t="s">
        <v>215</v>
      </c>
      <c r="L2203" s="126" t="s">
        <v>215</v>
      </c>
      <c r="M2203" s="153">
        <v>1.4999999999999999E-2</v>
      </c>
      <c r="N2203" s="128" t="s">
        <v>46</v>
      </c>
      <c r="O2203" s="155">
        <v>36472</v>
      </c>
      <c r="P2203" s="153">
        <v>1.0878010544E-2</v>
      </c>
      <c r="Q2203" s="153">
        <v>9.0072536327999997E-2</v>
      </c>
      <c r="R2203" s="153">
        <v>0.11470788397999999</v>
      </c>
      <c r="S2203" s="153">
        <v>0.21767912339999998</v>
      </c>
      <c r="T2203" s="153">
        <v>0.35932556056999998</v>
      </c>
      <c r="U2203" s="153">
        <v>0.8916911717399999</v>
      </c>
      <c r="V2203" s="153">
        <v>0.86926917091000011</v>
      </c>
      <c r="W2203" s="153">
        <v>0.86149562131000001</v>
      </c>
      <c r="X2203" s="153">
        <v>0.84263645611000004</v>
      </c>
      <c r="Y2203" s="153">
        <v>0.84064255658999998</v>
      </c>
      <c r="Z2203" s="153">
        <v>9.2439383055999992E-4</v>
      </c>
      <c r="AA2203" s="153">
        <v>3.3276151709000002E-3</v>
      </c>
      <c r="AB2203" s="178">
        <v>-41.995874545</v>
      </c>
      <c r="AC2203" s="177">
        <v>-19.828638721000001</v>
      </c>
      <c r="AD2203" s="153">
        <v>0</v>
      </c>
      <c r="AE2203" s="153">
        <v>-8.6510695155999993E-3</v>
      </c>
      <c r="AF2203" s="181">
        <v>57.879874800000003</v>
      </c>
      <c r="AG2203" s="180">
        <v>89237.598740000001</v>
      </c>
      <c r="AH2203" s="180">
        <v>-11220.73682</v>
      </c>
      <c r="AI2203" s="128" t="s">
        <v>46</v>
      </c>
      <c r="AJ2203" s="128" t="s">
        <v>46</v>
      </c>
      <c r="AK2203" s="128" t="s">
        <v>46</v>
      </c>
    </row>
    <row r="2204" spans="1:37" ht="14.75" customHeight="1" x14ac:dyDescent="0.35">
      <c r="A2204" s="8"/>
      <c r="B2204" s="129">
        <v>9300201000189</v>
      </c>
      <c r="C2204" s="125" t="s">
        <v>10112</v>
      </c>
      <c r="D2204" s="122"/>
      <c r="E2204" s="126" t="s">
        <v>7509</v>
      </c>
      <c r="F2204" s="126" t="s">
        <v>163</v>
      </c>
      <c r="G2204" s="126" t="s">
        <v>3570</v>
      </c>
      <c r="H2204" s="127">
        <v>100</v>
      </c>
      <c r="I2204" s="127">
        <v>100</v>
      </c>
      <c r="J2204" s="127">
        <v>100</v>
      </c>
      <c r="K2204" s="126" t="s">
        <v>215</v>
      </c>
      <c r="L2204" s="126" t="s">
        <v>215</v>
      </c>
      <c r="M2204" s="153">
        <v>1.4999999999999999E-2</v>
      </c>
      <c r="N2204" s="128" t="s">
        <v>46</v>
      </c>
      <c r="O2204" s="155">
        <v>39520</v>
      </c>
      <c r="P2204" s="153">
        <v>1.1134503535E-2</v>
      </c>
      <c r="Q2204" s="153">
        <v>9.4443885690999985E-2</v>
      </c>
      <c r="R2204" s="153">
        <v>0.11912533828000001</v>
      </c>
      <c r="S2204" s="153">
        <v>0.23346004631</v>
      </c>
      <c r="T2204" s="153">
        <v>0.38550457940999999</v>
      </c>
      <c r="U2204" s="153">
        <v>0.91271638906000008</v>
      </c>
      <c r="V2204" s="153">
        <v>0.91145605041</v>
      </c>
      <c r="W2204" s="153">
        <v>0.89467222093999998</v>
      </c>
      <c r="X2204" s="153">
        <v>0.90372445000000001</v>
      </c>
      <c r="Y2204" s="153">
        <v>0.90188840087</v>
      </c>
      <c r="Z2204" s="153">
        <v>1.0381173747000001E-3</v>
      </c>
      <c r="AA2204" s="153">
        <v>2.3086176239E-3</v>
      </c>
      <c r="AB2204" s="178">
        <v>-24.761883428000001</v>
      </c>
      <c r="AC2204" s="177">
        <v>-10.238104359999999</v>
      </c>
      <c r="AD2204" s="153">
        <v>0</v>
      </c>
      <c r="AE2204" s="153">
        <v>-5.5116418122000002E-3</v>
      </c>
      <c r="AF2204" s="181">
        <v>41.336667400000003</v>
      </c>
      <c r="AG2204" s="180">
        <v>430259.15492</v>
      </c>
      <c r="AH2204" s="180">
        <v>-39371.578249999999</v>
      </c>
      <c r="AI2204" s="128" t="s">
        <v>46</v>
      </c>
      <c r="AJ2204" s="128" t="s">
        <v>46</v>
      </c>
      <c r="AK2204" s="128" t="s">
        <v>46</v>
      </c>
    </row>
    <row r="2205" spans="1:37" ht="14.75" customHeight="1" x14ac:dyDescent="0.35">
      <c r="A2205" s="8"/>
      <c r="B2205" s="129">
        <v>23682485000146</v>
      </c>
      <c r="C2205" s="125" t="s">
        <v>10113</v>
      </c>
      <c r="D2205" s="122" t="s">
        <v>3393</v>
      </c>
      <c r="E2205" s="126" t="s">
        <v>7509</v>
      </c>
      <c r="F2205" s="126" t="s">
        <v>163</v>
      </c>
      <c r="G2205" s="126" t="s">
        <v>3570</v>
      </c>
      <c r="H2205" s="127">
        <v>100</v>
      </c>
      <c r="I2205" s="127">
        <v>100</v>
      </c>
      <c r="J2205" s="127">
        <v>100</v>
      </c>
      <c r="K2205" s="126" t="s">
        <v>215</v>
      </c>
      <c r="L2205" s="126" t="s">
        <v>215</v>
      </c>
      <c r="M2205" s="153">
        <v>7.4999999999999997E-3</v>
      </c>
      <c r="N2205" s="128" t="s">
        <v>46</v>
      </c>
      <c r="O2205" s="155">
        <v>42398</v>
      </c>
      <c r="P2205" s="153">
        <v>1.1750253769000001E-2</v>
      </c>
      <c r="Q2205" s="153">
        <v>0.10004200557000001</v>
      </c>
      <c r="R2205" s="153">
        <v>0.12691365414</v>
      </c>
      <c r="S2205" s="153">
        <v>0.25068692997999997</v>
      </c>
      <c r="T2205" s="153">
        <v>0.41309193503000002</v>
      </c>
      <c r="U2205" s="153">
        <v>0.96319060448000005</v>
      </c>
      <c r="V2205" s="153">
        <v>0.96548220780999994</v>
      </c>
      <c r="W2205" s="153">
        <v>0.95316514904000005</v>
      </c>
      <c r="X2205" s="153">
        <v>0.97040976173000004</v>
      </c>
      <c r="Y2205" s="153">
        <v>0.96642905064999995</v>
      </c>
      <c r="Z2205" s="153">
        <v>1.0183962420000001E-3</v>
      </c>
      <c r="AA2205" s="153">
        <v>3.7434382861E-3</v>
      </c>
      <c r="AB2205" s="178">
        <v>-12.046578026000001</v>
      </c>
      <c r="AC2205" s="177">
        <v>-1.3607752989999999</v>
      </c>
      <c r="AD2205" s="153">
        <v>0</v>
      </c>
      <c r="AE2205" s="153">
        <v>-8.6527878473999995E-3</v>
      </c>
      <c r="AF2205" s="181">
        <v>22.4795202</v>
      </c>
      <c r="AG2205" s="180">
        <v>169129.02291999999</v>
      </c>
      <c r="AH2205" s="180">
        <v>-16920.939330000001</v>
      </c>
      <c r="AI2205" s="128" t="s">
        <v>46</v>
      </c>
      <c r="AJ2205" s="128" t="s">
        <v>46</v>
      </c>
      <c r="AK2205" s="128" t="s">
        <v>46</v>
      </c>
    </row>
    <row r="2206" spans="1:37" ht="14.75" customHeight="1" x14ac:dyDescent="0.35">
      <c r="A2206" s="8"/>
      <c r="B2206" s="129">
        <v>52337734000164</v>
      </c>
      <c r="C2206" s="125" t="s">
        <v>10114</v>
      </c>
      <c r="D2206" s="122"/>
      <c r="E2206" s="126" t="s">
        <v>7509</v>
      </c>
      <c r="F2206" s="126" t="s">
        <v>163</v>
      </c>
      <c r="G2206" s="126" t="s">
        <v>3566</v>
      </c>
      <c r="H2206" s="127">
        <v>100</v>
      </c>
      <c r="I2206" s="127">
        <v>100</v>
      </c>
      <c r="J2206" s="127">
        <v>100</v>
      </c>
      <c r="K2206" s="126" t="s">
        <v>7615</v>
      </c>
      <c r="L2206" s="126" t="s">
        <v>220</v>
      </c>
      <c r="M2206" s="153">
        <v>9.0000000000000011E-3</v>
      </c>
      <c r="N2206" s="128" t="s">
        <v>7431</v>
      </c>
      <c r="O2206" s="155">
        <v>45288</v>
      </c>
      <c r="P2206" s="153">
        <v>1.0317928669E-2</v>
      </c>
      <c r="Q2206" s="153">
        <v>9.9801444259000005E-2</v>
      </c>
      <c r="R2206" s="153">
        <v>0.11128940864</v>
      </c>
      <c r="S2206" s="153" t="s">
        <v>46</v>
      </c>
      <c r="T2206" s="153" t="s">
        <v>46</v>
      </c>
      <c r="U2206" s="153">
        <v>0.8457801973700001</v>
      </c>
      <c r="V2206" s="153">
        <v>0.96316060636</v>
      </c>
      <c r="W2206" s="153">
        <v>0.83582169695000008</v>
      </c>
      <c r="X2206" s="153" t="s">
        <v>46</v>
      </c>
      <c r="Y2206" s="153" t="s">
        <v>46</v>
      </c>
      <c r="Z2206" s="153">
        <v>2.0091954297E-2</v>
      </c>
      <c r="AA2206" s="153">
        <v>1.7729430710000001E-2</v>
      </c>
      <c r="AB2206" s="178">
        <v>-0.95724687988000001</v>
      </c>
      <c r="AC2206" s="177">
        <v>-1.2079728691</v>
      </c>
      <c r="AD2206" s="153">
        <v>-1.2086893287E-2</v>
      </c>
      <c r="AE2206" s="153">
        <v>-1.2086893287E-2</v>
      </c>
      <c r="AF2206" s="181">
        <v>11.7841799</v>
      </c>
      <c r="AG2206" s="180">
        <v>40313.424489999998</v>
      </c>
      <c r="AH2206" s="180">
        <v>-1842.1764599999999</v>
      </c>
      <c r="AI2206" s="128" t="s">
        <v>46</v>
      </c>
      <c r="AJ2206" s="128" t="s">
        <v>46</v>
      </c>
      <c r="AK2206" s="128" t="s">
        <v>46</v>
      </c>
    </row>
    <row r="2207" spans="1:37" ht="14.75" customHeight="1" x14ac:dyDescent="0.35">
      <c r="A2207" s="8"/>
      <c r="B2207" s="129">
        <v>59593077000165</v>
      </c>
      <c r="C2207" s="125" t="s">
        <v>10115</v>
      </c>
      <c r="D2207" s="122"/>
      <c r="E2207" s="126" t="s">
        <v>7509</v>
      </c>
      <c r="F2207" s="126" t="s">
        <v>163</v>
      </c>
      <c r="G2207" s="126" t="s">
        <v>3566</v>
      </c>
      <c r="H2207" s="127" t="s">
        <v>46</v>
      </c>
      <c r="I2207" s="127" t="s">
        <v>46</v>
      </c>
      <c r="J2207" s="127" t="s">
        <v>46</v>
      </c>
      <c r="K2207" s="126" t="s">
        <v>799</v>
      </c>
      <c r="L2207" s="126" t="s">
        <v>269</v>
      </c>
      <c r="M2207" s="153">
        <v>8.0000000000000002E-3</v>
      </c>
      <c r="N2207" s="128" t="s">
        <v>46</v>
      </c>
      <c r="O2207" s="155">
        <v>45727</v>
      </c>
      <c r="P2207" s="153">
        <v>1.0493210511E-2</v>
      </c>
      <c r="Q2207" s="153" t="s">
        <v>46</v>
      </c>
      <c r="R2207" s="153" t="s">
        <v>46</v>
      </c>
      <c r="S2207" s="153" t="s">
        <v>46</v>
      </c>
      <c r="T2207" s="153" t="s">
        <v>46</v>
      </c>
      <c r="U2207" s="153">
        <v>0.86014838269999994</v>
      </c>
      <c r="V2207" s="153" t="s">
        <v>46</v>
      </c>
      <c r="W2207" s="153" t="s">
        <v>46</v>
      </c>
      <c r="X2207" s="153" t="s">
        <v>46</v>
      </c>
      <c r="Y2207" s="153" t="s">
        <v>46</v>
      </c>
      <c r="Z2207" s="153" t="s">
        <v>46</v>
      </c>
      <c r="AA2207" s="153">
        <v>4.9743368512000005E-3</v>
      </c>
      <c r="AB2207" s="178" t="s">
        <v>46</v>
      </c>
      <c r="AC2207" s="177">
        <v>-0.47401215182000001</v>
      </c>
      <c r="AD2207" s="153">
        <v>-1.7054983981999998E-3</v>
      </c>
      <c r="AE2207" s="153">
        <v>-1.7054983981999998E-3</v>
      </c>
      <c r="AF2207" s="181">
        <v>10.778085900000001</v>
      </c>
      <c r="AG2207" s="180">
        <v>118879.44476</v>
      </c>
      <c r="AH2207" s="180">
        <v>110027.45058</v>
      </c>
      <c r="AI2207" s="128" t="s">
        <v>46</v>
      </c>
      <c r="AJ2207" s="128" t="s">
        <v>46</v>
      </c>
      <c r="AK2207" s="128" t="s">
        <v>46</v>
      </c>
    </row>
    <row r="2208" spans="1:37" ht="14.75" customHeight="1" x14ac:dyDescent="0.35">
      <c r="A2208" s="8"/>
      <c r="B2208" s="129">
        <v>42220424000101</v>
      </c>
      <c r="C2208" s="125" t="s">
        <v>10116</v>
      </c>
      <c r="D2208" s="122"/>
      <c r="E2208" s="126" t="s">
        <v>9691</v>
      </c>
      <c r="F2208" s="126" t="s">
        <v>163</v>
      </c>
      <c r="G2208" s="126" t="s">
        <v>3547</v>
      </c>
      <c r="H2208" s="127" t="s">
        <v>46</v>
      </c>
      <c r="I2208" s="127" t="s">
        <v>46</v>
      </c>
      <c r="J2208" s="127" t="s">
        <v>46</v>
      </c>
      <c r="K2208" s="126" t="s">
        <v>224</v>
      </c>
      <c r="L2208" s="126" t="s">
        <v>3378</v>
      </c>
      <c r="M2208" s="153">
        <v>2E-3</v>
      </c>
      <c r="N2208" s="128" t="s">
        <v>46</v>
      </c>
      <c r="O2208" s="155">
        <v>44496</v>
      </c>
      <c r="P2208" s="153">
        <v>1.2514855323E-2</v>
      </c>
      <c r="Q2208" s="153">
        <v>0.10954735467000001</v>
      </c>
      <c r="R2208" s="153">
        <v>0.13555330766000001</v>
      </c>
      <c r="S2208" s="153">
        <v>0.27663964547999997</v>
      </c>
      <c r="T2208" s="153">
        <v>0.43781548816999999</v>
      </c>
      <c r="U2208" s="153">
        <v>1.0258664451999999</v>
      </c>
      <c r="V2208" s="153">
        <v>1.0572161287999999</v>
      </c>
      <c r="W2208" s="153">
        <v>1.0180519154000001</v>
      </c>
      <c r="X2208" s="153">
        <v>1.0708727913</v>
      </c>
      <c r="Y2208" s="153">
        <v>1.0242698312</v>
      </c>
      <c r="Z2208" s="153">
        <v>2.0178968171999999E-3</v>
      </c>
      <c r="AA2208" s="153">
        <v>4.1285349644000005E-3</v>
      </c>
      <c r="AB2208" s="178">
        <v>1.2573236495</v>
      </c>
      <c r="AC2208" s="177">
        <v>0.90821120025000002</v>
      </c>
      <c r="AD2208" s="153">
        <v>-6.1779402821000005E-4</v>
      </c>
      <c r="AE2208" s="153">
        <v>-9.0940378555999998E-3</v>
      </c>
      <c r="AF2208" s="181">
        <v>15.994303199999999</v>
      </c>
      <c r="AG2208" s="180">
        <v>192129.80158</v>
      </c>
      <c r="AH2208" s="180">
        <v>-53828.822319999999</v>
      </c>
      <c r="AI2208" s="128" t="s">
        <v>46</v>
      </c>
      <c r="AJ2208" s="128" t="s">
        <v>46</v>
      </c>
      <c r="AK2208" s="128" t="s">
        <v>46</v>
      </c>
    </row>
    <row r="2209" spans="1:37" ht="14.75" customHeight="1" x14ac:dyDescent="0.35">
      <c r="A2209" s="8"/>
      <c r="B2209" s="129">
        <v>23379125000170</v>
      </c>
      <c r="C2209" s="125" t="s">
        <v>10117</v>
      </c>
      <c r="D2209" s="122" t="s">
        <v>3401</v>
      </c>
      <c r="E2209" s="126" t="s">
        <v>7509</v>
      </c>
      <c r="F2209" s="126" t="s">
        <v>163</v>
      </c>
      <c r="G2209" s="126" t="s">
        <v>4598</v>
      </c>
      <c r="H2209" s="127">
        <v>100</v>
      </c>
      <c r="I2209" s="127">
        <v>100</v>
      </c>
      <c r="J2209" s="127">
        <v>100</v>
      </c>
      <c r="K2209" s="126" t="s">
        <v>215</v>
      </c>
      <c r="L2209" s="126" t="s">
        <v>216</v>
      </c>
      <c r="M2209" s="153">
        <v>6.0000000000000001E-3</v>
      </c>
      <c r="N2209" s="128" t="s">
        <v>46</v>
      </c>
      <c r="O2209" s="155">
        <v>42349</v>
      </c>
      <c r="P2209" s="153">
        <v>5.9617131828000004E-3</v>
      </c>
      <c r="Q2209" s="153">
        <v>7.8004580231000001E-2</v>
      </c>
      <c r="R2209" s="153">
        <v>8.5019763107999996E-2</v>
      </c>
      <c r="S2209" s="153">
        <v>0.16854273841</v>
      </c>
      <c r="T2209" s="153">
        <v>0.29621083563</v>
      </c>
      <c r="U2209" s="153">
        <v>0.48869294547999997</v>
      </c>
      <c r="V2209" s="153">
        <v>0.75280412374999994</v>
      </c>
      <c r="W2209" s="153">
        <v>0.63852763296000004</v>
      </c>
      <c r="X2209" s="153">
        <v>0.65242938131000006</v>
      </c>
      <c r="Y2209" s="153">
        <v>0.69298558599000004</v>
      </c>
      <c r="Z2209" s="153">
        <v>2.2321852087999999E-2</v>
      </c>
      <c r="AA2209" s="153">
        <v>3.3638897851999999E-2</v>
      </c>
      <c r="AB2209" s="178">
        <v>-1.8997757530999999</v>
      </c>
      <c r="AC2209" s="177">
        <v>0.11720903827</v>
      </c>
      <c r="AD2209" s="153">
        <v>-1.862467755E-2</v>
      </c>
      <c r="AE2209" s="153">
        <v>-6.9909168531000002E-2</v>
      </c>
      <c r="AF2209" s="181">
        <v>31.9338184</v>
      </c>
      <c r="AG2209" s="180">
        <v>143964.40521</v>
      </c>
      <c r="AH2209" s="180">
        <v>-20319.3305</v>
      </c>
      <c r="AI2209" s="128" t="s">
        <v>46</v>
      </c>
      <c r="AJ2209" s="128" t="s">
        <v>46</v>
      </c>
      <c r="AK2209" s="128" t="s">
        <v>46</v>
      </c>
    </row>
    <row r="2210" spans="1:37" ht="14.75" customHeight="1" x14ac:dyDescent="0.35">
      <c r="A2210" s="8"/>
      <c r="B2210" s="129">
        <v>56237607000144</v>
      </c>
      <c r="C2210" s="125" t="s">
        <v>10118</v>
      </c>
      <c r="D2210" s="122"/>
      <c r="E2210" s="126" t="s">
        <v>9691</v>
      </c>
      <c r="F2210" s="126" t="s">
        <v>114</v>
      </c>
      <c r="G2210" s="126" t="s">
        <v>4426</v>
      </c>
      <c r="H2210" s="127" t="s">
        <v>46</v>
      </c>
      <c r="I2210" s="127" t="s">
        <v>46</v>
      </c>
      <c r="J2210" s="127" t="s">
        <v>46</v>
      </c>
      <c r="K2210" s="126" t="s">
        <v>215</v>
      </c>
      <c r="L2210" s="126" t="s">
        <v>7441</v>
      </c>
      <c r="M2210" s="153">
        <v>0.01</v>
      </c>
      <c r="N2210" s="128" t="s">
        <v>46</v>
      </c>
      <c r="O2210" s="155">
        <v>45574</v>
      </c>
      <c r="P2210" s="153">
        <v>4.1862925049000001E-2</v>
      </c>
      <c r="Q2210" s="153">
        <v>0.27300686497999999</v>
      </c>
      <c r="R2210" s="153" t="s">
        <v>46</v>
      </c>
      <c r="S2210" s="153" t="s">
        <v>46</v>
      </c>
      <c r="T2210" s="153" t="s">
        <v>46</v>
      </c>
      <c r="U2210" s="153">
        <v>3.4315834259</v>
      </c>
      <c r="V2210" s="153">
        <v>2.6347259758000003</v>
      </c>
      <c r="W2210" s="153" t="s">
        <v>46</v>
      </c>
      <c r="X2210" s="153" t="s">
        <v>46</v>
      </c>
      <c r="Y2210" s="153" t="s">
        <v>46</v>
      </c>
      <c r="Z2210" s="153">
        <v>0.19918848833</v>
      </c>
      <c r="AA2210" s="153">
        <v>0.19918848833</v>
      </c>
      <c r="AB2210" s="178">
        <v>-0.12734064531</v>
      </c>
      <c r="AC2210" s="177">
        <v>-0.12734064531</v>
      </c>
      <c r="AD2210" s="153">
        <v>-0.17595421655999999</v>
      </c>
      <c r="AE2210" s="153">
        <v>-0.17595421655999999</v>
      </c>
      <c r="AF2210" s="181">
        <v>10.812703900000001</v>
      </c>
      <c r="AG2210" s="180">
        <v>60506.961660000001</v>
      </c>
      <c r="AH2210" s="180">
        <v>37333.375719999996</v>
      </c>
      <c r="AI2210" s="128" t="s">
        <v>46</v>
      </c>
      <c r="AJ2210" s="128" t="s">
        <v>46</v>
      </c>
      <c r="AK2210" s="128" t="s">
        <v>46</v>
      </c>
    </row>
    <row r="2211" spans="1:37" ht="14.75" customHeight="1" x14ac:dyDescent="0.35">
      <c r="A2211" s="8"/>
      <c r="B2211" s="129">
        <v>19587201000165</v>
      </c>
      <c r="C2211" s="125" t="s">
        <v>10119</v>
      </c>
      <c r="D2211" s="122"/>
      <c r="E2211" s="126" t="s">
        <v>9691</v>
      </c>
      <c r="F2211" s="126" t="s">
        <v>163</v>
      </c>
      <c r="G2211" s="126" t="s">
        <v>3570</v>
      </c>
      <c r="H2211" s="127" t="s">
        <v>46</v>
      </c>
      <c r="I2211" s="127" t="s">
        <v>46</v>
      </c>
      <c r="J2211" s="127" t="s">
        <v>46</v>
      </c>
      <c r="K2211" s="126" t="s">
        <v>215</v>
      </c>
      <c r="L2211" s="126" t="s">
        <v>215</v>
      </c>
      <c r="M2211" s="153">
        <v>1.5E-3</v>
      </c>
      <c r="N2211" s="128" t="s">
        <v>46</v>
      </c>
      <c r="O2211" s="155">
        <v>41761</v>
      </c>
      <c r="P2211" s="153">
        <v>1.2011327426E-2</v>
      </c>
      <c r="Q2211" s="153">
        <v>0.10327579907000001</v>
      </c>
      <c r="R2211" s="153">
        <v>0.13235960628999999</v>
      </c>
      <c r="S2211" s="153">
        <v>0.26028936075000003</v>
      </c>
      <c r="T2211" s="153">
        <v>0.43026102856999998</v>
      </c>
      <c r="U2211" s="153">
        <v>0.98459130771999992</v>
      </c>
      <c r="V2211" s="153">
        <v>0.99669079939000005</v>
      </c>
      <c r="W2211" s="153">
        <v>0.99406612087000001</v>
      </c>
      <c r="X2211" s="153">
        <v>1.0075807963000001</v>
      </c>
      <c r="Y2211" s="153">
        <v>1.0065961643999999</v>
      </c>
      <c r="Z2211" s="153">
        <v>1.0734585689999999E-3</v>
      </c>
      <c r="AA2211" s="153">
        <v>2.6015759271000001E-3</v>
      </c>
      <c r="AB2211" s="178">
        <v>-1.0631766549999999</v>
      </c>
      <c r="AC2211" s="177">
        <v>-0.30987840726999999</v>
      </c>
      <c r="AD2211" s="153">
        <v>0</v>
      </c>
      <c r="AE2211" s="153">
        <v>-3.7351258226E-3</v>
      </c>
      <c r="AF2211" s="181">
        <v>285.62361870000001</v>
      </c>
      <c r="AG2211" s="180">
        <v>279112.12972999999</v>
      </c>
      <c r="AH2211" s="180">
        <v>30780.37457</v>
      </c>
      <c r="AI2211" s="128" t="s">
        <v>46</v>
      </c>
      <c r="AJ2211" s="128" t="s">
        <v>46</v>
      </c>
      <c r="AK2211" s="128" t="s">
        <v>46</v>
      </c>
    </row>
    <row r="2212" spans="1:37" ht="14.75" customHeight="1" x14ac:dyDescent="0.35">
      <c r="A2212" s="8"/>
      <c r="B2212" s="129">
        <v>3917096000145</v>
      </c>
      <c r="C2212" s="125" t="s">
        <v>10120</v>
      </c>
      <c r="D2212" s="122"/>
      <c r="E2212" s="126" t="s">
        <v>7509</v>
      </c>
      <c r="F2212" s="126" t="s">
        <v>114</v>
      </c>
      <c r="G2212" s="126" t="s">
        <v>7640</v>
      </c>
      <c r="H2212" s="127">
        <v>1000</v>
      </c>
      <c r="I2212" s="127">
        <v>100</v>
      </c>
      <c r="J2212" s="127">
        <v>100</v>
      </c>
      <c r="K2212" s="126" t="s">
        <v>216</v>
      </c>
      <c r="L2212" s="126" t="s">
        <v>223</v>
      </c>
      <c r="M2212" s="153">
        <v>1.4999999999999999E-2</v>
      </c>
      <c r="N2212" s="128" t="s">
        <v>46</v>
      </c>
      <c r="O2212" s="155">
        <v>36717</v>
      </c>
      <c r="P2212" s="153">
        <v>1.1162944229000001E-3</v>
      </c>
      <c r="Q2212" s="153">
        <v>-9.1303588142999992E-2</v>
      </c>
      <c r="R2212" s="153">
        <v>-2.5033393766999999E-2</v>
      </c>
      <c r="S2212" s="153">
        <v>0.16620532838999999</v>
      </c>
      <c r="T2212" s="153">
        <v>0.77169326655999992</v>
      </c>
      <c r="U2212" s="153">
        <v>9.1504772674999998E-2</v>
      </c>
      <c r="V2212" s="153">
        <v>-0.88114976664</v>
      </c>
      <c r="W2212" s="153">
        <v>-0.18800938843000001</v>
      </c>
      <c r="X2212" s="153">
        <v>0.64338126097000004</v>
      </c>
      <c r="Y2212" s="153">
        <v>1.8053772725999999</v>
      </c>
      <c r="Z2212" s="153">
        <v>0.25073538786999999</v>
      </c>
      <c r="AA2212" s="153">
        <v>0.40761769174999996</v>
      </c>
      <c r="AB2212" s="178">
        <v>-0.45294700691000001</v>
      </c>
      <c r="AC2212" s="177">
        <v>0.21866845263000001</v>
      </c>
      <c r="AD2212" s="153">
        <v>-0.23200574517</v>
      </c>
      <c r="AE2212" s="153">
        <v>-0.8950357630800001</v>
      </c>
      <c r="AF2212" s="181">
        <v>293.5259302</v>
      </c>
      <c r="AG2212" s="180">
        <v>81687.414730000004</v>
      </c>
      <c r="AH2212" s="180">
        <v>-4751.4875000000002</v>
      </c>
      <c r="AI2212" s="128" t="s">
        <v>46</v>
      </c>
      <c r="AJ2212" s="128" t="s">
        <v>46</v>
      </c>
      <c r="AK2212" s="128" t="s">
        <v>46</v>
      </c>
    </row>
    <row r="2213" spans="1:37" ht="14.75" customHeight="1" x14ac:dyDescent="0.35">
      <c r="A2213" s="8"/>
      <c r="B2213" s="129">
        <v>8828888000167</v>
      </c>
      <c r="C2213" s="125" t="s">
        <v>10121</v>
      </c>
      <c r="D2213" s="122"/>
      <c r="E2213" s="126" t="s">
        <v>7509</v>
      </c>
      <c r="F2213" s="126" t="s">
        <v>114</v>
      </c>
      <c r="G2213" s="126" t="s">
        <v>7640</v>
      </c>
      <c r="H2213" s="127">
        <v>100</v>
      </c>
      <c r="I2213" s="127">
        <v>100</v>
      </c>
      <c r="J2213" s="127">
        <v>50</v>
      </c>
      <c r="K2213" s="126" t="s">
        <v>216</v>
      </c>
      <c r="L2213" s="126" t="s">
        <v>223</v>
      </c>
      <c r="M2213" s="153">
        <v>0.02</v>
      </c>
      <c r="N2213" s="128" t="s">
        <v>46</v>
      </c>
      <c r="O2213" s="155">
        <v>39283</v>
      </c>
      <c r="P2213" s="153">
        <v>-1.3576803594E-3</v>
      </c>
      <c r="Q2213" s="153">
        <v>-9.8089771600999992E-2</v>
      </c>
      <c r="R2213" s="153">
        <v>-3.4923459049000002E-2</v>
      </c>
      <c r="S2213" s="153">
        <v>0.14608481269000001</v>
      </c>
      <c r="T2213" s="153">
        <v>0.70421788346000003</v>
      </c>
      <c r="U2213" s="153">
        <v>-0.11129163606</v>
      </c>
      <c r="V2213" s="153">
        <v>-0.94664165026999991</v>
      </c>
      <c r="W2213" s="153">
        <v>-0.26228717683999997</v>
      </c>
      <c r="X2213" s="153">
        <v>0.56549469210000003</v>
      </c>
      <c r="Y2213" s="153">
        <v>1.6475185372999999</v>
      </c>
      <c r="Z2213" s="153">
        <v>0.25827338584999998</v>
      </c>
      <c r="AA2213" s="153">
        <v>0.44747502057999999</v>
      </c>
      <c r="AB2213" s="178">
        <v>-0.46860243017999997</v>
      </c>
      <c r="AC2213" s="177">
        <v>0.11939082829</v>
      </c>
      <c r="AD2213" s="153">
        <v>-0.23677169401000001</v>
      </c>
      <c r="AE2213" s="153">
        <v>-0.91360114464999997</v>
      </c>
      <c r="AF2213" s="181">
        <v>23.1971998</v>
      </c>
      <c r="AG2213" s="180">
        <v>85069.577799999999</v>
      </c>
      <c r="AH2213" s="180">
        <v>-7454.2008100000003</v>
      </c>
      <c r="AI2213" s="128" t="s">
        <v>46</v>
      </c>
      <c r="AJ2213" s="128" t="s">
        <v>46</v>
      </c>
      <c r="AK2213" s="128" t="s">
        <v>46</v>
      </c>
    </row>
    <row r="2214" spans="1:37" ht="14.75" customHeight="1" x14ac:dyDescent="0.35">
      <c r="A2214" s="8"/>
      <c r="B2214" s="129">
        <v>7184920000156</v>
      </c>
      <c r="C2214" s="125" t="s">
        <v>10122</v>
      </c>
      <c r="D2214" s="122" t="s">
        <v>3393</v>
      </c>
      <c r="E2214" s="126" t="s">
        <v>7509</v>
      </c>
      <c r="F2214" s="126" t="s">
        <v>114</v>
      </c>
      <c r="G2214" s="126" t="s">
        <v>6707</v>
      </c>
      <c r="H2214" s="127">
        <v>100</v>
      </c>
      <c r="I2214" s="127">
        <v>100</v>
      </c>
      <c r="J2214" s="127">
        <v>100</v>
      </c>
      <c r="K2214" s="126" t="s">
        <v>216</v>
      </c>
      <c r="L2214" s="126" t="s">
        <v>223</v>
      </c>
      <c r="M2214" s="153">
        <v>1.4999999999999999E-2</v>
      </c>
      <c r="N2214" s="128" t="s">
        <v>46</v>
      </c>
      <c r="O2214" s="155">
        <v>38608</v>
      </c>
      <c r="P2214" s="153">
        <v>3.2389861696999998E-2</v>
      </c>
      <c r="Q2214" s="153">
        <v>0.18909852425000001</v>
      </c>
      <c r="R2214" s="153">
        <v>9.2557082563999998E-2</v>
      </c>
      <c r="S2214" s="153">
        <v>0.23176293420999999</v>
      </c>
      <c r="T2214" s="153">
        <v>0.28395943963000003</v>
      </c>
      <c r="U2214" s="153">
        <v>2.6550584422999997</v>
      </c>
      <c r="V2214" s="153">
        <v>1.8249460278999998</v>
      </c>
      <c r="W2214" s="153">
        <v>0.6951354918299999</v>
      </c>
      <c r="X2214" s="153">
        <v>0.89715492463000002</v>
      </c>
      <c r="Y2214" s="153">
        <v>0.66432343114999992</v>
      </c>
      <c r="Z2214" s="153">
        <v>0.15221173631999999</v>
      </c>
      <c r="AA2214" s="153">
        <v>0.26306726404999997</v>
      </c>
      <c r="AB2214" s="178">
        <v>-0.16247311650999999</v>
      </c>
      <c r="AC2214" s="177">
        <v>5.4684496818E-2</v>
      </c>
      <c r="AD2214" s="153">
        <v>-0.10541912797</v>
      </c>
      <c r="AE2214" s="153">
        <v>-0.60935440826999998</v>
      </c>
      <c r="AF2214" s="181">
        <v>476.45083210000001</v>
      </c>
      <c r="AG2214" s="180">
        <v>36219.104509999997</v>
      </c>
      <c r="AH2214" s="180">
        <v>-2057.9196700000002</v>
      </c>
      <c r="AI2214" s="128" t="s">
        <v>46</v>
      </c>
      <c r="AJ2214" s="128" t="s">
        <v>46</v>
      </c>
      <c r="AK2214" s="128" t="s">
        <v>46</v>
      </c>
    </row>
    <row r="2215" spans="1:37" ht="14.75" customHeight="1" x14ac:dyDescent="0.35">
      <c r="A2215" s="8"/>
      <c r="B2215" s="129">
        <v>3069104000140</v>
      </c>
      <c r="C2215" s="125" t="s">
        <v>10123</v>
      </c>
      <c r="D2215" s="122"/>
      <c r="E2215" s="126" t="s">
        <v>7509</v>
      </c>
      <c r="F2215" s="126" t="s">
        <v>163</v>
      </c>
      <c r="G2215" s="126" t="s">
        <v>3570</v>
      </c>
      <c r="H2215" s="127">
        <v>1</v>
      </c>
      <c r="I2215" s="127">
        <v>1</v>
      </c>
      <c r="J2215" s="127">
        <v>1</v>
      </c>
      <c r="K2215" s="126" t="s">
        <v>215</v>
      </c>
      <c r="L2215" s="126" t="s">
        <v>215</v>
      </c>
      <c r="M2215" s="153">
        <v>2E-3</v>
      </c>
      <c r="N2215" s="128" t="s">
        <v>46</v>
      </c>
      <c r="O2215" s="155">
        <v>36375</v>
      </c>
      <c r="P2215" s="153">
        <v>1.2288025123999999E-2</v>
      </c>
      <c r="Q2215" s="153">
        <v>0.10511519302</v>
      </c>
      <c r="R2215" s="153">
        <v>0.13376291438000001</v>
      </c>
      <c r="S2215" s="153">
        <v>0.26599430826999998</v>
      </c>
      <c r="T2215" s="153">
        <v>0.44072780482000001</v>
      </c>
      <c r="U2215" s="153">
        <v>1.0072727432000002</v>
      </c>
      <c r="V2215" s="153">
        <v>1.014442364</v>
      </c>
      <c r="W2215" s="153">
        <v>1.0046054467000001</v>
      </c>
      <c r="X2215" s="153">
        <v>1.0296646630999999</v>
      </c>
      <c r="Y2215" s="153">
        <v>1.0310831993</v>
      </c>
      <c r="Z2215" s="153">
        <v>1.0357394964999999E-3</v>
      </c>
      <c r="AA2215" s="153">
        <v>3.9638029866000003E-3</v>
      </c>
      <c r="AB2215" s="178">
        <v>1.0870519795</v>
      </c>
      <c r="AC2215" s="177">
        <v>0.31105720807999998</v>
      </c>
      <c r="AD2215" s="153">
        <v>0</v>
      </c>
      <c r="AE2215" s="153">
        <v>-1.2732121790999999E-2</v>
      </c>
      <c r="AF2215" s="181">
        <v>20.896274300000002</v>
      </c>
      <c r="AG2215" s="180">
        <v>14357295.891000001</v>
      </c>
      <c r="AH2215" s="180">
        <v>-798217.59663000004</v>
      </c>
      <c r="AI2215" s="128" t="s">
        <v>46</v>
      </c>
      <c r="AJ2215" s="128" t="s">
        <v>46</v>
      </c>
      <c r="AK2215" s="128" t="s">
        <v>46</v>
      </c>
    </row>
    <row r="2216" spans="1:37" ht="14.75" customHeight="1" x14ac:dyDescent="0.35">
      <c r="A2216" s="8"/>
      <c r="B2216" s="129">
        <v>42220446000171</v>
      </c>
      <c r="C2216" s="125" t="s">
        <v>10124</v>
      </c>
      <c r="D2216" s="122"/>
      <c r="E2216" s="126" t="s">
        <v>9691</v>
      </c>
      <c r="F2216" s="126" t="s">
        <v>163</v>
      </c>
      <c r="G2216" s="126" t="s">
        <v>8093</v>
      </c>
      <c r="H2216" s="127" t="s">
        <v>46</v>
      </c>
      <c r="I2216" s="127" t="s">
        <v>46</v>
      </c>
      <c r="J2216" s="127" t="s">
        <v>46</v>
      </c>
      <c r="K2216" s="126" t="s">
        <v>224</v>
      </c>
      <c r="L2216" s="126" t="s">
        <v>3378</v>
      </c>
      <c r="M2216" s="153">
        <v>2E-3</v>
      </c>
      <c r="N2216" s="128" t="s">
        <v>46</v>
      </c>
      <c r="O2216" s="155">
        <v>44496</v>
      </c>
      <c r="P2216" s="153">
        <v>1.2370789467000001E-2</v>
      </c>
      <c r="Q2216" s="153">
        <v>0.10833576483</v>
      </c>
      <c r="R2216" s="153">
        <v>0.13578014606</v>
      </c>
      <c r="S2216" s="153">
        <v>0.27617322815000001</v>
      </c>
      <c r="T2216" s="153">
        <v>0.43788219521999999</v>
      </c>
      <c r="U2216" s="153">
        <v>1.0140570935</v>
      </c>
      <c r="V2216" s="153">
        <v>1.0455233560000001</v>
      </c>
      <c r="W2216" s="153">
        <v>1.0197555497000002</v>
      </c>
      <c r="X2216" s="153">
        <v>1.0690672886000001</v>
      </c>
      <c r="Y2216" s="153">
        <v>1.0244258924</v>
      </c>
      <c r="Z2216" s="153">
        <v>1.6348605162999998E-3</v>
      </c>
      <c r="AA2216" s="153">
        <v>3.7958902151E-3</v>
      </c>
      <c r="AB2216" s="178">
        <v>1.7604594140000001</v>
      </c>
      <c r="AC2216" s="177">
        <v>1.01074387</v>
      </c>
      <c r="AD2216" s="153">
        <v>-2.6851032550999999E-4</v>
      </c>
      <c r="AE2216" s="153">
        <v>-8.0379444420000008E-3</v>
      </c>
      <c r="AF2216" s="181">
        <v>15.9990614</v>
      </c>
      <c r="AG2216" s="180">
        <v>417555.03642999998</v>
      </c>
      <c r="AH2216" s="180">
        <v>15015.74026</v>
      </c>
      <c r="AI2216" s="128" t="s">
        <v>46</v>
      </c>
      <c r="AJ2216" s="128" t="s">
        <v>46</v>
      </c>
      <c r="AK2216" s="128" t="s">
        <v>46</v>
      </c>
    </row>
    <row r="2217" spans="1:37" ht="14.75" customHeight="1" x14ac:dyDescent="0.35">
      <c r="A2217" s="8"/>
      <c r="B2217" s="129">
        <v>41721467000108</v>
      </c>
      <c r="C2217" s="125" t="s">
        <v>10125</v>
      </c>
      <c r="D2217" s="122"/>
      <c r="E2217" s="126" t="s">
        <v>7509</v>
      </c>
      <c r="F2217" s="126" t="s">
        <v>163</v>
      </c>
      <c r="G2217" s="126" t="s">
        <v>3566</v>
      </c>
      <c r="H2217" s="127">
        <v>100</v>
      </c>
      <c r="I2217" s="127">
        <v>100</v>
      </c>
      <c r="J2217" s="127">
        <v>1</v>
      </c>
      <c r="K2217" s="126" t="s">
        <v>7615</v>
      </c>
      <c r="L2217" s="126" t="s">
        <v>220</v>
      </c>
      <c r="M2217" s="153">
        <v>3.0000000000000001E-3</v>
      </c>
      <c r="N2217" s="128" t="s">
        <v>46</v>
      </c>
      <c r="O2217" s="155">
        <v>44578</v>
      </c>
      <c r="P2217" s="153">
        <v>1.1633921654999999E-2</v>
      </c>
      <c r="Q2217" s="153">
        <v>0.10978842033</v>
      </c>
      <c r="R2217" s="153">
        <v>0.13349775268</v>
      </c>
      <c r="S2217" s="153">
        <v>0.27354505360000003</v>
      </c>
      <c r="T2217" s="153">
        <v>0.42616238989999999</v>
      </c>
      <c r="U2217" s="153">
        <v>0.95365464028999991</v>
      </c>
      <c r="V2217" s="153">
        <v>1.0595425975999999</v>
      </c>
      <c r="W2217" s="153">
        <v>1.0026139911999998</v>
      </c>
      <c r="X2217" s="153">
        <v>1.0588936179999999</v>
      </c>
      <c r="Y2217" s="153">
        <v>0.99700739463999999</v>
      </c>
      <c r="Z2217" s="153">
        <v>3.9075059695999996E-3</v>
      </c>
      <c r="AA2217" s="153">
        <v>6.5986627431999997E-3</v>
      </c>
      <c r="AB2217" s="178">
        <v>8.3819668843000003E-2</v>
      </c>
      <c r="AC2217" s="177">
        <v>0.29077959719000002</v>
      </c>
      <c r="AD2217" s="153">
        <v>-1.8103634955000001E-3</v>
      </c>
      <c r="AE2217" s="153">
        <v>-7.5127904569000006E-3</v>
      </c>
      <c r="AF2217" s="181">
        <v>15.594927999999999</v>
      </c>
      <c r="AG2217" s="180">
        <v>537707.95684999996</v>
      </c>
      <c r="AH2217" s="180">
        <v>-5772.4566400000003</v>
      </c>
      <c r="AI2217" s="128" t="s">
        <v>46</v>
      </c>
      <c r="AJ2217" s="128" t="s">
        <v>46</v>
      </c>
      <c r="AK2217" s="128" t="s">
        <v>46</v>
      </c>
    </row>
    <row r="2218" spans="1:37" ht="14.75" customHeight="1" x14ac:dyDescent="0.35">
      <c r="A2218" s="8"/>
      <c r="B2218" s="129">
        <v>16607821000120</v>
      </c>
      <c r="C2218" s="125" t="s">
        <v>10126</v>
      </c>
      <c r="D2218" s="122" t="s">
        <v>3552</v>
      </c>
      <c r="E2218" s="126" t="s">
        <v>7509</v>
      </c>
      <c r="F2218" s="126" t="s">
        <v>163</v>
      </c>
      <c r="G2218" s="126" t="s">
        <v>3566</v>
      </c>
      <c r="H2218" s="127">
        <v>100</v>
      </c>
      <c r="I2218" s="127">
        <v>100</v>
      </c>
      <c r="J2218" s="127">
        <v>100</v>
      </c>
      <c r="K2218" s="126" t="s">
        <v>215</v>
      </c>
      <c r="L2218" s="126" t="s">
        <v>216</v>
      </c>
      <c r="M2218" s="153">
        <v>0.01</v>
      </c>
      <c r="N2218" s="128" t="s">
        <v>46</v>
      </c>
      <c r="O2218" s="155">
        <v>41152</v>
      </c>
      <c r="P2218" s="153">
        <v>1.1453467385000001E-2</v>
      </c>
      <c r="Q2218" s="153">
        <v>0.13453036677999999</v>
      </c>
      <c r="R2218" s="153">
        <v>0.10937557825000001</v>
      </c>
      <c r="S2218" s="153">
        <v>0.19036749052000002</v>
      </c>
      <c r="T2218" s="153">
        <v>0.33721164985999996</v>
      </c>
      <c r="U2218" s="153">
        <v>0.93886246127000006</v>
      </c>
      <c r="V2218" s="153">
        <v>1.2983213881</v>
      </c>
      <c r="W2218" s="153">
        <v>0.82144817317999996</v>
      </c>
      <c r="X2218" s="153">
        <v>0.73691305378999994</v>
      </c>
      <c r="Y2218" s="153">
        <v>0.78890703739000001</v>
      </c>
      <c r="Z2218" s="153">
        <v>3.4765855488E-2</v>
      </c>
      <c r="AA2218" s="153">
        <v>3.4854708295000002E-2</v>
      </c>
      <c r="AB2218" s="178">
        <v>-0.59036413214000005</v>
      </c>
      <c r="AC2218" s="177">
        <v>-0.25066142219999998</v>
      </c>
      <c r="AD2218" s="153">
        <v>-2.9295117280000001E-2</v>
      </c>
      <c r="AE2218" s="153">
        <v>-6.6427092546999994E-2</v>
      </c>
      <c r="AF2218" s="181">
        <v>29.029031199999999</v>
      </c>
      <c r="AG2218" s="180">
        <v>287657.80654999998</v>
      </c>
      <c r="AH2218" s="180">
        <v>-20991.35123</v>
      </c>
      <c r="AI2218" s="128" t="s">
        <v>46</v>
      </c>
      <c r="AJ2218" s="128" t="s">
        <v>46</v>
      </c>
      <c r="AK2218" s="128" t="s">
        <v>46</v>
      </c>
    </row>
    <row r="2219" spans="1:37" ht="14.75" customHeight="1" x14ac:dyDescent="0.35">
      <c r="A2219" s="8"/>
      <c r="B2219" s="129">
        <v>7907396000102</v>
      </c>
      <c r="C2219" s="125" t="s">
        <v>10127</v>
      </c>
      <c r="D2219" s="122"/>
      <c r="E2219" s="126" t="s">
        <v>7509</v>
      </c>
      <c r="F2219" s="126" t="s">
        <v>163</v>
      </c>
      <c r="G2219" s="126" t="s">
        <v>3570</v>
      </c>
      <c r="H2219" s="127">
        <v>500000</v>
      </c>
      <c r="I2219" s="127">
        <v>100</v>
      </c>
      <c r="J2219" s="127">
        <v>100</v>
      </c>
      <c r="K2219" s="126" t="s">
        <v>215</v>
      </c>
      <c r="L2219" s="126" t="s">
        <v>215</v>
      </c>
      <c r="M2219" s="153">
        <v>1.5E-3</v>
      </c>
      <c r="N2219" s="128" t="s">
        <v>46</v>
      </c>
      <c r="O2219" s="155">
        <v>38860</v>
      </c>
      <c r="P2219" s="153">
        <v>1.2328335961000001E-2</v>
      </c>
      <c r="Q2219" s="153">
        <v>0.1054989636</v>
      </c>
      <c r="R2219" s="153">
        <v>0.13429439999000001</v>
      </c>
      <c r="S2219" s="153">
        <v>0.26717914905000001</v>
      </c>
      <c r="T2219" s="153">
        <v>0.44276081016000002</v>
      </c>
      <c r="U2219" s="153">
        <v>1.010577099</v>
      </c>
      <c r="V2219" s="153">
        <v>1.0181460449999999</v>
      </c>
      <c r="W2219" s="153">
        <v>1.0085970863</v>
      </c>
      <c r="X2219" s="153">
        <v>1.0342511849</v>
      </c>
      <c r="Y2219" s="153">
        <v>1.0358394176000001</v>
      </c>
      <c r="Z2219" s="153">
        <v>1.0350726298000001E-3</v>
      </c>
      <c r="AA2219" s="153">
        <v>2.2727605093000001E-3</v>
      </c>
      <c r="AB2219" s="178">
        <v>2.0308663251999999</v>
      </c>
      <c r="AC2219" s="177">
        <v>1.1006466769000001</v>
      </c>
      <c r="AD2219" s="153">
        <v>0</v>
      </c>
      <c r="AE2219" s="153">
        <v>-4.6933666359000002E-3</v>
      </c>
      <c r="AF2219" s="181">
        <v>65.540791200000001</v>
      </c>
      <c r="AG2219" s="180">
        <v>7481428.1255999999</v>
      </c>
      <c r="AH2219" s="180">
        <v>-742135.16619000002</v>
      </c>
      <c r="AI2219" s="128" t="s">
        <v>46</v>
      </c>
      <c r="AJ2219" s="128" t="s">
        <v>46</v>
      </c>
      <c r="AK2219" s="128" t="s">
        <v>46</v>
      </c>
    </row>
    <row r="2220" spans="1:37" ht="14.75" customHeight="1" x14ac:dyDescent="0.35">
      <c r="A2220" s="8"/>
      <c r="B2220" s="129">
        <v>3766040000137</v>
      </c>
      <c r="C2220" s="125" t="s">
        <v>10128</v>
      </c>
      <c r="D2220" s="122"/>
      <c r="E2220" s="126" t="s">
        <v>7509</v>
      </c>
      <c r="F2220" s="126" t="s">
        <v>163</v>
      </c>
      <c r="G2220" s="126" t="s">
        <v>3570</v>
      </c>
      <c r="H2220" s="127">
        <v>1000</v>
      </c>
      <c r="I2220" s="127">
        <v>1</v>
      </c>
      <c r="J2220" s="127">
        <v>0</v>
      </c>
      <c r="K2220" s="126" t="s">
        <v>215</v>
      </c>
      <c r="L2220" s="126" t="s">
        <v>215</v>
      </c>
      <c r="M2220" s="153">
        <v>3.0000000000000001E-3</v>
      </c>
      <c r="N2220" s="128" t="s">
        <v>46</v>
      </c>
      <c r="O2220" s="155">
        <v>37042</v>
      </c>
      <c r="P2220" s="153">
        <v>1.2165678637999999E-2</v>
      </c>
      <c r="Q2220" s="153">
        <v>0.10390782495000001</v>
      </c>
      <c r="R2220" s="153">
        <v>0.13208362356</v>
      </c>
      <c r="S2220" s="153">
        <v>0.26150297792999999</v>
      </c>
      <c r="T2220" s="153">
        <v>0.43307200348999997</v>
      </c>
      <c r="U2220" s="153">
        <v>0.99724376952000005</v>
      </c>
      <c r="V2220" s="153">
        <v>1.0027903346</v>
      </c>
      <c r="W2220" s="153">
        <v>0.99199339569</v>
      </c>
      <c r="X2220" s="153">
        <v>1.0122787116</v>
      </c>
      <c r="Y2220" s="153">
        <v>1.0131724434</v>
      </c>
      <c r="Z2220" s="153">
        <v>1.0507900280000001E-3</v>
      </c>
      <c r="AA2220" s="153">
        <v>4.1035922970999996E-3</v>
      </c>
      <c r="AB2220" s="178">
        <v>-1.6640954841</v>
      </c>
      <c r="AC2220" s="177">
        <v>-0.42401351485</v>
      </c>
      <c r="AD2220" s="153">
        <v>0</v>
      </c>
      <c r="AE2220" s="153">
        <v>-7.7837578159E-3</v>
      </c>
      <c r="AF2220" s="181">
        <v>1477.5808585</v>
      </c>
      <c r="AG2220" s="180">
        <v>296493.14688000001</v>
      </c>
      <c r="AH2220" s="180">
        <v>-3492.9652900000001</v>
      </c>
      <c r="AI2220" s="128" t="s">
        <v>46</v>
      </c>
      <c r="AJ2220" s="128" t="s">
        <v>46</v>
      </c>
      <c r="AK2220" s="128" t="s">
        <v>46</v>
      </c>
    </row>
    <row r="2221" spans="1:37" ht="14.75" customHeight="1" x14ac:dyDescent="0.35">
      <c r="A2221" s="8"/>
      <c r="B2221" s="129">
        <v>29549642000126</v>
      </c>
      <c r="C2221" s="125" t="s">
        <v>10129</v>
      </c>
      <c r="D2221" s="122" t="s">
        <v>3395</v>
      </c>
      <c r="E2221" s="126" t="s">
        <v>7509</v>
      </c>
      <c r="F2221" s="126" t="s">
        <v>114</v>
      </c>
      <c r="G2221" s="126" t="s">
        <v>4919</v>
      </c>
      <c r="H2221" s="127">
        <v>100</v>
      </c>
      <c r="I2221" s="127">
        <v>100</v>
      </c>
      <c r="J2221" s="127">
        <v>100</v>
      </c>
      <c r="K2221" s="126" t="s">
        <v>7629</v>
      </c>
      <c r="L2221" s="126" t="s">
        <v>7601</v>
      </c>
      <c r="M2221" s="153">
        <v>0.02</v>
      </c>
      <c r="N2221" s="128" t="s">
        <v>10130</v>
      </c>
      <c r="O2221" s="155">
        <v>43168</v>
      </c>
      <c r="P2221" s="153">
        <v>3.6844465379999997E-2</v>
      </c>
      <c r="Q2221" s="153">
        <v>0.24366272954999998</v>
      </c>
      <c r="R2221" s="153">
        <v>0.12631267905999999</v>
      </c>
      <c r="S2221" s="153">
        <v>0.20330483094000001</v>
      </c>
      <c r="T2221" s="153">
        <v>0.14568550233999999</v>
      </c>
      <c r="U2221" s="153">
        <v>3.0202107614</v>
      </c>
      <c r="V2221" s="153">
        <v>2.3515325261999998</v>
      </c>
      <c r="W2221" s="153">
        <v>0.9486516197</v>
      </c>
      <c r="X2221" s="153">
        <v>0.78699353239999992</v>
      </c>
      <c r="Y2221" s="153">
        <v>0.34083139801999995</v>
      </c>
      <c r="Z2221" s="153">
        <v>0.15108929630000001</v>
      </c>
      <c r="AA2221" s="153">
        <v>0.23222241829000001</v>
      </c>
      <c r="AB2221" s="178">
        <v>3.5437917139999997E-2</v>
      </c>
      <c r="AC2221" s="177">
        <v>-9.5845973197000001E-2</v>
      </c>
      <c r="AD2221" s="153">
        <v>-0.11699771487999999</v>
      </c>
      <c r="AE2221" s="153">
        <v>-0.48296632614000001</v>
      </c>
      <c r="AF2221" s="181">
        <v>28513.963638000001</v>
      </c>
      <c r="AG2221" s="180">
        <v>134103.58429999999</v>
      </c>
      <c r="AH2221" s="180">
        <v>-20316.099269999999</v>
      </c>
      <c r="AI2221" s="128" t="s">
        <v>46</v>
      </c>
      <c r="AJ2221" s="128" t="s">
        <v>46</v>
      </c>
      <c r="AK2221" s="128" t="s">
        <v>46</v>
      </c>
    </row>
    <row r="2222" spans="1:37" ht="14.75" customHeight="1" x14ac:dyDescent="0.35">
      <c r="A2222" s="8"/>
      <c r="B2222" s="129">
        <v>2436763000105</v>
      </c>
      <c r="C2222" s="125" t="s">
        <v>10131</v>
      </c>
      <c r="D2222" s="122" t="s">
        <v>3393</v>
      </c>
      <c r="E2222" s="126" t="s">
        <v>7509</v>
      </c>
      <c r="F2222" s="126" t="s">
        <v>114</v>
      </c>
      <c r="G2222" s="126" t="s">
        <v>4919</v>
      </c>
      <c r="H2222" s="127">
        <v>1000</v>
      </c>
      <c r="I2222" s="127">
        <v>100</v>
      </c>
      <c r="J2222" s="127">
        <v>100</v>
      </c>
      <c r="K2222" s="126" t="s">
        <v>216</v>
      </c>
      <c r="L2222" s="126" t="s">
        <v>223</v>
      </c>
      <c r="M2222" s="153">
        <v>0.02</v>
      </c>
      <c r="N2222" s="128" t="s">
        <v>8439</v>
      </c>
      <c r="O2222" s="155">
        <v>35888</v>
      </c>
      <c r="P2222" s="153">
        <v>3.6846814372999998E-2</v>
      </c>
      <c r="Q2222" s="153">
        <v>0.2444202013</v>
      </c>
      <c r="R2222" s="153">
        <v>0.12649801538</v>
      </c>
      <c r="S2222" s="153">
        <v>0.20296091057000001</v>
      </c>
      <c r="T2222" s="153">
        <v>0.14160348755999999</v>
      </c>
      <c r="U2222" s="153">
        <v>3.0204033127999996</v>
      </c>
      <c r="V2222" s="153">
        <v>2.3588427104999998</v>
      </c>
      <c r="W2222" s="153">
        <v>0.95004355914000005</v>
      </c>
      <c r="X2222" s="153">
        <v>0.78566221576999995</v>
      </c>
      <c r="Y2222" s="153">
        <v>0.33128151979999998</v>
      </c>
      <c r="Z2222" s="153">
        <v>0.15112165773</v>
      </c>
      <c r="AA2222" s="153">
        <v>0.27304125287000003</v>
      </c>
      <c r="AB2222" s="178">
        <v>3.6562053676000003E-2</v>
      </c>
      <c r="AC2222" s="177">
        <v>0.15102641615000001</v>
      </c>
      <c r="AD2222" s="153">
        <v>-0.11742827114000001</v>
      </c>
      <c r="AE2222" s="153">
        <v>-0.59406469593</v>
      </c>
      <c r="AF2222" s="181">
        <v>28555.354865000001</v>
      </c>
      <c r="AG2222" s="180">
        <v>91663.328299999994</v>
      </c>
      <c r="AH2222" s="180">
        <v>-13556.310880000001</v>
      </c>
      <c r="AI2222" s="128" t="s">
        <v>46</v>
      </c>
      <c r="AJ2222" s="128" t="s">
        <v>46</v>
      </c>
      <c r="AK2222" s="128" t="s">
        <v>46</v>
      </c>
    </row>
    <row r="2223" spans="1:37" ht="14.75" customHeight="1" x14ac:dyDescent="0.35">
      <c r="A2223" s="8"/>
      <c r="B2223" s="129">
        <v>22918245000135</v>
      </c>
      <c r="C2223" s="125" t="s">
        <v>10132</v>
      </c>
      <c r="D2223" s="122" t="s">
        <v>3552</v>
      </c>
      <c r="E2223" s="126" t="s">
        <v>7509</v>
      </c>
      <c r="F2223" s="126" t="s">
        <v>163</v>
      </c>
      <c r="G2223" s="126" t="s">
        <v>6822</v>
      </c>
      <c r="H2223" s="127">
        <v>100</v>
      </c>
      <c r="I2223" s="127">
        <v>100</v>
      </c>
      <c r="J2223" s="127">
        <v>100</v>
      </c>
      <c r="K2223" s="126" t="s">
        <v>215</v>
      </c>
      <c r="L2223" s="126" t="s">
        <v>215</v>
      </c>
      <c r="M2223" s="153">
        <v>3.0000000000000001E-3</v>
      </c>
      <c r="N2223" s="128" t="s">
        <v>46</v>
      </c>
      <c r="O2223" s="155">
        <v>42352</v>
      </c>
      <c r="P2223" s="153">
        <v>1.1992043981000001E-2</v>
      </c>
      <c r="Q2223" s="153">
        <v>0.10192176688</v>
      </c>
      <c r="R2223" s="153">
        <v>0.13031002103</v>
      </c>
      <c r="S2223" s="153">
        <v>0.25153557277999999</v>
      </c>
      <c r="T2223" s="153">
        <v>0.41617895744</v>
      </c>
      <c r="U2223" s="153">
        <v>0.98301060712999999</v>
      </c>
      <c r="V2223" s="153">
        <v>0.98362334858</v>
      </c>
      <c r="W2223" s="153">
        <v>0.97867303133999994</v>
      </c>
      <c r="X2223" s="153">
        <v>0.97369486022999996</v>
      </c>
      <c r="Y2223" s="153">
        <v>0.97365114307</v>
      </c>
      <c r="Z2223" s="153">
        <v>1.0131403948999999E-3</v>
      </c>
      <c r="AA2223" s="153">
        <v>2.9090603980000003E-3</v>
      </c>
      <c r="AB2223" s="178">
        <v>-4.4014280404999999</v>
      </c>
      <c r="AC2223" s="177">
        <v>-12.758141788</v>
      </c>
      <c r="AD2223" s="153">
        <v>0</v>
      </c>
      <c r="AE2223" s="153">
        <v>-5.1291685720000002E-3</v>
      </c>
      <c r="AF2223" s="181">
        <v>20.7196341</v>
      </c>
      <c r="AG2223" s="180">
        <v>59928.506999999998</v>
      </c>
      <c r="AH2223" s="180">
        <v>54.199980007000001</v>
      </c>
      <c r="AI2223" s="128" t="s">
        <v>46</v>
      </c>
      <c r="AJ2223" s="128" t="s">
        <v>46</v>
      </c>
      <c r="AK2223" s="128" t="s">
        <v>46</v>
      </c>
    </row>
    <row r="2224" spans="1:37" ht="14.75" customHeight="1" x14ac:dyDescent="0.35">
      <c r="A2224" s="8"/>
      <c r="B2224" s="129">
        <v>3102081000129</v>
      </c>
      <c r="C2224" s="125" t="s">
        <v>10133</v>
      </c>
      <c r="D2224" s="122"/>
      <c r="E2224" s="126" t="s">
        <v>7509</v>
      </c>
      <c r="F2224" s="126" t="s">
        <v>163</v>
      </c>
      <c r="G2224" s="126" t="s">
        <v>3570</v>
      </c>
      <c r="H2224" s="127">
        <v>5000</v>
      </c>
      <c r="I2224" s="127">
        <v>2000</v>
      </c>
      <c r="J2224" s="127">
        <v>0.01</v>
      </c>
      <c r="K2224" s="126" t="s">
        <v>215</v>
      </c>
      <c r="L2224" s="126" t="s">
        <v>215</v>
      </c>
      <c r="M2224" s="153">
        <v>3.0000000000000001E-3</v>
      </c>
      <c r="N2224" s="128" t="s">
        <v>46</v>
      </c>
      <c r="O2224" s="155">
        <v>36556</v>
      </c>
      <c r="P2224" s="153">
        <v>1.2028865278000001E-2</v>
      </c>
      <c r="Q2224" s="153">
        <v>0.10176468029000001</v>
      </c>
      <c r="R2224" s="153">
        <v>0.13000579679999999</v>
      </c>
      <c r="S2224" s="153">
        <v>0.25093339530000003</v>
      </c>
      <c r="T2224" s="153">
        <v>0.41511294035000001</v>
      </c>
      <c r="U2224" s="153">
        <v>0.98602891871999998</v>
      </c>
      <c r="V2224" s="153">
        <v>0.98210734225999996</v>
      </c>
      <c r="W2224" s="153">
        <v>0.97638820277999994</v>
      </c>
      <c r="X2224" s="153">
        <v>0.97136382964000001</v>
      </c>
      <c r="Y2224" s="153">
        <v>0.97115719487999996</v>
      </c>
      <c r="Z2224" s="153">
        <v>1.0961272376000001E-3</v>
      </c>
      <c r="AA2224" s="153">
        <v>4.6773609524000002E-3</v>
      </c>
      <c r="AB2224" s="178">
        <v>-4.0323969361999996</v>
      </c>
      <c r="AC2224" s="177">
        <v>-1.0473354864</v>
      </c>
      <c r="AD2224" s="153">
        <v>0</v>
      </c>
      <c r="AE2224" s="153">
        <v>-1.2753809975999999E-2</v>
      </c>
      <c r="AF2224" s="181">
        <v>169.31024500000001</v>
      </c>
      <c r="AG2224" s="180">
        <v>26425.27836</v>
      </c>
      <c r="AH2224" s="180">
        <v>-322.6191</v>
      </c>
      <c r="AI2224" s="128" t="s">
        <v>46</v>
      </c>
      <c r="AJ2224" s="128" t="s">
        <v>46</v>
      </c>
      <c r="AK2224" s="128" t="s">
        <v>46</v>
      </c>
    </row>
    <row r="2225" spans="1:37" ht="14.75" customHeight="1" x14ac:dyDescent="0.35">
      <c r="A2225" s="8"/>
      <c r="B2225" s="129">
        <v>4871634000170</v>
      </c>
      <c r="C2225" s="125" t="s">
        <v>10134</v>
      </c>
      <c r="D2225" s="122" t="s">
        <v>3393</v>
      </c>
      <c r="E2225" s="126" t="s">
        <v>7509</v>
      </c>
      <c r="F2225" s="126" t="s">
        <v>163</v>
      </c>
      <c r="G2225" s="126" t="s">
        <v>6644</v>
      </c>
      <c r="H2225" s="127">
        <v>100000</v>
      </c>
      <c r="I2225" s="127">
        <v>100</v>
      </c>
      <c r="J2225" s="127">
        <v>100</v>
      </c>
      <c r="K2225" s="126" t="s">
        <v>215</v>
      </c>
      <c r="L2225" s="126" t="s">
        <v>215</v>
      </c>
      <c r="M2225" s="153">
        <v>5.0000000000000001E-3</v>
      </c>
      <c r="N2225" s="128" t="s">
        <v>46</v>
      </c>
      <c r="O2225" s="155">
        <v>37449</v>
      </c>
      <c r="P2225" s="153">
        <v>1.171289669E-2</v>
      </c>
      <c r="Q2225" s="153">
        <v>9.8177860044000004E-2</v>
      </c>
      <c r="R2225" s="153">
        <v>0.12549105734999999</v>
      </c>
      <c r="S2225" s="153">
        <v>0.24149511081</v>
      </c>
      <c r="T2225" s="153">
        <v>0.39997602979000002</v>
      </c>
      <c r="U2225" s="153">
        <v>0.96012837387000005</v>
      </c>
      <c r="V2225" s="153">
        <v>0.94749177141000007</v>
      </c>
      <c r="W2225" s="153">
        <v>0.94248095834000001</v>
      </c>
      <c r="X2225" s="153">
        <v>0.93482820570000003</v>
      </c>
      <c r="Y2225" s="153">
        <v>0.93574437546</v>
      </c>
      <c r="Z2225" s="153">
        <v>9.6317965709999994E-4</v>
      </c>
      <c r="AA2225" s="153">
        <v>2.6997173793000002E-3</v>
      </c>
      <c r="AB2225" s="178">
        <v>-16.478951563999999</v>
      </c>
      <c r="AC2225" s="177">
        <v>-43.956401395</v>
      </c>
      <c r="AD2225" s="153">
        <v>0</v>
      </c>
      <c r="AE2225" s="153">
        <v>0</v>
      </c>
      <c r="AF2225" s="181">
        <v>1101.9766400000001</v>
      </c>
      <c r="AG2225" s="180">
        <v>27858.943800000001</v>
      </c>
      <c r="AH2225" s="180">
        <v>-227.00686999999999</v>
      </c>
      <c r="AI2225" s="128" t="s">
        <v>46</v>
      </c>
      <c r="AJ2225" s="128" t="s">
        <v>46</v>
      </c>
      <c r="AK2225" s="128" t="s">
        <v>46</v>
      </c>
    </row>
    <row r="2226" spans="1:37" ht="14.75" customHeight="1" x14ac:dyDescent="0.35">
      <c r="A2226" s="8"/>
      <c r="B2226" s="129">
        <v>12518192000101</v>
      </c>
      <c r="C2226" s="125" t="s">
        <v>10135</v>
      </c>
      <c r="D2226" s="122" t="s">
        <v>3393</v>
      </c>
      <c r="E2226" s="126" t="s">
        <v>7509</v>
      </c>
      <c r="F2226" s="126" t="s">
        <v>163</v>
      </c>
      <c r="G2226" s="126" t="s">
        <v>6644</v>
      </c>
      <c r="H2226" s="127">
        <v>10000</v>
      </c>
      <c r="I2226" s="127">
        <v>1000</v>
      </c>
      <c r="J2226" s="127">
        <v>10000</v>
      </c>
      <c r="K2226" s="126" t="s">
        <v>215</v>
      </c>
      <c r="L2226" s="126" t="s">
        <v>215</v>
      </c>
      <c r="M2226" s="153">
        <v>2.5000000000000001E-3</v>
      </c>
      <c r="N2226" s="128" t="s">
        <v>46</v>
      </c>
      <c r="O2226" s="155">
        <v>40766</v>
      </c>
      <c r="P2226" s="153">
        <v>1.2054425948E-2</v>
      </c>
      <c r="Q2226" s="153">
        <v>0.10250310858</v>
      </c>
      <c r="R2226" s="153">
        <v>0.13108586234</v>
      </c>
      <c r="S2226" s="153">
        <v>0.25333915439999999</v>
      </c>
      <c r="T2226" s="153">
        <v>0.41948175577999997</v>
      </c>
      <c r="U2226" s="153">
        <v>0.98812417536999997</v>
      </c>
      <c r="V2226" s="153">
        <v>0.98923374257000007</v>
      </c>
      <c r="W2226" s="153">
        <v>0.98449986612999996</v>
      </c>
      <c r="X2226" s="153">
        <v>0.98067652941999994</v>
      </c>
      <c r="Y2226" s="153">
        <v>0.98137804353000002</v>
      </c>
      <c r="Z2226" s="153">
        <v>1.0152174142000002E-3</v>
      </c>
      <c r="AA2226" s="153">
        <v>2.2932996844000002E-3</v>
      </c>
      <c r="AB2226" s="178">
        <v>-3.2135904926999999</v>
      </c>
      <c r="AC2226" s="177">
        <v>-3.8150075125999998</v>
      </c>
      <c r="AD2226" s="153">
        <v>0</v>
      </c>
      <c r="AE2226" s="153">
        <v>-3.9704194450000006E-3</v>
      </c>
      <c r="AF2226" s="181">
        <v>348.06283880000001</v>
      </c>
      <c r="AG2226" s="180">
        <v>1095633.7483999999</v>
      </c>
      <c r="AH2226" s="180">
        <v>422733.58990000002</v>
      </c>
      <c r="AI2226" s="128" t="s">
        <v>46</v>
      </c>
      <c r="AJ2226" s="128" t="s">
        <v>46</v>
      </c>
      <c r="AK2226" s="128" t="s">
        <v>46</v>
      </c>
    </row>
    <row r="2227" spans="1:37" ht="14.75" customHeight="1" x14ac:dyDescent="0.35">
      <c r="A2227" s="8"/>
      <c r="B2227" s="129">
        <v>20977499000107</v>
      </c>
      <c r="C2227" s="125" t="s">
        <v>10136</v>
      </c>
      <c r="D2227" s="122" t="s">
        <v>3552</v>
      </c>
      <c r="E2227" s="126" t="s">
        <v>7509</v>
      </c>
      <c r="F2227" s="126" t="s">
        <v>163</v>
      </c>
      <c r="G2227" s="126" t="s">
        <v>4507</v>
      </c>
      <c r="H2227" s="127">
        <v>600000</v>
      </c>
      <c r="I2227" s="127">
        <v>500</v>
      </c>
      <c r="J2227" s="127">
        <v>30000</v>
      </c>
      <c r="K2227" s="126" t="s">
        <v>215</v>
      </c>
      <c r="L2227" s="126" t="s">
        <v>216</v>
      </c>
      <c r="M2227" s="153">
        <v>6.5000000000000006E-3</v>
      </c>
      <c r="N2227" s="128" t="s">
        <v>46</v>
      </c>
      <c r="O2227" s="155">
        <v>42062</v>
      </c>
      <c r="P2227" s="153">
        <v>1.1498999236E-2</v>
      </c>
      <c r="Q2227" s="153">
        <v>0.10406948821000001</v>
      </c>
      <c r="R2227" s="153">
        <v>0.12945044286999999</v>
      </c>
      <c r="S2227" s="153">
        <v>0.2612811646</v>
      </c>
      <c r="T2227" s="153">
        <v>0.40846753446999995</v>
      </c>
      <c r="U2227" s="153">
        <v>0.94259479354999998</v>
      </c>
      <c r="V2227" s="153">
        <v>1.0043505093</v>
      </c>
      <c r="W2227" s="153">
        <v>0.97221730402000006</v>
      </c>
      <c r="X2227" s="153">
        <v>1.0114200716000001</v>
      </c>
      <c r="Y2227" s="153">
        <v>0.95561026029000007</v>
      </c>
      <c r="Z2227" s="153">
        <v>1.7253884737999999E-3</v>
      </c>
      <c r="AA2227" s="153">
        <v>5.8938114818999996E-3</v>
      </c>
      <c r="AB2227" s="178">
        <v>-2.2734494070000002</v>
      </c>
      <c r="AC2227" s="177">
        <v>-0.31971389076000001</v>
      </c>
      <c r="AD2227" s="153">
        <v>-2.2573675198000001E-4</v>
      </c>
      <c r="AE2227" s="153">
        <v>-2.3629060675999999E-2</v>
      </c>
      <c r="AF2227" s="181">
        <v>25.770434699999999</v>
      </c>
      <c r="AG2227" s="180">
        <v>335378.34587999998</v>
      </c>
      <c r="AH2227" s="180">
        <v>-25617.447789999998</v>
      </c>
      <c r="AI2227" s="128" t="s">
        <v>46</v>
      </c>
      <c r="AJ2227" s="128" t="s">
        <v>46</v>
      </c>
      <c r="AK2227" s="128" t="s">
        <v>46</v>
      </c>
    </row>
    <row r="2228" spans="1:37" ht="14.75" customHeight="1" x14ac:dyDescent="0.35">
      <c r="A2228" s="8"/>
      <c r="B2228" s="129">
        <v>22918180000128</v>
      </c>
      <c r="C2228" s="125" t="s">
        <v>10137</v>
      </c>
      <c r="D2228" s="122"/>
      <c r="E2228" s="126" t="s">
        <v>7509</v>
      </c>
      <c r="F2228" s="126" t="s">
        <v>163</v>
      </c>
      <c r="G2228" s="126" t="s">
        <v>3570</v>
      </c>
      <c r="H2228" s="127">
        <v>100</v>
      </c>
      <c r="I2228" s="127">
        <v>100</v>
      </c>
      <c r="J2228" s="127">
        <v>100</v>
      </c>
      <c r="K2228" s="126" t="s">
        <v>215</v>
      </c>
      <c r="L2228" s="126" t="s">
        <v>215</v>
      </c>
      <c r="M2228" s="153">
        <v>6.9999999999999993E-3</v>
      </c>
      <c r="N2228" s="128" t="s">
        <v>46</v>
      </c>
      <c r="O2228" s="155">
        <v>42255</v>
      </c>
      <c r="P2228" s="153">
        <v>1.1839082586000001E-2</v>
      </c>
      <c r="Q2228" s="153">
        <v>0.10093576448000001</v>
      </c>
      <c r="R2228" s="153">
        <v>0.12805069999000002</v>
      </c>
      <c r="S2228" s="153">
        <v>0.25329794880000001</v>
      </c>
      <c r="T2228" s="153">
        <v>0.41916633474999998</v>
      </c>
      <c r="U2228" s="153">
        <v>0.97047207128000001</v>
      </c>
      <c r="V2228" s="153">
        <v>0.97410766789999992</v>
      </c>
      <c r="W2228" s="153">
        <v>0.96170475403</v>
      </c>
      <c r="X2228" s="153">
        <v>0.98051702242999994</v>
      </c>
      <c r="Y2228" s="153">
        <v>0.98064011566999998</v>
      </c>
      <c r="Z2228" s="153">
        <v>1.0353588915E-3</v>
      </c>
      <c r="AA2228" s="153">
        <v>2.7063548416999999E-3</v>
      </c>
      <c r="AB2228" s="178">
        <v>-9.0192328590000006</v>
      </c>
      <c r="AC2228" s="177">
        <v>-2.7685431432000001</v>
      </c>
      <c r="AD2228" s="153">
        <v>0</v>
      </c>
      <c r="AE2228" s="153">
        <v>-5.0220187690999995E-3</v>
      </c>
      <c r="AF2228" s="181">
        <v>23.825998999999999</v>
      </c>
      <c r="AG2228" s="180">
        <v>3196298.7425000002</v>
      </c>
      <c r="AH2228" s="180">
        <v>-290606.32289000001</v>
      </c>
      <c r="AI2228" s="128" t="s">
        <v>46</v>
      </c>
      <c r="AJ2228" s="128" t="s">
        <v>46</v>
      </c>
      <c r="AK2228" s="128" t="s">
        <v>46</v>
      </c>
    </row>
    <row r="2229" spans="1:37" ht="14.75" customHeight="1" x14ac:dyDescent="0.35">
      <c r="A2229" s="8"/>
      <c r="B2229" s="129">
        <v>4889781000178</v>
      </c>
      <c r="C2229" s="125" t="s">
        <v>10138</v>
      </c>
      <c r="D2229" s="122"/>
      <c r="E2229" s="126" t="s">
        <v>7509</v>
      </c>
      <c r="F2229" s="126" t="s">
        <v>114</v>
      </c>
      <c r="G2229" s="126" t="s">
        <v>7640</v>
      </c>
      <c r="H2229" s="127">
        <v>100</v>
      </c>
      <c r="I2229" s="127">
        <v>100</v>
      </c>
      <c r="J2229" s="127">
        <v>100</v>
      </c>
      <c r="K2229" s="126" t="s">
        <v>216</v>
      </c>
      <c r="L2229" s="126" t="s">
        <v>223</v>
      </c>
      <c r="M2229" s="153">
        <v>1.4999999999999999E-2</v>
      </c>
      <c r="N2229" s="128" t="s">
        <v>46</v>
      </c>
      <c r="O2229" s="155">
        <v>37307</v>
      </c>
      <c r="P2229" s="153">
        <v>3.4878230805E-2</v>
      </c>
      <c r="Q2229" s="153">
        <v>0.12142339413</v>
      </c>
      <c r="R2229" s="153">
        <v>-3.1310263560000003E-2</v>
      </c>
      <c r="S2229" s="153">
        <v>1.7225352258000001E-3</v>
      </c>
      <c r="T2229" s="153">
        <v>-2.3167779949999998E-2</v>
      </c>
      <c r="U2229" s="153">
        <v>2.8590347812000001</v>
      </c>
      <c r="V2229" s="153">
        <v>1.1718290330000001</v>
      </c>
      <c r="W2229" s="153">
        <v>-0.23515083726</v>
      </c>
      <c r="X2229" s="153">
        <v>6.6679383651000006E-3</v>
      </c>
      <c r="Y2229" s="153">
        <v>-5.4201047476999997E-2</v>
      </c>
      <c r="Z2229" s="153">
        <v>0.23991774822</v>
      </c>
      <c r="AA2229" s="153">
        <v>0.37801126230000004</v>
      </c>
      <c r="AB2229" s="178">
        <v>-0.50346284014999998</v>
      </c>
      <c r="AC2229" s="177">
        <v>0.29742640311000001</v>
      </c>
      <c r="AD2229" s="153">
        <v>-0.20151566307999999</v>
      </c>
      <c r="AE2229" s="153">
        <v>-0.85567082662000005</v>
      </c>
      <c r="AF2229" s="181">
        <v>308.25492050000003</v>
      </c>
      <c r="AG2229" s="180">
        <v>89112.86404</v>
      </c>
      <c r="AH2229" s="180">
        <v>-5739.8679400000001</v>
      </c>
      <c r="AI2229" s="128" t="s">
        <v>46</v>
      </c>
      <c r="AJ2229" s="128" t="s">
        <v>46</v>
      </c>
      <c r="AK2229" s="128" t="s">
        <v>46</v>
      </c>
    </row>
    <row r="2230" spans="1:37" ht="14.75" customHeight="1" x14ac:dyDescent="0.35">
      <c r="A2230" s="8"/>
      <c r="B2230" s="129">
        <v>4895210000146</v>
      </c>
      <c r="C2230" s="125" t="s">
        <v>10139</v>
      </c>
      <c r="D2230" s="122"/>
      <c r="E2230" s="126" t="s">
        <v>7509</v>
      </c>
      <c r="F2230" s="126" t="s">
        <v>114</v>
      </c>
      <c r="G2230" s="126" t="s">
        <v>7640</v>
      </c>
      <c r="H2230" s="127">
        <v>300</v>
      </c>
      <c r="I2230" s="127">
        <v>300</v>
      </c>
      <c r="J2230" s="127">
        <v>50</v>
      </c>
      <c r="K2230" s="126" t="s">
        <v>216</v>
      </c>
      <c r="L2230" s="126" t="s">
        <v>223</v>
      </c>
      <c r="M2230" s="153">
        <v>1.9E-2</v>
      </c>
      <c r="N2230" s="128" t="s">
        <v>46</v>
      </c>
      <c r="O2230" s="155">
        <v>37308</v>
      </c>
      <c r="P2230" s="153">
        <v>3.4494571330000001E-2</v>
      </c>
      <c r="Q2230" s="153">
        <v>0.11813896632000001</v>
      </c>
      <c r="R2230" s="153">
        <v>-3.5201543661E-2</v>
      </c>
      <c r="S2230" s="153">
        <v>-6.7331706632000003E-3</v>
      </c>
      <c r="T2230" s="153">
        <v>-3.5501627894999999E-2</v>
      </c>
      <c r="U2230" s="153">
        <v>2.8275854858000002</v>
      </c>
      <c r="V2230" s="153">
        <v>1.1401317814</v>
      </c>
      <c r="W2230" s="153">
        <v>-0.26437568782999998</v>
      </c>
      <c r="X2230" s="153">
        <v>-2.6064121250999998E-2</v>
      </c>
      <c r="Y2230" s="153">
        <v>-8.3056098735E-2</v>
      </c>
      <c r="Z2230" s="153">
        <v>0.2399294149</v>
      </c>
      <c r="AA2230" s="153">
        <v>0.38743509361</v>
      </c>
      <c r="AB2230" s="178">
        <v>-0.51822356747999998</v>
      </c>
      <c r="AC2230" s="177">
        <v>0.24356269971</v>
      </c>
      <c r="AD2230" s="153">
        <v>-0.20319533659</v>
      </c>
      <c r="AE2230" s="153">
        <v>-0.85487112571000001</v>
      </c>
      <c r="AF2230" s="181">
        <v>26.038376499999998</v>
      </c>
      <c r="AG2230" s="180">
        <v>48608.38364</v>
      </c>
      <c r="AH2230" s="180">
        <v>-2708.2169100000001</v>
      </c>
      <c r="AI2230" s="128" t="s">
        <v>46</v>
      </c>
      <c r="AJ2230" s="128" t="s">
        <v>46</v>
      </c>
      <c r="AK2230" s="128" t="s">
        <v>46</v>
      </c>
    </row>
    <row r="2231" spans="1:37" ht="14.75" customHeight="1" x14ac:dyDescent="0.35">
      <c r="A2231" s="8"/>
      <c r="B2231" s="129">
        <v>9296352000100</v>
      </c>
      <c r="C2231" s="125" t="s">
        <v>10140</v>
      </c>
      <c r="D2231" s="122"/>
      <c r="E2231" s="126" t="s">
        <v>7509</v>
      </c>
      <c r="F2231" s="126" t="s">
        <v>114</v>
      </c>
      <c r="G2231" s="126" t="s">
        <v>7640</v>
      </c>
      <c r="H2231" s="127">
        <v>25000</v>
      </c>
      <c r="I2231" s="127">
        <v>1000</v>
      </c>
      <c r="J2231" s="127">
        <v>3000</v>
      </c>
      <c r="K2231" s="126" t="s">
        <v>216</v>
      </c>
      <c r="L2231" s="126" t="s">
        <v>223</v>
      </c>
      <c r="M2231" s="153">
        <v>0.02</v>
      </c>
      <c r="N2231" s="128" t="s">
        <v>46</v>
      </c>
      <c r="O2231" s="155">
        <v>39514</v>
      </c>
      <c r="P2231" s="153">
        <v>3.4090713334000003E-2</v>
      </c>
      <c r="Q2231" s="153">
        <v>0.11620470092</v>
      </c>
      <c r="R2231" s="153">
        <v>-3.7404778010999999E-2</v>
      </c>
      <c r="S2231" s="153">
        <v>-1.1126716270000002E-2</v>
      </c>
      <c r="T2231" s="153">
        <v>-4.152175751E-2</v>
      </c>
      <c r="U2231" s="153">
        <v>2.7944804792999998</v>
      </c>
      <c r="V2231" s="153">
        <v>1.1214646344999999</v>
      </c>
      <c r="W2231" s="153">
        <v>-0.28092273480000002</v>
      </c>
      <c r="X2231" s="153">
        <v>-4.3071547788999999E-2</v>
      </c>
      <c r="Y2231" s="153">
        <v>-9.7140198800000008E-2</v>
      </c>
      <c r="Z2231" s="153">
        <v>0.23994367924999999</v>
      </c>
      <c r="AA2231" s="153">
        <v>0.39802400404999999</v>
      </c>
      <c r="AB2231" s="178">
        <v>-0.52655557725000002</v>
      </c>
      <c r="AC2231" s="177">
        <v>0.10393825226</v>
      </c>
      <c r="AD2231" s="153">
        <v>-0.20398349130999999</v>
      </c>
      <c r="AE2231" s="153">
        <v>-0.82841101482000001</v>
      </c>
      <c r="AF2231" s="181">
        <v>26.292657699999999</v>
      </c>
      <c r="AG2231" s="180">
        <v>29169.236809999999</v>
      </c>
      <c r="AH2231" s="180">
        <v>-2499.4076</v>
      </c>
      <c r="AI2231" s="128" t="s">
        <v>46</v>
      </c>
      <c r="AJ2231" s="128" t="s">
        <v>46</v>
      </c>
      <c r="AK2231" s="128" t="s">
        <v>46</v>
      </c>
    </row>
    <row r="2232" spans="1:37" ht="14.75" customHeight="1" x14ac:dyDescent="0.35">
      <c r="A2232" s="8"/>
      <c r="B2232" s="129">
        <v>8545860000112</v>
      </c>
      <c r="C2232" s="125" t="s">
        <v>10141</v>
      </c>
      <c r="D2232" s="122" t="s">
        <v>3393</v>
      </c>
      <c r="E2232" s="126" t="s">
        <v>7509</v>
      </c>
      <c r="F2232" s="126" t="s">
        <v>163</v>
      </c>
      <c r="G2232" s="126" t="s">
        <v>3566</v>
      </c>
      <c r="H2232" s="127">
        <v>100</v>
      </c>
      <c r="I2232" s="127">
        <v>100</v>
      </c>
      <c r="J2232" s="127">
        <v>100</v>
      </c>
      <c r="K2232" s="126" t="s">
        <v>215</v>
      </c>
      <c r="L2232" s="126" t="s">
        <v>216</v>
      </c>
      <c r="M2232" s="153">
        <v>3.0000000000000001E-3</v>
      </c>
      <c r="N2232" s="128" t="s">
        <v>46</v>
      </c>
      <c r="O2232" s="155">
        <v>39925</v>
      </c>
      <c r="P2232" s="153">
        <v>1.2296392353E-2</v>
      </c>
      <c r="Q2232" s="153">
        <v>0.10729953051</v>
      </c>
      <c r="R2232" s="153">
        <v>0.13294257768000001</v>
      </c>
      <c r="S2232" s="153">
        <v>0.27284611945999998</v>
      </c>
      <c r="T2232" s="153">
        <v>0.44471938732999999</v>
      </c>
      <c r="U2232" s="153">
        <v>1.0079586208</v>
      </c>
      <c r="V2232" s="153">
        <v>1.0355228989</v>
      </c>
      <c r="W2232" s="153">
        <v>0.99844443626000001</v>
      </c>
      <c r="X2232" s="153">
        <v>1.0561880422000001</v>
      </c>
      <c r="Y2232" s="153">
        <v>1.0404215111000001</v>
      </c>
      <c r="Z2232" s="153">
        <v>1.930941489E-3</v>
      </c>
      <c r="AA2232" s="153">
        <v>4.1225117675999998E-3</v>
      </c>
      <c r="AB2232" s="178">
        <v>-0.11004534802</v>
      </c>
      <c r="AC2232" s="177">
        <v>0.54637667943000001</v>
      </c>
      <c r="AD2232" s="153">
        <v>-3.9366177082000002E-4</v>
      </c>
      <c r="AE2232" s="153">
        <v>-2.3242654264999999E-2</v>
      </c>
      <c r="AF2232" s="181">
        <v>467.32694809999998</v>
      </c>
      <c r="AG2232" s="180">
        <v>2022805.9631000001</v>
      </c>
      <c r="AH2232" s="180">
        <v>179455.31542999999</v>
      </c>
      <c r="AI2232" s="128" t="s">
        <v>46</v>
      </c>
      <c r="AJ2232" s="128" t="s">
        <v>46</v>
      </c>
      <c r="AK2232" s="128" t="s">
        <v>46</v>
      </c>
    </row>
    <row r="2233" spans="1:37" ht="14.75" customHeight="1" x14ac:dyDescent="0.35">
      <c r="A2233" s="8"/>
      <c r="B2233" s="129">
        <v>9300166000106</v>
      </c>
      <c r="C2233" s="125" t="s">
        <v>10142</v>
      </c>
      <c r="D2233" s="122" t="s">
        <v>3394</v>
      </c>
      <c r="E2233" s="126" t="s">
        <v>7509</v>
      </c>
      <c r="F2233" s="126" t="s">
        <v>163</v>
      </c>
      <c r="G2233" s="126" t="s">
        <v>3570</v>
      </c>
      <c r="H2233" s="127">
        <v>1000000</v>
      </c>
      <c r="I2233" s="127">
        <v>500</v>
      </c>
      <c r="J2233" s="127">
        <v>10000</v>
      </c>
      <c r="K2233" s="126" t="s">
        <v>215</v>
      </c>
      <c r="L2233" s="126" t="s">
        <v>215</v>
      </c>
      <c r="M2233" s="153">
        <v>3.0000000000000001E-3</v>
      </c>
      <c r="N2233" s="128" t="s">
        <v>46</v>
      </c>
      <c r="O2233" s="155">
        <v>39503</v>
      </c>
      <c r="P2233" s="153">
        <v>1.1989884231000001E-2</v>
      </c>
      <c r="Q2233" s="153">
        <v>0.10216902249</v>
      </c>
      <c r="R2233" s="153">
        <v>0.12985333701000001</v>
      </c>
      <c r="S2233" s="153">
        <v>0.25728172913000003</v>
      </c>
      <c r="T2233" s="153">
        <v>0.42432485163</v>
      </c>
      <c r="U2233" s="153">
        <v>0.98283356834000002</v>
      </c>
      <c r="V2233" s="153">
        <v>0.98600955511999999</v>
      </c>
      <c r="W2233" s="153">
        <v>0.97524317744</v>
      </c>
      <c r="X2233" s="153">
        <v>0.99593824651000007</v>
      </c>
      <c r="Y2233" s="153">
        <v>0.99270847177999999</v>
      </c>
      <c r="Z2233" s="153">
        <v>1.0180310907999999E-3</v>
      </c>
      <c r="AA2233" s="153">
        <v>3.9465733822999999E-3</v>
      </c>
      <c r="AB2233" s="178">
        <v>-6.3644672936999998</v>
      </c>
      <c r="AC2233" s="177">
        <v>-0.12139996385</v>
      </c>
      <c r="AD2233" s="153">
        <v>0</v>
      </c>
      <c r="AE2233" s="153">
        <v>-8.2243830839999997E-3</v>
      </c>
      <c r="AF2233" s="181">
        <v>51.502299899999997</v>
      </c>
      <c r="AG2233" s="180">
        <v>786782.93975999998</v>
      </c>
      <c r="AH2233" s="180">
        <v>-72463.568029999995</v>
      </c>
      <c r="AI2233" s="128" t="s">
        <v>46</v>
      </c>
      <c r="AJ2233" s="128" t="s">
        <v>46</v>
      </c>
      <c r="AK2233" s="128" t="s">
        <v>46</v>
      </c>
    </row>
    <row r="2234" spans="1:37" ht="14.75" customHeight="1" x14ac:dyDescent="0.35">
      <c r="A2234" s="8"/>
      <c r="B2234" s="129">
        <v>10362043000170</v>
      </c>
      <c r="C2234" s="125" t="s">
        <v>10143</v>
      </c>
      <c r="D2234" s="122"/>
      <c r="E2234" s="126" t="s">
        <v>7509</v>
      </c>
      <c r="F2234" s="126" t="s">
        <v>368</v>
      </c>
      <c r="G2234" s="126" t="s">
        <v>368</v>
      </c>
      <c r="H2234" s="127">
        <v>100</v>
      </c>
      <c r="I2234" s="127">
        <v>100</v>
      </c>
      <c r="J2234" s="127">
        <v>100</v>
      </c>
      <c r="K2234" s="126" t="s">
        <v>215</v>
      </c>
      <c r="L2234" s="126" t="s">
        <v>216</v>
      </c>
      <c r="M2234" s="153">
        <v>5.0000000000000001E-3</v>
      </c>
      <c r="N2234" s="128" t="s">
        <v>46</v>
      </c>
      <c r="O2234" s="155">
        <v>39980</v>
      </c>
      <c r="P2234" s="153">
        <v>-1.4170850329E-2</v>
      </c>
      <c r="Q2234" s="153">
        <v>-0.10267949011000001</v>
      </c>
      <c r="R2234" s="153">
        <v>3.1633139210000001E-2</v>
      </c>
      <c r="S2234" s="153">
        <v>0.18769513758999998</v>
      </c>
      <c r="T2234" s="153">
        <v>0.1786699423</v>
      </c>
      <c r="U2234" s="153">
        <v>-1.1616114989999999</v>
      </c>
      <c r="V2234" s="153">
        <v>-0.99093595980000004</v>
      </c>
      <c r="W2234" s="153">
        <v>0.23757574431999998</v>
      </c>
      <c r="X2234" s="153">
        <v>0.72656836862999996</v>
      </c>
      <c r="Y2234" s="153">
        <v>0.41799853269999998</v>
      </c>
      <c r="Z2234" s="153">
        <v>0.11560128421</v>
      </c>
      <c r="AA2234" s="153">
        <v>0.14269152634999999</v>
      </c>
      <c r="AB2234" s="178">
        <v>-0.72330203232000001</v>
      </c>
      <c r="AC2234" s="177">
        <v>1.1314094134999999E-2</v>
      </c>
      <c r="AD2234" s="153">
        <v>-0.11199702319</v>
      </c>
      <c r="AE2234" s="153">
        <v>-0.24058742854999998</v>
      </c>
      <c r="AF2234" s="181">
        <v>38.823559899999999</v>
      </c>
      <c r="AG2234" s="180">
        <v>518233.56150000001</v>
      </c>
      <c r="AH2234" s="180">
        <v>25651.65007</v>
      </c>
      <c r="AI2234" s="128" t="s">
        <v>46</v>
      </c>
      <c r="AJ2234" s="128" t="s">
        <v>46</v>
      </c>
      <c r="AK2234" s="128" t="s">
        <v>46</v>
      </c>
    </row>
    <row r="2235" spans="1:37" ht="14.75" customHeight="1" x14ac:dyDescent="0.35">
      <c r="A2235" s="8"/>
      <c r="B2235" s="129">
        <v>2910278000121</v>
      </c>
      <c r="C2235" s="125" t="s">
        <v>10144</v>
      </c>
      <c r="D2235" s="122"/>
      <c r="E2235" s="126" t="s">
        <v>7509</v>
      </c>
      <c r="F2235" s="126" t="s">
        <v>163</v>
      </c>
      <c r="G2235" s="126" t="s">
        <v>3570</v>
      </c>
      <c r="H2235" s="127">
        <v>100</v>
      </c>
      <c r="I2235" s="127">
        <v>100</v>
      </c>
      <c r="J2235" s="127">
        <v>100</v>
      </c>
      <c r="K2235" s="126" t="s">
        <v>215</v>
      </c>
      <c r="L2235" s="126" t="s">
        <v>215</v>
      </c>
      <c r="M2235" s="153">
        <v>5.0000000000000001E-3</v>
      </c>
      <c r="N2235" s="128" t="s">
        <v>46</v>
      </c>
      <c r="O2235" s="155">
        <v>36164</v>
      </c>
      <c r="P2235" s="153">
        <v>1.2027319663E-2</v>
      </c>
      <c r="Q2235" s="153">
        <v>0.10268782079</v>
      </c>
      <c r="R2235" s="153">
        <v>0.13044139954</v>
      </c>
      <c r="S2235" s="153">
        <v>0.25858042476000004</v>
      </c>
      <c r="T2235" s="153">
        <v>0.42811439079000002</v>
      </c>
      <c r="U2235" s="153">
        <v>0.98590222170000008</v>
      </c>
      <c r="V2235" s="153">
        <v>0.99101635731000004</v>
      </c>
      <c r="W2235" s="153">
        <v>0.9796597290600001</v>
      </c>
      <c r="X2235" s="153">
        <v>1.0009655006</v>
      </c>
      <c r="Y2235" s="153">
        <v>1.0015741029</v>
      </c>
      <c r="Z2235" s="153">
        <v>1.0358158168000001E-3</v>
      </c>
      <c r="AA2235" s="153">
        <v>2.5110426167999998E-3</v>
      </c>
      <c r="AB2235" s="178">
        <v>-4.7959961201999999</v>
      </c>
      <c r="AC2235" s="177">
        <v>-1.6279339595</v>
      </c>
      <c r="AD2235" s="153">
        <v>0</v>
      </c>
      <c r="AE2235" s="153">
        <v>-4.9018952077000003E-3</v>
      </c>
      <c r="AF2235" s="181">
        <v>219.6140963</v>
      </c>
      <c r="AG2235" s="180">
        <v>9350369.4454999994</v>
      </c>
      <c r="AH2235" s="180">
        <v>-519460.29350999999</v>
      </c>
      <c r="AI2235" s="128" t="s">
        <v>46</v>
      </c>
      <c r="AJ2235" s="128" t="s">
        <v>46</v>
      </c>
      <c r="AK2235" s="128" t="s">
        <v>46</v>
      </c>
    </row>
    <row r="2236" spans="1:37" ht="14.75" customHeight="1" x14ac:dyDescent="0.35">
      <c r="A2236" s="8"/>
      <c r="B2236" s="129">
        <v>6084858000168</v>
      </c>
      <c r="C2236" s="125" t="s">
        <v>10145</v>
      </c>
      <c r="D2236" s="122" t="s">
        <v>3393</v>
      </c>
      <c r="E2236" s="126" t="s">
        <v>7509</v>
      </c>
      <c r="F2236" s="126" t="s">
        <v>114</v>
      </c>
      <c r="G2236" s="126" t="s">
        <v>6707</v>
      </c>
      <c r="H2236" s="127">
        <v>1000</v>
      </c>
      <c r="I2236" s="127">
        <v>100</v>
      </c>
      <c r="J2236" s="127">
        <v>100</v>
      </c>
      <c r="K2236" s="126" t="s">
        <v>216</v>
      </c>
      <c r="L2236" s="126" t="s">
        <v>223</v>
      </c>
      <c r="M2236" s="153">
        <v>3.0000000000000001E-3</v>
      </c>
      <c r="N2236" s="128" t="s">
        <v>46</v>
      </c>
      <c r="O2236" s="155">
        <v>38372</v>
      </c>
      <c r="P2236" s="153">
        <v>3.4994260921000005E-2</v>
      </c>
      <c r="Q2236" s="153">
        <v>0.21699791315</v>
      </c>
      <c r="R2236" s="153">
        <v>0.11118742529</v>
      </c>
      <c r="S2236" s="153">
        <v>0.25028808028999999</v>
      </c>
      <c r="T2236" s="153">
        <v>0.32384299964999996</v>
      </c>
      <c r="U2236" s="153">
        <v>2.8685459899999999</v>
      </c>
      <c r="V2236" s="153">
        <v>2.0941965636000002</v>
      </c>
      <c r="W2236" s="153">
        <v>0.83505576693999994</v>
      </c>
      <c r="X2236" s="153">
        <v>0.96886581353000001</v>
      </c>
      <c r="Y2236" s="153">
        <v>0.75763106508000011</v>
      </c>
      <c r="Z2236" s="153">
        <v>0.15271377709</v>
      </c>
      <c r="AA2236" s="153">
        <v>0.25425350088999998</v>
      </c>
      <c r="AB2236" s="178">
        <v>-5.2094362594E-2</v>
      </c>
      <c r="AC2236" s="177">
        <v>-2.6115259686000002E-2</v>
      </c>
      <c r="AD2236" s="153">
        <v>-0.11153394088</v>
      </c>
      <c r="AE2236" s="153">
        <v>-0.60234846122999997</v>
      </c>
      <c r="AF2236" s="181">
        <v>358.99633349999999</v>
      </c>
      <c r="AG2236" s="180">
        <v>10649.986730000001</v>
      </c>
      <c r="AH2236" s="180">
        <v>-257.52465999999998</v>
      </c>
      <c r="AI2236" s="128" t="s">
        <v>46</v>
      </c>
      <c r="AJ2236" s="128" t="s">
        <v>46</v>
      </c>
      <c r="AK2236" s="128" t="s">
        <v>46</v>
      </c>
    </row>
    <row r="2237" spans="1:37" ht="14.75" customHeight="1" x14ac:dyDescent="0.35">
      <c r="A2237" s="8"/>
      <c r="B2237" s="129">
        <v>88002696000136</v>
      </c>
      <c r="C2237" s="125" t="s">
        <v>10146</v>
      </c>
      <c r="D2237" s="122" t="s">
        <v>3552</v>
      </c>
      <c r="E2237" s="126" t="s">
        <v>7509</v>
      </c>
      <c r="F2237" s="126" t="s">
        <v>114</v>
      </c>
      <c r="G2237" s="126" t="s">
        <v>5078</v>
      </c>
      <c r="H2237" s="127">
        <v>100</v>
      </c>
      <c r="I2237" s="127">
        <v>100</v>
      </c>
      <c r="J2237" s="127">
        <v>50</v>
      </c>
      <c r="K2237" s="126" t="s">
        <v>216</v>
      </c>
      <c r="L2237" s="126" t="s">
        <v>223</v>
      </c>
      <c r="M2237" s="153">
        <v>2.6000000000000002E-2</v>
      </c>
      <c r="N2237" s="128" t="s">
        <v>46</v>
      </c>
      <c r="O2237" s="155">
        <v>29222</v>
      </c>
      <c r="P2237" s="153">
        <v>3.5551375959999999E-2</v>
      </c>
      <c r="Q2237" s="153">
        <v>0.22151721998999999</v>
      </c>
      <c r="R2237" s="153">
        <v>0.10755084869999999</v>
      </c>
      <c r="S2237" s="153">
        <v>0.19258170279</v>
      </c>
      <c r="T2237" s="153">
        <v>0.17284322116999998</v>
      </c>
      <c r="U2237" s="153">
        <v>2.9142137673000001</v>
      </c>
      <c r="V2237" s="153">
        <v>2.1378113463999999</v>
      </c>
      <c r="W2237" s="153">
        <v>0.80774382727000005</v>
      </c>
      <c r="X2237" s="153">
        <v>0.74548427528000005</v>
      </c>
      <c r="Y2237" s="153">
        <v>0.40436691201999997</v>
      </c>
      <c r="Z2237" s="153">
        <v>0.15088458031999999</v>
      </c>
      <c r="AA2237" s="153">
        <v>0.24962543799999998</v>
      </c>
      <c r="AB2237" s="178">
        <v>-7.6165107297999995E-2</v>
      </c>
      <c r="AC2237" s="177">
        <v>-0.19637572328</v>
      </c>
      <c r="AD2237" s="153">
        <v>-0.11667340447000001</v>
      </c>
      <c r="AE2237" s="153">
        <v>-0.66373704696999991</v>
      </c>
      <c r="AF2237" s="181">
        <v>0.63647679999999995</v>
      </c>
      <c r="AG2237" s="180">
        <v>63751.536339999999</v>
      </c>
      <c r="AH2237" s="180">
        <v>-211.26204000000001</v>
      </c>
      <c r="AI2237" s="128" t="s">
        <v>46</v>
      </c>
      <c r="AJ2237" s="128" t="s">
        <v>46</v>
      </c>
      <c r="AK2237" s="128" t="s">
        <v>46</v>
      </c>
    </row>
    <row r="2238" spans="1:37" ht="14.75" customHeight="1" x14ac:dyDescent="0.35">
      <c r="A2238" s="8"/>
      <c r="B2238" s="129">
        <v>24078020000143</v>
      </c>
      <c r="C2238" s="125" t="s">
        <v>10147</v>
      </c>
      <c r="D2238" s="122" t="s">
        <v>3394</v>
      </c>
      <c r="E2238" s="126" t="s">
        <v>10148</v>
      </c>
      <c r="F2238" s="126" t="s">
        <v>114</v>
      </c>
      <c r="G2238" s="126" t="s">
        <v>115</v>
      </c>
      <c r="H2238" s="127">
        <v>5000</v>
      </c>
      <c r="I2238" s="127">
        <v>500</v>
      </c>
      <c r="J2238" s="127">
        <v>0</v>
      </c>
      <c r="K2238" s="126" t="s">
        <v>216</v>
      </c>
      <c r="L2238" s="126" t="s">
        <v>223</v>
      </c>
      <c r="M2238" s="153">
        <v>1.4999999999999999E-2</v>
      </c>
      <c r="N2238" s="128" t="s">
        <v>46</v>
      </c>
      <c r="O2238" s="155">
        <v>42853</v>
      </c>
      <c r="P2238" s="153">
        <v>3.2280091259999998E-2</v>
      </c>
      <c r="Q2238" s="153">
        <v>0.23882937998999998</v>
      </c>
      <c r="R2238" s="153">
        <v>0.11473474227000001</v>
      </c>
      <c r="S2238" s="153">
        <v>0.22778682544999998</v>
      </c>
      <c r="T2238" s="153">
        <v>0.24281430533999998</v>
      </c>
      <c r="U2238" s="153">
        <v>2.6460603512</v>
      </c>
      <c r="V2238" s="153">
        <v>2.3048869899</v>
      </c>
      <c r="W2238" s="153">
        <v>0.86169733629000012</v>
      </c>
      <c r="X2238" s="153">
        <v>0.88176339718999996</v>
      </c>
      <c r="Y2238" s="153">
        <v>0.56806434279999996</v>
      </c>
      <c r="Z2238" s="153">
        <v>0.15347714423</v>
      </c>
      <c r="AA2238" s="153">
        <v>0.23936494431999999</v>
      </c>
      <c r="AB2238" s="178">
        <v>-3.0327240974000001E-2</v>
      </c>
      <c r="AC2238" s="177">
        <v>0.20945690115000001</v>
      </c>
      <c r="AD2238" s="153">
        <v>-0.12590832797999998</v>
      </c>
      <c r="AE2238" s="153">
        <v>-0.49020710293999997</v>
      </c>
      <c r="AF2238" s="181">
        <v>2.3544298000000001</v>
      </c>
      <c r="AG2238" s="180">
        <v>102991.39268999999</v>
      </c>
      <c r="AH2238" s="180">
        <v>-11109.84316</v>
      </c>
      <c r="AI2238" s="128" t="s">
        <v>46</v>
      </c>
      <c r="AJ2238" s="128" t="s">
        <v>46</v>
      </c>
      <c r="AK2238" s="128" t="s">
        <v>46</v>
      </c>
    </row>
    <row r="2239" spans="1:37" ht="14.75" customHeight="1" x14ac:dyDescent="0.35">
      <c r="A2239" s="8"/>
      <c r="B2239" s="129">
        <v>31923988000194</v>
      </c>
      <c r="C2239" s="125" t="s">
        <v>10149</v>
      </c>
      <c r="D2239" s="122" t="s">
        <v>3394</v>
      </c>
      <c r="E2239" s="126" t="s">
        <v>10148</v>
      </c>
      <c r="F2239" s="126" t="s">
        <v>114</v>
      </c>
      <c r="G2239" s="126" t="s">
        <v>5078</v>
      </c>
      <c r="H2239" s="127">
        <v>1000</v>
      </c>
      <c r="I2239" s="127">
        <v>0</v>
      </c>
      <c r="J2239" s="127">
        <v>0</v>
      </c>
      <c r="K2239" s="126" t="s">
        <v>216</v>
      </c>
      <c r="L2239" s="126" t="s">
        <v>223</v>
      </c>
      <c r="M2239" s="153">
        <v>0.01</v>
      </c>
      <c r="N2239" s="128" t="s">
        <v>46</v>
      </c>
      <c r="O2239" s="155">
        <v>43606</v>
      </c>
      <c r="P2239" s="153">
        <v>2.9283515147000002E-2</v>
      </c>
      <c r="Q2239" s="153">
        <v>0.19070919356000002</v>
      </c>
      <c r="R2239" s="153">
        <v>7.2352910031000001E-2</v>
      </c>
      <c r="S2239" s="153">
        <v>0.18764839647999998</v>
      </c>
      <c r="T2239" s="153">
        <v>0.22462180647999999</v>
      </c>
      <c r="U2239" s="153">
        <v>2.4004253194</v>
      </c>
      <c r="V2239" s="153">
        <v>1.8404902240000001</v>
      </c>
      <c r="W2239" s="153">
        <v>0.54339521413000003</v>
      </c>
      <c r="X2239" s="153">
        <v>0.72638743366000003</v>
      </c>
      <c r="Y2239" s="153">
        <v>0.52550297108999999</v>
      </c>
      <c r="Z2239" s="153">
        <v>0.14561746232</v>
      </c>
      <c r="AA2239" s="153">
        <v>0.23263388931000001</v>
      </c>
      <c r="AB2239" s="178">
        <v>-0.30062240052</v>
      </c>
      <c r="AC2239" s="177">
        <v>4.7858624577999997E-2</v>
      </c>
      <c r="AD2239" s="153">
        <v>-0.12492512693000001</v>
      </c>
      <c r="AE2239" s="153">
        <v>-0.46655946124000003</v>
      </c>
      <c r="AF2239" s="181">
        <v>1.5607112400000001</v>
      </c>
      <c r="AG2239" s="180">
        <v>24859.639859999999</v>
      </c>
      <c r="AH2239" s="180">
        <v>-1517.77305</v>
      </c>
      <c r="AI2239" s="128" t="s">
        <v>46</v>
      </c>
      <c r="AJ2239" s="128" t="s">
        <v>46</v>
      </c>
      <c r="AK2239" s="128" t="s">
        <v>46</v>
      </c>
    </row>
    <row r="2240" spans="1:37" ht="14.75" customHeight="1" x14ac:dyDescent="0.35">
      <c r="A2240" s="8"/>
      <c r="B2240" s="129">
        <v>31961612000174</v>
      </c>
      <c r="C2240" s="125" t="s">
        <v>10150</v>
      </c>
      <c r="D2240" s="122" t="s">
        <v>3394</v>
      </c>
      <c r="E2240" s="126" t="s">
        <v>10148</v>
      </c>
      <c r="F2240" s="126" t="s">
        <v>163</v>
      </c>
      <c r="G2240" s="126" t="s">
        <v>3566</v>
      </c>
      <c r="H2240" s="127">
        <v>500</v>
      </c>
      <c r="I2240" s="127">
        <v>100</v>
      </c>
      <c r="J2240" s="127">
        <v>100</v>
      </c>
      <c r="K2240" s="126" t="s">
        <v>215</v>
      </c>
      <c r="L2240" s="126" t="s">
        <v>216</v>
      </c>
      <c r="M2240" s="153">
        <v>6.0000000000000001E-3</v>
      </c>
      <c r="N2240" s="128" t="s">
        <v>46</v>
      </c>
      <c r="O2240" s="155">
        <v>43460</v>
      </c>
      <c r="P2240" s="153">
        <v>-2.6604920822000003E-4</v>
      </c>
      <c r="Q2240" s="153">
        <v>7.7689479362000005E-2</v>
      </c>
      <c r="R2240" s="153">
        <v>0.10340349784000001</v>
      </c>
      <c r="S2240" s="153">
        <v>0.24045733662999999</v>
      </c>
      <c r="T2240" s="153">
        <v>0.39240363545000001</v>
      </c>
      <c r="U2240" s="153">
        <v>-2.1808558584000003E-2</v>
      </c>
      <c r="V2240" s="153">
        <v>0.74976315828999995</v>
      </c>
      <c r="W2240" s="153">
        <v>0.77659579733000006</v>
      </c>
      <c r="X2240" s="153">
        <v>0.93081097910999999</v>
      </c>
      <c r="Y2240" s="153">
        <v>0.91802875029999997</v>
      </c>
      <c r="Z2240" s="153">
        <v>1.3446867822999999E-2</v>
      </c>
      <c r="AA2240" s="153">
        <v>1.6413640683999999E-2</v>
      </c>
      <c r="AB2240" s="178">
        <v>-1.9512195758999999</v>
      </c>
      <c r="AC2240" s="177">
        <v>-0.15845121153</v>
      </c>
      <c r="AD2240" s="153">
        <v>-1.1459959052E-2</v>
      </c>
      <c r="AE2240" s="153">
        <v>-8.5779779270999987E-2</v>
      </c>
      <c r="AF2240" s="181">
        <v>1.7368104</v>
      </c>
      <c r="AG2240" s="180">
        <v>555876.92740000004</v>
      </c>
      <c r="AH2240" s="180">
        <v>-316178.15148</v>
      </c>
      <c r="AI2240" s="128" t="s">
        <v>46</v>
      </c>
      <c r="AJ2240" s="128" t="s">
        <v>46</v>
      </c>
      <c r="AK2240" s="128" t="s">
        <v>46</v>
      </c>
    </row>
    <row r="2241" spans="1:37" ht="14.75" customHeight="1" x14ac:dyDescent="0.35">
      <c r="A2241" s="8"/>
      <c r="B2241" s="129">
        <v>44870150000121</v>
      </c>
      <c r="C2241" s="125" t="s">
        <v>10151</v>
      </c>
      <c r="D2241" s="122"/>
      <c r="E2241" s="126" t="s">
        <v>10148</v>
      </c>
      <c r="F2241" s="126" t="s">
        <v>163</v>
      </c>
      <c r="G2241" s="126" t="s">
        <v>3547</v>
      </c>
      <c r="H2241" s="127">
        <v>500</v>
      </c>
      <c r="I2241" s="127">
        <v>100</v>
      </c>
      <c r="J2241" s="127">
        <v>100</v>
      </c>
      <c r="K2241" s="126" t="s">
        <v>215</v>
      </c>
      <c r="L2241" s="126" t="s">
        <v>216</v>
      </c>
      <c r="M2241" s="153">
        <v>2E-3</v>
      </c>
      <c r="N2241" s="128" t="s">
        <v>46</v>
      </c>
      <c r="O2241" s="155">
        <v>44704</v>
      </c>
      <c r="P2241" s="153">
        <v>5.2616338543999995E-3</v>
      </c>
      <c r="Q2241" s="153">
        <v>9.7842748296999987E-2</v>
      </c>
      <c r="R2241" s="153">
        <v>0.12531201766</v>
      </c>
      <c r="S2241" s="153">
        <v>0.27340822588999997</v>
      </c>
      <c r="T2241" s="153">
        <v>0.44292778286999995</v>
      </c>
      <c r="U2241" s="153">
        <v>0.43130611410999997</v>
      </c>
      <c r="V2241" s="153">
        <v>0.94425768562000001</v>
      </c>
      <c r="W2241" s="153">
        <v>0.94113630874999998</v>
      </c>
      <c r="X2241" s="153">
        <v>1.0583639576000001</v>
      </c>
      <c r="Y2241" s="153">
        <v>1.0362300504999999</v>
      </c>
      <c r="Z2241" s="153">
        <v>6.0356467822000005E-3</v>
      </c>
      <c r="AA2241" s="153">
        <v>4.3940039199000004E-3</v>
      </c>
      <c r="AB2241" s="178">
        <v>-1.1509498861</v>
      </c>
      <c r="AC2241" s="177">
        <v>1.1512767478999999</v>
      </c>
      <c r="AD2241" s="153">
        <v>-5.8220824137000006E-3</v>
      </c>
      <c r="AE2241" s="153">
        <v>-5.8220824137000006E-3</v>
      </c>
      <c r="AF2241" s="181">
        <v>1.5195179999999999</v>
      </c>
      <c r="AG2241" s="180">
        <v>245002.06988</v>
      </c>
      <c r="AH2241" s="180">
        <v>-29563.705709999998</v>
      </c>
      <c r="AI2241" s="128" t="s">
        <v>46</v>
      </c>
      <c r="AJ2241" s="128" t="s">
        <v>46</v>
      </c>
      <c r="AK2241" s="128" t="s">
        <v>46</v>
      </c>
    </row>
    <row r="2242" spans="1:37" ht="14.75" customHeight="1" x14ac:dyDescent="0.35">
      <c r="A2242" s="8"/>
      <c r="B2242" s="129">
        <v>37539419000126</v>
      </c>
      <c r="C2242" s="125" t="s">
        <v>10152</v>
      </c>
      <c r="D2242" s="122"/>
      <c r="E2242" s="126" t="s">
        <v>10148</v>
      </c>
      <c r="F2242" s="126" t="s">
        <v>163</v>
      </c>
      <c r="G2242" s="126" t="s">
        <v>3547</v>
      </c>
      <c r="H2242" s="127">
        <v>1000</v>
      </c>
      <c r="I2242" s="127">
        <v>500</v>
      </c>
      <c r="J2242" s="127">
        <v>500</v>
      </c>
      <c r="K2242" s="126" t="s">
        <v>214</v>
      </c>
      <c r="L2242" s="126" t="s">
        <v>3554</v>
      </c>
      <c r="M2242" s="153">
        <v>5.0000000000000001E-3</v>
      </c>
      <c r="N2242" s="128" t="s">
        <v>7526</v>
      </c>
      <c r="O2242" s="155">
        <v>44057</v>
      </c>
      <c r="P2242" s="153">
        <v>3.4683625780999997E-3</v>
      </c>
      <c r="Q2242" s="153">
        <v>7.0900875916999992E-2</v>
      </c>
      <c r="R2242" s="153">
        <v>9.6982144391999994E-2</v>
      </c>
      <c r="S2242" s="153">
        <v>0.21710452392000001</v>
      </c>
      <c r="T2242" s="153">
        <v>0.35544401739999998</v>
      </c>
      <c r="U2242" s="153">
        <v>0.28430826380000002</v>
      </c>
      <c r="V2242" s="153">
        <v>0.68424791992</v>
      </c>
      <c r="W2242" s="153">
        <v>0.72836922657000003</v>
      </c>
      <c r="X2242" s="153">
        <v>0.84041218001999995</v>
      </c>
      <c r="Y2242" s="153">
        <v>0.83156168195000002</v>
      </c>
      <c r="Z2242" s="153">
        <v>1.9825189420999999E-2</v>
      </c>
      <c r="AA2242" s="153">
        <v>1.4826546279999998E-2</v>
      </c>
      <c r="AB2242" s="178">
        <v>-1.6108590464999999</v>
      </c>
      <c r="AC2242" s="177">
        <v>0.40029771596000002</v>
      </c>
      <c r="AD2242" s="153">
        <v>-1.4245012571E-2</v>
      </c>
      <c r="AE2242" s="153">
        <v>-1.9760477257E-2</v>
      </c>
      <c r="AF2242" s="181">
        <v>1.6843371</v>
      </c>
      <c r="AG2242" s="180">
        <v>164503.50609000001</v>
      </c>
      <c r="AH2242" s="180">
        <v>-55688.89486</v>
      </c>
      <c r="AI2242" s="128" t="s">
        <v>46</v>
      </c>
      <c r="AJ2242" s="128" t="s">
        <v>46</v>
      </c>
      <c r="AK2242" s="128" t="s">
        <v>46</v>
      </c>
    </row>
    <row r="2243" spans="1:37" ht="14.75" customHeight="1" x14ac:dyDescent="0.35">
      <c r="A2243" s="8"/>
      <c r="B2243" s="129">
        <v>42287756000103</v>
      </c>
      <c r="C2243" s="125" t="s">
        <v>10153</v>
      </c>
      <c r="D2243" s="122"/>
      <c r="E2243" s="126" t="s">
        <v>10148</v>
      </c>
      <c r="F2243" s="126" t="s">
        <v>163</v>
      </c>
      <c r="G2243" s="126" t="s">
        <v>3547</v>
      </c>
      <c r="H2243" s="127">
        <v>500</v>
      </c>
      <c r="I2243" s="127">
        <v>100</v>
      </c>
      <c r="J2243" s="127">
        <v>100</v>
      </c>
      <c r="K2243" s="126" t="s">
        <v>214</v>
      </c>
      <c r="L2243" s="126" t="s">
        <v>3554</v>
      </c>
      <c r="M2243" s="153">
        <v>2E-3</v>
      </c>
      <c r="N2243" s="128" t="s">
        <v>7506</v>
      </c>
      <c r="O2243" s="155">
        <v>44704</v>
      </c>
      <c r="P2243" s="153">
        <v>-4.9416147067000006E-4</v>
      </c>
      <c r="Q2243" s="153">
        <v>7.9828796325999998E-2</v>
      </c>
      <c r="R2243" s="153">
        <v>0.10762739328</v>
      </c>
      <c r="S2243" s="153">
        <v>0.24507046943999999</v>
      </c>
      <c r="T2243" s="153">
        <v>0.38080796032000003</v>
      </c>
      <c r="U2243" s="153">
        <v>-4.0507353715E-2</v>
      </c>
      <c r="V2243" s="153">
        <v>0.77040921045999999</v>
      </c>
      <c r="W2243" s="153">
        <v>0.80831870333</v>
      </c>
      <c r="X2243" s="153">
        <v>0.94866842829000009</v>
      </c>
      <c r="Y2243" s="153">
        <v>0.89090065518000006</v>
      </c>
      <c r="Z2243" s="153">
        <v>1.10807666E-2</v>
      </c>
      <c r="AA2243" s="153">
        <v>1.1753974181E-2</v>
      </c>
      <c r="AB2243" s="178">
        <v>-2.0310311810999999</v>
      </c>
      <c r="AC2243" s="177">
        <v>-0.63075762273000002</v>
      </c>
      <c r="AD2243" s="153">
        <v>-6.263071183E-3</v>
      </c>
      <c r="AE2243" s="153">
        <v>-2.0379296922000002E-2</v>
      </c>
      <c r="AF2243" s="181">
        <v>1.45669816</v>
      </c>
      <c r="AG2243" s="180">
        <v>23482.86836</v>
      </c>
      <c r="AH2243" s="180">
        <v>-1452.93679</v>
      </c>
      <c r="AI2243" s="128" t="s">
        <v>46</v>
      </c>
      <c r="AJ2243" s="128" t="s">
        <v>46</v>
      </c>
      <c r="AK2243" s="128" t="s">
        <v>46</v>
      </c>
    </row>
    <row r="2244" spans="1:37" ht="14.75" customHeight="1" x14ac:dyDescent="0.35">
      <c r="A2244" s="8"/>
      <c r="B2244" s="129">
        <v>37308317000108</v>
      </c>
      <c r="C2244" s="125" t="s">
        <v>10154</v>
      </c>
      <c r="D2244" s="122"/>
      <c r="E2244" s="126" t="s">
        <v>10148</v>
      </c>
      <c r="F2244" s="126" t="s">
        <v>114</v>
      </c>
      <c r="G2244" s="126" t="s">
        <v>4426</v>
      </c>
      <c r="H2244" s="127">
        <v>5000</v>
      </c>
      <c r="I2244" s="127">
        <v>500</v>
      </c>
      <c r="J2244" s="127">
        <v>500</v>
      </c>
      <c r="K2244" s="126" t="s">
        <v>216</v>
      </c>
      <c r="L2244" s="126" t="s">
        <v>224</v>
      </c>
      <c r="M2244" s="153">
        <v>1.5E-3</v>
      </c>
      <c r="N2244" s="128" t="s">
        <v>46</v>
      </c>
      <c r="O2244" s="155">
        <v>44053</v>
      </c>
      <c r="P2244" s="153">
        <v>-2.4983300508999999E-3</v>
      </c>
      <c r="Q2244" s="153">
        <v>-5.0940870623999997E-2</v>
      </c>
      <c r="R2244" s="153">
        <v>3.8701428269999998E-2</v>
      </c>
      <c r="S2244" s="153">
        <v>0.45688430917</v>
      </c>
      <c r="T2244" s="153">
        <v>0.66835305110999998</v>
      </c>
      <c r="U2244" s="153">
        <v>-0.20479285632999999</v>
      </c>
      <c r="V2244" s="153">
        <v>-0.49161853520999999</v>
      </c>
      <c r="W2244" s="153">
        <v>0.29066102376000003</v>
      </c>
      <c r="X2244" s="153">
        <v>1.7686003560000001</v>
      </c>
      <c r="Y2244" s="153">
        <v>1.5636127213</v>
      </c>
      <c r="Z2244" s="153">
        <v>0.20429509266000001</v>
      </c>
      <c r="AA2244" s="153">
        <v>0.20176461203999999</v>
      </c>
      <c r="AB2244" s="178">
        <v>-0.31382828485999997</v>
      </c>
      <c r="AC2244" s="177">
        <v>0.15001544182000001</v>
      </c>
      <c r="AD2244" s="153">
        <v>-0.20749542384000003</v>
      </c>
      <c r="AE2244" s="153">
        <v>-0.33899050755999999</v>
      </c>
      <c r="AF2244" s="181">
        <v>1.7170094</v>
      </c>
      <c r="AG2244" s="180">
        <v>384970.44221000001</v>
      </c>
      <c r="AH2244" s="180">
        <v>-129052.90777000001</v>
      </c>
      <c r="AI2244" s="128" t="s">
        <v>46</v>
      </c>
      <c r="AJ2244" s="128" t="s">
        <v>46</v>
      </c>
      <c r="AK2244" s="128" t="s">
        <v>46</v>
      </c>
    </row>
    <row r="2245" spans="1:37" ht="14.75" customHeight="1" x14ac:dyDescent="0.35">
      <c r="A2245" s="8"/>
      <c r="B2245" s="129">
        <v>37308394000150</v>
      </c>
      <c r="C2245" s="125" t="s">
        <v>10155</v>
      </c>
      <c r="D2245" s="122"/>
      <c r="E2245" s="126" t="s">
        <v>10148</v>
      </c>
      <c r="F2245" s="126" t="s">
        <v>114</v>
      </c>
      <c r="G2245" s="126" t="s">
        <v>4426</v>
      </c>
      <c r="H2245" s="127">
        <v>5000</v>
      </c>
      <c r="I2245" s="127">
        <v>500</v>
      </c>
      <c r="J2245" s="127">
        <v>500</v>
      </c>
      <c r="K2245" s="126" t="s">
        <v>216</v>
      </c>
      <c r="L2245" s="126" t="s">
        <v>224</v>
      </c>
      <c r="M2245" s="153">
        <v>8.5000000000000006E-3</v>
      </c>
      <c r="N2245" s="128" t="s">
        <v>46</v>
      </c>
      <c r="O2245" s="155">
        <v>44053</v>
      </c>
      <c r="P2245" s="153">
        <v>-3.2144648121000003E-3</v>
      </c>
      <c r="Q2245" s="153">
        <v>-5.8389310971999994E-2</v>
      </c>
      <c r="R2245" s="153">
        <v>2.7995864626000001E-2</v>
      </c>
      <c r="S2245" s="153">
        <v>0.42763719311999998</v>
      </c>
      <c r="T2245" s="153">
        <v>0.62079276800999994</v>
      </c>
      <c r="U2245" s="153">
        <v>-0.26349578200000001</v>
      </c>
      <c r="V2245" s="153">
        <v>-0.56350170658999998</v>
      </c>
      <c r="W2245" s="153">
        <v>0.21025856246999999</v>
      </c>
      <c r="X2245" s="153">
        <v>1.6553846933</v>
      </c>
      <c r="Y2245" s="153">
        <v>1.4523453850000001</v>
      </c>
      <c r="Z2245" s="153">
        <v>0.2025435985</v>
      </c>
      <c r="AA2245" s="153">
        <v>0.20081140488999999</v>
      </c>
      <c r="AB2245" s="178">
        <v>-0.36597895066000002</v>
      </c>
      <c r="AC2245" s="177">
        <v>0.10136155204</v>
      </c>
      <c r="AD2245" s="153">
        <v>-0.20853630626</v>
      </c>
      <c r="AE2245" s="153">
        <v>-0.34392214692</v>
      </c>
      <c r="AF2245" s="181">
        <v>1.6354966</v>
      </c>
      <c r="AG2245" s="180">
        <v>232329.23295999999</v>
      </c>
      <c r="AH2245" s="180">
        <v>-108295.87169</v>
      </c>
      <c r="AI2245" s="128" t="s">
        <v>46</v>
      </c>
      <c r="AJ2245" s="128" t="s">
        <v>46</v>
      </c>
      <c r="AK2245" s="128" t="s">
        <v>46</v>
      </c>
    </row>
    <row r="2246" spans="1:37" ht="14.75" customHeight="1" x14ac:dyDescent="0.35">
      <c r="A2246" s="8"/>
      <c r="B2246" s="129">
        <v>31403572000145</v>
      </c>
      <c r="C2246" s="125" t="s">
        <v>10156</v>
      </c>
      <c r="D2246" s="122" t="s">
        <v>3393</v>
      </c>
      <c r="E2246" s="126" t="s">
        <v>9921</v>
      </c>
      <c r="F2246" s="126" t="s">
        <v>114</v>
      </c>
      <c r="G2246" s="126" t="s">
        <v>5078</v>
      </c>
      <c r="H2246" s="127" t="s">
        <v>46</v>
      </c>
      <c r="I2246" s="127" t="s">
        <v>46</v>
      </c>
      <c r="J2246" s="127" t="s">
        <v>46</v>
      </c>
      <c r="K2246" s="126" t="s">
        <v>7644</v>
      </c>
      <c r="L2246" s="126" t="s">
        <v>8195</v>
      </c>
      <c r="M2246" s="153">
        <v>0.01</v>
      </c>
      <c r="N2246" s="128" t="s">
        <v>46</v>
      </c>
      <c r="O2246" s="155">
        <v>43616</v>
      </c>
      <c r="P2246" s="153">
        <v>2.9033331621999999E-2</v>
      </c>
      <c r="Q2246" s="153">
        <v>0.28318573800000002</v>
      </c>
      <c r="R2246" s="153">
        <v>0.13829229797000001</v>
      </c>
      <c r="S2246" s="153">
        <v>0.23047149101999997</v>
      </c>
      <c r="T2246" s="153">
        <v>0.26401424788</v>
      </c>
      <c r="U2246" s="153">
        <v>2.3799173010000003</v>
      </c>
      <c r="V2246" s="153">
        <v>2.7329599201000003</v>
      </c>
      <c r="W2246" s="153">
        <v>1.0386226736999999</v>
      </c>
      <c r="X2246" s="153">
        <v>0.89215574465000003</v>
      </c>
      <c r="Y2246" s="153">
        <v>0.61766163241999994</v>
      </c>
      <c r="Z2246" s="153">
        <v>0.16311328509</v>
      </c>
      <c r="AA2246" s="153">
        <v>0.24243941713000003</v>
      </c>
      <c r="AB2246" s="178">
        <v>0.11046753352999999</v>
      </c>
      <c r="AC2246" s="177">
        <v>-1.0971462576999999E-2</v>
      </c>
      <c r="AD2246" s="153">
        <v>-0.13421303848000002</v>
      </c>
      <c r="AE2246" s="153">
        <v>-0.4677531405</v>
      </c>
      <c r="AF2246" s="181">
        <v>1.4096826499999999</v>
      </c>
      <c r="AG2246" s="180">
        <v>23369.104210000001</v>
      </c>
      <c r="AH2246" s="180">
        <v>-1564.6723999999999</v>
      </c>
      <c r="AI2246" s="128" t="s">
        <v>46</v>
      </c>
      <c r="AJ2246" s="128" t="s">
        <v>46</v>
      </c>
      <c r="AK2246" s="128" t="s">
        <v>46</v>
      </c>
    </row>
    <row r="2247" spans="1:37" ht="14.75" customHeight="1" x14ac:dyDescent="0.35">
      <c r="A2247" s="8"/>
      <c r="B2247" s="129">
        <v>24572219000123</v>
      </c>
      <c r="C2247" s="125" t="s">
        <v>10157</v>
      </c>
      <c r="D2247" s="122" t="s">
        <v>3393</v>
      </c>
      <c r="E2247" s="126" t="s">
        <v>9921</v>
      </c>
      <c r="F2247" s="126" t="s">
        <v>163</v>
      </c>
      <c r="G2247" s="126" t="s">
        <v>3547</v>
      </c>
      <c r="H2247" s="127" t="s">
        <v>46</v>
      </c>
      <c r="I2247" s="127" t="s">
        <v>46</v>
      </c>
      <c r="J2247" s="127" t="s">
        <v>46</v>
      </c>
      <c r="K2247" s="126" t="s">
        <v>7644</v>
      </c>
      <c r="L2247" s="126" t="s">
        <v>8008</v>
      </c>
      <c r="M2247" s="153">
        <v>3.0599999999999998E-3</v>
      </c>
      <c r="N2247" s="128" t="s">
        <v>46</v>
      </c>
      <c r="O2247" s="155">
        <v>42607</v>
      </c>
      <c r="P2247" s="153">
        <v>1.2272625772000001E-2</v>
      </c>
      <c r="Q2247" s="153">
        <v>0.10804322638000001</v>
      </c>
      <c r="R2247" s="153">
        <v>0.13633700693</v>
      </c>
      <c r="S2247" s="153">
        <v>0.28074552513000001</v>
      </c>
      <c r="T2247" s="153">
        <v>0.43914506443999995</v>
      </c>
      <c r="U2247" s="153">
        <v>1.0060104291</v>
      </c>
      <c r="V2247" s="153">
        <v>1.0427001353000001</v>
      </c>
      <c r="W2247" s="153">
        <v>1.0239377662</v>
      </c>
      <c r="X2247" s="153">
        <v>1.0867666622000001</v>
      </c>
      <c r="Y2247" s="153">
        <v>1.0273803764</v>
      </c>
      <c r="Z2247" s="153">
        <v>2.2145381086999998E-3</v>
      </c>
      <c r="AA2247" s="153">
        <v>6.2808894303999999E-3</v>
      </c>
      <c r="AB2247" s="178">
        <v>1.4129111555</v>
      </c>
      <c r="AC2247" s="177">
        <v>0.55300862155999997</v>
      </c>
      <c r="AD2247" s="153">
        <v>-2.0766630239999999E-4</v>
      </c>
      <c r="AE2247" s="153">
        <v>-4.5933526917999998E-2</v>
      </c>
      <c r="AF2247" s="181">
        <v>2.2270635599999999</v>
      </c>
      <c r="AG2247" s="180">
        <v>485491.10212</v>
      </c>
      <c r="AH2247" s="180">
        <v>-30791.015800000001</v>
      </c>
      <c r="AI2247" s="128" t="s">
        <v>46</v>
      </c>
      <c r="AJ2247" s="128" t="s">
        <v>46</v>
      </c>
      <c r="AK2247" s="128" t="s">
        <v>46</v>
      </c>
    </row>
    <row r="2248" spans="1:37" ht="14.75" customHeight="1" x14ac:dyDescent="0.35">
      <c r="A2248" s="8"/>
      <c r="B2248" s="129">
        <v>2444266000159</v>
      </c>
      <c r="C2248" s="125" t="s">
        <v>10158</v>
      </c>
      <c r="D2248" s="122" t="s">
        <v>3394</v>
      </c>
      <c r="E2248" s="126" t="s">
        <v>10159</v>
      </c>
      <c r="F2248" s="126" t="s">
        <v>114</v>
      </c>
      <c r="G2248" s="126" t="s">
        <v>115</v>
      </c>
      <c r="H2248" s="127">
        <v>5000</v>
      </c>
      <c r="I2248" s="127">
        <v>1000</v>
      </c>
      <c r="J2248" s="127">
        <v>5000</v>
      </c>
      <c r="K2248" s="126" t="s">
        <v>220</v>
      </c>
      <c r="L2248" s="126" t="s">
        <v>268</v>
      </c>
      <c r="M2248" s="153">
        <v>1.8000000000000002E-2</v>
      </c>
      <c r="N2248" s="128" t="s">
        <v>10160</v>
      </c>
      <c r="O2248" s="155">
        <v>39464</v>
      </c>
      <c r="P2248" s="153">
        <v>1.4221310537000001E-2</v>
      </c>
      <c r="Q2248" s="153">
        <v>0.20969967506000001</v>
      </c>
      <c r="R2248" s="153">
        <v>6.8130857837E-2</v>
      </c>
      <c r="S2248" s="153">
        <v>8.4328112522000009E-2</v>
      </c>
      <c r="T2248" s="153">
        <v>0.11556821454999999</v>
      </c>
      <c r="U2248" s="153">
        <v>1.1657478181000001</v>
      </c>
      <c r="V2248" s="153">
        <v>2.0237629593999999</v>
      </c>
      <c r="W2248" s="153">
        <v>0.51168615149999996</v>
      </c>
      <c r="X2248" s="153">
        <v>0.32643434417</v>
      </c>
      <c r="Y2248" s="153">
        <v>0.27037196905999999</v>
      </c>
      <c r="Z2248" s="153">
        <v>0.18001072099999998</v>
      </c>
      <c r="AA2248" s="153">
        <v>0.23213834511999998</v>
      </c>
      <c r="AB2248" s="178">
        <v>-0.23472895494000001</v>
      </c>
      <c r="AC2248" s="177">
        <v>5.9625361835000001E-2</v>
      </c>
      <c r="AD2248" s="153">
        <v>-0.14341541911</v>
      </c>
      <c r="AE2248" s="153">
        <v>-0.62316405607999992</v>
      </c>
      <c r="AF2248" s="181">
        <v>76.152970999999994</v>
      </c>
      <c r="AG2248" s="180">
        <v>303002.05222000001</v>
      </c>
      <c r="AH2248" s="180">
        <v>-8961.3266600000006</v>
      </c>
      <c r="AI2248" s="128" t="s">
        <v>46</v>
      </c>
      <c r="AJ2248" s="128" t="s">
        <v>46</v>
      </c>
      <c r="AK2248" s="128" t="s">
        <v>46</v>
      </c>
    </row>
    <row r="2249" spans="1:37" ht="14.75" customHeight="1" x14ac:dyDescent="0.35">
      <c r="A2249" s="8"/>
      <c r="B2249" s="129">
        <v>60893314000192</v>
      </c>
      <c r="C2249" s="125" t="s">
        <v>10161</v>
      </c>
      <c r="D2249" s="122"/>
      <c r="E2249" s="126" t="s">
        <v>10162</v>
      </c>
      <c r="F2249" s="126" t="s">
        <v>114</v>
      </c>
      <c r="G2249" s="126" t="s">
        <v>115</v>
      </c>
      <c r="H2249" s="127" t="s">
        <v>46</v>
      </c>
      <c r="I2249" s="127" t="s">
        <v>46</v>
      </c>
      <c r="J2249" s="127" t="s">
        <v>46</v>
      </c>
      <c r="K2249" s="126" t="s">
        <v>214</v>
      </c>
      <c r="L2249" s="126" t="s">
        <v>7905</v>
      </c>
      <c r="M2249" s="153">
        <v>1.1000000000000001E-3</v>
      </c>
      <c r="N2249" s="128" t="s">
        <v>46</v>
      </c>
      <c r="O2249" s="155">
        <v>45799</v>
      </c>
      <c r="P2249" s="153" t="s">
        <v>46</v>
      </c>
      <c r="Q2249" s="153" t="s">
        <v>46</v>
      </c>
      <c r="R2249" s="153" t="s">
        <v>46</v>
      </c>
      <c r="S2249" s="153" t="s">
        <v>46</v>
      </c>
      <c r="T2249" s="153" t="s">
        <v>46</v>
      </c>
      <c r="U2249" s="153" t="s">
        <v>46</v>
      </c>
      <c r="V2249" s="153" t="s">
        <v>46</v>
      </c>
      <c r="W2249" s="153" t="s">
        <v>46</v>
      </c>
      <c r="X2249" s="153" t="s">
        <v>46</v>
      </c>
      <c r="Y2249" s="153" t="s">
        <v>46</v>
      </c>
      <c r="Z2249" s="153" t="s">
        <v>46</v>
      </c>
      <c r="AA2249" s="153">
        <v>3.7366516725999999E-2</v>
      </c>
      <c r="AB2249" s="178" t="s">
        <v>46</v>
      </c>
      <c r="AC2249" s="177">
        <v>1.9382295375</v>
      </c>
      <c r="AD2249" s="153">
        <v>-9.2577070504000006E-3</v>
      </c>
      <c r="AE2249" s="153">
        <v>-9.2577070504000006E-3</v>
      </c>
      <c r="AF2249" s="181">
        <v>1.8976039</v>
      </c>
      <c r="AG2249" s="180">
        <v>49902.705390000003</v>
      </c>
      <c r="AH2249" s="180">
        <v>46675.802349999998</v>
      </c>
      <c r="AI2249" s="128" t="s">
        <v>46</v>
      </c>
      <c r="AJ2249" s="128" t="s">
        <v>46</v>
      </c>
      <c r="AK2249" s="128" t="s">
        <v>46</v>
      </c>
    </row>
    <row r="2250" spans="1:37" ht="14.75" customHeight="1" x14ac:dyDescent="0.35">
      <c r="A2250" s="8"/>
      <c r="B2250" s="129">
        <v>26470647000170</v>
      </c>
      <c r="C2250" s="125" t="s">
        <v>10163</v>
      </c>
      <c r="D2250" s="122" t="s">
        <v>3393</v>
      </c>
      <c r="E2250" s="126" t="s">
        <v>10162</v>
      </c>
      <c r="F2250" s="126" t="s">
        <v>114</v>
      </c>
      <c r="G2250" s="126" t="s">
        <v>115</v>
      </c>
      <c r="H2250" s="127">
        <v>50000</v>
      </c>
      <c r="I2250" s="127">
        <v>25000</v>
      </c>
      <c r="J2250" s="127">
        <v>25000</v>
      </c>
      <c r="K2250" s="126" t="s">
        <v>214</v>
      </c>
      <c r="L2250" s="126" t="s">
        <v>7905</v>
      </c>
      <c r="M2250" s="153">
        <v>1.1000000000000001E-3</v>
      </c>
      <c r="N2250" s="128" t="s">
        <v>46</v>
      </c>
      <c r="O2250" s="155">
        <v>43192</v>
      </c>
      <c r="P2250" s="153">
        <v>3.0121056864999999E-2</v>
      </c>
      <c r="Q2250" s="153">
        <v>0.30254252254000003</v>
      </c>
      <c r="R2250" s="153">
        <v>0.14987334836999999</v>
      </c>
      <c r="S2250" s="153">
        <v>0.24677070950000002</v>
      </c>
      <c r="T2250" s="153">
        <v>0.30605960079</v>
      </c>
      <c r="U2250" s="153">
        <v>2.4690802037999999</v>
      </c>
      <c r="V2250" s="153">
        <v>2.9197677611000001</v>
      </c>
      <c r="W2250" s="153">
        <v>1.1256003414</v>
      </c>
      <c r="X2250" s="153">
        <v>0.95525006200999996</v>
      </c>
      <c r="Y2250" s="153">
        <v>0.71602678326000002</v>
      </c>
      <c r="Z2250" s="153">
        <v>0.16447409642999999</v>
      </c>
      <c r="AA2250" s="153">
        <v>0.22070497736</v>
      </c>
      <c r="AB2250" s="178">
        <v>0.17415901163</v>
      </c>
      <c r="AC2250" s="177">
        <v>7.8233870226999999E-2</v>
      </c>
      <c r="AD2250" s="153">
        <v>-0.13347057356</v>
      </c>
      <c r="AE2250" s="153">
        <v>-0.45835408368999997</v>
      </c>
      <c r="AF2250" s="181">
        <v>1.7539316</v>
      </c>
      <c r="AG2250" s="180">
        <v>106656.10946000001</v>
      </c>
      <c r="AH2250" s="180">
        <v>7832.4853700000003</v>
      </c>
      <c r="AI2250" s="128" t="s">
        <v>46</v>
      </c>
      <c r="AJ2250" s="128" t="s">
        <v>46</v>
      </c>
      <c r="AK2250" s="128" t="s">
        <v>46</v>
      </c>
    </row>
    <row r="2251" spans="1:37" ht="14.75" customHeight="1" x14ac:dyDescent="0.35">
      <c r="A2251" s="8"/>
      <c r="B2251" s="129">
        <v>17898650000107</v>
      </c>
      <c r="C2251" s="125" t="s">
        <v>10164</v>
      </c>
      <c r="D2251" s="122" t="s">
        <v>3394</v>
      </c>
      <c r="E2251" s="126" t="s">
        <v>633</v>
      </c>
      <c r="F2251" s="126" t="s">
        <v>114</v>
      </c>
      <c r="G2251" s="126" t="s">
        <v>115</v>
      </c>
      <c r="H2251" s="127">
        <v>20000</v>
      </c>
      <c r="I2251" s="127">
        <v>5000</v>
      </c>
      <c r="J2251" s="127">
        <v>5000</v>
      </c>
      <c r="K2251" s="126" t="s">
        <v>214</v>
      </c>
      <c r="L2251" s="126" t="s">
        <v>3556</v>
      </c>
      <c r="M2251" s="153">
        <v>0.03</v>
      </c>
      <c r="N2251" s="128" t="s">
        <v>46</v>
      </c>
      <c r="O2251" s="155">
        <v>41479</v>
      </c>
      <c r="P2251" s="153">
        <v>4.4633409882999998E-2</v>
      </c>
      <c r="Q2251" s="153">
        <v>0.42270427483</v>
      </c>
      <c r="R2251" s="153">
        <v>0.17082689488</v>
      </c>
      <c r="S2251" s="153">
        <v>0.23179905664</v>
      </c>
      <c r="T2251" s="153">
        <v>0.30528108911000001</v>
      </c>
      <c r="U2251" s="153">
        <v>3.6586853265000001</v>
      </c>
      <c r="V2251" s="153">
        <v>4.0794209811000002</v>
      </c>
      <c r="W2251" s="153">
        <v>1.2829686751</v>
      </c>
      <c r="X2251" s="153">
        <v>0.89729475464000008</v>
      </c>
      <c r="Y2251" s="153">
        <v>0.71420545430999993</v>
      </c>
      <c r="Z2251" s="153">
        <v>0.20419058612000002</v>
      </c>
      <c r="AA2251" s="153">
        <v>0.20606829075999999</v>
      </c>
      <c r="AB2251" s="178">
        <v>0.27037322290999999</v>
      </c>
      <c r="AC2251" s="177">
        <v>0.21749824433000001</v>
      </c>
      <c r="AD2251" s="153">
        <v>-0.19539395548000002</v>
      </c>
      <c r="AE2251" s="153">
        <v>-0.43921306268000004</v>
      </c>
      <c r="AF2251" s="181">
        <v>4.0395026999999999</v>
      </c>
      <c r="AG2251" s="180">
        <v>192230.17100999999</v>
      </c>
      <c r="AH2251" s="180">
        <v>-43782.481769999999</v>
      </c>
      <c r="AI2251" s="128" t="s">
        <v>46</v>
      </c>
      <c r="AJ2251" s="128" t="s">
        <v>46</v>
      </c>
      <c r="AK2251" s="128" t="s">
        <v>46</v>
      </c>
    </row>
    <row r="2252" spans="1:37" ht="14.75" customHeight="1" x14ac:dyDescent="0.35">
      <c r="A2252" s="8"/>
      <c r="B2252" s="129">
        <v>41993492000140</v>
      </c>
      <c r="C2252" s="125" t="s">
        <v>10165</v>
      </c>
      <c r="D2252" s="122"/>
      <c r="E2252" s="126" t="s">
        <v>633</v>
      </c>
      <c r="F2252" s="126" t="s">
        <v>114</v>
      </c>
      <c r="G2252" s="126" t="s">
        <v>7496</v>
      </c>
      <c r="H2252" s="127">
        <v>1</v>
      </c>
      <c r="I2252" s="127">
        <v>1</v>
      </c>
      <c r="J2252" s="127">
        <v>1</v>
      </c>
      <c r="K2252" s="126" t="s">
        <v>7433</v>
      </c>
      <c r="L2252" s="126" t="s">
        <v>8106</v>
      </c>
      <c r="M2252" s="153">
        <v>0.02</v>
      </c>
      <c r="N2252" s="128" t="s">
        <v>7482</v>
      </c>
      <c r="O2252" s="155">
        <v>44524</v>
      </c>
      <c r="P2252" s="153">
        <v>5.4643223934999999E-2</v>
      </c>
      <c r="Q2252" s="153">
        <v>0.43886164288000001</v>
      </c>
      <c r="R2252" s="153">
        <v>0.18387013940999999</v>
      </c>
      <c r="S2252" s="153">
        <v>0.22897117187999999</v>
      </c>
      <c r="T2252" s="153">
        <v>0.30412122577</v>
      </c>
      <c r="U2252" s="153">
        <v>4.4792087838999999</v>
      </c>
      <c r="V2252" s="153">
        <v>4.2353519951000003</v>
      </c>
      <c r="W2252" s="153">
        <v>1.3809279231</v>
      </c>
      <c r="X2252" s="153">
        <v>0.88634800533999991</v>
      </c>
      <c r="Y2252" s="153">
        <v>0.7114919527000001</v>
      </c>
      <c r="Z2252" s="153">
        <v>0.2100454651</v>
      </c>
      <c r="AA2252" s="153">
        <v>0.18797513976000002</v>
      </c>
      <c r="AB2252" s="178">
        <v>0.32524268307999998</v>
      </c>
      <c r="AC2252" s="177">
        <v>-0.17105863965000001</v>
      </c>
      <c r="AD2252" s="153">
        <v>-0.19897933399000001</v>
      </c>
      <c r="AE2252" s="153">
        <v>-0.25949586341999997</v>
      </c>
      <c r="AF2252" s="181">
        <v>1.2927592000000001</v>
      </c>
      <c r="AG2252" s="180">
        <v>64321.823799999998</v>
      </c>
      <c r="AH2252" s="180">
        <v>-13490.887290000001</v>
      </c>
      <c r="AI2252" s="128" t="s">
        <v>46</v>
      </c>
      <c r="AJ2252" s="128" t="s">
        <v>46</v>
      </c>
      <c r="AK2252" s="128" t="s">
        <v>46</v>
      </c>
    </row>
    <row r="2253" spans="1:37" ht="14.75" customHeight="1" x14ac:dyDescent="0.35">
      <c r="A2253" s="8"/>
      <c r="B2253" s="129">
        <v>36249269000153</v>
      </c>
      <c r="C2253" s="125" t="s">
        <v>10166</v>
      </c>
      <c r="D2253" s="122"/>
      <c r="E2253" s="126" t="s">
        <v>2793</v>
      </c>
      <c r="F2253" s="126" t="s">
        <v>114</v>
      </c>
      <c r="G2253" s="126" t="s">
        <v>115</v>
      </c>
      <c r="H2253" s="127">
        <v>5000</v>
      </c>
      <c r="I2253" s="127">
        <v>5000</v>
      </c>
      <c r="J2253" s="127">
        <v>5000</v>
      </c>
      <c r="K2253" s="126" t="s">
        <v>214</v>
      </c>
      <c r="L2253" s="126" t="s">
        <v>3556</v>
      </c>
      <c r="M2253" s="153">
        <v>5.5500000000000002E-3</v>
      </c>
      <c r="N2253" s="128" t="s">
        <v>46</v>
      </c>
      <c r="O2253" s="155">
        <v>43889</v>
      </c>
      <c r="P2253" s="153">
        <v>4.9377920965000002E-2</v>
      </c>
      <c r="Q2253" s="153">
        <v>0.42450529260999997</v>
      </c>
      <c r="R2253" s="153">
        <v>0.17497558111</v>
      </c>
      <c r="S2253" s="153">
        <v>0.24566384292999999</v>
      </c>
      <c r="T2253" s="153">
        <v>0.33349906384999994</v>
      </c>
      <c r="U2253" s="153">
        <v>4.0476019052999996</v>
      </c>
      <c r="V2253" s="153">
        <v>4.0968021862999997</v>
      </c>
      <c r="W2253" s="153">
        <v>1.3141267342</v>
      </c>
      <c r="X2253" s="153">
        <v>0.95096537862000008</v>
      </c>
      <c r="Y2253" s="153">
        <v>0.78022143822000001</v>
      </c>
      <c r="Z2253" s="153">
        <v>0.19965628823000001</v>
      </c>
      <c r="AA2253" s="153">
        <v>0.25017767128000001</v>
      </c>
      <c r="AB2253" s="178">
        <v>0.29045327525999998</v>
      </c>
      <c r="AC2253" s="177">
        <v>-0.10049167193</v>
      </c>
      <c r="AD2253" s="153">
        <v>-0.19332717986999998</v>
      </c>
      <c r="AE2253" s="153">
        <v>-0.39810668219000001</v>
      </c>
      <c r="AF2253" s="181">
        <v>12.125607</v>
      </c>
      <c r="AG2253" s="180">
        <v>39162.099540000003</v>
      </c>
      <c r="AH2253" s="180">
        <v>-3793.88834</v>
      </c>
      <c r="AI2253" s="128" t="s">
        <v>46</v>
      </c>
      <c r="AJ2253" s="128" t="s">
        <v>46</v>
      </c>
      <c r="AK2253" s="128" t="s">
        <v>46</v>
      </c>
    </row>
    <row r="2254" spans="1:37" ht="14.75" customHeight="1" x14ac:dyDescent="0.35">
      <c r="A2254" s="8"/>
      <c r="B2254" s="129">
        <v>8912569000135</v>
      </c>
      <c r="C2254" s="125" t="s">
        <v>10167</v>
      </c>
      <c r="D2254" s="122" t="s">
        <v>3394</v>
      </c>
      <c r="E2254" s="126" t="s">
        <v>633</v>
      </c>
      <c r="F2254" s="126" t="s">
        <v>114</v>
      </c>
      <c r="G2254" s="126" t="s">
        <v>5078</v>
      </c>
      <c r="H2254" s="127">
        <v>20000</v>
      </c>
      <c r="I2254" s="127">
        <v>5000</v>
      </c>
      <c r="J2254" s="127">
        <v>5000</v>
      </c>
      <c r="K2254" s="126" t="s">
        <v>216</v>
      </c>
      <c r="L2254" s="126" t="s">
        <v>223</v>
      </c>
      <c r="M2254" s="153">
        <v>1.9450000000000002E-2</v>
      </c>
      <c r="N2254" s="128" t="s">
        <v>46</v>
      </c>
      <c r="O2254" s="155">
        <v>39286</v>
      </c>
      <c r="P2254" s="153">
        <v>4.3391445363999998E-2</v>
      </c>
      <c r="Q2254" s="153">
        <v>0.30401517632000002</v>
      </c>
      <c r="R2254" s="153">
        <v>0.13038011211</v>
      </c>
      <c r="S2254" s="153">
        <v>0.22311749963999999</v>
      </c>
      <c r="T2254" s="153">
        <v>0.31381753003000001</v>
      </c>
      <c r="U2254" s="153">
        <v>3.5568791375000002</v>
      </c>
      <c r="V2254" s="153">
        <v>2.9339800014000001</v>
      </c>
      <c r="W2254" s="153">
        <v>0.9791994394300001</v>
      </c>
      <c r="X2254" s="153">
        <v>0.86368842478999996</v>
      </c>
      <c r="Y2254" s="153">
        <v>0.73417646751999999</v>
      </c>
      <c r="Z2254" s="153">
        <v>0.17350941243000001</v>
      </c>
      <c r="AA2254" s="153">
        <v>0.24232502124999999</v>
      </c>
      <c r="AB2254" s="178">
        <v>7.3078578993999999E-2</v>
      </c>
      <c r="AC2254" s="177">
        <v>7.4225020288000002E-2</v>
      </c>
      <c r="AD2254" s="153">
        <v>-0.15305529808999999</v>
      </c>
      <c r="AE2254" s="153">
        <v>-0.60203462885999992</v>
      </c>
      <c r="AF2254" s="181">
        <v>4.4809274700000001</v>
      </c>
      <c r="AG2254" s="180">
        <v>26672.80834</v>
      </c>
      <c r="AH2254" s="180">
        <v>-5254.7088899999999</v>
      </c>
      <c r="AI2254" s="128" t="s">
        <v>46</v>
      </c>
      <c r="AJ2254" s="128" t="s">
        <v>46</v>
      </c>
      <c r="AK2254" s="128" t="s">
        <v>46</v>
      </c>
    </row>
    <row r="2255" spans="1:37" ht="14.75" customHeight="1" x14ac:dyDescent="0.35">
      <c r="A2255" s="8"/>
      <c r="B2255" s="129">
        <v>40209182000120</v>
      </c>
      <c r="C2255" s="125" t="s">
        <v>10168</v>
      </c>
      <c r="D2255" s="122"/>
      <c r="E2255" s="126" t="s">
        <v>2793</v>
      </c>
      <c r="F2255" s="126" t="s">
        <v>114</v>
      </c>
      <c r="G2255" s="126" t="s">
        <v>115</v>
      </c>
      <c r="H2255" s="127">
        <v>5000</v>
      </c>
      <c r="I2255" s="127">
        <v>5000</v>
      </c>
      <c r="J2255" s="127">
        <v>5000</v>
      </c>
      <c r="K2255" s="126" t="s">
        <v>3396</v>
      </c>
      <c r="L2255" s="126" t="s">
        <v>7515</v>
      </c>
      <c r="M2255" s="153">
        <v>5.535E-3</v>
      </c>
      <c r="N2255" s="128" t="s">
        <v>46</v>
      </c>
      <c r="O2255" s="155">
        <v>44223</v>
      </c>
      <c r="P2255" s="153">
        <v>5.0970552573000004E-2</v>
      </c>
      <c r="Q2255" s="153">
        <v>0.37773797057999997</v>
      </c>
      <c r="R2255" s="153">
        <v>0.17506350188</v>
      </c>
      <c r="S2255" s="153">
        <v>0.22366702859000001</v>
      </c>
      <c r="T2255" s="153">
        <v>0.35610945416000001</v>
      </c>
      <c r="U2255" s="153">
        <v>4.1781529411999996</v>
      </c>
      <c r="V2255" s="153">
        <v>3.6454616012000001</v>
      </c>
      <c r="W2255" s="153">
        <v>1.3147870493</v>
      </c>
      <c r="X2255" s="153">
        <v>0.86581565280000006</v>
      </c>
      <c r="Y2255" s="153">
        <v>0.83311847201000011</v>
      </c>
      <c r="Z2255" s="153">
        <v>0.16730339384000001</v>
      </c>
      <c r="AA2255" s="153">
        <v>0.14111018902</v>
      </c>
      <c r="AB2255" s="178">
        <v>0.30961994665999998</v>
      </c>
      <c r="AC2255" s="177">
        <v>-0.19150662789</v>
      </c>
      <c r="AD2255" s="153">
        <v>-0.16872414275</v>
      </c>
      <c r="AE2255" s="153">
        <v>-0.22223591118000002</v>
      </c>
      <c r="AF2255" s="181">
        <v>13.301881</v>
      </c>
      <c r="AG2255" s="180">
        <v>20813.625810000001</v>
      </c>
      <c r="AH2255" s="180">
        <v>-4423.799</v>
      </c>
      <c r="AI2255" s="128" t="s">
        <v>46</v>
      </c>
      <c r="AJ2255" s="128" t="s">
        <v>46</v>
      </c>
      <c r="AK2255" s="128" t="s">
        <v>46</v>
      </c>
    </row>
    <row r="2256" spans="1:37" ht="14.75" customHeight="1" x14ac:dyDescent="0.35">
      <c r="A2256" s="8"/>
      <c r="B2256" s="129">
        <v>40209167000181</v>
      </c>
      <c r="C2256" s="125" t="s">
        <v>10169</v>
      </c>
      <c r="D2256" s="122"/>
      <c r="E2256" s="126" t="s">
        <v>2793</v>
      </c>
      <c r="F2256" s="126" t="s">
        <v>114</v>
      </c>
      <c r="G2256" s="126" t="s">
        <v>115</v>
      </c>
      <c r="H2256" s="127">
        <v>5000</v>
      </c>
      <c r="I2256" s="127">
        <v>5000</v>
      </c>
      <c r="J2256" s="127">
        <v>5000</v>
      </c>
      <c r="K2256" s="126" t="s">
        <v>3396</v>
      </c>
      <c r="L2256" s="126" t="s">
        <v>7515</v>
      </c>
      <c r="M2256" s="153">
        <v>5.535E-3</v>
      </c>
      <c r="N2256" s="128" t="s">
        <v>46</v>
      </c>
      <c r="O2256" s="155">
        <v>44222</v>
      </c>
      <c r="P2256" s="153">
        <v>5.0007551849999998E-2</v>
      </c>
      <c r="Q2256" s="153">
        <v>0.37723586674999998</v>
      </c>
      <c r="R2256" s="153">
        <v>0.17576032466000002</v>
      </c>
      <c r="S2256" s="153">
        <v>0.22498225030999999</v>
      </c>
      <c r="T2256" s="153">
        <v>0.35517364102999999</v>
      </c>
      <c r="U2256" s="153">
        <v>4.0992139440999997</v>
      </c>
      <c r="V2256" s="153">
        <v>3.6406159135</v>
      </c>
      <c r="W2256" s="153">
        <v>1.3200204278000001</v>
      </c>
      <c r="X2256" s="153">
        <v>0.87090687949000001</v>
      </c>
      <c r="Y2256" s="153">
        <v>0.83092913612000008</v>
      </c>
      <c r="Z2256" s="153">
        <v>0.16740271613000002</v>
      </c>
      <c r="AA2256" s="153">
        <v>0.14114202347999999</v>
      </c>
      <c r="AB2256" s="178">
        <v>0.31327033717000002</v>
      </c>
      <c r="AC2256" s="177">
        <v>-0.22871724743999999</v>
      </c>
      <c r="AD2256" s="153">
        <v>-0.16778407378000001</v>
      </c>
      <c r="AE2256" s="153">
        <v>-0.22049056963000002</v>
      </c>
      <c r="AF2256" s="181">
        <v>13.285251000000001</v>
      </c>
      <c r="AG2256" s="180">
        <v>18645.080430000002</v>
      </c>
      <c r="AH2256" s="180">
        <v>-1100.15011</v>
      </c>
      <c r="AI2256" s="128" t="s">
        <v>46</v>
      </c>
      <c r="AJ2256" s="128" t="s">
        <v>46</v>
      </c>
      <c r="AK2256" s="128" t="s">
        <v>46</v>
      </c>
    </row>
    <row r="2257" spans="1:37" ht="14.75" customHeight="1" x14ac:dyDescent="0.35">
      <c r="A2257" s="8"/>
      <c r="B2257" s="129">
        <v>20745544000190</v>
      </c>
      <c r="C2257" s="125" t="s">
        <v>10170</v>
      </c>
      <c r="D2257" s="122"/>
      <c r="E2257" s="126" t="s">
        <v>10171</v>
      </c>
      <c r="F2257" s="126" t="s">
        <v>163</v>
      </c>
      <c r="G2257" s="126" t="s">
        <v>3547</v>
      </c>
      <c r="H2257" s="127">
        <v>10000</v>
      </c>
      <c r="I2257" s="127">
        <v>10000</v>
      </c>
      <c r="J2257" s="127">
        <v>10000</v>
      </c>
      <c r="K2257" s="126" t="s">
        <v>215</v>
      </c>
      <c r="L2257" s="126" t="s">
        <v>216</v>
      </c>
      <c r="M2257" s="153">
        <v>2E-3</v>
      </c>
      <c r="N2257" s="128" t="s">
        <v>46</v>
      </c>
      <c r="O2257" s="155">
        <v>42264</v>
      </c>
      <c r="P2257" s="153">
        <v>1.2149824614E-2</v>
      </c>
      <c r="Q2257" s="153">
        <v>0.10442897296</v>
      </c>
      <c r="R2257" s="153">
        <v>0.13406416197000001</v>
      </c>
      <c r="S2257" s="153">
        <v>0.26602059398</v>
      </c>
      <c r="T2257" s="153">
        <v>0.44144671877999997</v>
      </c>
      <c r="U2257" s="153">
        <v>0.99594418505999993</v>
      </c>
      <c r="V2257" s="153">
        <v>1.0078198133</v>
      </c>
      <c r="W2257" s="153">
        <v>1.0068679195999999</v>
      </c>
      <c r="X2257" s="153">
        <v>1.0297664150999999</v>
      </c>
      <c r="Y2257" s="153">
        <v>1.0327650993999999</v>
      </c>
      <c r="Z2257" s="153">
        <v>1.1141035104E-3</v>
      </c>
      <c r="AA2257" s="153">
        <v>3.1092604730000003E-3</v>
      </c>
      <c r="AB2257" s="178">
        <v>1.1196350654</v>
      </c>
      <c r="AC2257" s="177">
        <v>1.6129657176000001</v>
      </c>
      <c r="AD2257" s="153">
        <v>-4.2894286960999997E-6</v>
      </c>
      <c r="AE2257" s="153">
        <v>-4.6431357785000002E-3</v>
      </c>
      <c r="AF2257" s="181">
        <v>2.5241714900000001</v>
      </c>
      <c r="AG2257" s="180">
        <v>293866.62540000002</v>
      </c>
      <c r="AH2257" s="180">
        <v>-8311.8014899999998</v>
      </c>
      <c r="AI2257" s="128" t="s">
        <v>46</v>
      </c>
      <c r="AJ2257" s="128" t="s">
        <v>46</v>
      </c>
      <c r="AK2257" s="128" t="s">
        <v>46</v>
      </c>
    </row>
    <row r="2258" spans="1:37" ht="14.75" customHeight="1" x14ac:dyDescent="0.35">
      <c r="A2258" s="8"/>
      <c r="B2258" s="129">
        <v>9525418000197</v>
      </c>
      <c r="C2258" s="125" t="s">
        <v>10172</v>
      </c>
      <c r="D2258" s="122"/>
      <c r="E2258" s="126" t="s">
        <v>10171</v>
      </c>
      <c r="F2258" s="126" t="s">
        <v>163</v>
      </c>
      <c r="G2258" s="126" t="s">
        <v>5358</v>
      </c>
      <c r="H2258" s="127">
        <v>2000</v>
      </c>
      <c r="I2258" s="127">
        <v>500</v>
      </c>
      <c r="J2258" s="127">
        <v>2000</v>
      </c>
      <c r="K2258" s="126" t="s">
        <v>215</v>
      </c>
      <c r="L2258" s="126" t="s">
        <v>216</v>
      </c>
      <c r="M2258" s="153">
        <v>3.4999999999999996E-3</v>
      </c>
      <c r="N2258" s="128" t="s">
        <v>46</v>
      </c>
      <c r="O2258" s="155">
        <v>39811</v>
      </c>
      <c r="P2258" s="153">
        <v>1.2011297884000001E-2</v>
      </c>
      <c r="Q2258" s="153">
        <v>0.10259256364000001</v>
      </c>
      <c r="R2258" s="153">
        <v>0.13134756378000001</v>
      </c>
      <c r="S2258" s="153">
        <v>0.25459859910999999</v>
      </c>
      <c r="T2258" s="153">
        <v>0.42132413582</v>
      </c>
      <c r="U2258" s="153">
        <v>0.98458888608999995</v>
      </c>
      <c r="V2258" s="153">
        <v>0.99009705260000003</v>
      </c>
      <c r="W2258" s="153">
        <v>0.98646533382000001</v>
      </c>
      <c r="X2258" s="153">
        <v>0.98555184318</v>
      </c>
      <c r="Y2258" s="153">
        <v>0.98568829374</v>
      </c>
      <c r="Z2258" s="153">
        <v>1.2557577616000002E-3</v>
      </c>
      <c r="AA2258" s="153">
        <v>2.2151200227E-3</v>
      </c>
      <c r="AB2258" s="178">
        <v>-1.6228699827999999</v>
      </c>
      <c r="AC2258" s="177">
        <v>-4.4762822749</v>
      </c>
      <c r="AD2258" s="153">
        <v>0</v>
      </c>
      <c r="AE2258" s="153">
        <v>-5.2864496077000001E-3</v>
      </c>
      <c r="AF2258" s="181">
        <v>4.3608440899999996</v>
      </c>
      <c r="AG2258" s="180">
        <v>257112.71841999999</v>
      </c>
      <c r="AH2258" s="180">
        <v>-21594.20246</v>
      </c>
      <c r="AI2258" s="128" t="s">
        <v>46</v>
      </c>
      <c r="AJ2258" s="128" t="s">
        <v>46</v>
      </c>
      <c r="AK2258" s="128" t="s">
        <v>46</v>
      </c>
    </row>
    <row r="2259" spans="1:37" ht="14.75" customHeight="1" x14ac:dyDescent="0.35">
      <c r="A2259" s="8"/>
      <c r="B2259" s="129">
        <v>31339342000164</v>
      </c>
      <c r="C2259" s="125" t="s">
        <v>10173</v>
      </c>
      <c r="D2259" s="122" t="s">
        <v>3393</v>
      </c>
      <c r="E2259" s="126" t="s">
        <v>10171</v>
      </c>
      <c r="F2259" s="126" t="s">
        <v>114</v>
      </c>
      <c r="G2259" s="126" t="s">
        <v>115</v>
      </c>
      <c r="H2259" s="127">
        <v>200</v>
      </c>
      <c r="I2259" s="127">
        <v>0.01</v>
      </c>
      <c r="J2259" s="127" t="s">
        <v>46</v>
      </c>
      <c r="K2259" s="126" t="s">
        <v>216</v>
      </c>
      <c r="L2259" s="126" t="s">
        <v>224</v>
      </c>
      <c r="M2259" s="153">
        <v>1.2500000000000001E-2</v>
      </c>
      <c r="N2259" s="128" t="s">
        <v>46</v>
      </c>
      <c r="O2259" s="155">
        <v>43595</v>
      </c>
      <c r="P2259" s="153">
        <v>4.0847724660000001E-2</v>
      </c>
      <c r="Q2259" s="153">
        <v>0.23515686143</v>
      </c>
      <c r="R2259" s="153">
        <v>0.14571191567</v>
      </c>
      <c r="S2259" s="153">
        <v>0.30216167185999998</v>
      </c>
      <c r="T2259" s="153">
        <v>0.43730880935999999</v>
      </c>
      <c r="U2259" s="153">
        <v>3.3483655231</v>
      </c>
      <c r="V2259" s="153">
        <v>2.2694443645</v>
      </c>
      <c r="W2259" s="153">
        <v>1.094346552</v>
      </c>
      <c r="X2259" s="153">
        <v>1.1696686221999999</v>
      </c>
      <c r="Y2259" s="153">
        <v>1.0230844556000001</v>
      </c>
      <c r="Z2259" s="153">
        <v>0.15160107933</v>
      </c>
      <c r="AA2259" s="153">
        <v>0.22967074831000001</v>
      </c>
      <c r="AB2259" s="178">
        <v>0.15055356573000001</v>
      </c>
      <c r="AC2259" s="177">
        <v>7.1277817229000007E-2</v>
      </c>
      <c r="AD2259" s="153">
        <v>-9.7436658035000012E-2</v>
      </c>
      <c r="AE2259" s="153">
        <v>-0.45178086905000003</v>
      </c>
      <c r="AF2259" s="181">
        <v>1.62173134</v>
      </c>
      <c r="AG2259" s="180">
        <v>17954.516019999999</v>
      </c>
      <c r="AH2259" s="180">
        <v>1795.6768500000001</v>
      </c>
      <c r="AI2259" s="128" t="s">
        <v>46</v>
      </c>
      <c r="AJ2259" s="128" t="s">
        <v>46</v>
      </c>
      <c r="AK2259" s="128" t="s">
        <v>46</v>
      </c>
    </row>
    <row r="2260" spans="1:37" ht="14.75" customHeight="1" x14ac:dyDescent="0.35">
      <c r="A2260" s="8"/>
      <c r="B2260" s="129">
        <v>37706676000105</v>
      </c>
      <c r="C2260" s="125" t="s">
        <v>10174</v>
      </c>
      <c r="D2260" s="122"/>
      <c r="E2260" s="126" t="s">
        <v>10171</v>
      </c>
      <c r="F2260" s="126" t="s">
        <v>163</v>
      </c>
      <c r="G2260" s="126" t="s">
        <v>3547</v>
      </c>
      <c r="H2260" s="127" t="s">
        <v>46</v>
      </c>
      <c r="I2260" s="127" t="s">
        <v>46</v>
      </c>
      <c r="J2260" s="127" t="s">
        <v>46</v>
      </c>
      <c r="K2260" s="126" t="s">
        <v>8021</v>
      </c>
      <c r="L2260" s="126" t="s">
        <v>7433</v>
      </c>
      <c r="M2260" s="153">
        <v>1.1999999999999999E-3</v>
      </c>
      <c r="N2260" s="128" t="s">
        <v>46</v>
      </c>
      <c r="O2260" s="155">
        <v>44039</v>
      </c>
      <c r="P2260" s="153">
        <v>1.2599913894999999E-2</v>
      </c>
      <c r="Q2260" s="153">
        <v>0.10708869033999999</v>
      </c>
      <c r="R2260" s="153">
        <v>0.13830465362</v>
      </c>
      <c r="S2260" s="153">
        <v>0.27589641128999998</v>
      </c>
      <c r="T2260" s="153">
        <v>0.45925498710000001</v>
      </c>
      <c r="U2260" s="153">
        <v>1.0328388577000001</v>
      </c>
      <c r="V2260" s="153">
        <v>1.0334881292</v>
      </c>
      <c r="W2260" s="153">
        <v>1.0387154689</v>
      </c>
      <c r="X2260" s="153">
        <v>1.0679957298</v>
      </c>
      <c r="Y2260" s="153">
        <v>1.0744275633</v>
      </c>
      <c r="Z2260" s="153">
        <v>9.570496345600001E-4</v>
      </c>
      <c r="AA2260" s="153">
        <v>3.0908703588999999E-3</v>
      </c>
      <c r="AB2260" s="178">
        <v>9.3092245439999992</v>
      </c>
      <c r="AC2260" s="177">
        <v>4.6799007763000002</v>
      </c>
      <c r="AD2260" s="153">
        <v>0</v>
      </c>
      <c r="AE2260" s="153">
        <v>-8.6227933524000001E-4</v>
      </c>
      <c r="AF2260" s="181">
        <v>1.7159370199999999</v>
      </c>
      <c r="AG2260" s="180">
        <v>576953.90182000003</v>
      </c>
      <c r="AH2260" s="180">
        <v>50477.009189999997</v>
      </c>
      <c r="AI2260" s="128" t="s">
        <v>46</v>
      </c>
      <c r="AJ2260" s="128" t="s">
        <v>46</v>
      </c>
      <c r="AK2260" s="128" t="s">
        <v>46</v>
      </c>
    </row>
    <row r="2261" spans="1:37" ht="14.75" customHeight="1" x14ac:dyDescent="0.35">
      <c r="A2261" s="8"/>
      <c r="B2261" s="129">
        <v>14287871000142</v>
      </c>
      <c r="C2261" s="125" t="s">
        <v>10175</v>
      </c>
      <c r="D2261" s="122"/>
      <c r="E2261" s="126" t="s">
        <v>10171</v>
      </c>
      <c r="F2261" s="126" t="s">
        <v>163</v>
      </c>
      <c r="G2261" s="126" t="s">
        <v>3570</v>
      </c>
      <c r="H2261" s="127" t="s">
        <v>46</v>
      </c>
      <c r="I2261" s="127" t="s">
        <v>46</v>
      </c>
      <c r="J2261" s="127" t="s">
        <v>46</v>
      </c>
      <c r="K2261" s="126" t="s">
        <v>215</v>
      </c>
      <c r="L2261" s="126" t="s">
        <v>215</v>
      </c>
      <c r="M2261" s="153">
        <v>3.0000000000000001E-3</v>
      </c>
      <c r="N2261" s="128" t="s">
        <v>46</v>
      </c>
      <c r="O2261" s="155">
        <v>40843</v>
      </c>
      <c r="P2261" s="153">
        <v>1.2130203940999999E-2</v>
      </c>
      <c r="Q2261" s="153">
        <v>0.10339992211</v>
      </c>
      <c r="R2261" s="153">
        <v>0.13255891669</v>
      </c>
      <c r="S2261" s="153">
        <v>0.25820817334000001</v>
      </c>
      <c r="T2261" s="153">
        <v>0.42823835385000003</v>
      </c>
      <c r="U2261" s="153">
        <v>0.99433584125999996</v>
      </c>
      <c r="V2261" s="153">
        <v>0.99788868206000003</v>
      </c>
      <c r="W2261" s="153">
        <v>0.99556301044999995</v>
      </c>
      <c r="X2261" s="153">
        <v>0.99952451447000001</v>
      </c>
      <c r="Y2261" s="153">
        <v>1.0018641146</v>
      </c>
      <c r="Z2261" s="153">
        <v>1.090609974E-3</v>
      </c>
      <c r="AA2261" s="153">
        <v>2.4740048767000001E-3</v>
      </c>
      <c r="AB2261" s="178">
        <v>-0.70195040723000002</v>
      </c>
      <c r="AC2261" s="177">
        <v>-5.6900632604999997</v>
      </c>
      <c r="AD2261" s="153">
        <v>0</v>
      </c>
      <c r="AE2261" s="153">
        <v>-3.4964951374999997E-3</v>
      </c>
      <c r="AF2261" s="181">
        <v>3.2350641900000001</v>
      </c>
      <c r="AG2261" s="180">
        <v>5566834.6557999998</v>
      </c>
      <c r="AH2261" s="180">
        <v>385622.16230000003</v>
      </c>
      <c r="AI2261" s="128" t="s">
        <v>46</v>
      </c>
      <c r="AJ2261" s="128" t="s">
        <v>46</v>
      </c>
      <c r="AK2261" s="128" t="s">
        <v>46</v>
      </c>
    </row>
    <row r="2262" spans="1:37" ht="14.75" customHeight="1" x14ac:dyDescent="0.35">
      <c r="A2262" s="8"/>
      <c r="B2262" s="129">
        <v>13973228000100</v>
      </c>
      <c r="C2262" s="125" t="s">
        <v>10176</v>
      </c>
      <c r="D2262" s="122"/>
      <c r="E2262" s="126" t="s">
        <v>10171</v>
      </c>
      <c r="F2262" s="126" t="s">
        <v>163</v>
      </c>
      <c r="G2262" s="126" t="s">
        <v>3547</v>
      </c>
      <c r="H2262" s="127">
        <v>1000</v>
      </c>
      <c r="I2262" s="127">
        <v>100</v>
      </c>
      <c r="J2262" s="127">
        <v>100</v>
      </c>
      <c r="K2262" s="126" t="s">
        <v>215</v>
      </c>
      <c r="L2262" s="126" t="s">
        <v>216</v>
      </c>
      <c r="M2262" s="153">
        <v>2E-3</v>
      </c>
      <c r="N2262" s="128" t="s">
        <v>46</v>
      </c>
      <c r="O2262" s="155">
        <v>41495</v>
      </c>
      <c r="P2262" s="153">
        <v>5.3220095033000006E-3</v>
      </c>
      <c r="Q2262" s="153">
        <v>9.2531573764000008E-2</v>
      </c>
      <c r="R2262" s="153">
        <v>5.6262672526E-2</v>
      </c>
      <c r="S2262" s="153">
        <v>0.11442222083</v>
      </c>
      <c r="T2262" s="153">
        <v>0.23642309435</v>
      </c>
      <c r="U2262" s="153">
        <v>0.43625522065</v>
      </c>
      <c r="V2262" s="153">
        <v>0.89300077123999999</v>
      </c>
      <c r="W2262" s="153">
        <v>0.42255200200999998</v>
      </c>
      <c r="X2262" s="153">
        <v>0.44292871617000001</v>
      </c>
      <c r="Y2262" s="153">
        <v>0.55311209744000001</v>
      </c>
      <c r="Z2262" s="153">
        <v>4.9500364301000001E-2</v>
      </c>
      <c r="AA2262" s="153">
        <v>6.9135257682000004E-2</v>
      </c>
      <c r="AB2262" s="178">
        <v>-1.3548466714</v>
      </c>
      <c r="AC2262" s="177">
        <v>9.3785690463999996E-2</v>
      </c>
      <c r="AD2262" s="153">
        <v>-4.4916670124999995E-2</v>
      </c>
      <c r="AE2262" s="153">
        <v>-0.12200622770000001</v>
      </c>
      <c r="AF2262" s="181">
        <v>3.2220267300000001</v>
      </c>
      <c r="AG2262" s="180">
        <v>68478.568360000005</v>
      </c>
      <c r="AH2262" s="180">
        <v>7169.5530099999996</v>
      </c>
      <c r="AI2262" s="128" t="s">
        <v>46</v>
      </c>
      <c r="AJ2262" s="128" t="s">
        <v>46</v>
      </c>
      <c r="AK2262" s="128" t="s">
        <v>46</v>
      </c>
    </row>
    <row r="2263" spans="1:37" ht="14.75" customHeight="1" x14ac:dyDescent="0.35">
      <c r="A2263" s="8"/>
      <c r="B2263" s="129">
        <v>14702111000154</v>
      </c>
      <c r="C2263" s="125" t="s">
        <v>10177</v>
      </c>
      <c r="D2263" s="122"/>
      <c r="E2263" s="126" t="s">
        <v>10171</v>
      </c>
      <c r="F2263" s="126" t="s">
        <v>163</v>
      </c>
      <c r="G2263" s="126" t="s">
        <v>3547</v>
      </c>
      <c r="H2263" s="127" t="s">
        <v>46</v>
      </c>
      <c r="I2263" s="127" t="s">
        <v>46</v>
      </c>
      <c r="J2263" s="127" t="s">
        <v>46</v>
      </c>
      <c r="K2263" s="126" t="s">
        <v>215</v>
      </c>
      <c r="L2263" s="126" t="s">
        <v>215</v>
      </c>
      <c r="M2263" s="153">
        <v>1.1999999999999999E-3</v>
      </c>
      <c r="N2263" s="128" t="s">
        <v>46</v>
      </c>
      <c r="O2263" s="155">
        <v>41978</v>
      </c>
      <c r="P2263" s="153">
        <v>1.2798213185000001E-2</v>
      </c>
      <c r="Q2263" s="153">
        <v>0.10762106939</v>
      </c>
      <c r="R2263" s="153">
        <v>0.13956475391000001</v>
      </c>
      <c r="S2263" s="153">
        <v>0.28207500216999998</v>
      </c>
      <c r="T2263" s="153">
        <v>0.46785551822000004</v>
      </c>
      <c r="U2263" s="153">
        <v>1.0490938269000001</v>
      </c>
      <c r="V2263" s="153">
        <v>1.0386259959999999</v>
      </c>
      <c r="W2263" s="153">
        <v>1.048179255</v>
      </c>
      <c r="X2263" s="153">
        <v>1.0919130713</v>
      </c>
      <c r="Y2263" s="153">
        <v>1.0945485155999999</v>
      </c>
      <c r="Z2263" s="153">
        <v>9.6066821317000001E-4</v>
      </c>
      <c r="AA2263" s="153">
        <v>2.8627313573000002E-3</v>
      </c>
      <c r="AB2263" s="178">
        <v>11.254407578</v>
      </c>
      <c r="AC2263" s="177">
        <v>4.8088768574999996</v>
      </c>
      <c r="AD2263" s="153">
        <v>0</v>
      </c>
      <c r="AE2263" s="153">
        <v>-1.4765203142999999E-3</v>
      </c>
      <c r="AF2263" s="181">
        <v>2.9065233899999998</v>
      </c>
      <c r="AG2263" s="180">
        <v>7773332.9327999996</v>
      </c>
      <c r="AH2263" s="180">
        <v>1267305.3955000001</v>
      </c>
      <c r="AI2263" s="128" t="s">
        <v>46</v>
      </c>
      <c r="AJ2263" s="128" t="s">
        <v>46</v>
      </c>
      <c r="AK2263" s="128" t="s">
        <v>46</v>
      </c>
    </row>
    <row r="2264" spans="1:37" ht="14.75" customHeight="1" x14ac:dyDescent="0.35">
      <c r="A2264" s="8"/>
      <c r="B2264" s="129">
        <v>37380811000175</v>
      </c>
      <c r="C2264" s="125" t="s">
        <v>10178</v>
      </c>
      <c r="D2264" s="122"/>
      <c r="E2264" s="126" t="s">
        <v>10171</v>
      </c>
      <c r="F2264" s="126" t="s">
        <v>163</v>
      </c>
      <c r="G2264" s="126" t="s">
        <v>3547</v>
      </c>
      <c r="H2264" s="127">
        <v>0</v>
      </c>
      <c r="I2264" s="127">
        <v>0</v>
      </c>
      <c r="J2264" s="127">
        <v>0</v>
      </c>
      <c r="K2264" s="126" t="s">
        <v>215</v>
      </c>
      <c r="L2264" s="126" t="s">
        <v>215</v>
      </c>
      <c r="M2264" s="153">
        <v>1.1999999999999999E-3</v>
      </c>
      <c r="N2264" s="128" t="s">
        <v>46</v>
      </c>
      <c r="O2264" s="155">
        <v>44011</v>
      </c>
      <c r="P2264" s="153">
        <v>1.2102317973000001E-2</v>
      </c>
      <c r="Q2264" s="153">
        <v>0.10259953806000001</v>
      </c>
      <c r="R2264" s="153">
        <v>0.13173520596999999</v>
      </c>
      <c r="S2264" s="153">
        <v>0.25548655521000002</v>
      </c>
      <c r="T2264" s="153">
        <v>0.42271847311999999</v>
      </c>
      <c r="U2264" s="153">
        <v>0.99204997552999996</v>
      </c>
      <c r="V2264" s="153">
        <v>0.99016436115999995</v>
      </c>
      <c r="W2264" s="153">
        <v>0.98937665991000001</v>
      </c>
      <c r="X2264" s="153">
        <v>0.9889891235499999</v>
      </c>
      <c r="Y2264" s="153">
        <v>0.98895034740999999</v>
      </c>
      <c r="Z2264" s="153">
        <v>8.6810725037000003E-4</v>
      </c>
      <c r="AA2264" s="153">
        <v>5.4145297724999999E-2</v>
      </c>
      <c r="AB2264" s="178">
        <v>-18.953255663</v>
      </c>
      <c r="AC2264" s="177">
        <v>2.8630801320999998E-2</v>
      </c>
      <c r="AD2264" s="153">
        <v>0</v>
      </c>
      <c r="AE2264" s="153">
        <v>-0.10022889561999999</v>
      </c>
      <c r="AF2264" s="181">
        <v>1.6404901199999999</v>
      </c>
      <c r="AG2264" s="180">
        <v>4338217.4990999997</v>
      </c>
      <c r="AH2264" s="180">
        <v>-840627.09401999996</v>
      </c>
      <c r="AI2264" s="128" t="s">
        <v>46</v>
      </c>
      <c r="AJ2264" s="128" t="s">
        <v>46</v>
      </c>
      <c r="AK2264" s="128" t="s">
        <v>46</v>
      </c>
    </row>
    <row r="2265" spans="1:37" ht="14.75" customHeight="1" x14ac:dyDescent="0.35">
      <c r="A2265" s="8"/>
      <c r="B2265" s="129">
        <v>24634254000120</v>
      </c>
      <c r="C2265" s="125" t="s">
        <v>10179</v>
      </c>
      <c r="D2265" s="122"/>
      <c r="E2265" s="126" t="s">
        <v>10180</v>
      </c>
      <c r="F2265" s="126" t="s">
        <v>163</v>
      </c>
      <c r="G2265" s="126" t="s">
        <v>3570</v>
      </c>
      <c r="H2265" s="127">
        <v>1</v>
      </c>
      <c r="I2265" s="127">
        <v>1</v>
      </c>
      <c r="J2265" s="127">
        <v>1</v>
      </c>
      <c r="K2265" s="126" t="s">
        <v>215</v>
      </c>
      <c r="L2265" s="126" t="s">
        <v>216</v>
      </c>
      <c r="M2265" s="153">
        <v>3.0000000000000001E-3</v>
      </c>
      <c r="N2265" s="128" t="s">
        <v>46</v>
      </c>
      <c r="O2265" s="155">
        <v>44287</v>
      </c>
      <c r="P2265" s="153">
        <v>1.1305121398000001E-2</v>
      </c>
      <c r="Q2265" s="153">
        <v>0.10008853073999999</v>
      </c>
      <c r="R2265" s="153">
        <v>0.12376431413000001</v>
      </c>
      <c r="S2265" s="153">
        <v>0.24410456748000001</v>
      </c>
      <c r="T2265" s="153">
        <v>0.41079997972999999</v>
      </c>
      <c r="U2265" s="153">
        <v>0.92670225912000004</v>
      </c>
      <c r="V2265" s="153">
        <v>0.96593121144999994</v>
      </c>
      <c r="W2265" s="153">
        <v>0.92951252342000001</v>
      </c>
      <c r="X2265" s="153">
        <v>0.94492941927999996</v>
      </c>
      <c r="Y2265" s="153">
        <v>0.9610670186100001</v>
      </c>
      <c r="Z2265" s="153">
        <v>4.6671567107000001E-3</v>
      </c>
      <c r="AA2265" s="153">
        <v>3.2173877494000003E-3</v>
      </c>
      <c r="AB2265" s="178">
        <v>-1.8147774873</v>
      </c>
      <c r="AC2265" s="177">
        <v>-0.74045708636999996</v>
      </c>
      <c r="AD2265" s="153">
        <v>-1.7488616727000001E-3</v>
      </c>
      <c r="AE2265" s="153">
        <v>-1.7488616727000001E-3</v>
      </c>
      <c r="AF2265" s="181">
        <v>1.6007254</v>
      </c>
      <c r="AG2265" s="180">
        <v>431175.08744999999</v>
      </c>
      <c r="AH2265" s="180">
        <v>74456.208540000007</v>
      </c>
      <c r="AI2265" s="128" t="s">
        <v>46</v>
      </c>
      <c r="AJ2265" s="128" t="s">
        <v>46</v>
      </c>
      <c r="AK2265" s="128" t="s">
        <v>46</v>
      </c>
    </row>
    <row r="2266" spans="1:37" ht="14.75" customHeight="1" x14ac:dyDescent="0.35">
      <c r="A2266" s="8"/>
      <c r="B2266" s="129">
        <v>19196599000109</v>
      </c>
      <c r="C2266" s="125" t="s">
        <v>10181</v>
      </c>
      <c r="D2266" s="122" t="s">
        <v>3394</v>
      </c>
      <c r="E2266" s="126" t="s">
        <v>10180</v>
      </c>
      <c r="F2266" s="126" t="s">
        <v>163</v>
      </c>
      <c r="G2266" s="126" t="s">
        <v>4598</v>
      </c>
      <c r="H2266" s="127">
        <v>50000</v>
      </c>
      <c r="I2266" s="127">
        <v>1000</v>
      </c>
      <c r="J2266" s="127">
        <v>1000</v>
      </c>
      <c r="K2266" s="126" t="s">
        <v>215</v>
      </c>
      <c r="L2266" s="126" t="s">
        <v>216</v>
      </c>
      <c r="M2266" s="153">
        <v>1.8E-3</v>
      </c>
      <c r="N2266" s="128" t="s">
        <v>46</v>
      </c>
      <c r="O2266" s="155">
        <v>41697</v>
      </c>
      <c r="P2266" s="153">
        <v>1.1800563227E-2</v>
      </c>
      <c r="Q2266" s="153">
        <v>0.10765618665</v>
      </c>
      <c r="R2266" s="153">
        <v>0.12885953047999998</v>
      </c>
      <c r="S2266" s="153">
        <v>0.24511228302999999</v>
      </c>
      <c r="T2266" s="153">
        <v>0.41495512300000004</v>
      </c>
      <c r="U2266" s="153">
        <v>0.96731456624000001</v>
      </c>
      <c r="V2266" s="153">
        <v>1.0389649046</v>
      </c>
      <c r="W2266" s="153">
        <v>0.96777934892000006</v>
      </c>
      <c r="X2266" s="153">
        <v>0.94883028882000009</v>
      </c>
      <c r="Y2266" s="153">
        <v>0.97078798101999997</v>
      </c>
      <c r="Z2266" s="153">
        <v>4.5716913824999997E-3</v>
      </c>
      <c r="AA2266" s="153">
        <v>6.2879295625999998E-3</v>
      </c>
      <c r="AB2266" s="178">
        <v>-0.86049767903999996</v>
      </c>
      <c r="AC2266" s="177">
        <v>3.775628223E-2</v>
      </c>
      <c r="AD2266" s="153">
        <v>-8.6604480517999999E-4</v>
      </c>
      <c r="AE2266" s="153">
        <v>-8.2988853237999996E-3</v>
      </c>
      <c r="AF2266" s="181">
        <v>2.9222920999999999</v>
      </c>
      <c r="AG2266" s="180">
        <v>1057433.0556999999</v>
      </c>
      <c r="AH2266" s="180">
        <v>50307.0887</v>
      </c>
      <c r="AI2266" s="128" t="s">
        <v>46</v>
      </c>
      <c r="AJ2266" s="128" t="s">
        <v>46</v>
      </c>
      <c r="AK2266" s="128" t="s">
        <v>46</v>
      </c>
    </row>
    <row r="2267" spans="1:37" ht="14.75" customHeight="1" x14ac:dyDescent="0.35">
      <c r="A2267" s="8"/>
      <c r="B2267" s="129">
        <v>13081159000120</v>
      </c>
      <c r="C2267" s="125" t="s">
        <v>10181</v>
      </c>
      <c r="D2267" s="122"/>
      <c r="E2267" s="126" t="s">
        <v>10180</v>
      </c>
      <c r="F2267" s="126" t="s">
        <v>163</v>
      </c>
      <c r="G2267" s="126" t="s">
        <v>4598</v>
      </c>
      <c r="H2267" s="127">
        <v>50000</v>
      </c>
      <c r="I2267" s="127">
        <v>1000</v>
      </c>
      <c r="J2267" s="127">
        <v>1000</v>
      </c>
      <c r="K2267" s="126" t="s">
        <v>215</v>
      </c>
      <c r="L2267" s="126" t="s">
        <v>216</v>
      </c>
      <c r="M2267" s="153">
        <v>1.8E-3</v>
      </c>
      <c r="N2267" s="128" t="s">
        <v>46</v>
      </c>
      <c r="O2267" s="155">
        <v>40567</v>
      </c>
      <c r="P2267" s="153">
        <v>1.1428222415E-2</v>
      </c>
      <c r="Q2267" s="153">
        <v>0.14318433849000001</v>
      </c>
      <c r="R2267" s="153">
        <v>0.11816525316</v>
      </c>
      <c r="S2267" s="153">
        <v>0.20720489951000001</v>
      </c>
      <c r="T2267" s="153">
        <v>0.36823397530000002</v>
      </c>
      <c r="U2267" s="153">
        <v>0.93679308316999998</v>
      </c>
      <c r="V2267" s="153">
        <v>1.3818388633000001</v>
      </c>
      <c r="W2267" s="153">
        <v>0.88746165180999992</v>
      </c>
      <c r="X2267" s="153">
        <v>0.80209070804000004</v>
      </c>
      <c r="Y2267" s="153">
        <v>0.86148380298000005</v>
      </c>
      <c r="Z2267" s="153">
        <v>3.5129387759E-2</v>
      </c>
      <c r="AA2267" s="153">
        <v>3.6354064890000003E-2</v>
      </c>
      <c r="AB2267" s="178">
        <v>-0.36152569396000001</v>
      </c>
      <c r="AC2267" s="177">
        <v>0.20838453822</v>
      </c>
      <c r="AD2267" s="153">
        <v>-2.9942357637999999E-2</v>
      </c>
      <c r="AE2267" s="153">
        <v>-6.8211977044000005E-2</v>
      </c>
      <c r="AF2267" s="181">
        <v>4.2641384000000002</v>
      </c>
      <c r="AG2267" s="180">
        <v>452527.79616999999</v>
      </c>
      <c r="AH2267" s="180">
        <v>-8192.7460198999997</v>
      </c>
      <c r="AI2267" s="128" t="s">
        <v>46</v>
      </c>
      <c r="AJ2267" s="128" t="s">
        <v>46</v>
      </c>
      <c r="AK2267" s="128" t="s">
        <v>46</v>
      </c>
    </row>
    <row r="2268" spans="1:37" ht="14.75" customHeight="1" x14ac:dyDescent="0.35">
      <c r="A2268" s="8"/>
      <c r="B2268" s="129">
        <v>1627516000123</v>
      </c>
      <c r="C2268" s="125" t="s">
        <v>10182</v>
      </c>
      <c r="D2268" s="122"/>
      <c r="E2268" s="126" t="s">
        <v>10180</v>
      </c>
      <c r="F2268" s="126" t="s">
        <v>163</v>
      </c>
      <c r="G2268" s="126" t="s">
        <v>6644</v>
      </c>
      <c r="H2268" s="127">
        <v>1</v>
      </c>
      <c r="I2268" s="127">
        <v>1</v>
      </c>
      <c r="J2268" s="127">
        <v>1</v>
      </c>
      <c r="K2268" s="126" t="s">
        <v>215</v>
      </c>
      <c r="L2268" s="126" t="s">
        <v>215</v>
      </c>
      <c r="M2268" s="153">
        <v>5.0000000000000001E-3</v>
      </c>
      <c r="N2268" s="128" t="s">
        <v>46</v>
      </c>
      <c r="O2268" s="155">
        <v>35466</v>
      </c>
      <c r="P2268" s="153">
        <v>1.1744009738000001E-2</v>
      </c>
      <c r="Q2268" s="153">
        <v>9.9272023495E-2</v>
      </c>
      <c r="R2268" s="153">
        <v>0.12715720176</v>
      </c>
      <c r="S2268" s="153">
        <v>0.24557345993999999</v>
      </c>
      <c r="T2268" s="153">
        <v>0.40576903358000005</v>
      </c>
      <c r="U2268" s="153">
        <v>0.96267876945999997</v>
      </c>
      <c r="V2268" s="153">
        <v>0.95805128928000005</v>
      </c>
      <c r="W2268" s="153">
        <v>0.95499427534000003</v>
      </c>
      <c r="X2268" s="153">
        <v>0.95061550581999998</v>
      </c>
      <c r="Y2268" s="153">
        <v>0.94929711440000009</v>
      </c>
      <c r="Z2268" s="153">
        <v>8.7006224289E-4</v>
      </c>
      <c r="AA2268" s="153">
        <v>2.4348586670000002E-3</v>
      </c>
      <c r="AB2268" s="178">
        <v>-79.205434689000001</v>
      </c>
      <c r="AC2268" s="177">
        <v>-58.129087894999998</v>
      </c>
      <c r="AD2268" s="153">
        <v>0</v>
      </c>
      <c r="AE2268" s="153">
        <v>0</v>
      </c>
      <c r="AF2268" s="181">
        <v>29.202031699999999</v>
      </c>
      <c r="AG2268" s="180">
        <v>1688002.1825999999</v>
      </c>
      <c r="AH2268" s="180">
        <v>550835.93235000002</v>
      </c>
      <c r="AI2268" s="128" t="s">
        <v>46</v>
      </c>
      <c r="AJ2268" s="128" t="s">
        <v>46</v>
      </c>
      <c r="AK2268" s="128" t="s">
        <v>46</v>
      </c>
    </row>
    <row r="2269" spans="1:37" ht="14.75" customHeight="1" x14ac:dyDescent="0.35">
      <c r="A2269" s="8"/>
      <c r="B2269" s="129">
        <v>24634187000143</v>
      </c>
      <c r="C2269" s="125" t="s">
        <v>10182</v>
      </c>
      <c r="D2269" s="122" t="s">
        <v>3393</v>
      </c>
      <c r="E2269" s="126" t="s">
        <v>10180</v>
      </c>
      <c r="F2269" s="126" t="s">
        <v>163</v>
      </c>
      <c r="G2269" s="126" t="s">
        <v>6644</v>
      </c>
      <c r="H2269" s="127">
        <v>50000</v>
      </c>
      <c r="I2269" s="127">
        <v>1000</v>
      </c>
      <c r="J2269" s="127">
        <v>1000</v>
      </c>
      <c r="K2269" s="126" t="s">
        <v>215</v>
      </c>
      <c r="L2269" s="126" t="s">
        <v>215</v>
      </c>
      <c r="M2269" s="153">
        <v>1.5E-3</v>
      </c>
      <c r="N2269" s="128" t="s">
        <v>46</v>
      </c>
      <c r="O2269" s="155">
        <v>43742</v>
      </c>
      <c r="P2269" s="153">
        <v>1.2209744831E-2</v>
      </c>
      <c r="Q2269" s="153">
        <v>0.10350575644999999</v>
      </c>
      <c r="R2269" s="153">
        <v>0.13257938682000001</v>
      </c>
      <c r="S2269" s="153">
        <v>0.25765169482</v>
      </c>
      <c r="T2269" s="153">
        <v>0.42658703693</v>
      </c>
      <c r="U2269" s="153">
        <v>1.0008559589999999</v>
      </c>
      <c r="V2269" s="153">
        <v>0.99891006474999999</v>
      </c>
      <c r="W2269" s="153">
        <v>0.99571674814</v>
      </c>
      <c r="X2269" s="153">
        <v>0.99737038463999994</v>
      </c>
      <c r="Y2269" s="153">
        <v>0.99800085684999995</v>
      </c>
      <c r="Z2269" s="153">
        <v>9.9590953522999998E-4</v>
      </c>
      <c r="AA2269" s="153">
        <v>2.7344027577000003E-3</v>
      </c>
      <c r="AB2269" s="178">
        <v>-0.90639834623000004</v>
      </c>
      <c r="AC2269" s="177">
        <v>-1.6147095664</v>
      </c>
      <c r="AD2269" s="153">
        <v>0</v>
      </c>
      <c r="AE2269" s="153">
        <v>-4.9652678319999993E-4</v>
      </c>
      <c r="AF2269" s="181">
        <v>1.6802121000000001</v>
      </c>
      <c r="AG2269" s="180">
        <v>5550886.5307</v>
      </c>
      <c r="AH2269" s="180">
        <v>1008024.8541999999</v>
      </c>
      <c r="AI2269" s="128" t="s">
        <v>46</v>
      </c>
      <c r="AJ2269" s="128" t="s">
        <v>46</v>
      </c>
      <c r="AK2269" s="128" t="s">
        <v>46</v>
      </c>
    </row>
    <row r="2270" spans="1:37" ht="14.75" customHeight="1" x14ac:dyDescent="0.35">
      <c r="A2270" s="8"/>
      <c r="B2270" s="129">
        <v>21170383000116</v>
      </c>
      <c r="C2270" s="125" t="s">
        <v>10182</v>
      </c>
      <c r="D2270" s="122"/>
      <c r="E2270" s="126" t="s">
        <v>10148</v>
      </c>
      <c r="F2270" s="126" t="s">
        <v>163</v>
      </c>
      <c r="G2270" s="126" t="s">
        <v>3566</v>
      </c>
      <c r="H2270" s="127">
        <v>25000</v>
      </c>
      <c r="I2270" s="127">
        <v>1000</v>
      </c>
      <c r="J2270" s="127">
        <v>5000</v>
      </c>
      <c r="K2270" s="126" t="s">
        <v>7644</v>
      </c>
      <c r="L2270" s="126" t="s">
        <v>7669</v>
      </c>
      <c r="M2270" s="153">
        <v>4.0000000000000001E-3</v>
      </c>
      <c r="N2270" s="128" t="s">
        <v>46</v>
      </c>
      <c r="O2270" s="155">
        <v>43875</v>
      </c>
      <c r="P2270" s="153">
        <v>3.9468932810000001E-3</v>
      </c>
      <c r="Q2270" s="153">
        <v>9.0031715764999992E-2</v>
      </c>
      <c r="R2270" s="153">
        <v>0.11891328111</v>
      </c>
      <c r="S2270" s="153">
        <v>0.26584026365000002</v>
      </c>
      <c r="T2270" s="153">
        <v>0.41323529733000003</v>
      </c>
      <c r="U2270" s="153">
        <v>0.32353433381000002</v>
      </c>
      <c r="V2270" s="153">
        <v>0.86887522110999993</v>
      </c>
      <c r="W2270" s="153">
        <v>0.89307959868999998</v>
      </c>
      <c r="X2270" s="153">
        <v>1.029068356</v>
      </c>
      <c r="Y2270" s="153">
        <v>0.96676444692000008</v>
      </c>
      <c r="Z2270" s="153">
        <v>7.9599007372999995E-3</v>
      </c>
      <c r="AA2270" s="153">
        <v>1.6710411495999999E-2</v>
      </c>
      <c r="AB2270" s="178">
        <v>-1.5757081994</v>
      </c>
      <c r="AC2270" s="177">
        <v>0.14729639585000001</v>
      </c>
      <c r="AD2270" s="153">
        <v>-7.0882463740000005E-3</v>
      </c>
      <c r="AE2270" s="153">
        <v>-8.4640481264999998E-2</v>
      </c>
      <c r="AF2270" s="181">
        <v>1.6806327000000001</v>
      </c>
      <c r="AG2270" s="180">
        <v>179947.25367000001</v>
      </c>
      <c r="AH2270" s="180">
        <v>-1176.4476500000001</v>
      </c>
      <c r="AI2270" s="128" t="s">
        <v>46</v>
      </c>
      <c r="AJ2270" s="128" t="s">
        <v>46</v>
      </c>
      <c r="AK2270" s="128" t="s">
        <v>46</v>
      </c>
    </row>
    <row r="2271" spans="1:37" ht="14.75" customHeight="1" x14ac:dyDescent="0.35">
      <c r="A2271" s="8"/>
      <c r="B2271" s="129">
        <v>9501881000107</v>
      </c>
      <c r="C2271" s="125" t="s">
        <v>10182</v>
      </c>
      <c r="D2271" s="122"/>
      <c r="E2271" s="126" t="s">
        <v>10180</v>
      </c>
      <c r="F2271" s="126" t="s">
        <v>163</v>
      </c>
      <c r="G2271" s="126" t="s">
        <v>6644</v>
      </c>
      <c r="H2271" s="127">
        <v>50000</v>
      </c>
      <c r="I2271" s="127">
        <v>1000</v>
      </c>
      <c r="J2271" s="127">
        <v>1000</v>
      </c>
      <c r="K2271" s="126" t="s">
        <v>215</v>
      </c>
      <c r="L2271" s="126" t="s">
        <v>215</v>
      </c>
      <c r="M2271" s="153">
        <v>2E-3</v>
      </c>
      <c r="N2271" s="128" t="s">
        <v>46</v>
      </c>
      <c r="O2271" s="155">
        <v>39598</v>
      </c>
      <c r="P2271" s="153">
        <v>1.2162475938E-2</v>
      </c>
      <c r="Q2271" s="153">
        <v>0.10314919984</v>
      </c>
      <c r="R2271" s="153">
        <v>0.13219555031999999</v>
      </c>
      <c r="S2271" s="153">
        <v>0.25714353845000004</v>
      </c>
      <c r="T2271" s="153">
        <v>0.42525256075999995</v>
      </c>
      <c r="U2271" s="153">
        <v>0.99698123811000006</v>
      </c>
      <c r="V2271" s="153">
        <v>0.99546901959</v>
      </c>
      <c r="W2271" s="153">
        <v>0.99283400413</v>
      </c>
      <c r="X2271" s="153">
        <v>0.99540330999999993</v>
      </c>
      <c r="Y2271" s="153">
        <v>0.99487884832000006</v>
      </c>
      <c r="Z2271" s="153">
        <v>1.0248700003999999E-3</v>
      </c>
      <c r="AA2271" s="153">
        <v>2.0824507889999999E-3</v>
      </c>
      <c r="AB2271" s="178">
        <v>-1.3512863340000001</v>
      </c>
      <c r="AC2271" s="177">
        <v>-4.9103043612999997</v>
      </c>
      <c r="AD2271" s="153">
        <v>0</v>
      </c>
      <c r="AE2271" s="153">
        <v>-3.4159706393E-3</v>
      </c>
      <c r="AF2271" s="181">
        <v>4.8133590999999996</v>
      </c>
      <c r="AG2271" s="180">
        <v>765360.87384000001</v>
      </c>
      <c r="AH2271" s="180">
        <v>121798.89568</v>
      </c>
      <c r="AI2271" s="128" t="s">
        <v>46</v>
      </c>
      <c r="AJ2271" s="128" t="s">
        <v>46</v>
      </c>
      <c r="AK2271" s="128" t="s">
        <v>46</v>
      </c>
    </row>
    <row r="2272" spans="1:37" ht="14.75" customHeight="1" x14ac:dyDescent="0.35">
      <c r="A2272" s="8"/>
      <c r="B2272" s="129">
        <v>8336054000134</v>
      </c>
      <c r="C2272" s="125" t="s">
        <v>10183</v>
      </c>
      <c r="D2272" s="122"/>
      <c r="E2272" s="126" t="s">
        <v>10180</v>
      </c>
      <c r="F2272" s="126" t="s">
        <v>114</v>
      </c>
      <c r="G2272" s="126" t="s">
        <v>7640</v>
      </c>
      <c r="H2272" s="127">
        <v>100</v>
      </c>
      <c r="I2272" s="127">
        <v>100</v>
      </c>
      <c r="J2272" s="127">
        <v>100</v>
      </c>
      <c r="K2272" s="126" t="s">
        <v>216</v>
      </c>
      <c r="L2272" s="126" t="s">
        <v>223</v>
      </c>
      <c r="M2272" s="153">
        <v>3.0000000000000001E-3</v>
      </c>
      <c r="N2272" s="128" t="s">
        <v>46</v>
      </c>
      <c r="O2272" s="155">
        <v>40021</v>
      </c>
      <c r="P2272" s="153">
        <v>1.0924236786999999E-2</v>
      </c>
      <c r="Q2272" s="153">
        <v>-6.749133932000001E-2</v>
      </c>
      <c r="R2272" s="153">
        <v>9.2667458592999991E-3</v>
      </c>
      <c r="S2272" s="153">
        <v>0.23283065857000002</v>
      </c>
      <c r="T2272" s="153">
        <v>0.95245255949999996</v>
      </c>
      <c r="U2272" s="153">
        <v>0.89548042465</v>
      </c>
      <c r="V2272" s="153">
        <v>-0.6513432724899999</v>
      </c>
      <c r="W2272" s="153">
        <v>6.9596445374000004E-2</v>
      </c>
      <c r="X2272" s="153">
        <v>0.90128808840999997</v>
      </c>
      <c r="Y2272" s="153">
        <v>2.2282638435000002</v>
      </c>
      <c r="Z2272" s="153">
        <v>0.22223602177000001</v>
      </c>
      <c r="AA2272" s="153">
        <v>0.42652432051</v>
      </c>
      <c r="AB2272" s="178">
        <v>-0.39608619924999999</v>
      </c>
      <c r="AC2272" s="177">
        <v>0.18456291393999999</v>
      </c>
      <c r="AD2272" s="153">
        <v>-0.20916095308999999</v>
      </c>
      <c r="AE2272" s="153">
        <v>-0.88402722664</v>
      </c>
      <c r="AF2272" s="181">
        <v>3.4578707999999998</v>
      </c>
      <c r="AG2272" s="180">
        <v>144758.66013999999</v>
      </c>
      <c r="AH2272" s="180">
        <v>-18098.221740000001</v>
      </c>
      <c r="AI2272" s="128" t="s">
        <v>46</v>
      </c>
      <c r="AJ2272" s="128" t="s">
        <v>46</v>
      </c>
      <c r="AK2272" s="128" t="s">
        <v>46</v>
      </c>
    </row>
    <row r="2273" spans="1:37" ht="14.75" customHeight="1" x14ac:dyDescent="0.35">
      <c r="A2273" s="8"/>
      <c r="B2273" s="129">
        <v>3564809000134</v>
      </c>
      <c r="C2273" s="125" t="s">
        <v>10184</v>
      </c>
      <c r="D2273" s="122" t="s">
        <v>3393</v>
      </c>
      <c r="E2273" s="126" t="s">
        <v>10180</v>
      </c>
      <c r="F2273" s="126" t="s">
        <v>163</v>
      </c>
      <c r="G2273" s="126" t="s">
        <v>3570</v>
      </c>
      <c r="H2273" s="127">
        <v>100</v>
      </c>
      <c r="I2273" s="127">
        <v>100</v>
      </c>
      <c r="J2273" s="127">
        <v>100</v>
      </c>
      <c r="K2273" s="126" t="s">
        <v>215</v>
      </c>
      <c r="L2273" s="126" t="s">
        <v>216</v>
      </c>
      <c r="M2273" s="153">
        <v>3.0000000000000001E-3</v>
      </c>
      <c r="N2273" s="128" t="s">
        <v>7595</v>
      </c>
      <c r="O2273" s="155">
        <v>36521</v>
      </c>
      <c r="P2273" s="153">
        <v>1.2575546980000001E-2</v>
      </c>
      <c r="Q2273" s="153">
        <v>0.10373611242000001</v>
      </c>
      <c r="R2273" s="153">
        <v>0.13297924726999999</v>
      </c>
      <c r="S2273" s="153">
        <v>0.26050188319000001</v>
      </c>
      <c r="T2273" s="153">
        <v>0.43286128822999997</v>
      </c>
      <c r="U2273" s="153">
        <v>1.0308414554000001</v>
      </c>
      <c r="V2273" s="153">
        <v>1.0011331768</v>
      </c>
      <c r="W2273" s="153">
        <v>0.99871983747000004</v>
      </c>
      <c r="X2273" s="153">
        <v>1.0084034713000001</v>
      </c>
      <c r="Y2273" s="153">
        <v>1.0126794748000001</v>
      </c>
      <c r="Z2273" s="153">
        <v>9.5464884219000003E-4</v>
      </c>
      <c r="AA2273" s="153">
        <v>2.8952780381E-3</v>
      </c>
      <c r="AB2273" s="178">
        <v>-0.37019375754</v>
      </c>
      <c r="AC2273" s="177">
        <v>-1.7197062848</v>
      </c>
      <c r="AD2273" s="153">
        <v>0</v>
      </c>
      <c r="AE2273" s="153">
        <v>-8.209461958E-3</v>
      </c>
      <c r="AF2273" s="181">
        <v>17.350079600000001</v>
      </c>
      <c r="AG2273" s="180">
        <v>949941.11916</v>
      </c>
      <c r="AH2273" s="180">
        <v>63421.526319999997</v>
      </c>
      <c r="AI2273" s="128" t="s">
        <v>46</v>
      </c>
      <c r="AJ2273" s="128" t="s">
        <v>46</v>
      </c>
      <c r="AK2273" s="128" t="s">
        <v>46</v>
      </c>
    </row>
    <row r="2274" spans="1:37" ht="14.75" customHeight="1" x14ac:dyDescent="0.35">
      <c r="A2274" s="8"/>
      <c r="B2274" s="129">
        <v>7277931000180</v>
      </c>
      <c r="C2274" s="125" t="s">
        <v>10184</v>
      </c>
      <c r="D2274" s="122" t="s">
        <v>3393</v>
      </c>
      <c r="E2274" s="126" t="s">
        <v>10180</v>
      </c>
      <c r="F2274" s="126" t="s">
        <v>163</v>
      </c>
      <c r="G2274" s="126" t="s">
        <v>6644</v>
      </c>
      <c r="H2274" s="127">
        <v>1</v>
      </c>
      <c r="I2274" s="127">
        <v>1</v>
      </c>
      <c r="J2274" s="127">
        <v>1</v>
      </c>
      <c r="K2274" s="126" t="s">
        <v>215</v>
      </c>
      <c r="L2274" s="126" t="s">
        <v>216</v>
      </c>
      <c r="M2274" s="153">
        <v>2.3999999999999998E-3</v>
      </c>
      <c r="N2274" s="128" t="s">
        <v>46</v>
      </c>
      <c r="O2274" s="155">
        <v>38692</v>
      </c>
      <c r="P2274" s="153">
        <v>1.2144557015E-2</v>
      </c>
      <c r="Q2274" s="153">
        <v>0.10290760797000001</v>
      </c>
      <c r="R2274" s="153">
        <v>0.13180561228000001</v>
      </c>
      <c r="S2274" s="153">
        <v>0.25603634593999997</v>
      </c>
      <c r="T2274" s="153">
        <v>0.42388290707999998</v>
      </c>
      <c r="U2274" s="153">
        <v>0.99551238999000002</v>
      </c>
      <c r="V2274" s="153">
        <v>0.99313747246999995</v>
      </c>
      <c r="W2274" s="153">
        <v>0.98990543548999999</v>
      </c>
      <c r="X2274" s="153">
        <v>0.99111736492999991</v>
      </c>
      <c r="Y2274" s="153">
        <v>0.99167454199999994</v>
      </c>
      <c r="Z2274" s="153">
        <v>9.9910984903999996E-4</v>
      </c>
      <c r="AA2274" s="153">
        <v>2.2202800633E-3</v>
      </c>
      <c r="AB2274" s="178">
        <v>-2.1052632406999998</v>
      </c>
      <c r="AC2274" s="177">
        <v>-3.6257686765999999</v>
      </c>
      <c r="AD2274" s="153">
        <v>0</v>
      </c>
      <c r="AE2274" s="153">
        <v>-1.9994266573999998E-3</v>
      </c>
      <c r="AF2274" s="181">
        <v>6.4482669000000001</v>
      </c>
      <c r="AG2274" s="180">
        <v>1948188.3489000001</v>
      </c>
      <c r="AH2274" s="180">
        <v>391213.18138000002</v>
      </c>
      <c r="AI2274" s="128" t="s">
        <v>46</v>
      </c>
      <c r="AJ2274" s="128" t="s">
        <v>46</v>
      </c>
      <c r="AK2274" s="128" t="s">
        <v>46</v>
      </c>
    </row>
    <row r="2275" spans="1:37" ht="14.75" customHeight="1" x14ac:dyDescent="0.35">
      <c r="A2275" s="8"/>
      <c r="B2275" s="129">
        <v>11087118000115</v>
      </c>
      <c r="C2275" s="125" t="s">
        <v>10184</v>
      </c>
      <c r="D2275" s="122" t="s">
        <v>3394</v>
      </c>
      <c r="E2275" s="126" t="s">
        <v>10180</v>
      </c>
      <c r="F2275" s="126" t="s">
        <v>163</v>
      </c>
      <c r="G2275" s="126" t="s">
        <v>4598</v>
      </c>
      <c r="H2275" s="127">
        <v>50000</v>
      </c>
      <c r="I2275" s="127">
        <v>1000</v>
      </c>
      <c r="J2275" s="127">
        <v>1000</v>
      </c>
      <c r="K2275" s="126" t="s">
        <v>215</v>
      </c>
      <c r="L2275" s="126" t="s">
        <v>216</v>
      </c>
      <c r="M2275" s="153">
        <v>1.8E-3</v>
      </c>
      <c r="N2275" s="128" t="s">
        <v>46</v>
      </c>
      <c r="O2275" s="155">
        <v>40165</v>
      </c>
      <c r="P2275" s="153">
        <v>5.0520913956000005E-3</v>
      </c>
      <c r="Q2275" s="153">
        <v>9.3029799851000003E-2</v>
      </c>
      <c r="R2275" s="153">
        <v>5.5915233591999999E-2</v>
      </c>
      <c r="S2275" s="153">
        <v>0.11247629497</v>
      </c>
      <c r="T2275" s="153">
        <v>0.23077038672</v>
      </c>
      <c r="U2275" s="153">
        <v>0.41412952103</v>
      </c>
      <c r="V2275" s="153">
        <v>0.89780903573000004</v>
      </c>
      <c r="W2275" s="153">
        <v>0.41994261624000001</v>
      </c>
      <c r="X2275" s="153">
        <v>0.43539603206999999</v>
      </c>
      <c r="Y2275" s="153">
        <v>0.53988758154000005</v>
      </c>
      <c r="Z2275" s="153">
        <v>5.1035618143999997E-2</v>
      </c>
      <c r="AA2275" s="153">
        <v>7.0321678900999995E-2</v>
      </c>
      <c r="AB2275" s="178">
        <v>-1.3186495854</v>
      </c>
      <c r="AC2275" s="177">
        <v>0.17972936973</v>
      </c>
      <c r="AD2275" s="153">
        <v>-4.6200645503000001E-2</v>
      </c>
      <c r="AE2275" s="153">
        <v>-0.13937422565000002</v>
      </c>
      <c r="AF2275" s="181">
        <v>5.0042014999999997</v>
      </c>
      <c r="AG2275" s="180">
        <v>409158.46353000001</v>
      </c>
      <c r="AH2275" s="180">
        <v>-12507.037679999999</v>
      </c>
      <c r="AI2275" s="128" t="s">
        <v>46</v>
      </c>
      <c r="AJ2275" s="128" t="s">
        <v>46</v>
      </c>
      <c r="AK2275" s="128" t="s">
        <v>46</v>
      </c>
    </row>
    <row r="2276" spans="1:37" ht="14.75" customHeight="1" x14ac:dyDescent="0.35">
      <c r="A2276" s="8"/>
      <c r="B2276" s="129">
        <v>16938231000180</v>
      </c>
      <c r="C2276" s="125" t="s">
        <v>10184</v>
      </c>
      <c r="D2276" s="122" t="s">
        <v>3393</v>
      </c>
      <c r="E2276" s="126" t="s">
        <v>10180</v>
      </c>
      <c r="F2276" s="126" t="s">
        <v>163</v>
      </c>
      <c r="G2276" s="126" t="s">
        <v>3570</v>
      </c>
      <c r="H2276" s="127">
        <v>100</v>
      </c>
      <c r="I2276" s="127">
        <v>100</v>
      </c>
      <c r="J2276" s="127">
        <v>100</v>
      </c>
      <c r="K2276" s="126" t="s">
        <v>215</v>
      </c>
      <c r="L2276" s="126" t="s">
        <v>216</v>
      </c>
      <c r="M2276" s="153">
        <v>3.0000000000000001E-3</v>
      </c>
      <c r="N2276" s="128" t="s">
        <v>46</v>
      </c>
      <c r="O2276" s="155">
        <v>41506</v>
      </c>
      <c r="P2276" s="153">
        <v>1.2334353894E-2</v>
      </c>
      <c r="Q2276" s="153">
        <v>0.10367393472</v>
      </c>
      <c r="R2276" s="153">
        <v>0.13268113832</v>
      </c>
      <c r="S2276" s="153">
        <v>0.25918634742999996</v>
      </c>
      <c r="T2276" s="153">
        <v>0.43101655966999997</v>
      </c>
      <c r="U2276" s="153">
        <v>1.0110704004</v>
      </c>
      <c r="V2276" s="153">
        <v>1.0005331142</v>
      </c>
      <c r="W2276" s="153">
        <v>0.99648093685999994</v>
      </c>
      <c r="X2276" s="153">
        <v>1.0033110289</v>
      </c>
      <c r="Y2276" s="153">
        <v>1.0083637303000001</v>
      </c>
      <c r="Z2276" s="153">
        <v>1.6004215347999999E-3</v>
      </c>
      <c r="AA2276" s="153">
        <v>2.9921833962000001E-3</v>
      </c>
      <c r="AB2276" s="178">
        <v>-0.30551790973999998</v>
      </c>
      <c r="AC2276" s="177">
        <v>-0.73349477062000001</v>
      </c>
      <c r="AD2276" s="153">
        <v>0</v>
      </c>
      <c r="AE2276" s="153">
        <v>-7.7820537634E-3</v>
      </c>
      <c r="AF2276" s="181">
        <v>3.0107341999999999</v>
      </c>
      <c r="AG2276" s="180">
        <v>440582.47034</v>
      </c>
      <c r="AH2276" s="180">
        <v>76367.337839999993</v>
      </c>
      <c r="AI2276" s="128" t="s">
        <v>46</v>
      </c>
      <c r="AJ2276" s="128" t="s">
        <v>46</v>
      </c>
      <c r="AK2276" s="128" t="s">
        <v>46</v>
      </c>
    </row>
    <row r="2277" spans="1:37" ht="14.75" customHeight="1" x14ac:dyDescent="0.35">
      <c r="A2277" s="8"/>
      <c r="B2277" s="129">
        <v>21170347000152</v>
      </c>
      <c r="C2277" s="125" t="s">
        <v>10184</v>
      </c>
      <c r="D2277" s="122" t="s">
        <v>3393</v>
      </c>
      <c r="E2277" s="126" t="s">
        <v>10180</v>
      </c>
      <c r="F2277" s="126" t="s">
        <v>163</v>
      </c>
      <c r="G2277" s="126" t="s">
        <v>3570</v>
      </c>
      <c r="H2277" s="127">
        <v>100</v>
      </c>
      <c r="I2277" s="127">
        <v>100</v>
      </c>
      <c r="J2277" s="127">
        <v>100</v>
      </c>
      <c r="K2277" s="126" t="s">
        <v>215</v>
      </c>
      <c r="L2277" s="126" t="s">
        <v>216</v>
      </c>
      <c r="M2277" s="153">
        <v>3.0000000000000001E-3</v>
      </c>
      <c r="N2277" s="128" t="s">
        <v>46</v>
      </c>
      <c r="O2277" s="155">
        <v>42303</v>
      </c>
      <c r="P2277" s="153">
        <v>1.2855126588000001E-2</v>
      </c>
      <c r="Q2277" s="153">
        <v>0.10447018720000001</v>
      </c>
      <c r="R2277" s="153">
        <v>0.13388146633</v>
      </c>
      <c r="S2277" s="153">
        <v>0.26334397909000001</v>
      </c>
      <c r="T2277" s="153">
        <v>0.43800268117000002</v>
      </c>
      <c r="U2277" s="153">
        <v>1.0537591265999999</v>
      </c>
      <c r="V2277" s="153">
        <v>1.0082175624</v>
      </c>
      <c r="W2277" s="153">
        <v>1.0054958126</v>
      </c>
      <c r="X2277" s="153">
        <v>1.0194052319</v>
      </c>
      <c r="Y2277" s="153">
        <v>1.0247077694</v>
      </c>
      <c r="Z2277" s="153">
        <v>1.0320977723E-3</v>
      </c>
      <c r="AA2277" s="153">
        <v>3.1745165971000001E-3</v>
      </c>
      <c r="AB2277" s="178">
        <v>1.2178339164</v>
      </c>
      <c r="AC2277" s="177">
        <v>-0.63634242688999998</v>
      </c>
      <c r="AD2277" s="153">
        <v>0</v>
      </c>
      <c r="AE2277" s="153">
        <v>-8.9576923016999998E-3</v>
      </c>
      <c r="AF2277" s="181">
        <v>2.3849726000000002</v>
      </c>
      <c r="AG2277" s="180">
        <v>2715616.0218000002</v>
      </c>
      <c r="AH2277" s="180">
        <v>470883.39001999999</v>
      </c>
      <c r="AI2277" s="128" t="s">
        <v>46</v>
      </c>
      <c r="AJ2277" s="128" t="s">
        <v>46</v>
      </c>
      <c r="AK2277" s="128" t="s">
        <v>46</v>
      </c>
    </row>
    <row r="2278" spans="1:37" ht="14.75" customHeight="1" x14ac:dyDescent="0.35">
      <c r="A2278" s="8"/>
      <c r="B2278" s="129">
        <v>24633789000186</v>
      </c>
      <c r="C2278" s="125" t="s">
        <v>10184</v>
      </c>
      <c r="D2278" s="122"/>
      <c r="E2278" s="126" t="s">
        <v>10180</v>
      </c>
      <c r="F2278" s="126" t="s">
        <v>368</v>
      </c>
      <c r="G2278" s="126" t="s">
        <v>368</v>
      </c>
      <c r="H2278" s="127">
        <v>100</v>
      </c>
      <c r="I2278" s="127">
        <v>100</v>
      </c>
      <c r="J2278" s="127">
        <v>100</v>
      </c>
      <c r="K2278" s="126" t="s">
        <v>215</v>
      </c>
      <c r="L2278" s="126" t="s">
        <v>216</v>
      </c>
      <c r="M2278" s="153">
        <v>3.0000000000000001E-3</v>
      </c>
      <c r="N2278" s="128" t="s">
        <v>46</v>
      </c>
      <c r="O2278" s="155">
        <v>44082</v>
      </c>
      <c r="P2278" s="153">
        <v>-1.5023095348999999E-2</v>
      </c>
      <c r="Q2278" s="153">
        <v>-9.9050525292000008E-2</v>
      </c>
      <c r="R2278" s="153">
        <v>3.5190871875000002E-2</v>
      </c>
      <c r="S2278" s="153">
        <v>0.19417530382999998</v>
      </c>
      <c r="T2278" s="153">
        <v>0.19035192005999998</v>
      </c>
      <c r="U2278" s="153">
        <v>-1.2314716408999999</v>
      </c>
      <c r="V2278" s="153">
        <v>-0.95591366146000001</v>
      </c>
      <c r="W2278" s="153">
        <v>0.26429553903999997</v>
      </c>
      <c r="X2278" s="153">
        <v>0.75165310910000005</v>
      </c>
      <c r="Y2278" s="153">
        <v>0.44532853291999996</v>
      </c>
      <c r="Z2278" s="153">
        <v>0.11656818466</v>
      </c>
      <c r="AA2278" s="153">
        <v>0.14275128123</v>
      </c>
      <c r="AB2278" s="178">
        <v>-0.68928331175000002</v>
      </c>
      <c r="AC2278" s="177">
        <v>-0.33969915644999998</v>
      </c>
      <c r="AD2278" s="153">
        <v>-0.10767941791000001</v>
      </c>
      <c r="AE2278" s="153">
        <v>-0.19851663573</v>
      </c>
      <c r="AF2278" s="181">
        <v>1.2070103000000001</v>
      </c>
      <c r="AG2278" s="180">
        <v>59474.9568</v>
      </c>
      <c r="AH2278" s="180">
        <v>5572.8362999999999</v>
      </c>
      <c r="AI2278" s="128" t="s">
        <v>46</v>
      </c>
      <c r="AJ2278" s="128" t="s">
        <v>46</v>
      </c>
      <c r="AK2278" s="128" t="s">
        <v>46</v>
      </c>
    </row>
    <row r="2279" spans="1:37" ht="14.75" customHeight="1" x14ac:dyDescent="0.35">
      <c r="A2279" s="8"/>
      <c r="B2279" s="129">
        <v>41283495000190</v>
      </c>
      <c r="C2279" s="125" t="s">
        <v>10184</v>
      </c>
      <c r="D2279" s="122"/>
      <c r="E2279" s="126" t="s">
        <v>10180</v>
      </c>
      <c r="F2279" s="126" t="s">
        <v>163</v>
      </c>
      <c r="G2279" s="126" t="s">
        <v>4598</v>
      </c>
      <c r="H2279" s="127">
        <v>50000</v>
      </c>
      <c r="I2279" s="127">
        <v>1000</v>
      </c>
      <c r="J2279" s="127">
        <v>1000</v>
      </c>
      <c r="K2279" s="126" t="s">
        <v>215</v>
      </c>
      <c r="L2279" s="126" t="s">
        <v>216</v>
      </c>
      <c r="M2279" s="153">
        <v>1.8E-3</v>
      </c>
      <c r="N2279" s="128" t="s">
        <v>46</v>
      </c>
      <c r="O2279" s="155">
        <v>44764</v>
      </c>
      <c r="P2279" s="153">
        <v>6.1492691912E-3</v>
      </c>
      <c r="Q2279" s="153">
        <v>8.1286093537000004E-2</v>
      </c>
      <c r="R2279" s="153">
        <v>9.0677137569999997E-2</v>
      </c>
      <c r="S2279" s="153">
        <v>0.18045141504000001</v>
      </c>
      <c r="T2279" s="153">
        <v>0.31254240656999999</v>
      </c>
      <c r="U2279" s="153">
        <v>0.50406726747999997</v>
      </c>
      <c r="V2279" s="153">
        <v>0.78447324805999996</v>
      </c>
      <c r="W2279" s="153">
        <v>0.68101645899999996</v>
      </c>
      <c r="X2279" s="153">
        <v>0.69852789967000006</v>
      </c>
      <c r="Y2279" s="153">
        <v>0.73119331473000004</v>
      </c>
      <c r="Z2279" s="153">
        <v>2.1299608469E-2</v>
      </c>
      <c r="AA2279" s="153">
        <v>2.1113632874000001E-2</v>
      </c>
      <c r="AB2279" s="178">
        <v>-1.7565174734</v>
      </c>
      <c r="AC2279" s="177">
        <v>-1.4049523522</v>
      </c>
      <c r="AD2279" s="153">
        <v>-1.6663898787999998E-2</v>
      </c>
      <c r="AE2279" s="153">
        <v>-1.6663898787999998E-2</v>
      </c>
      <c r="AF2279" s="181">
        <v>1.3287821</v>
      </c>
      <c r="AG2279" s="180">
        <v>106455.02266</v>
      </c>
      <c r="AH2279" s="180">
        <v>17537.031510000001</v>
      </c>
      <c r="AI2279" s="128" t="s">
        <v>46</v>
      </c>
      <c r="AJ2279" s="128" t="s">
        <v>46</v>
      </c>
      <c r="AK2279" s="128" t="s">
        <v>46</v>
      </c>
    </row>
    <row r="2280" spans="1:37" ht="14.75" customHeight="1" x14ac:dyDescent="0.35">
      <c r="A2280" s="8"/>
      <c r="B2280" s="129">
        <v>16403465000123</v>
      </c>
      <c r="C2280" s="125" t="s">
        <v>10185</v>
      </c>
      <c r="D2280" s="122" t="s">
        <v>3393</v>
      </c>
      <c r="E2280" s="126" t="s">
        <v>10180</v>
      </c>
      <c r="F2280" s="126" t="s">
        <v>163</v>
      </c>
      <c r="G2280" s="126" t="s">
        <v>4598</v>
      </c>
      <c r="H2280" s="127">
        <v>100</v>
      </c>
      <c r="I2280" s="127">
        <v>100</v>
      </c>
      <c r="J2280" s="127">
        <v>100</v>
      </c>
      <c r="K2280" s="126" t="s">
        <v>215</v>
      </c>
      <c r="L2280" s="126" t="s">
        <v>216</v>
      </c>
      <c r="M2280" s="153">
        <v>2.3999999999999998E-3</v>
      </c>
      <c r="N2280" s="128" t="s">
        <v>46</v>
      </c>
      <c r="O2280" s="155">
        <v>41136</v>
      </c>
      <c r="P2280" s="153">
        <v>4.9863104032000002E-3</v>
      </c>
      <c r="Q2280" s="153">
        <v>9.2353604512000004E-2</v>
      </c>
      <c r="R2280" s="153">
        <v>5.5043389540999993E-2</v>
      </c>
      <c r="S2280" s="153">
        <v>0.11078103043000001</v>
      </c>
      <c r="T2280" s="153">
        <v>0.22811403226999999</v>
      </c>
      <c r="U2280" s="153">
        <v>0.40873732822999997</v>
      </c>
      <c r="V2280" s="153">
        <v>0.89128323124000008</v>
      </c>
      <c r="W2280" s="153">
        <v>0.41339476786000001</v>
      </c>
      <c r="X2280" s="153">
        <v>0.42883365863</v>
      </c>
      <c r="Y2280" s="153">
        <v>0.53367303729000004</v>
      </c>
      <c r="Z2280" s="153">
        <v>5.1028716214E-2</v>
      </c>
      <c r="AA2280" s="153">
        <v>7.4194102417000002E-2</v>
      </c>
      <c r="AB2280" s="178">
        <v>-1.3340142396000001</v>
      </c>
      <c r="AC2280" s="177">
        <v>-4.7141589799000003E-2</v>
      </c>
      <c r="AD2280" s="153">
        <v>-4.6282657642E-2</v>
      </c>
      <c r="AE2280" s="153">
        <v>-0.14404953278000002</v>
      </c>
      <c r="AF2280" s="181">
        <v>3.0328501999999999</v>
      </c>
      <c r="AG2280" s="180">
        <v>82105.855859999996</v>
      </c>
      <c r="AH2280" s="180">
        <v>11883.801090000001</v>
      </c>
      <c r="AI2280" s="128" t="s">
        <v>46</v>
      </c>
      <c r="AJ2280" s="128" t="s">
        <v>46</v>
      </c>
      <c r="AK2280" s="128" t="s">
        <v>46</v>
      </c>
    </row>
    <row r="2281" spans="1:37" ht="14.75" customHeight="1" x14ac:dyDescent="0.35">
      <c r="A2281" s="8"/>
      <c r="B2281" s="129">
        <v>41283741000104</v>
      </c>
      <c r="C2281" s="125" t="s">
        <v>10185</v>
      </c>
      <c r="D2281" s="122"/>
      <c r="E2281" s="126" t="s">
        <v>10180</v>
      </c>
      <c r="F2281" s="126" t="s">
        <v>114</v>
      </c>
      <c r="G2281" s="126" t="s">
        <v>5078</v>
      </c>
      <c r="H2281" s="127">
        <v>100</v>
      </c>
      <c r="I2281" s="127">
        <v>100</v>
      </c>
      <c r="J2281" s="127">
        <v>100</v>
      </c>
      <c r="K2281" s="126" t="s">
        <v>216</v>
      </c>
      <c r="L2281" s="126" t="s">
        <v>223</v>
      </c>
      <c r="M2281" s="153">
        <v>0.01</v>
      </c>
      <c r="N2281" s="128" t="s">
        <v>46</v>
      </c>
      <c r="O2281" s="155">
        <v>44546</v>
      </c>
      <c r="P2281" s="153">
        <v>2.6833898553000002E-2</v>
      </c>
      <c r="Q2281" s="153">
        <v>0.25369733235000003</v>
      </c>
      <c r="R2281" s="153">
        <v>0.11253229271000001</v>
      </c>
      <c r="S2281" s="153">
        <v>0.15102203639</v>
      </c>
      <c r="T2281" s="153">
        <v>0.15724384591999999</v>
      </c>
      <c r="U2281" s="153">
        <v>2.1996255975999999</v>
      </c>
      <c r="V2281" s="153">
        <v>2.448374152</v>
      </c>
      <c r="W2281" s="153">
        <v>0.84515618338999998</v>
      </c>
      <c r="X2281" s="153">
        <v>0.58460669794999998</v>
      </c>
      <c r="Y2281" s="153">
        <v>0.36787215593</v>
      </c>
      <c r="Z2281" s="153">
        <v>0.17145521393999999</v>
      </c>
      <c r="AA2281" s="153">
        <v>0.18458329107000002</v>
      </c>
      <c r="AB2281" s="178">
        <v>-2.1857839473999999E-2</v>
      </c>
      <c r="AC2281" s="177">
        <v>-0.38300149037999998</v>
      </c>
      <c r="AD2281" s="153">
        <v>-0.13374106053000001</v>
      </c>
      <c r="AE2281" s="153">
        <v>-0.22274467369000001</v>
      </c>
      <c r="AF2281" s="181">
        <v>1.1094241</v>
      </c>
      <c r="AG2281" s="180">
        <v>19577.465619999999</v>
      </c>
      <c r="AH2281" s="180">
        <v>-1520.52196</v>
      </c>
      <c r="AI2281" s="128" t="s">
        <v>46</v>
      </c>
      <c r="AJ2281" s="128" t="s">
        <v>46</v>
      </c>
      <c r="AK2281" s="128" t="s">
        <v>46</v>
      </c>
    </row>
    <row r="2282" spans="1:37" ht="14.75" customHeight="1" x14ac:dyDescent="0.35">
      <c r="A2282" s="8"/>
      <c r="B2282" s="129">
        <v>58561451000188</v>
      </c>
      <c r="C2282" s="125" t="s">
        <v>10186</v>
      </c>
      <c r="D2282" s="122"/>
      <c r="E2282" s="126" t="s">
        <v>10180</v>
      </c>
      <c r="F2282" s="126" t="s">
        <v>163</v>
      </c>
      <c r="G2282" s="126" t="s">
        <v>3570</v>
      </c>
      <c r="H2282" s="127" t="s">
        <v>46</v>
      </c>
      <c r="I2282" s="127" t="s">
        <v>46</v>
      </c>
      <c r="J2282" s="127" t="s">
        <v>46</v>
      </c>
      <c r="K2282" s="126" t="s">
        <v>215</v>
      </c>
      <c r="L2282" s="126" t="s">
        <v>216</v>
      </c>
      <c r="M2282" s="153">
        <v>5.0000000000000001E-3</v>
      </c>
      <c r="N2282" s="128" t="s">
        <v>46</v>
      </c>
      <c r="O2282" s="155">
        <v>45667</v>
      </c>
      <c r="P2282" s="153">
        <v>1.2931880676000001E-2</v>
      </c>
      <c r="Q2282" s="153" t="s">
        <v>46</v>
      </c>
      <c r="R2282" s="153" t="s">
        <v>46</v>
      </c>
      <c r="S2282" s="153" t="s">
        <v>46</v>
      </c>
      <c r="T2282" s="153" t="s">
        <v>46</v>
      </c>
      <c r="U2282" s="153">
        <v>1.0600508048000001</v>
      </c>
      <c r="V2282" s="153" t="s">
        <v>46</v>
      </c>
      <c r="W2282" s="153" t="s">
        <v>46</v>
      </c>
      <c r="X2282" s="153" t="s">
        <v>46</v>
      </c>
      <c r="Y2282" s="153" t="s">
        <v>46</v>
      </c>
      <c r="Z2282" s="153" t="s">
        <v>46</v>
      </c>
      <c r="AA2282" s="153">
        <v>1.3647837683000001E-3</v>
      </c>
      <c r="AB2282" s="178" t="s">
        <v>46</v>
      </c>
      <c r="AC2282" s="177">
        <v>4.8554803036000003</v>
      </c>
      <c r="AD2282" s="153">
        <v>0</v>
      </c>
      <c r="AE2282" s="153">
        <v>0</v>
      </c>
      <c r="AF2282" s="181">
        <v>1.1052040999999999</v>
      </c>
      <c r="AG2282" s="180">
        <v>202476.18101999999</v>
      </c>
      <c r="AH2282" s="180">
        <v>198564.20018000001</v>
      </c>
      <c r="AI2282" s="128" t="s">
        <v>46</v>
      </c>
      <c r="AJ2282" s="128" t="s">
        <v>46</v>
      </c>
      <c r="AK2282" s="128" t="s">
        <v>46</v>
      </c>
    </row>
    <row r="2283" spans="1:37" ht="14.75" customHeight="1" x14ac:dyDescent="0.35">
      <c r="A2283" s="8"/>
      <c r="B2283" s="129">
        <v>6051151000155</v>
      </c>
      <c r="C2283" s="125" t="s">
        <v>10187</v>
      </c>
      <c r="D2283" s="122" t="s">
        <v>3394</v>
      </c>
      <c r="E2283" s="126" t="s">
        <v>10148</v>
      </c>
      <c r="F2283" s="126" t="s">
        <v>114</v>
      </c>
      <c r="G2283" s="126" t="s">
        <v>5078</v>
      </c>
      <c r="H2283" s="127">
        <v>100</v>
      </c>
      <c r="I2283" s="127">
        <v>100</v>
      </c>
      <c r="J2283" s="127">
        <v>100</v>
      </c>
      <c r="K2283" s="126" t="s">
        <v>216</v>
      </c>
      <c r="L2283" s="126" t="s">
        <v>223</v>
      </c>
      <c r="M2283" s="153">
        <v>1.4999999999999999E-2</v>
      </c>
      <c r="N2283" s="128" t="s">
        <v>46</v>
      </c>
      <c r="O2283" s="155">
        <v>40816</v>
      </c>
      <c r="P2283" s="153">
        <v>3.1109552576E-2</v>
      </c>
      <c r="Q2283" s="153">
        <v>0.18814053389000002</v>
      </c>
      <c r="R2283" s="153">
        <v>6.8296994696999999E-2</v>
      </c>
      <c r="S2283" s="153">
        <v>0.18410264595</v>
      </c>
      <c r="T2283" s="153">
        <v>0.21679883213000001</v>
      </c>
      <c r="U2283" s="153">
        <v>2.5501090733999998</v>
      </c>
      <c r="V2283" s="153">
        <v>1.8157006849999999</v>
      </c>
      <c r="W2283" s="153">
        <v>0.51293389640999998</v>
      </c>
      <c r="X2283" s="153">
        <v>0.71266182407000001</v>
      </c>
      <c r="Y2283" s="153">
        <v>0.50720111371999999</v>
      </c>
      <c r="Z2283" s="153">
        <v>0.14802321835000001</v>
      </c>
      <c r="AA2283" s="153">
        <v>0.22872200149000002</v>
      </c>
      <c r="AB2283" s="178">
        <v>-0.31798599748</v>
      </c>
      <c r="AC2283" s="177">
        <v>3.3144785994000003E-2</v>
      </c>
      <c r="AD2283" s="153">
        <v>-0.12688629263999998</v>
      </c>
      <c r="AE2283" s="153">
        <v>-0.46628019719999997</v>
      </c>
      <c r="AF2283" s="181">
        <v>3.1109363999999999</v>
      </c>
      <c r="AG2283" s="180">
        <v>151731.44247000001</v>
      </c>
      <c r="AH2283" s="180">
        <v>-39327.167220000003</v>
      </c>
      <c r="AI2283" s="128" t="s">
        <v>46</v>
      </c>
      <c r="AJ2283" s="128" t="s">
        <v>46</v>
      </c>
      <c r="AK2283" s="128" t="s">
        <v>46</v>
      </c>
    </row>
    <row r="2284" spans="1:37" ht="14.75" customHeight="1" x14ac:dyDescent="0.35">
      <c r="A2284" s="8"/>
      <c r="B2284" s="129">
        <v>24633875000199</v>
      </c>
      <c r="C2284" s="125" t="s">
        <v>10188</v>
      </c>
      <c r="D2284" s="122"/>
      <c r="E2284" s="126" t="s">
        <v>8938</v>
      </c>
      <c r="F2284" s="126" t="s">
        <v>114</v>
      </c>
      <c r="G2284" s="126" t="s">
        <v>4919</v>
      </c>
      <c r="H2284" s="127">
        <v>100</v>
      </c>
      <c r="I2284" s="127">
        <v>100</v>
      </c>
      <c r="J2284" s="127">
        <v>100</v>
      </c>
      <c r="K2284" s="126" t="s">
        <v>8021</v>
      </c>
      <c r="L2284" s="126" t="s">
        <v>7434</v>
      </c>
      <c r="M2284" s="153">
        <v>1.4999999999999999E-2</v>
      </c>
      <c r="N2284" s="128" t="s">
        <v>7616</v>
      </c>
      <c r="O2284" s="155">
        <v>44103</v>
      </c>
      <c r="P2284" s="153">
        <v>3.1409717352000002E-2</v>
      </c>
      <c r="Q2284" s="153">
        <v>0.21719144898000001</v>
      </c>
      <c r="R2284" s="153">
        <v>0.10521976126</v>
      </c>
      <c r="S2284" s="153">
        <v>0.21773830120999998</v>
      </c>
      <c r="T2284" s="153">
        <v>0.26542149967000001</v>
      </c>
      <c r="U2284" s="153">
        <v>2.5747141499000001</v>
      </c>
      <c r="V2284" s="153">
        <v>2.0960643329999997</v>
      </c>
      <c r="W2284" s="153">
        <v>0.79023655967999995</v>
      </c>
      <c r="X2284" s="153">
        <v>0.84286553357000005</v>
      </c>
      <c r="Y2284" s="153">
        <v>0.62095389959000002</v>
      </c>
      <c r="Z2284" s="153">
        <v>0.15040110966</v>
      </c>
      <c r="AA2284" s="153">
        <v>0.18285652071000003</v>
      </c>
      <c r="AB2284" s="178">
        <v>-9.0813080320000003E-2</v>
      </c>
      <c r="AC2284" s="177">
        <v>-0.20724525136999999</v>
      </c>
      <c r="AD2284" s="153">
        <v>-0.11521645156</v>
      </c>
      <c r="AE2284" s="153">
        <v>-0.39561552153999996</v>
      </c>
      <c r="AF2284" s="181">
        <v>1.2384088</v>
      </c>
      <c r="AG2284" s="180">
        <v>14507.07913</v>
      </c>
      <c r="AH2284" s="180">
        <v>-2348.73956</v>
      </c>
      <c r="AI2284" s="128" t="s">
        <v>46</v>
      </c>
      <c r="AJ2284" s="128" t="s">
        <v>46</v>
      </c>
      <c r="AK2284" s="128" t="s">
        <v>46</v>
      </c>
    </row>
    <row r="2285" spans="1:37" ht="14.75" customHeight="1" x14ac:dyDescent="0.35">
      <c r="A2285" s="8"/>
      <c r="B2285" s="129">
        <v>42261235000187</v>
      </c>
      <c r="C2285" s="125" t="s">
        <v>10189</v>
      </c>
      <c r="D2285" s="122"/>
      <c r="E2285" s="126" t="s">
        <v>7892</v>
      </c>
      <c r="F2285" s="126" t="s">
        <v>163</v>
      </c>
      <c r="G2285" s="126" t="s">
        <v>3566</v>
      </c>
      <c r="H2285" s="127" t="s">
        <v>46</v>
      </c>
      <c r="I2285" s="127" t="s">
        <v>46</v>
      </c>
      <c r="J2285" s="127" t="s">
        <v>46</v>
      </c>
      <c r="K2285" s="126" t="s">
        <v>215</v>
      </c>
      <c r="L2285" s="126" t="s">
        <v>3378</v>
      </c>
      <c r="M2285" s="153">
        <v>2E-3</v>
      </c>
      <c r="N2285" s="128" t="s">
        <v>46</v>
      </c>
      <c r="O2285" s="155">
        <v>44477</v>
      </c>
      <c r="P2285" s="153">
        <v>1.1847600368E-2</v>
      </c>
      <c r="Q2285" s="153">
        <v>5.7540917051999999E-2</v>
      </c>
      <c r="R2285" s="153">
        <v>-0.25170375864</v>
      </c>
      <c r="S2285" s="153">
        <v>-0.26448612209</v>
      </c>
      <c r="T2285" s="153">
        <v>-0.39998641495999998</v>
      </c>
      <c r="U2285" s="153">
        <v>0.9711702900100001</v>
      </c>
      <c r="V2285" s="153">
        <v>0.55531405351999996</v>
      </c>
      <c r="W2285" s="153">
        <v>-1.8903817104999998</v>
      </c>
      <c r="X2285" s="153">
        <v>-1.0238264704</v>
      </c>
      <c r="Y2285" s="153">
        <v>-0.93576867156999999</v>
      </c>
      <c r="Z2285" s="153">
        <v>0.21498858327000001</v>
      </c>
      <c r="AA2285" s="153">
        <v>0.16776480577</v>
      </c>
      <c r="AB2285" s="178">
        <v>-1.6176304770000001</v>
      </c>
      <c r="AC2285" s="177">
        <v>-1.6862263922</v>
      </c>
      <c r="AD2285" s="153">
        <v>-0.29460578502000001</v>
      </c>
      <c r="AE2285" s="153">
        <v>-0.59121650711999996</v>
      </c>
      <c r="AF2285" s="181">
        <v>436.4906345</v>
      </c>
      <c r="AG2285" s="180">
        <v>17950.31163</v>
      </c>
      <c r="AH2285" s="180">
        <v>0</v>
      </c>
      <c r="AI2285" s="128" t="s">
        <v>46</v>
      </c>
      <c r="AJ2285" s="128" t="s">
        <v>46</v>
      </c>
      <c r="AK2285" s="128" t="s">
        <v>46</v>
      </c>
    </row>
    <row r="2286" spans="1:37" ht="14.75" customHeight="1" x14ac:dyDescent="0.35">
      <c r="A2286" s="8"/>
      <c r="B2286" s="129">
        <v>12123799000192</v>
      </c>
      <c r="C2286" s="125" t="s">
        <v>10190</v>
      </c>
      <c r="D2286" s="122"/>
      <c r="E2286" s="126" t="s">
        <v>10191</v>
      </c>
      <c r="F2286" s="126" t="s">
        <v>114</v>
      </c>
      <c r="G2286" s="126" t="s">
        <v>115</v>
      </c>
      <c r="H2286" s="127">
        <v>10000</v>
      </c>
      <c r="I2286" s="127">
        <v>1000</v>
      </c>
      <c r="J2286" s="127">
        <v>10000</v>
      </c>
      <c r="K2286" s="126" t="s">
        <v>214</v>
      </c>
      <c r="L2286" s="126" t="s">
        <v>3556</v>
      </c>
      <c r="M2286" s="153">
        <v>1.9E-2</v>
      </c>
      <c r="N2286" s="128" t="s">
        <v>10192</v>
      </c>
      <c r="O2286" s="155">
        <v>44180</v>
      </c>
      <c r="P2286" s="153">
        <v>2.7796831951000002E-2</v>
      </c>
      <c r="Q2286" s="153">
        <v>0.32077562718000002</v>
      </c>
      <c r="R2286" s="153">
        <v>0.19234785100999999</v>
      </c>
      <c r="S2286" s="153">
        <v>0.28263276701000001</v>
      </c>
      <c r="T2286" s="153">
        <v>0.30195881917</v>
      </c>
      <c r="U2286" s="153">
        <v>2.2785590760000001</v>
      </c>
      <c r="V2286" s="153">
        <v>3.0957312279</v>
      </c>
      <c r="W2286" s="153">
        <v>1.4445984501</v>
      </c>
      <c r="X2286" s="153">
        <v>1.0940721804</v>
      </c>
      <c r="Y2286" s="153">
        <v>0.70643300000999998</v>
      </c>
      <c r="Z2286" s="153">
        <v>0.20818213090000001</v>
      </c>
      <c r="AA2286" s="153">
        <v>0.23658078120999998</v>
      </c>
      <c r="AB2286" s="178">
        <v>0.36325922643000003</v>
      </c>
      <c r="AC2286" s="177">
        <v>-0.12547577476999999</v>
      </c>
      <c r="AD2286" s="153">
        <v>-0.14572993796</v>
      </c>
      <c r="AE2286" s="153">
        <v>-0.48545389780999998</v>
      </c>
      <c r="AF2286" s="181">
        <v>8.0560539000000002</v>
      </c>
      <c r="AG2286" s="180">
        <v>81050.738689999998</v>
      </c>
      <c r="AH2286" s="180">
        <v>-2389.8176199999998</v>
      </c>
      <c r="AI2286" s="128" t="s">
        <v>46</v>
      </c>
      <c r="AJ2286" s="128" t="s">
        <v>46</v>
      </c>
      <c r="AK2286" s="128" t="s">
        <v>46</v>
      </c>
    </row>
    <row r="2287" spans="1:37" ht="14.75" customHeight="1" x14ac:dyDescent="0.35">
      <c r="A2287" s="8"/>
      <c r="B2287" s="129">
        <v>37439899000153</v>
      </c>
      <c r="C2287" s="125" t="s">
        <v>10193</v>
      </c>
      <c r="D2287" s="122"/>
      <c r="E2287" s="126" t="s">
        <v>8905</v>
      </c>
      <c r="F2287" s="126" t="s">
        <v>114</v>
      </c>
      <c r="G2287" s="126" t="s">
        <v>4426</v>
      </c>
      <c r="H2287" s="127">
        <v>1</v>
      </c>
      <c r="I2287" s="127">
        <v>1</v>
      </c>
      <c r="J2287" s="127">
        <v>1</v>
      </c>
      <c r="K2287" s="126" t="s">
        <v>216</v>
      </c>
      <c r="L2287" s="126" t="s">
        <v>7459</v>
      </c>
      <c r="M2287" s="153">
        <v>8.0000000000000002E-3</v>
      </c>
      <c r="N2287" s="128" t="s">
        <v>46</v>
      </c>
      <c r="O2287" s="155">
        <v>44218</v>
      </c>
      <c r="P2287" s="153">
        <v>1.1695084546E-2</v>
      </c>
      <c r="Q2287" s="153">
        <v>-0.16383052691</v>
      </c>
      <c r="R2287" s="153">
        <v>9.4388522478999995E-2</v>
      </c>
      <c r="S2287" s="153">
        <v>0.36095525291000002</v>
      </c>
      <c r="T2287" s="153">
        <v>0.48227572184</v>
      </c>
      <c r="U2287" s="153">
        <v>0.95866827857000003</v>
      </c>
      <c r="V2287" s="153">
        <v>-1.5810904422999998</v>
      </c>
      <c r="W2287" s="153">
        <v>0.70889023486000002</v>
      </c>
      <c r="X2287" s="153">
        <v>1.3972587282999998</v>
      </c>
      <c r="Y2287" s="153">
        <v>1.1282845983000001</v>
      </c>
      <c r="Z2287" s="153">
        <v>0.25751861180999996</v>
      </c>
      <c r="AA2287" s="153">
        <v>0.29548767861000003</v>
      </c>
      <c r="AB2287" s="178">
        <v>-7.3937686815999997E-3</v>
      </c>
      <c r="AC2287" s="177">
        <v>-0.33734650857999998</v>
      </c>
      <c r="AD2287" s="153">
        <v>-0.35327093957</v>
      </c>
      <c r="AE2287" s="153">
        <v>-0.58415958483999997</v>
      </c>
      <c r="AF2287" s="181">
        <v>0.80839000000000005</v>
      </c>
      <c r="AG2287" s="180">
        <v>10824.132530000001</v>
      </c>
      <c r="AH2287" s="180">
        <v>-11246.224899999999</v>
      </c>
      <c r="AI2287" s="128" t="s">
        <v>46</v>
      </c>
      <c r="AJ2287" s="128" t="s">
        <v>46</v>
      </c>
      <c r="AK2287" s="128" t="s">
        <v>46</v>
      </c>
    </row>
    <row r="2288" spans="1:37" ht="14.75" customHeight="1" x14ac:dyDescent="0.35">
      <c r="A2288" s="8"/>
      <c r="B2288" s="129">
        <v>45511206000114</v>
      </c>
      <c r="C2288" s="125" t="s">
        <v>10194</v>
      </c>
      <c r="D2288" s="122"/>
      <c r="E2288" s="126" t="s">
        <v>8905</v>
      </c>
      <c r="F2288" s="126" t="s">
        <v>163</v>
      </c>
      <c r="G2288" s="126" t="s">
        <v>3547</v>
      </c>
      <c r="H2288" s="127">
        <v>1000</v>
      </c>
      <c r="I2288" s="127">
        <v>1</v>
      </c>
      <c r="J2288" s="127">
        <v>1</v>
      </c>
      <c r="K2288" s="126" t="s">
        <v>7601</v>
      </c>
      <c r="L2288" s="126" t="s">
        <v>214</v>
      </c>
      <c r="M2288" s="153">
        <v>7.4999999999999997E-3</v>
      </c>
      <c r="N2288" s="128" t="s">
        <v>7506</v>
      </c>
      <c r="O2288" s="155">
        <v>44789</v>
      </c>
      <c r="P2288" s="153">
        <v>1.4669578863999999E-2</v>
      </c>
      <c r="Q2288" s="153">
        <v>0.10806606695</v>
      </c>
      <c r="R2288" s="153">
        <v>0.13213892156000001</v>
      </c>
      <c r="S2288" s="153">
        <v>0.28122551753000002</v>
      </c>
      <c r="T2288" s="153">
        <v>0.41494267288000003</v>
      </c>
      <c r="U2288" s="153">
        <v>1.2024932237000001</v>
      </c>
      <c r="V2288" s="153">
        <v>1.0429205643000001</v>
      </c>
      <c r="W2288" s="153">
        <v>0.99240870269000003</v>
      </c>
      <c r="X2288" s="153">
        <v>1.088624714</v>
      </c>
      <c r="Y2288" s="153">
        <v>0.97075885395000006</v>
      </c>
      <c r="Z2288" s="153">
        <v>5.5169952288E-3</v>
      </c>
      <c r="AA2288" s="153">
        <v>8.1953143148999989E-3</v>
      </c>
      <c r="AB2288" s="178">
        <v>-0.16479750515</v>
      </c>
      <c r="AC2288" s="177">
        <v>-0.20629252208000001</v>
      </c>
      <c r="AD2288" s="153">
        <v>-3.0882149649000003E-3</v>
      </c>
      <c r="AE2288" s="153">
        <v>-1.9136921253000001E-2</v>
      </c>
      <c r="AF2288" s="181">
        <v>1.4430647999999999</v>
      </c>
      <c r="AG2288" s="180">
        <v>101707.28362</v>
      </c>
      <c r="AH2288" s="180">
        <v>-7546.0012200000001</v>
      </c>
      <c r="AI2288" s="128" t="s">
        <v>46</v>
      </c>
      <c r="AJ2288" s="128" t="s">
        <v>46</v>
      </c>
      <c r="AK2288" s="128" t="s">
        <v>46</v>
      </c>
    </row>
    <row r="2289" spans="1:37" ht="14.75" customHeight="1" x14ac:dyDescent="0.35">
      <c r="A2289" s="8"/>
      <c r="B2289" s="129">
        <v>29722466000182</v>
      </c>
      <c r="C2289" s="125" t="s">
        <v>10195</v>
      </c>
      <c r="D2289" s="122" t="s">
        <v>3393</v>
      </c>
      <c r="E2289" s="126" t="s">
        <v>8905</v>
      </c>
      <c r="F2289" s="126" t="s">
        <v>114</v>
      </c>
      <c r="G2289" s="126" t="s">
        <v>5078</v>
      </c>
      <c r="H2289" s="127">
        <v>1000</v>
      </c>
      <c r="I2289" s="127">
        <v>1000</v>
      </c>
      <c r="J2289" s="127">
        <v>1000</v>
      </c>
      <c r="K2289" s="126" t="s">
        <v>216</v>
      </c>
      <c r="L2289" s="126" t="s">
        <v>223</v>
      </c>
      <c r="M2289" s="153">
        <v>1.95E-2</v>
      </c>
      <c r="N2289" s="128" t="s">
        <v>7616</v>
      </c>
      <c r="O2289" s="155">
        <v>43249</v>
      </c>
      <c r="P2289" s="153">
        <v>3.7162148204999995E-2</v>
      </c>
      <c r="Q2289" s="153">
        <v>0.24991664595999999</v>
      </c>
      <c r="R2289" s="153">
        <v>8.450124565799999E-2</v>
      </c>
      <c r="S2289" s="153">
        <v>7.1225891008000003E-2</v>
      </c>
      <c r="T2289" s="153">
        <v>8.1524156154000008E-2</v>
      </c>
      <c r="U2289" s="153">
        <v>3.0462518254999997</v>
      </c>
      <c r="V2289" s="153">
        <v>2.4118876240000002</v>
      </c>
      <c r="W2289" s="153">
        <v>0.63463338874999997</v>
      </c>
      <c r="X2289" s="153">
        <v>0.27571561041999998</v>
      </c>
      <c r="Y2289" s="153">
        <v>0.19072585580999998</v>
      </c>
      <c r="Z2289" s="153">
        <v>0.16921521916999999</v>
      </c>
      <c r="AA2289" s="153">
        <v>0.22819832533000001</v>
      </c>
      <c r="AB2289" s="178">
        <v>-0.17343701644000001</v>
      </c>
      <c r="AC2289" s="177">
        <v>-7.9761977153E-4</v>
      </c>
      <c r="AD2289" s="153">
        <v>-0.14892013380999999</v>
      </c>
      <c r="AE2289" s="153">
        <v>-0.46349400688999998</v>
      </c>
      <c r="AF2289" s="181">
        <v>151.5246243</v>
      </c>
      <c r="AG2289" s="180">
        <v>24996.18678</v>
      </c>
      <c r="AH2289" s="180">
        <v>-3735.8471100000002</v>
      </c>
      <c r="AI2289" s="128" t="s">
        <v>46</v>
      </c>
      <c r="AJ2289" s="128" t="s">
        <v>46</v>
      </c>
      <c r="AK2289" s="128" t="s">
        <v>46</v>
      </c>
    </row>
    <row r="2290" spans="1:37" ht="14.75" customHeight="1" x14ac:dyDescent="0.35">
      <c r="A2290" s="8"/>
      <c r="B2290" s="129">
        <v>24069611000154</v>
      </c>
      <c r="C2290" s="125" t="s">
        <v>10196</v>
      </c>
      <c r="D2290" s="122"/>
      <c r="E2290" s="126" t="s">
        <v>8905</v>
      </c>
      <c r="F2290" s="126" t="s">
        <v>163</v>
      </c>
      <c r="G2290" s="126" t="s">
        <v>3566</v>
      </c>
      <c r="H2290" s="127">
        <v>1</v>
      </c>
      <c r="I2290" s="127">
        <v>1</v>
      </c>
      <c r="J2290" s="127">
        <v>1</v>
      </c>
      <c r="K2290" s="126" t="s">
        <v>215</v>
      </c>
      <c r="L2290" s="126" t="s">
        <v>215</v>
      </c>
      <c r="M2290" s="153">
        <v>5.0000000000000001E-3</v>
      </c>
      <c r="N2290" s="128" t="s">
        <v>46</v>
      </c>
      <c r="O2290" s="155">
        <v>42571</v>
      </c>
      <c r="P2290" s="153">
        <v>1.2457079547E-2</v>
      </c>
      <c r="Q2290" s="153">
        <v>0.10346900105</v>
      </c>
      <c r="R2290" s="153">
        <v>0.13099606196999999</v>
      </c>
      <c r="S2290" s="153">
        <v>0.26463844513000001</v>
      </c>
      <c r="T2290" s="153">
        <v>0.43696288997000005</v>
      </c>
      <c r="U2290" s="153">
        <v>1.0211304551</v>
      </c>
      <c r="V2290" s="153">
        <v>0.99855534690000003</v>
      </c>
      <c r="W2290" s="153">
        <v>0.98382543448000004</v>
      </c>
      <c r="X2290" s="153">
        <v>1.0244161133</v>
      </c>
      <c r="Y2290" s="153">
        <v>1.0222751768</v>
      </c>
      <c r="Z2290" s="153">
        <v>1.4651089106E-3</v>
      </c>
      <c r="AA2290" s="153">
        <v>3.1419990935999996E-3</v>
      </c>
      <c r="AB2290" s="178">
        <v>-1.7912921627</v>
      </c>
      <c r="AC2290" s="177">
        <v>-0.70546594904000004</v>
      </c>
      <c r="AD2290" s="153">
        <v>0</v>
      </c>
      <c r="AE2290" s="153">
        <v>-1.3260461313E-2</v>
      </c>
      <c r="AF2290" s="181">
        <v>216.60473450000001</v>
      </c>
      <c r="AG2290" s="180">
        <v>20941.054779999999</v>
      </c>
      <c r="AH2290" s="180">
        <v>-46222.187089999999</v>
      </c>
      <c r="AI2290" s="128" t="s">
        <v>46</v>
      </c>
      <c r="AJ2290" s="128" t="s">
        <v>46</v>
      </c>
      <c r="AK2290" s="128" t="s">
        <v>46</v>
      </c>
    </row>
    <row r="2291" spans="1:37" ht="14.75" customHeight="1" x14ac:dyDescent="0.35">
      <c r="A2291" s="8"/>
      <c r="B2291" s="129">
        <v>28206220000195</v>
      </c>
      <c r="C2291" s="125" t="s">
        <v>10197</v>
      </c>
      <c r="D2291" s="122" t="s">
        <v>3393</v>
      </c>
      <c r="E2291" s="126" t="s">
        <v>8905</v>
      </c>
      <c r="F2291" s="126" t="s">
        <v>163</v>
      </c>
      <c r="G2291" s="126" t="s">
        <v>3566</v>
      </c>
      <c r="H2291" s="127">
        <v>1000</v>
      </c>
      <c r="I2291" s="127">
        <v>100</v>
      </c>
      <c r="J2291" s="127">
        <v>1000</v>
      </c>
      <c r="K2291" s="126" t="s">
        <v>215</v>
      </c>
      <c r="L2291" s="126" t="s">
        <v>216</v>
      </c>
      <c r="M2291" s="153">
        <v>5.0000000000000001E-3</v>
      </c>
      <c r="N2291" s="128" t="s">
        <v>46</v>
      </c>
      <c r="O2291" s="155">
        <v>43388</v>
      </c>
      <c r="P2291" s="153">
        <v>1.4564359884000001E-2</v>
      </c>
      <c r="Q2291" s="153">
        <v>0.11242699047</v>
      </c>
      <c r="R2291" s="153">
        <v>0.13489217913999998</v>
      </c>
      <c r="S2291" s="153">
        <v>0.28315459491</v>
      </c>
      <c r="T2291" s="153">
        <v>0.43457427889</v>
      </c>
      <c r="U2291" s="153">
        <v>1.1938682242</v>
      </c>
      <c r="V2291" s="153">
        <v>1.0850068264999999</v>
      </c>
      <c r="W2291" s="153">
        <v>1.0130866131</v>
      </c>
      <c r="X2291" s="153">
        <v>1.0960921776000001</v>
      </c>
      <c r="Y2291" s="153">
        <v>1.0166870183999999</v>
      </c>
      <c r="Z2291" s="153">
        <v>3.1032473858E-3</v>
      </c>
      <c r="AA2291" s="153">
        <v>7.0020984558000002E-3</v>
      </c>
      <c r="AB2291" s="178">
        <v>0.55459776735999999</v>
      </c>
      <c r="AC2291" s="177">
        <v>0.68860605779999995</v>
      </c>
      <c r="AD2291" s="153">
        <v>-1.1216114597000001E-3</v>
      </c>
      <c r="AE2291" s="153">
        <v>-4.6091095872999997E-2</v>
      </c>
      <c r="AF2291" s="181">
        <v>1.847264</v>
      </c>
      <c r="AG2291" s="180">
        <v>435226.50938</v>
      </c>
      <c r="AH2291" s="180">
        <v>129948.39690000001</v>
      </c>
      <c r="AI2291" s="128" t="s">
        <v>46</v>
      </c>
      <c r="AJ2291" s="128" t="s">
        <v>46</v>
      </c>
      <c r="AK2291" s="128" t="s">
        <v>46</v>
      </c>
    </row>
    <row r="2292" spans="1:37" ht="14.75" customHeight="1" x14ac:dyDescent="0.35">
      <c r="A2292" s="8"/>
      <c r="B2292" s="129">
        <v>35779996000160</v>
      </c>
      <c r="C2292" s="125" t="s">
        <v>10198</v>
      </c>
      <c r="D2292" s="122" t="s">
        <v>3394</v>
      </c>
      <c r="E2292" s="126" t="s">
        <v>10199</v>
      </c>
      <c r="F2292" s="126" t="s">
        <v>114</v>
      </c>
      <c r="G2292" s="126" t="s">
        <v>115</v>
      </c>
      <c r="H2292" s="127">
        <v>1000</v>
      </c>
      <c r="I2292" s="127">
        <v>500</v>
      </c>
      <c r="J2292" s="127">
        <v>500</v>
      </c>
      <c r="K2292" s="126" t="s">
        <v>3554</v>
      </c>
      <c r="L2292" s="126" t="s">
        <v>3607</v>
      </c>
      <c r="M2292" s="153">
        <v>6.0000000000000001E-3</v>
      </c>
      <c r="N2292" s="128" t="s">
        <v>9571</v>
      </c>
      <c r="O2292" s="155">
        <v>43900</v>
      </c>
      <c r="P2292" s="153">
        <v>2.3313111346999999E-2</v>
      </c>
      <c r="Q2292" s="153">
        <v>0.25477344937000002</v>
      </c>
      <c r="R2292" s="153">
        <v>0.10699278867000001</v>
      </c>
      <c r="S2292" s="153">
        <v>0.18834038252999999</v>
      </c>
      <c r="T2292" s="153">
        <v>0.34496617135999996</v>
      </c>
      <c r="U2292" s="153">
        <v>1.9110199875999998</v>
      </c>
      <c r="V2292" s="153">
        <v>2.4587595079</v>
      </c>
      <c r="W2292" s="153">
        <v>0.80355260473000001</v>
      </c>
      <c r="X2292" s="153">
        <v>0.72906611347999994</v>
      </c>
      <c r="Y2292" s="153">
        <v>0.80704874925000003</v>
      </c>
      <c r="Z2292" s="153">
        <v>0.17310465513000001</v>
      </c>
      <c r="AA2292" s="153">
        <v>0.21979693557000002</v>
      </c>
      <c r="AB2292" s="178">
        <v>-4.8724153888999998E-2</v>
      </c>
      <c r="AC2292" s="177">
        <v>7.9027044569999996E-2</v>
      </c>
      <c r="AD2292" s="153">
        <v>-0.14318534538</v>
      </c>
      <c r="AE2292" s="153">
        <v>-0.29433598</v>
      </c>
      <c r="AF2292" s="181">
        <v>1.59285499</v>
      </c>
      <c r="AG2292" s="180">
        <v>34783.600270000003</v>
      </c>
      <c r="AH2292" s="180">
        <v>3499.0337500000001</v>
      </c>
      <c r="AI2292" s="128" t="s">
        <v>46</v>
      </c>
      <c r="AJ2292" s="128" t="s">
        <v>46</v>
      </c>
      <c r="AK2292" s="128" t="s">
        <v>46</v>
      </c>
    </row>
    <row r="2293" spans="1:37" ht="14.75" customHeight="1" x14ac:dyDescent="0.35">
      <c r="A2293" s="8"/>
      <c r="B2293" s="129">
        <v>51853123000106</v>
      </c>
      <c r="C2293" s="125" t="s">
        <v>10200</v>
      </c>
      <c r="D2293" s="122"/>
      <c r="E2293" s="126" t="s">
        <v>643</v>
      </c>
      <c r="F2293" s="126" t="s">
        <v>163</v>
      </c>
      <c r="G2293" s="126" t="s">
        <v>4767</v>
      </c>
      <c r="H2293" s="127" t="s">
        <v>46</v>
      </c>
      <c r="I2293" s="127" t="s">
        <v>46</v>
      </c>
      <c r="J2293" s="127" t="s">
        <v>46</v>
      </c>
      <c r="K2293" s="126" t="s">
        <v>214</v>
      </c>
      <c r="L2293" s="126" t="s">
        <v>3554</v>
      </c>
      <c r="M2293" s="153">
        <v>5.0000000000000001E-3</v>
      </c>
      <c r="N2293" s="128" t="s">
        <v>7851</v>
      </c>
      <c r="O2293" s="155">
        <v>45183</v>
      </c>
      <c r="P2293" s="153">
        <v>9.9423614137999997E-3</v>
      </c>
      <c r="Q2293" s="153">
        <v>0.10689804003</v>
      </c>
      <c r="R2293" s="153">
        <v>0.13318774323999999</v>
      </c>
      <c r="S2293" s="153">
        <v>0.29058744198999997</v>
      </c>
      <c r="T2293" s="153" t="s">
        <v>46</v>
      </c>
      <c r="U2293" s="153">
        <v>0.81499423660999992</v>
      </c>
      <c r="V2293" s="153">
        <v>1.0316482073</v>
      </c>
      <c r="W2293" s="153">
        <v>1.0002857138000001</v>
      </c>
      <c r="X2293" s="153">
        <v>1.1248647481</v>
      </c>
      <c r="Y2293" s="153" t="s">
        <v>46</v>
      </c>
      <c r="Z2293" s="153">
        <v>3.8487417704999999E-3</v>
      </c>
      <c r="AA2293" s="153">
        <v>3.2772893294999998E-3</v>
      </c>
      <c r="AB2293" s="178">
        <v>1.0792492463E-2</v>
      </c>
      <c r="AC2293" s="177">
        <v>4.1136246901</v>
      </c>
      <c r="AD2293" s="153">
        <v>-1.8242606218999999E-3</v>
      </c>
      <c r="AE2293" s="153">
        <v>-1.8242606218999999E-3</v>
      </c>
      <c r="AF2293" s="181">
        <v>1.3002398100000001</v>
      </c>
      <c r="AG2293" s="180">
        <v>121167.47981</v>
      </c>
      <c r="AH2293" s="180">
        <v>-4477.86013</v>
      </c>
      <c r="AI2293" s="128" t="s">
        <v>46</v>
      </c>
      <c r="AJ2293" s="128" t="s">
        <v>46</v>
      </c>
      <c r="AK2293" s="128" t="s">
        <v>46</v>
      </c>
    </row>
    <row r="2294" spans="1:37" ht="14.75" customHeight="1" x14ac:dyDescent="0.35">
      <c r="A2294" s="8"/>
      <c r="B2294" s="129">
        <v>50038992000114</v>
      </c>
      <c r="C2294" s="125" t="s">
        <v>10201</v>
      </c>
      <c r="D2294" s="122"/>
      <c r="E2294" s="126" t="s">
        <v>643</v>
      </c>
      <c r="F2294" s="126" t="s">
        <v>163</v>
      </c>
      <c r="G2294" s="126" t="s">
        <v>3547</v>
      </c>
      <c r="H2294" s="127">
        <v>1000</v>
      </c>
      <c r="I2294" s="127">
        <v>100</v>
      </c>
      <c r="J2294" s="127">
        <v>100</v>
      </c>
      <c r="K2294" s="126" t="s">
        <v>214</v>
      </c>
      <c r="L2294" s="126" t="s">
        <v>3554</v>
      </c>
      <c r="M2294" s="153">
        <v>8.0000000000000002E-3</v>
      </c>
      <c r="N2294" s="128" t="s">
        <v>46</v>
      </c>
      <c r="O2294" s="155">
        <v>45014</v>
      </c>
      <c r="P2294" s="153">
        <v>1.9475438184999999E-2</v>
      </c>
      <c r="Q2294" s="153">
        <v>0.13231006674000001</v>
      </c>
      <c r="R2294" s="153">
        <v>0.15418035106</v>
      </c>
      <c r="S2294" s="153">
        <v>0.28961651197999999</v>
      </c>
      <c r="T2294" s="153" t="s">
        <v>46</v>
      </c>
      <c r="U2294" s="153">
        <v>1.5964386342000001</v>
      </c>
      <c r="V2294" s="153">
        <v>1.2768937870000001</v>
      </c>
      <c r="W2294" s="153">
        <v>1.1579474113999999</v>
      </c>
      <c r="X2294" s="153">
        <v>1.1211062753999999</v>
      </c>
      <c r="Y2294" s="153" t="s">
        <v>46</v>
      </c>
      <c r="Z2294" s="153">
        <v>1.5946079045999997E-2</v>
      </c>
      <c r="AA2294" s="153">
        <v>2.6742601686000001E-2</v>
      </c>
      <c r="AB2294" s="178">
        <v>1.1855814029</v>
      </c>
      <c r="AC2294" s="177">
        <v>1.3687078668999999</v>
      </c>
      <c r="AD2294" s="153">
        <v>-4.9041882136999998E-3</v>
      </c>
      <c r="AE2294" s="153">
        <v>-1.2431049000000001E-2</v>
      </c>
      <c r="AF2294" s="181">
        <v>1.4650901300000001</v>
      </c>
      <c r="AG2294" s="180">
        <v>285477.72938999999</v>
      </c>
      <c r="AH2294" s="180">
        <v>62237.292580000001</v>
      </c>
      <c r="AI2294" s="128" t="s">
        <v>46</v>
      </c>
      <c r="AJ2294" s="128" t="s">
        <v>46</v>
      </c>
      <c r="AK2294" s="128" t="s">
        <v>46</v>
      </c>
    </row>
    <row r="2295" spans="1:37" ht="14.75" customHeight="1" x14ac:dyDescent="0.35">
      <c r="A2295" s="8"/>
      <c r="B2295" s="129">
        <v>39959025000152</v>
      </c>
      <c r="C2295" s="125" t="s">
        <v>10202</v>
      </c>
      <c r="D2295" s="122"/>
      <c r="E2295" s="126" t="s">
        <v>643</v>
      </c>
      <c r="F2295" s="126" t="s">
        <v>163</v>
      </c>
      <c r="G2295" s="126" t="s">
        <v>3547</v>
      </c>
      <c r="H2295" s="127">
        <v>1000</v>
      </c>
      <c r="I2295" s="127">
        <v>100</v>
      </c>
      <c r="J2295" s="127">
        <v>100</v>
      </c>
      <c r="K2295" s="126" t="s">
        <v>214</v>
      </c>
      <c r="L2295" s="126" t="s">
        <v>3556</v>
      </c>
      <c r="M2295" s="153">
        <v>8.0000000000000002E-3</v>
      </c>
      <c r="N2295" s="128" t="s">
        <v>46</v>
      </c>
      <c r="O2295" s="155">
        <v>44225</v>
      </c>
      <c r="P2295" s="153">
        <v>1.5198880696999999E-2</v>
      </c>
      <c r="Q2295" s="153">
        <v>0.10722113349000001</v>
      </c>
      <c r="R2295" s="153">
        <v>0.11113340687000001</v>
      </c>
      <c r="S2295" s="153">
        <v>0.25024067407</v>
      </c>
      <c r="T2295" s="153">
        <v>0.41323714043999998</v>
      </c>
      <c r="U2295" s="153">
        <v>1.2458810996</v>
      </c>
      <c r="V2295" s="153">
        <v>1.0347663074</v>
      </c>
      <c r="W2295" s="153">
        <v>0.83465007005000003</v>
      </c>
      <c r="X2295" s="153">
        <v>0.96868230395999999</v>
      </c>
      <c r="Y2295" s="153">
        <v>0.96676875885000002</v>
      </c>
      <c r="Z2295" s="153">
        <v>2.9649276222999999E-2</v>
      </c>
      <c r="AA2295" s="153">
        <v>2.6286983104999998E-2</v>
      </c>
      <c r="AB2295" s="178">
        <v>-0.64413464094999995</v>
      </c>
      <c r="AC2295" s="177">
        <v>0.34063742830999999</v>
      </c>
      <c r="AD2295" s="153">
        <v>-1.7541126877000001E-2</v>
      </c>
      <c r="AE2295" s="153">
        <v>-2.3789547690999998E-2</v>
      </c>
      <c r="AF2295" s="181">
        <v>1.6870067399999999</v>
      </c>
      <c r="AG2295" s="180">
        <v>1393746.8435</v>
      </c>
      <c r="AH2295" s="180">
        <v>89450.906709999996</v>
      </c>
      <c r="AI2295" s="128" t="s">
        <v>46</v>
      </c>
      <c r="AJ2295" s="128" t="s">
        <v>46</v>
      </c>
      <c r="AK2295" s="128" t="s">
        <v>46</v>
      </c>
    </row>
    <row r="2296" spans="1:37" ht="14.75" customHeight="1" x14ac:dyDescent="0.35">
      <c r="A2296" s="8"/>
      <c r="B2296" s="129">
        <v>36352361000144</v>
      </c>
      <c r="C2296" s="125" t="s">
        <v>10203</v>
      </c>
      <c r="D2296" s="122"/>
      <c r="E2296" s="126" t="s">
        <v>643</v>
      </c>
      <c r="F2296" s="126" t="s">
        <v>163</v>
      </c>
      <c r="G2296" s="126" t="s">
        <v>3547</v>
      </c>
      <c r="H2296" s="127">
        <v>5000</v>
      </c>
      <c r="I2296" s="127">
        <v>3000</v>
      </c>
      <c r="J2296" s="127">
        <v>3000</v>
      </c>
      <c r="K2296" s="126" t="s">
        <v>7484</v>
      </c>
      <c r="L2296" s="126" t="s">
        <v>7498</v>
      </c>
      <c r="M2296" s="153">
        <v>8.0000000000000002E-3</v>
      </c>
      <c r="N2296" s="128" t="s">
        <v>46</v>
      </c>
      <c r="O2296" s="155">
        <v>44641</v>
      </c>
      <c r="P2296" s="153">
        <v>2.1284836772000004E-2</v>
      </c>
      <c r="Q2296" s="153">
        <v>0.12820927980999999</v>
      </c>
      <c r="R2296" s="153">
        <v>0.1491774219</v>
      </c>
      <c r="S2296" s="153">
        <v>0.3173141626</v>
      </c>
      <c r="T2296" s="153">
        <v>0.50502593726</v>
      </c>
      <c r="U2296" s="153">
        <v>1.7447584707999999</v>
      </c>
      <c r="V2296" s="153">
        <v>1.2373180428000001</v>
      </c>
      <c r="W2296" s="153">
        <v>1.1203736945</v>
      </c>
      <c r="X2296" s="153">
        <v>1.2283239534999999</v>
      </c>
      <c r="Y2296" s="153">
        <v>1.1815087531000001</v>
      </c>
      <c r="Z2296" s="153">
        <v>1.3479984965E-2</v>
      </c>
      <c r="AA2296" s="153">
        <v>1.4760933537E-2</v>
      </c>
      <c r="AB2296" s="178">
        <v>1.0714883594</v>
      </c>
      <c r="AC2296" s="177">
        <v>1.1804998995</v>
      </c>
      <c r="AD2296" s="153">
        <v>-2.8415166618999997E-3</v>
      </c>
      <c r="AE2296" s="153">
        <v>-1.2482742188999999E-2</v>
      </c>
      <c r="AF2296" s="181">
        <v>1.617694</v>
      </c>
      <c r="AG2296" s="180">
        <v>485366.02778</v>
      </c>
      <c r="AH2296" s="180">
        <v>125486.28780000001</v>
      </c>
      <c r="AI2296" s="128" t="s">
        <v>46</v>
      </c>
      <c r="AJ2296" s="128" t="s">
        <v>46</v>
      </c>
      <c r="AK2296" s="128" t="s">
        <v>46</v>
      </c>
    </row>
    <row r="2297" spans="1:37" ht="14.75" customHeight="1" x14ac:dyDescent="0.35">
      <c r="A2297" s="8"/>
      <c r="B2297" s="129">
        <v>26759909000111</v>
      </c>
      <c r="C2297" s="125" t="s">
        <v>10204</v>
      </c>
      <c r="D2297" s="122" t="s">
        <v>3552</v>
      </c>
      <c r="E2297" s="126" t="s">
        <v>643</v>
      </c>
      <c r="F2297" s="126" t="s">
        <v>163</v>
      </c>
      <c r="G2297" s="126" t="s">
        <v>3547</v>
      </c>
      <c r="H2297" s="127">
        <v>1000</v>
      </c>
      <c r="I2297" s="127">
        <v>100</v>
      </c>
      <c r="J2297" s="127">
        <v>100</v>
      </c>
      <c r="K2297" s="126" t="s">
        <v>214</v>
      </c>
      <c r="L2297" s="126" t="s">
        <v>3554</v>
      </c>
      <c r="M2297" s="153">
        <v>8.0000000000000002E-3</v>
      </c>
      <c r="N2297" s="128" t="s">
        <v>46</v>
      </c>
      <c r="O2297" s="155">
        <v>42916</v>
      </c>
      <c r="P2297" s="153">
        <v>2.1505955553999999E-2</v>
      </c>
      <c r="Q2297" s="153">
        <v>0.12859109500000002</v>
      </c>
      <c r="R2297" s="153">
        <v>0.14959767437999999</v>
      </c>
      <c r="S2297" s="153">
        <v>0.31677629278000002</v>
      </c>
      <c r="T2297" s="153">
        <v>0.50584658840000007</v>
      </c>
      <c r="U2297" s="153">
        <v>1.7628839970000001</v>
      </c>
      <c r="V2297" s="153">
        <v>1.2410028527999999</v>
      </c>
      <c r="W2297" s="153">
        <v>1.1235299349999999</v>
      </c>
      <c r="X2297" s="153">
        <v>1.2262418580000001</v>
      </c>
      <c r="Y2297" s="153">
        <v>1.1834286674000001</v>
      </c>
      <c r="Z2297" s="153">
        <v>1.347446586E-2</v>
      </c>
      <c r="AA2297" s="153">
        <v>1.2154313246E-2</v>
      </c>
      <c r="AB2297" s="178">
        <v>1.099959562</v>
      </c>
      <c r="AC2297" s="177">
        <v>1.1774240922000001</v>
      </c>
      <c r="AD2297" s="153">
        <v>-2.8341245496E-3</v>
      </c>
      <c r="AE2297" s="153">
        <v>-1.9210672332000002E-2</v>
      </c>
      <c r="AF2297" s="181">
        <v>2.19390018</v>
      </c>
      <c r="AG2297" s="180">
        <v>1188355.4798000001</v>
      </c>
      <c r="AH2297" s="180">
        <v>616441.09964999999</v>
      </c>
      <c r="AI2297" s="128" t="s">
        <v>46</v>
      </c>
      <c r="AJ2297" s="128" t="s">
        <v>46</v>
      </c>
      <c r="AK2297" s="128" t="s">
        <v>46</v>
      </c>
    </row>
    <row r="2298" spans="1:37" ht="14.75" customHeight="1" x14ac:dyDescent="0.35">
      <c r="A2298" s="8"/>
      <c r="B2298" s="129">
        <v>58390457000130</v>
      </c>
      <c r="C2298" s="125" t="s">
        <v>10205</v>
      </c>
      <c r="D2298" s="122"/>
      <c r="E2298" s="126" t="s">
        <v>643</v>
      </c>
      <c r="F2298" s="126" t="s">
        <v>163</v>
      </c>
      <c r="G2298" s="126" t="s">
        <v>3547</v>
      </c>
      <c r="H2298" s="127" t="s">
        <v>46</v>
      </c>
      <c r="I2298" s="127" t="s">
        <v>46</v>
      </c>
      <c r="J2298" s="127" t="s">
        <v>46</v>
      </c>
      <c r="K2298" s="126" t="s">
        <v>46</v>
      </c>
      <c r="L2298" s="126" t="s">
        <v>46</v>
      </c>
      <c r="M2298" s="153">
        <v>0.01</v>
      </c>
      <c r="N2298" s="128" t="s">
        <v>46</v>
      </c>
      <c r="O2298" s="155">
        <v>45646</v>
      </c>
      <c r="P2298" s="153">
        <v>7.0196550349999999E-3</v>
      </c>
      <c r="Q2298" s="153">
        <v>1.4958560745E-2</v>
      </c>
      <c r="R2298" s="153" t="s">
        <v>46</v>
      </c>
      <c r="S2298" s="153" t="s">
        <v>46</v>
      </c>
      <c r="T2298" s="153" t="s">
        <v>46</v>
      </c>
      <c r="U2298" s="153">
        <v>0.57541444717000001</v>
      </c>
      <c r="V2298" s="153">
        <v>0.14436160262</v>
      </c>
      <c r="W2298" s="153" t="s">
        <v>46</v>
      </c>
      <c r="X2298" s="153" t="s">
        <v>46</v>
      </c>
      <c r="Y2298" s="153" t="s">
        <v>46</v>
      </c>
      <c r="Z2298" s="153" t="s">
        <v>46</v>
      </c>
      <c r="AA2298" s="153">
        <v>6.2810184519999993E-2</v>
      </c>
      <c r="AB2298" s="178" t="s">
        <v>46</v>
      </c>
      <c r="AC2298" s="177">
        <v>-1.8635777888</v>
      </c>
      <c r="AD2298" s="153">
        <v>-3.2213845099999999E-2</v>
      </c>
      <c r="AE2298" s="153">
        <v>-3.2213845099999999E-2</v>
      </c>
      <c r="AF2298" s="181">
        <v>100.42</v>
      </c>
      <c r="AG2298" s="180">
        <v>278336.52328999998</v>
      </c>
      <c r="AH2298" s="180">
        <v>0</v>
      </c>
      <c r="AI2298" s="128" t="s">
        <v>46</v>
      </c>
      <c r="AJ2298" s="128" t="s">
        <v>46</v>
      </c>
      <c r="AK2298" s="128" t="s">
        <v>46</v>
      </c>
    </row>
    <row r="2299" spans="1:37" ht="14.75" customHeight="1" x14ac:dyDescent="0.35">
      <c r="A2299" s="8"/>
      <c r="B2299" s="129">
        <v>44643192000120</v>
      </c>
      <c r="C2299" s="125" t="s">
        <v>10206</v>
      </c>
      <c r="D2299" s="122"/>
      <c r="E2299" s="126" t="s">
        <v>643</v>
      </c>
      <c r="F2299" s="126" t="s">
        <v>163</v>
      </c>
      <c r="G2299" s="126" t="s">
        <v>4767</v>
      </c>
      <c r="H2299" s="127">
        <v>1000</v>
      </c>
      <c r="I2299" s="127">
        <v>100</v>
      </c>
      <c r="J2299" s="127">
        <v>100</v>
      </c>
      <c r="K2299" s="126" t="s">
        <v>222</v>
      </c>
      <c r="L2299" s="126" t="s">
        <v>7448</v>
      </c>
      <c r="M2299" s="153">
        <v>3.4999999999999996E-3</v>
      </c>
      <c r="N2299" s="128" t="s">
        <v>7506</v>
      </c>
      <c r="O2299" s="155">
        <v>44655</v>
      </c>
      <c r="P2299" s="153">
        <v>8.9404831851000004E-3</v>
      </c>
      <c r="Q2299" s="153">
        <v>0.10477423907</v>
      </c>
      <c r="R2299" s="153">
        <v>0.12942904656999998</v>
      </c>
      <c r="S2299" s="153">
        <v>0.28703293898999999</v>
      </c>
      <c r="T2299" s="153">
        <v>0.44895492337999998</v>
      </c>
      <c r="U2299" s="153">
        <v>0.73286837655000003</v>
      </c>
      <c r="V2299" s="153">
        <v>1.0111518963999999</v>
      </c>
      <c r="W2299" s="153">
        <v>0.97205661046000003</v>
      </c>
      <c r="X2299" s="153">
        <v>1.1111052577</v>
      </c>
      <c r="Y2299" s="153">
        <v>1.0503305525</v>
      </c>
      <c r="Z2299" s="153">
        <v>5.4943106748000002E-3</v>
      </c>
      <c r="AA2299" s="153">
        <v>7.9849095378000008E-3</v>
      </c>
      <c r="AB2299" s="178">
        <v>-0.60467375547000002</v>
      </c>
      <c r="AC2299" s="177">
        <v>0.88805844871999995</v>
      </c>
      <c r="AD2299" s="153">
        <v>-2.5241526214E-3</v>
      </c>
      <c r="AE2299" s="153">
        <v>-1.7394782624000002E-2</v>
      </c>
      <c r="AF2299" s="181">
        <v>1.5539574700000001</v>
      </c>
      <c r="AG2299" s="180">
        <v>113828.31285</v>
      </c>
      <c r="AH2299" s="180">
        <v>15154.03872</v>
      </c>
      <c r="AI2299" s="128" t="s">
        <v>46</v>
      </c>
      <c r="AJ2299" s="128" t="s">
        <v>46</v>
      </c>
      <c r="AK2299" s="128" t="s">
        <v>46</v>
      </c>
    </row>
    <row r="2300" spans="1:37" ht="14.75" customHeight="1" x14ac:dyDescent="0.35">
      <c r="A2300" s="8"/>
      <c r="B2300" s="129">
        <v>36352376000102</v>
      </c>
      <c r="C2300" s="125" t="s">
        <v>10207</v>
      </c>
      <c r="D2300" s="122"/>
      <c r="E2300" s="126" t="s">
        <v>643</v>
      </c>
      <c r="F2300" s="126" t="s">
        <v>163</v>
      </c>
      <c r="G2300" s="126" t="s">
        <v>4767</v>
      </c>
      <c r="H2300" s="127">
        <v>500</v>
      </c>
      <c r="I2300" s="127">
        <v>100</v>
      </c>
      <c r="J2300" s="127">
        <v>100</v>
      </c>
      <c r="K2300" s="126" t="s">
        <v>222</v>
      </c>
      <c r="L2300" s="126" t="s">
        <v>7448</v>
      </c>
      <c r="M2300" s="153">
        <v>3.4999999999999996E-3</v>
      </c>
      <c r="N2300" s="128" t="s">
        <v>7506</v>
      </c>
      <c r="O2300" s="155">
        <v>44655</v>
      </c>
      <c r="P2300" s="153">
        <v>9.0568305368000004E-3</v>
      </c>
      <c r="Q2300" s="153">
        <v>0.10487052070000001</v>
      </c>
      <c r="R2300" s="153">
        <v>0.12970511702999998</v>
      </c>
      <c r="S2300" s="153">
        <v>0.28803076481000001</v>
      </c>
      <c r="T2300" s="153">
        <v>0.45168457283999996</v>
      </c>
      <c r="U2300" s="153">
        <v>0.74240558980000004</v>
      </c>
      <c r="V2300" s="153">
        <v>1.0120810882</v>
      </c>
      <c r="W2300" s="153">
        <v>0.97412999442000003</v>
      </c>
      <c r="X2300" s="153">
        <v>1.1149678439999999</v>
      </c>
      <c r="Y2300" s="153">
        <v>1.0567165704999999</v>
      </c>
      <c r="Z2300" s="153">
        <v>5.3646685100000001E-3</v>
      </c>
      <c r="AA2300" s="153">
        <v>8.0026481952999995E-3</v>
      </c>
      <c r="AB2300" s="178">
        <v>-0.57354320759999999</v>
      </c>
      <c r="AC2300" s="177">
        <v>0.95306391359999998</v>
      </c>
      <c r="AD2300" s="153">
        <v>-2.4220940242000001E-3</v>
      </c>
      <c r="AE2300" s="153">
        <v>-1.746895825E-2</v>
      </c>
      <c r="AF2300" s="181">
        <v>1.5568365900000001</v>
      </c>
      <c r="AG2300" s="180">
        <v>236780.12273999999</v>
      </c>
      <c r="AH2300" s="180">
        <v>2049.7406299999998</v>
      </c>
      <c r="AI2300" s="128" t="s">
        <v>46</v>
      </c>
      <c r="AJ2300" s="128" t="s">
        <v>46</v>
      </c>
      <c r="AK2300" s="128" t="s">
        <v>46</v>
      </c>
    </row>
    <row r="2301" spans="1:37" ht="14.75" customHeight="1" x14ac:dyDescent="0.35">
      <c r="A2301" s="8"/>
      <c r="B2301" s="129">
        <v>32757330000112</v>
      </c>
      <c r="C2301" s="125" t="s">
        <v>10208</v>
      </c>
      <c r="D2301" s="122" t="s">
        <v>3393</v>
      </c>
      <c r="E2301" s="126" t="s">
        <v>643</v>
      </c>
      <c r="F2301" s="126" t="s">
        <v>163</v>
      </c>
      <c r="G2301" s="126" t="s">
        <v>4767</v>
      </c>
      <c r="H2301" s="127">
        <v>500</v>
      </c>
      <c r="I2301" s="127">
        <v>100</v>
      </c>
      <c r="J2301" s="127">
        <v>100</v>
      </c>
      <c r="K2301" s="126" t="s">
        <v>214</v>
      </c>
      <c r="L2301" s="126" t="s">
        <v>3554</v>
      </c>
      <c r="M2301" s="153">
        <v>3.4999999999999996E-3</v>
      </c>
      <c r="N2301" s="128" t="s">
        <v>3373</v>
      </c>
      <c r="O2301" s="155">
        <v>43585</v>
      </c>
      <c r="P2301" s="153">
        <v>9.0753719651000004E-3</v>
      </c>
      <c r="Q2301" s="153">
        <v>0.10484952727999999</v>
      </c>
      <c r="R2301" s="153">
        <v>0.12969274501</v>
      </c>
      <c r="S2301" s="153">
        <v>0.28959704709</v>
      </c>
      <c r="T2301" s="153">
        <v>0.45674373694999998</v>
      </c>
      <c r="U2301" s="153">
        <v>0.74392546586999997</v>
      </c>
      <c r="V2301" s="153">
        <v>1.0118784856</v>
      </c>
      <c r="W2301" s="153">
        <v>0.97403707631000003</v>
      </c>
      <c r="X2301" s="153">
        <v>1.1210309268</v>
      </c>
      <c r="Y2301" s="153">
        <v>1.0685524906999999</v>
      </c>
      <c r="Z2301" s="153">
        <v>5.3632255886000004E-3</v>
      </c>
      <c r="AA2301" s="153">
        <v>8.8733718053999999E-3</v>
      </c>
      <c r="AB2301" s="178">
        <v>-0.57586202877000003</v>
      </c>
      <c r="AC2301" s="177">
        <v>1.4426576715999999</v>
      </c>
      <c r="AD2301" s="153">
        <v>-2.4009558409E-3</v>
      </c>
      <c r="AE2301" s="153">
        <v>-4.8559925351000004E-2</v>
      </c>
      <c r="AF2301" s="181">
        <v>1.8744205</v>
      </c>
      <c r="AG2301" s="180">
        <v>181082.78505999999</v>
      </c>
      <c r="AH2301" s="180">
        <v>-35610.707849999999</v>
      </c>
      <c r="AI2301" s="128" t="s">
        <v>46</v>
      </c>
      <c r="AJ2301" s="128" t="s">
        <v>46</v>
      </c>
      <c r="AK2301" s="128" t="s">
        <v>46</v>
      </c>
    </row>
    <row r="2302" spans="1:37" ht="14.75" customHeight="1" x14ac:dyDescent="0.35">
      <c r="A2302" s="8"/>
      <c r="B2302" s="129">
        <v>26773148000152</v>
      </c>
      <c r="C2302" s="125" t="s">
        <v>10209</v>
      </c>
      <c r="D2302" s="122" t="s">
        <v>3393</v>
      </c>
      <c r="E2302" s="126" t="s">
        <v>643</v>
      </c>
      <c r="F2302" s="126" t="s">
        <v>163</v>
      </c>
      <c r="G2302" s="126" t="s">
        <v>4767</v>
      </c>
      <c r="H2302" s="127">
        <v>1000</v>
      </c>
      <c r="I2302" s="127">
        <v>100</v>
      </c>
      <c r="J2302" s="127">
        <v>100</v>
      </c>
      <c r="K2302" s="126" t="s">
        <v>214</v>
      </c>
      <c r="L2302" s="126" t="s">
        <v>3554</v>
      </c>
      <c r="M2302" s="153">
        <v>3.4999999999999996E-3</v>
      </c>
      <c r="N2302" s="128" t="s">
        <v>3373</v>
      </c>
      <c r="O2302" s="155">
        <v>42858</v>
      </c>
      <c r="P2302" s="153">
        <v>9.0023173851999996E-3</v>
      </c>
      <c r="Q2302" s="153">
        <v>0.10463929889</v>
      </c>
      <c r="R2302" s="153">
        <v>0.12940003006</v>
      </c>
      <c r="S2302" s="153">
        <v>0.28919073720999999</v>
      </c>
      <c r="T2302" s="153">
        <v>0.45594889924999998</v>
      </c>
      <c r="U2302" s="153">
        <v>0.73793704329999998</v>
      </c>
      <c r="V2302" s="153">
        <v>1.0098496201</v>
      </c>
      <c r="W2302" s="153">
        <v>0.97183868645000004</v>
      </c>
      <c r="X2302" s="153">
        <v>1.1194581001999999</v>
      </c>
      <c r="Y2302" s="153">
        <v>1.066692967</v>
      </c>
      <c r="Z2302" s="153">
        <v>5.3837556974000002E-3</v>
      </c>
      <c r="AA2302" s="153">
        <v>7.8316332081000001E-3</v>
      </c>
      <c r="AB2302" s="178">
        <v>-0.62232016692000003</v>
      </c>
      <c r="AC2302" s="177">
        <v>1.497772503</v>
      </c>
      <c r="AD2302" s="153">
        <v>-2.4393323660999999E-3</v>
      </c>
      <c r="AE2302" s="153">
        <v>-4.8547147025000001E-2</v>
      </c>
      <c r="AF2302" s="181">
        <v>2.1869113200000001</v>
      </c>
      <c r="AG2302" s="180">
        <v>112969.24347</v>
      </c>
      <c r="AH2302" s="180">
        <v>-25632.802250000001</v>
      </c>
      <c r="AI2302" s="128" t="s">
        <v>46</v>
      </c>
      <c r="AJ2302" s="128" t="s">
        <v>46</v>
      </c>
      <c r="AK2302" s="128" t="s">
        <v>46</v>
      </c>
    </row>
    <row r="2303" spans="1:37" ht="14.75" customHeight="1" x14ac:dyDescent="0.35">
      <c r="A2303" s="8"/>
      <c r="B2303" s="129">
        <v>12923387000137</v>
      </c>
      <c r="C2303" s="125" t="s">
        <v>10210</v>
      </c>
      <c r="D2303" s="122" t="s">
        <v>3393</v>
      </c>
      <c r="E2303" s="126" t="s">
        <v>643</v>
      </c>
      <c r="F2303" s="126" t="s">
        <v>163</v>
      </c>
      <c r="G2303" s="126" t="s">
        <v>3570</v>
      </c>
      <c r="H2303" s="127">
        <v>500</v>
      </c>
      <c r="I2303" s="127">
        <v>100</v>
      </c>
      <c r="J2303" s="127">
        <v>100</v>
      </c>
      <c r="K2303" s="126" t="s">
        <v>215</v>
      </c>
      <c r="L2303" s="126" t="s">
        <v>215</v>
      </c>
      <c r="M2303" s="153">
        <v>3.0000000000000001E-3</v>
      </c>
      <c r="N2303" s="128" t="s">
        <v>46</v>
      </c>
      <c r="O2303" s="155">
        <v>40542</v>
      </c>
      <c r="P2303" s="153">
        <v>1.1765961743999999E-2</v>
      </c>
      <c r="Q2303" s="153">
        <v>9.9443627240999991E-2</v>
      </c>
      <c r="R2303" s="153">
        <v>0.12867287383000001</v>
      </c>
      <c r="S2303" s="153">
        <v>0.24799454570000001</v>
      </c>
      <c r="T2303" s="153">
        <v>0.41041263291000002</v>
      </c>
      <c r="U2303" s="153">
        <v>0.96447821707000003</v>
      </c>
      <c r="V2303" s="153">
        <v>0.95970739726000009</v>
      </c>
      <c r="W2303" s="153">
        <v>0.96637749335000001</v>
      </c>
      <c r="X2303" s="153">
        <v>0.95998753517000002</v>
      </c>
      <c r="Y2303" s="153">
        <v>0.96016082030000005</v>
      </c>
      <c r="Z2303" s="153">
        <v>1.1408323137999999E-3</v>
      </c>
      <c r="AA2303" s="153">
        <v>2.5304183522000001E-3</v>
      </c>
      <c r="AB2303" s="178">
        <v>-4.3604721290999997</v>
      </c>
      <c r="AC2303" s="177">
        <v>-4.5146443629000004</v>
      </c>
      <c r="AD2303" s="153">
        <v>0</v>
      </c>
      <c r="AE2303" s="153">
        <v>-2.6360597022999999E-3</v>
      </c>
      <c r="AF2303" s="181">
        <v>3.7546356200000002</v>
      </c>
      <c r="AG2303" s="180">
        <v>142327.44391999999</v>
      </c>
      <c r="AH2303" s="180">
        <v>20328.071199999998</v>
      </c>
      <c r="AI2303" s="128" t="s">
        <v>46</v>
      </c>
      <c r="AJ2303" s="128" t="s">
        <v>46</v>
      </c>
      <c r="AK2303" s="128" t="s">
        <v>46</v>
      </c>
    </row>
    <row r="2304" spans="1:37" ht="14.75" customHeight="1" x14ac:dyDescent="0.35">
      <c r="A2304" s="8"/>
      <c r="B2304" s="129">
        <v>30869395000124</v>
      </c>
      <c r="C2304" s="125" t="s">
        <v>10211</v>
      </c>
      <c r="D2304" s="122"/>
      <c r="E2304" s="126" t="s">
        <v>643</v>
      </c>
      <c r="F2304" s="126" t="s">
        <v>163</v>
      </c>
      <c r="G2304" s="126" t="s">
        <v>10212</v>
      </c>
      <c r="H2304" s="127" t="s">
        <v>46</v>
      </c>
      <c r="I2304" s="127" t="s">
        <v>46</v>
      </c>
      <c r="J2304" s="127" t="s">
        <v>46</v>
      </c>
      <c r="K2304" s="126" t="s">
        <v>223</v>
      </c>
      <c r="L2304" s="126" t="s">
        <v>224</v>
      </c>
      <c r="M2304" s="153">
        <v>8.0000000000000002E-3</v>
      </c>
      <c r="N2304" s="128" t="s">
        <v>46</v>
      </c>
      <c r="O2304" s="155">
        <v>43362</v>
      </c>
      <c r="P2304" s="153">
        <v>9.9744587968999994E-3</v>
      </c>
      <c r="Q2304" s="153">
        <v>0.10341701393</v>
      </c>
      <c r="R2304" s="153">
        <v>0.12805908430000001</v>
      </c>
      <c r="S2304" s="153">
        <v>0.27350615721999999</v>
      </c>
      <c r="T2304" s="153">
        <v>0.42873805591999997</v>
      </c>
      <c r="U2304" s="153">
        <v>0.81762532002999999</v>
      </c>
      <c r="V2304" s="153">
        <v>0.99805363129000002</v>
      </c>
      <c r="W2304" s="153">
        <v>0.96176772303000002</v>
      </c>
      <c r="X2304" s="153">
        <v>1.0587430500000001</v>
      </c>
      <c r="Y2304" s="153">
        <v>1.0030331682</v>
      </c>
      <c r="Z2304" s="153">
        <v>4.3160470617000001E-3</v>
      </c>
      <c r="AA2304" s="153">
        <v>7.9127321652E-3</v>
      </c>
      <c r="AB2304" s="178">
        <v>-1.0680135904000001</v>
      </c>
      <c r="AC2304" s="177">
        <v>0.13767238212999999</v>
      </c>
      <c r="AD2304" s="153">
        <v>-1.7938370358000001E-3</v>
      </c>
      <c r="AE2304" s="153">
        <v>-5.3099126076000001E-2</v>
      </c>
      <c r="AF2304" s="181">
        <v>1.81056883</v>
      </c>
      <c r="AG2304" s="180">
        <v>741051.08377000003</v>
      </c>
      <c r="AH2304" s="180">
        <v>-540796.17920000001</v>
      </c>
      <c r="AI2304" s="128" t="s">
        <v>46</v>
      </c>
      <c r="AJ2304" s="128" t="s">
        <v>46</v>
      </c>
      <c r="AK2304" s="128" t="s">
        <v>46</v>
      </c>
    </row>
    <row r="2305" spans="1:37" ht="14.75" customHeight="1" x14ac:dyDescent="0.35">
      <c r="A2305" s="8"/>
      <c r="B2305" s="129">
        <v>35927331000156</v>
      </c>
      <c r="C2305" s="125" t="s">
        <v>10213</v>
      </c>
      <c r="D2305" s="122"/>
      <c r="E2305" s="126" t="s">
        <v>643</v>
      </c>
      <c r="F2305" s="126" t="s">
        <v>163</v>
      </c>
      <c r="G2305" s="126" t="s">
        <v>10212</v>
      </c>
      <c r="H2305" s="127" t="s">
        <v>46</v>
      </c>
      <c r="I2305" s="127" t="s">
        <v>46</v>
      </c>
      <c r="J2305" s="127" t="s">
        <v>46</v>
      </c>
      <c r="K2305" s="126" t="s">
        <v>7484</v>
      </c>
      <c r="L2305" s="126" t="s">
        <v>7498</v>
      </c>
      <c r="M2305" s="153">
        <v>4.5000000000000005E-3</v>
      </c>
      <c r="N2305" s="128" t="s">
        <v>10214</v>
      </c>
      <c r="O2305" s="155">
        <v>43987</v>
      </c>
      <c r="P2305" s="153">
        <v>1.1498156824000001E-2</v>
      </c>
      <c r="Q2305" s="153">
        <v>0.10914662605</v>
      </c>
      <c r="R2305" s="153">
        <v>0.13559211268000002</v>
      </c>
      <c r="S2305" s="153">
        <v>0.29540301707</v>
      </c>
      <c r="T2305" s="153">
        <v>0.46753588452</v>
      </c>
      <c r="U2305" s="153">
        <v>0.94252573943000006</v>
      </c>
      <c r="V2305" s="153">
        <v>1.0533487898</v>
      </c>
      <c r="W2305" s="153">
        <v>1.0183433545</v>
      </c>
      <c r="X2305" s="153">
        <v>1.1435058517999999</v>
      </c>
      <c r="Y2305" s="153">
        <v>1.0938007322000001</v>
      </c>
      <c r="Z2305" s="153">
        <v>2.4302829206000001E-3</v>
      </c>
      <c r="AA2305" s="153">
        <v>5.3623254111999996E-3</v>
      </c>
      <c r="AB2305" s="178">
        <v>0.97107677534000003</v>
      </c>
      <c r="AC2305" s="177">
        <v>4.1233505411999998</v>
      </c>
      <c r="AD2305" s="153">
        <v>-3.9183348988000002E-4</v>
      </c>
      <c r="AE2305" s="153">
        <v>-1.2792976838E-2</v>
      </c>
      <c r="AF2305" s="181">
        <v>1.84175573</v>
      </c>
      <c r="AG2305" s="180">
        <v>249814.50219</v>
      </c>
      <c r="AH2305" s="180">
        <v>45625.543729999998</v>
      </c>
      <c r="AI2305" s="128" t="s">
        <v>46</v>
      </c>
      <c r="AJ2305" s="128" t="s">
        <v>46</v>
      </c>
      <c r="AK2305" s="128" t="s">
        <v>46</v>
      </c>
    </row>
    <row r="2306" spans="1:37" ht="14.75" customHeight="1" x14ac:dyDescent="0.35">
      <c r="A2306" s="8"/>
      <c r="B2306" s="129">
        <v>56992930000123</v>
      </c>
      <c r="C2306" s="125" t="s">
        <v>10215</v>
      </c>
      <c r="D2306" s="122"/>
      <c r="E2306" s="126" t="s">
        <v>643</v>
      </c>
      <c r="F2306" s="126" t="s">
        <v>163</v>
      </c>
      <c r="G2306" s="126" t="s">
        <v>3547</v>
      </c>
      <c r="H2306" s="127" t="s">
        <v>46</v>
      </c>
      <c r="I2306" s="127" t="s">
        <v>46</v>
      </c>
      <c r="J2306" s="127" t="s">
        <v>46</v>
      </c>
      <c r="K2306" s="126" t="s">
        <v>46</v>
      </c>
      <c r="L2306" s="126" t="s">
        <v>46</v>
      </c>
      <c r="M2306" s="153">
        <v>7.8000000000000005E-3</v>
      </c>
      <c r="N2306" s="128" t="s">
        <v>46</v>
      </c>
      <c r="O2306" s="155">
        <v>45567</v>
      </c>
      <c r="P2306" s="153">
        <v>2.1258490887999999E-3</v>
      </c>
      <c r="Q2306" s="153">
        <v>5.6281191302000003E-2</v>
      </c>
      <c r="R2306" s="153" t="s">
        <v>46</v>
      </c>
      <c r="S2306" s="153" t="s">
        <v>46</v>
      </c>
      <c r="T2306" s="153" t="s">
        <v>46</v>
      </c>
      <c r="U2306" s="153">
        <v>0.17425988486000002</v>
      </c>
      <c r="V2306" s="153">
        <v>0.54315673228999994</v>
      </c>
      <c r="W2306" s="153" t="s">
        <v>46</v>
      </c>
      <c r="X2306" s="153" t="s">
        <v>46</v>
      </c>
      <c r="Y2306" s="153" t="s">
        <v>46</v>
      </c>
      <c r="Z2306" s="153">
        <v>7.2125736240000002E-2</v>
      </c>
      <c r="AA2306" s="153">
        <v>7.2125736240000002E-2</v>
      </c>
      <c r="AB2306" s="178">
        <v>-2.1391623563</v>
      </c>
      <c r="AC2306" s="177">
        <v>-2.1391623563</v>
      </c>
      <c r="AD2306" s="153">
        <v>-9.5276880492000005E-2</v>
      </c>
      <c r="AE2306" s="153">
        <v>-9.5276880492000005E-2</v>
      </c>
      <c r="AF2306" s="181">
        <v>95.737912550000004</v>
      </c>
      <c r="AG2306" s="180">
        <v>191475.82511000001</v>
      </c>
      <c r="AH2306" s="180">
        <v>0</v>
      </c>
      <c r="AI2306" s="128" t="s">
        <v>46</v>
      </c>
      <c r="AJ2306" s="128" t="s">
        <v>46</v>
      </c>
      <c r="AK2306" s="128" t="s">
        <v>46</v>
      </c>
    </row>
    <row r="2307" spans="1:37" ht="14.75" customHeight="1" x14ac:dyDescent="0.35">
      <c r="A2307" s="8"/>
      <c r="B2307" s="129">
        <v>54426679000104</v>
      </c>
      <c r="C2307" s="125" t="s">
        <v>10216</v>
      </c>
      <c r="D2307" s="122"/>
      <c r="E2307" s="126" t="s">
        <v>643</v>
      </c>
      <c r="F2307" s="126" t="s">
        <v>163</v>
      </c>
      <c r="G2307" s="126" t="s">
        <v>3547</v>
      </c>
      <c r="H2307" s="127" t="s">
        <v>46</v>
      </c>
      <c r="I2307" s="127" t="s">
        <v>46</v>
      </c>
      <c r="J2307" s="127" t="s">
        <v>46</v>
      </c>
      <c r="K2307" s="126" t="s">
        <v>3396</v>
      </c>
      <c r="L2307" s="126" t="s">
        <v>3397</v>
      </c>
      <c r="M2307" s="153">
        <v>0.01</v>
      </c>
      <c r="N2307" s="128" t="s">
        <v>46</v>
      </c>
      <c r="O2307" s="155">
        <v>45383</v>
      </c>
      <c r="P2307" s="153">
        <v>1.8204198423000001E-2</v>
      </c>
      <c r="Q2307" s="153">
        <v>0.12344418695999999</v>
      </c>
      <c r="R2307" s="153">
        <v>0.14313596570000001</v>
      </c>
      <c r="S2307" s="153" t="s">
        <v>46</v>
      </c>
      <c r="T2307" s="153" t="s">
        <v>46</v>
      </c>
      <c r="U2307" s="153">
        <v>1.4922326978999998</v>
      </c>
      <c r="V2307" s="153">
        <v>1.1913312362000001</v>
      </c>
      <c r="W2307" s="153">
        <v>1.0750002826</v>
      </c>
      <c r="X2307" s="153" t="s">
        <v>46</v>
      </c>
      <c r="Y2307" s="153" t="s">
        <v>46</v>
      </c>
      <c r="Z2307" s="153">
        <v>1.2555363504E-2</v>
      </c>
      <c r="AA2307" s="153">
        <v>1.2429479666E-2</v>
      </c>
      <c r="AB2307" s="178">
        <v>0.71893071935999997</v>
      </c>
      <c r="AC2307" s="177">
        <v>0.59718757479999995</v>
      </c>
      <c r="AD2307" s="153">
        <v>-2.8303166622E-3</v>
      </c>
      <c r="AE2307" s="153">
        <v>-2.8303166622E-3</v>
      </c>
      <c r="AF2307" s="181">
        <v>1.2049737</v>
      </c>
      <c r="AG2307" s="180">
        <v>67600.465110000005</v>
      </c>
      <c r="AH2307" s="180">
        <v>43150.44339</v>
      </c>
      <c r="AI2307" s="128" t="s">
        <v>46</v>
      </c>
      <c r="AJ2307" s="128" t="s">
        <v>46</v>
      </c>
      <c r="AK2307" s="128" t="s">
        <v>46</v>
      </c>
    </row>
    <row r="2308" spans="1:37" ht="14.75" customHeight="1" x14ac:dyDescent="0.35">
      <c r="A2308" s="8"/>
      <c r="B2308" s="129">
        <v>32846811000102</v>
      </c>
      <c r="C2308" s="125" t="s">
        <v>10217</v>
      </c>
      <c r="D2308" s="122" t="s">
        <v>3393</v>
      </c>
      <c r="E2308" s="126" t="s">
        <v>643</v>
      </c>
      <c r="F2308" s="126" t="s">
        <v>163</v>
      </c>
      <c r="G2308" s="126" t="s">
        <v>4507</v>
      </c>
      <c r="H2308" s="127">
        <v>500</v>
      </c>
      <c r="I2308" s="127">
        <v>100</v>
      </c>
      <c r="J2308" s="127">
        <v>100</v>
      </c>
      <c r="K2308" s="126" t="s">
        <v>214</v>
      </c>
      <c r="L2308" s="126" t="s">
        <v>3554</v>
      </c>
      <c r="M2308" s="153">
        <v>3.0000000000000001E-3</v>
      </c>
      <c r="N2308" s="128" t="s">
        <v>3373</v>
      </c>
      <c r="O2308" s="155">
        <v>43579</v>
      </c>
      <c r="P2308" s="153">
        <v>9.2795713772000007E-3</v>
      </c>
      <c r="Q2308" s="153">
        <v>0.10474236967</v>
      </c>
      <c r="R2308" s="153">
        <v>0.13019625089</v>
      </c>
      <c r="S2308" s="153">
        <v>0.28269598881000002</v>
      </c>
      <c r="T2308" s="153">
        <v>0.44211201807</v>
      </c>
      <c r="U2308" s="153">
        <v>0.76066407927000002</v>
      </c>
      <c r="V2308" s="153">
        <v>1.0108443323</v>
      </c>
      <c r="W2308" s="153">
        <v>0.97781857842999997</v>
      </c>
      <c r="X2308" s="153">
        <v>1.0943169121</v>
      </c>
      <c r="Y2308" s="153">
        <v>1.0343215678</v>
      </c>
      <c r="Z2308" s="153">
        <v>4.0072208372E-3</v>
      </c>
      <c r="AA2308" s="153">
        <v>8.6735889283000005E-3</v>
      </c>
      <c r="AB2308" s="178">
        <v>-0.66383523921999998</v>
      </c>
      <c r="AC2308" s="177">
        <v>0.62336336320999997</v>
      </c>
      <c r="AD2308" s="153">
        <v>-2.1841838704999999E-3</v>
      </c>
      <c r="AE2308" s="153">
        <v>-5.3616094971999997E-2</v>
      </c>
      <c r="AF2308" s="181">
        <v>1.7921554500000001</v>
      </c>
      <c r="AG2308" s="180">
        <v>737814.77249</v>
      </c>
      <c r="AH2308" s="180">
        <v>-120271.71745</v>
      </c>
      <c r="AI2308" s="128" t="s">
        <v>46</v>
      </c>
      <c r="AJ2308" s="128" t="s">
        <v>46</v>
      </c>
      <c r="AK2308" s="128" t="s">
        <v>46</v>
      </c>
    </row>
    <row r="2309" spans="1:37" ht="14.75" customHeight="1" x14ac:dyDescent="0.35">
      <c r="A2309" s="8"/>
      <c r="B2309" s="129">
        <v>14188162000100</v>
      </c>
      <c r="C2309" s="125" t="s">
        <v>10218</v>
      </c>
      <c r="D2309" s="122" t="s">
        <v>3394</v>
      </c>
      <c r="E2309" s="126" t="s">
        <v>643</v>
      </c>
      <c r="F2309" s="126" t="s">
        <v>163</v>
      </c>
      <c r="G2309" s="126" t="s">
        <v>4507</v>
      </c>
      <c r="H2309" s="127">
        <v>1000</v>
      </c>
      <c r="I2309" s="127">
        <v>100</v>
      </c>
      <c r="J2309" s="127">
        <v>100</v>
      </c>
      <c r="K2309" s="126" t="s">
        <v>214</v>
      </c>
      <c r="L2309" s="126" t="s">
        <v>3554</v>
      </c>
      <c r="M2309" s="153">
        <v>3.0000000000000001E-3</v>
      </c>
      <c r="N2309" s="128" t="s">
        <v>3373</v>
      </c>
      <c r="O2309" s="155">
        <v>40946</v>
      </c>
      <c r="P2309" s="153">
        <v>9.2881394211999993E-3</v>
      </c>
      <c r="Q2309" s="153">
        <v>0.10472576468</v>
      </c>
      <c r="R2309" s="153">
        <v>0.13030741044999999</v>
      </c>
      <c r="S2309" s="153">
        <v>0.28370022669</v>
      </c>
      <c r="T2309" s="153">
        <v>0.44417095359000003</v>
      </c>
      <c r="U2309" s="153">
        <v>0.76136641810000005</v>
      </c>
      <c r="V2309" s="153">
        <v>1.0106840814</v>
      </c>
      <c r="W2309" s="153">
        <v>0.97865342498999996</v>
      </c>
      <c r="X2309" s="153">
        <v>1.0982043196</v>
      </c>
      <c r="Y2309" s="153">
        <v>1.0391384498</v>
      </c>
      <c r="Z2309" s="153">
        <v>3.9763556932E-3</v>
      </c>
      <c r="AA2309" s="153">
        <v>6.2067617529E-3</v>
      </c>
      <c r="AB2309" s="178">
        <v>-0.64390282059000004</v>
      </c>
      <c r="AC2309" s="177">
        <v>1.2303428232</v>
      </c>
      <c r="AD2309" s="153">
        <v>-2.1809493955000001E-3</v>
      </c>
      <c r="AE2309" s="153">
        <v>-5.3822820498999994E-2</v>
      </c>
      <c r="AF2309" s="181">
        <v>3.7920802899999999</v>
      </c>
      <c r="AG2309" s="180">
        <v>1883792.4728999999</v>
      </c>
      <c r="AH2309" s="180">
        <v>-54296.073729999996</v>
      </c>
      <c r="AI2309" s="128" t="s">
        <v>46</v>
      </c>
      <c r="AJ2309" s="128" t="s">
        <v>46</v>
      </c>
      <c r="AK2309" s="128" t="s">
        <v>46</v>
      </c>
    </row>
    <row r="2310" spans="1:37" ht="14.75" customHeight="1" x14ac:dyDescent="0.35">
      <c r="A2310" s="8"/>
      <c r="B2310" s="129">
        <v>38026926000129</v>
      </c>
      <c r="C2310" s="125" t="s">
        <v>10219</v>
      </c>
      <c r="D2310" s="122"/>
      <c r="E2310" s="126" t="s">
        <v>643</v>
      </c>
      <c r="F2310" s="126" t="s">
        <v>163</v>
      </c>
      <c r="G2310" s="126" t="s">
        <v>3566</v>
      </c>
      <c r="H2310" s="127">
        <v>5000</v>
      </c>
      <c r="I2310" s="127">
        <v>3000</v>
      </c>
      <c r="J2310" s="127">
        <v>3000</v>
      </c>
      <c r="K2310" s="126" t="s">
        <v>214</v>
      </c>
      <c r="L2310" s="126" t="s">
        <v>3554</v>
      </c>
      <c r="M2310" s="153">
        <v>3.0000000000000001E-3</v>
      </c>
      <c r="N2310" s="128" t="s">
        <v>8702</v>
      </c>
      <c r="O2310" s="155">
        <v>44104</v>
      </c>
      <c r="P2310" s="153">
        <v>3.8463438941000001E-3</v>
      </c>
      <c r="Q2310" s="153">
        <v>8.3598357201999998E-2</v>
      </c>
      <c r="R2310" s="153">
        <v>8.7975855025000008E-2</v>
      </c>
      <c r="S2310" s="153">
        <v>0.20232714988</v>
      </c>
      <c r="T2310" s="153">
        <v>0.32914931944000003</v>
      </c>
      <c r="U2310" s="153">
        <v>0.31529210971999999</v>
      </c>
      <c r="V2310" s="153">
        <v>0.80678836875000004</v>
      </c>
      <c r="W2310" s="153">
        <v>0.66072889894999998</v>
      </c>
      <c r="X2310" s="153">
        <v>0.78320892646000007</v>
      </c>
      <c r="Y2310" s="153">
        <v>0.77004520624999995</v>
      </c>
      <c r="Z2310" s="153">
        <v>2.3222640396999998E-2</v>
      </c>
      <c r="AA2310" s="153">
        <v>2.4011893076000001E-2</v>
      </c>
      <c r="AB2310" s="178">
        <v>-1.7126117600999999</v>
      </c>
      <c r="AC2310" s="177">
        <v>-0.13806979253000001</v>
      </c>
      <c r="AD2310" s="153">
        <v>-1.9577176326E-2</v>
      </c>
      <c r="AE2310" s="153">
        <v>-2.3106232176E-2</v>
      </c>
      <c r="AF2310" s="181">
        <v>1.60188434</v>
      </c>
      <c r="AG2310" s="180">
        <v>454687.78765000001</v>
      </c>
      <c r="AH2310" s="180">
        <v>-88148.896569999997</v>
      </c>
      <c r="AI2310" s="128" t="s">
        <v>46</v>
      </c>
      <c r="AJ2310" s="128" t="s">
        <v>46</v>
      </c>
      <c r="AK2310" s="128" t="s">
        <v>46</v>
      </c>
    </row>
    <row r="2311" spans="1:37" ht="14.75" customHeight="1" x14ac:dyDescent="0.35">
      <c r="A2311" s="8"/>
      <c r="B2311" s="129">
        <v>43280273000140</v>
      </c>
      <c r="C2311" s="125" t="s">
        <v>10220</v>
      </c>
      <c r="D2311" s="122"/>
      <c r="E2311" s="126" t="s">
        <v>8363</v>
      </c>
      <c r="F2311" s="126" t="s">
        <v>114</v>
      </c>
      <c r="G2311" s="126" t="s">
        <v>8361</v>
      </c>
      <c r="H2311" s="127">
        <v>0</v>
      </c>
      <c r="I2311" s="127">
        <v>0</v>
      </c>
      <c r="J2311" s="127">
        <v>0</v>
      </c>
      <c r="K2311" s="126" t="s">
        <v>215</v>
      </c>
      <c r="L2311" s="126" t="s">
        <v>3378</v>
      </c>
      <c r="M2311" s="153">
        <v>0.02</v>
      </c>
      <c r="N2311" s="128" t="s">
        <v>10221</v>
      </c>
      <c r="O2311" s="155">
        <v>44468</v>
      </c>
      <c r="P2311" s="153">
        <v>-3.2600119662999999E-2</v>
      </c>
      <c r="Q2311" s="153">
        <v>-0.12260085294999999</v>
      </c>
      <c r="R2311" s="153">
        <v>-0.32006442755000003</v>
      </c>
      <c r="S2311" s="153">
        <v>-0.39476953288</v>
      </c>
      <c r="T2311" s="153">
        <v>-0.31593573904</v>
      </c>
      <c r="U2311" s="153">
        <v>-2.6722936867999998</v>
      </c>
      <c r="V2311" s="153">
        <v>-1.1831924151</v>
      </c>
      <c r="W2311" s="153">
        <v>-2.4037938221999999</v>
      </c>
      <c r="X2311" s="153">
        <v>-1.5281538944999999</v>
      </c>
      <c r="Y2311" s="153">
        <v>-0.73913201989999999</v>
      </c>
      <c r="Z2311" s="153">
        <v>0.58592393825</v>
      </c>
      <c r="AA2311" s="153">
        <v>0.64901299859999995</v>
      </c>
      <c r="AB2311" s="178">
        <v>-0.48153538062000001</v>
      </c>
      <c r="AC2311" s="177">
        <v>-0.40054666091000002</v>
      </c>
      <c r="AD2311" s="153">
        <v>-0.35362603817999999</v>
      </c>
      <c r="AE2311" s="153">
        <v>-0.86330409997999991</v>
      </c>
      <c r="AF2311" s="181">
        <v>0.19999286999999999</v>
      </c>
      <c r="AG2311" s="180">
        <v>22404.105970000001</v>
      </c>
      <c r="AH2311" s="180">
        <v>0</v>
      </c>
      <c r="AI2311" s="128" t="s">
        <v>46</v>
      </c>
      <c r="AJ2311" s="128" t="s">
        <v>46</v>
      </c>
      <c r="AK2311" s="128" t="s">
        <v>46</v>
      </c>
    </row>
    <row r="2312" spans="1:37" ht="14.75" customHeight="1" x14ac:dyDescent="0.35">
      <c r="A2312" s="8"/>
      <c r="B2312" s="129">
        <v>61362000000126</v>
      </c>
      <c r="C2312" s="125" t="s">
        <v>10222</v>
      </c>
      <c r="D2312" s="122"/>
      <c r="E2312" s="126" t="s">
        <v>8585</v>
      </c>
      <c r="F2312" s="126" t="s">
        <v>114</v>
      </c>
      <c r="G2312" s="126" t="s">
        <v>115</v>
      </c>
      <c r="H2312" s="127" t="s">
        <v>46</v>
      </c>
      <c r="I2312" s="127" t="s">
        <v>46</v>
      </c>
      <c r="J2312" s="127" t="s">
        <v>46</v>
      </c>
      <c r="K2312" s="126" t="s">
        <v>216</v>
      </c>
      <c r="L2312" s="126" t="s">
        <v>223</v>
      </c>
      <c r="M2312" s="153">
        <v>6.3E-3</v>
      </c>
      <c r="N2312" s="128" t="s">
        <v>46</v>
      </c>
      <c r="O2312" s="155">
        <v>44636</v>
      </c>
      <c r="P2312" s="153">
        <v>-3.7020367121999999E-2</v>
      </c>
      <c r="Q2312" s="153">
        <v>-0.39146642245000002</v>
      </c>
      <c r="R2312" s="153">
        <v>-0.43585312995000003</v>
      </c>
      <c r="S2312" s="153">
        <v>-0.14383260116000002</v>
      </c>
      <c r="T2312" s="153">
        <v>0.1243867354</v>
      </c>
      <c r="U2312" s="153">
        <v>-3.0346297609999997</v>
      </c>
      <c r="V2312" s="153">
        <v>-3.7779517080999998</v>
      </c>
      <c r="W2312" s="153">
        <v>-3.2734067611</v>
      </c>
      <c r="X2312" s="153">
        <v>-0.55677637536000002</v>
      </c>
      <c r="Y2312" s="153">
        <v>0.2910029086</v>
      </c>
      <c r="Z2312" s="153">
        <v>0.36812834595999999</v>
      </c>
      <c r="AA2312" s="153">
        <v>0.36041202493999996</v>
      </c>
      <c r="AB2312" s="178">
        <v>-1.3023718070999999</v>
      </c>
      <c r="AC2312" s="177">
        <v>-0.19109828248999999</v>
      </c>
      <c r="AD2312" s="153">
        <v>-0.48896305728</v>
      </c>
      <c r="AE2312" s="153">
        <v>-0.48896305728</v>
      </c>
      <c r="AF2312" s="181">
        <v>2043.6121651000001</v>
      </c>
      <c r="AG2312" s="180">
        <v>23695.470359999999</v>
      </c>
      <c r="AH2312" s="180">
        <v>-1368.4374399999999</v>
      </c>
      <c r="AI2312" s="128" t="s">
        <v>46</v>
      </c>
      <c r="AJ2312" s="128" t="s">
        <v>46</v>
      </c>
      <c r="AK2312" s="128" t="s">
        <v>46</v>
      </c>
    </row>
    <row r="2313" spans="1:37" ht="14.75" customHeight="1" x14ac:dyDescent="0.35">
      <c r="A2313" s="8"/>
      <c r="B2313" s="129">
        <v>42902399000146</v>
      </c>
      <c r="C2313" s="125" t="s">
        <v>10223</v>
      </c>
      <c r="D2313" s="122"/>
      <c r="E2313" s="126" t="s">
        <v>8328</v>
      </c>
      <c r="F2313" s="126" t="s">
        <v>114</v>
      </c>
      <c r="G2313" s="126" t="s">
        <v>115</v>
      </c>
      <c r="H2313" s="127">
        <v>5000</v>
      </c>
      <c r="I2313" s="127">
        <v>5000</v>
      </c>
      <c r="J2313" s="127">
        <v>5000</v>
      </c>
      <c r="K2313" s="126" t="s">
        <v>214</v>
      </c>
      <c r="L2313" s="126" t="s">
        <v>3556</v>
      </c>
      <c r="M2313" s="153">
        <v>6.9999999999999993E-3</v>
      </c>
      <c r="N2313" s="128" t="s">
        <v>7482</v>
      </c>
      <c r="O2313" s="155">
        <v>44816</v>
      </c>
      <c r="P2313" s="153">
        <v>2.3272289664999998E-2</v>
      </c>
      <c r="Q2313" s="153">
        <v>0.40940908413000004</v>
      </c>
      <c r="R2313" s="153">
        <v>0.41627872580999997</v>
      </c>
      <c r="S2313" s="153">
        <v>0.57194461407999997</v>
      </c>
      <c r="T2313" s="153">
        <v>0.80146452483000008</v>
      </c>
      <c r="U2313" s="153">
        <v>1.9076737568</v>
      </c>
      <c r="V2313" s="153">
        <v>3.9511121773000002</v>
      </c>
      <c r="W2313" s="153">
        <v>3.1263962605</v>
      </c>
      <c r="X2313" s="153">
        <v>2.2139990972999999</v>
      </c>
      <c r="Y2313" s="153">
        <v>1.8750271650999999</v>
      </c>
      <c r="Z2313" s="153">
        <v>0.10661301699999999</v>
      </c>
      <c r="AA2313" s="153">
        <v>0.11414022184</v>
      </c>
      <c r="AB2313" s="178">
        <v>2.4208009159000001</v>
      </c>
      <c r="AC2313" s="177">
        <v>0.75319574881999996</v>
      </c>
      <c r="AD2313" s="153">
        <v>-4.2388336961E-2</v>
      </c>
      <c r="AE2313" s="153">
        <v>-9.8018813260999996E-2</v>
      </c>
      <c r="AF2313" s="181">
        <v>1.8108070999999999</v>
      </c>
      <c r="AG2313" s="180">
        <v>1088359.7174</v>
      </c>
      <c r="AH2313" s="180">
        <v>167778.12444000001</v>
      </c>
      <c r="AI2313" s="128" t="s">
        <v>46</v>
      </c>
      <c r="AJ2313" s="128" t="s">
        <v>46</v>
      </c>
      <c r="AK2313" s="128" t="s">
        <v>46</v>
      </c>
    </row>
    <row r="2314" spans="1:37" ht="14.75" customHeight="1" x14ac:dyDescent="0.35">
      <c r="A2314" s="8"/>
      <c r="B2314" s="129">
        <v>47540269000124</v>
      </c>
      <c r="C2314" s="125" t="s">
        <v>10224</v>
      </c>
      <c r="D2314" s="122"/>
      <c r="E2314" s="126" t="s">
        <v>7453</v>
      </c>
      <c r="F2314" s="126" t="s">
        <v>114</v>
      </c>
      <c r="G2314" s="126" t="s">
        <v>115</v>
      </c>
      <c r="H2314" s="127">
        <v>5000</v>
      </c>
      <c r="I2314" s="127">
        <v>5000</v>
      </c>
      <c r="J2314" s="127">
        <v>5000</v>
      </c>
      <c r="K2314" s="126" t="s">
        <v>214</v>
      </c>
      <c r="L2314" s="126" t="s">
        <v>3556</v>
      </c>
      <c r="M2314" s="153">
        <v>4.45E-3</v>
      </c>
      <c r="N2314" s="128" t="s">
        <v>46</v>
      </c>
      <c r="O2314" s="155">
        <v>44909</v>
      </c>
      <c r="P2314" s="153">
        <v>2.3047733151999997E-2</v>
      </c>
      <c r="Q2314" s="153">
        <v>0.40008073434000002</v>
      </c>
      <c r="R2314" s="153">
        <v>0.40676252773999999</v>
      </c>
      <c r="S2314" s="153">
        <v>0.56044306325999993</v>
      </c>
      <c r="T2314" s="153" t="s">
        <v>46</v>
      </c>
      <c r="U2314" s="153">
        <v>1.8892664332000002</v>
      </c>
      <c r="V2314" s="153">
        <v>3.8610864356000003</v>
      </c>
      <c r="W2314" s="153">
        <v>3.0549263432</v>
      </c>
      <c r="X2314" s="153">
        <v>2.169476564</v>
      </c>
      <c r="Y2314" s="153" t="s">
        <v>46</v>
      </c>
      <c r="Z2314" s="153">
        <v>0.1047109626</v>
      </c>
      <c r="AA2314" s="153">
        <v>0.10480861812</v>
      </c>
      <c r="AB2314" s="178">
        <v>2.3815296780000001</v>
      </c>
      <c r="AC2314" s="177">
        <v>0.97390362645999995</v>
      </c>
      <c r="AD2314" s="153">
        <v>-4.2558129721000003E-2</v>
      </c>
      <c r="AE2314" s="153">
        <v>-6.4243636682999997E-2</v>
      </c>
      <c r="AF2314" s="181">
        <v>1.796613</v>
      </c>
      <c r="AG2314" s="180">
        <v>67970.670769999997</v>
      </c>
      <c r="AH2314" s="180">
        <v>13304.960059999999</v>
      </c>
      <c r="AI2314" s="128" t="s">
        <v>46</v>
      </c>
      <c r="AJ2314" s="128" t="s">
        <v>46</v>
      </c>
      <c r="AK2314" s="128" t="s">
        <v>46</v>
      </c>
    </row>
    <row r="2315" spans="1:37" ht="14.75" customHeight="1" x14ac:dyDescent="0.35">
      <c r="A2315" s="8"/>
      <c r="B2315" s="129">
        <v>47545030000147</v>
      </c>
      <c r="C2315" s="125" t="s">
        <v>10225</v>
      </c>
      <c r="D2315" s="122"/>
      <c r="E2315" s="126" t="s">
        <v>7453</v>
      </c>
      <c r="F2315" s="126" t="s">
        <v>114</v>
      </c>
      <c r="G2315" s="126" t="s">
        <v>115</v>
      </c>
      <c r="H2315" s="127">
        <v>5000</v>
      </c>
      <c r="I2315" s="127">
        <v>5000</v>
      </c>
      <c r="J2315" s="127">
        <v>5000</v>
      </c>
      <c r="K2315" s="126" t="s">
        <v>214</v>
      </c>
      <c r="L2315" s="126" t="s">
        <v>3556</v>
      </c>
      <c r="M2315" s="153">
        <v>4.45E-3</v>
      </c>
      <c r="N2315" s="128" t="s">
        <v>46</v>
      </c>
      <c r="O2315" s="155">
        <v>44860</v>
      </c>
      <c r="P2315" s="153">
        <v>2.2906893631E-2</v>
      </c>
      <c r="Q2315" s="153">
        <v>0.40388188645</v>
      </c>
      <c r="R2315" s="153">
        <v>0.41056686663999997</v>
      </c>
      <c r="S2315" s="153">
        <v>0.56329386407000004</v>
      </c>
      <c r="T2315" s="153" t="s">
        <v>46</v>
      </c>
      <c r="U2315" s="153">
        <v>1.8777215504</v>
      </c>
      <c r="V2315" s="153">
        <v>3.8977704735999996</v>
      </c>
      <c r="W2315" s="153">
        <v>3.0834982355</v>
      </c>
      <c r="X2315" s="153">
        <v>2.1805120213999998</v>
      </c>
      <c r="Y2315" s="153" t="s">
        <v>46</v>
      </c>
      <c r="Z2315" s="153">
        <v>0.10494513739</v>
      </c>
      <c r="AA2315" s="153">
        <v>0.11427059047</v>
      </c>
      <c r="AB2315" s="178">
        <v>2.4087447323000002</v>
      </c>
      <c r="AC2315" s="177">
        <v>0.63529009731999997</v>
      </c>
      <c r="AD2315" s="153">
        <v>-4.2475320849999998E-2</v>
      </c>
      <c r="AE2315" s="153">
        <v>-0.10807532203999999</v>
      </c>
      <c r="AF2315" s="181">
        <v>1.7030069999999999</v>
      </c>
      <c r="AG2315" s="180">
        <v>64131.314259999999</v>
      </c>
      <c r="AH2315" s="180">
        <v>11736.97099</v>
      </c>
      <c r="AI2315" s="128" t="s">
        <v>46</v>
      </c>
      <c r="AJ2315" s="128" t="s">
        <v>46</v>
      </c>
      <c r="AK2315" s="128" t="s">
        <v>46</v>
      </c>
    </row>
    <row r="2316" spans="1:37" ht="14.75" customHeight="1" x14ac:dyDescent="0.35">
      <c r="A2316" s="8"/>
      <c r="B2316" s="129">
        <v>24215286000190</v>
      </c>
      <c r="C2316" s="125" t="s">
        <v>10226</v>
      </c>
      <c r="D2316" s="122" t="s">
        <v>3394</v>
      </c>
      <c r="E2316" s="126" t="s">
        <v>8328</v>
      </c>
      <c r="F2316" s="126" t="s">
        <v>114</v>
      </c>
      <c r="G2316" s="126" t="s">
        <v>115</v>
      </c>
      <c r="H2316" s="127">
        <v>5000</v>
      </c>
      <c r="I2316" s="127">
        <v>5000</v>
      </c>
      <c r="J2316" s="127">
        <v>5000</v>
      </c>
      <c r="K2316" s="126" t="s">
        <v>214</v>
      </c>
      <c r="L2316" s="126" t="s">
        <v>3556</v>
      </c>
      <c r="M2316" s="153">
        <v>6.9999999999999993E-3</v>
      </c>
      <c r="N2316" s="128" t="s">
        <v>10227</v>
      </c>
      <c r="O2316" s="155">
        <v>42633</v>
      </c>
      <c r="P2316" s="153">
        <v>2.3040107108000002E-2</v>
      </c>
      <c r="Q2316" s="153">
        <v>0.41215790505</v>
      </c>
      <c r="R2316" s="153">
        <v>0.41890645708000002</v>
      </c>
      <c r="S2316" s="153">
        <v>0.58840248974999998</v>
      </c>
      <c r="T2316" s="153">
        <v>0.85810139136000008</v>
      </c>
      <c r="U2316" s="153">
        <v>1.8886413118999998</v>
      </c>
      <c r="V2316" s="153">
        <v>3.9776404108000003</v>
      </c>
      <c r="W2316" s="153">
        <v>3.1461314251000001</v>
      </c>
      <c r="X2316" s="153">
        <v>2.2777075771000002</v>
      </c>
      <c r="Y2316" s="153">
        <v>2.0075291786</v>
      </c>
      <c r="Z2316" s="153">
        <v>0.10881163012</v>
      </c>
      <c r="AA2316" s="153">
        <v>0.14663290869000001</v>
      </c>
      <c r="AB2316" s="178">
        <v>2.3959552537</v>
      </c>
      <c r="AC2316" s="177">
        <v>0.53310911409999995</v>
      </c>
      <c r="AD2316" s="153">
        <v>-4.3613690865999998E-2</v>
      </c>
      <c r="AE2316" s="153">
        <v>-0.32474231072999998</v>
      </c>
      <c r="AF2316" s="181">
        <v>3.8138527</v>
      </c>
      <c r="AG2316" s="180">
        <v>171162.34846000001</v>
      </c>
      <c r="AH2316" s="180">
        <v>-8257.8643400000001</v>
      </c>
      <c r="AI2316" s="128" t="s">
        <v>46</v>
      </c>
      <c r="AJ2316" s="128" t="s">
        <v>46</v>
      </c>
      <c r="AK2316" s="128" t="s">
        <v>46</v>
      </c>
    </row>
    <row r="2317" spans="1:37" ht="14.75" customHeight="1" x14ac:dyDescent="0.35">
      <c r="A2317" s="8"/>
      <c r="B2317" s="129">
        <v>16617768000149</v>
      </c>
      <c r="C2317" s="125" t="s">
        <v>10228</v>
      </c>
      <c r="D2317" s="122" t="s">
        <v>3394</v>
      </c>
      <c r="E2317" s="126" t="s">
        <v>8328</v>
      </c>
      <c r="F2317" s="126" t="s">
        <v>114</v>
      </c>
      <c r="G2317" s="126" t="s">
        <v>115</v>
      </c>
      <c r="H2317" s="127">
        <v>5000</v>
      </c>
      <c r="I2317" s="127">
        <v>5000</v>
      </c>
      <c r="J2317" s="127">
        <v>5000</v>
      </c>
      <c r="K2317" s="126" t="s">
        <v>214</v>
      </c>
      <c r="L2317" s="126" t="s">
        <v>3556</v>
      </c>
      <c r="M2317" s="153">
        <v>6.9999999999999993E-3</v>
      </c>
      <c r="N2317" s="128" t="s">
        <v>8330</v>
      </c>
      <c r="O2317" s="155">
        <v>41169</v>
      </c>
      <c r="P2317" s="153">
        <v>2.3034559109999998E-2</v>
      </c>
      <c r="Q2317" s="153">
        <v>0.41251708055999997</v>
      </c>
      <c r="R2317" s="153">
        <v>0.41927731579999999</v>
      </c>
      <c r="S2317" s="153">
        <v>0.59131411840000003</v>
      </c>
      <c r="T2317" s="153">
        <v>0.86499120666999996</v>
      </c>
      <c r="U2317" s="153">
        <v>1.888186532</v>
      </c>
      <c r="V2317" s="153">
        <v>3.9811067305000001</v>
      </c>
      <c r="W2317" s="153">
        <v>3.1489167015999997</v>
      </c>
      <c r="X2317" s="153">
        <v>2.2889784992000002</v>
      </c>
      <c r="Y2317" s="153">
        <v>2.0236479093000002</v>
      </c>
      <c r="Z2317" s="153">
        <v>0.10881835301000001</v>
      </c>
      <c r="AA2317" s="153">
        <v>0.13157234450999999</v>
      </c>
      <c r="AB2317" s="178">
        <v>2.3988563090000001</v>
      </c>
      <c r="AC2317" s="177">
        <v>0.54570234819999996</v>
      </c>
      <c r="AD2317" s="153">
        <v>-4.3638208210000001E-2</v>
      </c>
      <c r="AE2317" s="153">
        <v>-0.32483473955999997</v>
      </c>
      <c r="AF2317" s="181">
        <v>7.1411221999999999</v>
      </c>
      <c r="AG2317" s="180">
        <v>192658.47060999999</v>
      </c>
      <c r="AH2317" s="180">
        <v>-15580.60619</v>
      </c>
      <c r="AI2317" s="128" t="s">
        <v>46</v>
      </c>
      <c r="AJ2317" s="128" t="s">
        <v>46</v>
      </c>
      <c r="AK2317" s="128" t="s">
        <v>46</v>
      </c>
    </row>
    <row r="2318" spans="1:37" ht="14.75" customHeight="1" x14ac:dyDescent="0.35">
      <c r="A2318" s="8"/>
      <c r="B2318" s="129">
        <v>15831948000166</v>
      </c>
      <c r="C2318" s="125" t="s">
        <v>10229</v>
      </c>
      <c r="D2318" s="122" t="s">
        <v>3401</v>
      </c>
      <c r="E2318" s="126" t="s">
        <v>8328</v>
      </c>
      <c r="F2318" s="126" t="s">
        <v>114</v>
      </c>
      <c r="G2318" s="126" t="s">
        <v>115</v>
      </c>
      <c r="H2318" s="127" t="s">
        <v>46</v>
      </c>
      <c r="I2318" s="127" t="s">
        <v>46</v>
      </c>
      <c r="J2318" s="127" t="s">
        <v>46</v>
      </c>
      <c r="K2318" s="126" t="s">
        <v>215</v>
      </c>
      <c r="L2318" s="126" t="s">
        <v>7441</v>
      </c>
      <c r="M2318" s="153">
        <v>1.3000000000000001E-2</v>
      </c>
      <c r="N2318" s="128" t="s">
        <v>46</v>
      </c>
      <c r="O2318" s="155">
        <v>41169</v>
      </c>
      <c r="P2318" s="153">
        <v>2.6900672035E-2</v>
      </c>
      <c r="Q2318" s="153">
        <v>0.47597839963999999</v>
      </c>
      <c r="R2318" s="153">
        <v>0.48581301060999998</v>
      </c>
      <c r="S2318" s="153">
        <v>0.68807693638</v>
      </c>
      <c r="T2318" s="153">
        <v>0.99261875691000001</v>
      </c>
      <c r="U2318" s="153">
        <v>2.2050991466999998</v>
      </c>
      <c r="V2318" s="153">
        <v>4.5935572116999994</v>
      </c>
      <c r="W2318" s="153">
        <v>3.6486226305999998</v>
      </c>
      <c r="X2318" s="153">
        <v>2.6635476206999997</v>
      </c>
      <c r="Y2318" s="153">
        <v>2.3222327079</v>
      </c>
      <c r="Z2318" s="153">
        <v>0.1179145108</v>
      </c>
      <c r="AA2318" s="153">
        <v>0.13667197120000002</v>
      </c>
      <c r="AB2318" s="178">
        <v>2.7280108265999998</v>
      </c>
      <c r="AC2318" s="177">
        <v>0.68571616734999996</v>
      </c>
      <c r="AD2318" s="153">
        <v>-4.3339061878000004E-2</v>
      </c>
      <c r="AE2318" s="153">
        <v>-0.32778273401000002</v>
      </c>
      <c r="AF2318" s="181">
        <v>9.1910124</v>
      </c>
      <c r="AG2318" s="180">
        <v>6133051.0811000001</v>
      </c>
      <c r="AH2318" s="180">
        <v>-188237.50537</v>
      </c>
      <c r="AI2318" s="128" t="s">
        <v>46</v>
      </c>
      <c r="AJ2318" s="128" t="s">
        <v>46</v>
      </c>
      <c r="AK2318" s="128" t="s">
        <v>46</v>
      </c>
    </row>
    <row r="2319" spans="1:37" ht="14.75" customHeight="1" x14ac:dyDescent="0.35">
      <c r="A2319" s="8"/>
      <c r="B2319" s="129">
        <v>31341360000180</v>
      </c>
      <c r="C2319" s="125" t="s">
        <v>10230</v>
      </c>
      <c r="D2319" s="122"/>
      <c r="E2319" s="126" t="s">
        <v>2793</v>
      </c>
      <c r="F2319" s="126" t="s">
        <v>114</v>
      </c>
      <c r="G2319" s="126" t="s">
        <v>115</v>
      </c>
      <c r="H2319" s="127">
        <v>5000</v>
      </c>
      <c r="I2319" s="127">
        <v>5000</v>
      </c>
      <c r="J2319" s="127">
        <v>5000</v>
      </c>
      <c r="K2319" s="126" t="s">
        <v>214</v>
      </c>
      <c r="L2319" s="126" t="s">
        <v>3556</v>
      </c>
      <c r="M2319" s="153">
        <v>4.45E-3</v>
      </c>
      <c r="N2319" s="128" t="s">
        <v>46</v>
      </c>
      <c r="O2319" s="155">
        <v>43437</v>
      </c>
      <c r="P2319" s="153">
        <v>2.2928984844999997E-2</v>
      </c>
      <c r="Q2319" s="153">
        <v>0.40881102182000001</v>
      </c>
      <c r="R2319" s="153">
        <v>0.41573087815999998</v>
      </c>
      <c r="S2319" s="153">
        <v>0.57792818046999994</v>
      </c>
      <c r="T2319" s="153">
        <v>0.83906441683999999</v>
      </c>
      <c r="U2319" s="153">
        <v>1.8795324091000001</v>
      </c>
      <c r="V2319" s="153">
        <v>3.9453404166000001</v>
      </c>
      <c r="W2319" s="153">
        <v>3.1222817363000002</v>
      </c>
      <c r="X2319" s="153">
        <v>2.2371614984000003</v>
      </c>
      <c r="Y2319" s="153">
        <v>1.9629921551</v>
      </c>
      <c r="Z2319" s="153">
        <v>0.10796875817</v>
      </c>
      <c r="AA2319" s="153">
        <v>0.15598681673000001</v>
      </c>
      <c r="AB2319" s="178">
        <v>2.3874023986999999</v>
      </c>
      <c r="AC2319" s="177">
        <v>0.51275399323000004</v>
      </c>
      <c r="AD2319" s="153">
        <v>-4.3246482905000001E-2</v>
      </c>
      <c r="AE2319" s="153">
        <v>-0.32466174682999999</v>
      </c>
      <c r="AF2319" s="181">
        <v>27.517427999999999</v>
      </c>
      <c r="AG2319" s="180">
        <v>144054.34654</v>
      </c>
      <c r="AH2319" s="180">
        <v>-4601.8461699999998</v>
      </c>
      <c r="AI2319" s="128" t="s">
        <v>46</v>
      </c>
      <c r="AJ2319" s="128" t="s">
        <v>46</v>
      </c>
      <c r="AK2319" s="128" t="s">
        <v>46</v>
      </c>
    </row>
    <row r="2320" spans="1:37" ht="14.75" customHeight="1" x14ac:dyDescent="0.35">
      <c r="A2320" s="8"/>
      <c r="B2320" s="129">
        <v>42229371000190</v>
      </c>
      <c r="C2320" s="125" t="s">
        <v>10231</v>
      </c>
      <c r="D2320" s="122"/>
      <c r="E2320" s="126" t="s">
        <v>8328</v>
      </c>
      <c r="F2320" s="126" t="s">
        <v>114</v>
      </c>
      <c r="G2320" s="126" t="s">
        <v>115</v>
      </c>
      <c r="H2320" s="127">
        <v>5000</v>
      </c>
      <c r="I2320" s="127">
        <v>5000</v>
      </c>
      <c r="J2320" s="127">
        <v>5000</v>
      </c>
      <c r="K2320" s="126" t="s">
        <v>214</v>
      </c>
      <c r="L2320" s="126" t="s">
        <v>3556</v>
      </c>
      <c r="M2320" s="153">
        <v>6.9999999999999993E-3</v>
      </c>
      <c r="N2320" s="128" t="s">
        <v>3553</v>
      </c>
      <c r="O2320" s="155">
        <v>44580</v>
      </c>
      <c r="P2320" s="153">
        <v>2.3298066139000002E-2</v>
      </c>
      <c r="Q2320" s="153">
        <v>0.41362862849000004</v>
      </c>
      <c r="R2320" s="153">
        <v>0.42040568172999998</v>
      </c>
      <c r="S2320" s="153">
        <v>0.57468685792999996</v>
      </c>
      <c r="T2320" s="153">
        <v>0.82535067577999999</v>
      </c>
      <c r="U2320" s="153">
        <v>1.9097867033</v>
      </c>
      <c r="V2320" s="153">
        <v>3.9918340218999999</v>
      </c>
      <c r="W2320" s="153">
        <v>3.1573911174</v>
      </c>
      <c r="X2320" s="153">
        <v>2.2246143304000001</v>
      </c>
      <c r="Y2320" s="153">
        <v>1.9309088423</v>
      </c>
      <c r="Z2320" s="153">
        <v>0.10810343369</v>
      </c>
      <c r="AA2320" s="153">
        <v>0.11974709711999999</v>
      </c>
      <c r="AB2320" s="178">
        <v>2.4232071749999999</v>
      </c>
      <c r="AC2320" s="177">
        <v>0.74866493879999996</v>
      </c>
      <c r="AD2320" s="153">
        <v>-4.2867830469000001E-2</v>
      </c>
      <c r="AE2320" s="153">
        <v>-9.6947798429999996E-2</v>
      </c>
      <c r="AF2320" s="181">
        <v>2.0676114000000001</v>
      </c>
      <c r="AG2320" s="180">
        <v>295780.52140999999</v>
      </c>
      <c r="AH2320" s="180">
        <v>-6000</v>
      </c>
      <c r="AI2320" s="128" t="s">
        <v>46</v>
      </c>
      <c r="AJ2320" s="128" t="s">
        <v>46</v>
      </c>
      <c r="AK2320" s="128" t="s">
        <v>46</v>
      </c>
    </row>
    <row r="2321" spans="1:37" ht="14.75" customHeight="1" x14ac:dyDescent="0.35">
      <c r="A2321" s="8"/>
      <c r="B2321" s="129">
        <v>31216976000120</v>
      </c>
      <c r="C2321" s="125" t="s">
        <v>10232</v>
      </c>
      <c r="D2321" s="122"/>
      <c r="E2321" s="126" t="s">
        <v>2793</v>
      </c>
      <c r="F2321" s="126" t="s">
        <v>114</v>
      </c>
      <c r="G2321" s="126" t="s">
        <v>115</v>
      </c>
      <c r="H2321" s="127">
        <v>5000</v>
      </c>
      <c r="I2321" s="127">
        <v>5000</v>
      </c>
      <c r="J2321" s="127">
        <v>5000</v>
      </c>
      <c r="K2321" s="126" t="s">
        <v>214</v>
      </c>
      <c r="L2321" s="126" t="s">
        <v>3556</v>
      </c>
      <c r="M2321" s="153">
        <v>4.45E-3</v>
      </c>
      <c r="N2321" s="128" t="s">
        <v>46</v>
      </c>
      <c r="O2321" s="155">
        <v>43434</v>
      </c>
      <c r="P2321" s="153">
        <v>2.2795230581000001E-2</v>
      </c>
      <c r="Q2321" s="153">
        <v>0.40400255684000003</v>
      </c>
      <c r="R2321" s="153">
        <v>0.41128848868000001</v>
      </c>
      <c r="S2321" s="153">
        <v>0.57284576685999999</v>
      </c>
      <c r="T2321" s="153">
        <v>0.8333945034200001</v>
      </c>
      <c r="U2321" s="153">
        <v>1.8685683181999999</v>
      </c>
      <c r="V2321" s="153">
        <v>3.8989350356000001</v>
      </c>
      <c r="W2321" s="153">
        <v>3.0889178650000004</v>
      </c>
      <c r="X2321" s="153">
        <v>2.2174874621000003</v>
      </c>
      <c r="Y2321" s="153">
        <v>1.9497273862</v>
      </c>
      <c r="Z2321" s="153">
        <v>0.10659229424</v>
      </c>
      <c r="AA2321" s="153">
        <v>0.15587972574</v>
      </c>
      <c r="AB2321" s="178">
        <v>2.3794725634999998</v>
      </c>
      <c r="AC2321" s="177">
        <v>0.49551232656999999</v>
      </c>
      <c r="AD2321" s="153">
        <v>-4.2501726484000003E-2</v>
      </c>
      <c r="AE2321" s="153">
        <v>-0.32383951655999998</v>
      </c>
      <c r="AF2321" s="181">
        <v>27.064786000000002</v>
      </c>
      <c r="AG2321" s="180">
        <v>86188.279859999995</v>
      </c>
      <c r="AH2321" s="180">
        <v>-5642.1655700000001</v>
      </c>
      <c r="AI2321" s="128" t="s">
        <v>46</v>
      </c>
      <c r="AJ2321" s="128" t="s">
        <v>46</v>
      </c>
      <c r="AK2321" s="128" t="s">
        <v>46</v>
      </c>
    </row>
    <row r="2322" spans="1:37" ht="14.75" customHeight="1" x14ac:dyDescent="0.35">
      <c r="A2322" s="8"/>
      <c r="B2322" s="129">
        <v>43041918000191</v>
      </c>
      <c r="C2322" s="125" t="s">
        <v>10233</v>
      </c>
      <c r="D2322" s="122"/>
      <c r="E2322" s="126" t="s">
        <v>8328</v>
      </c>
      <c r="F2322" s="126" t="s">
        <v>114</v>
      </c>
      <c r="G2322" s="126" t="s">
        <v>115</v>
      </c>
      <c r="H2322" s="127">
        <v>5000</v>
      </c>
      <c r="I2322" s="127">
        <v>5000</v>
      </c>
      <c r="J2322" s="127">
        <v>5000</v>
      </c>
      <c r="K2322" s="126" t="s">
        <v>214</v>
      </c>
      <c r="L2322" s="126" t="s">
        <v>3556</v>
      </c>
      <c r="M2322" s="153">
        <v>6.9999999999999993E-3</v>
      </c>
      <c r="N2322" s="128" t="s">
        <v>3553</v>
      </c>
      <c r="O2322" s="155">
        <v>44932</v>
      </c>
      <c r="P2322" s="153">
        <v>2.3343291732000001E-2</v>
      </c>
      <c r="Q2322" s="153">
        <v>0.41144813583999995</v>
      </c>
      <c r="R2322" s="153">
        <v>0.41828414777</v>
      </c>
      <c r="S2322" s="153">
        <v>0.57347073283000005</v>
      </c>
      <c r="T2322" s="153" t="s">
        <v>46</v>
      </c>
      <c r="U2322" s="153">
        <v>1.9134939309999999</v>
      </c>
      <c r="V2322" s="153">
        <v>3.9707905927000002</v>
      </c>
      <c r="W2322" s="153">
        <v>3.1414576684000002</v>
      </c>
      <c r="X2322" s="153">
        <v>2.2199067070000003</v>
      </c>
      <c r="Y2322" s="153" t="s">
        <v>46</v>
      </c>
      <c r="Z2322" s="153">
        <v>0.10718479439999999</v>
      </c>
      <c r="AA2322" s="153">
        <v>0.10429161132000001</v>
      </c>
      <c r="AB2322" s="178">
        <v>2.4252613149000002</v>
      </c>
      <c r="AC2322" s="177">
        <v>1.016667327</v>
      </c>
      <c r="AD2322" s="153">
        <v>-4.2502691452000002E-2</v>
      </c>
      <c r="AE2322" s="153">
        <v>-6.4447013457000005E-2</v>
      </c>
      <c r="AF2322" s="181">
        <v>1.7878845999999999</v>
      </c>
      <c r="AG2322" s="180">
        <v>182000.82321999999</v>
      </c>
      <c r="AH2322" s="180">
        <v>-55662.922939999997</v>
      </c>
      <c r="AI2322" s="128" t="s">
        <v>46</v>
      </c>
      <c r="AJ2322" s="128" t="s">
        <v>46</v>
      </c>
      <c r="AK2322" s="128" t="s">
        <v>46</v>
      </c>
    </row>
    <row r="2323" spans="1:37" ht="14.75" customHeight="1" x14ac:dyDescent="0.35">
      <c r="A2323" s="8"/>
      <c r="B2323" s="129">
        <v>41360154000171</v>
      </c>
      <c r="C2323" s="125" t="s">
        <v>10234</v>
      </c>
      <c r="D2323" s="122"/>
      <c r="E2323" s="126" t="s">
        <v>8328</v>
      </c>
      <c r="F2323" s="126" t="s">
        <v>114</v>
      </c>
      <c r="G2323" s="126" t="s">
        <v>115</v>
      </c>
      <c r="H2323" s="127">
        <v>5000</v>
      </c>
      <c r="I2323" s="127">
        <v>5000</v>
      </c>
      <c r="J2323" s="127">
        <v>5000</v>
      </c>
      <c r="K2323" s="126" t="s">
        <v>214</v>
      </c>
      <c r="L2323" s="126" t="s">
        <v>3556</v>
      </c>
      <c r="M2323" s="153">
        <v>6.9999999999999993E-3</v>
      </c>
      <c r="N2323" s="128" t="s">
        <v>7421</v>
      </c>
      <c r="O2323" s="155">
        <v>44349</v>
      </c>
      <c r="P2323" s="153">
        <v>2.3046122661999999E-2</v>
      </c>
      <c r="Q2323" s="153">
        <v>0.41235333953000003</v>
      </c>
      <c r="R2323" s="153">
        <v>0.41915883454000002</v>
      </c>
      <c r="S2323" s="153">
        <v>0.57687510464000002</v>
      </c>
      <c r="T2323" s="153">
        <v>0.83450748335000002</v>
      </c>
      <c r="U2323" s="153">
        <v>1.8891344183000001</v>
      </c>
      <c r="V2323" s="153">
        <v>3.9795265037000003</v>
      </c>
      <c r="W2323" s="153">
        <v>3.1480268666</v>
      </c>
      <c r="X2323" s="153">
        <v>2.2330850392000001</v>
      </c>
      <c r="Y2323" s="153">
        <v>1.9523312039999998</v>
      </c>
      <c r="Z2323" s="153">
        <v>0.10885657915999999</v>
      </c>
      <c r="AA2323" s="153">
        <v>0.13076325521999999</v>
      </c>
      <c r="AB2323" s="178">
        <v>2.3970849653999999</v>
      </c>
      <c r="AC2323" s="177">
        <v>0.42959000682999998</v>
      </c>
      <c r="AD2323" s="153">
        <v>-4.3660117638999997E-2</v>
      </c>
      <c r="AE2323" s="153">
        <v>-0.16018233832000001</v>
      </c>
      <c r="AF2323" s="181">
        <v>1.9608546</v>
      </c>
      <c r="AG2323" s="180">
        <v>392131.13365999999</v>
      </c>
      <c r="AH2323" s="180">
        <v>-4445.7051700000002</v>
      </c>
      <c r="AI2323" s="128" t="s">
        <v>46</v>
      </c>
      <c r="AJ2323" s="128" t="s">
        <v>46</v>
      </c>
      <c r="AK2323" s="128" t="s">
        <v>46</v>
      </c>
    </row>
    <row r="2324" spans="1:37" ht="14.75" customHeight="1" x14ac:dyDescent="0.35">
      <c r="A2324" s="8"/>
      <c r="B2324" s="129">
        <v>17397315000117</v>
      </c>
      <c r="C2324" s="125" t="s">
        <v>10235</v>
      </c>
      <c r="D2324" s="122" t="s">
        <v>3394</v>
      </c>
      <c r="E2324" s="126" t="s">
        <v>8328</v>
      </c>
      <c r="F2324" s="126" t="s">
        <v>114</v>
      </c>
      <c r="G2324" s="126" t="s">
        <v>115</v>
      </c>
      <c r="H2324" s="127">
        <v>5000</v>
      </c>
      <c r="I2324" s="127">
        <v>5000</v>
      </c>
      <c r="J2324" s="127">
        <v>5000</v>
      </c>
      <c r="K2324" s="126" t="s">
        <v>214</v>
      </c>
      <c r="L2324" s="126" t="s">
        <v>3556</v>
      </c>
      <c r="M2324" s="153">
        <v>2.2500000000000003E-3</v>
      </c>
      <c r="N2324" s="128" t="s">
        <v>7488</v>
      </c>
      <c r="O2324" s="155">
        <v>41312</v>
      </c>
      <c r="P2324" s="153">
        <v>2.3553682079999999E-2</v>
      </c>
      <c r="Q2324" s="153">
        <v>0.41745912844000005</v>
      </c>
      <c r="R2324" s="153">
        <v>0.42571685336000004</v>
      </c>
      <c r="S2324" s="153">
        <v>0.60537659615000006</v>
      </c>
      <c r="T2324" s="153">
        <v>0.87762527786000011</v>
      </c>
      <c r="U2324" s="153">
        <v>1.9307400272000002</v>
      </c>
      <c r="V2324" s="153">
        <v>4.0288012890999996</v>
      </c>
      <c r="W2324" s="153">
        <v>3.1972798411999999</v>
      </c>
      <c r="X2324" s="153">
        <v>2.3434143874000002</v>
      </c>
      <c r="Y2324" s="153">
        <v>2.0532053332000002</v>
      </c>
      <c r="Z2324" s="153">
        <v>0.10848210458</v>
      </c>
      <c r="AA2324" s="153">
        <v>0.13255909220000001</v>
      </c>
      <c r="AB2324" s="178">
        <v>2.4587818844</v>
      </c>
      <c r="AC2324" s="177">
        <v>0.49082067663000001</v>
      </c>
      <c r="AD2324" s="153">
        <v>-4.3311394911999999E-2</v>
      </c>
      <c r="AE2324" s="153">
        <v>-0.32302928425999999</v>
      </c>
      <c r="AF2324" s="181">
        <v>6.2777836000000002</v>
      </c>
      <c r="AG2324" s="180">
        <v>18228.31208</v>
      </c>
      <c r="AH2324" s="180">
        <v>147.38381000000001</v>
      </c>
      <c r="AI2324" s="128" t="s">
        <v>46</v>
      </c>
      <c r="AJ2324" s="128" t="s">
        <v>46</v>
      </c>
      <c r="AK2324" s="128" t="s">
        <v>46</v>
      </c>
    </row>
    <row r="2325" spans="1:37" ht="14.75" customHeight="1" x14ac:dyDescent="0.35">
      <c r="A2325" s="8"/>
      <c r="B2325" s="129">
        <v>15334585000153</v>
      </c>
      <c r="C2325" s="125" t="s">
        <v>10236</v>
      </c>
      <c r="D2325" s="122" t="s">
        <v>3401</v>
      </c>
      <c r="E2325" s="126" t="s">
        <v>8328</v>
      </c>
      <c r="F2325" s="126" t="s">
        <v>114</v>
      </c>
      <c r="G2325" s="126" t="s">
        <v>115</v>
      </c>
      <c r="H2325" s="127">
        <v>5000</v>
      </c>
      <c r="I2325" s="127">
        <v>5000</v>
      </c>
      <c r="J2325" s="127">
        <v>5000</v>
      </c>
      <c r="K2325" s="126" t="s">
        <v>214</v>
      </c>
      <c r="L2325" s="126" t="s">
        <v>3556</v>
      </c>
      <c r="M2325" s="153">
        <v>6.9999999999999993E-3</v>
      </c>
      <c r="N2325" s="128" t="s">
        <v>7504</v>
      </c>
      <c r="O2325" s="155">
        <v>41096</v>
      </c>
      <c r="P2325" s="153">
        <v>3.6841659860999999E-2</v>
      </c>
      <c r="Q2325" s="153">
        <v>0.42088690767000003</v>
      </c>
      <c r="R2325" s="153">
        <v>0.34087205384999997</v>
      </c>
      <c r="S2325" s="153">
        <v>0.49024065198</v>
      </c>
      <c r="T2325" s="153">
        <v>0.69205026470000008</v>
      </c>
      <c r="U2325" s="153">
        <v>3.0199807877000002</v>
      </c>
      <c r="V2325" s="153">
        <v>4.0618819919</v>
      </c>
      <c r="W2325" s="153">
        <v>2.5600662448999998</v>
      </c>
      <c r="X2325" s="153">
        <v>1.8977228463</v>
      </c>
      <c r="Y2325" s="153">
        <v>1.6190523794</v>
      </c>
      <c r="Z2325" s="153">
        <v>0.16100739218000001</v>
      </c>
      <c r="AA2325" s="153">
        <v>0.19961995883</v>
      </c>
      <c r="AB2325" s="178">
        <v>1.2383905512</v>
      </c>
      <c r="AC2325" s="177">
        <v>0.28327515713000001</v>
      </c>
      <c r="AD2325" s="153">
        <v>-8.8733003911000002E-2</v>
      </c>
      <c r="AE2325" s="153">
        <v>-0.43631823003999998</v>
      </c>
      <c r="AF2325" s="181">
        <v>5.5722155999999998</v>
      </c>
      <c r="AG2325" s="180">
        <v>162082.96710000001</v>
      </c>
      <c r="AH2325" s="180">
        <v>12800.43382</v>
      </c>
      <c r="AI2325" s="128" t="s">
        <v>46</v>
      </c>
      <c r="AJ2325" s="128" t="s">
        <v>46</v>
      </c>
      <c r="AK2325" s="128" t="s">
        <v>46</v>
      </c>
    </row>
    <row r="2326" spans="1:37" ht="14.75" customHeight="1" x14ac:dyDescent="0.35">
      <c r="A2326" s="8"/>
      <c r="B2326" s="129">
        <v>56125991000193</v>
      </c>
      <c r="C2326" s="125" t="s">
        <v>10237</v>
      </c>
      <c r="D2326" s="122"/>
      <c r="E2326" s="126" t="s">
        <v>8328</v>
      </c>
      <c r="F2326" s="126" t="s">
        <v>114</v>
      </c>
      <c r="G2326" s="126" t="s">
        <v>115</v>
      </c>
      <c r="H2326" s="127" t="s">
        <v>46</v>
      </c>
      <c r="I2326" s="127" t="s">
        <v>46</v>
      </c>
      <c r="J2326" s="127" t="s">
        <v>46</v>
      </c>
      <c r="K2326" s="126" t="s">
        <v>214</v>
      </c>
      <c r="L2326" s="126" t="s">
        <v>3556</v>
      </c>
      <c r="M2326" s="153">
        <v>2.2500000000000003E-3</v>
      </c>
      <c r="N2326" s="128" t="s">
        <v>46</v>
      </c>
      <c r="O2326" s="155">
        <v>45673</v>
      </c>
      <c r="P2326" s="153">
        <v>3.7366133784E-2</v>
      </c>
      <c r="Q2326" s="153" t="s">
        <v>46</v>
      </c>
      <c r="R2326" s="153" t="s">
        <v>46</v>
      </c>
      <c r="S2326" s="153" t="s">
        <v>46</v>
      </c>
      <c r="T2326" s="153" t="s">
        <v>46</v>
      </c>
      <c r="U2326" s="153">
        <v>3.0629729106000001</v>
      </c>
      <c r="V2326" s="153" t="s">
        <v>46</v>
      </c>
      <c r="W2326" s="153" t="s">
        <v>46</v>
      </c>
      <c r="X2326" s="153" t="s">
        <v>46</v>
      </c>
      <c r="Y2326" s="153" t="s">
        <v>46</v>
      </c>
      <c r="Z2326" s="153" t="s">
        <v>46</v>
      </c>
      <c r="AA2326" s="153">
        <v>0.16110662218000002</v>
      </c>
      <c r="AB2326" s="178" t="s">
        <v>46</v>
      </c>
      <c r="AC2326" s="177">
        <v>2.6727078605000001</v>
      </c>
      <c r="AD2326" s="153">
        <v>-6.6368551487999999E-2</v>
      </c>
      <c r="AE2326" s="153">
        <v>-6.6368551487999999E-2</v>
      </c>
      <c r="AF2326" s="181">
        <v>1.4000033999999999</v>
      </c>
      <c r="AG2326" s="180">
        <v>494465.13642</v>
      </c>
      <c r="AH2326" s="180">
        <v>366353.97285000002</v>
      </c>
      <c r="AI2326" s="128" t="s">
        <v>46</v>
      </c>
      <c r="AJ2326" s="128" t="s">
        <v>46</v>
      </c>
      <c r="AK2326" s="128" t="s">
        <v>46</v>
      </c>
    </row>
    <row r="2327" spans="1:37" ht="14.75" customHeight="1" x14ac:dyDescent="0.35">
      <c r="A2327" s="8"/>
      <c r="B2327" s="129">
        <v>35648999000164</v>
      </c>
      <c r="C2327" s="125" t="s">
        <v>10238</v>
      </c>
      <c r="D2327" s="122"/>
      <c r="E2327" s="126" t="s">
        <v>8328</v>
      </c>
      <c r="F2327" s="126" t="s">
        <v>163</v>
      </c>
      <c r="G2327" s="126" t="s">
        <v>3547</v>
      </c>
      <c r="H2327" s="127">
        <v>1000</v>
      </c>
      <c r="I2327" s="127">
        <v>500</v>
      </c>
      <c r="J2327" s="127">
        <v>1000</v>
      </c>
      <c r="K2327" s="126" t="s">
        <v>7484</v>
      </c>
      <c r="L2327" s="126" t="s">
        <v>7498</v>
      </c>
      <c r="M2327" s="153">
        <v>6.0000000000000001E-3</v>
      </c>
      <c r="N2327" s="128" t="s">
        <v>8004</v>
      </c>
      <c r="O2327" s="155">
        <v>43830</v>
      </c>
      <c r="P2327" s="153">
        <v>8.6864498407999997E-3</v>
      </c>
      <c r="Q2327" s="153">
        <v>0.10983136568999999</v>
      </c>
      <c r="R2327" s="153">
        <v>0.13464020201000002</v>
      </c>
      <c r="S2327" s="153">
        <v>0.29943397246999998</v>
      </c>
      <c r="T2327" s="153">
        <v>0.46108534251</v>
      </c>
      <c r="U2327" s="153">
        <v>0.71204478112999992</v>
      </c>
      <c r="V2327" s="153">
        <v>1.0599570534</v>
      </c>
      <c r="W2327" s="153">
        <v>1.0111941782</v>
      </c>
      <c r="X2327" s="153">
        <v>1.1591096907</v>
      </c>
      <c r="Y2327" s="153">
        <v>1.0787096818999999</v>
      </c>
      <c r="Z2327" s="153">
        <v>5.2835557021000002E-3</v>
      </c>
      <c r="AA2327" s="153">
        <v>1.0324615404999999E-2</v>
      </c>
      <c r="AB2327" s="178">
        <v>0.25682571566000001</v>
      </c>
      <c r="AC2327" s="177">
        <v>1.1759633005000001</v>
      </c>
      <c r="AD2327" s="153">
        <v>-4.3796552679000005E-3</v>
      </c>
      <c r="AE2327" s="153">
        <v>-6.1653026636000002E-2</v>
      </c>
      <c r="AF2327" s="181">
        <v>1.7842932</v>
      </c>
      <c r="AG2327" s="180">
        <v>1533594.8718000001</v>
      </c>
      <c r="AH2327" s="180">
        <v>317489.49560000002</v>
      </c>
      <c r="AI2327" s="128" t="s">
        <v>46</v>
      </c>
      <c r="AJ2327" s="128" t="s">
        <v>46</v>
      </c>
      <c r="AK2327" s="128" t="s">
        <v>46</v>
      </c>
    </row>
    <row r="2328" spans="1:37" ht="14.75" customHeight="1" x14ac:dyDescent="0.35">
      <c r="A2328" s="8"/>
      <c r="B2328" s="129">
        <v>53110230000170</v>
      </c>
      <c r="C2328" s="125" t="s">
        <v>10239</v>
      </c>
      <c r="D2328" s="122"/>
      <c r="E2328" s="126" t="s">
        <v>8328</v>
      </c>
      <c r="F2328" s="126" t="s">
        <v>163</v>
      </c>
      <c r="G2328" s="126" t="s">
        <v>3547</v>
      </c>
      <c r="H2328" s="127">
        <v>1</v>
      </c>
      <c r="I2328" s="127">
        <v>1</v>
      </c>
      <c r="J2328" s="127">
        <v>1</v>
      </c>
      <c r="K2328" s="126" t="s">
        <v>214</v>
      </c>
      <c r="L2328" s="126" t="s">
        <v>3554</v>
      </c>
      <c r="M2328" s="153">
        <v>3.0000000000000001E-3</v>
      </c>
      <c r="N2328" s="128" t="s">
        <v>46</v>
      </c>
      <c r="O2328" s="155">
        <v>45414</v>
      </c>
      <c r="P2328" s="153">
        <v>2.8214843803999998E-2</v>
      </c>
      <c r="Q2328" s="153">
        <v>0.14135109171999999</v>
      </c>
      <c r="R2328" s="153">
        <v>0.17015130932999997</v>
      </c>
      <c r="S2328" s="153" t="s">
        <v>46</v>
      </c>
      <c r="T2328" s="153" t="s">
        <v>46</v>
      </c>
      <c r="U2328" s="153">
        <v>2.312824301</v>
      </c>
      <c r="V2328" s="153">
        <v>1.3641466235999999</v>
      </c>
      <c r="W2328" s="153">
        <v>1.2778947955</v>
      </c>
      <c r="X2328" s="153" t="s">
        <v>46</v>
      </c>
      <c r="Y2328" s="153" t="s">
        <v>46</v>
      </c>
      <c r="Z2328" s="153">
        <v>1.538477205E-2</v>
      </c>
      <c r="AA2328" s="153">
        <v>1.3317659178000001E-2</v>
      </c>
      <c r="AB2328" s="178">
        <v>2.1585877502000002</v>
      </c>
      <c r="AC2328" s="177">
        <v>2.4282103395000001</v>
      </c>
      <c r="AD2328" s="153">
        <v>-8.7704819215999996E-3</v>
      </c>
      <c r="AE2328" s="153">
        <v>-8.7704819215999996E-3</v>
      </c>
      <c r="AF2328" s="181">
        <v>1.2351875000000001</v>
      </c>
      <c r="AG2328" s="180">
        <v>80514.919559999995</v>
      </c>
      <c r="AH2328" s="180">
        <v>-7645.0472900000004</v>
      </c>
      <c r="AI2328" s="128" t="s">
        <v>46</v>
      </c>
      <c r="AJ2328" s="128" t="s">
        <v>46</v>
      </c>
      <c r="AK2328" s="128" t="s">
        <v>46</v>
      </c>
    </row>
    <row r="2329" spans="1:37" ht="14.75" customHeight="1" x14ac:dyDescent="0.35">
      <c r="A2329" s="8"/>
      <c r="B2329" s="129">
        <v>57660316000127</v>
      </c>
      <c r="C2329" s="125" t="s">
        <v>10240</v>
      </c>
      <c r="D2329" s="122"/>
      <c r="E2329" s="126" t="s">
        <v>8328</v>
      </c>
      <c r="F2329" s="126" t="s">
        <v>163</v>
      </c>
      <c r="G2329" s="126" t="s">
        <v>3547</v>
      </c>
      <c r="H2329" s="127" t="s">
        <v>46</v>
      </c>
      <c r="I2329" s="127" t="s">
        <v>46</v>
      </c>
      <c r="J2329" s="127" t="s">
        <v>46</v>
      </c>
      <c r="K2329" s="126" t="s">
        <v>7484</v>
      </c>
      <c r="L2329" s="126" t="s">
        <v>7498</v>
      </c>
      <c r="M2329" s="153">
        <v>3.0000000000000001E-3</v>
      </c>
      <c r="N2329" s="128" t="s">
        <v>46</v>
      </c>
      <c r="O2329" s="155">
        <v>45593</v>
      </c>
      <c r="P2329" s="153">
        <v>2.3130727918999998E-2</v>
      </c>
      <c r="Q2329" s="153">
        <v>0.13253065208000001</v>
      </c>
      <c r="R2329" s="153" t="s">
        <v>46</v>
      </c>
      <c r="S2329" s="153" t="s">
        <v>46</v>
      </c>
      <c r="T2329" s="153" t="s">
        <v>46</v>
      </c>
      <c r="U2329" s="153">
        <v>1.8960696718000001</v>
      </c>
      <c r="V2329" s="153">
        <v>1.279022605</v>
      </c>
      <c r="W2329" s="153" t="s">
        <v>46</v>
      </c>
      <c r="X2329" s="153" t="s">
        <v>46</v>
      </c>
      <c r="Y2329" s="153" t="s">
        <v>46</v>
      </c>
      <c r="Z2329" s="153">
        <v>7.8491814332000004E-3</v>
      </c>
      <c r="AA2329" s="153">
        <v>7.8491814332000004E-3</v>
      </c>
      <c r="AB2329" s="178">
        <v>2.3075134902999999</v>
      </c>
      <c r="AC2329" s="177">
        <v>2.3075134902999999</v>
      </c>
      <c r="AD2329" s="153">
        <v>-6.1146795806E-3</v>
      </c>
      <c r="AE2329" s="153">
        <v>-6.1146795806E-3</v>
      </c>
      <c r="AF2329" s="181">
        <v>1.1422079000000001</v>
      </c>
      <c r="AG2329" s="180">
        <v>404769.58821000002</v>
      </c>
      <c r="AH2329" s="180">
        <v>270730.82042</v>
      </c>
      <c r="AI2329" s="128" t="s">
        <v>46</v>
      </c>
      <c r="AJ2329" s="128" t="s">
        <v>46</v>
      </c>
      <c r="AK2329" s="128" t="s">
        <v>46</v>
      </c>
    </row>
    <row r="2330" spans="1:37" ht="14.75" customHeight="1" x14ac:dyDescent="0.35">
      <c r="A2330" s="8"/>
      <c r="B2330" s="129">
        <v>59306031000118</v>
      </c>
      <c r="C2330" s="125" t="s">
        <v>10241</v>
      </c>
      <c r="D2330" s="122"/>
      <c r="E2330" s="126" t="s">
        <v>2793</v>
      </c>
      <c r="F2330" s="126" t="s">
        <v>163</v>
      </c>
      <c r="G2330" s="126" t="s">
        <v>3547</v>
      </c>
      <c r="H2330" s="127" t="s">
        <v>46</v>
      </c>
      <c r="I2330" s="127" t="s">
        <v>46</v>
      </c>
      <c r="J2330" s="127" t="s">
        <v>46</v>
      </c>
      <c r="K2330" s="126" t="s">
        <v>7484</v>
      </c>
      <c r="L2330" s="126" t="s">
        <v>7498</v>
      </c>
      <c r="M2330" s="153">
        <v>2.7000000000000001E-3</v>
      </c>
      <c r="N2330" s="128" t="s">
        <v>46</v>
      </c>
      <c r="O2330" s="155">
        <v>45733</v>
      </c>
      <c r="P2330" s="153">
        <v>2.2846794168999998E-2</v>
      </c>
      <c r="Q2330" s="153" t="s">
        <v>46</v>
      </c>
      <c r="R2330" s="153" t="s">
        <v>46</v>
      </c>
      <c r="S2330" s="153" t="s">
        <v>46</v>
      </c>
      <c r="T2330" s="153" t="s">
        <v>46</v>
      </c>
      <c r="U2330" s="153">
        <v>1.8727950833</v>
      </c>
      <c r="V2330" s="153" t="s">
        <v>46</v>
      </c>
      <c r="W2330" s="153" t="s">
        <v>46</v>
      </c>
      <c r="X2330" s="153" t="s">
        <v>46</v>
      </c>
      <c r="Y2330" s="153" t="s">
        <v>46</v>
      </c>
      <c r="Z2330" s="153" t="s">
        <v>46</v>
      </c>
      <c r="AA2330" s="153">
        <v>7.1979142424999998E-3</v>
      </c>
      <c r="AB2330" s="178" t="s">
        <v>46</v>
      </c>
      <c r="AC2330" s="177">
        <v>5.1422597721000001</v>
      </c>
      <c r="AD2330" s="153">
        <v>-3.1718258431999999E-4</v>
      </c>
      <c r="AE2330" s="153">
        <v>-3.1718258431999999E-4</v>
      </c>
      <c r="AF2330" s="181">
        <v>1.098517</v>
      </c>
      <c r="AG2330" s="180">
        <v>63341.131359999999</v>
      </c>
      <c r="AH2330" s="180">
        <v>60639.477509999997</v>
      </c>
      <c r="AI2330" s="128" t="s">
        <v>46</v>
      </c>
      <c r="AJ2330" s="128" t="s">
        <v>46</v>
      </c>
      <c r="AK2330" s="128" t="s">
        <v>46</v>
      </c>
    </row>
    <row r="2331" spans="1:37" ht="14.75" customHeight="1" x14ac:dyDescent="0.35">
      <c r="A2331" s="8"/>
      <c r="B2331" s="129">
        <v>53109923000142</v>
      </c>
      <c r="C2331" s="125" t="s">
        <v>10242</v>
      </c>
      <c r="D2331" s="122"/>
      <c r="E2331" s="126" t="s">
        <v>8328</v>
      </c>
      <c r="F2331" s="126" t="s">
        <v>163</v>
      </c>
      <c r="G2331" s="126" t="s">
        <v>3547</v>
      </c>
      <c r="H2331" s="127">
        <v>1000</v>
      </c>
      <c r="I2331" s="127">
        <v>500</v>
      </c>
      <c r="J2331" s="127">
        <v>1000</v>
      </c>
      <c r="K2331" s="126" t="s">
        <v>214</v>
      </c>
      <c r="L2331" s="126" t="s">
        <v>3554</v>
      </c>
      <c r="M2331" s="153">
        <v>3.0000000000000001E-3</v>
      </c>
      <c r="N2331" s="128" t="s">
        <v>46</v>
      </c>
      <c r="O2331" s="155">
        <v>45286</v>
      </c>
      <c r="P2331" s="153">
        <v>2.8218813719000001E-2</v>
      </c>
      <c r="Q2331" s="153">
        <v>0.14142899381999999</v>
      </c>
      <c r="R2331" s="153">
        <v>0.17016730450000001</v>
      </c>
      <c r="S2331" s="153" t="s">
        <v>46</v>
      </c>
      <c r="T2331" s="153" t="s">
        <v>46</v>
      </c>
      <c r="U2331" s="153">
        <v>2.3131497223999999</v>
      </c>
      <c r="V2331" s="153">
        <v>1.3648984386999998</v>
      </c>
      <c r="W2331" s="153">
        <v>1.2780149246999999</v>
      </c>
      <c r="X2331" s="153" t="s">
        <v>46</v>
      </c>
      <c r="Y2331" s="153" t="s">
        <v>46</v>
      </c>
      <c r="Z2331" s="153">
        <v>1.5389823283999999E-2</v>
      </c>
      <c r="AA2331" s="153">
        <v>1.2579319120000002E-2</v>
      </c>
      <c r="AB2331" s="178">
        <v>2.1588465987999998</v>
      </c>
      <c r="AC2331" s="177">
        <v>2.7562918658000002</v>
      </c>
      <c r="AD2331" s="153">
        <v>-8.7786806078000001E-3</v>
      </c>
      <c r="AE2331" s="153">
        <v>-8.7786806078000001E-3</v>
      </c>
      <c r="AF2331" s="181">
        <v>1.3001867</v>
      </c>
      <c r="AG2331" s="180">
        <v>121716.61066999999</v>
      </c>
      <c r="AH2331" s="180">
        <v>-8137.4774100000004</v>
      </c>
      <c r="AI2331" s="128" t="s">
        <v>46</v>
      </c>
      <c r="AJ2331" s="128" t="s">
        <v>46</v>
      </c>
      <c r="AK2331" s="128" t="s">
        <v>46</v>
      </c>
    </row>
    <row r="2332" spans="1:37" ht="14.75" customHeight="1" x14ac:dyDescent="0.35">
      <c r="A2332" s="8"/>
      <c r="B2332" s="129">
        <v>35505971000178</v>
      </c>
      <c r="C2332" s="125" t="s">
        <v>10243</v>
      </c>
      <c r="D2332" s="122" t="s">
        <v>3393</v>
      </c>
      <c r="E2332" s="126" t="s">
        <v>8328</v>
      </c>
      <c r="F2332" s="126" t="s">
        <v>163</v>
      </c>
      <c r="G2332" s="126" t="s">
        <v>3547</v>
      </c>
      <c r="H2332" s="127">
        <v>1000</v>
      </c>
      <c r="I2332" s="127">
        <v>500</v>
      </c>
      <c r="J2332" s="127">
        <v>1000</v>
      </c>
      <c r="K2332" s="126" t="s">
        <v>7484</v>
      </c>
      <c r="L2332" s="126" t="s">
        <v>7498</v>
      </c>
      <c r="M2332" s="153">
        <v>6.0000000000000001E-3</v>
      </c>
      <c r="N2332" s="128" t="s">
        <v>7526</v>
      </c>
      <c r="O2332" s="155">
        <v>43817</v>
      </c>
      <c r="P2332" s="153">
        <v>8.6998294428000007E-3</v>
      </c>
      <c r="Q2332" s="153">
        <v>0.10982097617999999</v>
      </c>
      <c r="R2332" s="153">
        <v>0.13466799563000001</v>
      </c>
      <c r="S2332" s="153">
        <v>0.29950734234999998</v>
      </c>
      <c r="T2332" s="153">
        <v>0.46133611596000001</v>
      </c>
      <c r="U2332" s="153">
        <v>0.71314153250000001</v>
      </c>
      <c r="V2332" s="153">
        <v>1.0598567866000002</v>
      </c>
      <c r="W2332" s="153">
        <v>1.0114029179000001</v>
      </c>
      <c r="X2332" s="153">
        <v>1.1593937056999999</v>
      </c>
      <c r="Y2332" s="153">
        <v>1.0792963665999999</v>
      </c>
      <c r="Z2332" s="153">
        <v>5.1064344167E-3</v>
      </c>
      <c r="AA2332" s="153">
        <v>1.2913393789000001E-2</v>
      </c>
      <c r="AB2332" s="178">
        <v>0.27077618681999999</v>
      </c>
      <c r="AC2332" s="177">
        <v>1.1880957979</v>
      </c>
      <c r="AD2332" s="153">
        <v>-4.3717180809000004E-3</v>
      </c>
      <c r="AE2332" s="153">
        <v>-6.1725851626E-2</v>
      </c>
      <c r="AF2332" s="181">
        <v>1.8215505000000001</v>
      </c>
      <c r="AG2332" s="180">
        <v>1514926.3737000001</v>
      </c>
      <c r="AH2332" s="180">
        <v>-754772.51664000005</v>
      </c>
      <c r="AI2332" s="128" t="s">
        <v>46</v>
      </c>
      <c r="AJ2332" s="128" t="s">
        <v>46</v>
      </c>
      <c r="AK2332" s="128" t="s">
        <v>46</v>
      </c>
    </row>
    <row r="2333" spans="1:37" ht="14.75" customHeight="1" x14ac:dyDescent="0.35">
      <c r="A2333" s="8"/>
      <c r="B2333" s="129">
        <v>42431531000189</v>
      </c>
      <c r="C2333" s="125" t="s">
        <v>10244</v>
      </c>
      <c r="D2333" s="122"/>
      <c r="E2333" s="126" t="s">
        <v>2793</v>
      </c>
      <c r="F2333" s="126" t="s">
        <v>163</v>
      </c>
      <c r="G2333" s="126" t="s">
        <v>3547</v>
      </c>
      <c r="H2333" s="127">
        <v>1000</v>
      </c>
      <c r="I2333" s="127">
        <v>500</v>
      </c>
      <c r="J2333" s="127">
        <v>1000</v>
      </c>
      <c r="K2333" s="126" t="s">
        <v>7484</v>
      </c>
      <c r="L2333" s="126" t="s">
        <v>7498</v>
      </c>
      <c r="M2333" s="153">
        <v>1.8E-3</v>
      </c>
      <c r="N2333" s="128" t="s">
        <v>46</v>
      </c>
      <c r="O2333" s="155">
        <v>44438</v>
      </c>
      <c r="P2333" s="153">
        <v>8.6679066917000006E-3</v>
      </c>
      <c r="Q2333" s="153">
        <v>0.10964448647</v>
      </c>
      <c r="R2333" s="153">
        <v>0.13446311195999999</v>
      </c>
      <c r="S2333" s="153">
        <v>0.29817826740000003</v>
      </c>
      <c r="T2333" s="153">
        <v>0.45825205748999998</v>
      </c>
      <c r="U2333" s="153">
        <v>0.71052476400000009</v>
      </c>
      <c r="V2333" s="153">
        <v>1.0581535253000001</v>
      </c>
      <c r="W2333" s="153">
        <v>1.0098641711</v>
      </c>
      <c r="X2333" s="153">
        <v>1.1542488530999999</v>
      </c>
      <c r="Y2333" s="153">
        <v>1.0720812083</v>
      </c>
      <c r="Z2333" s="153">
        <v>5.1117092209000004E-3</v>
      </c>
      <c r="AA2333" s="153">
        <v>6.2026009889E-3</v>
      </c>
      <c r="AB2333" s="178">
        <v>0.23431150509000001</v>
      </c>
      <c r="AC2333" s="177">
        <v>1.4244179922</v>
      </c>
      <c r="AD2333" s="153">
        <v>-4.3832738144999996E-3</v>
      </c>
      <c r="AE2333" s="153">
        <v>-1.3041911854999999E-2</v>
      </c>
      <c r="AF2333" s="181">
        <v>16.482728000000002</v>
      </c>
      <c r="AG2333" s="180">
        <v>363765.78951999999</v>
      </c>
      <c r="AH2333" s="180">
        <v>39154.023800000003</v>
      </c>
      <c r="AI2333" s="128" t="s">
        <v>46</v>
      </c>
      <c r="AJ2333" s="128" t="s">
        <v>46</v>
      </c>
      <c r="AK2333" s="128" t="s">
        <v>46</v>
      </c>
    </row>
    <row r="2334" spans="1:37" ht="14.75" customHeight="1" x14ac:dyDescent="0.35">
      <c r="A2334" s="8"/>
      <c r="B2334" s="129">
        <v>54094978000199</v>
      </c>
      <c r="C2334" s="125" t="s">
        <v>10245</v>
      </c>
      <c r="D2334" s="122"/>
      <c r="E2334" s="126" t="s">
        <v>2793</v>
      </c>
      <c r="F2334" s="126" t="s">
        <v>163</v>
      </c>
      <c r="G2334" s="126" t="s">
        <v>3547</v>
      </c>
      <c r="H2334" s="127">
        <v>1000</v>
      </c>
      <c r="I2334" s="127">
        <v>1000</v>
      </c>
      <c r="J2334" s="127">
        <v>1000</v>
      </c>
      <c r="K2334" s="126" t="s">
        <v>214</v>
      </c>
      <c r="L2334" s="126" t="s">
        <v>3554</v>
      </c>
      <c r="M2334" s="153">
        <v>2.7000000000000001E-3</v>
      </c>
      <c r="N2334" s="128" t="s">
        <v>46</v>
      </c>
      <c r="O2334" s="155">
        <v>45364</v>
      </c>
      <c r="P2334" s="153">
        <v>2.8089560824999998E-2</v>
      </c>
      <c r="Q2334" s="153">
        <v>0.14083249535</v>
      </c>
      <c r="R2334" s="153">
        <v>0.16962014461</v>
      </c>
      <c r="S2334" s="153" t="s">
        <v>46</v>
      </c>
      <c r="T2334" s="153" t="s">
        <v>46</v>
      </c>
      <c r="U2334" s="153">
        <v>2.3025546173999998</v>
      </c>
      <c r="V2334" s="153">
        <v>1.3591417702999999</v>
      </c>
      <c r="W2334" s="153">
        <v>1.2739055659</v>
      </c>
      <c r="X2334" s="153" t="s">
        <v>46</v>
      </c>
      <c r="Y2334" s="153" t="s">
        <v>46</v>
      </c>
      <c r="Z2334" s="153">
        <v>1.5248267407000001E-2</v>
      </c>
      <c r="AA2334" s="153">
        <v>1.2720351276999999E-2</v>
      </c>
      <c r="AB2334" s="178">
        <v>2.1467980398000002</v>
      </c>
      <c r="AC2334" s="177">
        <v>2.4241139581</v>
      </c>
      <c r="AD2334" s="153">
        <v>-8.6848174953999997E-3</v>
      </c>
      <c r="AE2334" s="153">
        <v>-8.6848174953999997E-3</v>
      </c>
      <c r="AF2334" s="181">
        <v>1.254772</v>
      </c>
      <c r="AG2334" s="180">
        <v>51538.3747</v>
      </c>
      <c r="AH2334" s="180">
        <v>-3555.8820300000002</v>
      </c>
      <c r="AI2334" s="128" t="s">
        <v>46</v>
      </c>
      <c r="AJ2334" s="128" t="s">
        <v>46</v>
      </c>
      <c r="AK2334" s="128" t="s">
        <v>46</v>
      </c>
    </row>
    <row r="2335" spans="1:37" ht="14.75" customHeight="1" x14ac:dyDescent="0.35">
      <c r="A2335" s="8"/>
      <c r="B2335" s="129">
        <v>41409892000166</v>
      </c>
      <c r="C2335" s="125" t="s">
        <v>10246</v>
      </c>
      <c r="D2335" s="122"/>
      <c r="E2335" s="126" t="s">
        <v>8918</v>
      </c>
      <c r="F2335" s="126" t="s">
        <v>114</v>
      </c>
      <c r="G2335" s="126" t="s">
        <v>7496</v>
      </c>
      <c r="H2335" s="127" t="s">
        <v>46</v>
      </c>
      <c r="I2335" s="127" t="s">
        <v>46</v>
      </c>
      <c r="J2335" s="127" t="s">
        <v>46</v>
      </c>
      <c r="K2335" s="126" t="s">
        <v>7497</v>
      </c>
      <c r="L2335" s="126" t="s">
        <v>7498</v>
      </c>
      <c r="M2335" s="153">
        <v>0.02</v>
      </c>
      <c r="N2335" s="128" t="s">
        <v>7647</v>
      </c>
      <c r="O2335" s="155">
        <v>44483</v>
      </c>
      <c r="P2335" s="153">
        <v>2.6279712090000001E-2</v>
      </c>
      <c r="Q2335" s="153">
        <v>0.35633696311999996</v>
      </c>
      <c r="R2335" s="153">
        <v>0.11684217932999999</v>
      </c>
      <c r="S2335" s="153">
        <v>0.20048865400000002</v>
      </c>
      <c r="T2335" s="153">
        <v>0.44278976947999998</v>
      </c>
      <c r="U2335" s="153">
        <v>2.1541978814</v>
      </c>
      <c r="V2335" s="153">
        <v>3.4389254386000001</v>
      </c>
      <c r="W2335" s="153">
        <v>0.87752491273999988</v>
      </c>
      <c r="X2335" s="153">
        <v>0.77609210411000007</v>
      </c>
      <c r="Y2335" s="153">
        <v>1.035907168</v>
      </c>
      <c r="Z2335" s="153">
        <v>0.20674933766999998</v>
      </c>
      <c r="AA2335" s="153">
        <v>0.20323743108999998</v>
      </c>
      <c r="AB2335" s="178">
        <v>3.3122617399E-2</v>
      </c>
      <c r="AC2335" s="177">
        <v>-0.23525017834</v>
      </c>
      <c r="AD2335" s="153">
        <v>-0.19608873227000001</v>
      </c>
      <c r="AE2335" s="153">
        <v>-0.29421429074</v>
      </c>
      <c r="AF2335" s="181">
        <v>120.0488654</v>
      </c>
      <c r="AG2335" s="180">
        <v>106650.73849</v>
      </c>
      <c r="AH2335" s="180">
        <v>-10747.054539999999</v>
      </c>
      <c r="AI2335" s="128" t="s">
        <v>46</v>
      </c>
      <c r="AJ2335" s="128" t="s">
        <v>46</v>
      </c>
      <c r="AK2335" s="128" t="s">
        <v>46</v>
      </c>
    </row>
    <row r="2336" spans="1:37" ht="14.75" customHeight="1" x14ac:dyDescent="0.35">
      <c r="A2336" s="8"/>
      <c r="B2336" s="129">
        <v>32921808000106</v>
      </c>
      <c r="C2336" s="125" t="s">
        <v>10247</v>
      </c>
      <c r="D2336" s="122"/>
      <c r="E2336" s="126" t="s">
        <v>2793</v>
      </c>
      <c r="F2336" s="126" t="s">
        <v>114</v>
      </c>
      <c r="G2336" s="126" t="s">
        <v>115</v>
      </c>
      <c r="H2336" s="127">
        <v>50000</v>
      </c>
      <c r="I2336" s="127">
        <v>10000</v>
      </c>
      <c r="J2336" s="127">
        <v>10000</v>
      </c>
      <c r="K2336" s="126" t="s">
        <v>222</v>
      </c>
      <c r="L2336" s="126" t="s">
        <v>221</v>
      </c>
      <c r="M2336" s="153">
        <v>8.6999999999999994E-3</v>
      </c>
      <c r="N2336" s="128" t="s">
        <v>46</v>
      </c>
      <c r="O2336" s="155">
        <v>43677</v>
      </c>
      <c r="P2336" s="153">
        <v>2.2386891891000002E-2</v>
      </c>
      <c r="Q2336" s="153">
        <v>0.33489489191999999</v>
      </c>
      <c r="R2336" s="153">
        <v>0.10543950421999999</v>
      </c>
      <c r="S2336" s="153">
        <v>0.18343524908</v>
      </c>
      <c r="T2336" s="153">
        <v>0.40154698097999997</v>
      </c>
      <c r="U2336" s="153">
        <v>1.8350960207</v>
      </c>
      <c r="V2336" s="153">
        <v>3.2319929793000002</v>
      </c>
      <c r="W2336" s="153">
        <v>0.79188690476000001</v>
      </c>
      <c r="X2336" s="153">
        <v>0.7100783290299999</v>
      </c>
      <c r="Y2336" s="153">
        <v>0.93941961754000003</v>
      </c>
      <c r="Z2336" s="153">
        <v>0.19829910362</v>
      </c>
      <c r="AA2336" s="153">
        <v>0.25731692843000004</v>
      </c>
      <c r="AB2336" s="178">
        <v>-2.6066304955000001E-2</v>
      </c>
      <c r="AC2336" s="177">
        <v>-4.5257584755E-3</v>
      </c>
      <c r="AD2336" s="153">
        <v>-0.19018454407999999</v>
      </c>
      <c r="AE2336" s="153">
        <v>-0.48607783843999997</v>
      </c>
      <c r="AF2336" s="181">
        <v>13.837706000000001</v>
      </c>
      <c r="AG2336" s="180">
        <v>295365.77821000002</v>
      </c>
      <c r="AH2336" s="180">
        <v>-43569.55717</v>
      </c>
      <c r="AI2336" s="128" t="s">
        <v>46</v>
      </c>
      <c r="AJ2336" s="128" t="s">
        <v>46</v>
      </c>
      <c r="AK2336" s="128" t="s">
        <v>46</v>
      </c>
    </row>
    <row r="2337" spans="1:37" ht="14.75" customHeight="1" x14ac:dyDescent="0.35">
      <c r="A2337" s="8"/>
      <c r="B2337" s="129">
        <v>31217053000192</v>
      </c>
      <c r="C2337" s="125" t="s">
        <v>10248</v>
      </c>
      <c r="D2337" s="122"/>
      <c r="E2337" s="126" t="s">
        <v>2793</v>
      </c>
      <c r="F2337" s="126" t="s">
        <v>163</v>
      </c>
      <c r="G2337" s="126" t="s">
        <v>3566</v>
      </c>
      <c r="H2337" s="127">
        <v>100</v>
      </c>
      <c r="I2337" s="127">
        <v>1</v>
      </c>
      <c r="J2337" s="127">
        <v>100</v>
      </c>
      <c r="K2337" s="126" t="s">
        <v>215</v>
      </c>
      <c r="L2337" s="126" t="s">
        <v>215</v>
      </c>
      <c r="M2337" s="153">
        <v>1.2999999999999999E-3</v>
      </c>
      <c r="N2337" s="128" t="s">
        <v>46</v>
      </c>
      <c r="O2337" s="155">
        <v>43390</v>
      </c>
      <c r="P2337" s="153">
        <v>1.2169334558999999E-2</v>
      </c>
      <c r="Q2337" s="153">
        <v>0.10406924628</v>
      </c>
      <c r="R2337" s="153">
        <v>0.13346749777</v>
      </c>
      <c r="S2337" s="153">
        <v>0.26079468889000001</v>
      </c>
      <c r="T2337" s="153">
        <v>0.43216364622000003</v>
      </c>
      <c r="U2337" s="153">
        <v>0.99754345232999997</v>
      </c>
      <c r="V2337" s="153">
        <v>1.0043481745</v>
      </c>
      <c r="W2337" s="153">
        <v>1.0023867664999999</v>
      </c>
      <c r="X2337" s="153">
        <v>1.0095369229</v>
      </c>
      <c r="Y2337" s="153">
        <v>1.0110473406</v>
      </c>
      <c r="Z2337" s="153">
        <v>9.5586289835E-4</v>
      </c>
      <c r="AA2337" s="153">
        <v>2.8765317753000003E-3</v>
      </c>
      <c r="AB2337" s="178">
        <v>0.59298801597999995</v>
      </c>
      <c r="AC2337" s="177">
        <v>0.44569921626999998</v>
      </c>
      <c r="AD2337" s="153">
        <v>0</v>
      </c>
      <c r="AE2337" s="153">
        <v>-4.4342515331000001E-3</v>
      </c>
      <c r="AF2337" s="181">
        <v>17.962871</v>
      </c>
      <c r="AG2337" s="180">
        <v>2448324.6647000001</v>
      </c>
      <c r="AH2337" s="180">
        <v>-180191.93710000001</v>
      </c>
      <c r="AI2337" s="128" t="s">
        <v>46</v>
      </c>
      <c r="AJ2337" s="128" t="s">
        <v>46</v>
      </c>
      <c r="AK2337" s="128" t="s">
        <v>46</v>
      </c>
    </row>
    <row r="2338" spans="1:37" ht="14.75" customHeight="1" x14ac:dyDescent="0.35">
      <c r="A2338" s="8"/>
      <c r="B2338" s="129">
        <v>12282747000169</v>
      </c>
      <c r="C2338" s="125" t="s">
        <v>10249</v>
      </c>
      <c r="D2338" s="122" t="s">
        <v>3394</v>
      </c>
      <c r="E2338" s="126" t="s">
        <v>9058</v>
      </c>
      <c r="F2338" s="126" t="s">
        <v>114</v>
      </c>
      <c r="G2338" s="126" t="s">
        <v>4919</v>
      </c>
      <c r="H2338" s="127">
        <v>50000</v>
      </c>
      <c r="I2338" s="127">
        <v>10000</v>
      </c>
      <c r="J2338" s="127">
        <v>50000</v>
      </c>
      <c r="K2338" s="126" t="s">
        <v>214</v>
      </c>
      <c r="L2338" s="126" t="s">
        <v>3556</v>
      </c>
      <c r="M2338" s="153">
        <v>0.02</v>
      </c>
      <c r="N2338" s="128" t="s">
        <v>7488</v>
      </c>
      <c r="O2338" s="155">
        <v>40451</v>
      </c>
      <c r="P2338" s="153">
        <v>4.2381478913999994E-2</v>
      </c>
      <c r="Q2338" s="153">
        <v>0.23289484838999999</v>
      </c>
      <c r="R2338" s="153">
        <v>0.20426530656</v>
      </c>
      <c r="S2338" s="153">
        <v>0.33969455115000002</v>
      </c>
      <c r="T2338" s="153">
        <v>0.36115892347</v>
      </c>
      <c r="U2338" s="153">
        <v>3.4740902705000001</v>
      </c>
      <c r="V2338" s="153">
        <v>2.2476142010000002</v>
      </c>
      <c r="W2338" s="153">
        <v>1.5341026360000001</v>
      </c>
      <c r="X2338" s="153">
        <v>1.3149584961</v>
      </c>
      <c r="Y2338" s="153">
        <v>0.8449317111800001</v>
      </c>
      <c r="Z2338" s="153">
        <v>0.13207768511999998</v>
      </c>
      <c r="AA2338" s="153">
        <v>0.15569668311999998</v>
      </c>
      <c r="AB2338" s="178">
        <v>0.54721137782999996</v>
      </c>
      <c r="AC2338" s="177">
        <v>7.0806392457999995E-2</v>
      </c>
      <c r="AD2338" s="153">
        <v>-6.4650671383E-2</v>
      </c>
      <c r="AE2338" s="153">
        <v>-0.37538549885</v>
      </c>
      <c r="AF2338" s="181">
        <v>391.31730594999999</v>
      </c>
      <c r="AG2338" s="180">
        <v>178317.64624</v>
      </c>
      <c r="AH2338" s="180">
        <v>1781.1443999999999</v>
      </c>
      <c r="AI2338" s="128" t="s">
        <v>46</v>
      </c>
      <c r="AJ2338" s="128" t="s">
        <v>46</v>
      </c>
      <c r="AK2338" s="128" t="s">
        <v>46</v>
      </c>
    </row>
    <row r="2339" spans="1:37" ht="14.75" customHeight="1" x14ac:dyDescent="0.35">
      <c r="A2339" s="8"/>
      <c r="B2339" s="129">
        <v>17164804000129</v>
      </c>
      <c r="C2339" s="125" t="s">
        <v>10250</v>
      </c>
      <c r="D2339" s="122" t="s">
        <v>3393</v>
      </c>
      <c r="E2339" s="126" t="s">
        <v>9058</v>
      </c>
      <c r="F2339" s="126" t="s">
        <v>114</v>
      </c>
      <c r="G2339" s="126" t="s">
        <v>4919</v>
      </c>
      <c r="H2339" s="127">
        <v>50000</v>
      </c>
      <c r="I2339" s="127">
        <v>10000</v>
      </c>
      <c r="J2339" s="127">
        <v>50000</v>
      </c>
      <c r="K2339" s="126" t="s">
        <v>214</v>
      </c>
      <c r="L2339" s="126" t="s">
        <v>3556</v>
      </c>
      <c r="M2339" s="153">
        <v>0.02</v>
      </c>
      <c r="N2339" s="128" t="s">
        <v>8439</v>
      </c>
      <c r="O2339" s="155">
        <v>41269</v>
      </c>
      <c r="P2339" s="153">
        <v>4.3683297316E-2</v>
      </c>
      <c r="Q2339" s="153">
        <v>0.21846696024000001</v>
      </c>
      <c r="R2339" s="153">
        <v>0.18323763575000002</v>
      </c>
      <c r="S2339" s="153">
        <v>0.26838569714999999</v>
      </c>
      <c r="T2339" s="153">
        <v>0.34275898128999999</v>
      </c>
      <c r="U2339" s="153">
        <v>3.5808027958999999</v>
      </c>
      <c r="V2339" s="153">
        <v>2.1083739965000001</v>
      </c>
      <c r="W2339" s="153">
        <v>1.3761776033000002</v>
      </c>
      <c r="X2339" s="153">
        <v>1.0389217357</v>
      </c>
      <c r="Y2339" s="153">
        <v>0.80188502557000008</v>
      </c>
      <c r="Z2339" s="153">
        <v>0.13707423564999999</v>
      </c>
      <c r="AA2339" s="153">
        <v>0.20001860254000001</v>
      </c>
      <c r="AB2339" s="178">
        <v>0.39532860262000002</v>
      </c>
      <c r="AC2339" s="177">
        <v>9.8355144079000003E-3</v>
      </c>
      <c r="AD2339" s="153">
        <v>-8.1463476271000007E-2</v>
      </c>
      <c r="AE2339" s="153">
        <v>-0.44082334838000004</v>
      </c>
      <c r="AF2339" s="181">
        <v>256.25652715000001</v>
      </c>
      <c r="AG2339" s="180">
        <v>80046.325830000002</v>
      </c>
      <c r="AH2339" s="180">
        <v>18.765540000000001</v>
      </c>
      <c r="AI2339" s="128" t="s">
        <v>46</v>
      </c>
      <c r="AJ2339" s="128" t="s">
        <v>46</v>
      </c>
      <c r="AK2339" s="128" t="s">
        <v>46</v>
      </c>
    </row>
    <row r="2340" spans="1:37" ht="14.75" customHeight="1" x14ac:dyDescent="0.35">
      <c r="A2340" s="8"/>
      <c r="B2340" s="129">
        <v>44933162000158</v>
      </c>
      <c r="C2340" s="125" t="s">
        <v>10251</v>
      </c>
      <c r="D2340" s="122"/>
      <c r="E2340" s="126" t="s">
        <v>10252</v>
      </c>
      <c r="F2340" s="126" t="s">
        <v>163</v>
      </c>
      <c r="G2340" s="126" t="s">
        <v>3566</v>
      </c>
      <c r="H2340" s="127">
        <v>1000</v>
      </c>
      <c r="I2340" s="127">
        <v>100</v>
      </c>
      <c r="J2340" s="127">
        <v>1000</v>
      </c>
      <c r="K2340" s="126" t="s">
        <v>215</v>
      </c>
      <c r="L2340" s="126" t="s">
        <v>215</v>
      </c>
      <c r="M2340" s="153">
        <v>3.8500000000000001E-3</v>
      </c>
      <c r="N2340" s="128" t="s">
        <v>46</v>
      </c>
      <c r="O2340" s="155">
        <v>44713</v>
      </c>
      <c r="P2340" s="153">
        <v>1.174053588E-2</v>
      </c>
      <c r="Q2340" s="153">
        <v>0.10157394437</v>
      </c>
      <c r="R2340" s="153">
        <v>0.12879665813000002</v>
      </c>
      <c r="S2340" s="153">
        <v>0.25409673712000003</v>
      </c>
      <c r="T2340" s="153">
        <v>0.43021889358999998</v>
      </c>
      <c r="U2340" s="153">
        <v>0.96239401067000008</v>
      </c>
      <c r="V2340" s="153">
        <v>0.98026659414999995</v>
      </c>
      <c r="W2340" s="153">
        <v>0.96730715592999994</v>
      </c>
      <c r="X2340" s="153">
        <v>0.98360913410999995</v>
      </c>
      <c r="Y2340" s="153">
        <v>1.0064975895999999</v>
      </c>
      <c r="Z2340" s="153">
        <v>2.0611800297E-3</v>
      </c>
      <c r="AA2340" s="153">
        <v>2.5535047956000002E-3</v>
      </c>
      <c r="AB2340" s="178">
        <v>-2.0269256213000002</v>
      </c>
      <c r="AC2340" s="177">
        <v>0.35903859138999999</v>
      </c>
      <c r="AD2340" s="153">
        <v>0</v>
      </c>
      <c r="AE2340" s="153">
        <v>-3.5563260885000003E-4</v>
      </c>
      <c r="AF2340" s="181">
        <v>149.3263197</v>
      </c>
      <c r="AG2340" s="180">
        <v>109204.68597999999</v>
      </c>
      <c r="AH2340" s="180">
        <v>12544.007030000001</v>
      </c>
      <c r="AI2340" s="128" t="s">
        <v>46</v>
      </c>
      <c r="AJ2340" s="128" t="s">
        <v>46</v>
      </c>
      <c r="AK2340" s="128" t="s">
        <v>46</v>
      </c>
    </row>
    <row r="2341" spans="1:37" ht="14.75" customHeight="1" x14ac:dyDescent="0.35">
      <c r="A2341" s="8"/>
      <c r="B2341" s="129">
        <v>17301119000105</v>
      </c>
      <c r="C2341" s="125" t="s">
        <v>10253</v>
      </c>
      <c r="D2341" s="122" t="s">
        <v>3394</v>
      </c>
      <c r="E2341" s="126" t="s">
        <v>651</v>
      </c>
      <c r="F2341" s="126" t="s">
        <v>114</v>
      </c>
      <c r="G2341" s="126" t="s">
        <v>115</v>
      </c>
      <c r="H2341" s="127">
        <v>30000</v>
      </c>
      <c r="I2341" s="127">
        <v>5000</v>
      </c>
      <c r="J2341" s="127">
        <v>30000</v>
      </c>
      <c r="K2341" s="126" t="s">
        <v>214</v>
      </c>
      <c r="L2341" s="126" t="s">
        <v>3556</v>
      </c>
      <c r="M2341" s="153">
        <v>1.8500000000000003E-2</v>
      </c>
      <c r="N2341" s="128" t="s">
        <v>10254</v>
      </c>
      <c r="O2341" s="155">
        <v>41338</v>
      </c>
      <c r="P2341" s="153">
        <v>4.9993325773999994E-2</v>
      </c>
      <c r="Q2341" s="153">
        <v>0.37259797485000001</v>
      </c>
      <c r="R2341" s="153">
        <v>0.15623202624999999</v>
      </c>
      <c r="S2341" s="153">
        <v>0.21472502633000001</v>
      </c>
      <c r="T2341" s="153">
        <v>0.21638993436000001</v>
      </c>
      <c r="U2341" s="153">
        <v>4.0980478057000003</v>
      </c>
      <c r="V2341" s="153">
        <v>3.5958566937000001</v>
      </c>
      <c r="W2341" s="153">
        <v>1.1733561969999999</v>
      </c>
      <c r="X2341" s="153">
        <v>0.83120113864</v>
      </c>
      <c r="Y2341" s="153">
        <v>0.50624449693000007</v>
      </c>
      <c r="Z2341" s="153">
        <v>0.18308227401999999</v>
      </c>
      <c r="AA2341" s="153">
        <v>0.21419311805999999</v>
      </c>
      <c r="AB2341" s="178">
        <v>0.20603139911000001</v>
      </c>
      <c r="AC2341" s="177">
        <v>0.10323271435</v>
      </c>
      <c r="AD2341" s="153">
        <v>-0.16982596718000001</v>
      </c>
      <c r="AE2341" s="153">
        <v>-0.47448518698000003</v>
      </c>
      <c r="AF2341" s="181">
        <v>3.08065232</v>
      </c>
      <c r="AG2341" s="180">
        <v>73265.87</v>
      </c>
      <c r="AH2341" s="180">
        <v>2704.6056400000002</v>
      </c>
      <c r="AI2341" s="128" t="s">
        <v>46</v>
      </c>
      <c r="AJ2341" s="128" t="s">
        <v>46</v>
      </c>
      <c r="AK2341" s="128" t="s">
        <v>46</v>
      </c>
    </row>
    <row r="2342" spans="1:37" ht="14.75" customHeight="1" x14ac:dyDescent="0.35">
      <c r="A2342" s="8"/>
      <c r="B2342" s="129">
        <v>11225767000135</v>
      </c>
      <c r="C2342" s="125" t="s">
        <v>10255</v>
      </c>
      <c r="D2342" s="122" t="s">
        <v>3393</v>
      </c>
      <c r="E2342" s="126" t="s">
        <v>651</v>
      </c>
      <c r="F2342" s="126" t="s">
        <v>114</v>
      </c>
      <c r="G2342" s="126" t="s">
        <v>115</v>
      </c>
      <c r="H2342" s="127">
        <v>30000</v>
      </c>
      <c r="I2342" s="127">
        <v>5000</v>
      </c>
      <c r="J2342" s="127">
        <v>30000</v>
      </c>
      <c r="K2342" s="126" t="s">
        <v>7615</v>
      </c>
      <c r="L2342" s="126" t="s">
        <v>7525</v>
      </c>
      <c r="M2342" s="153">
        <v>1.8500000000000003E-2</v>
      </c>
      <c r="N2342" s="128" t="s">
        <v>7616</v>
      </c>
      <c r="O2342" s="155">
        <v>40142</v>
      </c>
      <c r="P2342" s="153">
        <v>4.6984306517000002E-2</v>
      </c>
      <c r="Q2342" s="153">
        <v>0.36374368951999997</v>
      </c>
      <c r="R2342" s="153">
        <v>0.14524224559000001</v>
      </c>
      <c r="S2342" s="153">
        <v>0.20545166305999998</v>
      </c>
      <c r="T2342" s="153">
        <v>0.17990479717999999</v>
      </c>
      <c r="U2342" s="153">
        <v>3.8513927856999999</v>
      </c>
      <c r="V2342" s="153">
        <v>3.5104060383000002</v>
      </c>
      <c r="W2342" s="153">
        <v>1.0908191682999999</v>
      </c>
      <c r="X2342" s="153">
        <v>0.79530392515000004</v>
      </c>
      <c r="Y2342" s="153">
        <v>0.42088747709000002</v>
      </c>
      <c r="Z2342" s="153">
        <v>0.18564212347</v>
      </c>
      <c r="AA2342" s="153">
        <v>0.20560340962000001</v>
      </c>
      <c r="AB2342" s="178">
        <v>0.15244176210999999</v>
      </c>
      <c r="AC2342" s="177">
        <v>7.7457409909999997E-2</v>
      </c>
      <c r="AD2342" s="153">
        <v>-0.17302514983999998</v>
      </c>
      <c r="AE2342" s="153">
        <v>-0.47941932174999996</v>
      </c>
      <c r="AF2342" s="181">
        <v>3.9496636999999999</v>
      </c>
      <c r="AG2342" s="180">
        <v>22342.960790000001</v>
      </c>
      <c r="AH2342" s="180">
        <v>-9140.1078799999996</v>
      </c>
      <c r="AI2342" s="128" t="s">
        <v>46</v>
      </c>
      <c r="AJ2342" s="128" t="s">
        <v>46</v>
      </c>
      <c r="AK2342" s="128" t="s">
        <v>46</v>
      </c>
    </row>
    <row r="2343" spans="1:37" ht="14.75" customHeight="1" x14ac:dyDescent="0.35">
      <c r="A2343" s="8"/>
      <c r="B2343" s="129">
        <v>32990051000102</v>
      </c>
      <c r="C2343" s="125" t="s">
        <v>10256</v>
      </c>
      <c r="D2343" s="122"/>
      <c r="E2343" s="126" t="s">
        <v>515</v>
      </c>
      <c r="F2343" s="126" t="s">
        <v>163</v>
      </c>
      <c r="G2343" s="126" t="s">
        <v>3547</v>
      </c>
      <c r="H2343" s="127" t="s">
        <v>46</v>
      </c>
      <c r="I2343" s="127" t="s">
        <v>46</v>
      </c>
      <c r="J2343" s="127" t="s">
        <v>46</v>
      </c>
      <c r="K2343" s="126" t="s">
        <v>3396</v>
      </c>
      <c r="L2343" s="126" t="s">
        <v>3397</v>
      </c>
      <c r="M2343" s="153">
        <v>8.0000000000000002E-3</v>
      </c>
      <c r="N2343" s="128" t="s">
        <v>46</v>
      </c>
      <c r="O2343" s="155">
        <v>45821</v>
      </c>
      <c r="P2343" s="153" t="s">
        <v>46</v>
      </c>
      <c r="Q2343" s="153" t="s">
        <v>46</v>
      </c>
      <c r="R2343" s="153" t="s">
        <v>46</v>
      </c>
      <c r="S2343" s="153" t="s">
        <v>46</v>
      </c>
      <c r="T2343" s="153" t="s">
        <v>46</v>
      </c>
      <c r="U2343" s="153" t="s">
        <v>46</v>
      </c>
      <c r="V2343" s="153" t="s">
        <v>46</v>
      </c>
      <c r="W2343" s="153" t="s">
        <v>46</v>
      </c>
      <c r="X2343" s="153" t="s">
        <v>46</v>
      </c>
      <c r="Y2343" s="153" t="s">
        <v>46</v>
      </c>
      <c r="Z2343" s="153" t="s">
        <v>46</v>
      </c>
      <c r="AA2343" s="153">
        <v>2.1003168189999998E-3</v>
      </c>
      <c r="AB2343" s="178" t="s">
        <v>46</v>
      </c>
      <c r="AC2343" s="177">
        <v>4.0903322567</v>
      </c>
      <c r="AD2343" s="153">
        <v>0</v>
      </c>
      <c r="AE2343" s="153">
        <v>0</v>
      </c>
      <c r="AF2343" s="181">
        <v>1.9388749999999999</v>
      </c>
      <c r="AG2343" s="180">
        <v>606404.21817000001</v>
      </c>
      <c r="AH2343" s="180">
        <v>581775.47124999994</v>
      </c>
      <c r="AI2343" s="128" t="s">
        <v>46</v>
      </c>
      <c r="AJ2343" s="128" t="s">
        <v>46</v>
      </c>
      <c r="AK2343" s="128" t="s">
        <v>46</v>
      </c>
    </row>
    <row r="2344" spans="1:37" ht="14.75" customHeight="1" x14ac:dyDescent="0.35">
      <c r="A2344" s="8"/>
      <c r="B2344" s="129">
        <v>4899128000190</v>
      </c>
      <c r="C2344" s="125" t="s">
        <v>10257</v>
      </c>
      <c r="D2344" s="122" t="s">
        <v>3393</v>
      </c>
      <c r="E2344" s="126" t="s">
        <v>8938</v>
      </c>
      <c r="F2344" s="126" t="s">
        <v>163</v>
      </c>
      <c r="G2344" s="126" t="s">
        <v>3566</v>
      </c>
      <c r="H2344" s="127">
        <v>1000</v>
      </c>
      <c r="I2344" s="127">
        <v>1000</v>
      </c>
      <c r="J2344" s="127">
        <v>1000</v>
      </c>
      <c r="K2344" s="126" t="s">
        <v>216</v>
      </c>
      <c r="L2344" s="126" t="s">
        <v>216</v>
      </c>
      <c r="M2344" s="153">
        <v>3.0000000000000001E-3</v>
      </c>
      <c r="N2344" s="128" t="s">
        <v>46</v>
      </c>
      <c r="O2344" s="155">
        <v>37571</v>
      </c>
      <c r="P2344" s="153">
        <v>1.0994403745000001E-2</v>
      </c>
      <c r="Q2344" s="153">
        <v>0.10560433026</v>
      </c>
      <c r="R2344" s="153">
        <v>0.13385090348000001</v>
      </c>
      <c r="S2344" s="153">
        <v>0.28171621654000001</v>
      </c>
      <c r="T2344" s="153">
        <v>0.45850132791999998</v>
      </c>
      <c r="U2344" s="153">
        <v>0.90123214336000002</v>
      </c>
      <c r="V2344" s="153">
        <v>1.0191629141999998</v>
      </c>
      <c r="W2344" s="153">
        <v>1.0052662750999999</v>
      </c>
      <c r="X2344" s="153">
        <v>1.0905242112</v>
      </c>
      <c r="Y2344" s="153">
        <v>1.0726643767999999</v>
      </c>
      <c r="Z2344" s="153">
        <v>2.4358279859000003E-3</v>
      </c>
      <c r="AA2344" s="153">
        <v>5.3356859780000002E-3</v>
      </c>
      <c r="AB2344" s="178">
        <v>0.27575711476999998</v>
      </c>
      <c r="AC2344" s="177">
        <v>0.4541142218</v>
      </c>
      <c r="AD2344" s="153">
        <v>-4.2979374312000003E-4</v>
      </c>
      <c r="AE2344" s="153">
        <v>-5.2362043363000002E-2</v>
      </c>
      <c r="AF2344" s="181">
        <v>124.72389769999999</v>
      </c>
      <c r="AG2344" s="180">
        <v>5021041.6350999996</v>
      </c>
      <c r="AH2344" s="180">
        <v>-1051700.7435999999</v>
      </c>
      <c r="AI2344" s="128" t="s">
        <v>46</v>
      </c>
      <c r="AJ2344" s="128" t="s">
        <v>46</v>
      </c>
      <c r="AK2344" s="128" t="s">
        <v>46</v>
      </c>
    </row>
    <row r="2345" spans="1:37" ht="14.75" customHeight="1" x14ac:dyDescent="0.35">
      <c r="A2345" s="8"/>
      <c r="B2345" s="129">
        <v>7381653000107</v>
      </c>
      <c r="C2345" s="125" t="s">
        <v>10258</v>
      </c>
      <c r="D2345" s="122" t="s">
        <v>3393</v>
      </c>
      <c r="E2345" s="126" t="s">
        <v>8938</v>
      </c>
      <c r="F2345" s="126" t="s">
        <v>163</v>
      </c>
      <c r="G2345" s="126" t="s">
        <v>3566</v>
      </c>
      <c r="H2345" s="127">
        <v>1000</v>
      </c>
      <c r="I2345" s="127">
        <v>1000</v>
      </c>
      <c r="J2345" s="127">
        <v>1000</v>
      </c>
      <c r="K2345" s="126" t="s">
        <v>215</v>
      </c>
      <c r="L2345" s="126" t="s">
        <v>216</v>
      </c>
      <c r="M2345" s="153">
        <v>5.0000000000000001E-3</v>
      </c>
      <c r="N2345" s="128" t="s">
        <v>7526</v>
      </c>
      <c r="O2345" s="155">
        <v>38520</v>
      </c>
      <c r="P2345" s="153">
        <v>1.1894853245000002E-2</v>
      </c>
      <c r="Q2345" s="153">
        <v>0.10583429278000001</v>
      </c>
      <c r="R2345" s="153">
        <v>0.13259869632999999</v>
      </c>
      <c r="S2345" s="153">
        <v>0.23961198453000002</v>
      </c>
      <c r="T2345" s="153">
        <v>0.40004610196000001</v>
      </c>
      <c r="U2345" s="153">
        <v>0.97504369804999991</v>
      </c>
      <c r="V2345" s="153">
        <v>1.0213822290999999</v>
      </c>
      <c r="W2345" s="153">
        <v>0.99586176917000002</v>
      </c>
      <c r="X2345" s="153">
        <v>0.92753861895</v>
      </c>
      <c r="Y2345" s="153">
        <v>0.93590830937999991</v>
      </c>
      <c r="Z2345" s="153">
        <v>3.6096905427E-3</v>
      </c>
      <c r="AA2345" s="153">
        <v>1.501582615E-2</v>
      </c>
      <c r="AB2345" s="178">
        <v>-0.13894370584999999</v>
      </c>
      <c r="AC2345" s="177">
        <v>-0.27525641646999999</v>
      </c>
      <c r="AD2345" s="153">
        <v>-1.0188582862999999E-3</v>
      </c>
      <c r="AE2345" s="153">
        <v>-3.3389161222000002E-2</v>
      </c>
      <c r="AF2345" s="181">
        <v>69.080374599999999</v>
      </c>
      <c r="AG2345" s="180">
        <v>58175.270270000001</v>
      </c>
      <c r="AH2345" s="180">
        <v>-1407.75476</v>
      </c>
      <c r="AI2345" s="128" t="s">
        <v>46</v>
      </c>
      <c r="AJ2345" s="128" t="s">
        <v>46</v>
      </c>
      <c r="AK2345" s="128" t="s">
        <v>46</v>
      </c>
    </row>
    <row r="2346" spans="1:37" ht="14.75" customHeight="1" x14ac:dyDescent="0.35">
      <c r="A2346" s="8"/>
      <c r="B2346" s="129">
        <v>13823084000105</v>
      </c>
      <c r="C2346" s="125" t="s">
        <v>10259</v>
      </c>
      <c r="D2346" s="122" t="s">
        <v>3394</v>
      </c>
      <c r="E2346" s="126" t="s">
        <v>8938</v>
      </c>
      <c r="F2346" s="126" t="s">
        <v>163</v>
      </c>
      <c r="G2346" s="126" t="s">
        <v>3547</v>
      </c>
      <c r="H2346" s="127">
        <v>1000</v>
      </c>
      <c r="I2346" s="127">
        <v>1000</v>
      </c>
      <c r="J2346" s="127">
        <v>1000</v>
      </c>
      <c r="K2346" s="126" t="s">
        <v>7601</v>
      </c>
      <c r="L2346" s="126" t="s">
        <v>214</v>
      </c>
      <c r="M2346" s="153">
        <v>6.0000000000000001E-3</v>
      </c>
      <c r="N2346" s="128" t="s">
        <v>10260</v>
      </c>
      <c r="O2346" s="155">
        <v>40994</v>
      </c>
      <c r="P2346" s="153">
        <v>1.3151354071000002E-2</v>
      </c>
      <c r="Q2346" s="153">
        <v>0.11658431572</v>
      </c>
      <c r="R2346" s="153">
        <v>0.14303894475000001</v>
      </c>
      <c r="S2346" s="153">
        <v>0.29792462775</v>
      </c>
      <c r="T2346" s="153">
        <v>0.48508952607</v>
      </c>
      <c r="U2346" s="153">
        <v>1.0780414556</v>
      </c>
      <c r="V2346" s="153">
        <v>1.1251282088000001</v>
      </c>
      <c r="W2346" s="153">
        <v>1.0742716219999999</v>
      </c>
      <c r="X2346" s="153">
        <v>1.1532670133</v>
      </c>
      <c r="Y2346" s="153">
        <v>1.1348674964999999</v>
      </c>
      <c r="Z2346" s="153">
        <v>3.3312679280000004E-3</v>
      </c>
      <c r="AA2346" s="153">
        <v>6.0970062462999998E-3</v>
      </c>
      <c r="AB2346" s="178">
        <v>2.8328352103999999</v>
      </c>
      <c r="AC2346" s="177">
        <v>1.2205091955</v>
      </c>
      <c r="AD2346" s="153">
        <v>-7.8668661737999997E-4</v>
      </c>
      <c r="AE2346" s="153">
        <v>-4.8229052906999997E-2</v>
      </c>
      <c r="AF2346" s="181">
        <v>37.2567886</v>
      </c>
      <c r="AG2346" s="180">
        <v>2284161.9958000001</v>
      </c>
      <c r="AH2346" s="180">
        <v>-25213.594679999998</v>
      </c>
      <c r="AI2346" s="128" t="s">
        <v>46</v>
      </c>
      <c r="AJ2346" s="128" t="s">
        <v>46</v>
      </c>
      <c r="AK2346" s="128" t="s">
        <v>46</v>
      </c>
    </row>
    <row r="2347" spans="1:37" ht="14.75" customHeight="1" x14ac:dyDescent="0.35">
      <c r="A2347" s="8"/>
      <c r="B2347" s="129">
        <v>11458144000102</v>
      </c>
      <c r="C2347" s="125" t="s">
        <v>10261</v>
      </c>
      <c r="D2347" s="122" t="s">
        <v>3395</v>
      </c>
      <c r="E2347" s="126" t="s">
        <v>8938</v>
      </c>
      <c r="F2347" s="126" t="s">
        <v>114</v>
      </c>
      <c r="G2347" s="126" t="s">
        <v>4919</v>
      </c>
      <c r="H2347" s="127">
        <v>1000</v>
      </c>
      <c r="I2347" s="127">
        <v>1000</v>
      </c>
      <c r="J2347" s="127">
        <v>1000</v>
      </c>
      <c r="K2347" s="126" t="s">
        <v>216</v>
      </c>
      <c r="L2347" s="126" t="s">
        <v>223</v>
      </c>
      <c r="M2347" s="153">
        <v>1.4999999999999999E-2</v>
      </c>
      <c r="N2347" s="128" t="s">
        <v>10262</v>
      </c>
      <c r="O2347" s="155">
        <v>40416</v>
      </c>
      <c r="P2347" s="153">
        <v>3.0437655357999999E-2</v>
      </c>
      <c r="Q2347" s="153">
        <v>0.21797257205000001</v>
      </c>
      <c r="R2347" s="153">
        <v>0.10518311942</v>
      </c>
      <c r="S2347" s="153">
        <v>0.21999083194000002</v>
      </c>
      <c r="T2347" s="153">
        <v>0.26529912225000002</v>
      </c>
      <c r="U2347" s="153">
        <v>2.4950323830999999</v>
      </c>
      <c r="V2347" s="153">
        <v>2.1036027706999998</v>
      </c>
      <c r="W2347" s="153">
        <v>0.78996136680999995</v>
      </c>
      <c r="X2347" s="153">
        <v>0.85158508593999993</v>
      </c>
      <c r="Y2347" s="153">
        <v>0.62066759748</v>
      </c>
      <c r="Z2347" s="153">
        <v>0.15069598819999999</v>
      </c>
      <c r="AA2347" s="153">
        <v>0.21840818046999999</v>
      </c>
      <c r="AB2347" s="178">
        <v>-9.0550912321999993E-2</v>
      </c>
      <c r="AC2347" s="177">
        <v>-0.12392606477</v>
      </c>
      <c r="AD2347" s="153">
        <v>-0.11585416101</v>
      </c>
      <c r="AE2347" s="153">
        <v>-0.54045925720999999</v>
      </c>
      <c r="AF2347" s="181">
        <v>18.710404400000002</v>
      </c>
      <c r="AG2347" s="180">
        <v>20982.008900000001</v>
      </c>
      <c r="AH2347" s="180">
        <v>-20684.791499999999</v>
      </c>
      <c r="AI2347" s="128" t="s">
        <v>46</v>
      </c>
      <c r="AJ2347" s="128" t="s">
        <v>46</v>
      </c>
      <c r="AK2347" s="128" t="s">
        <v>46</v>
      </c>
    </row>
    <row r="2348" spans="1:37" ht="14.75" customHeight="1" x14ac:dyDescent="0.35">
      <c r="A2348" s="8"/>
      <c r="B2348" s="129">
        <v>13001237000139</v>
      </c>
      <c r="C2348" s="125" t="s">
        <v>10263</v>
      </c>
      <c r="D2348" s="122" t="s">
        <v>3394</v>
      </c>
      <c r="E2348" s="126" t="s">
        <v>8938</v>
      </c>
      <c r="F2348" s="126" t="s">
        <v>114</v>
      </c>
      <c r="G2348" s="126" t="s">
        <v>115</v>
      </c>
      <c r="H2348" s="127">
        <v>1000</v>
      </c>
      <c r="I2348" s="127">
        <v>1000</v>
      </c>
      <c r="J2348" s="127">
        <v>1000</v>
      </c>
      <c r="K2348" s="126" t="s">
        <v>216</v>
      </c>
      <c r="L2348" s="126" t="s">
        <v>223</v>
      </c>
      <c r="M2348" s="153">
        <v>0.01</v>
      </c>
      <c r="N2348" s="128" t="s">
        <v>46</v>
      </c>
      <c r="O2348" s="155">
        <v>40595</v>
      </c>
      <c r="P2348" s="153">
        <v>2.9875706788999999E-2</v>
      </c>
      <c r="Q2348" s="153">
        <v>0.24747175124999998</v>
      </c>
      <c r="R2348" s="153">
        <v>0.11745975465000001</v>
      </c>
      <c r="S2348" s="153">
        <v>0.19571846224</v>
      </c>
      <c r="T2348" s="153">
        <v>0.27566686310999999</v>
      </c>
      <c r="U2348" s="153">
        <v>2.4489683923000003</v>
      </c>
      <c r="V2348" s="153">
        <v>2.3882925118</v>
      </c>
      <c r="W2348" s="153">
        <v>0.88216311552999993</v>
      </c>
      <c r="X2348" s="153">
        <v>0.75762667934000005</v>
      </c>
      <c r="Y2348" s="153">
        <v>0.64492293899000008</v>
      </c>
      <c r="Z2348" s="153">
        <v>0.17332687023999999</v>
      </c>
      <c r="AA2348" s="153">
        <v>0.22819031087</v>
      </c>
      <c r="AB2348" s="178">
        <v>5.8569038706000002E-3</v>
      </c>
      <c r="AC2348" s="177">
        <v>8.9438546699000004E-2</v>
      </c>
      <c r="AD2348" s="153">
        <v>-0.1345147055</v>
      </c>
      <c r="AE2348" s="153">
        <v>-0.51456206251000003</v>
      </c>
      <c r="AF2348" s="181">
        <v>2700.8636313000002</v>
      </c>
      <c r="AG2348" s="180">
        <v>16677.894179999999</v>
      </c>
      <c r="AH2348" s="180">
        <v>-655.39167999999995</v>
      </c>
      <c r="AI2348" s="128" t="s">
        <v>46</v>
      </c>
      <c r="AJ2348" s="128" t="s">
        <v>46</v>
      </c>
      <c r="AK2348" s="128" t="s">
        <v>46</v>
      </c>
    </row>
    <row r="2349" spans="1:37" ht="14.75" customHeight="1" x14ac:dyDescent="0.35">
      <c r="A2349" s="8"/>
      <c r="B2349" s="129">
        <v>9326708000101</v>
      </c>
      <c r="C2349" s="125" t="s">
        <v>10264</v>
      </c>
      <c r="D2349" s="122" t="s">
        <v>3394</v>
      </c>
      <c r="E2349" s="126" t="s">
        <v>8938</v>
      </c>
      <c r="F2349" s="126" t="s">
        <v>163</v>
      </c>
      <c r="G2349" s="126" t="s">
        <v>5588</v>
      </c>
      <c r="H2349" s="127">
        <v>5000</v>
      </c>
      <c r="I2349" s="127">
        <v>2500</v>
      </c>
      <c r="J2349" s="127">
        <v>2500</v>
      </c>
      <c r="K2349" s="126" t="s">
        <v>216</v>
      </c>
      <c r="L2349" s="126" t="s">
        <v>7441</v>
      </c>
      <c r="M2349" s="153">
        <v>4.0000000000000001E-3</v>
      </c>
      <c r="N2349" s="128" t="s">
        <v>7488</v>
      </c>
      <c r="O2349" s="155">
        <v>39640</v>
      </c>
      <c r="P2349" s="153">
        <v>4.9322537087999998E-3</v>
      </c>
      <c r="Q2349" s="153">
        <v>9.3946419370999998E-2</v>
      </c>
      <c r="R2349" s="153">
        <v>5.5968412473000002E-2</v>
      </c>
      <c r="S2349" s="153">
        <v>0.10166288298999999</v>
      </c>
      <c r="T2349" s="153">
        <v>0.19722859597</v>
      </c>
      <c r="U2349" s="153">
        <v>0.40430619837999998</v>
      </c>
      <c r="V2349" s="153">
        <v>0.90665511825</v>
      </c>
      <c r="W2349" s="153">
        <v>0.42034200791000004</v>
      </c>
      <c r="X2349" s="153">
        <v>0.39353728601999999</v>
      </c>
      <c r="Y2349" s="153">
        <v>0.46141652402</v>
      </c>
      <c r="Z2349" s="153">
        <v>5.0847196248999998E-2</v>
      </c>
      <c r="AA2349" s="153">
        <v>7.0635630426999996E-2</v>
      </c>
      <c r="AB2349" s="178">
        <v>-1.3228333001999999</v>
      </c>
      <c r="AC2349" s="177">
        <v>0.18216931291999999</v>
      </c>
      <c r="AD2349" s="153">
        <v>-4.7201610910999996E-2</v>
      </c>
      <c r="AE2349" s="153">
        <v>-0.14713351254000001</v>
      </c>
      <c r="AF2349" s="181">
        <v>59.366986599999997</v>
      </c>
      <c r="AG2349" s="180">
        <v>48817.213810000001</v>
      </c>
      <c r="AH2349" s="180">
        <v>-16593.373049999998</v>
      </c>
      <c r="AI2349" s="128" t="s">
        <v>46</v>
      </c>
      <c r="AJ2349" s="128" t="s">
        <v>46</v>
      </c>
      <c r="AK2349" s="128" t="s">
        <v>46</v>
      </c>
    </row>
    <row r="2350" spans="1:37" ht="14.75" customHeight="1" x14ac:dyDescent="0.35">
      <c r="A2350" s="8"/>
      <c r="B2350" s="129">
        <v>24325096000126</v>
      </c>
      <c r="C2350" s="125" t="s">
        <v>10265</v>
      </c>
      <c r="D2350" s="122" t="s">
        <v>3393</v>
      </c>
      <c r="E2350" s="126" t="s">
        <v>8938</v>
      </c>
      <c r="F2350" s="126" t="s">
        <v>163</v>
      </c>
      <c r="G2350" s="126" t="s">
        <v>3570</v>
      </c>
      <c r="H2350" s="127">
        <v>1000</v>
      </c>
      <c r="I2350" s="127">
        <v>1000</v>
      </c>
      <c r="J2350" s="127">
        <v>1000</v>
      </c>
      <c r="K2350" s="126" t="s">
        <v>215</v>
      </c>
      <c r="L2350" s="126" t="s">
        <v>216</v>
      </c>
      <c r="M2350" s="153">
        <v>2E-3</v>
      </c>
      <c r="N2350" s="128" t="s">
        <v>46</v>
      </c>
      <c r="O2350" s="155">
        <v>42513</v>
      </c>
      <c r="P2350" s="153">
        <v>1.2348407279000001E-2</v>
      </c>
      <c r="Q2350" s="153">
        <v>0.10481188022</v>
      </c>
      <c r="R2350" s="153">
        <v>0.13487128764</v>
      </c>
      <c r="S2350" s="153">
        <v>0.27171038137999998</v>
      </c>
      <c r="T2350" s="153">
        <v>0.45750312230000001</v>
      </c>
      <c r="U2350" s="153">
        <v>1.0122223830000001</v>
      </c>
      <c r="V2350" s="153">
        <v>1.0115151625000001</v>
      </c>
      <c r="W2350" s="153">
        <v>1.0129297106999999</v>
      </c>
      <c r="X2350" s="153">
        <v>1.0517915971</v>
      </c>
      <c r="Y2350" s="153">
        <v>1.0703290736</v>
      </c>
      <c r="Z2350" s="153">
        <v>9.1312923789999998E-4</v>
      </c>
      <c r="AA2350" s="153">
        <v>1.0248520722E-2</v>
      </c>
      <c r="AB2350" s="178">
        <v>4.5783106865000001</v>
      </c>
      <c r="AC2350" s="177">
        <v>0.41606191228</v>
      </c>
      <c r="AD2350" s="153">
        <v>0</v>
      </c>
      <c r="AE2350" s="153">
        <v>-4.5788063351000004E-2</v>
      </c>
      <c r="AF2350" s="181">
        <v>23.276867200000002</v>
      </c>
      <c r="AG2350" s="180">
        <v>2003847.3853</v>
      </c>
      <c r="AH2350" s="180">
        <v>-633600.32246000005</v>
      </c>
      <c r="AI2350" s="128" t="s">
        <v>46</v>
      </c>
      <c r="AJ2350" s="128" t="s">
        <v>46</v>
      </c>
      <c r="AK2350" s="128" t="s">
        <v>46</v>
      </c>
    </row>
    <row r="2351" spans="1:37" ht="14.75" customHeight="1" x14ac:dyDescent="0.35">
      <c r="A2351" s="8"/>
      <c r="B2351" s="129">
        <v>33701828000126</v>
      </c>
      <c r="C2351" s="125" t="s">
        <v>10266</v>
      </c>
      <c r="D2351" s="122"/>
      <c r="E2351" s="126" t="s">
        <v>8938</v>
      </c>
      <c r="F2351" s="126" t="s">
        <v>163</v>
      </c>
      <c r="G2351" s="126" t="s">
        <v>3547</v>
      </c>
      <c r="H2351" s="127">
        <v>1000</v>
      </c>
      <c r="I2351" s="127">
        <v>1000</v>
      </c>
      <c r="J2351" s="127">
        <v>1000</v>
      </c>
      <c r="K2351" s="126" t="s">
        <v>7484</v>
      </c>
      <c r="L2351" s="126" t="s">
        <v>7498</v>
      </c>
      <c r="M2351" s="153">
        <v>6.0000000000000001E-3</v>
      </c>
      <c r="N2351" s="128" t="s">
        <v>7595</v>
      </c>
      <c r="O2351" s="155">
        <v>44172</v>
      </c>
      <c r="P2351" s="153">
        <v>1.3276451074E-2</v>
      </c>
      <c r="Q2351" s="153">
        <v>0.11224384577</v>
      </c>
      <c r="R2351" s="153">
        <v>0.13962680761999999</v>
      </c>
      <c r="S2351" s="153">
        <v>0.29780328218000002</v>
      </c>
      <c r="T2351" s="153">
        <v>0.49075814063000001</v>
      </c>
      <c r="U2351" s="153">
        <v>1.0882958945000001</v>
      </c>
      <c r="V2351" s="153">
        <v>1.0832393393999999</v>
      </c>
      <c r="W2351" s="153">
        <v>1.0486452997</v>
      </c>
      <c r="X2351" s="153">
        <v>1.1527972843000001</v>
      </c>
      <c r="Y2351" s="153">
        <v>1.1481292267000001</v>
      </c>
      <c r="Z2351" s="153">
        <v>1.9988604362E-3</v>
      </c>
      <c r="AA2351" s="153">
        <v>3.7213410714999999E-3</v>
      </c>
      <c r="AB2351" s="178">
        <v>3.4067497533000002</v>
      </c>
      <c r="AC2351" s="177">
        <v>5.7075628003999999</v>
      </c>
      <c r="AD2351" s="153">
        <v>-4.1324690937000002E-4</v>
      </c>
      <c r="AE2351" s="153">
        <v>-1.1777652322E-3</v>
      </c>
      <c r="AF2351" s="181">
        <v>17.7482361</v>
      </c>
      <c r="AG2351" s="180">
        <v>998566.46759000001</v>
      </c>
      <c r="AH2351" s="180">
        <v>48738.864690000002</v>
      </c>
      <c r="AI2351" s="128" t="s">
        <v>46</v>
      </c>
      <c r="AJ2351" s="128" t="s">
        <v>46</v>
      </c>
      <c r="AK2351" s="128" t="s">
        <v>46</v>
      </c>
    </row>
    <row r="2352" spans="1:37" ht="14.75" customHeight="1" x14ac:dyDescent="0.35">
      <c r="A2352" s="8"/>
      <c r="B2352" s="129">
        <v>34525051000159</v>
      </c>
      <c r="C2352" s="125" t="s">
        <v>10267</v>
      </c>
      <c r="D2352" s="122"/>
      <c r="E2352" s="126" t="s">
        <v>8938</v>
      </c>
      <c r="F2352" s="126" t="s">
        <v>163</v>
      </c>
      <c r="G2352" s="126" t="s">
        <v>3547</v>
      </c>
      <c r="H2352" s="127">
        <v>1000000</v>
      </c>
      <c r="I2352" s="127">
        <v>0</v>
      </c>
      <c r="J2352" s="127">
        <v>0</v>
      </c>
      <c r="K2352" s="126" t="s">
        <v>7484</v>
      </c>
      <c r="L2352" s="126" t="s">
        <v>7498</v>
      </c>
      <c r="M2352" s="153">
        <v>6.0000000000000001E-3</v>
      </c>
      <c r="N2352" s="128" t="s">
        <v>8004</v>
      </c>
      <c r="O2352" s="155">
        <v>44253</v>
      </c>
      <c r="P2352" s="153">
        <v>1.3134660036000001E-2</v>
      </c>
      <c r="Q2352" s="153">
        <v>0.11198262948</v>
      </c>
      <c r="R2352" s="153">
        <v>0.13880984511</v>
      </c>
      <c r="S2352" s="153">
        <v>0.29660577218</v>
      </c>
      <c r="T2352" s="153">
        <v>0.48572143927</v>
      </c>
      <c r="U2352" s="153">
        <v>1.0766730139</v>
      </c>
      <c r="V2352" s="153">
        <v>1.0807184015</v>
      </c>
      <c r="W2352" s="153">
        <v>1.0425096306000001</v>
      </c>
      <c r="X2352" s="153">
        <v>1.1481617200000001</v>
      </c>
      <c r="Y2352" s="153">
        <v>1.1363458581999999</v>
      </c>
      <c r="Z2352" s="153">
        <v>2.0612445123999999E-3</v>
      </c>
      <c r="AA2352" s="153">
        <v>3.5306415215999999E-3</v>
      </c>
      <c r="AB2352" s="178">
        <v>2.8681522157999999</v>
      </c>
      <c r="AC2352" s="177">
        <v>5.1389121433999998</v>
      </c>
      <c r="AD2352" s="153">
        <v>-5.3982397028999997E-4</v>
      </c>
      <c r="AE2352" s="153">
        <v>-1.7043865120000001E-3</v>
      </c>
      <c r="AF2352" s="181">
        <v>17.4109403</v>
      </c>
      <c r="AG2352" s="180">
        <v>957769.91095000005</v>
      </c>
      <c r="AH2352" s="180">
        <v>214956.82845</v>
      </c>
      <c r="AI2352" s="128" t="s">
        <v>46</v>
      </c>
      <c r="AJ2352" s="128" t="s">
        <v>46</v>
      </c>
      <c r="AK2352" s="128" t="s">
        <v>46</v>
      </c>
    </row>
    <row r="2353" spans="1:37" ht="14.75" customHeight="1" x14ac:dyDescent="0.35">
      <c r="A2353" s="8"/>
      <c r="B2353" s="129">
        <v>4839017000198</v>
      </c>
      <c r="C2353" s="125" t="s">
        <v>10268</v>
      </c>
      <c r="D2353" s="122" t="s">
        <v>3393</v>
      </c>
      <c r="E2353" s="126" t="s">
        <v>8938</v>
      </c>
      <c r="F2353" s="126" t="s">
        <v>163</v>
      </c>
      <c r="G2353" s="126" t="s">
        <v>6644</v>
      </c>
      <c r="H2353" s="127">
        <v>1000</v>
      </c>
      <c r="I2353" s="127">
        <v>1000</v>
      </c>
      <c r="J2353" s="127">
        <v>1000</v>
      </c>
      <c r="K2353" s="126" t="s">
        <v>215</v>
      </c>
      <c r="L2353" s="126" t="s">
        <v>215</v>
      </c>
      <c r="M2353" s="153">
        <v>1.5E-3</v>
      </c>
      <c r="N2353" s="128" t="s">
        <v>46</v>
      </c>
      <c r="O2353" s="155">
        <v>37293</v>
      </c>
      <c r="P2353" s="153">
        <v>1.2122557020000001E-2</v>
      </c>
      <c r="Q2353" s="153">
        <v>0.10383044938</v>
      </c>
      <c r="R2353" s="153">
        <v>0.13294878841999999</v>
      </c>
      <c r="S2353" s="153">
        <v>0.25797012884000003</v>
      </c>
      <c r="T2353" s="153">
        <v>0.42600220364000002</v>
      </c>
      <c r="U2353" s="153">
        <v>0.99370900867</v>
      </c>
      <c r="V2353" s="153">
        <v>1.002043601</v>
      </c>
      <c r="W2353" s="153">
        <v>0.99849108106000006</v>
      </c>
      <c r="X2353" s="153">
        <v>0.99860304359999996</v>
      </c>
      <c r="Y2353" s="153">
        <v>0.99663263869999996</v>
      </c>
      <c r="Z2353" s="153">
        <v>1.1379051010000001E-3</v>
      </c>
      <c r="AA2353" s="153">
        <v>2.8449007857000003E-3</v>
      </c>
      <c r="AB2353" s="178">
        <v>-0.21700852395</v>
      </c>
      <c r="AC2353" s="177">
        <v>-2.7645424580000002</v>
      </c>
      <c r="AD2353" s="153">
        <v>0</v>
      </c>
      <c r="AE2353" s="153">
        <v>-5.8292287302999998E-3</v>
      </c>
      <c r="AF2353" s="181">
        <v>127.11620929999999</v>
      </c>
      <c r="AG2353" s="180">
        <v>2189012.6639</v>
      </c>
      <c r="AH2353" s="180">
        <v>-262502.29006000003</v>
      </c>
      <c r="AI2353" s="128" t="s">
        <v>46</v>
      </c>
      <c r="AJ2353" s="128" t="s">
        <v>46</v>
      </c>
      <c r="AK2353" s="128" t="s">
        <v>46</v>
      </c>
    </row>
    <row r="2354" spans="1:37" ht="14.75" customHeight="1" x14ac:dyDescent="0.35">
      <c r="A2354" s="8"/>
      <c r="B2354" s="129">
        <v>36935494000143</v>
      </c>
      <c r="C2354" s="125" t="s">
        <v>10269</v>
      </c>
      <c r="D2354" s="122"/>
      <c r="E2354" s="126" t="s">
        <v>8938</v>
      </c>
      <c r="F2354" s="126" t="s">
        <v>163</v>
      </c>
      <c r="G2354" s="126" t="s">
        <v>5358</v>
      </c>
      <c r="H2354" s="127">
        <v>1000</v>
      </c>
      <c r="I2354" s="127">
        <v>1000</v>
      </c>
      <c r="J2354" s="127">
        <v>1000</v>
      </c>
      <c r="K2354" s="126" t="s">
        <v>216</v>
      </c>
      <c r="L2354" s="126" t="s">
        <v>7441</v>
      </c>
      <c r="M2354" s="153">
        <v>2.5000000000000001E-3</v>
      </c>
      <c r="N2354" s="128" t="s">
        <v>46</v>
      </c>
      <c r="O2354" s="155">
        <v>44564</v>
      </c>
      <c r="P2354" s="153">
        <v>6.1101419706E-3</v>
      </c>
      <c r="Q2354" s="153">
        <v>7.9745461162E-2</v>
      </c>
      <c r="R2354" s="153">
        <v>8.7508671159000004E-2</v>
      </c>
      <c r="S2354" s="153">
        <v>0.16981351252999999</v>
      </c>
      <c r="T2354" s="153">
        <v>0.29323330097</v>
      </c>
      <c r="U2354" s="153">
        <v>0.50085993494000003</v>
      </c>
      <c r="V2354" s="153">
        <v>0.76960496211000007</v>
      </c>
      <c r="W2354" s="153">
        <v>0.65722018758999989</v>
      </c>
      <c r="X2354" s="153">
        <v>0.65734855122000002</v>
      </c>
      <c r="Y2354" s="153">
        <v>0.68601964027999995</v>
      </c>
      <c r="Z2354" s="153">
        <v>2.2236949500000002E-2</v>
      </c>
      <c r="AA2354" s="153">
        <v>2.3606000162999997E-2</v>
      </c>
      <c r="AB2354" s="178">
        <v>-1.8079274423</v>
      </c>
      <c r="AC2354" s="177">
        <v>-1.208184932</v>
      </c>
      <c r="AD2354" s="153">
        <v>-1.8318189218000002E-2</v>
      </c>
      <c r="AE2354" s="153">
        <v>-1.8318189218000002E-2</v>
      </c>
      <c r="AF2354" s="181">
        <v>13.935371999999999</v>
      </c>
      <c r="AG2354" s="180">
        <v>11819.183919999999</v>
      </c>
      <c r="AH2354" s="180">
        <v>-1294.09959</v>
      </c>
      <c r="AI2354" s="128" t="s">
        <v>46</v>
      </c>
      <c r="AJ2354" s="128" t="s">
        <v>46</v>
      </c>
      <c r="AK2354" s="128" t="s">
        <v>46</v>
      </c>
    </row>
    <row r="2355" spans="1:37" ht="14.75" customHeight="1" x14ac:dyDescent="0.35">
      <c r="A2355" s="8"/>
      <c r="B2355" s="129">
        <v>22759995000101</v>
      </c>
      <c r="C2355" s="125" t="s">
        <v>10270</v>
      </c>
      <c r="D2355" s="122" t="s">
        <v>3393</v>
      </c>
      <c r="E2355" s="126" t="s">
        <v>8938</v>
      </c>
      <c r="F2355" s="126" t="s">
        <v>163</v>
      </c>
      <c r="G2355" s="126" t="s">
        <v>3547</v>
      </c>
      <c r="H2355" s="127">
        <v>1000</v>
      </c>
      <c r="I2355" s="127">
        <v>1000</v>
      </c>
      <c r="J2355" s="127">
        <v>1000</v>
      </c>
      <c r="K2355" s="126" t="s">
        <v>7484</v>
      </c>
      <c r="L2355" s="126" t="s">
        <v>7498</v>
      </c>
      <c r="M2355" s="153">
        <v>8.0000000000000002E-3</v>
      </c>
      <c r="N2355" s="128" t="s">
        <v>46</v>
      </c>
      <c r="O2355" s="155">
        <v>42865</v>
      </c>
      <c r="P2355" s="153">
        <v>1.7306798639999999E-2</v>
      </c>
      <c r="Q2355" s="153">
        <v>0.11653682673</v>
      </c>
      <c r="R2355" s="153">
        <v>0.10706069876999999</v>
      </c>
      <c r="S2355" s="153">
        <v>0.21286084498000002</v>
      </c>
      <c r="T2355" s="153">
        <v>0.33514945955999997</v>
      </c>
      <c r="U2355" s="153">
        <v>1.4186711344</v>
      </c>
      <c r="V2355" s="153">
        <v>1.1246699036000001</v>
      </c>
      <c r="W2355" s="153">
        <v>0.80406263288000002</v>
      </c>
      <c r="X2355" s="153">
        <v>0.82398488777000001</v>
      </c>
      <c r="Y2355" s="153">
        <v>0.78408254087000007</v>
      </c>
      <c r="Z2355" s="153">
        <v>3.1313567133E-2</v>
      </c>
      <c r="AA2355" s="153">
        <v>3.7640251648E-2</v>
      </c>
      <c r="AB2355" s="178">
        <v>-0.72466185616000001</v>
      </c>
      <c r="AC2355" s="177">
        <v>0.24985570958</v>
      </c>
      <c r="AD2355" s="153">
        <v>-2.7881105659999999E-2</v>
      </c>
      <c r="AE2355" s="153">
        <v>-8.0748873448000011E-2</v>
      </c>
      <c r="AF2355" s="181">
        <v>21.344046800000001</v>
      </c>
      <c r="AG2355" s="180">
        <v>45030.397559999998</v>
      </c>
      <c r="AH2355" s="180">
        <v>1529.2955099999999</v>
      </c>
      <c r="AI2355" s="128" t="s">
        <v>46</v>
      </c>
      <c r="AJ2355" s="128" t="s">
        <v>46</v>
      </c>
      <c r="AK2355" s="128" t="s">
        <v>46</v>
      </c>
    </row>
    <row r="2356" spans="1:37" ht="14.75" customHeight="1" x14ac:dyDescent="0.35">
      <c r="A2356" s="8"/>
      <c r="B2356" s="129">
        <v>47715703000160</v>
      </c>
      <c r="C2356" s="125" t="s">
        <v>10271</v>
      </c>
      <c r="D2356" s="122"/>
      <c r="E2356" s="126" t="s">
        <v>8938</v>
      </c>
      <c r="F2356" s="126" t="s">
        <v>163</v>
      </c>
      <c r="G2356" s="126" t="s">
        <v>3570</v>
      </c>
      <c r="H2356" s="127">
        <v>1000</v>
      </c>
      <c r="I2356" s="127">
        <v>1000</v>
      </c>
      <c r="J2356" s="127">
        <v>1000</v>
      </c>
      <c r="K2356" s="126" t="s">
        <v>215</v>
      </c>
      <c r="L2356" s="126" t="s">
        <v>216</v>
      </c>
      <c r="M2356" s="153">
        <v>3.0000000000000001E-3</v>
      </c>
      <c r="N2356" s="128" t="s">
        <v>46</v>
      </c>
      <c r="O2356" s="155">
        <v>45086</v>
      </c>
      <c r="P2356" s="153">
        <v>1.2311280812000001E-2</v>
      </c>
      <c r="Q2356" s="153">
        <v>0.10481375411</v>
      </c>
      <c r="R2356" s="153">
        <v>0.13472427203000001</v>
      </c>
      <c r="S2356" s="153">
        <v>0.27713975436999999</v>
      </c>
      <c r="T2356" s="153" t="s">
        <v>46</v>
      </c>
      <c r="U2356" s="153">
        <v>1.0091790561</v>
      </c>
      <c r="V2356" s="153">
        <v>1.011533247</v>
      </c>
      <c r="W2356" s="153">
        <v>1.0118255729000001</v>
      </c>
      <c r="X2356" s="153">
        <v>1.0728087141</v>
      </c>
      <c r="Y2356" s="153" t="s">
        <v>46</v>
      </c>
      <c r="Z2356" s="153">
        <v>9.4700643203000012E-4</v>
      </c>
      <c r="AA2356" s="153">
        <v>7.2800269512E-3</v>
      </c>
      <c r="AB2356" s="178">
        <v>3.6944534092999999</v>
      </c>
      <c r="AC2356" s="177">
        <v>2.2215867727999998</v>
      </c>
      <c r="AD2356" s="153">
        <v>0</v>
      </c>
      <c r="AE2356" s="153">
        <v>0</v>
      </c>
      <c r="AF2356" s="181">
        <v>13.5767408</v>
      </c>
      <c r="AG2356" s="180">
        <v>2111163.1967000002</v>
      </c>
      <c r="AH2356" s="180">
        <v>35711.916409999998</v>
      </c>
      <c r="AI2356" s="128" t="s">
        <v>46</v>
      </c>
      <c r="AJ2356" s="128" t="s">
        <v>46</v>
      </c>
      <c r="AK2356" s="128" t="s">
        <v>46</v>
      </c>
    </row>
    <row r="2357" spans="1:37" ht="14.75" customHeight="1" x14ac:dyDescent="0.35">
      <c r="A2357" s="8"/>
      <c r="B2357" s="129">
        <v>55994210000134</v>
      </c>
      <c r="C2357" s="125" t="s">
        <v>10272</v>
      </c>
      <c r="D2357" s="122"/>
      <c r="E2357" s="126" t="s">
        <v>8938</v>
      </c>
      <c r="F2357" s="126" t="s">
        <v>163</v>
      </c>
      <c r="G2357" s="126" t="s">
        <v>8093</v>
      </c>
      <c r="H2357" s="127">
        <v>0</v>
      </c>
      <c r="I2357" s="127">
        <v>0</v>
      </c>
      <c r="J2357" s="127">
        <v>0</v>
      </c>
      <c r="K2357" s="126" t="s">
        <v>3378</v>
      </c>
      <c r="L2357" s="126" t="s">
        <v>7459</v>
      </c>
      <c r="M2357" s="153">
        <v>4.5000000000000005E-3</v>
      </c>
      <c r="N2357" s="128" t="s">
        <v>46</v>
      </c>
      <c r="O2357" s="155">
        <v>45518</v>
      </c>
      <c r="P2357" s="153">
        <v>1.3162255162000001E-2</v>
      </c>
      <c r="Q2357" s="153">
        <v>0.11331922862</v>
      </c>
      <c r="R2357" s="153">
        <v>0.13987119741000001</v>
      </c>
      <c r="S2357" s="153" t="s">
        <v>46</v>
      </c>
      <c r="T2357" s="153" t="s">
        <v>46</v>
      </c>
      <c r="U2357" s="153">
        <v>1.0789350387000001</v>
      </c>
      <c r="V2357" s="153">
        <v>1.0936176100999999</v>
      </c>
      <c r="W2357" s="153">
        <v>1.050480751</v>
      </c>
      <c r="X2357" s="153" t="s">
        <v>46</v>
      </c>
      <c r="Y2357" s="153" t="s">
        <v>46</v>
      </c>
      <c r="Z2357" s="153">
        <v>2.1937513857E-3</v>
      </c>
      <c r="AA2357" s="153">
        <v>3.3077430103000001E-3</v>
      </c>
      <c r="AB2357" s="178">
        <v>3.1968368305000001</v>
      </c>
      <c r="AC2357" s="177">
        <v>3.5817055805</v>
      </c>
      <c r="AD2357" s="153">
        <v>-4.6737147527000001E-4</v>
      </c>
      <c r="AE2357" s="153">
        <v>-4.6737147527000001E-4</v>
      </c>
      <c r="AF2357" s="181">
        <v>11.630541600000001</v>
      </c>
      <c r="AG2357" s="180">
        <v>1027748.2939</v>
      </c>
      <c r="AH2357" s="180">
        <v>452633.59999999998</v>
      </c>
      <c r="AI2357" s="128" t="s">
        <v>46</v>
      </c>
      <c r="AJ2357" s="128" t="s">
        <v>46</v>
      </c>
      <c r="AK2357" s="128" t="s">
        <v>46</v>
      </c>
    </row>
    <row r="2358" spans="1:37" ht="14.75" customHeight="1" x14ac:dyDescent="0.35">
      <c r="A2358" s="8"/>
      <c r="B2358" s="129">
        <v>23502654000119</v>
      </c>
      <c r="C2358" s="125" t="s">
        <v>10273</v>
      </c>
      <c r="D2358" s="122"/>
      <c r="E2358" s="126" t="s">
        <v>8938</v>
      </c>
      <c r="F2358" s="126" t="s">
        <v>163</v>
      </c>
      <c r="G2358" s="126" t="s">
        <v>5358</v>
      </c>
      <c r="H2358" s="127" t="s">
        <v>46</v>
      </c>
      <c r="I2358" s="127" t="s">
        <v>46</v>
      </c>
      <c r="J2358" s="127" t="s">
        <v>46</v>
      </c>
      <c r="K2358" s="126" t="s">
        <v>224</v>
      </c>
      <c r="L2358" s="126" t="s">
        <v>3378</v>
      </c>
      <c r="M2358" s="153">
        <v>1.2E-2</v>
      </c>
      <c r="N2358" s="128" t="s">
        <v>7506</v>
      </c>
      <c r="O2358" s="155">
        <v>44582</v>
      </c>
      <c r="P2358" s="153">
        <v>1.1647709379999999E-2</v>
      </c>
      <c r="Q2358" s="153">
        <v>0.11486196161000001</v>
      </c>
      <c r="R2358" s="153">
        <v>0.14088534819999998</v>
      </c>
      <c r="S2358" s="153">
        <v>0.22508847464999998</v>
      </c>
      <c r="T2358" s="153">
        <v>0.40500667481999997</v>
      </c>
      <c r="U2358" s="153">
        <v>0.95478484628000004</v>
      </c>
      <c r="V2358" s="153">
        <v>1.1085061684999999</v>
      </c>
      <c r="W2358" s="153">
        <v>1.0580973719</v>
      </c>
      <c r="X2358" s="153">
        <v>0.87131807419999996</v>
      </c>
      <c r="Y2358" s="153">
        <v>0.94751357520000001</v>
      </c>
      <c r="Z2358" s="153">
        <v>8.5551183227000008E-3</v>
      </c>
      <c r="AA2358" s="153">
        <v>1.2774695369E-2</v>
      </c>
      <c r="AB2358" s="178">
        <v>0.81187430905000002</v>
      </c>
      <c r="AC2358" s="177">
        <v>0.16956445385999999</v>
      </c>
      <c r="AD2358" s="153">
        <v>-5.3809879781000006E-3</v>
      </c>
      <c r="AE2358" s="153">
        <v>-1.090070479E-2</v>
      </c>
      <c r="AF2358" s="181">
        <v>15.5830552</v>
      </c>
      <c r="AG2358" s="180">
        <v>189472.45337999999</v>
      </c>
      <c r="AH2358" s="180">
        <v>52004.00131</v>
      </c>
      <c r="AI2358" s="128" t="s">
        <v>46</v>
      </c>
      <c r="AJ2358" s="128" t="s">
        <v>46</v>
      </c>
      <c r="AK2358" s="128" t="s">
        <v>46</v>
      </c>
    </row>
    <row r="2359" spans="1:37" ht="14.75" customHeight="1" x14ac:dyDescent="0.35">
      <c r="A2359" s="8"/>
      <c r="B2359" s="129">
        <v>16892122000170</v>
      </c>
      <c r="C2359" s="125" t="s">
        <v>10274</v>
      </c>
      <c r="D2359" s="122"/>
      <c r="E2359" s="126" t="s">
        <v>8938</v>
      </c>
      <c r="F2359" s="126" t="s">
        <v>114</v>
      </c>
      <c r="G2359" s="126" t="s">
        <v>115</v>
      </c>
      <c r="H2359" s="127">
        <v>1000</v>
      </c>
      <c r="I2359" s="127">
        <v>1000</v>
      </c>
      <c r="J2359" s="127">
        <v>1000</v>
      </c>
      <c r="K2359" s="126" t="s">
        <v>214</v>
      </c>
      <c r="L2359" s="126" t="s">
        <v>3556</v>
      </c>
      <c r="M2359" s="153">
        <v>9.0000000000000011E-3</v>
      </c>
      <c r="N2359" s="128" t="s">
        <v>46</v>
      </c>
      <c r="O2359" s="155">
        <v>41435</v>
      </c>
      <c r="P2359" s="153">
        <v>3.4587499575999998E-2</v>
      </c>
      <c r="Q2359" s="153">
        <v>0.27451384695000003</v>
      </c>
      <c r="R2359" s="153">
        <v>0.11417235321999999</v>
      </c>
      <c r="S2359" s="153">
        <v>5.9134455483000004E-2</v>
      </c>
      <c r="T2359" s="153">
        <v>2.1037698326999997E-2</v>
      </c>
      <c r="U2359" s="153">
        <v>2.8352029905</v>
      </c>
      <c r="V2359" s="153">
        <v>2.6492695094999998</v>
      </c>
      <c r="W2359" s="153">
        <v>0.85747360127999994</v>
      </c>
      <c r="X2359" s="153">
        <v>0.22890963187000002</v>
      </c>
      <c r="Y2359" s="153">
        <v>4.9217719102000006E-2</v>
      </c>
      <c r="Z2359" s="153">
        <v>0.17943449305</v>
      </c>
      <c r="AA2359" s="153">
        <v>0.25502868423999997</v>
      </c>
      <c r="AB2359" s="178">
        <v>-4.8732961773000003E-3</v>
      </c>
      <c r="AC2359" s="177">
        <v>-0.12535644519</v>
      </c>
      <c r="AD2359" s="153">
        <v>-0.15232401513999999</v>
      </c>
      <c r="AE2359" s="153">
        <v>-0.62736085000000008</v>
      </c>
      <c r="AF2359" s="181">
        <v>14.130053</v>
      </c>
      <c r="AG2359" s="180">
        <v>19086.295770000001</v>
      </c>
      <c r="AH2359" s="180">
        <v>-3879.5425700000001</v>
      </c>
      <c r="AI2359" s="128" t="s">
        <v>46</v>
      </c>
      <c r="AJ2359" s="128" t="s">
        <v>46</v>
      </c>
      <c r="AK2359" s="128" t="s">
        <v>46</v>
      </c>
    </row>
    <row r="2360" spans="1:37" ht="14.75" customHeight="1" x14ac:dyDescent="0.35">
      <c r="A2360" s="8"/>
      <c r="B2360" s="129">
        <v>51825326000199</v>
      </c>
      <c r="C2360" s="125" t="s">
        <v>10275</v>
      </c>
      <c r="D2360" s="122"/>
      <c r="E2360" s="126" t="s">
        <v>10276</v>
      </c>
      <c r="F2360" s="126" t="s">
        <v>163</v>
      </c>
      <c r="G2360" s="126" t="s">
        <v>3547</v>
      </c>
      <c r="H2360" s="127">
        <v>100</v>
      </c>
      <c r="I2360" s="127">
        <v>100</v>
      </c>
      <c r="J2360" s="127">
        <v>100</v>
      </c>
      <c r="K2360" s="126" t="s">
        <v>3378</v>
      </c>
      <c r="L2360" s="126" t="s">
        <v>7459</v>
      </c>
      <c r="M2360" s="153">
        <v>7.77E-3</v>
      </c>
      <c r="N2360" s="128" t="s">
        <v>46</v>
      </c>
      <c r="O2360" s="155">
        <v>45169</v>
      </c>
      <c r="P2360" s="153">
        <v>1.3429279394E-2</v>
      </c>
      <c r="Q2360" s="153">
        <v>0.11424164960000001</v>
      </c>
      <c r="R2360" s="153">
        <v>0.13880873158000001</v>
      </c>
      <c r="S2360" s="153">
        <v>0.29655627072000001</v>
      </c>
      <c r="T2360" s="153" t="s">
        <v>46</v>
      </c>
      <c r="U2360" s="153">
        <v>1.1008235219</v>
      </c>
      <c r="V2360" s="153">
        <v>1.1025196811</v>
      </c>
      <c r="W2360" s="153">
        <v>1.0425012676000001</v>
      </c>
      <c r="X2360" s="153">
        <v>1.1479700997</v>
      </c>
      <c r="Y2360" s="153" t="s">
        <v>46</v>
      </c>
      <c r="Z2360" s="153">
        <v>3.7394394815999997E-3</v>
      </c>
      <c r="AA2360" s="153">
        <v>6.5379666727999998E-3</v>
      </c>
      <c r="AB2360" s="178">
        <v>1.4117127798</v>
      </c>
      <c r="AC2360" s="177">
        <v>3.4409462826000001</v>
      </c>
      <c r="AD2360" s="153">
        <v>-4.7430227848000003E-4</v>
      </c>
      <c r="AE2360" s="153">
        <v>-4.7430227848000003E-4</v>
      </c>
      <c r="AF2360" s="181">
        <v>1.3298822400000001</v>
      </c>
      <c r="AG2360" s="180">
        <v>2048206.2271</v>
      </c>
      <c r="AH2360" s="180">
        <v>142614.67168999999</v>
      </c>
      <c r="AI2360" s="128" t="s">
        <v>46</v>
      </c>
      <c r="AJ2360" s="128" t="s">
        <v>46</v>
      </c>
      <c r="AK2360" s="128" t="s">
        <v>46</v>
      </c>
    </row>
    <row r="2361" spans="1:37" ht="14.75" customHeight="1" x14ac:dyDescent="0.35">
      <c r="A2361" s="8"/>
      <c r="B2361" s="129">
        <v>41255122000106</v>
      </c>
      <c r="C2361" s="125" t="s">
        <v>10277</v>
      </c>
      <c r="D2361" s="122"/>
      <c r="E2361" s="126" t="s">
        <v>9921</v>
      </c>
      <c r="F2361" s="126" t="s">
        <v>114</v>
      </c>
      <c r="G2361" s="126" t="s">
        <v>4426</v>
      </c>
      <c r="H2361" s="127">
        <v>10000</v>
      </c>
      <c r="I2361" s="127">
        <v>0</v>
      </c>
      <c r="J2361" s="127">
        <v>0</v>
      </c>
      <c r="K2361" s="126" t="s">
        <v>9021</v>
      </c>
      <c r="L2361" s="126" t="s">
        <v>7484</v>
      </c>
      <c r="M2361" s="153">
        <v>9.3699999999999999E-3</v>
      </c>
      <c r="N2361" s="128" t="s">
        <v>46</v>
      </c>
      <c r="O2361" s="155">
        <v>44291</v>
      </c>
      <c r="P2361" s="153">
        <v>3.6257782485000001E-2</v>
      </c>
      <c r="Q2361" s="153">
        <v>0.33799790972999999</v>
      </c>
      <c r="R2361" s="153">
        <v>0.20654614599999999</v>
      </c>
      <c r="S2361" s="153">
        <v>0.23495104224999999</v>
      </c>
      <c r="T2361" s="153">
        <v>0.23397945646000001</v>
      </c>
      <c r="U2361" s="153">
        <v>2.9721192509000001</v>
      </c>
      <c r="V2361" s="153">
        <v>3.2619394849999996</v>
      </c>
      <c r="W2361" s="153">
        <v>1.5512325238</v>
      </c>
      <c r="X2361" s="153">
        <v>0.90949609917999996</v>
      </c>
      <c r="Y2361" s="153">
        <v>0.54739520382999995</v>
      </c>
      <c r="Z2361" s="153">
        <v>0.14659273418999999</v>
      </c>
      <c r="AA2361" s="153">
        <v>0.17655827357000001</v>
      </c>
      <c r="AB2361" s="178">
        <v>0.52246058299999998</v>
      </c>
      <c r="AC2361" s="177">
        <v>-0.42736069362000001</v>
      </c>
      <c r="AD2361" s="153">
        <v>-0.12102357094000001</v>
      </c>
      <c r="AE2361" s="153">
        <v>-0.30125538545000002</v>
      </c>
      <c r="AF2361" s="181">
        <v>1.06022371</v>
      </c>
      <c r="AG2361" s="180">
        <v>32250.437559999998</v>
      </c>
      <c r="AH2361" s="180">
        <v>4198.0646200000001</v>
      </c>
      <c r="AI2361" s="128" t="s">
        <v>46</v>
      </c>
      <c r="AJ2361" s="128" t="s">
        <v>46</v>
      </c>
      <c r="AK2361" s="128" t="s">
        <v>46</v>
      </c>
    </row>
    <row r="2362" spans="1:37" ht="14.75" customHeight="1" x14ac:dyDescent="0.35">
      <c r="A2362" s="8"/>
      <c r="B2362" s="129">
        <v>5108305000135</v>
      </c>
      <c r="C2362" s="125" t="s">
        <v>10278</v>
      </c>
      <c r="D2362" s="122" t="s">
        <v>3393</v>
      </c>
      <c r="E2362" s="126" t="s">
        <v>6718</v>
      </c>
      <c r="F2362" s="126" t="s">
        <v>114</v>
      </c>
      <c r="G2362" s="126" t="s">
        <v>115</v>
      </c>
      <c r="H2362" s="127">
        <v>50000</v>
      </c>
      <c r="I2362" s="127">
        <v>50000</v>
      </c>
      <c r="J2362" s="127">
        <v>50000</v>
      </c>
      <c r="K2362" s="126" t="s">
        <v>222</v>
      </c>
      <c r="L2362" s="126" t="s">
        <v>221</v>
      </c>
      <c r="M2362" s="153">
        <v>0.02</v>
      </c>
      <c r="N2362" s="128" t="s">
        <v>7457</v>
      </c>
      <c r="O2362" s="155">
        <v>37439</v>
      </c>
      <c r="P2362" s="153">
        <v>-1.5759237339999998E-4</v>
      </c>
      <c r="Q2362" s="153">
        <v>0.25431314777000003</v>
      </c>
      <c r="R2362" s="153">
        <v>0.19562397879999999</v>
      </c>
      <c r="S2362" s="153">
        <v>0.32977186869999997</v>
      </c>
      <c r="T2362" s="153">
        <v>0.78062415222000003</v>
      </c>
      <c r="U2362" s="153">
        <v>-1.2918145971999999E-2</v>
      </c>
      <c r="V2362" s="153">
        <v>2.4543172438999998</v>
      </c>
      <c r="W2362" s="153">
        <v>1.4692032954000001</v>
      </c>
      <c r="X2362" s="153">
        <v>1.2765477664</v>
      </c>
      <c r="Y2362" s="153">
        <v>1.8262710896999998</v>
      </c>
      <c r="Z2362" s="153">
        <v>0.17280380074000001</v>
      </c>
      <c r="AA2362" s="153">
        <v>0.20547593229</v>
      </c>
      <c r="AB2362" s="178">
        <v>0.41262174453</v>
      </c>
      <c r="AC2362" s="177">
        <v>0.38229290551</v>
      </c>
      <c r="AD2362" s="153">
        <v>-0.11452662465999999</v>
      </c>
      <c r="AE2362" s="153">
        <v>-0.50198675032999995</v>
      </c>
      <c r="AF2362" s="181">
        <v>42.114055</v>
      </c>
      <c r="AG2362" s="180">
        <v>72743.075410000005</v>
      </c>
      <c r="AH2362" s="180">
        <v>-70.719239999999999</v>
      </c>
      <c r="AI2362" s="128" t="s">
        <v>46</v>
      </c>
      <c r="AJ2362" s="128" t="s">
        <v>46</v>
      </c>
      <c r="AK2362" s="128" t="s">
        <v>46</v>
      </c>
    </row>
    <row r="2363" spans="1:37" ht="14.75" customHeight="1" x14ac:dyDescent="0.35">
      <c r="A2363" s="8"/>
      <c r="B2363" s="129">
        <v>42922205000174</v>
      </c>
      <c r="C2363" s="125" t="s">
        <v>10279</v>
      </c>
      <c r="D2363" s="122"/>
      <c r="E2363" s="126" t="s">
        <v>6718</v>
      </c>
      <c r="F2363" s="126" t="s">
        <v>114</v>
      </c>
      <c r="G2363" s="126" t="s">
        <v>115</v>
      </c>
      <c r="H2363" s="127" t="s">
        <v>46</v>
      </c>
      <c r="I2363" s="127" t="s">
        <v>46</v>
      </c>
      <c r="J2363" s="127" t="s">
        <v>46</v>
      </c>
      <c r="K2363" s="126" t="s">
        <v>3396</v>
      </c>
      <c r="L2363" s="126" t="s">
        <v>7515</v>
      </c>
      <c r="M2363" s="153">
        <v>0.02</v>
      </c>
      <c r="N2363" s="128" t="s">
        <v>8868</v>
      </c>
      <c r="O2363" s="155">
        <v>44650</v>
      </c>
      <c r="P2363" s="153">
        <v>4.8794750163999997E-3</v>
      </c>
      <c r="Q2363" s="153">
        <v>0.22320486425</v>
      </c>
      <c r="R2363" s="153">
        <v>0.18077944282</v>
      </c>
      <c r="S2363" s="153">
        <v>0.35308148846000004</v>
      </c>
      <c r="T2363" s="153">
        <v>0.78851822925999993</v>
      </c>
      <c r="U2363" s="153">
        <v>0.39997982878999999</v>
      </c>
      <c r="V2363" s="153">
        <v>2.15409841</v>
      </c>
      <c r="W2363" s="153">
        <v>1.3577157298</v>
      </c>
      <c r="X2363" s="153">
        <v>1.3667793655</v>
      </c>
      <c r="Y2363" s="153">
        <v>1.8447392919000001</v>
      </c>
      <c r="Z2363" s="153">
        <v>0.15627280771000002</v>
      </c>
      <c r="AA2363" s="153">
        <v>0.18124181029</v>
      </c>
      <c r="AB2363" s="178">
        <v>0.35201341120000001</v>
      </c>
      <c r="AC2363" s="177">
        <v>0.45124724125999999</v>
      </c>
      <c r="AD2363" s="153">
        <v>-0.10920915192000001</v>
      </c>
      <c r="AE2363" s="153">
        <v>-0.21648636271000002</v>
      </c>
      <c r="AF2363" s="181">
        <v>3.0010474</v>
      </c>
      <c r="AG2363" s="180">
        <v>710872.39251999999</v>
      </c>
      <c r="AH2363" s="180">
        <v>89223.546629999997</v>
      </c>
      <c r="AI2363" s="128" t="s">
        <v>46</v>
      </c>
      <c r="AJ2363" s="128" t="s">
        <v>46</v>
      </c>
      <c r="AK2363" s="128" t="s">
        <v>46</v>
      </c>
    </row>
    <row r="2364" spans="1:37" ht="14.75" customHeight="1" x14ac:dyDescent="0.35">
      <c r="A2364" s="8"/>
      <c r="B2364" s="129">
        <v>35726741000139</v>
      </c>
      <c r="C2364" s="125" t="s">
        <v>10280</v>
      </c>
      <c r="D2364" s="122"/>
      <c r="E2364" s="126" t="s">
        <v>6718</v>
      </c>
      <c r="F2364" s="126" t="s">
        <v>114</v>
      </c>
      <c r="G2364" s="126" t="s">
        <v>115</v>
      </c>
      <c r="H2364" s="127">
        <v>1000</v>
      </c>
      <c r="I2364" s="127">
        <v>1000</v>
      </c>
      <c r="J2364" s="127">
        <v>1000</v>
      </c>
      <c r="K2364" s="126" t="s">
        <v>214</v>
      </c>
      <c r="L2364" s="126" t="s">
        <v>3556</v>
      </c>
      <c r="M2364" s="153">
        <v>0.02</v>
      </c>
      <c r="N2364" s="128" t="s">
        <v>7674</v>
      </c>
      <c r="O2364" s="155">
        <v>43846</v>
      </c>
      <c r="P2364" s="153">
        <v>5.8924033437999998E-3</v>
      </c>
      <c r="Q2364" s="153">
        <v>0.22171168755000001</v>
      </c>
      <c r="R2364" s="153">
        <v>0.18242134216</v>
      </c>
      <c r="S2364" s="153">
        <v>0.35282212902999999</v>
      </c>
      <c r="T2364" s="153">
        <v>0.79022908670000003</v>
      </c>
      <c r="U2364" s="153">
        <v>0.48301148640999997</v>
      </c>
      <c r="V2364" s="153">
        <v>2.1396881077000001</v>
      </c>
      <c r="W2364" s="153">
        <v>1.3700469579000001</v>
      </c>
      <c r="X2364" s="153">
        <v>1.3657753845</v>
      </c>
      <c r="Y2364" s="153">
        <v>1.8487418447999999</v>
      </c>
      <c r="Z2364" s="153">
        <v>0.15536969632</v>
      </c>
      <c r="AA2364" s="153">
        <v>0.22266921002000001</v>
      </c>
      <c r="AB2364" s="178">
        <v>0.36256478108000001</v>
      </c>
      <c r="AC2364" s="177">
        <v>0.62038795800000002</v>
      </c>
      <c r="AD2364" s="153">
        <v>-0.10906764312</v>
      </c>
      <c r="AE2364" s="153">
        <v>-0.41866801397000003</v>
      </c>
      <c r="AF2364" s="181">
        <v>3.00195481</v>
      </c>
      <c r="AG2364" s="180">
        <v>729130.80576999998</v>
      </c>
      <c r="AH2364" s="180">
        <v>-104649.64333000001</v>
      </c>
      <c r="AI2364" s="128">
        <v>0</v>
      </c>
      <c r="AJ2364" s="128">
        <v>0</v>
      </c>
      <c r="AK2364" s="128">
        <v>0</v>
      </c>
    </row>
    <row r="2365" spans="1:37" ht="14.75" customHeight="1" x14ac:dyDescent="0.35">
      <c r="A2365" s="8"/>
      <c r="B2365" s="129">
        <v>34713026000107</v>
      </c>
      <c r="C2365" s="125" t="s">
        <v>10281</v>
      </c>
      <c r="D2365" s="122" t="s">
        <v>3394</v>
      </c>
      <c r="E2365" s="126" t="s">
        <v>8753</v>
      </c>
      <c r="F2365" s="126" t="s">
        <v>114</v>
      </c>
      <c r="G2365" s="126" t="s">
        <v>115</v>
      </c>
      <c r="H2365" s="127">
        <v>1000</v>
      </c>
      <c r="I2365" s="127">
        <v>1000</v>
      </c>
      <c r="J2365" s="127">
        <v>1000</v>
      </c>
      <c r="K2365" s="126" t="s">
        <v>7562</v>
      </c>
      <c r="L2365" s="126" t="s">
        <v>8458</v>
      </c>
      <c r="M2365" s="153">
        <v>0.02</v>
      </c>
      <c r="N2365" s="128" t="s">
        <v>7616</v>
      </c>
      <c r="O2365" s="155">
        <v>43742</v>
      </c>
      <c r="P2365" s="153">
        <v>-2.0662923249000001E-2</v>
      </c>
      <c r="Q2365" s="153">
        <v>0.30541488544000001</v>
      </c>
      <c r="R2365" s="153">
        <v>0.13815138646</v>
      </c>
      <c r="S2365" s="153">
        <v>-4.7029511332E-2</v>
      </c>
      <c r="T2365" s="153">
        <v>9.8354422373000003E-2</v>
      </c>
      <c r="U2365" s="153">
        <v>-1.6937790387999998</v>
      </c>
      <c r="V2365" s="153">
        <v>2.9474882697</v>
      </c>
      <c r="W2365" s="153">
        <v>1.0375643799000001</v>
      </c>
      <c r="X2365" s="153">
        <v>-0.18205136139</v>
      </c>
      <c r="Y2365" s="153">
        <v>0.23010028271999999</v>
      </c>
      <c r="Z2365" s="153">
        <v>0.20996875495</v>
      </c>
      <c r="AA2365" s="153">
        <v>0.25199534183</v>
      </c>
      <c r="AB2365" s="178">
        <v>0.12791592429000001</v>
      </c>
      <c r="AC2365" s="177">
        <v>-6.0448892035E-2</v>
      </c>
      <c r="AD2365" s="153">
        <v>-0.17762071898999998</v>
      </c>
      <c r="AE2365" s="153">
        <v>-0.49176244388999996</v>
      </c>
      <c r="AF2365" s="181">
        <v>1.27778014</v>
      </c>
      <c r="AG2365" s="180">
        <v>186070.92344000001</v>
      </c>
      <c r="AH2365" s="180">
        <v>-4280.5251099999996</v>
      </c>
      <c r="AI2365" s="128">
        <v>0</v>
      </c>
      <c r="AJ2365" s="128">
        <v>0</v>
      </c>
      <c r="AK2365" s="128">
        <v>0</v>
      </c>
    </row>
    <row r="2366" spans="1:37" ht="14.75" customHeight="1" x14ac:dyDescent="0.35">
      <c r="A2366" s="8"/>
      <c r="B2366" s="129">
        <v>50190969000140</v>
      </c>
      <c r="C2366" s="125" t="s">
        <v>10282</v>
      </c>
      <c r="D2366" s="122"/>
      <c r="E2366" s="126" t="s">
        <v>8753</v>
      </c>
      <c r="F2366" s="126" t="s">
        <v>114</v>
      </c>
      <c r="G2366" s="126" t="s">
        <v>115</v>
      </c>
      <c r="H2366" s="127">
        <v>1000</v>
      </c>
      <c r="I2366" s="127">
        <v>1000</v>
      </c>
      <c r="J2366" s="127">
        <v>0</v>
      </c>
      <c r="K2366" s="126" t="s">
        <v>214</v>
      </c>
      <c r="L2366" s="126" t="s">
        <v>3556</v>
      </c>
      <c r="M2366" s="153">
        <v>0.02</v>
      </c>
      <c r="N2366" s="128" t="s">
        <v>8044</v>
      </c>
      <c r="O2366" s="155">
        <v>45117</v>
      </c>
      <c r="P2366" s="153">
        <v>-2.1252758351E-2</v>
      </c>
      <c r="Q2366" s="153">
        <v>0.30436368184000001</v>
      </c>
      <c r="R2366" s="153">
        <v>0.13763696773</v>
      </c>
      <c r="S2366" s="153">
        <v>-4.7943522144000002E-2</v>
      </c>
      <c r="T2366" s="153" t="s">
        <v>46</v>
      </c>
      <c r="U2366" s="153">
        <v>-1.7421289416999999</v>
      </c>
      <c r="V2366" s="153">
        <v>2.9373433474000001</v>
      </c>
      <c r="W2366" s="153">
        <v>1.0337009184999999</v>
      </c>
      <c r="X2366" s="153">
        <v>-0.18558949963999999</v>
      </c>
      <c r="Y2366" s="153" t="s">
        <v>46</v>
      </c>
      <c r="Z2366" s="153">
        <v>0.20984090984000001</v>
      </c>
      <c r="AA2366" s="153">
        <v>0.18920188046</v>
      </c>
      <c r="AB2366" s="178">
        <v>0.12563476053</v>
      </c>
      <c r="AC2366" s="177">
        <v>-0.45214109709</v>
      </c>
      <c r="AD2366" s="153">
        <v>-0.17732517262999997</v>
      </c>
      <c r="AE2366" s="153">
        <v>-0.34259393389999998</v>
      </c>
      <c r="AF2366" s="181">
        <v>1.28665071</v>
      </c>
      <c r="AG2366" s="180">
        <v>13460.36881</v>
      </c>
      <c r="AH2366" s="180">
        <v>-2981.08979</v>
      </c>
      <c r="AI2366" s="128">
        <v>0</v>
      </c>
      <c r="AJ2366" s="128">
        <v>0</v>
      </c>
      <c r="AK2366" s="128">
        <v>0</v>
      </c>
    </row>
    <row r="2367" spans="1:37" ht="14.75" customHeight="1" x14ac:dyDescent="0.35">
      <c r="A2367" s="8"/>
      <c r="B2367" s="129">
        <v>41269079000138</v>
      </c>
      <c r="C2367" s="125" t="s">
        <v>10283</v>
      </c>
      <c r="D2367" s="122"/>
      <c r="E2367" s="126" t="s">
        <v>8753</v>
      </c>
      <c r="F2367" s="126" t="s">
        <v>114</v>
      </c>
      <c r="G2367" s="126" t="s">
        <v>115</v>
      </c>
      <c r="H2367" s="127">
        <v>50000</v>
      </c>
      <c r="I2367" s="127">
        <v>10000</v>
      </c>
      <c r="J2367" s="127">
        <v>50000</v>
      </c>
      <c r="K2367" s="126" t="s">
        <v>222</v>
      </c>
      <c r="L2367" s="126" t="s">
        <v>221</v>
      </c>
      <c r="M2367" s="153">
        <v>1.4999999999999999E-2</v>
      </c>
      <c r="N2367" s="128" t="s">
        <v>7488</v>
      </c>
      <c r="O2367" s="155">
        <v>44477</v>
      </c>
      <c r="P2367" s="153">
        <v>5.4427109883999999E-2</v>
      </c>
      <c r="Q2367" s="153">
        <v>0.12642690308000001</v>
      </c>
      <c r="R2367" s="153">
        <v>0.32754083176000004</v>
      </c>
      <c r="S2367" s="153">
        <v>1.0412601694999999</v>
      </c>
      <c r="T2367" s="153">
        <v>1.3973593607999999</v>
      </c>
      <c r="U2367" s="153">
        <v>4.4614935049</v>
      </c>
      <c r="V2367" s="153">
        <v>1.2201167381</v>
      </c>
      <c r="W2367" s="153">
        <v>2.4599441865</v>
      </c>
      <c r="X2367" s="153">
        <v>4.0307208403999999</v>
      </c>
      <c r="Y2367" s="153">
        <v>3.2691238099</v>
      </c>
      <c r="Z2367" s="153">
        <v>0.20528583131</v>
      </c>
      <c r="AA2367" s="153">
        <v>0.26418965723999999</v>
      </c>
      <c r="AB2367" s="178">
        <v>0.96139187474999999</v>
      </c>
      <c r="AC2367" s="177">
        <v>1.4272514715E-2</v>
      </c>
      <c r="AD2367" s="153">
        <v>-0.18640059509000001</v>
      </c>
      <c r="AE2367" s="153">
        <v>-0.52166544376000001</v>
      </c>
      <c r="AF2367" s="181">
        <v>1.39756188</v>
      </c>
      <c r="AG2367" s="180">
        <v>19462.734509999998</v>
      </c>
      <c r="AH2367" s="180">
        <v>424.18054999999998</v>
      </c>
      <c r="AI2367" s="128" t="s">
        <v>46</v>
      </c>
      <c r="AJ2367" s="128" t="s">
        <v>46</v>
      </c>
      <c r="AK2367" s="128" t="s">
        <v>46</v>
      </c>
    </row>
    <row r="2368" spans="1:37" ht="14.75" customHeight="1" x14ac:dyDescent="0.35">
      <c r="A2368" s="8"/>
      <c r="B2368" s="129">
        <v>36499392000122</v>
      </c>
      <c r="C2368" s="125" t="s">
        <v>10284</v>
      </c>
      <c r="D2368" s="122"/>
      <c r="E2368" s="126" t="s">
        <v>8753</v>
      </c>
      <c r="F2368" s="126" t="s">
        <v>114</v>
      </c>
      <c r="G2368" s="126" t="s">
        <v>115</v>
      </c>
      <c r="H2368" s="127">
        <v>1000</v>
      </c>
      <c r="I2368" s="127">
        <v>1000</v>
      </c>
      <c r="J2368" s="127">
        <v>1000</v>
      </c>
      <c r="K2368" s="126" t="s">
        <v>214</v>
      </c>
      <c r="L2368" s="126" t="s">
        <v>3556</v>
      </c>
      <c r="M2368" s="153">
        <v>1.9E-2</v>
      </c>
      <c r="N2368" s="128" t="s">
        <v>10285</v>
      </c>
      <c r="O2368" s="155">
        <v>43917</v>
      </c>
      <c r="P2368" s="153">
        <v>3.5588614738999998E-2</v>
      </c>
      <c r="Q2368" s="153">
        <v>9.5229661554000006E-2</v>
      </c>
      <c r="R2368" s="153">
        <v>0.29636603691000002</v>
      </c>
      <c r="S2368" s="153">
        <v>1.0055246228000001</v>
      </c>
      <c r="T2368" s="153">
        <v>1.3185548053</v>
      </c>
      <c r="U2368" s="153">
        <v>2.9172663005999997</v>
      </c>
      <c r="V2368" s="153">
        <v>0.91903939113000011</v>
      </c>
      <c r="W2368" s="153">
        <v>2.2258107658999999</v>
      </c>
      <c r="X2368" s="153">
        <v>3.8923884452999999</v>
      </c>
      <c r="Y2368" s="153">
        <v>3.0847604628999998</v>
      </c>
      <c r="Z2368" s="153">
        <v>0.20930234887000002</v>
      </c>
      <c r="AA2368" s="153">
        <v>0.25481629954000001</v>
      </c>
      <c r="AB2368" s="178">
        <v>0.81234834465000005</v>
      </c>
      <c r="AC2368" s="177">
        <v>0.39090823254000001</v>
      </c>
      <c r="AD2368" s="153">
        <v>-0.19872740195999999</v>
      </c>
      <c r="AE2368" s="153">
        <v>-0.52087916099999998</v>
      </c>
      <c r="AF2368" s="181">
        <v>2.3312394099999998</v>
      </c>
      <c r="AG2368" s="180">
        <v>25041.755720000001</v>
      </c>
      <c r="AH2368" s="180">
        <v>191.23729</v>
      </c>
      <c r="AI2368" s="128" t="s">
        <v>46</v>
      </c>
      <c r="AJ2368" s="128" t="s">
        <v>46</v>
      </c>
      <c r="AK2368" s="128" t="s">
        <v>46</v>
      </c>
    </row>
    <row r="2369" spans="1:37" ht="14.75" customHeight="1" x14ac:dyDescent="0.35">
      <c r="A2369" s="8"/>
      <c r="B2369" s="129">
        <v>25246206000127</v>
      </c>
      <c r="C2369" s="125" t="s">
        <v>10286</v>
      </c>
      <c r="D2369" s="122" t="s">
        <v>3401</v>
      </c>
      <c r="E2369" s="126" t="s">
        <v>10287</v>
      </c>
      <c r="F2369" s="126" t="s">
        <v>114</v>
      </c>
      <c r="G2369" s="126" t="s">
        <v>115</v>
      </c>
      <c r="H2369" s="127">
        <v>5000</v>
      </c>
      <c r="I2369" s="127">
        <v>1000</v>
      </c>
      <c r="J2369" s="127">
        <v>1000</v>
      </c>
      <c r="K2369" s="126" t="s">
        <v>7644</v>
      </c>
      <c r="L2369" s="126" t="s">
        <v>8008</v>
      </c>
      <c r="M2369" s="153">
        <v>2.0299999999999999E-2</v>
      </c>
      <c r="N2369" s="128" t="s">
        <v>46</v>
      </c>
      <c r="O2369" s="155">
        <v>42607</v>
      </c>
      <c r="P2369" s="153">
        <v>-4.7036332674000002E-2</v>
      </c>
      <c r="Q2369" s="153">
        <v>0.11226135361</v>
      </c>
      <c r="R2369" s="153">
        <v>1.5275334207999999E-3</v>
      </c>
      <c r="S2369" s="153">
        <v>0.21929250988999999</v>
      </c>
      <c r="T2369" s="153">
        <v>0.39669630409000001</v>
      </c>
      <c r="U2369" s="153">
        <v>-3.8556574686</v>
      </c>
      <c r="V2369" s="153">
        <v>1.0834083036</v>
      </c>
      <c r="W2369" s="153">
        <v>1.1472300837E-2</v>
      </c>
      <c r="X2369" s="153">
        <v>0.84888187943000004</v>
      </c>
      <c r="Y2369" s="153">
        <v>0.92807145345999997</v>
      </c>
      <c r="Z2369" s="153">
        <v>0.15678607629999999</v>
      </c>
      <c r="AA2369" s="153">
        <v>0.21801402298</v>
      </c>
      <c r="AB2369" s="178">
        <v>-0.67483851129000005</v>
      </c>
      <c r="AC2369" s="177">
        <v>0.51724958864000004</v>
      </c>
      <c r="AD2369" s="153">
        <v>-0.12411377420999999</v>
      </c>
      <c r="AE2369" s="153">
        <v>-0.43398066688999998</v>
      </c>
      <c r="AF2369" s="181">
        <v>4.7127150100000001</v>
      </c>
      <c r="AG2369" s="180">
        <v>40217.071450000003</v>
      </c>
      <c r="AH2369" s="180">
        <v>-339.95864999999998</v>
      </c>
      <c r="AI2369" s="128">
        <v>0</v>
      </c>
      <c r="AJ2369" s="128">
        <v>0</v>
      </c>
      <c r="AK2369" s="128">
        <v>0</v>
      </c>
    </row>
    <row r="2370" spans="1:37" ht="14.75" customHeight="1" x14ac:dyDescent="0.35">
      <c r="A2370" s="8"/>
      <c r="B2370" s="129">
        <v>906044000185</v>
      </c>
      <c r="C2370" s="125" t="s">
        <v>10288</v>
      </c>
      <c r="D2370" s="122" t="s">
        <v>3401</v>
      </c>
      <c r="E2370" s="126" t="s">
        <v>9091</v>
      </c>
      <c r="F2370" s="126" t="s">
        <v>114</v>
      </c>
      <c r="G2370" s="126" t="s">
        <v>115</v>
      </c>
      <c r="H2370" s="127">
        <v>300000</v>
      </c>
      <c r="I2370" s="127">
        <v>15000</v>
      </c>
      <c r="J2370" s="127">
        <v>150000</v>
      </c>
      <c r="K2370" s="126" t="s">
        <v>214</v>
      </c>
      <c r="L2370" s="126" t="s">
        <v>3556</v>
      </c>
      <c r="M2370" s="153">
        <v>0.02</v>
      </c>
      <c r="N2370" s="128" t="s">
        <v>7504</v>
      </c>
      <c r="O2370" s="155">
        <v>35025</v>
      </c>
      <c r="P2370" s="153">
        <v>2.9698135909999999E-2</v>
      </c>
      <c r="Q2370" s="153">
        <v>0.12380815307000001</v>
      </c>
      <c r="R2370" s="153">
        <v>8.7571707479999997E-2</v>
      </c>
      <c r="S2370" s="153">
        <v>0.30670635351000003</v>
      </c>
      <c r="T2370" s="153">
        <v>0.44959289937000002</v>
      </c>
      <c r="U2370" s="153">
        <v>2.4344125703000001</v>
      </c>
      <c r="V2370" s="153">
        <v>1.1948437887999999</v>
      </c>
      <c r="W2370" s="153">
        <v>0.65769361201999998</v>
      </c>
      <c r="X2370" s="153">
        <v>1.1872610966999999</v>
      </c>
      <c r="Y2370" s="153">
        <v>1.0518230981000001</v>
      </c>
      <c r="Z2370" s="153">
        <v>0.13318570025999998</v>
      </c>
      <c r="AA2370" s="153">
        <v>0.20942457543000001</v>
      </c>
      <c r="AB2370" s="178">
        <v>-0.23902979357000001</v>
      </c>
      <c r="AC2370" s="177">
        <v>0.51972779308999995</v>
      </c>
      <c r="AD2370" s="153">
        <v>-8.0993846214999998E-2</v>
      </c>
      <c r="AE2370" s="153">
        <v>-0.47190441130999999</v>
      </c>
      <c r="AF2370" s="181">
        <v>569.17565674000002</v>
      </c>
      <c r="AG2370" s="180">
        <v>632078.09316000005</v>
      </c>
      <c r="AH2370" s="180">
        <v>-11910.91445</v>
      </c>
      <c r="AI2370" s="128" t="s">
        <v>46</v>
      </c>
      <c r="AJ2370" s="128" t="s">
        <v>46</v>
      </c>
      <c r="AK2370" s="128" t="s">
        <v>46</v>
      </c>
    </row>
    <row r="2371" spans="1:37" ht="14.75" customHeight="1" x14ac:dyDescent="0.35">
      <c r="A2371" s="8"/>
      <c r="B2371" s="129">
        <v>11046259000190</v>
      </c>
      <c r="C2371" s="125" t="s">
        <v>10289</v>
      </c>
      <c r="D2371" s="122" t="s">
        <v>3401</v>
      </c>
      <c r="E2371" s="126" t="s">
        <v>9091</v>
      </c>
      <c r="F2371" s="126" t="s">
        <v>114</v>
      </c>
      <c r="G2371" s="126" t="s">
        <v>115</v>
      </c>
      <c r="H2371" s="127">
        <v>150000</v>
      </c>
      <c r="I2371" s="127">
        <v>15000</v>
      </c>
      <c r="J2371" s="127">
        <v>150000</v>
      </c>
      <c r="K2371" s="126" t="s">
        <v>214</v>
      </c>
      <c r="L2371" s="126" t="s">
        <v>3556</v>
      </c>
      <c r="M2371" s="153">
        <v>0.02</v>
      </c>
      <c r="N2371" s="128" t="s">
        <v>7504</v>
      </c>
      <c r="O2371" s="155">
        <v>40086</v>
      </c>
      <c r="P2371" s="153">
        <v>2.9519639202E-2</v>
      </c>
      <c r="Q2371" s="153">
        <v>0.10442531413999999</v>
      </c>
      <c r="R2371" s="153">
        <v>7.0928119429E-2</v>
      </c>
      <c r="S2371" s="153">
        <v>0.28349322069999999</v>
      </c>
      <c r="T2371" s="153">
        <v>0.41229903368000004</v>
      </c>
      <c r="U2371" s="153">
        <v>2.4197808564000001</v>
      </c>
      <c r="V2371" s="153">
        <v>1.0077845028999999</v>
      </c>
      <c r="W2371" s="153">
        <v>0.53269454716999998</v>
      </c>
      <c r="X2371" s="153">
        <v>1.0974029989</v>
      </c>
      <c r="Y2371" s="153">
        <v>0.9645740570300001</v>
      </c>
      <c r="Z2371" s="153">
        <v>0.13520723846999999</v>
      </c>
      <c r="AA2371" s="153">
        <v>0.20769038793</v>
      </c>
      <c r="AB2371" s="178">
        <v>-0.34359453918999999</v>
      </c>
      <c r="AC2371" s="177">
        <v>0.14484510078000001</v>
      </c>
      <c r="AD2371" s="153">
        <v>-8.3702851453000007E-2</v>
      </c>
      <c r="AE2371" s="153">
        <v>-0.47135015451999995</v>
      </c>
      <c r="AF2371" s="181">
        <v>584.08010144000002</v>
      </c>
      <c r="AG2371" s="180">
        <v>10523.191650000001</v>
      </c>
      <c r="AH2371" s="180">
        <v>-1387.90687</v>
      </c>
      <c r="AI2371" s="128" t="s">
        <v>46</v>
      </c>
      <c r="AJ2371" s="128" t="s">
        <v>46</v>
      </c>
      <c r="AK2371" s="128" t="s">
        <v>46</v>
      </c>
    </row>
    <row r="2372" spans="1:37" ht="14.75" customHeight="1" x14ac:dyDescent="0.35">
      <c r="A2372" s="8"/>
      <c r="B2372" s="129">
        <v>54090484000136</v>
      </c>
      <c r="C2372" s="125" t="s">
        <v>10290</v>
      </c>
      <c r="D2372" s="122"/>
      <c r="E2372" s="126" t="s">
        <v>2793</v>
      </c>
      <c r="F2372" s="126" t="s">
        <v>163</v>
      </c>
      <c r="G2372" s="126" t="s">
        <v>3547</v>
      </c>
      <c r="H2372" s="127">
        <v>1</v>
      </c>
      <c r="I2372" s="127">
        <v>1</v>
      </c>
      <c r="J2372" s="127">
        <v>1</v>
      </c>
      <c r="K2372" s="126" t="s">
        <v>214</v>
      </c>
      <c r="L2372" s="126" t="s">
        <v>3554</v>
      </c>
      <c r="M2372" s="153">
        <v>3.7000000000000002E-3</v>
      </c>
      <c r="N2372" s="128" t="s">
        <v>10291</v>
      </c>
      <c r="O2372" s="155">
        <v>45356</v>
      </c>
      <c r="P2372" s="153">
        <v>1.8618884645999999E-2</v>
      </c>
      <c r="Q2372" s="153">
        <v>0.12359385259</v>
      </c>
      <c r="R2372" s="153">
        <v>0.14764426460999999</v>
      </c>
      <c r="S2372" s="153" t="s">
        <v>46</v>
      </c>
      <c r="T2372" s="153" t="s">
        <v>46</v>
      </c>
      <c r="U2372" s="153">
        <v>1.5262253148</v>
      </c>
      <c r="V2372" s="153">
        <v>1.1927756245000001</v>
      </c>
      <c r="W2372" s="153">
        <v>1.1088591565000001</v>
      </c>
      <c r="X2372" s="153" t="s">
        <v>46</v>
      </c>
      <c r="Y2372" s="153" t="s">
        <v>46</v>
      </c>
      <c r="Z2372" s="153">
        <v>9.2185530312E-3</v>
      </c>
      <c r="AA2372" s="153">
        <v>8.1620706544999998E-3</v>
      </c>
      <c r="AB2372" s="178">
        <v>1.421023822</v>
      </c>
      <c r="AC2372" s="177">
        <v>2.3789497571</v>
      </c>
      <c r="AD2372" s="153">
        <v>-1.5647320470000001E-3</v>
      </c>
      <c r="AE2372" s="153">
        <v>-1.5647320470000001E-3</v>
      </c>
      <c r="AF2372" s="181">
        <v>1.237242</v>
      </c>
      <c r="AG2372" s="180">
        <v>121964.46361000001</v>
      </c>
      <c r="AH2372" s="180">
        <v>76992.786949999994</v>
      </c>
      <c r="AI2372" s="128" t="s">
        <v>46</v>
      </c>
      <c r="AJ2372" s="128" t="s">
        <v>46</v>
      </c>
      <c r="AK2372" s="128" t="s">
        <v>46</v>
      </c>
    </row>
    <row r="2373" spans="1:37" ht="14.75" customHeight="1" x14ac:dyDescent="0.35">
      <c r="A2373" s="8"/>
      <c r="B2373" s="129">
        <v>53936458000113</v>
      </c>
      <c r="C2373" s="125" t="s">
        <v>10292</v>
      </c>
      <c r="D2373" s="122"/>
      <c r="E2373" s="126" t="s">
        <v>10293</v>
      </c>
      <c r="F2373" s="126" t="s">
        <v>163</v>
      </c>
      <c r="G2373" s="126" t="s">
        <v>3547</v>
      </c>
      <c r="H2373" s="127">
        <v>1000</v>
      </c>
      <c r="I2373" s="127">
        <v>500</v>
      </c>
      <c r="J2373" s="127">
        <v>1000</v>
      </c>
      <c r="K2373" s="126" t="s">
        <v>214</v>
      </c>
      <c r="L2373" s="126" t="s">
        <v>3554</v>
      </c>
      <c r="M2373" s="153">
        <v>4.0000000000000001E-3</v>
      </c>
      <c r="N2373" s="128" t="s">
        <v>10294</v>
      </c>
      <c r="O2373" s="155">
        <v>45351</v>
      </c>
      <c r="P2373" s="153">
        <v>1.852161339E-2</v>
      </c>
      <c r="Q2373" s="153">
        <v>0.12331325713000001</v>
      </c>
      <c r="R2373" s="153">
        <v>0.14731829443</v>
      </c>
      <c r="S2373" s="153" t="s">
        <v>46</v>
      </c>
      <c r="T2373" s="153" t="s">
        <v>46</v>
      </c>
      <c r="U2373" s="153">
        <v>1.5182518053</v>
      </c>
      <c r="V2373" s="153">
        <v>1.1900676628</v>
      </c>
      <c r="W2373" s="153">
        <v>1.1064110083999998</v>
      </c>
      <c r="X2373" s="153" t="s">
        <v>46</v>
      </c>
      <c r="Y2373" s="153" t="s">
        <v>46</v>
      </c>
      <c r="Z2373" s="153">
        <v>9.2679059349000011E-3</v>
      </c>
      <c r="AA2373" s="153">
        <v>8.1550325793999998E-3</v>
      </c>
      <c r="AB2373" s="178">
        <v>1.3814946409</v>
      </c>
      <c r="AC2373" s="177">
        <v>2.2983643975999999</v>
      </c>
      <c r="AD2373" s="153">
        <v>-1.5956049803999999E-3</v>
      </c>
      <c r="AE2373" s="153">
        <v>-1.5956049803999999E-3</v>
      </c>
      <c r="AF2373" s="181">
        <v>1.2377809</v>
      </c>
      <c r="AG2373" s="180">
        <v>106395.21662000001</v>
      </c>
      <c r="AH2373" s="180">
        <v>7587.4116999999997</v>
      </c>
      <c r="AI2373" s="128" t="s">
        <v>46</v>
      </c>
      <c r="AJ2373" s="128" t="s">
        <v>46</v>
      </c>
      <c r="AK2373" s="128" t="s">
        <v>46</v>
      </c>
    </row>
    <row r="2374" spans="1:37" ht="14.75" customHeight="1" x14ac:dyDescent="0.35">
      <c r="A2374" s="8"/>
      <c r="B2374" s="129">
        <v>51892732000174</v>
      </c>
      <c r="C2374" s="125" t="s">
        <v>10295</v>
      </c>
      <c r="D2374" s="122"/>
      <c r="E2374" s="126" t="s">
        <v>10296</v>
      </c>
      <c r="F2374" s="126" t="s">
        <v>163</v>
      </c>
      <c r="G2374" s="126" t="s">
        <v>3547</v>
      </c>
      <c r="H2374" s="127">
        <v>1000</v>
      </c>
      <c r="I2374" s="127">
        <v>1000</v>
      </c>
      <c r="J2374" s="127">
        <v>1000</v>
      </c>
      <c r="K2374" s="126" t="s">
        <v>215</v>
      </c>
      <c r="L2374" s="126" t="s">
        <v>215</v>
      </c>
      <c r="M2374" s="153">
        <v>3.0000000000000001E-3</v>
      </c>
      <c r="N2374" s="128" t="s">
        <v>46</v>
      </c>
      <c r="O2374" s="155">
        <v>45194</v>
      </c>
      <c r="P2374" s="153">
        <v>1.202277622E-2</v>
      </c>
      <c r="Q2374" s="153">
        <v>0.10388848161</v>
      </c>
      <c r="R2374" s="153">
        <v>0.13272582707</v>
      </c>
      <c r="S2374" s="153">
        <v>0.25956331464000004</v>
      </c>
      <c r="T2374" s="153" t="s">
        <v>46</v>
      </c>
      <c r="U2374" s="153">
        <v>0.98552978709000005</v>
      </c>
      <c r="V2374" s="153">
        <v>1.0026036565000001</v>
      </c>
      <c r="W2374" s="153">
        <v>0.99681656469999991</v>
      </c>
      <c r="X2374" s="153">
        <v>1.0047702699000001</v>
      </c>
      <c r="Y2374" s="153" t="s">
        <v>46</v>
      </c>
      <c r="Z2374" s="153">
        <v>1.0817445228999999E-3</v>
      </c>
      <c r="AA2374" s="153">
        <v>1.0667841519E-3</v>
      </c>
      <c r="AB2374" s="178">
        <v>-0.62161773268999998</v>
      </c>
      <c r="AC2374" s="177">
        <v>0.81551107877999995</v>
      </c>
      <c r="AD2374" s="153">
        <v>0</v>
      </c>
      <c r="AE2374" s="153">
        <v>0</v>
      </c>
      <c r="AF2374" s="181">
        <v>1261.8721634000001</v>
      </c>
      <c r="AG2374" s="180">
        <v>117195.64635</v>
      </c>
      <c r="AH2374" s="180">
        <v>85431.969370999999</v>
      </c>
      <c r="AI2374" s="128">
        <v>0</v>
      </c>
      <c r="AJ2374" s="128">
        <v>0</v>
      </c>
      <c r="AK2374" s="128">
        <v>0</v>
      </c>
    </row>
    <row r="2375" spans="1:37" ht="14.75" customHeight="1" x14ac:dyDescent="0.35">
      <c r="A2375" s="8"/>
      <c r="B2375" s="129">
        <v>9075575000148</v>
      </c>
      <c r="C2375" s="125" t="s">
        <v>10297</v>
      </c>
      <c r="D2375" s="122"/>
      <c r="E2375" s="126" t="s">
        <v>9879</v>
      </c>
      <c r="F2375" s="126" t="s">
        <v>114</v>
      </c>
      <c r="G2375" s="126" t="s">
        <v>115</v>
      </c>
      <c r="H2375" s="127">
        <v>1000</v>
      </c>
      <c r="I2375" s="127">
        <v>1000</v>
      </c>
      <c r="J2375" s="127">
        <v>0</v>
      </c>
      <c r="K2375" s="126" t="s">
        <v>222</v>
      </c>
      <c r="L2375" s="126" t="s">
        <v>221</v>
      </c>
      <c r="M2375" s="153">
        <v>4.0000000000000001E-3</v>
      </c>
      <c r="N2375" s="128" t="s">
        <v>10298</v>
      </c>
      <c r="O2375" s="155">
        <v>39420</v>
      </c>
      <c r="P2375" s="153">
        <v>3.3974310256E-2</v>
      </c>
      <c r="Q2375" s="153">
        <v>0.28936025795999998</v>
      </c>
      <c r="R2375" s="153">
        <v>0.12370869388</v>
      </c>
      <c r="S2375" s="153">
        <v>0.18903564427</v>
      </c>
      <c r="T2375" s="153">
        <v>0.27846673003</v>
      </c>
      <c r="U2375" s="153">
        <v>2.7849386980000004</v>
      </c>
      <c r="V2375" s="153">
        <v>2.7925487809999998</v>
      </c>
      <c r="W2375" s="153">
        <v>0.92909479624000002</v>
      </c>
      <c r="X2375" s="153">
        <v>0.73175747346999998</v>
      </c>
      <c r="Y2375" s="153">
        <v>0.65147323081999997</v>
      </c>
      <c r="Z2375" s="153">
        <v>0.16528522952999999</v>
      </c>
      <c r="AA2375" s="153">
        <v>0.19971780492000002</v>
      </c>
      <c r="AB2375" s="178">
        <v>3.1919686135999999E-2</v>
      </c>
      <c r="AC2375" s="177">
        <v>2.6050148347000002E-3</v>
      </c>
      <c r="AD2375" s="153">
        <v>-0.14472222288</v>
      </c>
      <c r="AE2375" s="153">
        <v>-0.59719994741000004</v>
      </c>
      <c r="AF2375" s="181">
        <v>38.362952829999998</v>
      </c>
      <c r="AG2375" s="180">
        <v>33559.544070000004</v>
      </c>
      <c r="AH2375" s="180">
        <v>16602.893619999999</v>
      </c>
      <c r="AI2375" s="128" t="s">
        <v>46</v>
      </c>
      <c r="AJ2375" s="128" t="s">
        <v>46</v>
      </c>
      <c r="AK2375" s="128" t="s">
        <v>46</v>
      </c>
    </row>
    <row r="2376" spans="1:37" ht="14.75" customHeight="1" x14ac:dyDescent="0.35">
      <c r="A2376" s="8"/>
      <c r="B2376" s="129">
        <v>20468456000198</v>
      </c>
      <c r="C2376" s="125" t="s">
        <v>10299</v>
      </c>
      <c r="D2376" s="122" t="s">
        <v>3393</v>
      </c>
      <c r="E2376" s="126" t="s">
        <v>7509</v>
      </c>
      <c r="F2376" s="126" t="s">
        <v>163</v>
      </c>
      <c r="G2376" s="126" t="s">
        <v>6644</v>
      </c>
      <c r="H2376" s="127">
        <v>1000</v>
      </c>
      <c r="I2376" s="127">
        <v>0</v>
      </c>
      <c r="J2376" s="127">
        <v>0</v>
      </c>
      <c r="K2376" s="126" t="s">
        <v>215</v>
      </c>
      <c r="L2376" s="126" t="s">
        <v>215</v>
      </c>
      <c r="M2376" s="153">
        <v>1.5E-3</v>
      </c>
      <c r="N2376" s="128" t="s">
        <v>46</v>
      </c>
      <c r="O2376" s="155">
        <v>42104</v>
      </c>
      <c r="P2376" s="153">
        <v>1.2188678033E-2</v>
      </c>
      <c r="Q2376" s="153">
        <v>0.10383429846</v>
      </c>
      <c r="R2376" s="153">
        <v>0.13293621698000002</v>
      </c>
      <c r="S2376" s="153">
        <v>0.25739511721999997</v>
      </c>
      <c r="T2376" s="153">
        <v>0.42550456537000003</v>
      </c>
      <c r="U2376" s="153">
        <v>0.99912907356000003</v>
      </c>
      <c r="V2376" s="153">
        <v>1.0020807475</v>
      </c>
      <c r="W2376" s="153">
        <v>0.99839666525000004</v>
      </c>
      <c r="X2376" s="153">
        <v>0.99637717207999998</v>
      </c>
      <c r="Y2376" s="153">
        <v>0.99546841340000003</v>
      </c>
      <c r="Z2376" s="153">
        <v>1.0204275184E-3</v>
      </c>
      <c r="AA2376" s="153">
        <v>2.6122730031000003E-3</v>
      </c>
      <c r="AB2376" s="178">
        <v>-0.32519269127</v>
      </c>
      <c r="AC2376" s="177">
        <v>-1.4122888864000001</v>
      </c>
      <c r="AD2376" s="153">
        <v>0</v>
      </c>
      <c r="AE2376" s="153">
        <v>-3.9002527164E-3</v>
      </c>
      <c r="AF2376" s="181">
        <v>255290.77921000001</v>
      </c>
      <c r="AG2376" s="180">
        <v>566406.98841999995</v>
      </c>
      <c r="AH2376" s="180">
        <v>20656.268749999999</v>
      </c>
      <c r="AI2376" s="128" t="s">
        <v>46</v>
      </c>
      <c r="AJ2376" s="128" t="s">
        <v>46</v>
      </c>
      <c r="AK2376" s="128" t="s">
        <v>46</v>
      </c>
    </row>
    <row r="2377" spans="1:37" ht="14.75" customHeight="1" x14ac:dyDescent="0.35">
      <c r="A2377" s="8"/>
      <c r="B2377" s="129">
        <v>54641722000154</v>
      </c>
      <c r="C2377" s="125" t="s">
        <v>10300</v>
      </c>
      <c r="D2377" s="122"/>
      <c r="E2377" s="126" t="s">
        <v>9879</v>
      </c>
      <c r="F2377" s="126" t="s">
        <v>163</v>
      </c>
      <c r="G2377" s="126" t="s">
        <v>3547</v>
      </c>
      <c r="H2377" s="127">
        <v>100</v>
      </c>
      <c r="I2377" s="127">
        <v>0</v>
      </c>
      <c r="J2377" s="127">
        <v>0</v>
      </c>
      <c r="K2377" s="126" t="s">
        <v>214</v>
      </c>
      <c r="L2377" s="126" t="s">
        <v>3554</v>
      </c>
      <c r="M2377" s="153">
        <v>4.6999999999999993E-3</v>
      </c>
      <c r="N2377" s="128" t="s">
        <v>46</v>
      </c>
      <c r="O2377" s="155">
        <v>45454</v>
      </c>
      <c r="P2377" s="153">
        <v>2.4812378102000002E-2</v>
      </c>
      <c r="Q2377" s="153">
        <v>0.1379441709</v>
      </c>
      <c r="R2377" s="153">
        <v>0.16220045443</v>
      </c>
      <c r="S2377" s="153" t="s">
        <v>46</v>
      </c>
      <c r="T2377" s="153" t="s">
        <v>46</v>
      </c>
      <c r="U2377" s="153">
        <v>2.0339177292000001</v>
      </c>
      <c r="V2377" s="153">
        <v>1.3312672204</v>
      </c>
      <c r="W2377" s="153">
        <v>1.2181811433</v>
      </c>
      <c r="X2377" s="153" t="s">
        <v>46</v>
      </c>
      <c r="Y2377" s="153" t="s">
        <v>46</v>
      </c>
      <c r="Z2377" s="153">
        <v>1.1590994873000001E-2</v>
      </c>
      <c r="AA2377" s="153">
        <v>1.1882611508000001E-2</v>
      </c>
      <c r="AB2377" s="178">
        <v>2.2630855276999999</v>
      </c>
      <c r="AC2377" s="177">
        <v>2.1338280124</v>
      </c>
      <c r="AD2377" s="153">
        <v>-5.4589599546999998E-3</v>
      </c>
      <c r="AE2377" s="153">
        <v>-5.4589599546999998E-3</v>
      </c>
      <c r="AF2377" s="181">
        <v>1.20725577</v>
      </c>
      <c r="AG2377" s="180">
        <v>266224.98168000003</v>
      </c>
      <c r="AH2377" s="180">
        <v>51644.181230000002</v>
      </c>
      <c r="AI2377" s="128" t="s">
        <v>46</v>
      </c>
      <c r="AJ2377" s="128" t="s">
        <v>46</v>
      </c>
      <c r="AK2377" s="128" t="s">
        <v>46</v>
      </c>
    </row>
    <row r="2378" spans="1:37" ht="14.75" customHeight="1" x14ac:dyDescent="0.35">
      <c r="A2378" s="8"/>
      <c r="B2378" s="129">
        <v>51598758000104</v>
      </c>
      <c r="C2378" s="125" t="s">
        <v>10301</v>
      </c>
      <c r="D2378" s="122"/>
      <c r="E2378" s="126" t="s">
        <v>9879</v>
      </c>
      <c r="F2378" s="126" t="s">
        <v>163</v>
      </c>
      <c r="G2378" s="126" t="s">
        <v>3547</v>
      </c>
      <c r="H2378" s="127" t="s">
        <v>46</v>
      </c>
      <c r="I2378" s="127" t="s">
        <v>46</v>
      </c>
      <c r="J2378" s="127" t="s">
        <v>46</v>
      </c>
      <c r="K2378" s="126" t="s">
        <v>7459</v>
      </c>
      <c r="L2378" s="126" t="s">
        <v>7460</v>
      </c>
      <c r="M2378" s="153">
        <v>4.5500000000000002E-3</v>
      </c>
      <c r="N2378" s="128" t="s">
        <v>46</v>
      </c>
      <c r="O2378" s="155">
        <v>45184</v>
      </c>
      <c r="P2378" s="153">
        <v>1.9197241541000002E-2</v>
      </c>
      <c r="Q2378" s="153">
        <v>0.12082124150000001</v>
      </c>
      <c r="R2378" s="153">
        <v>0.10554717009999999</v>
      </c>
      <c r="S2378" s="153">
        <v>0.22135598411000001</v>
      </c>
      <c r="T2378" s="153" t="s">
        <v>46</v>
      </c>
      <c r="U2378" s="153">
        <v>1.5736343273</v>
      </c>
      <c r="V2378" s="153">
        <v>1.1660177975999999</v>
      </c>
      <c r="W2378" s="153">
        <v>0.79269551253000003</v>
      </c>
      <c r="X2378" s="153">
        <v>0.85686959353999992</v>
      </c>
      <c r="Y2378" s="153" t="s">
        <v>46</v>
      </c>
      <c r="Z2378" s="153">
        <v>3.6701095759000005E-2</v>
      </c>
      <c r="AA2378" s="153">
        <v>3.2940531051000005E-2</v>
      </c>
      <c r="AB2378" s="178">
        <v>-0.64984464600000003</v>
      </c>
      <c r="AC2378" s="177">
        <v>-0.55622643573999997</v>
      </c>
      <c r="AD2378" s="153">
        <v>-3.1993189334E-2</v>
      </c>
      <c r="AE2378" s="153">
        <v>-3.1993189334E-2</v>
      </c>
      <c r="AF2378" s="181">
        <v>1.2164614</v>
      </c>
      <c r="AG2378" s="180">
        <v>509734.69811</v>
      </c>
      <c r="AH2378" s="180">
        <v>41958.467629999999</v>
      </c>
      <c r="AI2378" s="128" t="s">
        <v>46</v>
      </c>
      <c r="AJ2378" s="128" t="s">
        <v>46</v>
      </c>
      <c r="AK2378" s="128" t="s">
        <v>46</v>
      </c>
    </row>
    <row r="2379" spans="1:37" ht="14.75" customHeight="1" x14ac:dyDescent="0.35">
      <c r="A2379" s="8"/>
      <c r="B2379" s="129">
        <v>37440165000194</v>
      </c>
      <c r="C2379" s="125" t="s">
        <v>10302</v>
      </c>
      <c r="D2379" s="122"/>
      <c r="E2379" s="126" t="s">
        <v>9879</v>
      </c>
      <c r="F2379" s="126" t="s">
        <v>163</v>
      </c>
      <c r="G2379" s="126" t="s">
        <v>3547</v>
      </c>
      <c r="H2379" s="127">
        <v>100</v>
      </c>
      <c r="I2379" s="127">
        <v>0</v>
      </c>
      <c r="J2379" s="127">
        <v>0</v>
      </c>
      <c r="K2379" s="126" t="s">
        <v>214</v>
      </c>
      <c r="L2379" s="126" t="s">
        <v>3554</v>
      </c>
      <c r="M2379" s="153">
        <v>5.5500000000000002E-3</v>
      </c>
      <c r="N2379" s="128" t="s">
        <v>8833</v>
      </c>
      <c r="O2379" s="155">
        <v>44194</v>
      </c>
      <c r="P2379" s="153">
        <v>1.8915159670999999E-2</v>
      </c>
      <c r="Q2379" s="153">
        <v>0.11861718994000001</v>
      </c>
      <c r="R2379" s="153">
        <v>0.10209211448</v>
      </c>
      <c r="S2379" s="153">
        <v>0.21029719117999998</v>
      </c>
      <c r="T2379" s="153">
        <v>0.32618819545</v>
      </c>
      <c r="U2379" s="153">
        <v>1.5505115409999999</v>
      </c>
      <c r="V2379" s="153">
        <v>1.1447470067000001</v>
      </c>
      <c r="W2379" s="153">
        <v>0.76674685769999995</v>
      </c>
      <c r="X2379" s="153">
        <v>0.81406097719000003</v>
      </c>
      <c r="Y2379" s="153">
        <v>0.76311765330000003</v>
      </c>
      <c r="Z2379" s="153">
        <v>3.6067989854000004E-2</v>
      </c>
      <c r="AA2379" s="153">
        <v>3.0492383407000001E-2</v>
      </c>
      <c r="AB2379" s="178">
        <v>-0.74710909364</v>
      </c>
      <c r="AC2379" s="177">
        <v>-0.39634605133</v>
      </c>
      <c r="AD2379" s="153">
        <v>-3.1330345191000003E-2</v>
      </c>
      <c r="AE2379" s="153">
        <v>-3.1330345191000003E-2</v>
      </c>
      <c r="AF2379" s="181">
        <v>1.5293967900000001</v>
      </c>
      <c r="AG2379" s="180">
        <v>67312.457540000003</v>
      </c>
      <c r="AH2379" s="180">
        <v>27474.46228</v>
      </c>
      <c r="AI2379" s="128" t="s">
        <v>46</v>
      </c>
      <c r="AJ2379" s="128" t="s">
        <v>46</v>
      </c>
      <c r="AK2379" s="128" t="s">
        <v>46</v>
      </c>
    </row>
    <row r="2380" spans="1:37" ht="14.75" customHeight="1" x14ac:dyDescent="0.35">
      <c r="A2380" s="8"/>
      <c r="B2380" s="129">
        <v>42847907000130</v>
      </c>
      <c r="C2380" s="125" t="s">
        <v>10303</v>
      </c>
      <c r="D2380" s="122"/>
      <c r="E2380" s="126" t="s">
        <v>9879</v>
      </c>
      <c r="F2380" s="126" t="s">
        <v>114</v>
      </c>
      <c r="G2380" s="126" t="s">
        <v>115</v>
      </c>
      <c r="H2380" s="127">
        <v>100</v>
      </c>
      <c r="I2380" s="127">
        <v>0</v>
      </c>
      <c r="J2380" s="127">
        <v>0</v>
      </c>
      <c r="K2380" s="126" t="s">
        <v>222</v>
      </c>
      <c r="L2380" s="126" t="s">
        <v>221</v>
      </c>
      <c r="M2380" s="153">
        <v>4.0000000000000001E-3</v>
      </c>
      <c r="N2380" s="128" t="s">
        <v>8468</v>
      </c>
      <c r="O2380" s="155">
        <v>45140</v>
      </c>
      <c r="P2380" s="153">
        <v>3.4290906530999997E-2</v>
      </c>
      <c r="Q2380" s="153">
        <v>0.29412753021999999</v>
      </c>
      <c r="R2380" s="153">
        <v>0.12888024365</v>
      </c>
      <c r="S2380" s="153">
        <v>0.20013031484999999</v>
      </c>
      <c r="T2380" s="153" t="s">
        <v>46</v>
      </c>
      <c r="U2380" s="153">
        <v>2.8108906956999999</v>
      </c>
      <c r="V2380" s="153">
        <v>2.8385566206999999</v>
      </c>
      <c r="W2380" s="153">
        <v>0.96793491196000003</v>
      </c>
      <c r="X2380" s="153">
        <v>0.77470497233000002</v>
      </c>
      <c r="Y2380" s="153" t="s">
        <v>46</v>
      </c>
      <c r="Z2380" s="153">
        <v>0.16585519897000001</v>
      </c>
      <c r="AA2380" s="153">
        <v>0.15766609934</v>
      </c>
      <c r="AB2380" s="178">
        <v>6.0398107797E-2</v>
      </c>
      <c r="AC2380" s="177">
        <v>-0.31048920966999999</v>
      </c>
      <c r="AD2380" s="153">
        <v>-0.14453839666000001</v>
      </c>
      <c r="AE2380" s="153">
        <v>-0.18516533607999999</v>
      </c>
      <c r="AF2380" s="181">
        <v>1.12163938</v>
      </c>
      <c r="AG2380" s="180">
        <v>128055.16626</v>
      </c>
      <c r="AH2380" s="180">
        <v>-49951.922180000001</v>
      </c>
      <c r="AI2380" s="128" t="s">
        <v>46</v>
      </c>
      <c r="AJ2380" s="128" t="s">
        <v>46</v>
      </c>
      <c r="AK2380" s="128" t="s">
        <v>46</v>
      </c>
    </row>
    <row r="2381" spans="1:37" ht="14.75" customHeight="1" x14ac:dyDescent="0.35">
      <c r="A2381" s="8"/>
      <c r="B2381" s="129">
        <v>24769058000162</v>
      </c>
      <c r="C2381" s="125" t="s">
        <v>10304</v>
      </c>
      <c r="D2381" s="122" t="s">
        <v>3394</v>
      </c>
      <c r="E2381" s="126" t="s">
        <v>10305</v>
      </c>
      <c r="F2381" s="126" t="s">
        <v>163</v>
      </c>
      <c r="G2381" s="126" t="s">
        <v>4598</v>
      </c>
      <c r="H2381" s="127">
        <v>100</v>
      </c>
      <c r="I2381" s="127">
        <v>100</v>
      </c>
      <c r="J2381" s="127">
        <v>100</v>
      </c>
      <c r="K2381" s="126" t="s">
        <v>215</v>
      </c>
      <c r="L2381" s="126" t="s">
        <v>216</v>
      </c>
      <c r="M2381" s="153">
        <v>3.4999999999999996E-3</v>
      </c>
      <c r="N2381" s="128" t="s">
        <v>46</v>
      </c>
      <c r="O2381" s="155">
        <v>42543</v>
      </c>
      <c r="P2381" s="153">
        <v>1.1908728667999999E-2</v>
      </c>
      <c r="Q2381" s="153">
        <v>0.10315035158000001</v>
      </c>
      <c r="R2381" s="153">
        <v>0.13372649515999999</v>
      </c>
      <c r="S2381" s="153">
        <v>0.26452217406</v>
      </c>
      <c r="T2381" s="153">
        <v>0.43853159329000002</v>
      </c>
      <c r="U2381" s="153">
        <v>0.97618109274000009</v>
      </c>
      <c r="V2381" s="153">
        <v>0.99548013471999997</v>
      </c>
      <c r="W2381" s="153">
        <v>1.0043319257999999</v>
      </c>
      <c r="X2381" s="153">
        <v>1.0239660277</v>
      </c>
      <c r="Y2381" s="153">
        <v>1.0259451599</v>
      </c>
      <c r="Z2381" s="153">
        <v>1.3875456275000001E-3</v>
      </c>
      <c r="AA2381" s="153">
        <v>9.1004387765000003E-3</v>
      </c>
      <c r="AB2381" s="178">
        <v>0.41577443011999998</v>
      </c>
      <c r="AC2381" s="177">
        <v>0.66151549308000002</v>
      </c>
      <c r="AD2381" s="153">
        <v>0</v>
      </c>
      <c r="AE2381" s="153">
        <v>-3.5588522105999998E-2</v>
      </c>
      <c r="AF2381" s="181">
        <v>2.33890413</v>
      </c>
      <c r="AG2381" s="180">
        <v>28675.246439999999</v>
      </c>
      <c r="AH2381" s="180">
        <v>-9226.3664200000003</v>
      </c>
      <c r="AI2381" s="128" t="s">
        <v>46</v>
      </c>
      <c r="AJ2381" s="128" t="s">
        <v>46</v>
      </c>
      <c r="AK2381" s="128" t="s">
        <v>46</v>
      </c>
    </row>
    <row r="2382" spans="1:37" ht="14.75" customHeight="1" x14ac:dyDescent="0.35">
      <c r="A2382" s="8"/>
      <c r="B2382" s="129">
        <v>10347453000142</v>
      </c>
      <c r="C2382" s="125" t="s">
        <v>10306</v>
      </c>
      <c r="D2382" s="122"/>
      <c r="E2382" s="126" t="s">
        <v>4867</v>
      </c>
      <c r="F2382" s="126" t="s">
        <v>163</v>
      </c>
      <c r="G2382" s="126" t="s">
        <v>3566</v>
      </c>
      <c r="H2382" s="127" t="s">
        <v>46</v>
      </c>
      <c r="I2382" s="127" t="s">
        <v>46</v>
      </c>
      <c r="J2382" s="127" t="s">
        <v>46</v>
      </c>
      <c r="K2382" s="126" t="s">
        <v>215</v>
      </c>
      <c r="L2382" s="126" t="s">
        <v>216</v>
      </c>
      <c r="M2382" s="153">
        <v>1.5E-3</v>
      </c>
      <c r="N2382" s="128" t="s">
        <v>46</v>
      </c>
      <c r="O2382" s="155">
        <v>39946</v>
      </c>
      <c r="P2382" s="153">
        <v>6.1776709081000003E-3</v>
      </c>
      <c r="Q2382" s="153">
        <v>8.1006061160000004E-2</v>
      </c>
      <c r="R2382" s="153">
        <v>8.8739931522000007E-2</v>
      </c>
      <c r="S2382" s="153">
        <v>0.17525923515</v>
      </c>
      <c r="T2382" s="153">
        <v>0.30728541116999997</v>
      </c>
      <c r="U2382" s="153">
        <v>0.50639541012</v>
      </c>
      <c r="V2382" s="153">
        <v>0.78177072050999996</v>
      </c>
      <c r="W2382" s="153">
        <v>0.66646737595999994</v>
      </c>
      <c r="X2382" s="153">
        <v>0.67842895775000001</v>
      </c>
      <c r="Y2382" s="153">
        <v>0.71889456803000007</v>
      </c>
      <c r="Z2382" s="153">
        <v>2.2680960334000001E-2</v>
      </c>
      <c r="AA2382" s="153">
        <v>2.8291188638000002E-2</v>
      </c>
      <c r="AB2382" s="178">
        <v>-1.7239810595</v>
      </c>
      <c r="AC2382" s="177">
        <v>0.41245255736999997</v>
      </c>
      <c r="AD2382" s="153">
        <v>-1.8629114187000001E-2</v>
      </c>
      <c r="AE2382" s="153">
        <v>-5.5277566992000003E-2</v>
      </c>
      <c r="AF2382" s="181">
        <v>5.4026215000000004</v>
      </c>
      <c r="AG2382" s="180">
        <v>326625.23671000003</v>
      </c>
      <c r="AH2382" s="180">
        <v>-5374.8027598999997</v>
      </c>
      <c r="AI2382" s="128" t="s">
        <v>46</v>
      </c>
      <c r="AJ2382" s="128" t="s">
        <v>46</v>
      </c>
      <c r="AK2382" s="128" t="s">
        <v>46</v>
      </c>
    </row>
    <row r="2383" spans="1:37" ht="14.75" customHeight="1" x14ac:dyDescent="0.35">
      <c r="A2383" s="8"/>
      <c r="B2383" s="129">
        <v>836263000135</v>
      </c>
      <c r="C2383" s="125" t="s">
        <v>10307</v>
      </c>
      <c r="D2383" s="122" t="s">
        <v>3393</v>
      </c>
      <c r="E2383" s="126" t="s">
        <v>4867</v>
      </c>
      <c r="F2383" s="126" t="s">
        <v>163</v>
      </c>
      <c r="G2383" s="126" t="s">
        <v>3566</v>
      </c>
      <c r="H2383" s="127">
        <v>1000</v>
      </c>
      <c r="I2383" s="127">
        <v>1000</v>
      </c>
      <c r="J2383" s="127">
        <v>1000000</v>
      </c>
      <c r="K2383" s="126" t="s">
        <v>215</v>
      </c>
      <c r="L2383" s="126" t="s">
        <v>216</v>
      </c>
      <c r="M2383" s="153">
        <v>5.0000000000000001E-3</v>
      </c>
      <c r="N2383" s="128" t="s">
        <v>3373</v>
      </c>
      <c r="O2383" s="155">
        <v>36392</v>
      </c>
      <c r="P2383" s="153">
        <v>9.1424708444000011E-3</v>
      </c>
      <c r="Q2383" s="153">
        <v>0.10593396821000001</v>
      </c>
      <c r="R2383" s="153">
        <v>0.11482882661999999</v>
      </c>
      <c r="S2383" s="153">
        <v>0.22141416259999999</v>
      </c>
      <c r="T2383" s="153">
        <v>0.35487028961999995</v>
      </c>
      <c r="U2383" s="153">
        <v>0.74942568837000001</v>
      </c>
      <c r="V2383" s="153">
        <v>1.0223441735999999</v>
      </c>
      <c r="W2383" s="153">
        <v>0.86240394206999993</v>
      </c>
      <c r="X2383" s="153">
        <v>0.85709480262000004</v>
      </c>
      <c r="Y2383" s="153">
        <v>0.83021944516000001</v>
      </c>
      <c r="Z2383" s="153">
        <v>1.6709201895000001E-2</v>
      </c>
      <c r="AA2383" s="153">
        <v>8.9362018463000001E-3</v>
      </c>
      <c r="AB2383" s="178">
        <v>-0.96630179112000003</v>
      </c>
      <c r="AC2383" s="177">
        <v>-0.1390829881</v>
      </c>
      <c r="AD2383" s="153">
        <v>-1.2108028123000001E-2</v>
      </c>
      <c r="AE2383" s="153">
        <v>-2.0697434508E-2</v>
      </c>
      <c r="AF2383" s="181">
        <v>24.6914798</v>
      </c>
      <c r="AG2383" s="180">
        <v>98499.773530000006</v>
      </c>
      <c r="AH2383" s="180">
        <v>37988.740140000002</v>
      </c>
      <c r="AI2383" s="128" t="s">
        <v>46</v>
      </c>
      <c r="AJ2383" s="128" t="s">
        <v>46</v>
      </c>
      <c r="AK2383" s="128" t="s">
        <v>46</v>
      </c>
    </row>
    <row r="2384" spans="1:37" ht="14.75" customHeight="1" x14ac:dyDescent="0.35">
      <c r="A2384" s="8"/>
      <c r="B2384" s="129">
        <v>10347493000194</v>
      </c>
      <c r="C2384" s="125" t="s">
        <v>10308</v>
      </c>
      <c r="D2384" s="122" t="s">
        <v>3393</v>
      </c>
      <c r="E2384" s="126" t="s">
        <v>4867</v>
      </c>
      <c r="F2384" s="126" t="s">
        <v>163</v>
      </c>
      <c r="G2384" s="126" t="s">
        <v>3566</v>
      </c>
      <c r="H2384" s="127">
        <v>1000</v>
      </c>
      <c r="I2384" s="127">
        <v>1000</v>
      </c>
      <c r="J2384" s="127">
        <v>1000</v>
      </c>
      <c r="K2384" s="126" t="s">
        <v>7441</v>
      </c>
      <c r="L2384" s="126" t="s">
        <v>223</v>
      </c>
      <c r="M2384" s="153">
        <v>2.5000000000000001E-3</v>
      </c>
      <c r="N2384" s="128" t="s">
        <v>46</v>
      </c>
      <c r="O2384" s="155">
        <v>39933</v>
      </c>
      <c r="P2384" s="153">
        <v>1.2315561966E-2</v>
      </c>
      <c r="Q2384" s="153">
        <v>0.10475704541000001</v>
      </c>
      <c r="R2384" s="153">
        <v>0.13467901759000001</v>
      </c>
      <c r="S2384" s="153">
        <v>0.26746608294000002</v>
      </c>
      <c r="T2384" s="153">
        <v>0.44708229754999995</v>
      </c>
      <c r="U2384" s="153">
        <v>1.0095299903999999</v>
      </c>
      <c r="V2384" s="153">
        <v>1.0109859645000001</v>
      </c>
      <c r="W2384" s="153">
        <v>1.0114856966000001</v>
      </c>
      <c r="X2384" s="153">
        <v>1.0353619066999999</v>
      </c>
      <c r="Y2384" s="153">
        <v>1.0459495423</v>
      </c>
      <c r="Z2384" s="153">
        <v>9.6196755772000005E-4</v>
      </c>
      <c r="AA2384" s="153">
        <v>2.5108808135999999E-3</v>
      </c>
      <c r="AB2384" s="178">
        <v>3.4856838871</v>
      </c>
      <c r="AC2384" s="177">
        <v>2.7578403436999999</v>
      </c>
      <c r="AD2384" s="153">
        <v>0</v>
      </c>
      <c r="AE2384" s="153">
        <v>-2.2558503962000001E-3</v>
      </c>
      <c r="AF2384" s="181">
        <v>4.8071986000000004</v>
      </c>
      <c r="AG2384" s="180">
        <v>1145284.2311</v>
      </c>
      <c r="AH2384" s="180">
        <v>-245487.51470999999</v>
      </c>
      <c r="AI2384" s="128" t="s">
        <v>46</v>
      </c>
      <c r="AJ2384" s="128" t="s">
        <v>46</v>
      </c>
      <c r="AK2384" s="128" t="s">
        <v>46</v>
      </c>
    </row>
    <row r="2385" spans="1:37" ht="14.75" customHeight="1" x14ac:dyDescent="0.35">
      <c r="A2385" s="8"/>
      <c r="B2385" s="129">
        <v>3319016000150</v>
      </c>
      <c r="C2385" s="125" t="s">
        <v>10309</v>
      </c>
      <c r="D2385" s="122"/>
      <c r="E2385" s="126" t="s">
        <v>4867</v>
      </c>
      <c r="F2385" s="126" t="s">
        <v>368</v>
      </c>
      <c r="G2385" s="126" t="s">
        <v>368</v>
      </c>
      <c r="H2385" s="127" t="s">
        <v>46</v>
      </c>
      <c r="I2385" s="127" t="s">
        <v>46</v>
      </c>
      <c r="J2385" s="127" t="s">
        <v>46</v>
      </c>
      <c r="K2385" s="126" t="s">
        <v>215</v>
      </c>
      <c r="L2385" s="126" t="s">
        <v>216</v>
      </c>
      <c r="M2385" s="153">
        <v>8.5000000000000006E-3</v>
      </c>
      <c r="N2385" s="128" t="s">
        <v>46</v>
      </c>
      <c r="O2385" s="155">
        <v>36409</v>
      </c>
      <c r="P2385" s="153">
        <v>-1.4867494873999999E-2</v>
      </c>
      <c r="Q2385" s="153">
        <v>-0.10857541936000001</v>
      </c>
      <c r="R2385" s="153">
        <v>2.4154634397E-2</v>
      </c>
      <c r="S2385" s="153">
        <v>0.17147495568000001</v>
      </c>
      <c r="T2385" s="153">
        <v>0.15278837195</v>
      </c>
      <c r="U2385" s="153">
        <v>-1.2187167746999998</v>
      </c>
      <c r="V2385" s="153">
        <v>-1.0478362064</v>
      </c>
      <c r="W2385" s="153">
        <v>0.18140960363000003</v>
      </c>
      <c r="X2385" s="153">
        <v>0.66378000199999998</v>
      </c>
      <c r="Y2385" s="153">
        <v>0.35744856953000004</v>
      </c>
      <c r="Z2385" s="153">
        <v>0.11659483226</v>
      </c>
      <c r="AA2385" s="153">
        <v>0.15492836003000002</v>
      </c>
      <c r="AB2385" s="178">
        <v>-0.77331296632000002</v>
      </c>
      <c r="AC2385" s="177">
        <v>-0.24798715938999999</v>
      </c>
      <c r="AD2385" s="153">
        <v>-0.11805165511</v>
      </c>
      <c r="AE2385" s="153">
        <v>-0.55066084313999997</v>
      </c>
      <c r="AF2385" s="181">
        <v>5.3074060999999997</v>
      </c>
      <c r="AG2385" s="180">
        <v>168376.33734999999</v>
      </c>
      <c r="AH2385" s="180">
        <v>-7897.13742</v>
      </c>
      <c r="AI2385" s="128" t="s">
        <v>46</v>
      </c>
      <c r="AJ2385" s="128" t="s">
        <v>46</v>
      </c>
      <c r="AK2385" s="128" t="s">
        <v>46</v>
      </c>
    </row>
    <row r="2386" spans="1:37" ht="14.75" customHeight="1" x14ac:dyDescent="0.35">
      <c r="A2386" s="8"/>
      <c r="B2386" s="129">
        <v>14491665000150</v>
      </c>
      <c r="C2386" s="125" t="s">
        <v>10310</v>
      </c>
      <c r="D2386" s="122"/>
      <c r="E2386" s="126" t="s">
        <v>4867</v>
      </c>
      <c r="F2386" s="126" t="s">
        <v>163</v>
      </c>
      <c r="G2386" s="126" t="s">
        <v>3547</v>
      </c>
      <c r="H2386" s="127">
        <v>500</v>
      </c>
      <c r="I2386" s="127">
        <v>100</v>
      </c>
      <c r="J2386" s="127">
        <v>500</v>
      </c>
      <c r="K2386" s="126" t="s">
        <v>215</v>
      </c>
      <c r="L2386" s="126" t="s">
        <v>216</v>
      </c>
      <c r="M2386" s="153">
        <v>4.0000000000000001E-3</v>
      </c>
      <c r="N2386" s="128" t="s">
        <v>7526</v>
      </c>
      <c r="O2386" s="155">
        <v>42499</v>
      </c>
      <c r="P2386" s="153">
        <v>1.2488370790000002E-2</v>
      </c>
      <c r="Q2386" s="153">
        <v>0.10171734713</v>
      </c>
      <c r="R2386" s="153">
        <v>0.12794673733</v>
      </c>
      <c r="S2386" s="153">
        <v>0.28456137225</v>
      </c>
      <c r="T2386" s="153">
        <v>0.41440653459999999</v>
      </c>
      <c r="U2386" s="153">
        <v>1.0236954576999999</v>
      </c>
      <c r="V2386" s="153">
        <v>0.98165054090000003</v>
      </c>
      <c r="W2386" s="153">
        <v>0.96092395870999991</v>
      </c>
      <c r="X2386" s="153">
        <v>1.1015378163</v>
      </c>
      <c r="Y2386" s="153">
        <v>0.96950455782000011</v>
      </c>
      <c r="Z2386" s="153">
        <v>5.2036122996999999E-3</v>
      </c>
      <c r="AA2386" s="153">
        <v>6.8851747816999999E-3</v>
      </c>
      <c r="AB2386" s="178">
        <v>-0.89951684168000001</v>
      </c>
      <c r="AC2386" s="177">
        <v>5.9028011507000003E-2</v>
      </c>
      <c r="AD2386" s="153">
        <v>-2.0927212579999999E-3</v>
      </c>
      <c r="AE2386" s="153">
        <v>-2.2156337330000001E-2</v>
      </c>
      <c r="AF2386" s="181">
        <v>2.2604055999999999</v>
      </c>
      <c r="AG2386" s="180">
        <v>41804.931250000001</v>
      </c>
      <c r="AH2386" s="180">
        <v>-22008.868200000001</v>
      </c>
      <c r="AI2386" s="128" t="s">
        <v>46</v>
      </c>
      <c r="AJ2386" s="128" t="s">
        <v>46</v>
      </c>
      <c r="AK2386" s="128" t="s">
        <v>46</v>
      </c>
    </row>
    <row r="2387" spans="1:37" ht="14.75" customHeight="1" x14ac:dyDescent="0.35">
      <c r="A2387" s="8"/>
      <c r="B2387" s="129">
        <v>9344799000108</v>
      </c>
      <c r="C2387" s="125" t="s">
        <v>10311</v>
      </c>
      <c r="D2387" s="122" t="s">
        <v>3401</v>
      </c>
      <c r="E2387" s="126" t="s">
        <v>4867</v>
      </c>
      <c r="F2387" s="126" t="s">
        <v>163</v>
      </c>
      <c r="G2387" s="126" t="s">
        <v>3566</v>
      </c>
      <c r="H2387" s="127" t="s">
        <v>46</v>
      </c>
      <c r="I2387" s="127" t="s">
        <v>46</v>
      </c>
      <c r="J2387" s="127" t="s">
        <v>46</v>
      </c>
      <c r="K2387" s="126" t="s">
        <v>215</v>
      </c>
      <c r="L2387" s="126" t="s">
        <v>216</v>
      </c>
      <c r="M2387" s="153">
        <v>3.4999999999999996E-3</v>
      </c>
      <c r="N2387" s="128" t="s">
        <v>46</v>
      </c>
      <c r="O2387" s="155">
        <v>39646</v>
      </c>
      <c r="P2387" s="153">
        <v>5.7990922068999994E-3</v>
      </c>
      <c r="Q2387" s="153">
        <v>7.7266982065000003E-2</v>
      </c>
      <c r="R2387" s="153">
        <v>8.3657517931E-2</v>
      </c>
      <c r="S2387" s="153">
        <v>0.16451646946000001</v>
      </c>
      <c r="T2387" s="153">
        <v>0.29015801619000003</v>
      </c>
      <c r="U2387" s="153">
        <v>0.47536259540999998</v>
      </c>
      <c r="V2387" s="153">
        <v>0.74568573481</v>
      </c>
      <c r="W2387" s="153">
        <v>0.62829670363000001</v>
      </c>
      <c r="X2387" s="153">
        <v>0.63684368364999999</v>
      </c>
      <c r="Y2387" s="153">
        <v>0.67882500806000001</v>
      </c>
      <c r="Z2387" s="153">
        <v>2.2676282775999999E-2</v>
      </c>
      <c r="AA2387" s="153">
        <v>2.8808018178000001E-2</v>
      </c>
      <c r="AB2387" s="178">
        <v>-1.9230141380000001</v>
      </c>
      <c r="AC2387" s="177">
        <v>0.34652245748999999</v>
      </c>
      <c r="AD2387" s="153">
        <v>-1.9051237806000001E-2</v>
      </c>
      <c r="AE2387" s="153">
        <v>-5.5503781812000004E-2</v>
      </c>
      <c r="AF2387" s="181">
        <v>5.8478335000000001</v>
      </c>
      <c r="AG2387" s="180">
        <v>35200.902450000001</v>
      </c>
      <c r="AH2387" s="180">
        <v>-6002.5386799999997</v>
      </c>
      <c r="AI2387" s="128" t="s">
        <v>46</v>
      </c>
      <c r="AJ2387" s="128" t="s">
        <v>46</v>
      </c>
      <c r="AK2387" s="128" t="s">
        <v>46</v>
      </c>
    </row>
    <row r="2388" spans="1:37" ht="14.75" customHeight="1" x14ac:dyDescent="0.35">
      <c r="A2388" s="8"/>
      <c r="B2388" s="129">
        <v>6866051000187</v>
      </c>
      <c r="C2388" s="125" t="s">
        <v>10312</v>
      </c>
      <c r="D2388" s="122" t="s">
        <v>3393</v>
      </c>
      <c r="E2388" s="126" t="s">
        <v>4867</v>
      </c>
      <c r="F2388" s="126" t="s">
        <v>163</v>
      </c>
      <c r="G2388" s="126" t="s">
        <v>3566</v>
      </c>
      <c r="H2388" s="127">
        <v>1000</v>
      </c>
      <c r="I2388" s="127">
        <v>1000</v>
      </c>
      <c r="J2388" s="127">
        <v>0</v>
      </c>
      <c r="K2388" s="126" t="s">
        <v>215</v>
      </c>
      <c r="L2388" s="126" t="s">
        <v>215</v>
      </c>
      <c r="M2388" s="153">
        <v>2E-3</v>
      </c>
      <c r="N2388" s="128" t="s">
        <v>46</v>
      </c>
      <c r="O2388" s="155">
        <v>38485</v>
      </c>
      <c r="P2388" s="153">
        <v>1.2464905642999999E-2</v>
      </c>
      <c r="Q2388" s="153">
        <v>0.1079103213</v>
      </c>
      <c r="R2388" s="153">
        <v>0.13625625348000001</v>
      </c>
      <c r="S2388" s="153">
        <v>0.28512020681</v>
      </c>
      <c r="T2388" s="153">
        <v>0.44681398295000002</v>
      </c>
      <c r="U2388" s="153">
        <v>1.0217719751000001</v>
      </c>
      <c r="V2388" s="153">
        <v>1.0414174992</v>
      </c>
      <c r="W2388" s="153">
        <v>1.0233312800000001</v>
      </c>
      <c r="X2388" s="153">
        <v>1.1037010664</v>
      </c>
      <c r="Y2388" s="153">
        <v>1.0453218200000001</v>
      </c>
      <c r="Z2388" s="153">
        <v>1.4953372856E-3</v>
      </c>
      <c r="AA2388" s="153">
        <v>3.2907983337000001E-3</v>
      </c>
      <c r="AB2388" s="178">
        <v>2.4483352362000002</v>
      </c>
      <c r="AC2388" s="177">
        <v>1.4431218548</v>
      </c>
      <c r="AD2388" s="153">
        <v>-3.0631685799000001E-4</v>
      </c>
      <c r="AE2388" s="153">
        <v>-1.0758591179E-2</v>
      </c>
      <c r="AF2388" s="181">
        <v>8.1730376000000007</v>
      </c>
      <c r="AG2388" s="180">
        <v>2523888.6863000002</v>
      </c>
      <c r="AH2388" s="180">
        <v>644436.27905000001</v>
      </c>
      <c r="AI2388" s="128" t="s">
        <v>46</v>
      </c>
      <c r="AJ2388" s="128" t="s">
        <v>46</v>
      </c>
      <c r="AK2388" s="128" t="s">
        <v>46</v>
      </c>
    </row>
    <row r="2389" spans="1:37" ht="14.75" customHeight="1" x14ac:dyDescent="0.35">
      <c r="A2389" s="8"/>
      <c r="B2389" s="129">
        <v>13060032000124</v>
      </c>
      <c r="C2389" s="125" t="s">
        <v>10313</v>
      </c>
      <c r="D2389" s="122" t="s">
        <v>3393</v>
      </c>
      <c r="E2389" s="126" t="s">
        <v>4867</v>
      </c>
      <c r="F2389" s="126" t="s">
        <v>163</v>
      </c>
      <c r="G2389" s="126" t="s">
        <v>4598</v>
      </c>
      <c r="H2389" s="127" t="s">
        <v>46</v>
      </c>
      <c r="I2389" s="127" t="s">
        <v>46</v>
      </c>
      <c r="J2389" s="127" t="s">
        <v>46</v>
      </c>
      <c r="K2389" s="126" t="s">
        <v>215</v>
      </c>
      <c r="L2389" s="126" t="s">
        <v>216</v>
      </c>
      <c r="M2389" s="153">
        <v>3.4999999999999996E-3</v>
      </c>
      <c r="N2389" s="128" t="s">
        <v>46</v>
      </c>
      <c r="O2389" s="155">
        <v>40623</v>
      </c>
      <c r="P2389" s="153">
        <v>1.2006615098999999E-2</v>
      </c>
      <c r="Q2389" s="153">
        <v>0.15148575975</v>
      </c>
      <c r="R2389" s="153">
        <v>0.10547979136000001</v>
      </c>
      <c r="S2389" s="153">
        <v>0.18075540826</v>
      </c>
      <c r="T2389" s="153">
        <v>0.33889147250999996</v>
      </c>
      <c r="U2389" s="153">
        <v>0.98420502936000009</v>
      </c>
      <c r="V2389" s="153">
        <v>1.4619539556999999</v>
      </c>
      <c r="W2389" s="153">
        <v>0.79218947508000004</v>
      </c>
      <c r="X2389" s="153">
        <v>0.69970465822999994</v>
      </c>
      <c r="Y2389" s="153">
        <v>0.79283698439999994</v>
      </c>
      <c r="Z2389" s="153">
        <v>4.9633322966000003E-2</v>
      </c>
      <c r="AA2389" s="153">
        <v>5.1977486624999993E-2</v>
      </c>
      <c r="AB2389" s="178">
        <v>-0.47050758926000003</v>
      </c>
      <c r="AC2389" s="177">
        <v>0.12258307093</v>
      </c>
      <c r="AD2389" s="153">
        <v>-4.7298963703999997E-2</v>
      </c>
      <c r="AE2389" s="153">
        <v>-0.10329580063</v>
      </c>
      <c r="AF2389" s="181">
        <v>4.0791740000000001</v>
      </c>
      <c r="AG2389" s="180">
        <v>17577.096939999999</v>
      </c>
      <c r="AH2389" s="180">
        <v>-39218.347889999997</v>
      </c>
      <c r="AI2389" s="128" t="s">
        <v>46</v>
      </c>
      <c r="AJ2389" s="128" t="s">
        <v>46</v>
      </c>
      <c r="AK2389" s="128" t="s">
        <v>46</v>
      </c>
    </row>
    <row r="2390" spans="1:37" ht="14.75" customHeight="1" x14ac:dyDescent="0.35">
      <c r="A2390" s="8"/>
      <c r="B2390" s="129">
        <v>10342116000162</v>
      </c>
      <c r="C2390" s="125" t="s">
        <v>10314</v>
      </c>
      <c r="D2390" s="122"/>
      <c r="E2390" s="126" t="s">
        <v>4867</v>
      </c>
      <c r="F2390" s="126" t="s">
        <v>163</v>
      </c>
      <c r="G2390" s="126" t="s">
        <v>3566</v>
      </c>
      <c r="H2390" s="127">
        <v>10000</v>
      </c>
      <c r="I2390" s="127">
        <v>1000</v>
      </c>
      <c r="J2390" s="127">
        <v>1000</v>
      </c>
      <c r="K2390" s="126" t="s">
        <v>215</v>
      </c>
      <c r="L2390" s="126" t="s">
        <v>216</v>
      </c>
      <c r="M2390" s="153">
        <v>1.5E-3</v>
      </c>
      <c r="N2390" s="128" t="s">
        <v>46</v>
      </c>
      <c r="O2390" s="155">
        <v>40480</v>
      </c>
      <c r="P2390" s="153">
        <v>1.239170249E-2</v>
      </c>
      <c r="Q2390" s="153">
        <v>0.15525714611999999</v>
      </c>
      <c r="R2390" s="153">
        <v>0.11096917792</v>
      </c>
      <c r="S2390" s="153">
        <v>0.19208158338</v>
      </c>
      <c r="T2390" s="153">
        <v>0.35701389014999996</v>
      </c>
      <c r="U2390" s="153">
        <v>1.0157713737</v>
      </c>
      <c r="V2390" s="153">
        <v>1.4983507314</v>
      </c>
      <c r="W2390" s="153">
        <v>0.8334166541800001</v>
      </c>
      <c r="X2390" s="153">
        <v>0.74354831172999991</v>
      </c>
      <c r="Y2390" s="153">
        <v>0.83523440101999991</v>
      </c>
      <c r="Z2390" s="153">
        <v>4.9741692322000007E-2</v>
      </c>
      <c r="AA2390" s="153">
        <v>5.1458457581000004E-2</v>
      </c>
      <c r="AB2390" s="178">
        <v>-0.37129290417999999</v>
      </c>
      <c r="AC2390" s="177">
        <v>0.17505187975</v>
      </c>
      <c r="AD2390" s="153">
        <v>-4.5936395759E-2</v>
      </c>
      <c r="AE2390" s="153">
        <v>-0.10013567261</v>
      </c>
      <c r="AF2390" s="181">
        <v>4.4233560000000001</v>
      </c>
      <c r="AG2390" s="180">
        <v>146690.65684000001</v>
      </c>
      <c r="AH2390" s="180">
        <v>39579.658629999998</v>
      </c>
      <c r="AI2390" s="128" t="s">
        <v>46</v>
      </c>
      <c r="AJ2390" s="128" t="s">
        <v>46</v>
      </c>
      <c r="AK2390" s="128" t="s">
        <v>46</v>
      </c>
    </row>
    <row r="2391" spans="1:37" ht="14.75" customHeight="1" x14ac:dyDescent="0.35">
      <c r="A2391" s="8"/>
      <c r="B2391" s="129">
        <v>32485590000186</v>
      </c>
      <c r="C2391" s="125" t="s">
        <v>10315</v>
      </c>
      <c r="D2391" s="122" t="s">
        <v>3395</v>
      </c>
      <c r="E2391" s="126" t="s">
        <v>4867</v>
      </c>
      <c r="F2391" s="126" t="s">
        <v>163</v>
      </c>
      <c r="G2391" s="126" t="s">
        <v>3547</v>
      </c>
      <c r="H2391" s="127">
        <v>1000</v>
      </c>
      <c r="I2391" s="127">
        <v>1000</v>
      </c>
      <c r="J2391" s="127">
        <v>1000</v>
      </c>
      <c r="K2391" s="126" t="s">
        <v>214</v>
      </c>
      <c r="L2391" s="126" t="s">
        <v>3554</v>
      </c>
      <c r="M2391" s="153">
        <v>7.4999999999999997E-3</v>
      </c>
      <c r="N2391" s="128" t="s">
        <v>46</v>
      </c>
      <c r="O2391" s="155">
        <v>43661</v>
      </c>
      <c r="P2391" s="153">
        <v>1.6390622543999998E-2</v>
      </c>
      <c r="Q2391" s="153">
        <v>0.12738384411000001</v>
      </c>
      <c r="R2391" s="153">
        <v>0.10800852659</v>
      </c>
      <c r="S2391" s="153">
        <v>0.21078217116</v>
      </c>
      <c r="T2391" s="153">
        <v>0.34470015256999997</v>
      </c>
      <c r="U2391" s="153">
        <v>1.3435704408999998</v>
      </c>
      <c r="V2391" s="153">
        <v>1.2293519542</v>
      </c>
      <c r="W2391" s="153">
        <v>0.81118114551000009</v>
      </c>
      <c r="X2391" s="153">
        <v>0.81593833596999998</v>
      </c>
      <c r="Y2391" s="153">
        <v>0.80642639799999993</v>
      </c>
      <c r="Z2391" s="153">
        <v>4.1934479354999998E-2</v>
      </c>
      <c r="AA2391" s="153">
        <v>3.4335752352000003E-2</v>
      </c>
      <c r="AB2391" s="178">
        <v>-0.51142025901999999</v>
      </c>
      <c r="AC2391" s="177">
        <v>-0.17219895268999999</v>
      </c>
      <c r="AD2391" s="153">
        <v>-3.6966069093000001E-2</v>
      </c>
      <c r="AE2391" s="153">
        <v>-4.0167749732000005E-2</v>
      </c>
      <c r="AF2391" s="181">
        <v>1.6425339999999999</v>
      </c>
      <c r="AG2391" s="180">
        <v>65264.575920000003</v>
      </c>
      <c r="AH2391" s="180">
        <v>-5672.3361299999997</v>
      </c>
      <c r="AI2391" s="128" t="s">
        <v>46</v>
      </c>
      <c r="AJ2391" s="128" t="s">
        <v>46</v>
      </c>
      <c r="AK2391" s="128" t="s">
        <v>46</v>
      </c>
    </row>
    <row r="2392" spans="1:37" ht="14.75" customHeight="1" x14ac:dyDescent="0.35">
      <c r="A2392" s="8"/>
      <c r="B2392" s="129">
        <v>9238487000110</v>
      </c>
      <c r="C2392" s="125" t="s">
        <v>10316</v>
      </c>
      <c r="D2392" s="122" t="s">
        <v>3393</v>
      </c>
      <c r="E2392" s="126" t="s">
        <v>4867</v>
      </c>
      <c r="F2392" s="126" t="s">
        <v>163</v>
      </c>
      <c r="G2392" s="126" t="s">
        <v>5358</v>
      </c>
      <c r="H2392" s="127" t="s">
        <v>46</v>
      </c>
      <c r="I2392" s="127" t="s">
        <v>46</v>
      </c>
      <c r="J2392" s="127" t="s">
        <v>46</v>
      </c>
      <c r="K2392" s="126" t="s">
        <v>215</v>
      </c>
      <c r="L2392" s="126" t="s">
        <v>215</v>
      </c>
      <c r="M2392" s="153">
        <v>1.5E-3</v>
      </c>
      <c r="N2392" s="128" t="s">
        <v>46</v>
      </c>
      <c r="O2392" s="155">
        <v>39568</v>
      </c>
      <c r="P2392" s="153">
        <v>1.2039755591000002E-2</v>
      </c>
      <c r="Q2392" s="153">
        <v>0.10276266831999999</v>
      </c>
      <c r="R2392" s="153">
        <v>0.13151026435000002</v>
      </c>
      <c r="S2392" s="153">
        <v>0.25468111392000004</v>
      </c>
      <c r="T2392" s="153">
        <v>0.42266547009999994</v>
      </c>
      <c r="U2392" s="153">
        <v>0.98692161837000003</v>
      </c>
      <c r="V2392" s="153">
        <v>0.99173869343999999</v>
      </c>
      <c r="W2392" s="153">
        <v>0.98768727104999998</v>
      </c>
      <c r="X2392" s="153">
        <v>0.98587125821999999</v>
      </c>
      <c r="Y2392" s="153">
        <v>0.98882634679999992</v>
      </c>
      <c r="Z2392" s="153">
        <v>9.5504539701999995E-4</v>
      </c>
      <c r="AA2392" s="153">
        <v>2.3723296389999999E-3</v>
      </c>
      <c r="AB2392" s="178">
        <v>-3.0826448039000001</v>
      </c>
      <c r="AC2392" s="177">
        <v>-1.4910747338999999</v>
      </c>
      <c r="AD2392" s="153">
        <v>0</v>
      </c>
      <c r="AE2392" s="153">
        <v>-8.9241288190999996E-3</v>
      </c>
      <c r="AF2392" s="181">
        <v>4.9313899000000001</v>
      </c>
      <c r="AG2392" s="180">
        <v>1990252.0334000001</v>
      </c>
      <c r="AH2392" s="180">
        <v>-737525.83976999996</v>
      </c>
      <c r="AI2392" s="128" t="s">
        <v>46</v>
      </c>
      <c r="AJ2392" s="128" t="s">
        <v>46</v>
      </c>
      <c r="AK2392" s="128" t="s">
        <v>46</v>
      </c>
    </row>
    <row r="2393" spans="1:37" ht="14.75" customHeight="1" x14ac:dyDescent="0.35">
      <c r="A2393" s="8"/>
      <c r="B2393" s="129">
        <v>35020115000122</v>
      </c>
      <c r="C2393" s="125" t="s">
        <v>10317</v>
      </c>
      <c r="D2393" s="122" t="s">
        <v>3394</v>
      </c>
      <c r="E2393" s="126" t="s">
        <v>8693</v>
      </c>
      <c r="F2393" s="126" t="s">
        <v>114</v>
      </c>
      <c r="G2393" s="126" t="s">
        <v>115</v>
      </c>
      <c r="H2393" s="127">
        <v>100000</v>
      </c>
      <c r="I2393" s="127">
        <v>10000</v>
      </c>
      <c r="J2393" s="127">
        <v>100000</v>
      </c>
      <c r="K2393" s="126" t="s">
        <v>217</v>
      </c>
      <c r="L2393" s="126" t="s">
        <v>218</v>
      </c>
      <c r="M2393" s="153">
        <v>0.01</v>
      </c>
      <c r="N2393" s="128" t="s">
        <v>10318</v>
      </c>
      <c r="O2393" s="155">
        <v>43795</v>
      </c>
      <c r="P2393" s="153">
        <v>7.6304663524000005E-2</v>
      </c>
      <c r="Q2393" s="153">
        <v>0.47992007437</v>
      </c>
      <c r="R2393" s="153">
        <v>0.30559568915000002</v>
      </c>
      <c r="S2393" s="153">
        <v>0.47106719976</v>
      </c>
      <c r="T2393" s="153">
        <v>0.66286911100000001</v>
      </c>
      <c r="U2393" s="153">
        <v>6.2548381022999999</v>
      </c>
      <c r="V2393" s="153">
        <v>4.6315974008000005</v>
      </c>
      <c r="W2393" s="153">
        <v>2.2951286253999998</v>
      </c>
      <c r="X2393" s="153">
        <v>1.8235023626</v>
      </c>
      <c r="Y2393" s="153">
        <v>1.5507830372</v>
      </c>
      <c r="Z2393" s="153">
        <v>0.19680991872</v>
      </c>
      <c r="AA2393" s="153">
        <v>0.25060114901999997</v>
      </c>
      <c r="AB2393" s="178">
        <v>0.88997553834999998</v>
      </c>
      <c r="AC2393" s="177">
        <v>0.11444532091</v>
      </c>
      <c r="AD2393" s="153">
        <v>-0.12886172364000001</v>
      </c>
      <c r="AE2393" s="153">
        <v>-0.44137814128999997</v>
      </c>
      <c r="AF2393" s="181">
        <v>1.6449062999999999</v>
      </c>
      <c r="AG2393" s="180">
        <v>36584.590429999997</v>
      </c>
      <c r="AH2393" s="180">
        <v>-10401.152</v>
      </c>
      <c r="AI2393" s="128" t="s">
        <v>46</v>
      </c>
      <c r="AJ2393" s="128" t="s">
        <v>46</v>
      </c>
      <c r="AK2393" s="128" t="s">
        <v>46</v>
      </c>
    </row>
    <row r="2394" spans="1:37" ht="14.75" customHeight="1" x14ac:dyDescent="0.35">
      <c r="A2394" s="8"/>
      <c r="B2394" s="129">
        <v>13594673000169</v>
      </c>
      <c r="C2394" s="125" t="s">
        <v>10319</v>
      </c>
      <c r="D2394" s="122"/>
      <c r="E2394" s="126" t="s">
        <v>9009</v>
      </c>
      <c r="F2394" s="126" t="s">
        <v>163</v>
      </c>
      <c r="G2394" s="126" t="s">
        <v>3547</v>
      </c>
      <c r="H2394" s="127">
        <v>1000000</v>
      </c>
      <c r="I2394" s="127">
        <v>100000</v>
      </c>
      <c r="J2394" s="127">
        <v>1000000</v>
      </c>
      <c r="K2394" s="126" t="s">
        <v>214</v>
      </c>
      <c r="L2394" s="126" t="s">
        <v>3554</v>
      </c>
      <c r="M2394" s="153">
        <v>2E-3</v>
      </c>
      <c r="N2394" s="128" t="s">
        <v>7488</v>
      </c>
      <c r="O2394" s="155">
        <v>40870</v>
      </c>
      <c r="P2394" s="153">
        <v>-5.5544864067999994E-2</v>
      </c>
      <c r="Q2394" s="153">
        <v>-0.25705305823000002</v>
      </c>
      <c r="R2394" s="153">
        <v>-0.27059949752000001</v>
      </c>
      <c r="S2394" s="153">
        <v>-0.46821237558999995</v>
      </c>
      <c r="T2394" s="153">
        <v>-0.55796621071999997</v>
      </c>
      <c r="U2394" s="153">
        <v>-4.5531179368999997</v>
      </c>
      <c r="V2394" s="153">
        <v>-2.4807594846000001</v>
      </c>
      <c r="W2394" s="153">
        <v>-2.0322952018999998</v>
      </c>
      <c r="X2394" s="153">
        <v>-1.8124513307000001</v>
      </c>
      <c r="Y2394" s="153">
        <v>-1.305362583</v>
      </c>
      <c r="Z2394" s="153">
        <v>0.29736818159</v>
      </c>
      <c r="AA2394" s="153">
        <v>0.18340239150999998</v>
      </c>
      <c r="AB2394" s="178">
        <v>-1.2372620287</v>
      </c>
      <c r="AC2394" s="177">
        <v>-1.0346498675</v>
      </c>
      <c r="AD2394" s="153">
        <v>-0.28548396870000003</v>
      </c>
      <c r="AE2394" s="153">
        <v>-0.88083159003000011</v>
      </c>
      <c r="AF2394" s="181">
        <v>0.19645191000000001</v>
      </c>
      <c r="AG2394" s="180">
        <v>25710.715339999999</v>
      </c>
      <c r="AH2394" s="180">
        <v>-1500.0002199999999</v>
      </c>
      <c r="AI2394" s="128" t="s">
        <v>46</v>
      </c>
      <c r="AJ2394" s="128" t="s">
        <v>46</v>
      </c>
      <c r="AK2394" s="128" t="s">
        <v>46</v>
      </c>
    </row>
    <row r="2395" spans="1:37" ht="14.75" customHeight="1" x14ac:dyDescent="0.35">
      <c r="A2395" s="8"/>
      <c r="B2395" s="129">
        <v>53926596000111</v>
      </c>
      <c r="C2395" s="125" t="s">
        <v>10320</v>
      </c>
      <c r="D2395" s="122"/>
      <c r="E2395" s="126" t="s">
        <v>9879</v>
      </c>
      <c r="F2395" s="126" t="s">
        <v>163</v>
      </c>
      <c r="G2395" s="126" t="s">
        <v>3547</v>
      </c>
      <c r="H2395" s="127" t="s">
        <v>46</v>
      </c>
      <c r="I2395" s="127" t="s">
        <v>46</v>
      </c>
      <c r="J2395" s="127" t="s">
        <v>46</v>
      </c>
      <c r="K2395" s="126" t="s">
        <v>215</v>
      </c>
      <c r="L2395" s="126" t="s">
        <v>216</v>
      </c>
      <c r="M2395" s="153">
        <v>4.0000000000000001E-3</v>
      </c>
      <c r="N2395" s="128" t="s">
        <v>46</v>
      </c>
      <c r="O2395" s="155">
        <v>45372</v>
      </c>
      <c r="P2395" s="153">
        <v>-8.3607401210999998E-4</v>
      </c>
      <c r="Q2395" s="153">
        <v>8.2452527410999996E-2</v>
      </c>
      <c r="R2395" s="153">
        <v>3.8778374152E-2</v>
      </c>
      <c r="S2395" s="153" t="s">
        <v>46</v>
      </c>
      <c r="T2395" s="153" t="s">
        <v>46</v>
      </c>
      <c r="U2395" s="153">
        <v>-6.8534573718000008E-2</v>
      </c>
      <c r="V2395" s="153">
        <v>0.79573023102999996</v>
      </c>
      <c r="W2395" s="153">
        <v>0.29123891378</v>
      </c>
      <c r="X2395" s="153" t="s">
        <v>46</v>
      </c>
      <c r="Y2395" s="153" t="s">
        <v>46</v>
      </c>
      <c r="Z2395" s="153">
        <v>6.1951793419000006E-2</v>
      </c>
      <c r="AA2395" s="153">
        <v>5.7698379229999999E-2</v>
      </c>
      <c r="AB2395" s="178">
        <v>-1.3213534143000001</v>
      </c>
      <c r="AC2395" s="177">
        <v>-1.4985667035000001</v>
      </c>
      <c r="AD2395" s="153">
        <v>-5.8513528226999997E-2</v>
      </c>
      <c r="AE2395" s="153">
        <v>-7.8275302706E-2</v>
      </c>
      <c r="AF2395" s="181">
        <v>1.03803464</v>
      </c>
      <c r="AG2395" s="180">
        <v>132738.15886</v>
      </c>
      <c r="AH2395" s="180">
        <v>86891.876869999993</v>
      </c>
      <c r="AI2395" s="128" t="s">
        <v>46</v>
      </c>
      <c r="AJ2395" s="128" t="s">
        <v>46</v>
      </c>
      <c r="AK2395" s="128" t="s">
        <v>46</v>
      </c>
    </row>
    <row r="2396" spans="1:37" ht="14.75" customHeight="1" x14ac:dyDescent="0.35">
      <c r="A2396" s="8"/>
      <c r="B2396" s="129">
        <v>13614709000129</v>
      </c>
      <c r="C2396" s="125" t="s">
        <v>10321</v>
      </c>
      <c r="D2396" s="122" t="s">
        <v>3393</v>
      </c>
      <c r="E2396" s="126" t="s">
        <v>4867</v>
      </c>
      <c r="F2396" s="126" t="s">
        <v>114</v>
      </c>
      <c r="G2396" s="126" t="s">
        <v>115</v>
      </c>
      <c r="H2396" s="127" t="s">
        <v>46</v>
      </c>
      <c r="I2396" s="127" t="s">
        <v>46</v>
      </c>
      <c r="J2396" s="127" t="s">
        <v>46</v>
      </c>
      <c r="K2396" s="126" t="s">
        <v>214</v>
      </c>
      <c r="L2396" s="126" t="s">
        <v>3556</v>
      </c>
      <c r="M2396" s="153">
        <v>6.9999999999999993E-3</v>
      </c>
      <c r="N2396" s="128" t="s">
        <v>46</v>
      </c>
      <c r="O2396" s="155">
        <v>41646</v>
      </c>
      <c r="P2396" s="153">
        <v>3.5755043415E-2</v>
      </c>
      <c r="Q2396" s="153">
        <v>0.30535620992000001</v>
      </c>
      <c r="R2396" s="153">
        <v>0.15308154301999999</v>
      </c>
      <c r="S2396" s="153">
        <v>0.21645714559999998</v>
      </c>
      <c r="T2396" s="153">
        <v>0.25447968762000001</v>
      </c>
      <c r="U2396" s="153">
        <v>2.9309087750999998</v>
      </c>
      <c r="V2396" s="153">
        <v>2.9469220059000003</v>
      </c>
      <c r="W2396" s="153">
        <v>1.1496949855</v>
      </c>
      <c r="X2396" s="153">
        <v>0.83790617686000002</v>
      </c>
      <c r="Y2396" s="153">
        <v>0.59535551789999996</v>
      </c>
      <c r="Z2396" s="153">
        <v>0.16219710885000002</v>
      </c>
      <c r="AA2396" s="153">
        <v>0.18832790796000001</v>
      </c>
      <c r="AB2396" s="178">
        <v>0.19205807203</v>
      </c>
      <c r="AC2396" s="177">
        <v>7.3318977985999997E-2</v>
      </c>
      <c r="AD2396" s="153">
        <v>-0.13621741589</v>
      </c>
      <c r="AE2396" s="153">
        <v>-0.45956704162000001</v>
      </c>
      <c r="AF2396" s="181">
        <v>2.8218765000000001</v>
      </c>
      <c r="AG2396" s="180">
        <v>105915.64887999999</v>
      </c>
      <c r="AH2396" s="180">
        <v>-5789.8439799999996</v>
      </c>
      <c r="AI2396" s="128" t="s">
        <v>46</v>
      </c>
      <c r="AJ2396" s="128" t="s">
        <v>46</v>
      </c>
      <c r="AK2396" s="128" t="s">
        <v>46</v>
      </c>
    </row>
    <row r="2397" spans="1:37" ht="14.75" customHeight="1" x14ac:dyDescent="0.35">
      <c r="A2397" s="8"/>
      <c r="B2397" s="129">
        <v>1361073000171</v>
      </c>
      <c r="C2397" s="125" t="s">
        <v>10322</v>
      </c>
      <c r="D2397" s="122" t="s">
        <v>3552</v>
      </c>
      <c r="E2397" s="126" t="s">
        <v>2793</v>
      </c>
      <c r="F2397" s="126" t="s">
        <v>163</v>
      </c>
      <c r="G2397" s="126" t="s">
        <v>4397</v>
      </c>
      <c r="H2397" s="127">
        <v>10000</v>
      </c>
      <c r="I2397" s="127">
        <v>5000</v>
      </c>
      <c r="J2397" s="127">
        <v>1000</v>
      </c>
      <c r="K2397" s="126" t="s">
        <v>215</v>
      </c>
      <c r="L2397" s="126" t="s">
        <v>215</v>
      </c>
      <c r="M2397" s="153">
        <v>4.6999999999999993E-3</v>
      </c>
      <c r="N2397" s="128" t="s">
        <v>46</v>
      </c>
      <c r="O2397" s="155">
        <v>35296</v>
      </c>
      <c r="P2397" s="153">
        <v>1.2123943005E-2</v>
      </c>
      <c r="Q2397" s="153">
        <v>0.10620035957000001</v>
      </c>
      <c r="R2397" s="153">
        <v>0.13150657358000001</v>
      </c>
      <c r="S2397" s="153">
        <v>0.28529062312000003</v>
      </c>
      <c r="T2397" s="153">
        <v>0.43735731035999997</v>
      </c>
      <c r="U2397" s="153">
        <v>0.99382262044000003</v>
      </c>
      <c r="V2397" s="153">
        <v>1.0249150548999999</v>
      </c>
      <c r="W2397" s="153">
        <v>0.98765955209</v>
      </c>
      <c r="X2397" s="153">
        <v>1.1043607484</v>
      </c>
      <c r="Y2397" s="153">
        <v>1.0231979237</v>
      </c>
      <c r="Z2397" s="153">
        <v>2.9123598480000003E-3</v>
      </c>
      <c r="AA2397" s="153">
        <v>8.4372580857000005E-3</v>
      </c>
      <c r="AB2397" s="178">
        <v>-0.52806776963000002</v>
      </c>
      <c r="AC2397" s="177">
        <v>0.30037473097</v>
      </c>
      <c r="AD2397" s="153">
        <v>-9.7293514085999996E-4</v>
      </c>
      <c r="AE2397" s="153">
        <v>-1.9829239147000001E-2</v>
      </c>
      <c r="AF2397" s="181">
        <v>444.44713400000001</v>
      </c>
      <c r="AG2397" s="180">
        <v>20937.724310000001</v>
      </c>
      <c r="AH2397" s="180">
        <v>-1155.4680000000001</v>
      </c>
      <c r="AI2397" s="128" t="s">
        <v>46</v>
      </c>
      <c r="AJ2397" s="128" t="s">
        <v>46</v>
      </c>
      <c r="AK2397" s="128" t="s">
        <v>46</v>
      </c>
    </row>
    <row r="2398" spans="1:37" ht="14.75" customHeight="1" x14ac:dyDescent="0.35">
      <c r="A2398" s="8"/>
      <c r="B2398" s="129">
        <v>36249277000108</v>
      </c>
      <c r="C2398" s="125" t="s">
        <v>10323</v>
      </c>
      <c r="D2398" s="122"/>
      <c r="E2398" s="126" t="s">
        <v>2793</v>
      </c>
      <c r="F2398" s="126" t="s">
        <v>114</v>
      </c>
      <c r="G2398" s="126" t="s">
        <v>115</v>
      </c>
      <c r="H2398" s="127">
        <v>5000</v>
      </c>
      <c r="I2398" s="127">
        <v>5000</v>
      </c>
      <c r="J2398" s="127">
        <v>5000</v>
      </c>
      <c r="K2398" s="126" t="s">
        <v>222</v>
      </c>
      <c r="L2398" s="126" t="s">
        <v>221</v>
      </c>
      <c r="M2398" s="153">
        <v>5.5000000000000005E-3</v>
      </c>
      <c r="N2398" s="128" t="s">
        <v>46</v>
      </c>
      <c r="O2398" s="155">
        <v>43889</v>
      </c>
      <c r="P2398" s="153">
        <v>2.4831757119999999E-2</v>
      </c>
      <c r="Q2398" s="153">
        <v>0.28593643535999996</v>
      </c>
      <c r="R2398" s="153">
        <v>0.12523348270000001</v>
      </c>
      <c r="S2398" s="153">
        <v>0.19710833734000002</v>
      </c>
      <c r="T2398" s="153">
        <v>0.35119313572000005</v>
      </c>
      <c r="U2398" s="153">
        <v>2.0355062640999999</v>
      </c>
      <c r="V2398" s="153">
        <v>2.7595062627</v>
      </c>
      <c r="W2398" s="153">
        <v>0.94054648416999997</v>
      </c>
      <c r="X2398" s="153">
        <v>0.76300688948000006</v>
      </c>
      <c r="Y2398" s="153">
        <v>0.82161673944000002</v>
      </c>
      <c r="Z2398" s="153">
        <v>0.15419334664999998</v>
      </c>
      <c r="AA2398" s="153">
        <v>0.25832620681000001</v>
      </c>
      <c r="AB2398" s="178">
        <v>3.1459192394000003E-2</v>
      </c>
      <c r="AC2398" s="177">
        <v>-0.14562462891</v>
      </c>
      <c r="AD2398" s="153">
        <v>-0.14477891992</v>
      </c>
      <c r="AE2398" s="153">
        <v>-0.46696546459999999</v>
      </c>
      <c r="AF2398" s="181">
        <v>11.180275999999999</v>
      </c>
      <c r="AG2398" s="180">
        <v>10083.714309999999</v>
      </c>
      <c r="AH2398" s="180">
        <v>-3211.4419899999998</v>
      </c>
      <c r="AI2398" s="128" t="s">
        <v>46</v>
      </c>
      <c r="AJ2398" s="128" t="s">
        <v>46</v>
      </c>
      <c r="AK2398" s="128" t="s">
        <v>46</v>
      </c>
    </row>
    <row r="2399" spans="1:37" ht="14.75" customHeight="1" x14ac:dyDescent="0.35">
      <c r="A2399" s="8"/>
      <c r="B2399" s="129">
        <v>23954899000187</v>
      </c>
      <c r="C2399" s="125" t="s">
        <v>10324</v>
      </c>
      <c r="D2399" s="122" t="s">
        <v>3395</v>
      </c>
      <c r="E2399" s="126" t="s">
        <v>10325</v>
      </c>
      <c r="F2399" s="126" t="s">
        <v>163</v>
      </c>
      <c r="G2399" s="126" t="s">
        <v>4793</v>
      </c>
      <c r="H2399" s="127">
        <v>1000000</v>
      </c>
      <c r="I2399" s="127">
        <v>0</v>
      </c>
      <c r="J2399" s="127">
        <v>1000000</v>
      </c>
      <c r="K2399" s="126" t="s">
        <v>10326</v>
      </c>
      <c r="L2399" s="126" t="s">
        <v>10327</v>
      </c>
      <c r="M2399" s="153">
        <v>3.4999999999999996E-3</v>
      </c>
      <c r="N2399" s="128" t="s">
        <v>46</v>
      </c>
      <c r="O2399" s="155">
        <v>42460</v>
      </c>
      <c r="P2399" s="153">
        <v>6.6225874288999998E-3</v>
      </c>
      <c r="Q2399" s="153">
        <v>2.8272800822E-2</v>
      </c>
      <c r="R2399" s="153">
        <v>4.0547817128999998E-2</v>
      </c>
      <c r="S2399" s="153">
        <v>-0.1672389188</v>
      </c>
      <c r="T2399" s="153">
        <v>-0.2395830182</v>
      </c>
      <c r="U2399" s="153">
        <v>0.54286606183000008</v>
      </c>
      <c r="V2399" s="153">
        <v>0.27285424760999999</v>
      </c>
      <c r="W2399" s="153">
        <v>0.30452803849999999</v>
      </c>
      <c r="X2399" s="153">
        <v>-0.64738229217999999</v>
      </c>
      <c r="Y2399" s="153">
        <v>-0.56050474287999996</v>
      </c>
      <c r="Z2399" s="153">
        <v>1.0669746329E-2</v>
      </c>
      <c r="AA2399" s="153">
        <v>0.14675516119999998</v>
      </c>
      <c r="AB2399" s="178">
        <v>-7.6767035491</v>
      </c>
      <c r="AC2399" s="177">
        <v>-1.2262003164999999</v>
      </c>
      <c r="AD2399" s="153">
        <v>-2.2496046489000002E-2</v>
      </c>
      <c r="AE2399" s="153">
        <v>-0.58490778656999998</v>
      </c>
      <c r="AF2399" s="181">
        <v>0.66784593999999997</v>
      </c>
      <c r="AG2399" s="180">
        <v>40664.923150000002</v>
      </c>
      <c r="AH2399" s="180">
        <v>0</v>
      </c>
      <c r="AI2399" s="128" t="s">
        <v>46</v>
      </c>
      <c r="AJ2399" s="128" t="s">
        <v>46</v>
      </c>
      <c r="AK2399" s="128" t="s">
        <v>46</v>
      </c>
    </row>
    <row r="2400" spans="1:37" ht="14.75" customHeight="1" x14ac:dyDescent="0.35">
      <c r="A2400" s="8"/>
      <c r="B2400" s="129">
        <v>12845801000137</v>
      </c>
      <c r="C2400" s="125" t="s">
        <v>10328</v>
      </c>
      <c r="D2400" s="122" t="s">
        <v>3395</v>
      </c>
      <c r="E2400" s="126" t="s">
        <v>10325</v>
      </c>
      <c r="F2400" s="126" t="s">
        <v>163</v>
      </c>
      <c r="G2400" s="126" t="s">
        <v>4793</v>
      </c>
      <c r="H2400" s="127">
        <v>1000000</v>
      </c>
      <c r="I2400" s="127">
        <v>0</v>
      </c>
      <c r="J2400" s="127">
        <v>1000000</v>
      </c>
      <c r="K2400" s="126" t="s">
        <v>10329</v>
      </c>
      <c r="L2400" s="126" t="s">
        <v>10329</v>
      </c>
      <c r="M2400" s="153">
        <v>6.5000000000000006E-3</v>
      </c>
      <c r="N2400" s="128" t="s">
        <v>46</v>
      </c>
      <c r="O2400" s="155">
        <v>40877</v>
      </c>
      <c r="P2400" s="153">
        <v>2.6557314059999997</v>
      </c>
      <c r="Q2400" s="153">
        <v>1.8151670007999998</v>
      </c>
      <c r="R2400" s="153">
        <v>1.6610504642000001</v>
      </c>
      <c r="S2400" s="153">
        <v>-0.49715649157000003</v>
      </c>
      <c r="T2400" s="153">
        <v>-0.52649809208999998</v>
      </c>
      <c r="U2400" s="153">
        <v>217.69534417</v>
      </c>
      <c r="V2400" s="153">
        <v>17.517756002000002</v>
      </c>
      <c r="W2400" s="153">
        <v>12.475059707999998</v>
      </c>
      <c r="X2400" s="153">
        <v>-1.9244940793999998</v>
      </c>
      <c r="Y2400" s="153">
        <v>-1.2317428837</v>
      </c>
      <c r="Z2400" s="153">
        <v>1.3114213985000001</v>
      </c>
      <c r="AA2400" s="153">
        <v>0.46867144662999999</v>
      </c>
      <c r="AB2400" s="178">
        <v>3.1304864489000002</v>
      </c>
      <c r="AC2400" s="177">
        <v>-0.13636606979999999</v>
      </c>
      <c r="AD2400" s="153">
        <v>-0.28130112480000002</v>
      </c>
      <c r="AE2400" s="153">
        <v>-0.98168377641999993</v>
      </c>
      <c r="AF2400" s="181">
        <v>0.10884359</v>
      </c>
      <c r="AG2400" s="180">
        <v>32843.920989999999</v>
      </c>
      <c r="AH2400" s="180">
        <v>0</v>
      </c>
      <c r="AI2400" s="128" t="s">
        <v>46</v>
      </c>
      <c r="AJ2400" s="128" t="s">
        <v>46</v>
      </c>
      <c r="AK2400" s="128" t="s">
        <v>46</v>
      </c>
    </row>
    <row r="2401" spans="1:37" ht="14.75" customHeight="1" x14ac:dyDescent="0.35">
      <c r="A2401" s="8"/>
      <c r="B2401" s="129">
        <v>44434985000139</v>
      </c>
      <c r="C2401" s="125" t="s">
        <v>10330</v>
      </c>
      <c r="D2401" s="122"/>
      <c r="E2401" s="126" t="s">
        <v>1317</v>
      </c>
      <c r="F2401" s="126" t="s">
        <v>163</v>
      </c>
      <c r="G2401" s="126" t="s">
        <v>3566</v>
      </c>
      <c r="H2401" s="127">
        <v>100</v>
      </c>
      <c r="I2401" s="127">
        <v>100</v>
      </c>
      <c r="J2401" s="127">
        <v>100</v>
      </c>
      <c r="K2401" s="126" t="s">
        <v>3378</v>
      </c>
      <c r="L2401" s="126" t="s">
        <v>7459</v>
      </c>
      <c r="M2401" s="153">
        <v>3.8700000000000002E-3</v>
      </c>
      <c r="N2401" s="128" t="s">
        <v>10331</v>
      </c>
      <c r="O2401" s="155">
        <v>44574</v>
      </c>
      <c r="P2401" s="153">
        <v>1.2950118514999999E-2</v>
      </c>
      <c r="Q2401" s="153">
        <v>0.1032652162</v>
      </c>
      <c r="R2401" s="153">
        <v>0.12937647946</v>
      </c>
      <c r="S2401" s="153">
        <v>0.25475977763000002</v>
      </c>
      <c r="T2401" s="153">
        <v>0.43991292094000001</v>
      </c>
      <c r="U2401" s="153">
        <v>1.0615457951</v>
      </c>
      <c r="V2401" s="153">
        <v>0.99658866661000001</v>
      </c>
      <c r="W2401" s="153">
        <v>0.97166181334000001</v>
      </c>
      <c r="X2401" s="153">
        <v>0.98617576564999998</v>
      </c>
      <c r="Y2401" s="153">
        <v>1.0291767776</v>
      </c>
      <c r="Z2401" s="153">
        <v>2.0604290312E-3</v>
      </c>
      <c r="AA2401" s="153">
        <v>2.4867594286999998E-3</v>
      </c>
      <c r="AB2401" s="178">
        <v>-1.8354186598</v>
      </c>
      <c r="AC2401" s="177">
        <v>2.0497308189000001</v>
      </c>
      <c r="AD2401" s="153">
        <v>-4.9563681175999998E-5</v>
      </c>
      <c r="AE2401" s="153">
        <v>-5.0387484546999997E-4</v>
      </c>
      <c r="AF2401" s="181">
        <v>1.57687044</v>
      </c>
      <c r="AG2401" s="180">
        <v>72476.675730000003</v>
      </c>
      <c r="AH2401" s="180">
        <v>-38518.737249999998</v>
      </c>
      <c r="AI2401" s="128" t="s">
        <v>46</v>
      </c>
      <c r="AJ2401" s="128" t="s">
        <v>46</v>
      </c>
      <c r="AK2401" s="128" t="s">
        <v>46</v>
      </c>
    </row>
    <row r="2402" spans="1:37" ht="14.75" customHeight="1" x14ac:dyDescent="0.35">
      <c r="A2402" s="8"/>
      <c r="B2402" s="129">
        <v>36327455000163</v>
      </c>
      <c r="C2402" s="125" t="s">
        <v>10332</v>
      </c>
      <c r="D2402" s="122"/>
      <c r="E2402" s="126" t="s">
        <v>7418</v>
      </c>
      <c r="F2402" s="126" t="s">
        <v>114</v>
      </c>
      <c r="G2402" s="126" t="s">
        <v>115</v>
      </c>
      <c r="H2402" s="127">
        <v>100</v>
      </c>
      <c r="I2402" s="127">
        <v>100</v>
      </c>
      <c r="J2402" s="127">
        <v>100</v>
      </c>
      <c r="K2402" s="126" t="s">
        <v>215</v>
      </c>
      <c r="L2402" s="126" t="s">
        <v>7441</v>
      </c>
      <c r="M2402" s="153">
        <v>6.9999999999999993E-3</v>
      </c>
      <c r="N2402" s="128" t="s">
        <v>46</v>
      </c>
      <c r="O2402" s="155">
        <v>44006</v>
      </c>
      <c r="P2402" s="153">
        <v>7.4917494535999996E-2</v>
      </c>
      <c r="Q2402" s="153">
        <v>0.26308211405000004</v>
      </c>
      <c r="R2402" s="153">
        <v>0.32244650296000005</v>
      </c>
      <c r="S2402" s="153">
        <v>1.3118412825999999</v>
      </c>
      <c r="T2402" s="153">
        <v>2.2735722121999999</v>
      </c>
      <c r="U2402" s="153">
        <v>6.1411292274000004</v>
      </c>
      <c r="V2402" s="153">
        <v>2.5389445049999999</v>
      </c>
      <c r="W2402" s="153">
        <v>2.4216840269</v>
      </c>
      <c r="X2402" s="153">
        <v>5.0781410368</v>
      </c>
      <c r="Y2402" s="153">
        <v>5.3190247696999995</v>
      </c>
      <c r="Z2402" s="153">
        <v>0.36391090877999999</v>
      </c>
      <c r="AA2402" s="153">
        <v>0.34238503667999998</v>
      </c>
      <c r="AB2402" s="178">
        <v>0.6774997492</v>
      </c>
      <c r="AC2402" s="177">
        <v>0.82051784973999997</v>
      </c>
      <c r="AD2402" s="153">
        <v>-0.35240388557000002</v>
      </c>
      <c r="AE2402" s="153">
        <v>-0.44924607534000005</v>
      </c>
      <c r="AF2402" s="181">
        <v>4.4231684099999997</v>
      </c>
      <c r="AG2402" s="180">
        <v>102373.4362</v>
      </c>
      <c r="AH2402" s="180">
        <v>765.46295004000001</v>
      </c>
      <c r="AI2402" s="128" t="s">
        <v>46</v>
      </c>
      <c r="AJ2402" s="128" t="s">
        <v>46</v>
      </c>
      <c r="AK2402" s="128" t="s">
        <v>46</v>
      </c>
    </row>
    <row r="2403" spans="1:37" ht="14.75" customHeight="1" x14ac:dyDescent="0.35">
      <c r="A2403" s="8"/>
      <c r="B2403" s="129">
        <v>31874833000105</v>
      </c>
      <c r="C2403" s="125" t="s">
        <v>10333</v>
      </c>
      <c r="D2403" s="122" t="s">
        <v>3393</v>
      </c>
      <c r="E2403" s="126" t="s">
        <v>7418</v>
      </c>
      <c r="F2403" s="126" t="s">
        <v>114</v>
      </c>
      <c r="G2403" s="126" t="s">
        <v>115</v>
      </c>
      <c r="H2403" s="127">
        <v>100</v>
      </c>
      <c r="I2403" s="127">
        <v>100</v>
      </c>
      <c r="J2403" s="127">
        <v>100</v>
      </c>
      <c r="K2403" s="126" t="s">
        <v>215</v>
      </c>
      <c r="L2403" s="126" t="s">
        <v>7441</v>
      </c>
      <c r="M2403" s="153">
        <v>5.0000000000000001E-3</v>
      </c>
      <c r="N2403" s="128" t="s">
        <v>46</v>
      </c>
      <c r="O2403" s="155">
        <v>43462</v>
      </c>
      <c r="P2403" s="153">
        <v>1.5315207754999999E-2</v>
      </c>
      <c r="Q2403" s="153">
        <v>-1.8333745990999999E-2</v>
      </c>
      <c r="R2403" s="153">
        <v>0.14383823078000002</v>
      </c>
      <c r="S2403" s="153">
        <v>0.67428477670999998</v>
      </c>
      <c r="T2403" s="153">
        <v>0.87436302155000012</v>
      </c>
      <c r="U2403" s="153">
        <v>1.2554166492999999</v>
      </c>
      <c r="V2403" s="153">
        <v>-0.17693473312999999</v>
      </c>
      <c r="W2403" s="153">
        <v>1.0802745346</v>
      </c>
      <c r="X2403" s="153">
        <v>2.6101581346000002</v>
      </c>
      <c r="Y2403" s="153">
        <v>2.0455732808999998</v>
      </c>
      <c r="Z2403" s="153">
        <v>0.18135542830999998</v>
      </c>
      <c r="AA2403" s="153">
        <v>0.20711530912000001</v>
      </c>
      <c r="AB2403" s="178">
        <v>0.14440152978000001</v>
      </c>
      <c r="AC2403" s="177">
        <v>0.68974157018000004</v>
      </c>
      <c r="AD2403" s="153">
        <v>-0.20929542257</v>
      </c>
      <c r="AE2403" s="153">
        <v>-0.31680669363000002</v>
      </c>
      <c r="AF2403" s="181">
        <v>3.7700174199999998</v>
      </c>
      <c r="AG2403" s="180">
        <v>254048.54702999999</v>
      </c>
      <c r="AH2403" s="180">
        <v>-21309.138459999998</v>
      </c>
      <c r="AI2403" s="128" t="s">
        <v>46</v>
      </c>
      <c r="AJ2403" s="128" t="s">
        <v>46</v>
      </c>
      <c r="AK2403" s="128" t="s">
        <v>46</v>
      </c>
    </row>
    <row r="2404" spans="1:37" ht="14.75" customHeight="1" x14ac:dyDescent="0.35">
      <c r="A2404" s="8"/>
      <c r="B2404" s="129">
        <v>31145826000172</v>
      </c>
      <c r="C2404" s="125" t="s">
        <v>10334</v>
      </c>
      <c r="D2404" s="122" t="s">
        <v>3394</v>
      </c>
      <c r="E2404" s="126" t="s">
        <v>7418</v>
      </c>
      <c r="F2404" s="126" t="s">
        <v>114</v>
      </c>
      <c r="G2404" s="126" t="s">
        <v>115</v>
      </c>
      <c r="H2404" s="127">
        <v>100</v>
      </c>
      <c r="I2404" s="127">
        <v>100</v>
      </c>
      <c r="J2404" s="127">
        <v>100</v>
      </c>
      <c r="K2404" s="126" t="s">
        <v>215</v>
      </c>
      <c r="L2404" s="126" t="s">
        <v>7441</v>
      </c>
      <c r="M2404" s="153">
        <v>5.0000000000000001E-3</v>
      </c>
      <c r="N2404" s="128" t="s">
        <v>46</v>
      </c>
      <c r="O2404" s="155">
        <v>43362</v>
      </c>
      <c r="P2404" s="153">
        <v>4.2584794007999999E-2</v>
      </c>
      <c r="Q2404" s="153">
        <v>0.19794748741999998</v>
      </c>
      <c r="R2404" s="153">
        <v>0.2419680817</v>
      </c>
      <c r="S2404" s="153">
        <v>0.73890911088</v>
      </c>
      <c r="T2404" s="153">
        <v>1.2175257683</v>
      </c>
      <c r="U2404" s="153">
        <v>3.4907563947</v>
      </c>
      <c r="V2404" s="153">
        <v>1.9103453203999998</v>
      </c>
      <c r="W2404" s="153">
        <v>1.8172634316</v>
      </c>
      <c r="X2404" s="153">
        <v>2.8603191012</v>
      </c>
      <c r="Y2404" s="153">
        <v>2.8484029163000004</v>
      </c>
      <c r="Z2404" s="153">
        <v>0.18420102549</v>
      </c>
      <c r="AA2404" s="153">
        <v>0.20165700717000001</v>
      </c>
      <c r="AB2404" s="178">
        <v>0.62349575188999995</v>
      </c>
      <c r="AC2404" s="177">
        <v>0.48613153781000001</v>
      </c>
      <c r="AD2404" s="153">
        <v>-0.18520369017999999</v>
      </c>
      <c r="AE2404" s="153">
        <v>-0.36531252336000003</v>
      </c>
      <c r="AF2404" s="181">
        <v>2.9970098699999999</v>
      </c>
      <c r="AG2404" s="180">
        <v>452550.80248999997</v>
      </c>
      <c r="AH2404" s="180">
        <v>-2714.85365</v>
      </c>
      <c r="AI2404" s="128" t="s">
        <v>46</v>
      </c>
      <c r="AJ2404" s="128" t="s">
        <v>46</v>
      </c>
      <c r="AK2404" s="128" t="s">
        <v>46</v>
      </c>
    </row>
    <row r="2405" spans="1:37" ht="14.75" customHeight="1" x14ac:dyDescent="0.35">
      <c r="A2405" s="8"/>
      <c r="B2405" s="129">
        <v>35717740000128</v>
      </c>
      <c r="C2405" s="125" t="s">
        <v>10335</v>
      </c>
      <c r="D2405" s="122"/>
      <c r="E2405" s="126" t="s">
        <v>7418</v>
      </c>
      <c r="F2405" s="126" t="s">
        <v>114</v>
      </c>
      <c r="G2405" s="126" t="s">
        <v>4426</v>
      </c>
      <c r="H2405" s="127">
        <v>100</v>
      </c>
      <c r="I2405" s="127">
        <v>100</v>
      </c>
      <c r="J2405" s="127">
        <v>100</v>
      </c>
      <c r="K2405" s="126" t="s">
        <v>224</v>
      </c>
      <c r="L2405" s="126" t="s">
        <v>7459</v>
      </c>
      <c r="M2405" s="153">
        <v>5.0000000000000001E-3</v>
      </c>
      <c r="N2405" s="128" t="s">
        <v>46</v>
      </c>
      <c r="O2405" s="155">
        <v>44006</v>
      </c>
      <c r="P2405" s="153">
        <v>7.6493471011E-2</v>
      </c>
      <c r="Q2405" s="153">
        <v>0.46319211836000002</v>
      </c>
      <c r="R2405" s="153">
        <v>0.37369018625</v>
      </c>
      <c r="S2405" s="153">
        <v>0.66948835022999997</v>
      </c>
      <c r="T2405" s="153">
        <v>0.80549750089000005</v>
      </c>
      <c r="U2405" s="153">
        <v>6.2703150105000001</v>
      </c>
      <c r="V2405" s="153">
        <v>4.4701597746999999</v>
      </c>
      <c r="W2405" s="153">
        <v>2.8065416953</v>
      </c>
      <c r="X2405" s="153">
        <v>2.5915911550999997</v>
      </c>
      <c r="Y2405" s="153">
        <v>1.8844623171000001</v>
      </c>
      <c r="Z2405" s="153">
        <v>0.32792747710999998</v>
      </c>
      <c r="AA2405" s="153">
        <v>0.30563623476000001</v>
      </c>
      <c r="AB2405" s="178">
        <v>0.85928525024000002</v>
      </c>
      <c r="AC2405" s="177">
        <v>-3.9476644127999998E-2</v>
      </c>
      <c r="AD2405" s="153">
        <v>-0.24982777407000001</v>
      </c>
      <c r="AE2405" s="153">
        <v>-0.60397784385999997</v>
      </c>
      <c r="AF2405" s="181">
        <v>1.2023241899999999</v>
      </c>
      <c r="AG2405" s="180">
        <v>70536.216109999994</v>
      </c>
      <c r="AH2405" s="180">
        <v>6563.0474800000002</v>
      </c>
      <c r="AI2405" s="128" t="s">
        <v>46</v>
      </c>
      <c r="AJ2405" s="128" t="s">
        <v>46</v>
      </c>
      <c r="AK2405" s="128" t="s">
        <v>46</v>
      </c>
    </row>
    <row r="2406" spans="1:37" ht="14.75" customHeight="1" x14ac:dyDescent="0.35">
      <c r="A2406" s="8"/>
      <c r="B2406" s="129">
        <v>45823918000179</v>
      </c>
      <c r="C2406" s="125" t="s">
        <v>10336</v>
      </c>
      <c r="D2406" s="122"/>
      <c r="E2406" s="126" t="s">
        <v>7418</v>
      </c>
      <c r="F2406" s="126" t="s">
        <v>163</v>
      </c>
      <c r="G2406" s="126" t="s">
        <v>6822</v>
      </c>
      <c r="H2406" s="127">
        <v>100</v>
      </c>
      <c r="I2406" s="127">
        <v>50</v>
      </c>
      <c r="J2406" s="127">
        <v>100</v>
      </c>
      <c r="K2406" s="126" t="s">
        <v>215</v>
      </c>
      <c r="L2406" s="126" t="s">
        <v>215</v>
      </c>
      <c r="M2406" s="153">
        <v>2E-3</v>
      </c>
      <c r="N2406" s="128" t="s">
        <v>46</v>
      </c>
      <c r="O2406" s="155">
        <v>44865</v>
      </c>
      <c r="P2406" s="153">
        <v>1.2004457639999999E-2</v>
      </c>
      <c r="Q2406" s="153">
        <v>0.10246834379999999</v>
      </c>
      <c r="R2406" s="153">
        <v>0.13132251838</v>
      </c>
      <c r="S2406" s="153">
        <v>0.25384617966</v>
      </c>
      <c r="T2406" s="153" t="s">
        <v>46</v>
      </c>
      <c r="U2406" s="153">
        <v>0.98402817829</v>
      </c>
      <c r="V2406" s="153">
        <v>0.98889823570000002</v>
      </c>
      <c r="W2406" s="153">
        <v>0.98627723426000002</v>
      </c>
      <c r="X2406" s="153">
        <v>0.98263922550999994</v>
      </c>
      <c r="Y2406" s="153" t="s">
        <v>46</v>
      </c>
      <c r="Z2406" s="153">
        <v>1.0252668541000001E-3</v>
      </c>
      <c r="AA2406" s="153">
        <v>9.4532276540000007E-4</v>
      </c>
      <c r="AB2406" s="178">
        <v>-2.5550419525999999</v>
      </c>
      <c r="AC2406" s="177">
        <v>-4.3031018735000002</v>
      </c>
      <c r="AD2406" s="153">
        <v>0</v>
      </c>
      <c r="AE2406" s="153">
        <v>0</v>
      </c>
      <c r="AF2406" s="181">
        <v>140.45960769999999</v>
      </c>
      <c r="AG2406" s="180">
        <v>2979939.7091999999</v>
      </c>
      <c r="AH2406" s="180">
        <v>601163.31368000002</v>
      </c>
      <c r="AI2406" s="128" t="s">
        <v>46</v>
      </c>
      <c r="AJ2406" s="128" t="s">
        <v>46</v>
      </c>
      <c r="AK2406" s="128" t="s">
        <v>46</v>
      </c>
    </row>
    <row r="2407" spans="1:37" ht="14.75" customHeight="1" x14ac:dyDescent="0.35">
      <c r="A2407" s="8"/>
      <c r="B2407" s="129">
        <v>55630600000125</v>
      </c>
      <c r="C2407" s="125" t="s">
        <v>6836</v>
      </c>
      <c r="D2407" s="122"/>
      <c r="E2407" s="126" t="s">
        <v>7418</v>
      </c>
      <c r="F2407" s="126" t="s">
        <v>114</v>
      </c>
      <c r="G2407" s="126" t="s">
        <v>115</v>
      </c>
      <c r="H2407" s="127" t="s">
        <v>46</v>
      </c>
      <c r="I2407" s="127" t="s">
        <v>46</v>
      </c>
      <c r="J2407" s="127" t="s">
        <v>46</v>
      </c>
      <c r="K2407" s="126" t="s">
        <v>215</v>
      </c>
      <c r="L2407" s="126" t="s">
        <v>7441</v>
      </c>
      <c r="M2407" s="153">
        <v>5.0000000000000001E-3</v>
      </c>
      <c r="N2407" s="128" t="s">
        <v>46</v>
      </c>
      <c r="O2407" s="155">
        <v>45504</v>
      </c>
      <c r="P2407" s="153">
        <v>2.8121157019999999E-2</v>
      </c>
      <c r="Q2407" s="153">
        <v>0.19557352707</v>
      </c>
      <c r="R2407" s="153">
        <v>0.11773263382</v>
      </c>
      <c r="S2407" s="153" t="s">
        <v>46</v>
      </c>
      <c r="T2407" s="153" t="s">
        <v>46</v>
      </c>
      <c r="U2407" s="153">
        <v>2.3051446174999999</v>
      </c>
      <c r="V2407" s="153">
        <v>1.8874347793000001</v>
      </c>
      <c r="W2407" s="153">
        <v>0.88421253187999993</v>
      </c>
      <c r="X2407" s="153" t="s">
        <v>46</v>
      </c>
      <c r="Y2407" s="153" t="s">
        <v>46</v>
      </c>
      <c r="Z2407" s="153">
        <v>0.1410159714</v>
      </c>
      <c r="AA2407" s="153">
        <v>0.13733508276</v>
      </c>
      <c r="AB2407" s="178">
        <v>-2.6969329973E-2</v>
      </c>
      <c r="AC2407" s="177">
        <v>0.24215563926</v>
      </c>
      <c r="AD2407" s="153">
        <v>-0.10093905058000001</v>
      </c>
      <c r="AE2407" s="153">
        <v>-0.10528363823999999</v>
      </c>
      <c r="AF2407" s="181">
        <v>1.18427299</v>
      </c>
      <c r="AG2407" s="180">
        <v>39109.83797</v>
      </c>
      <c r="AH2407" s="180">
        <v>-5555.71324</v>
      </c>
      <c r="AI2407" s="128" t="s">
        <v>46</v>
      </c>
      <c r="AJ2407" s="128" t="s">
        <v>46</v>
      </c>
      <c r="AK2407" s="128" t="s">
        <v>46</v>
      </c>
    </row>
    <row r="2408" spans="1:37" ht="14.75" customHeight="1" x14ac:dyDescent="0.35">
      <c r="A2408" s="8"/>
      <c r="B2408" s="129">
        <v>31132386000119</v>
      </c>
      <c r="C2408" s="125" t="s">
        <v>10337</v>
      </c>
      <c r="D2408" s="122"/>
      <c r="E2408" s="126" t="s">
        <v>7418</v>
      </c>
      <c r="F2408" s="126" t="s">
        <v>368</v>
      </c>
      <c r="G2408" s="126" t="s">
        <v>368</v>
      </c>
      <c r="H2408" s="127">
        <v>100</v>
      </c>
      <c r="I2408" s="127">
        <v>100</v>
      </c>
      <c r="J2408" s="127">
        <v>100</v>
      </c>
      <c r="K2408" s="126" t="s">
        <v>215</v>
      </c>
      <c r="L2408" s="126" t="s">
        <v>216</v>
      </c>
      <c r="M2408" s="153">
        <v>5.0000000000000001E-3</v>
      </c>
      <c r="N2408" s="128" t="s">
        <v>46</v>
      </c>
      <c r="O2408" s="155">
        <v>43362</v>
      </c>
      <c r="P2408" s="153">
        <v>-1.4502670271000001E-2</v>
      </c>
      <c r="Q2408" s="153">
        <v>-0.10558239934999999</v>
      </c>
      <c r="R2408" s="153">
        <v>3.0619408248000003E-2</v>
      </c>
      <c r="S2408" s="153">
        <v>0.18623089516999999</v>
      </c>
      <c r="T2408" s="153">
        <v>0.17494750101000001</v>
      </c>
      <c r="U2408" s="153">
        <v>-1.1888114095</v>
      </c>
      <c r="V2408" s="153">
        <v>-1.018951264</v>
      </c>
      <c r="W2408" s="153">
        <v>0.22996227649000001</v>
      </c>
      <c r="X2408" s="153">
        <v>0.72090028238000003</v>
      </c>
      <c r="Y2408" s="153">
        <v>0.40928987710000003</v>
      </c>
      <c r="Z2408" s="153">
        <v>0.11772758615000001</v>
      </c>
      <c r="AA2408" s="153">
        <v>0.14941375521</v>
      </c>
      <c r="AB2408" s="178">
        <v>-0.71597851446000005</v>
      </c>
      <c r="AC2408" s="177">
        <v>-3.6375966523E-2</v>
      </c>
      <c r="AD2408" s="153">
        <v>-0.11523446991</v>
      </c>
      <c r="AE2408" s="153">
        <v>-0.21971677375999998</v>
      </c>
      <c r="AF2408" s="181">
        <v>1.60030384</v>
      </c>
      <c r="AG2408" s="180">
        <v>282303.97064999997</v>
      </c>
      <c r="AH2408" s="180">
        <v>13245.21147</v>
      </c>
      <c r="AI2408" s="128" t="s">
        <v>46</v>
      </c>
      <c r="AJ2408" s="128" t="s">
        <v>46</v>
      </c>
      <c r="AK2408" s="128" t="s">
        <v>46</v>
      </c>
    </row>
    <row r="2409" spans="1:37" ht="14.75" customHeight="1" x14ac:dyDescent="0.35">
      <c r="A2409" s="8"/>
      <c r="B2409" s="129">
        <v>31936857000141</v>
      </c>
      <c r="C2409" s="125" t="s">
        <v>10338</v>
      </c>
      <c r="D2409" s="122" t="s">
        <v>3395</v>
      </c>
      <c r="E2409" s="126" t="s">
        <v>7418</v>
      </c>
      <c r="F2409" s="126" t="s">
        <v>114</v>
      </c>
      <c r="G2409" s="126" t="s">
        <v>5078</v>
      </c>
      <c r="H2409" s="127">
        <v>100</v>
      </c>
      <c r="I2409" s="127">
        <v>100</v>
      </c>
      <c r="J2409" s="127">
        <v>100</v>
      </c>
      <c r="K2409" s="126" t="s">
        <v>215</v>
      </c>
      <c r="L2409" s="126" t="s">
        <v>7441</v>
      </c>
      <c r="M2409" s="153">
        <v>5.0000000000000001E-3</v>
      </c>
      <c r="N2409" s="128" t="s">
        <v>46</v>
      </c>
      <c r="O2409" s="155">
        <v>43462</v>
      </c>
      <c r="P2409" s="153">
        <v>5.8409158183999998E-2</v>
      </c>
      <c r="Q2409" s="153">
        <v>0.33981101834999999</v>
      </c>
      <c r="R2409" s="153">
        <v>7.8105398123000006E-2</v>
      </c>
      <c r="S2409" s="153">
        <v>0.23827578474</v>
      </c>
      <c r="T2409" s="153">
        <v>0.19233901676999998</v>
      </c>
      <c r="U2409" s="153">
        <v>4.7879095623000003</v>
      </c>
      <c r="V2409" s="153">
        <v>3.2794373760000002</v>
      </c>
      <c r="W2409" s="153">
        <v>0.58659837620999999</v>
      </c>
      <c r="X2409" s="153">
        <v>0.92236618605999998</v>
      </c>
      <c r="Y2409" s="153">
        <v>0.44997734794000005</v>
      </c>
      <c r="Z2409" s="153">
        <v>0.31354776782999999</v>
      </c>
      <c r="AA2409" s="153">
        <v>0.49816083302999997</v>
      </c>
      <c r="AB2409" s="178">
        <v>-2.6817620454999999E-3</v>
      </c>
      <c r="AC2409" s="177">
        <v>9.0942391812999998E-2</v>
      </c>
      <c r="AD2409" s="153">
        <v>-0.23860627249999999</v>
      </c>
      <c r="AE2409" s="153">
        <v>-0.76235460428000001</v>
      </c>
      <c r="AF2409" s="181">
        <v>1.04291372</v>
      </c>
      <c r="AG2409" s="180">
        <v>38160.697350000002</v>
      </c>
      <c r="AH2409" s="180">
        <v>-6585.5690800000002</v>
      </c>
      <c r="AI2409" s="128" t="s">
        <v>46</v>
      </c>
      <c r="AJ2409" s="128" t="s">
        <v>46</v>
      </c>
      <c r="AK2409" s="128" t="s">
        <v>46</v>
      </c>
    </row>
    <row r="2410" spans="1:37" ht="14.75" customHeight="1" x14ac:dyDescent="0.35">
      <c r="A2410" s="8"/>
      <c r="B2410" s="129">
        <v>31204199000101</v>
      </c>
      <c r="C2410" s="125" t="s">
        <v>10339</v>
      </c>
      <c r="D2410" s="122" t="s">
        <v>3394</v>
      </c>
      <c r="E2410" s="126" t="s">
        <v>7418</v>
      </c>
      <c r="F2410" s="126" t="s">
        <v>114</v>
      </c>
      <c r="G2410" s="126" t="s">
        <v>115</v>
      </c>
      <c r="H2410" s="127">
        <v>500</v>
      </c>
      <c r="I2410" s="127">
        <v>100</v>
      </c>
      <c r="J2410" s="127">
        <v>100</v>
      </c>
      <c r="K2410" s="126" t="s">
        <v>215</v>
      </c>
      <c r="L2410" s="126" t="s">
        <v>7441</v>
      </c>
      <c r="M2410" s="153">
        <v>3.0000000000000001E-3</v>
      </c>
      <c r="N2410" s="128" t="s">
        <v>46</v>
      </c>
      <c r="O2410" s="155">
        <v>43362</v>
      </c>
      <c r="P2410" s="153">
        <v>3.4128324230999998E-2</v>
      </c>
      <c r="Q2410" s="153">
        <v>0.21842963857</v>
      </c>
      <c r="R2410" s="153">
        <v>0.11281276232</v>
      </c>
      <c r="S2410" s="153">
        <v>0.26094803879</v>
      </c>
      <c r="T2410" s="153">
        <v>0.34063723623000003</v>
      </c>
      <c r="U2410" s="153">
        <v>2.7975635159000003</v>
      </c>
      <c r="V2410" s="153">
        <v>2.1080138137</v>
      </c>
      <c r="W2410" s="153">
        <v>0.84726260648999996</v>
      </c>
      <c r="X2410" s="153">
        <v>1.0101305406999999</v>
      </c>
      <c r="Y2410" s="153">
        <v>0.79692120059999993</v>
      </c>
      <c r="Z2410" s="153">
        <v>0.15296507649000002</v>
      </c>
      <c r="AA2410" s="153">
        <v>0.24095379212000001</v>
      </c>
      <c r="AB2410" s="178">
        <v>-4.2236126960000002E-2</v>
      </c>
      <c r="AC2410" s="177">
        <v>0.14057865586000001</v>
      </c>
      <c r="AD2410" s="153">
        <v>-0.11134593186</v>
      </c>
      <c r="AE2410" s="153">
        <v>-0.4720856343</v>
      </c>
      <c r="AF2410" s="181">
        <v>1.8511893800000001</v>
      </c>
      <c r="AG2410" s="180">
        <v>72960.005390000006</v>
      </c>
      <c r="AH2410" s="180">
        <v>8405.5186799999992</v>
      </c>
      <c r="AI2410" s="128" t="s">
        <v>46</v>
      </c>
      <c r="AJ2410" s="128" t="s">
        <v>46</v>
      </c>
      <c r="AK2410" s="128" t="s">
        <v>46</v>
      </c>
    </row>
    <row r="2411" spans="1:37" ht="14.75" customHeight="1" x14ac:dyDescent="0.35">
      <c r="A2411" s="8"/>
      <c r="B2411" s="129">
        <v>31145833000174</v>
      </c>
      <c r="C2411" s="125" t="s">
        <v>10340</v>
      </c>
      <c r="D2411" s="122" t="s">
        <v>3401</v>
      </c>
      <c r="E2411" s="126" t="s">
        <v>7418</v>
      </c>
      <c r="F2411" s="126" t="s">
        <v>163</v>
      </c>
      <c r="G2411" s="126" t="s">
        <v>5588</v>
      </c>
      <c r="H2411" s="127">
        <v>100</v>
      </c>
      <c r="I2411" s="127">
        <v>100</v>
      </c>
      <c r="J2411" s="127">
        <v>100</v>
      </c>
      <c r="K2411" s="126" t="s">
        <v>215</v>
      </c>
      <c r="L2411" s="126" t="s">
        <v>216</v>
      </c>
      <c r="M2411" s="153">
        <v>3.0000000000000001E-3</v>
      </c>
      <c r="N2411" s="128" t="s">
        <v>46</v>
      </c>
      <c r="O2411" s="155">
        <v>43361</v>
      </c>
      <c r="P2411" s="153">
        <v>6.6006904981000007E-3</v>
      </c>
      <c r="Q2411" s="153">
        <v>8.0695397414999995E-2</v>
      </c>
      <c r="R2411" s="153">
        <v>8.8587288835999992E-2</v>
      </c>
      <c r="S2411" s="153">
        <v>0.17695084103</v>
      </c>
      <c r="T2411" s="153">
        <v>0.30952047904000002</v>
      </c>
      <c r="U2411" s="153">
        <v>0.54107112884999997</v>
      </c>
      <c r="V2411" s="153">
        <v>0.77877257671</v>
      </c>
      <c r="W2411" s="153">
        <v>0.66532097695000003</v>
      </c>
      <c r="X2411" s="153">
        <v>0.68497716851000012</v>
      </c>
      <c r="Y2411" s="153">
        <v>0.72412351185000001</v>
      </c>
      <c r="Z2411" s="153">
        <v>2.2322537894000002E-2</v>
      </c>
      <c r="AA2411" s="153">
        <v>2.8195366299000001E-2</v>
      </c>
      <c r="AB2411" s="178">
        <v>-1.7581646822000001</v>
      </c>
      <c r="AC2411" s="177">
        <v>0.11360218977</v>
      </c>
      <c r="AD2411" s="153">
        <v>-1.8411299610000001E-2</v>
      </c>
      <c r="AE2411" s="153">
        <v>-5.4072628622999996E-2</v>
      </c>
      <c r="AF2411" s="181">
        <v>1.8339596499999999</v>
      </c>
      <c r="AG2411" s="180">
        <v>224944.00458000001</v>
      </c>
      <c r="AH2411" s="180">
        <v>-66177.547930000001</v>
      </c>
      <c r="AI2411" s="128" t="s">
        <v>46</v>
      </c>
      <c r="AJ2411" s="128" t="s">
        <v>46</v>
      </c>
      <c r="AK2411" s="128" t="s">
        <v>46</v>
      </c>
    </row>
    <row r="2412" spans="1:37" ht="14.75" customHeight="1" x14ac:dyDescent="0.35">
      <c r="A2412" s="8"/>
      <c r="B2412" s="129">
        <v>34475424000124</v>
      </c>
      <c r="C2412" s="125" t="s">
        <v>10341</v>
      </c>
      <c r="D2412" s="122" t="s">
        <v>3393</v>
      </c>
      <c r="E2412" s="126" t="s">
        <v>7418</v>
      </c>
      <c r="F2412" s="126" t="s">
        <v>163</v>
      </c>
      <c r="G2412" s="126" t="s">
        <v>5358</v>
      </c>
      <c r="H2412" s="127">
        <v>500</v>
      </c>
      <c r="I2412" s="127">
        <v>100</v>
      </c>
      <c r="J2412" s="127">
        <v>100</v>
      </c>
      <c r="K2412" s="126" t="s">
        <v>215</v>
      </c>
      <c r="L2412" s="126" t="s">
        <v>216</v>
      </c>
      <c r="M2412" s="153">
        <v>3.0000000000000001E-3</v>
      </c>
      <c r="N2412" s="128" t="s">
        <v>46</v>
      </c>
      <c r="O2412" s="155">
        <v>43769</v>
      </c>
      <c r="P2412" s="153">
        <v>5.0996191167E-3</v>
      </c>
      <c r="Q2412" s="153">
        <v>9.1220177419000001E-2</v>
      </c>
      <c r="R2412" s="153">
        <v>5.4923433594000003E-2</v>
      </c>
      <c r="S2412" s="153">
        <v>0.10955027202000001</v>
      </c>
      <c r="T2412" s="153">
        <v>0.22586946303000002</v>
      </c>
      <c r="U2412" s="153">
        <v>0.41802545854000001</v>
      </c>
      <c r="V2412" s="153">
        <v>0.88034478906999991</v>
      </c>
      <c r="W2412" s="153">
        <v>0.41249385749</v>
      </c>
      <c r="X2412" s="153">
        <v>0.42406938961000001</v>
      </c>
      <c r="Y2412" s="153">
        <v>0.52842186498999999</v>
      </c>
      <c r="Z2412" s="153">
        <v>4.9978228741999996E-2</v>
      </c>
      <c r="AA2412" s="153">
        <v>6.8715291370000001E-2</v>
      </c>
      <c r="AB2412" s="178">
        <v>-1.3652134493000001</v>
      </c>
      <c r="AC2412" s="177">
        <v>-0.51107495930000002</v>
      </c>
      <c r="AD2412" s="153">
        <v>-4.5164897503999997E-2</v>
      </c>
      <c r="AE2412" s="153">
        <v>-0.12651181697</v>
      </c>
      <c r="AF2412" s="181">
        <v>1.3437313200000001</v>
      </c>
      <c r="AG2412" s="180">
        <v>256176.60644</v>
      </c>
      <c r="AH2412" s="180">
        <v>17958.66995</v>
      </c>
      <c r="AI2412" s="128" t="s">
        <v>46</v>
      </c>
      <c r="AJ2412" s="128" t="s">
        <v>46</v>
      </c>
      <c r="AK2412" s="128" t="s">
        <v>46</v>
      </c>
    </row>
    <row r="2413" spans="1:37" ht="14.75" customHeight="1" x14ac:dyDescent="0.35">
      <c r="A2413" s="8"/>
      <c r="B2413" s="129">
        <v>38026814000178</v>
      </c>
      <c r="C2413" s="125" t="s">
        <v>10342</v>
      </c>
      <c r="D2413" s="122"/>
      <c r="E2413" s="126" t="s">
        <v>7418</v>
      </c>
      <c r="F2413" s="126" t="s">
        <v>163</v>
      </c>
      <c r="G2413" s="126" t="s">
        <v>3547</v>
      </c>
      <c r="H2413" s="127">
        <v>100</v>
      </c>
      <c r="I2413" s="127">
        <v>100</v>
      </c>
      <c r="J2413" s="127">
        <v>100</v>
      </c>
      <c r="K2413" s="126" t="s">
        <v>215</v>
      </c>
      <c r="L2413" s="126" t="s">
        <v>216</v>
      </c>
      <c r="M2413" s="153">
        <v>3.0000000000000001E-3</v>
      </c>
      <c r="N2413" s="128" t="s">
        <v>46</v>
      </c>
      <c r="O2413" s="155">
        <v>44106</v>
      </c>
      <c r="P2413" s="153">
        <v>4.1152532394E-3</v>
      </c>
      <c r="Q2413" s="153">
        <v>9.7975971967000003E-2</v>
      </c>
      <c r="R2413" s="153">
        <v>2.9087820707000001E-2</v>
      </c>
      <c r="S2413" s="153">
        <v>6.1519976333999998E-2</v>
      </c>
      <c r="T2413" s="153">
        <v>0.16052039271000001</v>
      </c>
      <c r="U2413" s="153">
        <v>0.33733511917000003</v>
      </c>
      <c r="V2413" s="153">
        <v>0.94554339638000007</v>
      </c>
      <c r="W2413" s="153">
        <v>0.21845952782</v>
      </c>
      <c r="X2413" s="153">
        <v>0.23814398932</v>
      </c>
      <c r="Y2413" s="153">
        <v>0.37553764084999997</v>
      </c>
      <c r="Z2413" s="153">
        <v>7.3743381289999993E-2</v>
      </c>
      <c r="AA2413" s="153">
        <v>7.6532013679000005E-2</v>
      </c>
      <c r="AB2413" s="178">
        <v>-1.2183886784</v>
      </c>
      <c r="AC2413" s="177">
        <v>-0.64644608387000002</v>
      </c>
      <c r="AD2413" s="153">
        <v>-7.6927470003999993E-2</v>
      </c>
      <c r="AE2413" s="153">
        <v>-0.12443017449999999</v>
      </c>
      <c r="AF2413" s="181">
        <v>1.2487106699999999</v>
      </c>
      <c r="AG2413" s="180">
        <v>96144.211769999994</v>
      </c>
      <c r="AH2413" s="180">
        <v>13050.947969999999</v>
      </c>
      <c r="AI2413" s="128" t="s">
        <v>46</v>
      </c>
      <c r="AJ2413" s="128" t="s">
        <v>46</v>
      </c>
      <c r="AK2413" s="128" t="s">
        <v>46</v>
      </c>
    </row>
    <row r="2414" spans="1:37" ht="14.75" customHeight="1" x14ac:dyDescent="0.35">
      <c r="A2414" s="8"/>
      <c r="B2414" s="129">
        <v>44431925000162</v>
      </c>
      <c r="C2414" s="125" t="s">
        <v>10343</v>
      </c>
      <c r="D2414" s="122"/>
      <c r="E2414" s="126" t="s">
        <v>7418</v>
      </c>
      <c r="F2414" s="126" t="s">
        <v>114</v>
      </c>
      <c r="G2414" s="126" t="s">
        <v>115</v>
      </c>
      <c r="H2414" s="127">
        <v>100</v>
      </c>
      <c r="I2414" s="127">
        <v>100</v>
      </c>
      <c r="J2414" s="127">
        <v>100</v>
      </c>
      <c r="K2414" s="126" t="s">
        <v>216</v>
      </c>
      <c r="L2414" s="126" t="s">
        <v>224</v>
      </c>
      <c r="M2414" s="153">
        <v>7.4999999999999997E-3</v>
      </c>
      <c r="N2414" s="128" t="s">
        <v>46</v>
      </c>
      <c r="O2414" s="155">
        <v>44592</v>
      </c>
      <c r="P2414" s="153">
        <v>6.7618947942000004E-2</v>
      </c>
      <c r="Q2414" s="153">
        <v>0.29968527435999998</v>
      </c>
      <c r="R2414" s="153">
        <v>0.40521528815000002</v>
      </c>
      <c r="S2414" s="153">
        <v>1.0569028247000001</v>
      </c>
      <c r="T2414" s="153">
        <v>1.9737767073000001</v>
      </c>
      <c r="U2414" s="153">
        <v>5.5428535097999996</v>
      </c>
      <c r="V2414" s="153">
        <v>2.8921931212</v>
      </c>
      <c r="W2414" s="153">
        <v>3.0433060423000002</v>
      </c>
      <c r="X2414" s="153">
        <v>4.0912735992</v>
      </c>
      <c r="Y2414" s="153">
        <v>4.6176528459999995</v>
      </c>
      <c r="Z2414" s="153">
        <v>0.20669601736000001</v>
      </c>
      <c r="AA2414" s="153">
        <v>0.24033161481000001</v>
      </c>
      <c r="AB2414" s="178">
        <v>1.2914669536000001</v>
      </c>
      <c r="AC2414" s="177">
        <v>0.41719449104</v>
      </c>
      <c r="AD2414" s="153">
        <v>-0.20933545535</v>
      </c>
      <c r="AE2414" s="153">
        <v>-0.38413561184</v>
      </c>
      <c r="AF2414" s="181">
        <v>196.88128080000001</v>
      </c>
      <c r="AG2414" s="180">
        <v>41881.457609999998</v>
      </c>
      <c r="AH2414" s="180">
        <v>8171.7775700000002</v>
      </c>
      <c r="AI2414" s="128" t="s">
        <v>46</v>
      </c>
      <c r="AJ2414" s="128" t="s">
        <v>46</v>
      </c>
      <c r="AK2414" s="128" t="s">
        <v>46</v>
      </c>
    </row>
    <row r="2415" spans="1:37" ht="14.75" customHeight="1" x14ac:dyDescent="0.35">
      <c r="A2415" s="8"/>
      <c r="B2415" s="129">
        <v>31145851000156</v>
      </c>
      <c r="C2415" s="125" t="s">
        <v>10344</v>
      </c>
      <c r="D2415" s="122" t="s">
        <v>3552</v>
      </c>
      <c r="E2415" s="126" t="s">
        <v>7418</v>
      </c>
      <c r="F2415" s="126" t="s">
        <v>163</v>
      </c>
      <c r="G2415" s="126" t="s">
        <v>4598</v>
      </c>
      <c r="H2415" s="127" t="s">
        <v>46</v>
      </c>
      <c r="I2415" s="127" t="s">
        <v>46</v>
      </c>
      <c r="J2415" s="127" t="s">
        <v>46</v>
      </c>
      <c r="K2415" s="126" t="s">
        <v>215</v>
      </c>
      <c r="L2415" s="126" t="s">
        <v>216</v>
      </c>
      <c r="M2415" s="153">
        <v>3.0000000000000001E-3</v>
      </c>
      <c r="N2415" s="128" t="s">
        <v>46</v>
      </c>
      <c r="O2415" s="155">
        <v>43361</v>
      </c>
      <c r="P2415" s="153">
        <v>1.222004277E-2</v>
      </c>
      <c r="Q2415" s="153">
        <v>0.13995118184999999</v>
      </c>
      <c r="R2415" s="153">
        <v>0.11629313889000001</v>
      </c>
      <c r="S2415" s="153">
        <v>0.20532279384999999</v>
      </c>
      <c r="T2415" s="153">
        <v>0.36180519115999998</v>
      </c>
      <c r="U2415" s="153">
        <v>1.0017001005999999</v>
      </c>
      <c r="V2415" s="153">
        <v>1.3506364178999999</v>
      </c>
      <c r="W2415" s="153">
        <v>0.87340143034999995</v>
      </c>
      <c r="X2415" s="153">
        <v>0.79480507209999995</v>
      </c>
      <c r="Y2415" s="153">
        <v>0.84644365517999998</v>
      </c>
      <c r="Z2415" s="153">
        <v>3.4697684111E-2</v>
      </c>
      <c r="AA2415" s="153">
        <v>3.6750358194999999E-2</v>
      </c>
      <c r="AB2415" s="178">
        <v>-0.41440679876999997</v>
      </c>
      <c r="AC2415" s="177">
        <v>-6.9704907728000004E-2</v>
      </c>
      <c r="AD2415" s="153">
        <v>-2.9131980639000001E-2</v>
      </c>
      <c r="AE2415" s="153">
        <v>-6.2384873421999998E-2</v>
      </c>
      <c r="AF2415" s="181">
        <v>1.75806682</v>
      </c>
      <c r="AG2415" s="180">
        <v>135965.88414000001</v>
      </c>
      <c r="AH2415" s="180">
        <v>1148.55871</v>
      </c>
      <c r="AI2415" s="128" t="s">
        <v>46</v>
      </c>
      <c r="AJ2415" s="128" t="s">
        <v>46</v>
      </c>
      <c r="AK2415" s="128" t="s">
        <v>46</v>
      </c>
    </row>
    <row r="2416" spans="1:37" ht="14.75" customHeight="1" x14ac:dyDescent="0.35">
      <c r="A2416" s="8"/>
      <c r="B2416" s="129">
        <v>26559284000144</v>
      </c>
      <c r="C2416" s="125" t="s">
        <v>10345</v>
      </c>
      <c r="D2416" s="122" t="s">
        <v>3393</v>
      </c>
      <c r="E2416" s="126" t="s">
        <v>7418</v>
      </c>
      <c r="F2416" s="126" t="s">
        <v>163</v>
      </c>
      <c r="G2416" s="126" t="s">
        <v>6822</v>
      </c>
      <c r="H2416" s="127" t="s">
        <v>46</v>
      </c>
      <c r="I2416" s="127" t="s">
        <v>46</v>
      </c>
      <c r="J2416" s="127" t="s">
        <v>46</v>
      </c>
      <c r="K2416" s="126" t="s">
        <v>215</v>
      </c>
      <c r="L2416" s="126" t="s">
        <v>215</v>
      </c>
      <c r="M2416" s="153">
        <v>1.5E-3</v>
      </c>
      <c r="N2416" s="128" t="s">
        <v>46</v>
      </c>
      <c r="O2416" s="155">
        <v>42733</v>
      </c>
      <c r="P2416" s="153">
        <v>1.2033773770000001E-2</v>
      </c>
      <c r="Q2416" s="153">
        <v>0.10305713082000001</v>
      </c>
      <c r="R2416" s="153">
        <v>0.13213762663</v>
      </c>
      <c r="S2416" s="153">
        <v>0.25668741309000004</v>
      </c>
      <c r="T2416" s="153">
        <v>0.42489978557000002</v>
      </c>
      <c r="U2416" s="153">
        <v>0.98643127713000001</v>
      </c>
      <c r="V2416" s="153">
        <v>0.99458048279</v>
      </c>
      <c r="W2416" s="153">
        <v>0.99239897733000004</v>
      </c>
      <c r="X2416" s="153">
        <v>0.99363764755000006</v>
      </c>
      <c r="Y2416" s="153">
        <v>0.99405353037999999</v>
      </c>
      <c r="Z2416" s="153">
        <v>1.0983357383000001E-3</v>
      </c>
      <c r="AA2416" s="153">
        <v>2.4872662769E-3</v>
      </c>
      <c r="AB2416" s="178">
        <v>-1.1729438379999999</v>
      </c>
      <c r="AC2416" s="177">
        <v>-1.7995716317999999</v>
      </c>
      <c r="AD2416" s="153">
        <v>0</v>
      </c>
      <c r="AE2416" s="153">
        <v>-2.0243548738000001E-3</v>
      </c>
      <c r="AF2416" s="181">
        <v>2.04698906</v>
      </c>
      <c r="AG2416" s="180">
        <v>12187415.551999999</v>
      </c>
      <c r="AH2416" s="180">
        <v>199715.81318999999</v>
      </c>
      <c r="AI2416" s="128" t="s">
        <v>46</v>
      </c>
      <c r="AJ2416" s="128" t="s">
        <v>46</v>
      </c>
      <c r="AK2416" s="128" t="s">
        <v>46</v>
      </c>
    </row>
    <row r="2417" spans="1:37" ht="14.75" customHeight="1" x14ac:dyDescent="0.35">
      <c r="A2417" s="8"/>
      <c r="B2417" s="129">
        <v>47033348000149</v>
      </c>
      <c r="C2417" s="125" t="s">
        <v>10346</v>
      </c>
      <c r="D2417" s="122"/>
      <c r="E2417" s="126" t="s">
        <v>7418</v>
      </c>
      <c r="F2417" s="126" t="s">
        <v>114</v>
      </c>
      <c r="G2417" s="126" t="s">
        <v>115</v>
      </c>
      <c r="H2417" s="127" t="s">
        <v>46</v>
      </c>
      <c r="I2417" s="127" t="s">
        <v>46</v>
      </c>
      <c r="J2417" s="127" t="s">
        <v>46</v>
      </c>
      <c r="K2417" s="126" t="s">
        <v>215</v>
      </c>
      <c r="L2417" s="126" t="s">
        <v>7441</v>
      </c>
      <c r="M2417" s="153">
        <v>7.4700000000000001E-3</v>
      </c>
      <c r="N2417" s="128" t="s">
        <v>46</v>
      </c>
      <c r="O2417" s="155">
        <v>44804</v>
      </c>
      <c r="P2417" s="153">
        <v>2.1624541971000003E-2</v>
      </c>
      <c r="Q2417" s="153">
        <v>0.24585623208000001</v>
      </c>
      <c r="R2417" s="153">
        <v>0.10394955534</v>
      </c>
      <c r="S2417" s="153">
        <v>0.14024325429999998</v>
      </c>
      <c r="T2417" s="153">
        <v>0.34710573986999999</v>
      </c>
      <c r="U2417" s="153">
        <v>1.7726047507000002</v>
      </c>
      <c r="V2417" s="153">
        <v>2.3727015108000002</v>
      </c>
      <c r="W2417" s="153">
        <v>0.78069687673999999</v>
      </c>
      <c r="X2417" s="153">
        <v>0.54288200428</v>
      </c>
      <c r="Y2417" s="153">
        <v>0.81205427220999993</v>
      </c>
      <c r="Z2417" s="153">
        <v>0.16363208639999999</v>
      </c>
      <c r="AA2417" s="153">
        <v>0.16876220192000002</v>
      </c>
      <c r="AB2417" s="178">
        <v>-7.8060234460999994E-2</v>
      </c>
      <c r="AC2417" s="177">
        <v>-2.7099990268000002E-2</v>
      </c>
      <c r="AD2417" s="153">
        <v>-0.14431657925999999</v>
      </c>
      <c r="AE2417" s="153">
        <v>-0.16773741829</v>
      </c>
      <c r="AF2417" s="181">
        <v>1.3618205800000001</v>
      </c>
      <c r="AG2417" s="180">
        <v>14511.40344</v>
      </c>
      <c r="AH2417" s="180">
        <v>-1747.39159</v>
      </c>
      <c r="AI2417" s="128" t="s">
        <v>46</v>
      </c>
      <c r="AJ2417" s="128" t="s">
        <v>46</v>
      </c>
      <c r="AK2417" s="128" t="s">
        <v>46</v>
      </c>
    </row>
    <row r="2418" spans="1:37" ht="14.75" customHeight="1" x14ac:dyDescent="0.35">
      <c r="A2418" s="8"/>
      <c r="B2418" s="129">
        <v>47033388000190</v>
      </c>
      <c r="C2418" s="125" t="s">
        <v>10347</v>
      </c>
      <c r="D2418" s="122"/>
      <c r="E2418" s="126" t="s">
        <v>7418</v>
      </c>
      <c r="F2418" s="126" t="s">
        <v>114</v>
      </c>
      <c r="G2418" s="126" t="s">
        <v>115</v>
      </c>
      <c r="H2418" s="127">
        <v>100</v>
      </c>
      <c r="I2418" s="127">
        <v>100</v>
      </c>
      <c r="J2418" s="127">
        <v>100</v>
      </c>
      <c r="K2418" s="126" t="s">
        <v>215</v>
      </c>
      <c r="L2418" s="126" t="s">
        <v>7441</v>
      </c>
      <c r="M2418" s="153">
        <v>7.4999999999999997E-3</v>
      </c>
      <c r="N2418" s="128" t="s">
        <v>46</v>
      </c>
      <c r="O2418" s="155">
        <v>44804</v>
      </c>
      <c r="P2418" s="153">
        <v>2.0178560379E-2</v>
      </c>
      <c r="Q2418" s="153">
        <v>0.34242325731000001</v>
      </c>
      <c r="R2418" s="153">
        <v>0.15289783286</v>
      </c>
      <c r="S2418" s="153">
        <v>0.28373653317999997</v>
      </c>
      <c r="T2418" s="153">
        <v>0.52868633348000005</v>
      </c>
      <c r="U2418" s="153">
        <v>1.6540748949999999</v>
      </c>
      <c r="V2418" s="153">
        <v>3.3046474888000001</v>
      </c>
      <c r="W2418" s="153">
        <v>1.1483152590000001</v>
      </c>
      <c r="X2418" s="153">
        <v>1.0983448621</v>
      </c>
      <c r="Y2418" s="153">
        <v>1.2368622768999999</v>
      </c>
      <c r="Z2418" s="153">
        <v>0.21650635152</v>
      </c>
      <c r="AA2418" s="153">
        <v>0.20489367360999999</v>
      </c>
      <c r="AB2418" s="178">
        <v>0.19236564404000001</v>
      </c>
      <c r="AC2418" s="177">
        <v>0.17246376824000001</v>
      </c>
      <c r="AD2418" s="153">
        <v>-0.17690007797999999</v>
      </c>
      <c r="AE2418" s="153">
        <v>-0.21269705350999998</v>
      </c>
      <c r="AF2418" s="181">
        <v>1.50480703</v>
      </c>
      <c r="AG2418" s="180">
        <v>34878.220119999998</v>
      </c>
      <c r="AH2418" s="180">
        <v>1589.57755</v>
      </c>
      <c r="AI2418" s="128" t="s">
        <v>46</v>
      </c>
      <c r="AJ2418" s="128" t="s">
        <v>46</v>
      </c>
      <c r="AK2418" s="128" t="s">
        <v>46</v>
      </c>
    </row>
    <row r="2419" spans="1:37" ht="14.75" customHeight="1" x14ac:dyDescent="0.35">
      <c r="A2419" s="8"/>
      <c r="B2419" s="129">
        <v>30830168000195</v>
      </c>
      <c r="C2419" s="125" t="s">
        <v>10348</v>
      </c>
      <c r="D2419" s="122" t="s">
        <v>3393</v>
      </c>
      <c r="E2419" s="126" t="s">
        <v>10349</v>
      </c>
      <c r="F2419" s="126" t="s">
        <v>114</v>
      </c>
      <c r="G2419" s="126" t="s">
        <v>115</v>
      </c>
      <c r="H2419" s="127">
        <v>20000</v>
      </c>
      <c r="I2419" s="127">
        <v>5000</v>
      </c>
      <c r="J2419" s="127">
        <v>20000</v>
      </c>
      <c r="K2419" s="126" t="s">
        <v>214</v>
      </c>
      <c r="L2419" s="126" t="s">
        <v>3556</v>
      </c>
      <c r="M2419" s="153">
        <v>1.9E-2</v>
      </c>
      <c r="N2419" s="128" t="s">
        <v>46</v>
      </c>
      <c r="O2419" s="155">
        <v>43431</v>
      </c>
      <c r="P2419" s="153">
        <v>4.1195443955000001E-2</v>
      </c>
      <c r="Q2419" s="153">
        <v>0.33472080599999998</v>
      </c>
      <c r="R2419" s="153">
        <v>0.25415272250999998</v>
      </c>
      <c r="S2419" s="153">
        <v>0.32781369865999999</v>
      </c>
      <c r="T2419" s="153">
        <v>0.24206644103</v>
      </c>
      <c r="U2419" s="153">
        <v>3.3768687336999998</v>
      </c>
      <c r="V2419" s="153">
        <v>3.2303129164</v>
      </c>
      <c r="W2419" s="153">
        <v>1.9087742705999999</v>
      </c>
      <c r="X2419" s="153">
        <v>1.268967685</v>
      </c>
      <c r="Y2419" s="153">
        <v>0.56631471339999995</v>
      </c>
      <c r="Z2419" s="153">
        <v>0.16794365515999998</v>
      </c>
      <c r="AA2419" s="153">
        <v>0.18424917551</v>
      </c>
      <c r="AB2419" s="178">
        <v>0.73165719508000004</v>
      </c>
      <c r="AC2419" s="177">
        <v>0.16046519774000001</v>
      </c>
      <c r="AD2419" s="153">
        <v>-8.5606690117999998E-2</v>
      </c>
      <c r="AE2419" s="153">
        <v>-0.34817902009000001</v>
      </c>
      <c r="AF2419" s="181">
        <v>1.9311105</v>
      </c>
      <c r="AG2419" s="180">
        <v>29496.52232</v>
      </c>
      <c r="AH2419" s="180">
        <v>-9234.2971300000008</v>
      </c>
      <c r="AI2419" s="128" t="s">
        <v>46</v>
      </c>
      <c r="AJ2419" s="128" t="s">
        <v>46</v>
      </c>
      <c r="AK2419" s="128" t="s">
        <v>46</v>
      </c>
    </row>
    <row r="2420" spans="1:37" ht="14.75" customHeight="1" x14ac:dyDescent="0.35">
      <c r="A2420" s="8"/>
      <c r="B2420" s="129">
        <v>26269603000187</v>
      </c>
      <c r="C2420" s="125" t="s">
        <v>10350</v>
      </c>
      <c r="D2420" s="122" t="s">
        <v>3394</v>
      </c>
      <c r="E2420" s="126" t="s">
        <v>10349</v>
      </c>
      <c r="F2420" s="126" t="s">
        <v>114</v>
      </c>
      <c r="G2420" s="126" t="s">
        <v>115</v>
      </c>
      <c r="H2420" s="127">
        <v>5000</v>
      </c>
      <c r="I2420" s="127">
        <v>1000</v>
      </c>
      <c r="J2420" s="127">
        <v>5000</v>
      </c>
      <c r="K2420" s="126" t="s">
        <v>214</v>
      </c>
      <c r="L2420" s="126" t="s">
        <v>3556</v>
      </c>
      <c r="M2420" s="153">
        <v>1.9E-2</v>
      </c>
      <c r="N2420" s="128" t="s">
        <v>8561</v>
      </c>
      <c r="O2420" s="155">
        <v>42888</v>
      </c>
      <c r="P2420" s="153">
        <v>2.7528830899E-2</v>
      </c>
      <c r="Q2420" s="153">
        <v>0.29770172015000002</v>
      </c>
      <c r="R2420" s="153">
        <v>9.9051899870000001E-2</v>
      </c>
      <c r="S2420" s="153">
        <v>0.17708448072999999</v>
      </c>
      <c r="T2420" s="153">
        <v>0.21054009095000001</v>
      </c>
      <c r="U2420" s="153">
        <v>2.2565905210000001</v>
      </c>
      <c r="V2420" s="153">
        <v>2.8730502992</v>
      </c>
      <c r="W2420" s="153">
        <v>0.74391380135999996</v>
      </c>
      <c r="X2420" s="153">
        <v>0.68549448815999992</v>
      </c>
      <c r="Y2420" s="153">
        <v>0.49255878162</v>
      </c>
      <c r="Z2420" s="153">
        <v>0.19894129625000001</v>
      </c>
      <c r="AA2420" s="153">
        <v>0.23622875437000002</v>
      </c>
      <c r="AB2420" s="178">
        <v>-5.4574662045999998E-2</v>
      </c>
      <c r="AC2420" s="177">
        <v>0.27127356996000002</v>
      </c>
      <c r="AD2420" s="153">
        <v>-0.17073480344</v>
      </c>
      <c r="AE2420" s="153">
        <v>-0.40465698275</v>
      </c>
      <c r="AF2420" s="181">
        <v>2.6127663000000001</v>
      </c>
      <c r="AG2420" s="180">
        <v>255010.23540999999</v>
      </c>
      <c r="AH2420" s="180">
        <v>-41743.403140000002</v>
      </c>
      <c r="AI2420" s="128" t="s">
        <v>46</v>
      </c>
      <c r="AJ2420" s="128" t="s">
        <v>46</v>
      </c>
      <c r="AK2420" s="128" t="s">
        <v>46</v>
      </c>
    </row>
    <row r="2421" spans="1:37" ht="14.75" customHeight="1" x14ac:dyDescent="0.35">
      <c r="A2421" s="8"/>
      <c r="B2421" s="129">
        <v>26277595000110</v>
      </c>
      <c r="C2421" s="125" t="s">
        <v>10351</v>
      </c>
      <c r="D2421" s="122" t="s">
        <v>3394</v>
      </c>
      <c r="E2421" s="126" t="s">
        <v>10349</v>
      </c>
      <c r="F2421" s="126" t="s">
        <v>114</v>
      </c>
      <c r="G2421" s="126" t="s">
        <v>115</v>
      </c>
      <c r="H2421" s="127">
        <v>10000</v>
      </c>
      <c r="I2421" s="127">
        <v>5000</v>
      </c>
      <c r="J2421" s="127">
        <v>10000</v>
      </c>
      <c r="K2421" s="126" t="s">
        <v>214</v>
      </c>
      <c r="L2421" s="126" t="s">
        <v>3556</v>
      </c>
      <c r="M2421" s="153">
        <v>2.8999999999999998E-2</v>
      </c>
      <c r="N2421" s="128" t="s">
        <v>46</v>
      </c>
      <c r="O2421" s="155">
        <v>42957</v>
      </c>
      <c r="P2421" s="153">
        <v>2.8632928806000001E-2</v>
      </c>
      <c r="Q2421" s="153">
        <v>0.29649703453999998</v>
      </c>
      <c r="R2421" s="153">
        <v>8.5827476641999995E-2</v>
      </c>
      <c r="S2421" s="153">
        <v>0.12724596158000001</v>
      </c>
      <c r="T2421" s="153">
        <v>0.10578775462999999</v>
      </c>
      <c r="U2421" s="153">
        <v>2.3470955222000001</v>
      </c>
      <c r="V2421" s="153">
        <v>2.8614241577000001</v>
      </c>
      <c r="W2421" s="153">
        <v>0.64459383912000012</v>
      </c>
      <c r="X2421" s="153">
        <v>0.49256945018000003</v>
      </c>
      <c r="Y2421" s="153">
        <v>0.24749057196999999</v>
      </c>
      <c r="Z2421" s="153">
        <v>0.20476152689999999</v>
      </c>
      <c r="AA2421" s="153">
        <v>0.25186034619000003</v>
      </c>
      <c r="AB2421" s="178">
        <v>-0.10591999219000001</v>
      </c>
      <c r="AC2421" s="177">
        <v>0.20705338566000001</v>
      </c>
      <c r="AD2421" s="153">
        <v>-0.17822891517999997</v>
      </c>
      <c r="AE2421" s="153">
        <v>-0.45471170121999999</v>
      </c>
      <c r="AF2421" s="181">
        <v>2.2579183</v>
      </c>
      <c r="AG2421" s="180">
        <v>124630.99797</v>
      </c>
      <c r="AH2421" s="180">
        <v>17833.497510000001</v>
      </c>
      <c r="AI2421" s="128" t="s">
        <v>46</v>
      </c>
      <c r="AJ2421" s="128" t="s">
        <v>46</v>
      </c>
      <c r="AK2421" s="128" t="s">
        <v>46</v>
      </c>
    </row>
    <row r="2422" spans="1:37" ht="14.75" customHeight="1" x14ac:dyDescent="0.35">
      <c r="A2422" s="8"/>
      <c r="B2422" s="129">
        <v>38971881000160</v>
      </c>
      <c r="C2422" s="125" t="s">
        <v>10352</v>
      </c>
      <c r="D2422" s="122"/>
      <c r="E2422" s="126" t="s">
        <v>8323</v>
      </c>
      <c r="F2422" s="126" t="s">
        <v>114</v>
      </c>
      <c r="G2422" s="126" t="s">
        <v>115</v>
      </c>
      <c r="H2422" s="127">
        <v>10000</v>
      </c>
      <c r="I2422" s="127">
        <v>10000</v>
      </c>
      <c r="J2422" s="127">
        <v>10000</v>
      </c>
      <c r="K2422" s="126" t="s">
        <v>214</v>
      </c>
      <c r="L2422" s="126" t="s">
        <v>3556</v>
      </c>
      <c r="M2422" s="153">
        <v>5.6000000000000008E-3</v>
      </c>
      <c r="N2422" s="128" t="s">
        <v>46</v>
      </c>
      <c r="O2422" s="155">
        <v>44127</v>
      </c>
      <c r="P2422" s="153">
        <v>3.8712423919000004E-2</v>
      </c>
      <c r="Q2422" s="153">
        <v>0.31645656455999999</v>
      </c>
      <c r="R2422" s="153">
        <v>0.24044576709000001</v>
      </c>
      <c r="S2422" s="153">
        <v>0.31463549470000002</v>
      </c>
      <c r="T2422" s="153">
        <v>0.23052146132000001</v>
      </c>
      <c r="U2422" s="153">
        <v>3.1733308684000003</v>
      </c>
      <c r="V2422" s="153">
        <v>3.0540489555999999</v>
      </c>
      <c r="W2422" s="153">
        <v>1.8058303258999999</v>
      </c>
      <c r="X2422" s="153">
        <v>1.2179548230000001</v>
      </c>
      <c r="Y2422" s="153">
        <v>0.53930522027999994</v>
      </c>
      <c r="Z2422" s="153">
        <v>0.16123912947000002</v>
      </c>
      <c r="AA2422" s="153">
        <v>0.18462996042000002</v>
      </c>
      <c r="AB2422" s="178">
        <v>0.67828147513000003</v>
      </c>
      <c r="AC2422" s="177">
        <v>-0.18395489727</v>
      </c>
      <c r="AD2422" s="153">
        <v>-8.2827869528000003E-2</v>
      </c>
      <c r="AE2422" s="153">
        <v>-0.34605111756000001</v>
      </c>
      <c r="AF2422" s="181">
        <v>1.2646356999999999</v>
      </c>
      <c r="AG2422" s="180">
        <v>39222.661370000002</v>
      </c>
      <c r="AH2422" s="180">
        <v>-175.06347</v>
      </c>
      <c r="AI2422" s="128" t="s">
        <v>46</v>
      </c>
      <c r="AJ2422" s="128" t="s">
        <v>46</v>
      </c>
      <c r="AK2422" s="128" t="s">
        <v>46</v>
      </c>
    </row>
    <row r="2423" spans="1:37" ht="14.75" customHeight="1" x14ac:dyDescent="0.35">
      <c r="A2423" s="8"/>
      <c r="B2423" s="129">
        <v>58495741000170</v>
      </c>
      <c r="C2423" s="125" t="s">
        <v>10353</v>
      </c>
      <c r="D2423" s="122"/>
      <c r="E2423" s="126" t="s">
        <v>10349</v>
      </c>
      <c r="F2423" s="126" t="s">
        <v>114</v>
      </c>
      <c r="G2423" s="126" t="s">
        <v>115</v>
      </c>
      <c r="H2423" s="127" t="s">
        <v>46</v>
      </c>
      <c r="I2423" s="127" t="s">
        <v>46</v>
      </c>
      <c r="J2423" s="127" t="s">
        <v>46</v>
      </c>
      <c r="K2423" s="126" t="s">
        <v>7644</v>
      </c>
      <c r="L2423" s="126" t="s">
        <v>8008</v>
      </c>
      <c r="M2423" s="153">
        <v>1.9E-2</v>
      </c>
      <c r="N2423" s="128" t="s">
        <v>46</v>
      </c>
      <c r="O2423" s="155">
        <v>45649</v>
      </c>
      <c r="P2423" s="153">
        <v>3.2763906547000003E-2</v>
      </c>
      <c r="Q2423" s="153">
        <v>0.30183937418000001</v>
      </c>
      <c r="R2423" s="153" t="s">
        <v>46</v>
      </c>
      <c r="S2423" s="153" t="s">
        <v>46</v>
      </c>
      <c r="T2423" s="153" t="s">
        <v>46</v>
      </c>
      <c r="U2423" s="153">
        <v>2.6857196085999999</v>
      </c>
      <c r="V2423" s="153">
        <v>2.9129818393</v>
      </c>
      <c r="W2423" s="153" t="s">
        <v>46</v>
      </c>
      <c r="X2423" s="153" t="s">
        <v>46</v>
      </c>
      <c r="Y2423" s="153" t="s">
        <v>46</v>
      </c>
      <c r="Z2423" s="153" t="s">
        <v>46</v>
      </c>
      <c r="AA2423" s="153">
        <v>0.16872735380999998</v>
      </c>
      <c r="AB2423" s="178" t="s">
        <v>46</v>
      </c>
      <c r="AC2423" s="177">
        <v>1.4545204629999999</v>
      </c>
      <c r="AD2423" s="153">
        <v>-8.0106412969999999E-2</v>
      </c>
      <c r="AE2423" s="153">
        <v>-8.0106412969999999E-2</v>
      </c>
      <c r="AF2423" s="181">
        <v>1.2949145</v>
      </c>
      <c r="AG2423" s="180">
        <v>177975.31028999999</v>
      </c>
      <c r="AH2423" s="180">
        <v>71352.068790000005</v>
      </c>
      <c r="AI2423" s="128" t="s">
        <v>46</v>
      </c>
      <c r="AJ2423" s="128" t="s">
        <v>46</v>
      </c>
      <c r="AK2423" s="128" t="s">
        <v>46</v>
      </c>
    </row>
    <row r="2424" spans="1:37" ht="14.75" customHeight="1" x14ac:dyDescent="0.35">
      <c r="A2424" s="8"/>
      <c r="B2424" s="129">
        <v>28912478000107</v>
      </c>
      <c r="C2424" s="125" t="s">
        <v>10354</v>
      </c>
      <c r="D2424" s="122"/>
      <c r="E2424" s="126" t="s">
        <v>2793</v>
      </c>
      <c r="F2424" s="126" t="s">
        <v>114</v>
      </c>
      <c r="G2424" s="126" t="s">
        <v>115</v>
      </c>
      <c r="H2424" s="127">
        <v>20000</v>
      </c>
      <c r="I2424" s="127">
        <v>5000</v>
      </c>
      <c r="J2424" s="127">
        <v>20000</v>
      </c>
      <c r="K2424" s="126" t="s">
        <v>214</v>
      </c>
      <c r="L2424" s="126" t="s">
        <v>3556</v>
      </c>
      <c r="M2424" s="153">
        <v>7.1999999999999998E-3</v>
      </c>
      <c r="N2424" s="128" t="s">
        <v>46</v>
      </c>
      <c r="O2424" s="155">
        <v>43164</v>
      </c>
      <c r="P2424" s="153">
        <v>2.7077231822E-2</v>
      </c>
      <c r="Q2424" s="153">
        <v>0.27721460080999999</v>
      </c>
      <c r="R2424" s="153">
        <v>8.9216222956000013E-2</v>
      </c>
      <c r="S2424" s="153">
        <v>0.16847532377999999</v>
      </c>
      <c r="T2424" s="153">
        <v>0.20251821993999999</v>
      </c>
      <c r="U2424" s="153">
        <v>2.2195720875</v>
      </c>
      <c r="V2424" s="153">
        <v>2.6753338590999998</v>
      </c>
      <c r="W2424" s="153">
        <v>0.67004448827999996</v>
      </c>
      <c r="X2424" s="153">
        <v>0.65216841909000001</v>
      </c>
      <c r="Y2424" s="153">
        <v>0.47379160529999997</v>
      </c>
      <c r="Z2424" s="153">
        <v>0.1921378977</v>
      </c>
      <c r="AA2424" s="153">
        <v>0.24271226486</v>
      </c>
      <c r="AB2424" s="178">
        <v>-0.10963499544999999</v>
      </c>
      <c r="AC2424" s="177">
        <v>0.14837585616999999</v>
      </c>
      <c r="AD2424" s="153">
        <v>-0.1644715065</v>
      </c>
      <c r="AE2424" s="153">
        <v>-0.40380004947999998</v>
      </c>
      <c r="AF2424" s="181">
        <v>19.439841000000001</v>
      </c>
      <c r="AG2424" s="180">
        <v>18169.89113</v>
      </c>
      <c r="AH2424" s="180">
        <v>-8416.8384399999995</v>
      </c>
      <c r="AI2424" s="128" t="s">
        <v>46</v>
      </c>
      <c r="AJ2424" s="128" t="s">
        <v>46</v>
      </c>
      <c r="AK2424" s="128" t="s">
        <v>46</v>
      </c>
    </row>
    <row r="2425" spans="1:37" ht="14.75" customHeight="1" x14ac:dyDescent="0.35">
      <c r="A2425" s="8"/>
      <c r="B2425" s="129">
        <v>25306800000166</v>
      </c>
      <c r="C2425" s="125" t="s">
        <v>10355</v>
      </c>
      <c r="D2425" s="122"/>
      <c r="E2425" s="126" t="s">
        <v>2793</v>
      </c>
      <c r="F2425" s="126" t="s">
        <v>114</v>
      </c>
      <c r="G2425" s="126" t="s">
        <v>115</v>
      </c>
      <c r="H2425" s="127">
        <v>50000</v>
      </c>
      <c r="I2425" s="127">
        <v>5000</v>
      </c>
      <c r="J2425" s="127">
        <v>50000</v>
      </c>
      <c r="K2425" s="126" t="s">
        <v>214</v>
      </c>
      <c r="L2425" s="126" t="s">
        <v>3556</v>
      </c>
      <c r="M2425" s="153">
        <v>7.1999999999999998E-3</v>
      </c>
      <c r="N2425" s="128" t="s">
        <v>46</v>
      </c>
      <c r="O2425" s="155">
        <v>42944</v>
      </c>
      <c r="P2425" s="153">
        <v>2.7270441102000002E-2</v>
      </c>
      <c r="Q2425" s="153">
        <v>0.27886720200999998</v>
      </c>
      <c r="R2425" s="153">
        <v>8.9671532684999999E-2</v>
      </c>
      <c r="S2425" s="153">
        <v>0.17167234513000001</v>
      </c>
      <c r="T2425" s="153">
        <v>0.20355413739</v>
      </c>
      <c r="U2425" s="153">
        <v>2.2354098189</v>
      </c>
      <c r="V2425" s="153">
        <v>2.6912827301999998</v>
      </c>
      <c r="W2425" s="153">
        <v>0.67346402079000001</v>
      </c>
      <c r="X2425" s="153">
        <v>0.66454409709999995</v>
      </c>
      <c r="Y2425" s="153">
        <v>0.47621513534999999</v>
      </c>
      <c r="Z2425" s="153">
        <v>0.19165109010999998</v>
      </c>
      <c r="AA2425" s="153">
        <v>0.23566648239999999</v>
      </c>
      <c r="AB2425" s="178">
        <v>-0.10824934795</v>
      </c>
      <c r="AC2425" s="177">
        <v>0.23977830762999999</v>
      </c>
      <c r="AD2425" s="153">
        <v>-0.16512814281000002</v>
      </c>
      <c r="AE2425" s="153">
        <v>-0.40397372011999999</v>
      </c>
      <c r="AF2425" s="181">
        <v>24.194973000000001</v>
      </c>
      <c r="AG2425" s="180">
        <v>38101.088940000001</v>
      </c>
      <c r="AH2425" s="180">
        <v>-5369.7247500000003</v>
      </c>
      <c r="AI2425" s="128" t="s">
        <v>46</v>
      </c>
      <c r="AJ2425" s="128" t="s">
        <v>46</v>
      </c>
      <c r="AK2425" s="128" t="s">
        <v>46</v>
      </c>
    </row>
    <row r="2426" spans="1:37" ht="14.75" customHeight="1" x14ac:dyDescent="0.35">
      <c r="A2426" s="8"/>
      <c r="B2426" s="129">
        <v>29177024000100</v>
      </c>
      <c r="C2426" s="125" t="s">
        <v>10356</v>
      </c>
      <c r="D2426" s="122" t="s">
        <v>3401</v>
      </c>
      <c r="E2426" s="126" t="s">
        <v>8978</v>
      </c>
      <c r="F2426" s="126" t="s">
        <v>114</v>
      </c>
      <c r="G2426" s="126" t="s">
        <v>167</v>
      </c>
      <c r="H2426" s="127">
        <v>50</v>
      </c>
      <c r="I2426" s="127">
        <v>50</v>
      </c>
      <c r="J2426" s="127">
        <v>30</v>
      </c>
      <c r="K2426" s="126" t="s">
        <v>214</v>
      </c>
      <c r="L2426" s="126" t="s">
        <v>3556</v>
      </c>
      <c r="M2426" s="153">
        <v>0.02</v>
      </c>
      <c r="N2426" s="128" t="s">
        <v>46</v>
      </c>
      <c r="O2426" s="155">
        <v>43216</v>
      </c>
      <c r="P2426" s="153">
        <v>-4.9263432481E-2</v>
      </c>
      <c r="Q2426" s="153">
        <v>-0.16280323373000002</v>
      </c>
      <c r="R2426" s="153">
        <v>-0.21025508526</v>
      </c>
      <c r="S2426" s="153">
        <v>-0.34230212283</v>
      </c>
      <c r="T2426" s="153">
        <v>-0.16900720416999998</v>
      </c>
      <c r="U2426" s="153">
        <v>-4.0382170669999997</v>
      </c>
      <c r="V2426" s="153">
        <v>-1.5711762738999999</v>
      </c>
      <c r="W2426" s="153">
        <v>-1.579087932</v>
      </c>
      <c r="X2426" s="153">
        <v>-1.3250524128999999</v>
      </c>
      <c r="Y2426" s="153">
        <v>-0.3953925459</v>
      </c>
      <c r="Z2426" s="153">
        <v>0.16609227330999998</v>
      </c>
      <c r="AA2426" s="153">
        <v>0.21993859008000002</v>
      </c>
      <c r="AB2426" s="178">
        <v>-1.7705348282</v>
      </c>
      <c r="AC2426" s="177">
        <v>0.24758067557999999</v>
      </c>
      <c r="AD2426" s="153">
        <v>-0.23152961271</v>
      </c>
      <c r="AE2426" s="153">
        <v>-0.45362052847000001</v>
      </c>
      <c r="AF2426" s="181">
        <v>2.2777702</v>
      </c>
      <c r="AG2426" s="180">
        <v>152958.74400999999</v>
      </c>
      <c r="AH2426" s="180">
        <v>-81442.251550000001</v>
      </c>
      <c r="AI2426" s="128" t="s">
        <v>46</v>
      </c>
      <c r="AJ2426" s="128" t="s">
        <v>46</v>
      </c>
      <c r="AK2426" s="128" t="s">
        <v>46</v>
      </c>
    </row>
    <row r="2427" spans="1:37" ht="14.75" customHeight="1" x14ac:dyDescent="0.35">
      <c r="A2427" s="8"/>
      <c r="B2427" s="129">
        <v>8968733000126</v>
      </c>
      <c r="C2427" s="125" t="s">
        <v>10357</v>
      </c>
      <c r="D2427" s="122" t="s">
        <v>3401</v>
      </c>
      <c r="E2427" s="126" t="s">
        <v>8978</v>
      </c>
      <c r="F2427" s="126" t="s">
        <v>114</v>
      </c>
      <c r="G2427" s="126" t="s">
        <v>115</v>
      </c>
      <c r="H2427" s="127">
        <v>50</v>
      </c>
      <c r="I2427" s="127">
        <v>50</v>
      </c>
      <c r="J2427" s="127">
        <v>30</v>
      </c>
      <c r="K2427" s="126" t="s">
        <v>214</v>
      </c>
      <c r="L2427" s="126" t="s">
        <v>3556</v>
      </c>
      <c r="M2427" s="153">
        <v>0.02</v>
      </c>
      <c r="N2427" s="128" t="s">
        <v>3414</v>
      </c>
      <c r="O2427" s="155">
        <v>43298</v>
      </c>
      <c r="P2427" s="153">
        <v>-3.8121346463E-2</v>
      </c>
      <c r="Q2427" s="153">
        <v>-0.16716754108000001</v>
      </c>
      <c r="R2427" s="153">
        <v>-0.20569307333</v>
      </c>
      <c r="S2427" s="153">
        <v>-0.33471046735999999</v>
      </c>
      <c r="T2427" s="153">
        <v>-0.17982707031</v>
      </c>
      <c r="U2427" s="153">
        <v>-3.1248791274000003</v>
      </c>
      <c r="V2427" s="153">
        <v>-1.6132951926000001</v>
      </c>
      <c r="W2427" s="153">
        <v>-1.5448256549999999</v>
      </c>
      <c r="X2427" s="153">
        <v>-1.2956650946999999</v>
      </c>
      <c r="Y2427" s="153">
        <v>-0.42070563499999997</v>
      </c>
      <c r="Z2427" s="153">
        <v>0.16393651861</v>
      </c>
      <c r="AA2427" s="153">
        <v>0.20750378875</v>
      </c>
      <c r="AB2427" s="178">
        <v>-1.7713136609</v>
      </c>
      <c r="AC2427" s="177">
        <v>0.26311380884000002</v>
      </c>
      <c r="AD2427" s="153">
        <v>-0.22680012849</v>
      </c>
      <c r="AE2427" s="153">
        <v>-0.42556534409999996</v>
      </c>
      <c r="AF2427" s="181">
        <v>9.1133219000000008</v>
      </c>
      <c r="AG2427" s="180">
        <v>94116.943119999996</v>
      </c>
      <c r="AH2427" s="180">
        <v>-15140.74418</v>
      </c>
      <c r="AI2427" s="128" t="s">
        <v>46</v>
      </c>
      <c r="AJ2427" s="128" t="s">
        <v>46</v>
      </c>
      <c r="AK2427" s="128" t="s">
        <v>46</v>
      </c>
    </row>
    <row r="2428" spans="1:37" ht="14.75" customHeight="1" x14ac:dyDescent="0.35">
      <c r="A2428" s="8"/>
      <c r="B2428" s="129">
        <v>21024107000140</v>
      </c>
      <c r="C2428" s="125" t="s">
        <v>10358</v>
      </c>
      <c r="D2428" s="122"/>
      <c r="E2428" s="126" t="s">
        <v>7581</v>
      </c>
      <c r="F2428" s="126" t="s">
        <v>114</v>
      </c>
      <c r="G2428" s="126" t="s">
        <v>115</v>
      </c>
      <c r="H2428" s="127">
        <v>10000</v>
      </c>
      <c r="I2428" s="127">
        <v>10000</v>
      </c>
      <c r="J2428" s="127">
        <v>10000</v>
      </c>
      <c r="K2428" s="126" t="s">
        <v>3554</v>
      </c>
      <c r="L2428" s="126" t="s">
        <v>3607</v>
      </c>
      <c r="M2428" s="153">
        <v>4.0000000000000001E-3</v>
      </c>
      <c r="N2428" s="128" t="s">
        <v>46</v>
      </c>
      <c r="O2428" s="155">
        <v>42501</v>
      </c>
      <c r="P2428" s="153">
        <v>3.3875395000000003E-2</v>
      </c>
      <c r="Q2428" s="153">
        <v>0.28743685655000001</v>
      </c>
      <c r="R2428" s="153">
        <v>0.18060538374000001</v>
      </c>
      <c r="S2428" s="153">
        <v>0.28706091053999999</v>
      </c>
      <c r="T2428" s="153">
        <v>0.35901129279000005</v>
      </c>
      <c r="U2428" s="153">
        <v>2.7768304268000001</v>
      </c>
      <c r="V2428" s="153">
        <v>2.7739864798999996</v>
      </c>
      <c r="W2428" s="153">
        <v>1.3564084862000001</v>
      </c>
      <c r="X2428" s="153">
        <v>1.1112135356000001</v>
      </c>
      <c r="Y2428" s="153">
        <v>0.83990732678000002</v>
      </c>
      <c r="Z2428" s="153">
        <v>0.12592465550000001</v>
      </c>
      <c r="AA2428" s="153">
        <v>0.16050729074</v>
      </c>
      <c r="AB2428" s="178">
        <v>0.40001695524000003</v>
      </c>
      <c r="AC2428" s="177">
        <v>0.15658573790999999</v>
      </c>
      <c r="AD2428" s="153">
        <v>-9.5006439637999998E-2</v>
      </c>
      <c r="AE2428" s="153">
        <v>-0.34706557491000001</v>
      </c>
      <c r="AF2428" s="181">
        <v>2571.6238364999999</v>
      </c>
      <c r="AG2428" s="180">
        <v>20849.924439999999</v>
      </c>
      <c r="AH2428" s="180">
        <v>-4210.1908400000002</v>
      </c>
      <c r="AI2428" s="128" t="s">
        <v>46</v>
      </c>
      <c r="AJ2428" s="128" t="s">
        <v>46</v>
      </c>
      <c r="AK2428" s="128" t="s">
        <v>46</v>
      </c>
    </row>
    <row r="2429" spans="1:37" ht="14.75" customHeight="1" x14ac:dyDescent="0.35">
      <c r="A2429" s="8"/>
      <c r="B2429" s="129">
        <v>12124230000141</v>
      </c>
      <c r="C2429" s="125" t="s">
        <v>10359</v>
      </c>
      <c r="D2429" s="122"/>
      <c r="E2429" s="126" t="s">
        <v>7581</v>
      </c>
      <c r="F2429" s="126" t="s">
        <v>163</v>
      </c>
      <c r="G2429" s="126" t="s">
        <v>3547</v>
      </c>
      <c r="H2429" s="127">
        <v>1000</v>
      </c>
      <c r="I2429" s="127">
        <v>1000</v>
      </c>
      <c r="J2429" s="127">
        <v>1000</v>
      </c>
      <c r="K2429" s="126" t="s">
        <v>215</v>
      </c>
      <c r="L2429" s="126" t="s">
        <v>216</v>
      </c>
      <c r="M2429" s="153">
        <v>3.5599999999999998E-3</v>
      </c>
      <c r="N2429" s="128" t="s">
        <v>46</v>
      </c>
      <c r="O2429" s="155">
        <v>40617</v>
      </c>
      <c r="P2429" s="153">
        <v>2.7373742977999998E-3</v>
      </c>
      <c r="Q2429" s="153">
        <v>9.3706950771000011E-2</v>
      </c>
      <c r="R2429" s="153">
        <v>3.7831735692000004E-2</v>
      </c>
      <c r="S2429" s="153">
        <v>6.6842867257999997E-2</v>
      </c>
      <c r="T2429" s="153">
        <v>0.18201506953999999</v>
      </c>
      <c r="U2429" s="153">
        <v>0.22438776698000001</v>
      </c>
      <c r="V2429" s="153">
        <v>0.90434406229999997</v>
      </c>
      <c r="W2429" s="153">
        <v>0.28412933368999999</v>
      </c>
      <c r="X2429" s="153">
        <v>0.25874891402</v>
      </c>
      <c r="Y2429" s="153">
        <v>0.42582446167999999</v>
      </c>
      <c r="Z2429" s="153">
        <v>6.5037000991999994E-2</v>
      </c>
      <c r="AA2429" s="153">
        <v>6.5726978409000006E-2</v>
      </c>
      <c r="AB2429" s="178">
        <v>-1.2698734911</v>
      </c>
      <c r="AC2429" s="177">
        <v>9.0932349507999999E-2</v>
      </c>
      <c r="AD2429" s="153">
        <v>-6.4842192510999999E-2</v>
      </c>
      <c r="AE2429" s="153">
        <v>-0.14533450743999998</v>
      </c>
      <c r="AF2429" s="181">
        <v>4.0167932300000002</v>
      </c>
      <c r="AG2429" s="180">
        <v>397517.73515000002</v>
      </c>
      <c r="AH2429" s="180">
        <v>3101.5875999999998</v>
      </c>
      <c r="AI2429" s="128" t="s">
        <v>46</v>
      </c>
      <c r="AJ2429" s="128" t="s">
        <v>46</v>
      </c>
      <c r="AK2429" s="128" t="s">
        <v>46</v>
      </c>
    </row>
    <row r="2430" spans="1:37" ht="14.75" customHeight="1" x14ac:dyDescent="0.35">
      <c r="A2430" s="8"/>
      <c r="B2430" s="129">
        <v>7663692000105</v>
      </c>
      <c r="C2430" s="125" t="s">
        <v>10360</v>
      </c>
      <c r="D2430" s="122"/>
      <c r="E2430" s="126" t="s">
        <v>7581</v>
      </c>
      <c r="F2430" s="126" t="s">
        <v>114</v>
      </c>
      <c r="G2430" s="126" t="s">
        <v>115</v>
      </c>
      <c r="H2430" s="127">
        <v>50000</v>
      </c>
      <c r="I2430" s="127">
        <v>1000</v>
      </c>
      <c r="J2430" s="127">
        <v>0</v>
      </c>
      <c r="K2430" s="126" t="s">
        <v>3554</v>
      </c>
      <c r="L2430" s="126" t="s">
        <v>3607</v>
      </c>
      <c r="M2430" s="153">
        <v>6.9999999999999993E-3</v>
      </c>
      <c r="N2430" s="128" t="s">
        <v>46</v>
      </c>
      <c r="O2430" s="155">
        <v>39185</v>
      </c>
      <c r="P2430" s="153">
        <v>3.7667886424999998E-2</v>
      </c>
      <c r="Q2430" s="153">
        <v>0.29638226716999999</v>
      </c>
      <c r="R2430" s="153">
        <v>0.12306857128000001</v>
      </c>
      <c r="S2430" s="153">
        <v>0.25941385037999998</v>
      </c>
      <c r="T2430" s="153">
        <v>0.31562692412999999</v>
      </c>
      <c r="U2430" s="153">
        <v>3.0877081473999999</v>
      </c>
      <c r="V2430" s="153">
        <v>2.8603165644000001</v>
      </c>
      <c r="W2430" s="153">
        <v>0.92428725556000002</v>
      </c>
      <c r="X2430" s="153">
        <v>1.0041916933999999</v>
      </c>
      <c r="Y2430" s="153">
        <v>0.73840954706999995</v>
      </c>
      <c r="Z2430" s="153">
        <v>0.21092203071000001</v>
      </c>
      <c r="AA2430" s="153">
        <v>0.20869563970000002</v>
      </c>
      <c r="AB2430" s="178">
        <v>6.3328433744999996E-2</v>
      </c>
      <c r="AC2430" s="177">
        <v>5.3922803088000001E-2</v>
      </c>
      <c r="AD2430" s="153">
        <v>-0.15258506191000001</v>
      </c>
      <c r="AE2430" s="153">
        <v>-0.54905115466999999</v>
      </c>
      <c r="AF2430" s="181">
        <v>47.119633100000001</v>
      </c>
      <c r="AG2430" s="180">
        <v>117383.47968999999</v>
      </c>
      <c r="AH2430" s="180">
        <v>-12335.01188</v>
      </c>
      <c r="AI2430" s="128" t="s">
        <v>46</v>
      </c>
      <c r="AJ2430" s="128" t="s">
        <v>46</v>
      </c>
      <c r="AK2430" s="128" t="s">
        <v>46</v>
      </c>
    </row>
    <row r="2431" spans="1:37" ht="14.75" customHeight="1" x14ac:dyDescent="0.35">
      <c r="A2431" s="8"/>
      <c r="B2431" s="129">
        <v>5922462000180</v>
      </c>
      <c r="C2431" s="125" t="s">
        <v>10361</v>
      </c>
      <c r="D2431" s="122" t="s">
        <v>3393</v>
      </c>
      <c r="E2431" s="126" t="s">
        <v>7581</v>
      </c>
      <c r="F2431" s="126" t="s">
        <v>163</v>
      </c>
      <c r="G2431" s="126" t="s">
        <v>3547</v>
      </c>
      <c r="H2431" s="127">
        <v>1000</v>
      </c>
      <c r="I2431" s="127">
        <v>100</v>
      </c>
      <c r="J2431" s="127">
        <v>1000</v>
      </c>
      <c r="K2431" s="126" t="s">
        <v>215</v>
      </c>
      <c r="L2431" s="126" t="s">
        <v>216</v>
      </c>
      <c r="M2431" s="153">
        <v>2.5999999999999999E-3</v>
      </c>
      <c r="N2431" s="128" t="s">
        <v>46</v>
      </c>
      <c r="O2431" s="155">
        <v>38139</v>
      </c>
      <c r="P2431" s="153">
        <v>1.2536174583E-2</v>
      </c>
      <c r="Q2431" s="153">
        <v>0.10985471780999999</v>
      </c>
      <c r="R2431" s="153">
        <v>0.13826421996000002</v>
      </c>
      <c r="S2431" s="153">
        <v>0.27762400223</v>
      </c>
      <c r="T2431" s="153">
        <v>0.45872707775999999</v>
      </c>
      <c r="U2431" s="153">
        <v>1.0276140254000001</v>
      </c>
      <c r="V2431" s="153">
        <v>1.0601824193</v>
      </c>
      <c r="W2431" s="153">
        <v>1.0384117981999998</v>
      </c>
      <c r="X2431" s="153">
        <v>1.0746832388000001</v>
      </c>
      <c r="Y2431" s="153">
        <v>1.0731925188</v>
      </c>
      <c r="Z2431" s="153">
        <v>3.4054809759999998E-3</v>
      </c>
      <c r="AA2431" s="153">
        <v>5.0424718455999995E-3</v>
      </c>
      <c r="AB2431" s="178">
        <v>1.3769069761999999</v>
      </c>
      <c r="AC2431" s="177">
        <v>0.71759320914000002</v>
      </c>
      <c r="AD2431" s="153">
        <v>-1.2352504941000001E-3</v>
      </c>
      <c r="AE2431" s="153">
        <v>-3.0744571462999998E-2</v>
      </c>
      <c r="AF2431" s="181">
        <v>9.1828708999999993</v>
      </c>
      <c r="AG2431" s="180">
        <v>177804.9509</v>
      </c>
      <c r="AH2431" s="180">
        <v>-18591.10312</v>
      </c>
      <c r="AI2431" s="128" t="s">
        <v>46</v>
      </c>
      <c r="AJ2431" s="128" t="s">
        <v>46</v>
      </c>
      <c r="AK2431" s="128" t="s">
        <v>46</v>
      </c>
    </row>
    <row r="2432" spans="1:37" ht="14.75" customHeight="1" x14ac:dyDescent="0.35">
      <c r="A2432" s="8"/>
      <c r="B2432" s="129">
        <v>56049361000187</v>
      </c>
      <c r="C2432" s="125" t="s">
        <v>10362</v>
      </c>
      <c r="D2432" s="122"/>
      <c r="E2432" s="126" t="s">
        <v>8147</v>
      </c>
      <c r="F2432" s="126" t="s">
        <v>163</v>
      </c>
      <c r="G2432" s="126" t="s">
        <v>3547</v>
      </c>
      <c r="H2432" s="127" t="s">
        <v>46</v>
      </c>
      <c r="I2432" s="127" t="s">
        <v>46</v>
      </c>
      <c r="J2432" s="127" t="s">
        <v>46</v>
      </c>
      <c r="K2432" s="126" t="s">
        <v>214</v>
      </c>
      <c r="L2432" s="126" t="s">
        <v>3554</v>
      </c>
      <c r="M2432" s="153">
        <v>8.5000000000000006E-3</v>
      </c>
      <c r="N2432" s="128" t="s">
        <v>46</v>
      </c>
      <c r="O2432" s="155">
        <v>45741</v>
      </c>
      <c r="P2432" s="153">
        <v>2.0700485102E-2</v>
      </c>
      <c r="Q2432" s="153" t="s">
        <v>46</v>
      </c>
      <c r="R2432" s="153" t="s">
        <v>46</v>
      </c>
      <c r="S2432" s="153" t="s">
        <v>46</v>
      </c>
      <c r="T2432" s="153" t="s">
        <v>46</v>
      </c>
      <c r="U2432" s="153">
        <v>1.6968580552000001</v>
      </c>
      <c r="V2432" s="153" t="s">
        <v>46</v>
      </c>
      <c r="W2432" s="153" t="s">
        <v>46</v>
      </c>
      <c r="X2432" s="153" t="s">
        <v>46</v>
      </c>
      <c r="Y2432" s="153" t="s">
        <v>46</v>
      </c>
      <c r="Z2432" s="153" t="s">
        <v>46</v>
      </c>
      <c r="AA2432" s="153">
        <v>5.0359341331999994E-3</v>
      </c>
      <c r="AB2432" s="178" t="s">
        <v>46</v>
      </c>
      <c r="AC2432" s="177">
        <v>6.0807862751000004</v>
      </c>
      <c r="AD2432" s="153">
        <v>-4.0326909599999996E-5</v>
      </c>
      <c r="AE2432" s="153">
        <v>-4.0326909599999996E-5</v>
      </c>
      <c r="AF2432" s="181">
        <v>1.0907433</v>
      </c>
      <c r="AG2432" s="180">
        <v>925810.58617999998</v>
      </c>
      <c r="AH2432" s="180">
        <v>755992.99427000002</v>
      </c>
      <c r="AI2432" s="128" t="s">
        <v>46</v>
      </c>
      <c r="AJ2432" s="128" t="s">
        <v>46</v>
      </c>
      <c r="AK2432" s="128" t="s">
        <v>46</v>
      </c>
    </row>
    <row r="2433" spans="1:37" ht="14.75" customHeight="1" x14ac:dyDescent="0.35">
      <c r="A2433" s="8"/>
      <c r="B2433" s="129">
        <v>17439235000187</v>
      </c>
      <c r="C2433" s="125" t="s">
        <v>10363</v>
      </c>
      <c r="D2433" s="122" t="s">
        <v>3394</v>
      </c>
      <c r="E2433" s="126" t="s">
        <v>8993</v>
      </c>
      <c r="F2433" s="126" t="s">
        <v>114</v>
      </c>
      <c r="G2433" s="126" t="s">
        <v>5078</v>
      </c>
      <c r="H2433" s="127">
        <v>20000</v>
      </c>
      <c r="I2433" s="127">
        <v>10000</v>
      </c>
      <c r="J2433" s="127">
        <v>20000</v>
      </c>
      <c r="K2433" s="126" t="s">
        <v>220</v>
      </c>
      <c r="L2433" s="126" t="s">
        <v>799</v>
      </c>
      <c r="M2433" s="153">
        <v>0.02</v>
      </c>
      <c r="N2433" s="128" t="s">
        <v>7488</v>
      </c>
      <c r="O2433" s="155">
        <v>41359</v>
      </c>
      <c r="P2433" s="153">
        <v>3.1866168290000003E-2</v>
      </c>
      <c r="Q2433" s="153">
        <v>0.20361023927000002</v>
      </c>
      <c r="R2433" s="153">
        <v>5.7149456785000004E-2</v>
      </c>
      <c r="S2433" s="153">
        <v>6.8723844732000008E-2</v>
      </c>
      <c r="T2433" s="153">
        <v>2.6866028670999999E-2</v>
      </c>
      <c r="U2433" s="153">
        <v>2.6121302997</v>
      </c>
      <c r="V2433" s="153">
        <v>1.9649952260000001</v>
      </c>
      <c r="W2433" s="153">
        <v>0.42921205648999999</v>
      </c>
      <c r="X2433" s="153">
        <v>0.26603018274000001</v>
      </c>
      <c r="Y2433" s="153">
        <v>6.2853104554999997E-2</v>
      </c>
      <c r="Z2433" s="153">
        <v>0.18601913113999999</v>
      </c>
      <c r="AA2433" s="153">
        <v>0.22446779226999999</v>
      </c>
      <c r="AB2433" s="178">
        <v>-0.27383944970000001</v>
      </c>
      <c r="AC2433" s="177">
        <v>-5.4440919829999997E-2</v>
      </c>
      <c r="AD2433" s="153">
        <v>-0.13919275668</v>
      </c>
      <c r="AE2433" s="153">
        <v>-0.46732976460000003</v>
      </c>
      <c r="AF2433" s="181">
        <v>2.6640697000000002</v>
      </c>
      <c r="AG2433" s="180">
        <v>41669.117919999997</v>
      </c>
      <c r="AH2433" s="180">
        <v>-53.199350000000003</v>
      </c>
      <c r="AI2433" s="128" t="s">
        <v>46</v>
      </c>
      <c r="AJ2433" s="128" t="s">
        <v>46</v>
      </c>
      <c r="AK2433" s="128" t="s">
        <v>46</v>
      </c>
    </row>
    <row r="2434" spans="1:37" ht="14.75" customHeight="1" x14ac:dyDescent="0.35">
      <c r="A2434" s="8"/>
      <c r="B2434" s="129">
        <v>9125612000185</v>
      </c>
      <c r="C2434" s="125" t="s">
        <v>10364</v>
      </c>
      <c r="D2434" s="122"/>
      <c r="E2434" s="126" t="s">
        <v>2793</v>
      </c>
      <c r="F2434" s="126" t="s">
        <v>163</v>
      </c>
      <c r="G2434" s="126" t="s">
        <v>6644</v>
      </c>
      <c r="H2434" s="127">
        <v>15000</v>
      </c>
      <c r="I2434" s="127">
        <v>1000</v>
      </c>
      <c r="J2434" s="127">
        <v>1</v>
      </c>
      <c r="K2434" s="126" t="s">
        <v>215</v>
      </c>
      <c r="L2434" s="126" t="s">
        <v>215</v>
      </c>
      <c r="M2434" s="153">
        <v>3.2000000000000002E-3</v>
      </c>
      <c r="N2434" s="128" t="s">
        <v>46</v>
      </c>
      <c r="O2434" s="155">
        <v>39477</v>
      </c>
      <c r="P2434" s="153">
        <v>1.1835960251E-2</v>
      </c>
      <c r="Q2434" s="153">
        <v>0.10107069220999999</v>
      </c>
      <c r="R2434" s="153">
        <v>0.12908905074999999</v>
      </c>
      <c r="S2434" s="153">
        <v>0.24923910894999998</v>
      </c>
      <c r="T2434" s="153">
        <v>0.41264066950999995</v>
      </c>
      <c r="U2434" s="153">
        <v>0.97021612752999997</v>
      </c>
      <c r="V2434" s="153">
        <v>0.97540982421</v>
      </c>
      <c r="W2434" s="153">
        <v>0.96950312503000002</v>
      </c>
      <c r="X2434" s="153">
        <v>0.96480524273000001</v>
      </c>
      <c r="Y2434" s="153">
        <v>0.96537331445000008</v>
      </c>
      <c r="Z2434" s="153">
        <v>9.2600887921999995E-4</v>
      </c>
      <c r="AA2434" s="153">
        <v>2.0025227222E-3</v>
      </c>
      <c r="AB2434" s="178">
        <v>-11.528456436999999</v>
      </c>
      <c r="AC2434" s="177">
        <v>-11.002619751999999</v>
      </c>
      <c r="AD2434" s="153">
        <v>0</v>
      </c>
      <c r="AE2434" s="153">
        <v>-1.2751024523000002E-3</v>
      </c>
      <c r="AF2434" s="181">
        <v>4.8971109999999998</v>
      </c>
      <c r="AG2434" s="180">
        <v>106028.98544</v>
      </c>
      <c r="AH2434" s="180">
        <v>-20476.694909999998</v>
      </c>
      <c r="AI2434" s="128" t="s">
        <v>46</v>
      </c>
      <c r="AJ2434" s="128" t="s">
        <v>46</v>
      </c>
      <c r="AK2434" s="128" t="s">
        <v>46</v>
      </c>
    </row>
    <row r="2435" spans="1:37" ht="14.75" customHeight="1" x14ac:dyDescent="0.35">
      <c r="A2435" s="8"/>
      <c r="B2435" s="129">
        <v>3699947000120</v>
      </c>
      <c r="C2435" s="125" t="s">
        <v>10365</v>
      </c>
      <c r="D2435" s="122"/>
      <c r="E2435" s="126" t="s">
        <v>2793</v>
      </c>
      <c r="F2435" s="126" t="s">
        <v>163</v>
      </c>
      <c r="G2435" s="126" t="s">
        <v>4507</v>
      </c>
      <c r="H2435" s="127">
        <v>5000</v>
      </c>
      <c r="I2435" s="127">
        <v>100</v>
      </c>
      <c r="J2435" s="127">
        <v>1000</v>
      </c>
      <c r="K2435" s="126" t="s">
        <v>215</v>
      </c>
      <c r="L2435" s="126" t="s">
        <v>215</v>
      </c>
      <c r="M2435" s="153">
        <v>1.7000000000000001E-2</v>
      </c>
      <c r="N2435" s="128" t="s">
        <v>46</v>
      </c>
      <c r="O2435" s="155">
        <v>36648</v>
      </c>
      <c r="P2435" s="153">
        <v>1.0822324421E-2</v>
      </c>
      <c r="Q2435" s="153">
        <v>8.8548056311999995E-2</v>
      </c>
      <c r="R2435" s="153">
        <v>0.11301262934</v>
      </c>
      <c r="S2435" s="153">
        <v>0.21562116151000002</v>
      </c>
      <c r="T2435" s="153">
        <v>0.35770322026000001</v>
      </c>
      <c r="U2435" s="153">
        <v>0.88712647452000004</v>
      </c>
      <c r="V2435" s="153">
        <v>0.85455676761999999</v>
      </c>
      <c r="W2435" s="153">
        <v>0.84876367651999995</v>
      </c>
      <c r="X2435" s="153">
        <v>0.83467008025</v>
      </c>
      <c r="Y2435" s="153">
        <v>0.83684708959999998</v>
      </c>
      <c r="Z2435" s="153">
        <v>1.2336768310000001E-3</v>
      </c>
      <c r="AA2435" s="153">
        <v>3.9205926192E-3</v>
      </c>
      <c r="AB2435" s="178">
        <v>-18.792103385000001</v>
      </c>
      <c r="AC2435" s="177">
        <v>-5.2258618874999998</v>
      </c>
      <c r="AD2435" s="153">
        <v>0</v>
      </c>
      <c r="AE2435" s="153">
        <v>-7.9341920591000006E-3</v>
      </c>
      <c r="AF2435" s="181">
        <v>12.430164</v>
      </c>
      <c r="AG2435" s="180">
        <v>51517.59474</v>
      </c>
      <c r="AH2435" s="180">
        <v>-6225.5657499999998</v>
      </c>
      <c r="AI2435" s="128" t="s">
        <v>46</v>
      </c>
      <c r="AJ2435" s="128" t="s">
        <v>46</v>
      </c>
      <c r="AK2435" s="128" t="s">
        <v>46</v>
      </c>
    </row>
    <row r="2436" spans="1:37" ht="14.75" customHeight="1" x14ac:dyDescent="0.35">
      <c r="A2436" s="8"/>
      <c r="B2436" s="129">
        <v>3652358000197</v>
      </c>
      <c r="C2436" s="125" t="s">
        <v>10366</v>
      </c>
      <c r="D2436" s="122" t="s">
        <v>3552</v>
      </c>
      <c r="E2436" s="126" t="s">
        <v>2793</v>
      </c>
      <c r="F2436" s="126" t="s">
        <v>163</v>
      </c>
      <c r="G2436" s="126" t="s">
        <v>3570</v>
      </c>
      <c r="H2436" s="127">
        <v>5000</v>
      </c>
      <c r="I2436" s="127">
        <v>100</v>
      </c>
      <c r="J2436" s="127">
        <v>1000</v>
      </c>
      <c r="K2436" s="126" t="s">
        <v>215</v>
      </c>
      <c r="L2436" s="126" t="s">
        <v>215</v>
      </c>
      <c r="M2436" s="153">
        <v>1.2E-2</v>
      </c>
      <c r="N2436" s="128" t="s">
        <v>46</v>
      </c>
      <c r="O2436" s="155">
        <v>37152</v>
      </c>
      <c r="P2436" s="153">
        <v>1.1187078524000001E-2</v>
      </c>
      <c r="Q2436" s="153">
        <v>9.4635267195000011E-2</v>
      </c>
      <c r="R2436" s="153">
        <v>0.12102380936</v>
      </c>
      <c r="S2436" s="153">
        <v>0.23545166263999998</v>
      </c>
      <c r="T2436" s="153">
        <v>0.39018272949999999</v>
      </c>
      <c r="U2436" s="153">
        <v>0.91702606071999992</v>
      </c>
      <c r="V2436" s="153">
        <v>0.91330302894000004</v>
      </c>
      <c r="W2436" s="153">
        <v>0.90893039099999995</v>
      </c>
      <c r="X2436" s="153">
        <v>0.91143400201999991</v>
      </c>
      <c r="Y2436" s="153">
        <v>0.91283293832000001</v>
      </c>
      <c r="Z2436" s="153">
        <v>8.8359259262000005E-4</v>
      </c>
      <c r="AA2436" s="153">
        <v>7.3093023209999997E-2</v>
      </c>
      <c r="AB2436" s="178">
        <v>-32.411020297999997</v>
      </c>
      <c r="AC2436" s="177">
        <v>-9.9953322274E-2</v>
      </c>
      <c r="AD2436" s="153">
        <v>0</v>
      </c>
      <c r="AE2436" s="153">
        <v>-0.22303451017000001</v>
      </c>
      <c r="AF2436" s="181">
        <v>11.361064000000001</v>
      </c>
      <c r="AG2436" s="180">
        <v>96854.543000000005</v>
      </c>
      <c r="AH2436" s="180">
        <v>-10588.666649999999</v>
      </c>
      <c r="AI2436" s="128" t="s">
        <v>46</v>
      </c>
      <c r="AJ2436" s="128" t="s">
        <v>46</v>
      </c>
      <c r="AK2436" s="128" t="s">
        <v>46</v>
      </c>
    </row>
    <row r="2437" spans="1:37" ht="14.75" customHeight="1" x14ac:dyDescent="0.35">
      <c r="A2437" s="8"/>
      <c r="B2437" s="129">
        <v>40652724000134</v>
      </c>
      <c r="C2437" s="125" t="s">
        <v>10367</v>
      </c>
      <c r="D2437" s="122"/>
      <c r="E2437" s="126" t="s">
        <v>10368</v>
      </c>
      <c r="F2437" s="126" t="s">
        <v>114</v>
      </c>
      <c r="G2437" s="126" t="s">
        <v>115</v>
      </c>
      <c r="H2437" s="127">
        <v>1000</v>
      </c>
      <c r="I2437" s="127">
        <v>1000</v>
      </c>
      <c r="J2437" s="127">
        <v>0</v>
      </c>
      <c r="K2437" s="126" t="s">
        <v>222</v>
      </c>
      <c r="L2437" s="126" t="s">
        <v>221</v>
      </c>
      <c r="M2437" s="153">
        <v>6.8000000000000005E-3</v>
      </c>
      <c r="N2437" s="128" t="s">
        <v>10369</v>
      </c>
      <c r="O2437" s="155">
        <v>44291</v>
      </c>
      <c r="P2437" s="153">
        <v>2.0453392414999997E-2</v>
      </c>
      <c r="Q2437" s="153">
        <v>0.25550460486999998</v>
      </c>
      <c r="R2437" s="153">
        <v>9.1398400458000004E-2</v>
      </c>
      <c r="S2437" s="153">
        <v>0.17945763459999997</v>
      </c>
      <c r="T2437" s="153">
        <v>0.22645479356999998</v>
      </c>
      <c r="U2437" s="153">
        <v>1.6766033987</v>
      </c>
      <c r="V2437" s="153">
        <v>2.4658157202000002</v>
      </c>
      <c r="W2437" s="153">
        <v>0.68643339110000001</v>
      </c>
      <c r="X2437" s="153">
        <v>0.69468097299999998</v>
      </c>
      <c r="Y2437" s="153">
        <v>0.52979124645999998</v>
      </c>
      <c r="Z2437" s="153">
        <v>0.18484059421000001</v>
      </c>
      <c r="AA2437" s="153">
        <v>0.19205652847999999</v>
      </c>
      <c r="AB2437" s="178">
        <v>-0.11045375494</v>
      </c>
      <c r="AC2437" s="177">
        <v>-0.45151542405</v>
      </c>
      <c r="AD2437" s="153">
        <v>-0.14987826730000001</v>
      </c>
      <c r="AE2437" s="153">
        <v>-0.36898128536000002</v>
      </c>
      <c r="AF2437" s="181">
        <v>0.99113295000000001</v>
      </c>
      <c r="AG2437" s="180">
        <v>10003.850060000001</v>
      </c>
      <c r="AH2437" s="180">
        <v>-82.697559999999996</v>
      </c>
      <c r="AI2437" s="128" t="s">
        <v>46</v>
      </c>
      <c r="AJ2437" s="128" t="s">
        <v>46</v>
      </c>
      <c r="AK2437" s="128" t="s">
        <v>46</v>
      </c>
    </row>
    <row r="2438" spans="1:37" ht="14.75" customHeight="1" x14ac:dyDescent="0.35">
      <c r="A2438" s="8"/>
      <c r="B2438" s="129">
        <v>32990386000112</v>
      </c>
      <c r="C2438" s="125" t="s">
        <v>10370</v>
      </c>
      <c r="D2438" s="122"/>
      <c r="E2438" s="126" t="s">
        <v>10371</v>
      </c>
      <c r="F2438" s="126" t="s">
        <v>163</v>
      </c>
      <c r="G2438" s="126" t="s">
        <v>5358</v>
      </c>
      <c r="H2438" s="127" t="s">
        <v>46</v>
      </c>
      <c r="I2438" s="127" t="s">
        <v>46</v>
      </c>
      <c r="J2438" s="127" t="s">
        <v>46</v>
      </c>
      <c r="K2438" s="126" t="s">
        <v>215</v>
      </c>
      <c r="L2438" s="126" t="s">
        <v>216</v>
      </c>
      <c r="M2438" s="153">
        <v>1.34E-3</v>
      </c>
      <c r="N2438" s="128" t="s">
        <v>46</v>
      </c>
      <c r="O2438" s="155">
        <v>43935</v>
      </c>
      <c r="P2438" s="153">
        <v>1.2311246925999999E-2</v>
      </c>
      <c r="Q2438" s="153">
        <v>0.10425067035999999</v>
      </c>
      <c r="R2438" s="153">
        <v>0.1333615849</v>
      </c>
      <c r="S2438" s="153">
        <v>0.25837341769</v>
      </c>
      <c r="T2438" s="153">
        <v>0.42898894791999997</v>
      </c>
      <c r="U2438" s="153">
        <v>1.0091762784</v>
      </c>
      <c r="V2438" s="153">
        <v>1.0060990562000001</v>
      </c>
      <c r="W2438" s="153">
        <v>1.0015913243999999</v>
      </c>
      <c r="X2438" s="153">
        <v>1.0001641756999999</v>
      </c>
      <c r="Y2438" s="153">
        <v>1.0036201303000001</v>
      </c>
      <c r="Z2438" s="153">
        <v>1.1569272727E-3</v>
      </c>
      <c r="AA2438" s="153">
        <v>3.6806635314000002E-3</v>
      </c>
      <c r="AB2438" s="178">
        <v>0.23566188930000001</v>
      </c>
      <c r="AC2438" s="177">
        <v>0.18167402528000001</v>
      </c>
      <c r="AD2438" s="153">
        <v>0</v>
      </c>
      <c r="AE2438" s="153">
        <v>-8.6426972418999996E-3</v>
      </c>
      <c r="AF2438" s="181">
        <v>1.6533454999999999</v>
      </c>
      <c r="AG2438" s="180">
        <v>245040.61364</v>
      </c>
      <c r="AH2438" s="180">
        <v>2694.6060400000001</v>
      </c>
      <c r="AI2438" s="128" t="s">
        <v>46</v>
      </c>
      <c r="AJ2438" s="128" t="s">
        <v>46</v>
      </c>
      <c r="AK2438" s="128" t="s">
        <v>46</v>
      </c>
    </row>
    <row r="2439" spans="1:37" ht="14.75" customHeight="1" x14ac:dyDescent="0.35">
      <c r="A2439" s="8"/>
      <c r="B2439" s="129">
        <v>26845906000109</v>
      </c>
      <c r="C2439" s="125" t="s">
        <v>10372</v>
      </c>
      <c r="D2439" s="122"/>
      <c r="E2439" s="126" t="s">
        <v>10371</v>
      </c>
      <c r="F2439" s="126" t="s">
        <v>163</v>
      </c>
      <c r="G2439" s="126" t="s">
        <v>3547</v>
      </c>
      <c r="H2439" s="127">
        <v>1</v>
      </c>
      <c r="I2439" s="127">
        <v>1</v>
      </c>
      <c r="J2439" s="127">
        <v>1</v>
      </c>
      <c r="K2439" s="126" t="s">
        <v>214</v>
      </c>
      <c r="L2439" s="126" t="s">
        <v>3554</v>
      </c>
      <c r="M2439" s="153">
        <v>2.5000000000000001E-3</v>
      </c>
      <c r="N2439" s="128" t="s">
        <v>10373</v>
      </c>
      <c r="O2439" s="155">
        <v>43174</v>
      </c>
      <c r="P2439" s="153">
        <v>1.1996723359000001E-2</v>
      </c>
      <c r="Q2439" s="153">
        <v>0.10877472395</v>
      </c>
      <c r="R2439" s="153">
        <v>0.12832426350000001</v>
      </c>
      <c r="S2439" s="153">
        <v>0.28158242079000001</v>
      </c>
      <c r="T2439" s="153">
        <v>0.46113397370999998</v>
      </c>
      <c r="U2439" s="153">
        <v>0.98339418459000005</v>
      </c>
      <c r="V2439" s="153">
        <v>1.0497596488000001</v>
      </c>
      <c r="W2439" s="153">
        <v>0.96375930995000003</v>
      </c>
      <c r="X2439" s="153">
        <v>1.0900062874000001</v>
      </c>
      <c r="Y2439" s="153">
        <v>1.0788234546</v>
      </c>
      <c r="Z2439" s="153">
        <v>6.6097359505000002E-3</v>
      </c>
      <c r="AA2439" s="153">
        <v>7.3302759271999997E-3</v>
      </c>
      <c r="AB2439" s="178">
        <v>-0.65671419285999999</v>
      </c>
      <c r="AC2439" s="177">
        <v>0.71701212214999999</v>
      </c>
      <c r="AD2439" s="153">
        <v>-2.4721461543999999E-3</v>
      </c>
      <c r="AE2439" s="153">
        <v>-4.5759694404999995E-2</v>
      </c>
      <c r="AF2439" s="181">
        <v>192.6072073</v>
      </c>
      <c r="AG2439" s="180">
        <v>1259683.6586</v>
      </c>
      <c r="AH2439" s="180">
        <v>-26917.01772</v>
      </c>
      <c r="AI2439" s="128" t="s">
        <v>46</v>
      </c>
      <c r="AJ2439" s="128" t="s">
        <v>46</v>
      </c>
      <c r="AK2439" s="128" t="s">
        <v>46</v>
      </c>
    </row>
    <row r="2440" spans="1:37" ht="14.75" customHeight="1" x14ac:dyDescent="0.35">
      <c r="A2440" s="8"/>
      <c r="B2440" s="129">
        <v>37319367000182</v>
      </c>
      <c r="C2440" s="125" t="s">
        <v>10374</v>
      </c>
      <c r="D2440" s="122"/>
      <c r="E2440" s="126" t="s">
        <v>10371</v>
      </c>
      <c r="F2440" s="126" t="s">
        <v>163</v>
      </c>
      <c r="G2440" s="126" t="s">
        <v>3547</v>
      </c>
      <c r="H2440" s="127">
        <v>1</v>
      </c>
      <c r="I2440" s="127">
        <v>1</v>
      </c>
      <c r="J2440" s="127">
        <v>1</v>
      </c>
      <c r="K2440" s="126" t="s">
        <v>214</v>
      </c>
      <c r="L2440" s="126" t="s">
        <v>3554</v>
      </c>
      <c r="M2440" s="153">
        <v>5.3400000000000001E-3</v>
      </c>
      <c r="N2440" s="128" t="s">
        <v>10375</v>
      </c>
      <c r="O2440" s="155">
        <v>44025</v>
      </c>
      <c r="P2440" s="153">
        <v>1.0721109050999999E-2</v>
      </c>
      <c r="Q2440" s="153">
        <v>0.10598163206000001</v>
      </c>
      <c r="R2440" s="153">
        <v>0.13172794844999999</v>
      </c>
      <c r="S2440" s="153">
        <v>0.28830058425999999</v>
      </c>
      <c r="T2440" s="153">
        <v>0.45940556015</v>
      </c>
      <c r="U2440" s="153">
        <v>0.87882965854999995</v>
      </c>
      <c r="V2440" s="153">
        <v>1.0228041664</v>
      </c>
      <c r="W2440" s="153">
        <v>0.98932215338999996</v>
      </c>
      <c r="X2440" s="153">
        <v>1.1160123157999999</v>
      </c>
      <c r="Y2440" s="153">
        <v>1.0747798290999999</v>
      </c>
      <c r="Z2440" s="153">
        <v>3.1476178771000004E-3</v>
      </c>
      <c r="AA2440" s="153">
        <v>4.4979305530000006E-3</v>
      </c>
      <c r="AB2440" s="178">
        <v>-0.41513847460999997</v>
      </c>
      <c r="AC2440" s="177">
        <v>3.4733582364000002</v>
      </c>
      <c r="AD2440" s="153">
        <v>-1.2706110389999999E-3</v>
      </c>
      <c r="AE2440" s="153">
        <v>-6.5072502597000002E-3</v>
      </c>
      <c r="AF2440" s="181">
        <v>176.59508959999999</v>
      </c>
      <c r="AG2440" s="180">
        <v>405413.42018000002</v>
      </c>
      <c r="AH2440" s="180">
        <v>292150</v>
      </c>
      <c r="AI2440" s="128" t="s">
        <v>46</v>
      </c>
      <c r="AJ2440" s="128" t="s">
        <v>46</v>
      </c>
      <c r="AK2440" s="128" t="s">
        <v>46</v>
      </c>
    </row>
    <row r="2441" spans="1:37" ht="14.75" customHeight="1" x14ac:dyDescent="0.35">
      <c r="A2441" s="8"/>
      <c r="B2441" s="129">
        <v>37452759000115</v>
      </c>
      <c r="C2441" s="125" t="s">
        <v>10376</v>
      </c>
      <c r="D2441" s="122"/>
      <c r="E2441" s="126" t="s">
        <v>6939</v>
      </c>
      <c r="F2441" s="126" t="s">
        <v>163</v>
      </c>
      <c r="G2441" s="126" t="s">
        <v>3547</v>
      </c>
      <c r="H2441" s="127">
        <v>10000</v>
      </c>
      <c r="I2441" s="127">
        <v>1000</v>
      </c>
      <c r="J2441" s="127">
        <v>1000</v>
      </c>
      <c r="K2441" s="126" t="s">
        <v>7459</v>
      </c>
      <c r="L2441" s="126" t="s">
        <v>7460</v>
      </c>
      <c r="M2441" s="153">
        <v>5.0000000000000001E-3</v>
      </c>
      <c r="N2441" s="128" t="s">
        <v>46</v>
      </c>
      <c r="O2441" s="155">
        <v>44176</v>
      </c>
      <c r="P2441" s="153">
        <v>1.1372447609000001E-2</v>
      </c>
      <c r="Q2441" s="153">
        <v>0.10261757286000001</v>
      </c>
      <c r="R2441" s="153">
        <v>0.13465307117</v>
      </c>
      <c r="S2441" s="153">
        <v>0.26357976432000002</v>
      </c>
      <c r="T2441" s="153">
        <v>0.43714315558000005</v>
      </c>
      <c r="U2441" s="153">
        <v>0.93222111643999994</v>
      </c>
      <c r="V2441" s="153">
        <v>0.99033841076000007</v>
      </c>
      <c r="W2441" s="153">
        <v>1.0112908301000001</v>
      </c>
      <c r="X2441" s="153">
        <v>1.0203179572000001</v>
      </c>
      <c r="Y2441" s="153">
        <v>1.0226969083999999</v>
      </c>
      <c r="Z2441" s="153">
        <v>2.5388400965000004E-3</v>
      </c>
      <c r="AA2441" s="153">
        <v>2.8718690664000001E-3</v>
      </c>
      <c r="AB2441" s="178">
        <v>0.54210610089</v>
      </c>
      <c r="AC2441" s="177">
        <v>2.0905633319999999</v>
      </c>
      <c r="AD2441" s="153">
        <v>0</v>
      </c>
      <c r="AE2441" s="153">
        <v>-5.4186504947000003E-4</v>
      </c>
      <c r="AF2441" s="181">
        <v>1.65767398</v>
      </c>
      <c r="AG2441" s="180">
        <v>37178.66635</v>
      </c>
      <c r="AH2441" s="180">
        <v>-20482.6842</v>
      </c>
      <c r="AI2441" s="128" t="s">
        <v>46</v>
      </c>
      <c r="AJ2441" s="128" t="s">
        <v>46</v>
      </c>
      <c r="AK2441" s="128" t="s">
        <v>46</v>
      </c>
    </row>
    <row r="2442" spans="1:37" ht="14.75" customHeight="1" x14ac:dyDescent="0.35">
      <c r="A2442" s="8"/>
      <c r="B2442" s="129">
        <v>30509221000150</v>
      </c>
      <c r="C2442" s="125" t="s">
        <v>10377</v>
      </c>
      <c r="D2442" s="122" t="s">
        <v>3394</v>
      </c>
      <c r="E2442" s="126" t="s">
        <v>6939</v>
      </c>
      <c r="F2442" s="126" t="s">
        <v>163</v>
      </c>
      <c r="G2442" s="126" t="s">
        <v>3566</v>
      </c>
      <c r="H2442" s="127">
        <v>100</v>
      </c>
      <c r="I2442" s="127">
        <v>100</v>
      </c>
      <c r="J2442" s="127">
        <v>100</v>
      </c>
      <c r="K2442" s="126" t="s">
        <v>215</v>
      </c>
      <c r="L2442" s="126" t="s">
        <v>215</v>
      </c>
      <c r="M2442" s="153">
        <v>4.0000000000000001E-3</v>
      </c>
      <c r="N2442" s="128" t="s">
        <v>46</v>
      </c>
      <c r="O2442" s="155">
        <v>43616</v>
      </c>
      <c r="P2442" s="153">
        <v>1.1872808974999999E-2</v>
      </c>
      <c r="Q2442" s="153">
        <v>0.10107155163999999</v>
      </c>
      <c r="R2442" s="153">
        <v>0.13088405777000001</v>
      </c>
      <c r="S2442" s="153">
        <v>0.25827285046999998</v>
      </c>
      <c r="T2442" s="153">
        <v>0.42637220427</v>
      </c>
      <c r="U2442" s="153">
        <v>0.97323668733999991</v>
      </c>
      <c r="V2442" s="153">
        <v>0.97541811838000003</v>
      </c>
      <c r="W2442" s="153">
        <v>0.98298424446999999</v>
      </c>
      <c r="X2442" s="153">
        <v>0.99977487980000002</v>
      </c>
      <c r="Y2442" s="153">
        <v>0.99749825557999994</v>
      </c>
      <c r="Z2442" s="153">
        <v>1.7204576953E-3</v>
      </c>
      <c r="AA2442" s="153">
        <v>3.5338494697000002E-3</v>
      </c>
      <c r="AB2442" s="178">
        <v>-1.2933099558000001</v>
      </c>
      <c r="AC2442" s="177">
        <v>0.83190645551999998</v>
      </c>
      <c r="AD2442" s="153">
        <v>0</v>
      </c>
      <c r="AE2442" s="153">
        <v>-3.1754562021999999E-3</v>
      </c>
      <c r="AF2442" s="181">
        <v>1.7458125099999999</v>
      </c>
      <c r="AG2442" s="180">
        <v>1132894.8173</v>
      </c>
      <c r="AH2442" s="180">
        <v>-125437.76854999999</v>
      </c>
      <c r="AI2442" s="128" t="s">
        <v>46</v>
      </c>
      <c r="AJ2442" s="128" t="s">
        <v>46</v>
      </c>
      <c r="AK2442" s="128" t="s">
        <v>46</v>
      </c>
    </row>
    <row r="2443" spans="1:37" ht="14.75" customHeight="1" x14ac:dyDescent="0.35">
      <c r="A2443" s="8"/>
      <c r="B2443" s="129">
        <v>45017719000173</v>
      </c>
      <c r="C2443" s="125" t="s">
        <v>10378</v>
      </c>
      <c r="D2443" s="122"/>
      <c r="E2443" s="126" t="s">
        <v>6939</v>
      </c>
      <c r="F2443" s="126" t="s">
        <v>163</v>
      </c>
      <c r="G2443" s="126" t="s">
        <v>3566</v>
      </c>
      <c r="H2443" s="127">
        <v>1</v>
      </c>
      <c r="I2443" s="127">
        <v>1</v>
      </c>
      <c r="J2443" s="127">
        <v>1</v>
      </c>
      <c r="K2443" s="126" t="s">
        <v>215</v>
      </c>
      <c r="L2443" s="126" t="s">
        <v>215</v>
      </c>
      <c r="M2443" s="153">
        <v>3.8E-3</v>
      </c>
      <c r="N2443" s="128" t="s">
        <v>46</v>
      </c>
      <c r="O2443" s="155">
        <v>44712</v>
      </c>
      <c r="P2443" s="153">
        <v>1.1772266559999999E-2</v>
      </c>
      <c r="Q2443" s="153">
        <v>0.10096382225999999</v>
      </c>
      <c r="R2443" s="153">
        <v>0.12950405500000001</v>
      </c>
      <c r="S2443" s="153">
        <v>0.25523400693999998</v>
      </c>
      <c r="T2443" s="153">
        <v>0.43259138224999999</v>
      </c>
      <c r="U2443" s="153">
        <v>0.96499503477000004</v>
      </c>
      <c r="V2443" s="153">
        <v>0.97437844709999988</v>
      </c>
      <c r="W2443" s="153">
        <v>0.97261994951000008</v>
      </c>
      <c r="X2443" s="153">
        <v>0.98801150853999997</v>
      </c>
      <c r="Y2443" s="153">
        <v>1.0120480295000001</v>
      </c>
      <c r="Z2443" s="153">
        <v>3.0860434692000002E-3</v>
      </c>
      <c r="AA2443" s="153">
        <v>2.6146512953000001E-3</v>
      </c>
      <c r="AB2443" s="178">
        <v>-1.0920640492</v>
      </c>
      <c r="AC2443" s="177">
        <v>0.46658468102</v>
      </c>
      <c r="AD2443" s="153">
        <v>-1.8333827121999999E-3</v>
      </c>
      <c r="AE2443" s="153">
        <v>-1.8333827121999999E-3</v>
      </c>
      <c r="AF2443" s="181">
        <v>1.4954028500000001</v>
      </c>
      <c r="AG2443" s="180">
        <v>62059.528339999997</v>
      </c>
      <c r="AH2443" s="180">
        <v>1023.16859</v>
      </c>
      <c r="AI2443" s="128" t="s">
        <v>46</v>
      </c>
      <c r="AJ2443" s="128" t="s">
        <v>46</v>
      </c>
      <c r="AK2443" s="128" t="s">
        <v>46</v>
      </c>
    </row>
    <row r="2444" spans="1:37" ht="14.75" customHeight="1" x14ac:dyDescent="0.35">
      <c r="A2444" s="8"/>
      <c r="B2444" s="129">
        <v>35816850000147</v>
      </c>
      <c r="C2444" s="125" t="s">
        <v>10379</v>
      </c>
      <c r="D2444" s="122"/>
      <c r="E2444" s="126" t="s">
        <v>6939</v>
      </c>
      <c r="F2444" s="126" t="s">
        <v>163</v>
      </c>
      <c r="G2444" s="126" t="s">
        <v>3547</v>
      </c>
      <c r="H2444" s="127">
        <v>1</v>
      </c>
      <c r="I2444" s="127">
        <v>1</v>
      </c>
      <c r="J2444" s="127">
        <v>1</v>
      </c>
      <c r="K2444" s="126" t="s">
        <v>215</v>
      </c>
      <c r="L2444" s="126" t="s">
        <v>215</v>
      </c>
      <c r="M2444" s="153">
        <v>4.7999999999999996E-3</v>
      </c>
      <c r="N2444" s="128" t="s">
        <v>46</v>
      </c>
      <c r="O2444" s="155">
        <v>44452</v>
      </c>
      <c r="P2444" s="153">
        <v>1.2193039356E-2</v>
      </c>
      <c r="Q2444" s="153">
        <v>0.10466221727000001</v>
      </c>
      <c r="R2444" s="153">
        <v>0.13258766336</v>
      </c>
      <c r="S2444" s="153">
        <v>0.28201671582999999</v>
      </c>
      <c r="T2444" s="153">
        <v>0.46732351405000006</v>
      </c>
      <c r="U2444" s="153">
        <v>0.99948657952999997</v>
      </c>
      <c r="V2444" s="153">
        <v>1.0100708</v>
      </c>
      <c r="W2444" s="153">
        <v>0.99577890775</v>
      </c>
      <c r="X2444" s="153">
        <v>1.0916874447</v>
      </c>
      <c r="Y2444" s="153">
        <v>1.0933038912000002</v>
      </c>
      <c r="Z2444" s="153">
        <v>2.9789160979E-3</v>
      </c>
      <c r="AA2444" s="153">
        <v>4.2049494524999996E-3</v>
      </c>
      <c r="AB2444" s="178">
        <v>-0.17642264287000001</v>
      </c>
      <c r="AC2444" s="177">
        <v>2.6071125326</v>
      </c>
      <c r="AD2444" s="153">
        <v>-3.3690676444000001E-4</v>
      </c>
      <c r="AE2444" s="153">
        <v>-5.3451144013000004E-4</v>
      </c>
      <c r="AF2444" s="181">
        <v>1.6590639599999999</v>
      </c>
      <c r="AG2444" s="180">
        <v>38711.579570000002</v>
      </c>
      <c r="AH2444" s="180">
        <v>1646.94768</v>
      </c>
      <c r="AI2444" s="128" t="s">
        <v>46</v>
      </c>
      <c r="AJ2444" s="128" t="s">
        <v>46</v>
      </c>
      <c r="AK2444" s="128" t="s">
        <v>46</v>
      </c>
    </row>
    <row r="2445" spans="1:37" ht="14.75" customHeight="1" x14ac:dyDescent="0.35">
      <c r="A2445" s="8"/>
      <c r="B2445" s="129">
        <v>42774627000140</v>
      </c>
      <c r="C2445" s="125" t="s">
        <v>10380</v>
      </c>
      <c r="D2445" s="122"/>
      <c r="E2445" s="126" t="s">
        <v>6939</v>
      </c>
      <c r="F2445" s="126" t="s">
        <v>163</v>
      </c>
      <c r="G2445" s="126" t="s">
        <v>3566</v>
      </c>
      <c r="H2445" s="127">
        <v>1</v>
      </c>
      <c r="I2445" s="127">
        <v>1</v>
      </c>
      <c r="J2445" s="127">
        <v>1</v>
      </c>
      <c r="K2445" s="126" t="s">
        <v>7644</v>
      </c>
      <c r="L2445" s="126" t="s">
        <v>8008</v>
      </c>
      <c r="M2445" s="153">
        <v>5.0000000000000001E-3</v>
      </c>
      <c r="N2445" s="128" t="s">
        <v>46</v>
      </c>
      <c r="O2445" s="155">
        <v>44648</v>
      </c>
      <c r="P2445" s="153">
        <v>1.2361706623999999E-2</v>
      </c>
      <c r="Q2445" s="153">
        <v>0.10636971507</v>
      </c>
      <c r="R2445" s="153">
        <v>0.13458819205</v>
      </c>
      <c r="S2445" s="153">
        <v>0.27901282499000002</v>
      </c>
      <c r="T2445" s="153">
        <v>0.47213594696</v>
      </c>
      <c r="U2445" s="153">
        <v>1.0133125556</v>
      </c>
      <c r="V2445" s="153">
        <v>1.0265494656</v>
      </c>
      <c r="W2445" s="153">
        <v>1.0108035656000001</v>
      </c>
      <c r="X2445" s="153">
        <v>1.0800593754000001</v>
      </c>
      <c r="Y2445" s="153">
        <v>1.1045625834999999</v>
      </c>
      <c r="Z2445" s="153">
        <v>2.7806974922999998E-3</v>
      </c>
      <c r="AA2445" s="153">
        <v>3.4421958383000001E-3</v>
      </c>
      <c r="AB2445" s="178">
        <v>0.49792978616</v>
      </c>
      <c r="AC2445" s="177">
        <v>3.3302072175999999</v>
      </c>
      <c r="AD2445" s="153">
        <v>-3.3537947864000005E-4</v>
      </c>
      <c r="AE2445" s="153">
        <v>-3.3537947864000005E-4</v>
      </c>
      <c r="AF2445" s="181">
        <v>1.58010384</v>
      </c>
      <c r="AG2445" s="180">
        <v>1205544.4012</v>
      </c>
      <c r="AH2445" s="180">
        <v>-193556.35094</v>
      </c>
      <c r="AI2445" s="128" t="s">
        <v>46</v>
      </c>
      <c r="AJ2445" s="128" t="s">
        <v>46</v>
      </c>
      <c r="AK2445" s="128" t="s">
        <v>46</v>
      </c>
    </row>
    <row r="2446" spans="1:37" ht="14.75" customHeight="1" x14ac:dyDescent="0.35">
      <c r="A2446" s="8"/>
      <c r="B2446" s="129">
        <v>48961102000108</v>
      </c>
      <c r="C2446" s="125" t="s">
        <v>10381</v>
      </c>
      <c r="D2446" s="122"/>
      <c r="E2446" s="126" t="s">
        <v>6939</v>
      </c>
      <c r="F2446" s="126" t="s">
        <v>163</v>
      </c>
      <c r="G2446" s="126" t="s">
        <v>3547</v>
      </c>
      <c r="H2446" s="127">
        <v>1</v>
      </c>
      <c r="I2446" s="127">
        <v>1</v>
      </c>
      <c r="J2446" s="127">
        <v>1</v>
      </c>
      <c r="K2446" s="126" t="s">
        <v>215</v>
      </c>
      <c r="L2446" s="126" t="s">
        <v>215</v>
      </c>
      <c r="M2446" s="153">
        <v>2E-3</v>
      </c>
      <c r="N2446" s="128" t="s">
        <v>46</v>
      </c>
      <c r="O2446" s="155">
        <v>44929</v>
      </c>
      <c r="P2446" s="153">
        <v>1.2882531749999999E-2</v>
      </c>
      <c r="Q2446" s="153">
        <v>0.11213334514999999</v>
      </c>
      <c r="R2446" s="153">
        <v>0.14440832053</v>
      </c>
      <c r="S2446" s="153">
        <v>0.30147044264</v>
      </c>
      <c r="T2446" s="153" t="s">
        <v>46</v>
      </c>
      <c r="U2446" s="153">
        <v>1.0560055796999999</v>
      </c>
      <c r="V2446" s="153">
        <v>1.0821729234999999</v>
      </c>
      <c r="W2446" s="153">
        <v>1.0845561044999998</v>
      </c>
      <c r="X2446" s="153">
        <v>1.1669928721</v>
      </c>
      <c r="Y2446" s="153" t="s">
        <v>46</v>
      </c>
      <c r="Z2446" s="153">
        <v>3.5846129155999999E-3</v>
      </c>
      <c r="AA2446" s="153">
        <v>3.9164483714999995E-3</v>
      </c>
      <c r="AB2446" s="178">
        <v>2.8920724599000001</v>
      </c>
      <c r="AC2446" s="177">
        <v>5.0672825680000004</v>
      </c>
      <c r="AD2446" s="153">
        <v>-4.5714444338999999E-4</v>
      </c>
      <c r="AE2446" s="153">
        <v>-1.0297102750999999E-3</v>
      </c>
      <c r="AF2446" s="181">
        <v>1.4565478300000001</v>
      </c>
      <c r="AG2446" s="180">
        <v>1600240.9994999999</v>
      </c>
      <c r="AH2446" s="180">
        <v>494565.46578999999</v>
      </c>
      <c r="AI2446" s="128" t="s">
        <v>46</v>
      </c>
      <c r="AJ2446" s="128" t="s">
        <v>46</v>
      </c>
      <c r="AK2446" s="128" t="s">
        <v>46</v>
      </c>
    </row>
    <row r="2447" spans="1:37" ht="14.75" customHeight="1" x14ac:dyDescent="0.35">
      <c r="A2447" s="8"/>
      <c r="B2447" s="129">
        <v>33953056000110</v>
      </c>
      <c r="C2447" s="125" t="s">
        <v>10382</v>
      </c>
      <c r="D2447" s="122"/>
      <c r="E2447" s="126" t="s">
        <v>6939</v>
      </c>
      <c r="F2447" s="126" t="s">
        <v>163</v>
      </c>
      <c r="G2447" s="126" t="s">
        <v>3547</v>
      </c>
      <c r="H2447" s="127">
        <v>100</v>
      </c>
      <c r="I2447" s="127">
        <v>100</v>
      </c>
      <c r="J2447" s="127">
        <v>100</v>
      </c>
      <c r="K2447" s="126" t="s">
        <v>215</v>
      </c>
      <c r="L2447" s="126" t="s">
        <v>215</v>
      </c>
      <c r="M2447" s="153">
        <v>2.0999999999999999E-3</v>
      </c>
      <c r="N2447" s="128" t="s">
        <v>46</v>
      </c>
      <c r="O2447" s="155">
        <v>43706</v>
      </c>
      <c r="P2447" s="153">
        <v>1.1717081817999998E-2</v>
      </c>
      <c r="Q2447" s="153">
        <v>0.10117603791</v>
      </c>
      <c r="R2447" s="153">
        <v>0.13042359606000001</v>
      </c>
      <c r="S2447" s="153">
        <v>0.25467675714999999</v>
      </c>
      <c r="T2447" s="153">
        <v>0.42870031193000002</v>
      </c>
      <c r="U2447" s="153">
        <v>0.9604714366899999</v>
      </c>
      <c r="V2447" s="153">
        <v>0.97642649111000002</v>
      </c>
      <c r="W2447" s="153">
        <v>0.97952601880000001</v>
      </c>
      <c r="X2447" s="153">
        <v>0.98585439316000001</v>
      </c>
      <c r="Y2447" s="153">
        <v>1.0029448661</v>
      </c>
      <c r="Z2447" s="153">
        <v>1.531158788E-3</v>
      </c>
      <c r="AA2447" s="153">
        <v>3.2405228849000001E-3</v>
      </c>
      <c r="AB2447" s="178">
        <v>-1.8284391825999999</v>
      </c>
      <c r="AC2447" s="177">
        <v>2.3381130488999999</v>
      </c>
      <c r="AD2447" s="153">
        <v>0</v>
      </c>
      <c r="AE2447" s="153">
        <v>-3.5336585718000001E-4</v>
      </c>
      <c r="AF2447" s="181">
        <v>1.7497385299999999</v>
      </c>
      <c r="AG2447" s="180">
        <v>419299.83266000001</v>
      </c>
      <c r="AH2447" s="180">
        <v>257635.59047</v>
      </c>
      <c r="AI2447" s="128" t="s">
        <v>46</v>
      </c>
      <c r="AJ2447" s="128" t="s">
        <v>46</v>
      </c>
      <c r="AK2447" s="128" t="s">
        <v>46</v>
      </c>
    </row>
    <row r="2448" spans="1:37" ht="14.75" customHeight="1" x14ac:dyDescent="0.35">
      <c r="A2448" s="8"/>
      <c r="B2448" s="129">
        <v>58398452000153</v>
      </c>
      <c r="C2448" s="125" t="s">
        <v>10383</v>
      </c>
      <c r="D2448" s="122"/>
      <c r="E2448" s="126" t="s">
        <v>6939</v>
      </c>
      <c r="F2448" s="126" t="s">
        <v>163</v>
      </c>
      <c r="G2448" s="126" t="s">
        <v>3547</v>
      </c>
      <c r="H2448" s="127" t="s">
        <v>46</v>
      </c>
      <c r="I2448" s="127" t="s">
        <v>46</v>
      </c>
      <c r="J2448" s="127" t="s">
        <v>46</v>
      </c>
      <c r="K2448" s="126" t="s">
        <v>214</v>
      </c>
      <c r="L2448" s="126" t="s">
        <v>3554</v>
      </c>
      <c r="M2448" s="153">
        <v>8.0000000000000002E-3</v>
      </c>
      <c r="N2448" s="128" t="s">
        <v>46</v>
      </c>
      <c r="O2448" s="155">
        <v>45645</v>
      </c>
      <c r="P2448" s="153">
        <v>1.3445586709999999E-2</v>
      </c>
      <c r="Q2448" s="153">
        <v>0.12194935578</v>
      </c>
      <c r="R2448" s="153" t="s">
        <v>46</v>
      </c>
      <c r="S2448" s="153" t="s">
        <v>46</v>
      </c>
      <c r="T2448" s="153" t="s">
        <v>46</v>
      </c>
      <c r="U2448" s="153">
        <v>1.1021602635000001</v>
      </c>
      <c r="V2448" s="153">
        <v>1.1769049669</v>
      </c>
      <c r="W2448" s="153" t="s">
        <v>46</v>
      </c>
      <c r="X2448" s="153" t="s">
        <v>46</v>
      </c>
      <c r="Y2448" s="153" t="s">
        <v>46</v>
      </c>
      <c r="Z2448" s="153" t="s">
        <v>46</v>
      </c>
      <c r="AA2448" s="153">
        <v>5.4345968954000005E-3</v>
      </c>
      <c r="AB2448" s="178" t="s">
        <v>46</v>
      </c>
      <c r="AC2448" s="177">
        <v>4.0186283807000001</v>
      </c>
      <c r="AD2448" s="153">
        <v>-4.0957352257999999E-4</v>
      </c>
      <c r="AE2448" s="153">
        <v>-4.0957352257999999E-4</v>
      </c>
      <c r="AF2448" s="181">
        <v>1.1257234700000001</v>
      </c>
      <c r="AG2448" s="180">
        <v>69074.904209999993</v>
      </c>
      <c r="AH2448" s="180">
        <v>27642.63234</v>
      </c>
      <c r="AI2448" s="128" t="s">
        <v>46</v>
      </c>
      <c r="AJ2448" s="128" t="s">
        <v>46</v>
      </c>
      <c r="AK2448" s="128" t="s">
        <v>46</v>
      </c>
    </row>
    <row r="2449" spans="1:37" ht="14.75" customHeight="1" x14ac:dyDescent="0.35">
      <c r="A2449" s="8"/>
      <c r="B2449" s="129">
        <v>56107403000199</v>
      </c>
      <c r="C2449" s="125" t="s">
        <v>10384</v>
      </c>
      <c r="D2449" s="122"/>
      <c r="E2449" s="126" t="s">
        <v>6939</v>
      </c>
      <c r="F2449" s="126" t="s">
        <v>114</v>
      </c>
      <c r="G2449" s="126" t="s">
        <v>115</v>
      </c>
      <c r="H2449" s="127" t="s">
        <v>46</v>
      </c>
      <c r="I2449" s="127" t="s">
        <v>46</v>
      </c>
      <c r="J2449" s="127" t="s">
        <v>46</v>
      </c>
      <c r="K2449" s="126" t="s">
        <v>214</v>
      </c>
      <c r="L2449" s="126" t="s">
        <v>3556</v>
      </c>
      <c r="M2449" s="153">
        <v>1.9E-2</v>
      </c>
      <c r="N2449" s="128" t="s">
        <v>46</v>
      </c>
      <c r="O2449" s="155">
        <v>45594</v>
      </c>
      <c r="P2449" s="153">
        <v>1.8526616748000001E-2</v>
      </c>
      <c r="Q2449" s="153">
        <v>0.16456672537</v>
      </c>
      <c r="R2449" s="153" t="s">
        <v>46</v>
      </c>
      <c r="S2449" s="153" t="s">
        <v>46</v>
      </c>
      <c r="T2449" s="153" t="s">
        <v>46</v>
      </c>
      <c r="U2449" s="153">
        <v>1.5186619400999999</v>
      </c>
      <c r="V2449" s="153">
        <v>1.5881953229000001</v>
      </c>
      <c r="W2449" s="153" t="s">
        <v>46</v>
      </c>
      <c r="X2449" s="153" t="s">
        <v>46</v>
      </c>
      <c r="Y2449" s="153" t="s">
        <v>46</v>
      </c>
      <c r="Z2449" s="153">
        <v>5.8578100613000006E-2</v>
      </c>
      <c r="AA2449" s="153">
        <v>5.8578100613000006E-2</v>
      </c>
      <c r="AB2449" s="178">
        <v>1.7709962071000001</v>
      </c>
      <c r="AC2449" s="177">
        <v>1.7709962071000001</v>
      </c>
      <c r="AD2449" s="153">
        <v>-2.1935482119E-2</v>
      </c>
      <c r="AE2449" s="153">
        <v>-2.1935482119E-2</v>
      </c>
      <c r="AF2449" s="181">
        <v>1.2278092899999999</v>
      </c>
      <c r="AG2449" s="180">
        <v>13949.38481</v>
      </c>
      <c r="AH2449" s="180">
        <v>8188.2908399999997</v>
      </c>
      <c r="AI2449" s="128" t="s">
        <v>46</v>
      </c>
      <c r="AJ2449" s="128" t="s">
        <v>46</v>
      </c>
      <c r="AK2449" s="128" t="s">
        <v>46</v>
      </c>
    </row>
    <row r="2450" spans="1:37" ht="14.75" customHeight="1" x14ac:dyDescent="0.35">
      <c r="A2450" s="8"/>
      <c r="B2450" s="129">
        <v>39503484000127</v>
      </c>
      <c r="C2450" s="125" t="s">
        <v>10385</v>
      </c>
      <c r="D2450" s="122"/>
      <c r="E2450" s="126" t="s">
        <v>6939</v>
      </c>
      <c r="F2450" s="126" t="s">
        <v>163</v>
      </c>
      <c r="G2450" s="126" t="s">
        <v>6822</v>
      </c>
      <c r="H2450" s="127">
        <v>1</v>
      </c>
      <c r="I2450" s="127">
        <v>1</v>
      </c>
      <c r="J2450" s="127">
        <v>1</v>
      </c>
      <c r="K2450" s="126" t="s">
        <v>215</v>
      </c>
      <c r="L2450" s="126" t="s">
        <v>215</v>
      </c>
      <c r="M2450" s="153">
        <v>2E-3</v>
      </c>
      <c r="N2450" s="128" t="s">
        <v>46</v>
      </c>
      <c r="O2450" s="155">
        <v>44453</v>
      </c>
      <c r="P2450" s="153">
        <v>1.1910268186999999E-2</v>
      </c>
      <c r="Q2450" s="153">
        <v>0.10200730736000001</v>
      </c>
      <c r="R2450" s="153">
        <v>0.13145353439000002</v>
      </c>
      <c r="S2450" s="153">
        <v>0.25536529221999998</v>
      </c>
      <c r="T2450" s="153">
        <v>0.42294779265999999</v>
      </c>
      <c r="U2450" s="153">
        <v>0.97630729010999995</v>
      </c>
      <c r="V2450" s="153">
        <v>0.98444887988000007</v>
      </c>
      <c r="W2450" s="153">
        <v>0.98726120957000008</v>
      </c>
      <c r="X2450" s="153">
        <v>0.98851971422999996</v>
      </c>
      <c r="Y2450" s="153">
        <v>0.98948684074000004</v>
      </c>
      <c r="Z2450" s="153">
        <v>1.1980171885000001E-3</v>
      </c>
      <c r="AA2450" s="153">
        <v>1.4855704965E-3</v>
      </c>
      <c r="AB2450" s="178">
        <v>-1.6157226457</v>
      </c>
      <c r="AC2450" s="177">
        <v>-1.1716099642</v>
      </c>
      <c r="AD2450" s="153">
        <v>0</v>
      </c>
      <c r="AE2450" s="153">
        <v>-3.4086347955999995E-4</v>
      </c>
      <c r="AF2450" s="181">
        <v>1.5797543199999999</v>
      </c>
      <c r="AG2450" s="180">
        <v>343465.66097999999</v>
      </c>
      <c r="AH2450" s="180">
        <v>149202.75542999999</v>
      </c>
      <c r="AI2450" s="128" t="s">
        <v>46</v>
      </c>
      <c r="AJ2450" s="128" t="s">
        <v>46</v>
      </c>
      <c r="AK2450" s="128" t="s">
        <v>46</v>
      </c>
    </row>
    <row r="2451" spans="1:37" ht="14.75" customHeight="1" x14ac:dyDescent="0.35">
      <c r="A2451" s="8"/>
      <c r="B2451" s="129">
        <v>36017289000107</v>
      </c>
      <c r="C2451" s="125" t="s">
        <v>10386</v>
      </c>
      <c r="D2451" s="122"/>
      <c r="E2451" s="126" t="s">
        <v>6939</v>
      </c>
      <c r="F2451" s="126" t="s">
        <v>163</v>
      </c>
      <c r="G2451" s="126" t="s">
        <v>3566</v>
      </c>
      <c r="H2451" s="127">
        <v>100</v>
      </c>
      <c r="I2451" s="127">
        <v>100</v>
      </c>
      <c r="J2451" s="127">
        <v>100</v>
      </c>
      <c r="K2451" s="126" t="s">
        <v>7459</v>
      </c>
      <c r="L2451" s="126" t="s">
        <v>7460</v>
      </c>
      <c r="M2451" s="153">
        <v>4.0000000000000001E-3</v>
      </c>
      <c r="N2451" s="128" t="s">
        <v>46</v>
      </c>
      <c r="O2451" s="155">
        <v>44042</v>
      </c>
      <c r="P2451" s="153">
        <v>1.1990745832000001E-2</v>
      </c>
      <c r="Q2451" s="153">
        <v>0.10050042427</v>
      </c>
      <c r="R2451" s="153">
        <v>0.13612785619000001</v>
      </c>
      <c r="S2451" s="153">
        <v>0.26092211943999999</v>
      </c>
      <c r="T2451" s="153">
        <v>0.43148635165000004</v>
      </c>
      <c r="U2451" s="153">
        <v>0.98290419538999996</v>
      </c>
      <c r="V2451" s="153">
        <v>0.96990630044000004</v>
      </c>
      <c r="W2451" s="153">
        <v>1.0223669723</v>
      </c>
      <c r="X2451" s="153">
        <v>1.0100302069</v>
      </c>
      <c r="Y2451" s="153">
        <v>1.0094628091</v>
      </c>
      <c r="Z2451" s="153">
        <v>3.6680198555999999E-3</v>
      </c>
      <c r="AA2451" s="153">
        <v>3.2192075074E-3</v>
      </c>
      <c r="AB2451" s="178">
        <v>0.70872123792999997</v>
      </c>
      <c r="AC2451" s="177">
        <v>1.9715950769999999</v>
      </c>
      <c r="AD2451" s="153">
        <v>0</v>
      </c>
      <c r="AE2451" s="153">
        <v>-3.2368624689000004E-4</v>
      </c>
      <c r="AF2451" s="181">
        <v>1.67531188</v>
      </c>
      <c r="AG2451" s="180">
        <v>373400.46915000002</v>
      </c>
      <c r="AH2451" s="180">
        <v>-345862.1593</v>
      </c>
      <c r="AI2451" s="128" t="s">
        <v>46</v>
      </c>
      <c r="AJ2451" s="128" t="s">
        <v>46</v>
      </c>
      <c r="AK2451" s="128" t="s">
        <v>46</v>
      </c>
    </row>
    <row r="2452" spans="1:37" ht="14.75" customHeight="1" x14ac:dyDescent="0.35">
      <c r="A2452" s="8"/>
      <c r="B2452" s="129">
        <v>10326625000100</v>
      </c>
      <c r="C2452" s="125" t="s">
        <v>10387</v>
      </c>
      <c r="D2452" s="122" t="s">
        <v>3393</v>
      </c>
      <c r="E2452" s="126" t="s">
        <v>8998</v>
      </c>
      <c r="F2452" s="126" t="s">
        <v>163</v>
      </c>
      <c r="G2452" s="126" t="s">
        <v>3547</v>
      </c>
      <c r="H2452" s="127">
        <v>1000</v>
      </c>
      <c r="I2452" s="127">
        <v>100</v>
      </c>
      <c r="J2452" s="127">
        <v>0</v>
      </c>
      <c r="K2452" s="126" t="s">
        <v>7615</v>
      </c>
      <c r="L2452" s="126" t="s">
        <v>220</v>
      </c>
      <c r="M2452" s="153">
        <v>5.0000000000000001E-3</v>
      </c>
      <c r="N2452" s="128" t="s">
        <v>3373</v>
      </c>
      <c r="O2452" s="155">
        <v>39829</v>
      </c>
      <c r="P2452" s="153">
        <v>8.2209955308000012E-3</v>
      </c>
      <c r="Q2452" s="153">
        <v>0.11124473663999999</v>
      </c>
      <c r="R2452" s="153">
        <v>0.13573900476</v>
      </c>
      <c r="S2452" s="153">
        <v>0.28524876567000002</v>
      </c>
      <c r="T2452" s="153">
        <v>0.44508648563999997</v>
      </c>
      <c r="U2452" s="153">
        <v>0.6738906078700001</v>
      </c>
      <c r="V2452" s="153">
        <v>1.0735971687999999</v>
      </c>
      <c r="W2452" s="153">
        <v>1.0194465643999999</v>
      </c>
      <c r="X2452" s="153">
        <v>1.1041987181000001</v>
      </c>
      <c r="Y2452" s="153">
        <v>1.0412803381</v>
      </c>
      <c r="Z2452" s="153">
        <v>7.4943039266999996E-3</v>
      </c>
      <c r="AA2452" s="153">
        <v>5.2474369383999995E-3</v>
      </c>
      <c r="AB2452" s="178">
        <v>0.31275540822999998</v>
      </c>
      <c r="AC2452" s="177">
        <v>1.2351455237</v>
      </c>
      <c r="AD2452" s="153">
        <v>-5.4411072003000003E-3</v>
      </c>
      <c r="AE2452" s="153">
        <v>-5.1075082862999999E-2</v>
      </c>
      <c r="AF2452" s="181">
        <v>5.1504999400000004</v>
      </c>
      <c r="AG2452" s="180">
        <v>944015.99153</v>
      </c>
      <c r="AH2452" s="180">
        <v>176384.76842000001</v>
      </c>
      <c r="AI2452" s="128" t="s">
        <v>46</v>
      </c>
      <c r="AJ2452" s="128" t="s">
        <v>46</v>
      </c>
      <c r="AK2452" s="128" t="s">
        <v>46</v>
      </c>
    </row>
    <row r="2453" spans="1:37" ht="14.75" customHeight="1" x14ac:dyDescent="0.35">
      <c r="A2453" s="8"/>
      <c r="B2453" s="129">
        <v>34633416000169</v>
      </c>
      <c r="C2453" s="125" t="s">
        <v>10388</v>
      </c>
      <c r="D2453" s="122" t="s">
        <v>3552</v>
      </c>
      <c r="E2453" s="126" t="s">
        <v>10389</v>
      </c>
      <c r="F2453" s="126" t="s">
        <v>114</v>
      </c>
      <c r="G2453" s="126" t="s">
        <v>115</v>
      </c>
      <c r="H2453" s="127">
        <v>1000</v>
      </c>
      <c r="I2453" s="127">
        <v>1000</v>
      </c>
      <c r="J2453" s="127">
        <v>1000</v>
      </c>
      <c r="K2453" s="126" t="s">
        <v>222</v>
      </c>
      <c r="L2453" s="126" t="s">
        <v>221</v>
      </c>
      <c r="M2453" s="153">
        <v>4.3E-3</v>
      </c>
      <c r="N2453" s="128" t="s">
        <v>46</v>
      </c>
      <c r="O2453" s="155">
        <v>43732</v>
      </c>
      <c r="P2453" s="153">
        <v>3.4234157618E-2</v>
      </c>
      <c r="Q2453" s="153">
        <v>0.31697575952000001</v>
      </c>
      <c r="R2453" s="153">
        <v>0.11723061092000001</v>
      </c>
      <c r="S2453" s="153">
        <v>0.24068656263000002</v>
      </c>
      <c r="T2453" s="153">
        <v>0.30881970607999998</v>
      </c>
      <c r="U2453" s="153">
        <v>2.8062388794999999</v>
      </c>
      <c r="V2453" s="153">
        <v>3.0590595858</v>
      </c>
      <c r="W2453" s="153">
        <v>0.88044216745000003</v>
      </c>
      <c r="X2453" s="153">
        <v>0.93169831355999999</v>
      </c>
      <c r="Y2453" s="153">
        <v>0.72248405273000005</v>
      </c>
      <c r="Z2453" s="153">
        <v>0.18346086511999998</v>
      </c>
      <c r="AA2453" s="153">
        <v>0.24561598125</v>
      </c>
      <c r="AB2453" s="178">
        <v>1.4322299334E-2</v>
      </c>
      <c r="AC2453" s="177">
        <v>-5.7342145174999998E-2</v>
      </c>
      <c r="AD2453" s="153">
        <v>-0.17211088367999999</v>
      </c>
      <c r="AE2453" s="153">
        <v>-0.42474510897000001</v>
      </c>
      <c r="AF2453" s="181">
        <v>1.2988198</v>
      </c>
      <c r="AG2453" s="180">
        <v>135524.49489</v>
      </c>
      <c r="AH2453" s="180">
        <v>-23264.075570000001</v>
      </c>
      <c r="AI2453" s="128" t="s">
        <v>46</v>
      </c>
      <c r="AJ2453" s="128" t="s">
        <v>46</v>
      </c>
      <c r="AK2453" s="128" t="s">
        <v>46</v>
      </c>
    </row>
    <row r="2454" spans="1:37" ht="14.75" customHeight="1" x14ac:dyDescent="0.35">
      <c r="A2454" s="8"/>
      <c r="B2454" s="129">
        <v>37251421000103</v>
      </c>
      <c r="C2454" s="125" t="s">
        <v>10390</v>
      </c>
      <c r="D2454" s="122"/>
      <c r="E2454" s="126" t="s">
        <v>10391</v>
      </c>
      <c r="F2454" s="126" t="s">
        <v>114</v>
      </c>
      <c r="G2454" s="126" t="s">
        <v>115</v>
      </c>
      <c r="H2454" s="127" t="s">
        <v>46</v>
      </c>
      <c r="I2454" s="127" t="s">
        <v>46</v>
      </c>
      <c r="J2454" s="127" t="s">
        <v>46</v>
      </c>
      <c r="K2454" s="126" t="s">
        <v>214</v>
      </c>
      <c r="L2454" s="126" t="s">
        <v>3556</v>
      </c>
      <c r="M2454" s="153">
        <v>1.9769999999999999E-2</v>
      </c>
      <c r="N2454" s="128" t="s">
        <v>46</v>
      </c>
      <c r="O2454" s="155">
        <v>45603</v>
      </c>
      <c r="P2454" s="153">
        <v>5.7494085186E-2</v>
      </c>
      <c r="Q2454" s="153">
        <v>0.40441264840999996</v>
      </c>
      <c r="R2454" s="153" t="s">
        <v>46</v>
      </c>
      <c r="S2454" s="153" t="s">
        <v>46</v>
      </c>
      <c r="T2454" s="153" t="s">
        <v>46</v>
      </c>
      <c r="U2454" s="153">
        <v>4.7128992917000003</v>
      </c>
      <c r="V2454" s="153">
        <v>3.9028927341999999</v>
      </c>
      <c r="W2454" s="153" t="s">
        <v>46</v>
      </c>
      <c r="X2454" s="153" t="s">
        <v>46</v>
      </c>
      <c r="Y2454" s="153" t="s">
        <v>46</v>
      </c>
      <c r="Z2454" s="153" t="s">
        <v>46</v>
      </c>
      <c r="AA2454" s="153">
        <v>0.21674416243</v>
      </c>
      <c r="AB2454" s="178" t="s">
        <v>46</v>
      </c>
      <c r="AC2454" s="177">
        <v>0.80022883038000003</v>
      </c>
      <c r="AD2454" s="153">
        <v>-0.1337586751</v>
      </c>
      <c r="AE2454" s="153">
        <v>-0.1337586751</v>
      </c>
      <c r="AF2454" s="181">
        <v>3.4114777799999998</v>
      </c>
      <c r="AG2454" s="180">
        <v>19122.569329999998</v>
      </c>
      <c r="AH2454" s="180">
        <v>2015.48919</v>
      </c>
      <c r="AI2454" s="128" t="s">
        <v>46</v>
      </c>
      <c r="AJ2454" s="128" t="s">
        <v>46</v>
      </c>
      <c r="AK2454" s="128" t="s">
        <v>46</v>
      </c>
    </row>
    <row r="2455" spans="1:37" ht="14.75" customHeight="1" x14ac:dyDescent="0.35">
      <c r="A2455" s="8"/>
      <c r="B2455" s="129">
        <v>10643371000145</v>
      </c>
      <c r="C2455" s="125" t="s">
        <v>10392</v>
      </c>
      <c r="D2455" s="122" t="s">
        <v>3401</v>
      </c>
      <c r="E2455" s="126" t="s">
        <v>10393</v>
      </c>
      <c r="F2455" s="126" t="s">
        <v>114</v>
      </c>
      <c r="G2455" s="126" t="s">
        <v>115</v>
      </c>
      <c r="H2455" s="127">
        <v>10000</v>
      </c>
      <c r="I2455" s="127">
        <v>10000</v>
      </c>
      <c r="J2455" s="127">
        <v>10000</v>
      </c>
      <c r="K2455" s="126" t="s">
        <v>269</v>
      </c>
      <c r="L2455" s="126" t="s">
        <v>7433</v>
      </c>
      <c r="M2455" s="153">
        <v>0.02</v>
      </c>
      <c r="N2455" s="128" t="s">
        <v>3414</v>
      </c>
      <c r="O2455" s="155">
        <v>40177</v>
      </c>
      <c r="P2455" s="153">
        <v>4.5329682585000003E-2</v>
      </c>
      <c r="Q2455" s="153">
        <v>0.39579686211000004</v>
      </c>
      <c r="R2455" s="153">
        <v>0.17427740977</v>
      </c>
      <c r="S2455" s="153">
        <v>0.18098549634000002</v>
      </c>
      <c r="T2455" s="153">
        <v>0.19643617723999998</v>
      </c>
      <c r="U2455" s="153">
        <v>3.7157601213999998</v>
      </c>
      <c r="V2455" s="153">
        <v>3.8197437775999998</v>
      </c>
      <c r="W2455" s="153">
        <v>1.3088832275</v>
      </c>
      <c r="X2455" s="153">
        <v>0.70059532980000006</v>
      </c>
      <c r="Y2455" s="153">
        <v>0.45956265950999997</v>
      </c>
      <c r="Z2455" s="153">
        <v>0.20325526763999999</v>
      </c>
      <c r="AA2455" s="153">
        <v>0.22051823388</v>
      </c>
      <c r="AB2455" s="178">
        <v>0.28690838761999998</v>
      </c>
      <c r="AC2455" s="177">
        <v>0.10531427198</v>
      </c>
      <c r="AD2455" s="153">
        <v>-0.20729737950000002</v>
      </c>
      <c r="AE2455" s="153">
        <v>-0.45223345792000003</v>
      </c>
      <c r="AF2455" s="181">
        <v>4.1708416000000001</v>
      </c>
      <c r="AG2455" s="180">
        <v>153355.97151</v>
      </c>
      <c r="AH2455" s="180">
        <v>-732.17073000000005</v>
      </c>
      <c r="AI2455" s="128" t="s">
        <v>46</v>
      </c>
      <c r="AJ2455" s="128" t="s">
        <v>46</v>
      </c>
      <c r="AK2455" s="128" t="s">
        <v>46</v>
      </c>
    </row>
    <row r="2456" spans="1:37" ht="14.75" customHeight="1" x14ac:dyDescent="0.35">
      <c r="A2456" s="8"/>
      <c r="B2456" s="129">
        <v>41326223000120</v>
      </c>
      <c r="C2456" s="125" t="s">
        <v>10394</v>
      </c>
      <c r="D2456" s="122"/>
      <c r="E2456" s="126" t="s">
        <v>7000</v>
      </c>
      <c r="F2456" s="126" t="s">
        <v>114</v>
      </c>
      <c r="G2456" s="126" t="s">
        <v>115</v>
      </c>
      <c r="H2456" s="127">
        <v>10000</v>
      </c>
      <c r="I2456" s="127">
        <v>10000</v>
      </c>
      <c r="J2456" s="127">
        <v>10000</v>
      </c>
      <c r="K2456" s="126" t="s">
        <v>214</v>
      </c>
      <c r="L2456" s="126" t="s">
        <v>3556</v>
      </c>
      <c r="M2456" s="153">
        <v>0.01</v>
      </c>
      <c r="N2456" s="128" t="s">
        <v>10395</v>
      </c>
      <c r="O2456" s="155">
        <v>44322</v>
      </c>
      <c r="P2456" s="153">
        <v>1.9488439369999999E-2</v>
      </c>
      <c r="Q2456" s="153">
        <v>0.32323931726999999</v>
      </c>
      <c r="R2456" s="153">
        <v>0.13416879119</v>
      </c>
      <c r="S2456" s="153">
        <v>0.11816998931</v>
      </c>
      <c r="T2456" s="153">
        <v>0.13057205747</v>
      </c>
      <c r="U2456" s="153">
        <v>1.5975043659999999</v>
      </c>
      <c r="V2456" s="153">
        <v>3.1195077299</v>
      </c>
      <c r="W2456" s="153">
        <v>1.0076537209999998</v>
      </c>
      <c r="X2456" s="153">
        <v>0.45743633776999998</v>
      </c>
      <c r="Y2456" s="153">
        <v>0.30547347659000001</v>
      </c>
      <c r="Z2456" s="153">
        <v>0.14207367067999999</v>
      </c>
      <c r="AA2456" s="153">
        <v>0.16578276331000003</v>
      </c>
      <c r="AB2456" s="178">
        <v>7.7858377327000003E-2</v>
      </c>
      <c r="AC2456" s="177">
        <v>-0.34813998481000002</v>
      </c>
      <c r="AD2456" s="153">
        <v>-0.15316657936</v>
      </c>
      <c r="AE2456" s="153">
        <v>-0.26207903511000002</v>
      </c>
      <c r="AF2456" s="181">
        <v>1.1688071</v>
      </c>
      <c r="AG2456" s="180">
        <v>76389.440919999994</v>
      </c>
      <c r="AH2456" s="180">
        <v>14959.352940000001</v>
      </c>
      <c r="AI2456" s="128" t="s">
        <v>46</v>
      </c>
      <c r="AJ2456" s="128" t="s">
        <v>46</v>
      </c>
      <c r="AK2456" s="128" t="s">
        <v>46</v>
      </c>
    </row>
    <row r="2457" spans="1:37" ht="14.75" customHeight="1" x14ac:dyDescent="0.35">
      <c r="A2457" s="8"/>
      <c r="B2457" s="129">
        <v>23243536000133</v>
      </c>
      <c r="C2457" s="125" t="s">
        <v>10396</v>
      </c>
      <c r="D2457" s="122" t="s">
        <v>3552</v>
      </c>
      <c r="E2457" s="126" t="s">
        <v>8185</v>
      </c>
      <c r="F2457" s="126" t="s">
        <v>114</v>
      </c>
      <c r="G2457" s="126" t="s">
        <v>115</v>
      </c>
      <c r="H2457" s="127">
        <v>10000</v>
      </c>
      <c r="I2457" s="127">
        <v>5000</v>
      </c>
      <c r="J2457" s="127">
        <v>10000</v>
      </c>
      <c r="K2457" s="126" t="s">
        <v>7601</v>
      </c>
      <c r="L2457" s="126" t="s">
        <v>3554</v>
      </c>
      <c r="M2457" s="153">
        <v>0.02</v>
      </c>
      <c r="N2457" s="128" t="s">
        <v>7674</v>
      </c>
      <c r="O2457" s="155">
        <v>42787</v>
      </c>
      <c r="P2457" s="153">
        <v>4.9538010900999997E-2</v>
      </c>
      <c r="Q2457" s="153">
        <v>0.29664692409999999</v>
      </c>
      <c r="R2457" s="153">
        <v>0.20078305251</v>
      </c>
      <c r="S2457" s="153">
        <v>0.13897933555</v>
      </c>
      <c r="T2457" s="153">
        <v>8.2344342444999996E-2</v>
      </c>
      <c r="U2457" s="153">
        <v>4.0607247812000002</v>
      </c>
      <c r="V2457" s="153">
        <v>2.8628707071000004</v>
      </c>
      <c r="W2457" s="153">
        <v>1.5079497115999998</v>
      </c>
      <c r="X2457" s="153">
        <v>0.53798937148000003</v>
      </c>
      <c r="Y2457" s="153">
        <v>0.19264468257</v>
      </c>
      <c r="Z2457" s="153">
        <v>0.14027472166000002</v>
      </c>
      <c r="AA2457" s="153">
        <v>0.23599807810000001</v>
      </c>
      <c r="AB2457" s="178">
        <v>0.50185977157999995</v>
      </c>
      <c r="AC2457" s="177">
        <v>-3.7220963756000001E-2</v>
      </c>
      <c r="AD2457" s="153">
        <v>-8.9876202252000006E-2</v>
      </c>
      <c r="AE2457" s="153">
        <v>-0.47117659559000002</v>
      </c>
      <c r="AF2457" s="181">
        <v>1.4875769000000001</v>
      </c>
      <c r="AG2457" s="180">
        <v>45510.29103</v>
      </c>
      <c r="AH2457" s="180">
        <v>-9075.6852799999997</v>
      </c>
      <c r="AI2457" s="128" t="s">
        <v>46</v>
      </c>
      <c r="AJ2457" s="128" t="s">
        <v>46</v>
      </c>
      <c r="AK2457" s="128" t="s">
        <v>46</v>
      </c>
    </row>
    <row r="2458" spans="1:37" ht="14.75" customHeight="1" x14ac:dyDescent="0.35">
      <c r="A2458" s="8"/>
      <c r="B2458" s="129">
        <v>39642728000152</v>
      </c>
      <c r="C2458" s="125" t="s">
        <v>10397</v>
      </c>
      <c r="D2458" s="122"/>
      <c r="E2458" s="126" t="s">
        <v>2793</v>
      </c>
      <c r="F2458" s="126" t="s">
        <v>114</v>
      </c>
      <c r="G2458" s="126" t="s">
        <v>115</v>
      </c>
      <c r="H2458" s="127">
        <v>10000</v>
      </c>
      <c r="I2458" s="127">
        <v>5000</v>
      </c>
      <c r="J2458" s="127">
        <v>10000</v>
      </c>
      <c r="K2458" s="126" t="s">
        <v>7601</v>
      </c>
      <c r="L2458" s="126" t="s">
        <v>3554</v>
      </c>
      <c r="M2458" s="153">
        <v>7.7000000000000002E-3</v>
      </c>
      <c r="N2458" s="128" t="s">
        <v>46</v>
      </c>
      <c r="O2458" s="155">
        <v>44176</v>
      </c>
      <c r="P2458" s="153">
        <v>4.8734869351E-2</v>
      </c>
      <c r="Q2458" s="153">
        <v>0.28773905017000001</v>
      </c>
      <c r="R2458" s="153">
        <v>0.19516596149000001</v>
      </c>
      <c r="S2458" s="153">
        <v>0.13818998804999999</v>
      </c>
      <c r="T2458" s="153">
        <v>8.0990788420000015E-2</v>
      </c>
      <c r="U2458" s="153">
        <v>3.994889744</v>
      </c>
      <c r="V2458" s="153">
        <v>2.7769028804999998</v>
      </c>
      <c r="W2458" s="153">
        <v>1.4657634281</v>
      </c>
      <c r="X2458" s="153">
        <v>0.53493380525000001</v>
      </c>
      <c r="Y2458" s="153">
        <v>0.18947804138999999</v>
      </c>
      <c r="Z2458" s="153">
        <v>0.13672659722</v>
      </c>
      <c r="AA2458" s="153">
        <v>0.18011931266</v>
      </c>
      <c r="AB2458" s="178">
        <v>0.47431607055000002</v>
      </c>
      <c r="AC2458" s="177">
        <v>-0.63084915916999995</v>
      </c>
      <c r="AD2458" s="153">
        <v>-8.7352378272E-2</v>
      </c>
      <c r="AE2458" s="153">
        <v>-0.42032987511999997</v>
      </c>
      <c r="AF2458" s="181">
        <v>8.4516399999999994</v>
      </c>
      <c r="AG2458" s="180">
        <v>16255.939319999999</v>
      </c>
      <c r="AH2458" s="180">
        <v>-2277.3248600000002</v>
      </c>
      <c r="AI2458" s="128" t="s">
        <v>46</v>
      </c>
      <c r="AJ2458" s="128" t="s">
        <v>46</v>
      </c>
      <c r="AK2458" s="128" t="s">
        <v>46</v>
      </c>
    </row>
    <row r="2459" spans="1:37" ht="14.75" customHeight="1" x14ac:dyDescent="0.35">
      <c r="A2459" s="8"/>
      <c r="B2459" s="129">
        <v>37013129000144</v>
      </c>
      <c r="C2459" s="125" t="s">
        <v>10398</v>
      </c>
      <c r="D2459" s="122"/>
      <c r="E2459" s="126" t="s">
        <v>8185</v>
      </c>
      <c r="F2459" s="126" t="s">
        <v>114</v>
      </c>
      <c r="G2459" s="126" t="s">
        <v>4426</v>
      </c>
      <c r="H2459" s="127">
        <v>10000</v>
      </c>
      <c r="I2459" s="127">
        <v>5000</v>
      </c>
      <c r="J2459" s="127">
        <v>10000</v>
      </c>
      <c r="K2459" s="126" t="s">
        <v>3378</v>
      </c>
      <c r="L2459" s="126" t="s">
        <v>7644</v>
      </c>
      <c r="M2459" s="153">
        <v>1.4999999999999999E-2</v>
      </c>
      <c r="N2459" s="128" t="s">
        <v>46</v>
      </c>
      <c r="O2459" s="155">
        <v>44011</v>
      </c>
      <c r="P2459" s="153">
        <v>2.5452175182999998E-2</v>
      </c>
      <c r="Q2459" s="153">
        <v>0.13671545941999999</v>
      </c>
      <c r="R2459" s="153">
        <v>0.1560805022</v>
      </c>
      <c r="S2459" s="153">
        <v>0.62727481754000003</v>
      </c>
      <c r="T2459" s="153">
        <v>0.96706548843999995</v>
      </c>
      <c r="U2459" s="153">
        <v>2.0863631103000002</v>
      </c>
      <c r="V2459" s="153">
        <v>1.3194092106999999</v>
      </c>
      <c r="W2459" s="153">
        <v>1.1722181994</v>
      </c>
      <c r="X2459" s="153">
        <v>2.4281824596000003</v>
      </c>
      <c r="Y2459" s="153">
        <v>2.2624508073</v>
      </c>
      <c r="Z2459" s="153">
        <v>0.16322376471</v>
      </c>
      <c r="AA2459" s="153">
        <v>0.15705868675000001</v>
      </c>
      <c r="AB2459" s="178">
        <v>0.20766120871999999</v>
      </c>
      <c r="AC2459" s="177">
        <v>0.52620460085999998</v>
      </c>
      <c r="AD2459" s="153">
        <v>-0.16392535538</v>
      </c>
      <c r="AE2459" s="153">
        <v>-0.19061522707999998</v>
      </c>
      <c r="AF2459" s="181">
        <v>2.3305427999999999</v>
      </c>
      <c r="AG2459" s="180">
        <v>79666.164510000002</v>
      </c>
      <c r="AH2459" s="180">
        <v>-11082.80586</v>
      </c>
      <c r="AI2459" s="128" t="s">
        <v>46</v>
      </c>
      <c r="AJ2459" s="128" t="s">
        <v>46</v>
      </c>
      <c r="AK2459" s="128" t="s">
        <v>46</v>
      </c>
    </row>
    <row r="2460" spans="1:37" ht="14.75" customHeight="1" x14ac:dyDescent="0.35">
      <c r="A2460" s="8"/>
      <c r="B2460" s="129">
        <v>34831155000191</v>
      </c>
      <c r="C2460" s="125" t="s">
        <v>10399</v>
      </c>
      <c r="D2460" s="122" t="s">
        <v>3552</v>
      </c>
      <c r="E2460" s="126" t="s">
        <v>8185</v>
      </c>
      <c r="F2460" s="126" t="s">
        <v>114</v>
      </c>
      <c r="G2460" s="126" t="s">
        <v>4426</v>
      </c>
      <c r="H2460" s="127">
        <v>10000</v>
      </c>
      <c r="I2460" s="127">
        <v>5000</v>
      </c>
      <c r="J2460" s="127">
        <v>10000</v>
      </c>
      <c r="K2460" s="126" t="s">
        <v>3378</v>
      </c>
      <c r="L2460" s="126" t="s">
        <v>7644</v>
      </c>
      <c r="M2460" s="153">
        <v>1.4999999999999999E-2</v>
      </c>
      <c r="N2460" s="128" t="s">
        <v>46</v>
      </c>
      <c r="O2460" s="155">
        <v>43846</v>
      </c>
      <c r="P2460" s="153">
        <v>-3.3784314237000003E-3</v>
      </c>
      <c r="Q2460" s="153">
        <v>-7.1258827341000003E-2</v>
      </c>
      <c r="R2460" s="153">
        <v>5.7497866774000005E-2</v>
      </c>
      <c r="S2460" s="153">
        <v>0.57666366352999998</v>
      </c>
      <c r="T2460" s="153">
        <v>0.67357622991999999</v>
      </c>
      <c r="U2460" s="153">
        <v>-0.27693643636999998</v>
      </c>
      <c r="V2460" s="153">
        <v>-0.68770242614999999</v>
      </c>
      <c r="W2460" s="153">
        <v>0.43182873522000004</v>
      </c>
      <c r="X2460" s="153">
        <v>2.2322665499999998</v>
      </c>
      <c r="Y2460" s="153">
        <v>1.5758323540000001</v>
      </c>
      <c r="Z2460" s="153">
        <v>0.16954671972999999</v>
      </c>
      <c r="AA2460" s="153">
        <v>0.20469980751000003</v>
      </c>
      <c r="AB2460" s="178">
        <v>-0.31561450267000002</v>
      </c>
      <c r="AC2460" s="177">
        <v>0.32578097813000001</v>
      </c>
      <c r="AD2460" s="153">
        <v>-0.20506727613999998</v>
      </c>
      <c r="AE2460" s="153">
        <v>-0.30594127053000003</v>
      </c>
      <c r="AF2460" s="181">
        <v>8.0166462000000003</v>
      </c>
      <c r="AG2460" s="180">
        <v>103762.62424999999</v>
      </c>
      <c r="AH2460" s="180">
        <v>-34445.68606</v>
      </c>
      <c r="AI2460" s="128" t="s">
        <v>46</v>
      </c>
      <c r="AJ2460" s="128" t="s">
        <v>46</v>
      </c>
      <c r="AK2460" s="128" t="s">
        <v>46</v>
      </c>
    </row>
    <row r="2461" spans="1:37" ht="14.75" customHeight="1" x14ac:dyDescent="0.35">
      <c r="A2461" s="8"/>
      <c r="B2461" s="129">
        <v>8707235000120</v>
      </c>
      <c r="C2461" s="125" t="s">
        <v>10400</v>
      </c>
      <c r="D2461" s="122" t="s">
        <v>3552</v>
      </c>
      <c r="E2461" s="126" t="s">
        <v>8185</v>
      </c>
      <c r="F2461" s="126" t="s">
        <v>114</v>
      </c>
      <c r="G2461" s="126" t="s">
        <v>5078</v>
      </c>
      <c r="H2461" s="127">
        <v>500000</v>
      </c>
      <c r="I2461" s="127">
        <v>0</v>
      </c>
      <c r="J2461" s="127">
        <v>10</v>
      </c>
      <c r="K2461" s="126" t="s">
        <v>216</v>
      </c>
      <c r="L2461" s="126" t="s">
        <v>223</v>
      </c>
      <c r="M2461" s="153">
        <v>2.98E-2</v>
      </c>
      <c r="N2461" s="128" t="s">
        <v>10401</v>
      </c>
      <c r="O2461" s="155">
        <v>39262</v>
      </c>
      <c r="P2461" s="153">
        <v>4.5904430543999994E-2</v>
      </c>
      <c r="Q2461" s="153">
        <v>0.28315089744999999</v>
      </c>
      <c r="R2461" s="153">
        <v>0.18580993119</v>
      </c>
      <c r="S2461" s="153">
        <v>0.23990407696999999</v>
      </c>
      <c r="T2461" s="153">
        <v>0.25893757401</v>
      </c>
      <c r="U2461" s="153">
        <v>3.7628733025999996</v>
      </c>
      <c r="V2461" s="153">
        <v>2.7326236820000003</v>
      </c>
      <c r="W2461" s="153">
        <v>1.3954964259</v>
      </c>
      <c r="X2461" s="153">
        <v>0.92866930952000004</v>
      </c>
      <c r="Y2461" s="153">
        <v>0.60578474816000005</v>
      </c>
      <c r="Z2461" s="153">
        <v>0.13712955774999999</v>
      </c>
      <c r="AA2461" s="153">
        <v>0.25949808672000002</v>
      </c>
      <c r="AB2461" s="178">
        <v>0.41233270172000003</v>
      </c>
      <c r="AC2461" s="177">
        <v>-8.6101502171999994E-2</v>
      </c>
      <c r="AD2461" s="153">
        <v>-9.1339670075000004E-2</v>
      </c>
      <c r="AE2461" s="153">
        <v>-0.66163132007000003</v>
      </c>
      <c r="AF2461" s="181">
        <v>1.9697720000000001</v>
      </c>
      <c r="AG2461" s="180">
        <v>11609.57411</v>
      </c>
      <c r="AH2461" s="180">
        <v>-620.39500999999996</v>
      </c>
      <c r="AI2461" s="128" t="s">
        <v>46</v>
      </c>
      <c r="AJ2461" s="128" t="s">
        <v>46</v>
      </c>
      <c r="AK2461" s="128" t="s">
        <v>46</v>
      </c>
    </row>
    <row r="2462" spans="1:37" ht="14.75" customHeight="1" x14ac:dyDescent="0.35">
      <c r="A2462" s="8"/>
      <c r="B2462" s="129">
        <v>11409269000142</v>
      </c>
      <c r="C2462" s="125" t="s">
        <v>10402</v>
      </c>
      <c r="D2462" s="122"/>
      <c r="E2462" s="126" t="s">
        <v>8185</v>
      </c>
      <c r="F2462" s="126" t="s">
        <v>163</v>
      </c>
      <c r="G2462" s="126" t="s">
        <v>5358</v>
      </c>
      <c r="H2462" s="127">
        <v>5000</v>
      </c>
      <c r="I2462" s="127">
        <v>2000</v>
      </c>
      <c r="J2462" s="127">
        <v>5000</v>
      </c>
      <c r="K2462" s="126" t="s">
        <v>215</v>
      </c>
      <c r="L2462" s="126" t="s">
        <v>216</v>
      </c>
      <c r="M2462" s="153">
        <v>3.0000000000000001E-3</v>
      </c>
      <c r="N2462" s="128" t="s">
        <v>46</v>
      </c>
      <c r="O2462" s="155">
        <v>40301</v>
      </c>
      <c r="P2462" s="153">
        <v>4.6143295895000004E-3</v>
      </c>
      <c r="Q2462" s="153">
        <v>0.10056467418000001</v>
      </c>
      <c r="R2462" s="153">
        <v>4.4724551607999999E-2</v>
      </c>
      <c r="S2462" s="153">
        <v>8.4468676881999993E-2</v>
      </c>
      <c r="T2462" s="153">
        <v>0.21104268345000002</v>
      </c>
      <c r="U2462" s="153">
        <v>0.37824535486999999</v>
      </c>
      <c r="V2462" s="153">
        <v>0.97052636144000004</v>
      </c>
      <c r="W2462" s="153">
        <v>0.33589674952999998</v>
      </c>
      <c r="X2462" s="153">
        <v>0.32697846918000001</v>
      </c>
      <c r="Y2462" s="153">
        <v>0.49373459734999997</v>
      </c>
      <c r="Z2462" s="153">
        <v>6.2267939006E-2</v>
      </c>
      <c r="AA2462" s="153">
        <v>7.3996009321999998E-2</v>
      </c>
      <c r="AB2462" s="178">
        <v>-1.2313167508</v>
      </c>
      <c r="AC2462" s="177">
        <v>6.3455486056999993E-2</v>
      </c>
      <c r="AD2462" s="153">
        <v>-5.8212434378E-2</v>
      </c>
      <c r="AE2462" s="153">
        <v>-0.14716150717999998</v>
      </c>
      <c r="AF2462" s="181">
        <v>4.2735513999999997</v>
      </c>
      <c r="AG2462" s="180">
        <v>12856.614020000001</v>
      </c>
      <c r="AH2462" s="180">
        <v>-9033.3897500000003</v>
      </c>
      <c r="AI2462" s="128" t="s">
        <v>46</v>
      </c>
      <c r="AJ2462" s="128" t="s">
        <v>46</v>
      </c>
      <c r="AK2462" s="128" t="s">
        <v>46</v>
      </c>
    </row>
    <row r="2463" spans="1:37" ht="14.75" customHeight="1" x14ac:dyDescent="0.35">
      <c r="A2463" s="8"/>
      <c r="B2463" s="129">
        <v>37829310000123</v>
      </c>
      <c r="C2463" s="125" t="s">
        <v>10403</v>
      </c>
      <c r="D2463" s="122"/>
      <c r="E2463" s="126" t="s">
        <v>10404</v>
      </c>
      <c r="F2463" s="126" t="s">
        <v>114</v>
      </c>
      <c r="G2463" s="126" t="s">
        <v>115</v>
      </c>
      <c r="H2463" s="127">
        <v>500</v>
      </c>
      <c r="I2463" s="127">
        <v>100</v>
      </c>
      <c r="J2463" s="127">
        <v>500</v>
      </c>
      <c r="K2463" s="126" t="s">
        <v>8195</v>
      </c>
      <c r="L2463" s="126" t="s">
        <v>220</v>
      </c>
      <c r="M2463" s="153">
        <v>0.02</v>
      </c>
      <c r="N2463" s="128" t="s">
        <v>10405</v>
      </c>
      <c r="O2463" s="155">
        <v>44089</v>
      </c>
      <c r="P2463" s="153">
        <v>3.1416210085999999E-2</v>
      </c>
      <c r="Q2463" s="153">
        <v>0.90622126992999996</v>
      </c>
      <c r="R2463" s="153">
        <v>0.28189642899</v>
      </c>
      <c r="S2463" s="153">
        <v>0.37253134560000001</v>
      </c>
      <c r="T2463" s="153">
        <v>0.80425525096000006</v>
      </c>
      <c r="U2463" s="153">
        <v>2.5752463716</v>
      </c>
      <c r="V2463" s="153">
        <v>8.7457314301999993</v>
      </c>
      <c r="W2463" s="153">
        <v>2.1171390388</v>
      </c>
      <c r="X2463" s="153">
        <v>1.4420698132999998</v>
      </c>
      <c r="Y2463" s="153">
        <v>1.881556072</v>
      </c>
      <c r="Z2463" s="153">
        <v>0.40515213690000002</v>
      </c>
      <c r="AA2463" s="153">
        <v>0.39053101048</v>
      </c>
      <c r="AB2463" s="178">
        <v>0.56567409447999994</v>
      </c>
      <c r="AC2463" s="177">
        <v>0.13057778382999999</v>
      </c>
      <c r="AD2463" s="153">
        <v>-0.34973307011000004</v>
      </c>
      <c r="AE2463" s="153">
        <v>-0.46953439135000002</v>
      </c>
      <c r="AF2463" s="181">
        <v>1.4288952100000001</v>
      </c>
      <c r="AG2463" s="180">
        <v>13106.94196</v>
      </c>
      <c r="AH2463" s="180">
        <v>-701.18052</v>
      </c>
      <c r="AI2463" s="128" t="s">
        <v>46</v>
      </c>
      <c r="AJ2463" s="128" t="s">
        <v>46</v>
      </c>
      <c r="AK2463" s="128" t="s">
        <v>46</v>
      </c>
    </row>
    <row r="2464" spans="1:37" ht="14.75" customHeight="1" x14ac:dyDescent="0.35">
      <c r="A2464" s="8"/>
      <c r="B2464" s="129">
        <v>42865092000112</v>
      </c>
      <c r="C2464" s="125" t="s">
        <v>10406</v>
      </c>
      <c r="D2464" s="122"/>
      <c r="E2464" s="126" t="s">
        <v>8323</v>
      </c>
      <c r="F2464" s="126" t="s">
        <v>114</v>
      </c>
      <c r="G2464" s="126" t="s">
        <v>8361</v>
      </c>
      <c r="H2464" s="127" t="s">
        <v>46</v>
      </c>
      <c r="I2464" s="127" t="s">
        <v>46</v>
      </c>
      <c r="J2464" s="127" t="s">
        <v>46</v>
      </c>
      <c r="K2464" s="126" t="s">
        <v>215</v>
      </c>
      <c r="L2464" s="126" t="s">
        <v>216</v>
      </c>
      <c r="M2464" s="153">
        <v>1.5300000000000001E-2</v>
      </c>
      <c r="N2464" s="128" t="s">
        <v>46</v>
      </c>
      <c r="O2464" s="155">
        <v>44483</v>
      </c>
      <c r="P2464" s="153">
        <v>-5.7765110795999999E-5</v>
      </c>
      <c r="Q2464" s="153">
        <v>0.34598899178000003</v>
      </c>
      <c r="R2464" s="153">
        <v>0.34162037194</v>
      </c>
      <c r="S2464" s="153">
        <v>0.12431575085</v>
      </c>
      <c r="T2464" s="153">
        <v>1.5291695597999999E-2</v>
      </c>
      <c r="U2464" s="153">
        <v>-4.7351157755E-3</v>
      </c>
      <c r="V2464" s="153">
        <v>3.3390595655999999</v>
      </c>
      <c r="W2464" s="153">
        <v>2.5656863709</v>
      </c>
      <c r="X2464" s="153">
        <v>0.48122659675999996</v>
      </c>
      <c r="Y2464" s="153">
        <v>3.5774939199000003E-2</v>
      </c>
      <c r="Z2464" s="153">
        <v>0.49632444035000001</v>
      </c>
      <c r="AA2464" s="153">
        <v>0.26571662542999996</v>
      </c>
      <c r="AB2464" s="178">
        <v>0.58711916597000002</v>
      </c>
      <c r="AC2464" s="177">
        <v>-0.23961102637000001</v>
      </c>
      <c r="AD2464" s="153">
        <v>-0.16843475901000002</v>
      </c>
      <c r="AE2464" s="153">
        <v>-0.39569510546999997</v>
      </c>
      <c r="AF2464" s="181">
        <v>0.9763115</v>
      </c>
      <c r="AG2464" s="180">
        <v>27153.15452</v>
      </c>
      <c r="AH2464" s="180">
        <v>0</v>
      </c>
      <c r="AI2464" s="128" t="s">
        <v>46</v>
      </c>
      <c r="AJ2464" s="128" t="s">
        <v>46</v>
      </c>
      <c r="AK2464" s="128" t="s">
        <v>46</v>
      </c>
    </row>
    <row r="2465" spans="1:37" ht="14.75" customHeight="1" x14ac:dyDescent="0.35">
      <c r="A2465" s="8"/>
      <c r="B2465" s="129">
        <v>7663592000170</v>
      </c>
      <c r="C2465" s="125" t="s">
        <v>10407</v>
      </c>
      <c r="D2465" s="122"/>
      <c r="E2465" s="126" t="s">
        <v>8323</v>
      </c>
      <c r="F2465" s="126" t="s">
        <v>114</v>
      </c>
      <c r="G2465" s="126" t="s">
        <v>115</v>
      </c>
      <c r="H2465" s="127">
        <v>1000</v>
      </c>
      <c r="I2465" s="127">
        <v>1000</v>
      </c>
      <c r="J2465" s="127">
        <v>1000</v>
      </c>
      <c r="K2465" s="126" t="s">
        <v>222</v>
      </c>
      <c r="L2465" s="126" t="s">
        <v>221</v>
      </c>
      <c r="M2465" s="153">
        <v>8.0000000000000002E-3</v>
      </c>
      <c r="N2465" s="128" t="s">
        <v>46</v>
      </c>
      <c r="O2465" s="155">
        <v>38840</v>
      </c>
      <c r="P2465" s="153">
        <v>3.0333111898999999E-2</v>
      </c>
      <c r="Q2465" s="153">
        <v>0.28755435166000004</v>
      </c>
      <c r="R2465" s="153">
        <v>0.19159023808</v>
      </c>
      <c r="S2465" s="153">
        <v>0.26095819523999997</v>
      </c>
      <c r="T2465" s="153">
        <v>0.34389534515999998</v>
      </c>
      <c r="U2465" s="153">
        <v>2.4864627574</v>
      </c>
      <c r="V2465" s="153">
        <v>2.7751203979000003</v>
      </c>
      <c r="W2465" s="153">
        <v>1.4389085166000002</v>
      </c>
      <c r="X2465" s="153">
        <v>1.0101698564000001</v>
      </c>
      <c r="Y2465" s="153">
        <v>0.80454355014000001</v>
      </c>
      <c r="Z2465" s="153">
        <v>0.12122692503</v>
      </c>
      <c r="AA2465" s="153">
        <v>9.9152552813000006E-2</v>
      </c>
      <c r="AB2465" s="178">
        <v>0.49141598167</v>
      </c>
      <c r="AC2465" s="177">
        <v>0.15445975608000001</v>
      </c>
      <c r="AD2465" s="153">
        <v>-8.8966054806000006E-2</v>
      </c>
      <c r="AE2465" s="153">
        <v>-0.25635711638000003</v>
      </c>
      <c r="AF2465" s="181">
        <v>7.8500814999999999</v>
      </c>
      <c r="AG2465" s="180">
        <v>266855.71237999998</v>
      </c>
      <c r="AH2465" s="180">
        <v>-29870.723470000001</v>
      </c>
      <c r="AI2465" s="128" t="s">
        <v>46</v>
      </c>
      <c r="AJ2465" s="128" t="s">
        <v>46</v>
      </c>
      <c r="AK2465" s="128" t="s">
        <v>46</v>
      </c>
    </row>
    <row r="2466" spans="1:37" ht="14.75" customHeight="1" x14ac:dyDescent="0.35">
      <c r="A2466" s="8"/>
      <c r="B2466" s="129">
        <v>30998125000113</v>
      </c>
      <c r="C2466" s="125" t="s">
        <v>10408</v>
      </c>
      <c r="D2466" s="122"/>
      <c r="E2466" s="126" t="s">
        <v>541</v>
      </c>
      <c r="F2466" s="126" t="s">
        <v>114</v>
      </c>
      <c r="G2466" s="126" t="s">
        <v>115</v>
      </c>
      <c r="H2466" s="127">
        <v>100000</v>
      </c>
      <c r="I2466" s="127">
        <v>50000</v>
      </c>
      <c r="J2466" s="127">
        <v>100000</v>
      </c>
      <c r="K2466" s="126" t="s">
        <v>220</v>
      </c>
      <c r="L2466" s="126" t="s">
        <v>268</v>
      </c>
      <c r="M2466" s="153">
        <v>1.3999999999999999E-2</v>
      </c>
      <c r="N2466" s="128" t="s">
        <v>10409</v>
      </c>
      <c r="O2466" s="155">
        <v>43518</v>
      </c>
      <c r="P2466" s="153">
        <v>1.2563160999000001E-3</v>
      </c>
      <c r="Q2466" s="153">
        <v>0.37284020535000001</v>
      </c>
      <c r="R2466" s="153">
        <v>7.292779742399999E-2</v>
      </c>
      <c r="S2466" s="153">
        <v>0.12762615145</v>
      </c>
      <c r="T2466" s="153">
        <v>-4.8268145858000003E-2</v>
      </c>
      <c r="U2466" s="153">
        <v>0.10298261531</v>
      </c>
      <c r="V2466" s="153">
        <v>3.5981944041999996</v>
      </c>
      <c r="W2466" s="153">
        <v>0.54771281598999999</v>
      </c>
      <c r="X2466" s="153">
        <v>0.49404116616000004</v>
      </c>
      <c r="Y2466" s="153">
        <v>-0.11292338199</v>
      </c>
      <c r="Z2466" s="153">
        <v>0.28697418344999998</v>
      </c>
      <c r="AA2466" s="153">
        <v>0.31010635428</v>
      </c>
      <c r="AB2466" s="178">
        <v>-4.7601486584E-2</v>
      </c>
      <c r="AC2466" s="177">
        <v>-6.7892564118000001E-2</v>
      </c>
      <c r="AD2466" s="153">
        <v>-0.255875044</v>
      </c>
      <c r="AE2466" s="153">
        <v>-0.52398305469999995</v>
      </c>
      <c r="AF2466" s="181">
        <v>1.1131392</v>
      </c>
      <c r="AG2466" s="180">
        <v>12417.197539999999</v>
      </c>
      <c r="AH2466" s="180">
        <v>-11478.586209999999</v>
      </c>
      <c r="AI2466" s="128" t="s">
        <v>46</v>
      </c>
      <c r="AJ2466" s="128" t="s">
        <v>46</v>
      </c>
      <c r="AK2466" s="128" t="s">
        <v>46</v>
      </c>
    </row>
    <row r="2467" spans="1:37" ht="14.75" customHeight="1" x14ac:dyDescent="0.35">
      <c r="A2467" s="8"/>
      <c r="B2467" s="129">
        <v>45912178000147</v>
      </c>
      <c r="C2467" s="125" t="s">
        <v>10410</v>
      </c>
      <c r="D2467" s="122"/>
      <c r="E2467" s="126" t="s">
        <v>9012</v>
      </c>
      <c r="F2467" s="126" t="s">
        <v>163</v>
      </c>
      <c r="G2467" s="126" t="s">
        <v>3547</v>
      </c>
      <c r="H2467" s="127">
        <v>1000000</v>
      </c>
      <c r="I2467" s="127">
        <v>0</v>
      </c>
      <c r="J2467" s="127">
        <v>0</v>
      </c>
      <c r="K2467" s="126" t="s">
        <v>215</v>
      </c>
      <c r="L2467" s="126" t="s">
        <v>3378</v>
      </c>
      <c r="M2467" s="153">
        <v>4.0500000000000006E-3</v>
      </c>
      <c r="N2467" s="128" t="s">
        <v>46</v>
      </c>
      <c r="O2467" s="155">
        <v>44869</v>
      </c>
      <c r="P2467" s="153">
        <v>1.1418891048E-2</v>
      </c>
      <c r="Q2467" s="153">
        <v>0.13300518851999998</v>
      </c>
      <c r="R2467" s="153">
        <v>9.3938574354999999E-2</v>
      </c>
      <c r="S2467" s="153">
        <v>0.2086871391</v>
      </c>
      <c r="T2467" s="153" t="s">
        <v>46</v>
      </c>
      <c r="U2467" s="153">
        <v>0.93602817333999999</v>
      </c>
      <c r="V2467" s="153">
        <v>1.2836022462000001</v>
      </c>
      <c r="W2467" s="153">
        <v>0.70551096985000006</v>
      </c>
      <c r="X2467" s="153">
        <v>0.80782846137999997</v>
      </c>
      <c r="Y2467" s="153" t="s">
        <v>46</v>
      </c>
      <c r="Z2467" s="153">
        <v>5.9758926028000002E-2</v>
      </c>
      <c r="AA2467" s="153">
        <v>5.3574887742000005E-2</v>
      </c>
      <c r="AB2467" s="178">
        <v>-0.55502155821999999</v>
      </c>
      <c r="AC2467" s="177">
        <v>-0.34651471102999998</v>
      </c>
      <c r="AD2467" s="153">
        <v>-4.3040349477999999E-2</v>
      </c>
      <c r="AE2467" s="153">
        <v>-6.3143639064999993E-2</v>
      </c>
      <c r="AF2467" s="181">
        <v>133.10635210000001</v>
      </c>
      <c r="AG2467" s="180">
        <v>910661.56438</v>
      </c>
      <c r="AH2467" s="180">
        <v>138879.97430999999</v>
      </c>
      <c r="AI2467" s="128" t="s">
        <v>46</v>
      </c>
      <c r="AJ2467" s="128" t="s">
        <v>46</v>
      </c>
      <c r="AK2467" s="128" t="s">
        <v>46</v>
      </c>
    </row>
    <row r="2468" spans="1:37" ht="14.75" customHeight="1" x14ac:dyDescent="0.35">
      <c r="A2468" s="8"/>
      <c r="B2468" s="129">
        <v>7488106000125</v>
      </c>
      <c r="C2468" s="125" t="s">
        <v>10411</v>
      </c>
      <c r="D2468" s="122" t="s">
        <v>3394</v>
      </c>
      <c r="E2468" s="126" t="s">
        <v>10412</v>
      </c>
      <c r="F2468" s="126" t="s">
        <v>114</v>
      </c>
      <c r="G2468" s="126" t="s">
        <v>167</v>
      </c>
      <c r="H2468" s="127">
        <v>50000</v>
      </c>
      <c r="I2468" s="127">
        <v>0</v>
      </c>
      <c r="J2468" s="127">
        <v>20000</v>
      </c>
      <c r="K2468" s="126" t="s">
        <v>214</v>
      </c>
      <c r="L2468" s="126" t="s">
        <v>3556</v>
      </c>
      <c r="M2468" s="153">
        <v>1.967E-2</v>
      </c>
      <c r="N2468" s="128" t="s">
        <v>3414</v>
      </c>
      <c r="O2468" s="155">
        <v>38614</v>
      </c>
      <c r="P2468" s="153">
        <v>3.6543468570000001E-2</v>
      </c>
      <c r="Q2468" s="153">
        <v>0.24033099260000002</v>
      </c>
      <c r="R2468" s="153">
        <v>0.12934902497</v>
      </c>
      <c r="S2468" s="153">
        <v>0.26384699284000002</v>
      </c>
      <c r="T2468" s="153">
        <v>0.32121570141</v>
      </c>
      <c r="U2468" s="153">
        <v>2.9955374816</v>
      </c>
      <c r="V2468" s="153">
        <v>2.3193787052000001</v>
      </c>
      <c r="W2468" s="153">
        <v>0.97145562072000002</v>
      </c>
      <c r="X2468" s="153">
        <v>1.0213523994</v>
      </c>
      <c r="Y2468" s="153">
        <v>0.75148449784999993</v>
      </c>
      <c r="Z2468" s="153">
        <v>0.14270926393</v>
      </c>
      <c r="AA2468" s="153">
        <v>0.18438432461000001</v>
      </c>
      <c r="AB2468" s="178">
        <v>4.7896477742000003E-2</v>
      </c>
      <c r="AC2468" s="177">
        <v>0.13524895507000001</v>
      </c>
      <c r="AD2468" s="153">
        <v>-0.11051982467</v>
      </c>
      <c r="AE2468" s="153">
        <v>-0.45434269758000001</v>
      </c>
      <c r="AF2468" s="181">
        <v>8.2851616000000003</v>
      </c>
      <c r="AG2468" s="180">
        <v>324813.38624999998</v>
      </c>
      <c r="AH2468" s="180">
        <v>-38535.566800000001</v>
      </c>
      <c r="AI2468" s="128" t="s">
        <v>46</v>
      </c>
      <c r="AJ2468" s="128" t="s">
        <v>46</v>
      </c>
      <c r="AK2468" s="128" t="s">
        <v>46</v>
      </c>
    </row>
    <row r="2469" spans="1:37" ht="14.75" customHeight="1" x14ac:dyDescent="0.35">
      <c r="A2469" s="8"/>
      <c r="B2469" s="129">
        <v>31248496000140</v>
      </c>
      <c r="C2469" s="125" t="s">
        <v>10413</v>
      </c>
      <c r="D2469" s="122"/>
      <c r="E2469" s="126" t="s">
        <v>9012</v>
      </c>
      <c r="F2469" s="126" t="s">
        <v>163</v>
      </c>
      <c r="G2469" s="126" t="s">
        <v>3566</v>
      </c>
      <c r="H2469" s="127">
        <v>1000000</v>
      </c>
      <c r="I2469" s="127">
        <v>0</v>
      </c>
      <c r="J2469" s="127">
        <v>0</v>
      </c>
      <c r="K2469" s="126" t="s">
        <v>215</v>
      </c>
      <c r="L2469" s="126" t="s">
        <v>216</v>
      </c>
      <c r="M2469" s="153">
        <v>8.3999999999999995E-3</v>
      </c>
      <c r="N2469" s="128" t="s">
        <v>219</v>
      </c>
      <c r="O2469" s="155">
        <v>43818</v>
      </c>
      <c r="P2469" s="153">
        <v>-5.0874345824999997E-3</v>
      </c>
      <c r="Q2469" s="153">
        <v>-2.8931300824E-2</v>
      </c>
      <c r="R2469" s="153">
        <v>-8.1198030908999991E-2</v>
      </c>
      <c r="S2469" s="153">
        <v>-0.14725819065000001</v>
      </c>
      <c r="T2469" s="153">
        <v>-7.6442854773000002E-2</v>
      </c>
      <c r="U2469" s="153">
        <v>-0.41702666915000003</v>
      </c>
      <c r="V2469" s="153">
        <v>-0.27920927849999999</v>
      </c>
      <c r="W2469" s="153">
        <v>-0.60982511103000003</v>
      </c>
      <c r="X2469" s="153">
        <v>-0.57003684126999998</v>
      </c>
      <c r="Y2469" s="153">
        <v>-0.17883814545999999</v>
      </c>
      <c r="Z2469" s="153">
        <v>5.7017316312000001E-2</v>
      </c>
      <c r="AA2469" s="153">
        <v>6.0726937957000002E-2</v>
      </c>
      <c r="AB2469" s="178">
        <v>-3.3260763638999999</v>
      </c>
      <c r="AC2469" s="177">
        <v>-1.2512133987</v>
      </c>
      <c r="AD2469" s="153">
        <v>-8.9067986675000002E-2</v>
      </c>
      <c r="AE2469" s="153">
        <v>-0.17630222509999999</v>
      </c>
      <c r="AF2469" s="181">
        <v>104.9578882</v>
      </c>
      <c r="AG2469" s="180">
        <v>700610.69706999999</v>
      </c>
      <c r="AH2469" s="180">
        <v>0</v>
      </c>
      <c r="AI2469" s="128" t="s">
        <v>46</v>
      </c>
      <c r="AJ2469" s="128" t="s">
        <v>46</v>
      </c>
      <c r="AK2469" s="128" t="s">
        <v>46</v>
      </c>
    </row>
    <row r="2470" spans="1:37" ht="14.75" customHeight="1" x14ac:dyDescent="0.35">
      <c r="A2470" s="8"/>
      <c r="B2470" s="129">
        <v>40226025000122</v>
      </c>
      <c r="C2470" s="125" t="s">
        <v>10414</v>
      </c>
      <c r="D2470" s="122"/>
      <c r="E2470" s="126" t="s">
        <v>10412</v>
      </c>
      <c r="F2470" s="126" t="s">
        <v>114</v>
      </c>
      <c r="G2470" s="126" t="s">
        <v>115</v>
      </c>
      <c r="H2470" s="127">
        <v>500</v>
      </c>
      <c r="I2470" s="127">
        <v>500</v>
      </c>
      <c r="J2470" s="127">
        <v>500</v>
      </c>
      <c r="K2470" s="126" t="s">
        <v>214</v>
      </c>
      <c r="L2470" s="126" t="s">
        <v>3556</v>
      </c>
      <c r="M2470" s="153">
        <v>1.967E-2</v>
      </c>
      <c r="N2470" s="128" t="s">
        <v>7616</v>
      </c>
      <c r="O2470" s="155">
        <v>44308</v>
      </c>
      <c r="P2470" s="153">
        <v>3.8047493396999997E-2</v>
      </c>
      <c r="Q2470" s="153">
        <v>0.27005340139</v>
      </c>
      <c r="R2470" s="153">
        <v>0.1203173868</v>
      </c>
      <c r="S2470" s="153">
        <v>0.25740630082999999</v>
      </c>
      <c r="T2470" s="153">
        <v>0.31299620784999999</v>
      </c>
      <c r="U2470" s="153">
        <v>3.1188252513999997</v>
      </c>
      <c r="V2470" s="153">
        <v>2.6062227832999998</v>
      </c>
      <c r="W2470" s="153">
        <v>0.90362491489999996</v>
      </c>
      <c r="X2470" s="153">
        <v>0.99642046386999994</v>
      </c>
      <c r="Y2470" s="153">
        <v>0.73225498336000006</v>
      </c>
      <c r="Z2470" s="153">
        <v>0.15702707149</v>
      </c>
      <c r="AA2470" s="153">
        <v>0.19061069828000002</v>
      </c>
      <c r="AB2470" s="178">
        <v>5.6593500670999997E-3</v>
      </c>
      <c r="AC2470" s="177">
        <v>0.3114982523</v>
      </c>
      <c r="AD2470" s="153">
        <v>-0.13652410126</v>
      </c>
      <c r="AE2470" s="153">
        <v>-0.45321653101000003</v>
      </c>
      <c r="AF2470" s="181">
        <v>8.8151534999999992</v>
      </c>
      <c r="AG2470" s="180">
        <v>134033.56539</v>
      </c>
      <c r="AH2470" s="180">
        <v>-20798.31567</v>
      </c>
      <c r="AI2470" s="128" t="s">
        <v>46</v>
      </c>
      <c r="AJ2470" s="128" t="s">
        <v>46</v>
      </c>
      <c r="AK2470" s="128" t="s">
        <v>46</v>
      </c>
    </row>
    <row r="2471" spans="1:37" ht="14.75" customHeight="1" x14ac:dyDescent="0.35">
      <c r="A2471" s="8"/>
      <c r="B2471" s="129">
        <v>28470587000111</v>
      </c>
      <c r="C2471" s="125" t="s">
        <v>10415</v>
      </c>
      <c r="D2471" s="122" t="s">
        <v>3394</v>
      </c>
      <c r="E2471" s="126" t="s">
        <v>10412</v>
      </c>
      <c r="F2471" s="126" t="s">
        <v>114</v>
      </c>
      <c r="G2471" s="126" t="s">
        <v>115</v>
      </c>
      <c r="H2471" s="127">
        <v>500</v>
      </c>
      <c r="I2471" s="127">
        <v>500</v>
      </c>
      <c r="J2471" s="127">
        <v>500</v>
      </c>
      <c r="K2471" s="126" t="s">
        <v>214</v>
      </c>
      <c r="L2471" s="126" t="s">
        <v>3556</v>
      </c>
      <c r="M2471" s="153">
        <v>1.967E-2</v>
      </c>
      <c r="N2471" s="128" t="s">
        <v>3414</v>
      </c>
      <c r="O2471" s="155">
        <v>43053</v>
      </c>
      <c r="P2471" s="153">
        <v>3.8982365418999999E-2</v>
      </c>
      <c r="Q2471" s="153">
        <v>0.27499096945000001</v>
      </c>
      <c r="R2471" s="153">
        <v>0.11768157796000001</v>
      </c>
      <c r="S2471" s="153">
        <v>0.22198325168999999</v>
      </c>
      <c r="T2471" s="153">
        <v>0.26572643874000001</v>
      </c>
      <c r="U2471" s="153">
        <v>3.1954584855000001</v>
      </c>
      <c r="V2471" s="153">
        <v>2.6538741082000001</v>
      </c>
      <c r="W2471" s="153">
        <v>0.88382908484</v>
      </c>
      <c r="X2471" s="153">
        <v>0.85929774800000003</v>
      </c>
      <c r="Y2471" s="153">
        <v>0.62166730487999999</v>
      </c>
      <c r="Z2471" s="153">
        <v>0.15879862393999999</v>
      </c>
      <c r="AA2471" s="153">
        <v>0.1904454287</v>
      </c>
      <c r="AB2471" s="178">
        <v>-7.5466656373000002E-3</v>
      </c>
      <c r="AC2471" s="177">
        <v>0.29929944831999999</v>
      </c>
      <c r="AD2471" s="153">
        <v>-0.14568293240999999</v>
      </c>
      <c r="AE2471" s="153">
        <v>-0.45321649290000005</v>
      </c>
      <c r="AF2471" s="181">
        <v>8.5576647999999995</v>
      </c>
      <c r="AG2471" s="180">
        <v>769512.81762999995</v>
      </c>
      <c r="AH2471" s="180">
        <v>-22082.37428</v>
      </c>
      <c r="AI2471" s="128" t="s">
        <v>46</v>
      </c>
      <c r="AJ2471" s="128" t="s">
        <v>46</v>
      </c>
      <c r="AK2471" s="128" t="s">
        <v>46</v>
      </c>
    </row>
    <row r="2472" spans="1:37" ht="14.75" customHeight="1" x14ac:dyDescent="0.35">
      <c r="A2472" s="8"/>
      <c r="B2472" s="129">
        <v>15603945000175</v>
      </c>
      <c r="C2472" s="125" t="s">
        <v>10416</v>
      </c>
      <c r="D2472" s="122" t="s">
        <v>3401</v>
      </c>
      <c r="E2472" s="126" t="s">
        <v>8351</v>
      </c>
      <c r="F2472" s="126" t="s">
        <v>114</v>
      </c>
      <c r="G2472" s="126" t="s">
        <v>115</v>
      </c>
      <c r="H2472" s="127">
        <v>500</v>
      </c>
      <c r="I2472" s="127">
        <v>0</v>
      </c>
      <c r="J2472" s="127">
        <v>500</v>
      </c>
      <c r="K2472" s="126" t="s">
        <v>222</v>
      </c>
      <c r="L2472" s="126" t="s">
        <v>221</v>
      </c>
      <c r="M2472" s="153">
        <v>9.7000000000000003E-3</v>
      </c>
      <c r="N2472" s="128" t="s">
        <v>3414</v>
      </c>
      <c r="O2472" s="155">
        <v>41214</v>
      </c>
      <c r="P2472" s="153">
        <v>2.6568184912000001E-2</v>
      </c>
      <c r="Q2472" s="153">
        <v>0.21007694867000001</v>
      </c>
      <c r="R2472" s="153">
        <v>9.6341661918000004E-2</v>
      </c>
      <c r="S2472" s="153">
        <v>0.19540468571000003</v>
      </c>
      <c r="T2472" s="153">
        <v>0.19001694045</v>
      </c>
      <c r="U2472" s="153">
        <v>2.1778445461000002</v>
      </c>
      <c r="V2472" s="153">
        <v>2.0274039395000001</v>
      </c>
      <c r="W2472" s="153">
        <v>0.72355898313</v>
      </c>
      <c r="X2472" s="153">
        <v>0.75641204955000008</v>
      </c>
      <c r="Y2472" s="153">
        <v>0.44454484776000003</v>
      </c>
      <c r="Z2472" s="153">
        <v>0.13198938635999999</v>
      </c>
      <c r="AA2472" s="153">
        <v>0.17691955309000001</v>
      </c>
      <c r="AB2472" s="178">
        <v>-0.18318018894999999</v>
      </c>
      <c r="AC2472" s="177">
        <v>0.10918212938999999</v>
      </c>
      <c r="AD2472" s="153">
        <v>-0.11381901552000001</v>
      </c>
      <c r="AE2472" s="153">
        <v>-0.41192255486999996</v>
      </c>
      <c r="AF2472" s="181">
        <v>338.67002559999997</v>
      </c>
      <c r="AG2472" s="180">
        <v>254688.73110999999</v>
      </c>
      <c r="AH2472" s="180">
        <v>-42235.236510000002</v>
      </c>
      <c r="AI2472" s="128" t="s">
        <v>46</v>
      </c>
      <c r="AJ2472" s="128" t="s">
        <v>46</v>
      </c>
      <c r="AK2472" s="128" t="s">
        <v>46</v>
      </c>
    </row>
    <row r="2473" spans="1:37" ht="14.75" customHeight="1" x14ac:dyDescent="0.35">
      <c r="A2473" s="8"/>
      <c r="B2473" s="129">
        <v>12287682000144</v>
      </c>
      <c r="C2473" s="125" t="s">
        <v>10417</v>
      </c>
      <c r="D2473" s="122" t="s">
        <v>3394</v>
      </c>
      <c r="E2473" s="126" t="s">
        <v>10412</v>
      </c>
      <c r="F2473" s="126" t="s">
        <v>114</v>
      </c>
      <c r="G2473" s="126" t="s">
        <v>115</v>
      </c>
      <c r="H2473" s="127">
        <v>500</v>
      </c>
      <c r="I2473" s="127">
        <v>500</v>
      </c>
      <c r="J2473" s="127">
        <v>500</v>
      </c>
      <c r="K2473" s="126" t="s">
        <v>8008</v>
      </c>
      <c r="L2473" s="126" t="s">
        <v>7615</v>
      </c>
      <c r="M2473" s="153">
        <v>2.9670000000000002E-2</v>
      </c>
      <c r="N2473" s="128" t="s">
        <v>46</v>
      </c>
      <c r="O2473" s="155">
        <v>40633</v>
      </c>
      <c r="P2473" s="153">
        <v>3.9167927091000004E-2</v>
      </c>
      <c r="Q2473" s="153">
        <v>0.23071525594</v>
      </c>
      <c r="R2473" s="153">
        <v>0.10413285073</v>
      </c>
      <c r="S2473" s="153">
        <v>0.21403254699000002</v>
      </c>
      <c r="T2473" s="153">
        <v>0.25249890517000001</v>
      </c>
      <c r="U2473" s="153">
        <v>3.2106693280000003</v>
      </c>
      <c r="V2473" s="153">
        <v>2.2265794593999999</v>
      </c>
      <c r="W2473" s="153">
        <v>0.78207348812999999</v>
      </c>
      <c r="X2473" s="153">
        <v>0.82852054929999996</v>
      </c>
      <c r="Y2473" s="153">
        <v>0.59072147510000006</v>
      </c>
      <c r="Z2473" s="153">
        <v>0.14933022311999999</v>
      </c>
      <c r="AA2473" s="153">
        <v>0.19717886558</v>
      </c>
      <c r="AB2473" s="178">
        <v>-9.9108872685000002E-2</v>
      </c>
      <c r="AC2473" s="177">
        <v>0.16115009297999999</v>
      </c>
      <c r="AD2473" s="153">
        <v>-0.12362241218999999</v>
      </c>
      <c r="AE2473" s="153">
        <v>-0.44987767131</v>
      </c>
      <c r="AF2473" s="181">
        <v>444.98297200000002</v>
      </c>
      <c r="AG2473" s="180">
        <v>20357.922549999999</v>
      </c>
      <c r="AH2473" s="180">
        <v>-2744.3062599999998</v>
      </c>
      <c r="AI2473" s="128" t="s">
        <v>46</v>
      </c>
      <c r="AJ2473" s="128" t="s">
        <v>46</v>
      </c>
      <c r="AK2473" s="128" t="s">
        <v>46</v>
      </c>
    </row>
    <row r="2474" spans="1:37" ht="14.75" customHeight="1" x14ac:dyDescent="0.35">
      <c r="A2474" s="8"/>
      <c r="B2474" s="129">
        <v>40226010000164</v>
      </c>
      <c r="C2474" s="125" t="s">
        <v>10418</v>
      </c>
      <c r="D2474" s="122"/>
      <c r="E2474" s="126" t="s">
        <v>9012</v>
      </c>
      <c r="F2474" s="126" t="s">
        <v>114</v>
      </c>
      <c r="G2474" s="126" t="s">
        <v>115</v>
      </c>
      <c r="H2474" s="127">
        <v>500</v>
      </c>
      <c r="I2474" s="127">
        <v>500</v>
      </c>
      <c r="J2474" s="127">
        <v>500</v>
      </c>
      <c r="K2474" s="126" t="s">
        <v>214</v>
      </c>
      <c r="L2474" s="126" t="s">
        <v>3556</v>
      </c>
      <c r="M2474" s="153">
        <v>1.967E-2</v>
      </c>
      <c r="N2474" s="128" t="s">
        <v>7421</v>
      </c>
      <c r="O2474" s="155">
        <v>44264</v>
      </c>
      <c r="P2474" s="153">
        <v>4.3242047058999998E-2</v>
      </c>
      <c r="Q2474" s="153">
        <v>0.2987229247</v>
      </c>
      <c r="R2474" s="153">
        <v>0.16847715027999999</v>
      </c>
      <c r="S2474" s="153">
        <v>0.29310272665999998</v>
      </c>
      <c r="T2474" s="153">
        <v>0.40007593620000004</v>
      </c>
      <c r="U2474" s="153">
        <v>3.5446326748000003</v>
      </c>
      <c r="V2474" s="153">
        <v>2.8829057077</v>
      </c>
      <c r="W2474" s="153">
        <v>1.2653212858</v>
      </c>
      <c r="X2474" s="153">
        <v>1.1346014216</v>
      </c>
      <c r="Y2474" s="153">
        <v>0.93597810660999992</v>
      </c>
      <c r="Z2474" s="153">
        <v>0.15189293426</v>
      </c>
      <c r="AA2474" s="153">
        <v>0.18728164673999997</v>
      </c>
      <c r="AB2474" s="178">
        <v>0.28522790896</v>
      </c>
      <c r="AC2474" s="177">
        <v>0.43126361882999997</v>
      </c>
      <c r="AD2474" s="153">
        <v>-0.11359692508000001</v>
      </c>
      <c r="AE2474" s="153">
        <v>-0.32447557070999999</v>
      </c>
      <c r="AF2474" s="181">
        <v>235.4767598</v>
      </c>
      <c r="AG2474" s="180">
        <v>176574.53007000001</v>
      </c>
      <c r="AH2474" s="180">
        <v>23478.171900000001</v>
      </c>
      <c r="AI2474" s="128" t="s">
        <v>46</v>
      </c>
      <c r="AJ2474" s="128" t="s">
        <v>46</v>
      </c>
      <c r="AK2474" s="128" t="s">
        <v>46</v>
      </c>
    </row>
    <row r="2475" spans="1:37" ht="14.75" customHeight="1" x14ac:dyDescent="0.35">
      <c r="A2475" s="8"/>
      <c r="B2475" s="129">
        <v>34687441000125</v>
      </c>
      <c r="C2475" s="125" t="s">
        <v>10419</v>
      </c>
      <c r="D2475" s="122"/>
      <c r="E2475" s="126" t="s">
        <v>10420</v>
      </c>
      <c r="F2475" s="126" t="s">
        <v>163</v>
      </c>
      <c r="G2475" s="126" t="s">
        <v>3566</v>
      </c>
      <c r="H2475" s="127">
        <v>1000</v>
      </c>
      <c r="I2475" s="127">
        <v>1000</v>
      </c>
      <c r="J2475" s="127">
        <v>1000</v>
      </c>
      <c r="K2475" s="126" t="s">
        <v>215</v>
      </c>
      <c r="L2475" s="126" t="s">
        <v>216</v>
      </c>
      <c r="M2475" s="153">
        <v>3.0000000000000001E-3</v>
      </c>
      <c r="N2475" s="128" t="s">
        <v>3373</v>
      </c>
      <c r="O2475" s="155">
        <v>44417</v>
      </c>
      <c r="P2475" s="153">
        <v>1.1538740170999999E-2</v>
      </c>
      <c r="Q2475" s="153">
        <v>0.10672818465</v>
      </c>
      <c r="R2475" s="153">
        <v>0.13324908288000001</v>
      </c>
      <c r="S2475" s="153">
        <v>0.25089498635999996</v>
      </c>
      <c r="T2475" s="153">
        <v>0.40396238222999997</v>
      </c>
      <c r="U2475" s="153">
        <v>0.94585243342000003</v>
      </c>
      <c r="V2475" s="153">
        <v>1.0300089723000001</v>
      </c>
      <c r="W2475" s="153">
        <v>1.0007463956</v>
      </c>
      <c r="X2475" s="153">
        <v>0.97121514852999991</v>
      </c>
      <c r="Y2475" s="153">
        <v>0.94507045152000002</v>
      </c>
      <c r="Z2475" s="153">
        <v>3.1078660878999997E-3</v>
      </c>
      <c r="AA2475" s="153">
        <v>5.3098919722000008E-3</v>
      </c>
      <c r="AB2475" s="178">
        <v>3.1677596374E-2</v>
      </c>
      <c r="AC2475" s="177">
        <v>-2.3849952242999999E-2</v>
      </c>
      <c r="AD2475" s="153">
        <v>-3.2373028044000004E-4</v>
      </c>
      <c r="AE2475" s="153">
        <v>-1.4856950792000001E-3</v>
      </c>
      <c r="AF2475" s="181">
        <v>1.5945659999999999</v>
      </c>
      <c r="AG2475" s="180">
        <v>562418.00225000002</v>
      </c>
      <c r="AH2475" s="180">
        <v>-120697.28058999999</v>
      </c>
      <c r="AI2475" s="128" t="s">
        <v>46</v>
      </c>
      <c r="AJ2475" s="128" t="s">
        <v>46</v>
      </c>
      <c r="AK2475" s="128" t="s">
        <v>46</v>
      </c>
    </row>
    <row r="2476" spans="1:37" ht="14.75" customHeight="1" x14ac:dyDescent="0.35">
      <c r="A2476" s="8"/>
      <c r="B2476" s="129">
        <v>34687428000176</v>
      </c>
      <c r="C2476" s="125" t="s">
        <v>10421</v>
      </c>
      <c r="D2476" s="122"/>
      <c r="E2476" s="126" t="s">
        <v>10420</v>
      </c>
      <c r="F2476" s="126" t="s">
        <v>163</v>
      </c>
      <c r="G2476" s="126" t="s">
        <v>3566</v>
      </c>
      <c r="H2476" s="127">
        <v>1000</v>
      </c>
      <c r="I2476" s="127">
        <v>1000</v>
      </c>
      <c r="J2476" s="127">
        <v>1000</v>
      </c>
      <c r="K2476" s="126" t="s">
        <v>215</v>
      </c>
      <c r="L2476" s="126" t="s">
        <v>216</v>
      </c>
      <c r="M2476" s="153">
        <v>6.0000000000000001E-3</v>
      </c>
      <c r="N2476" s="128" t="s">
        <v>3373</v>
      </c>
      <c r="O2476" s="155">
        <v>44418</v>
      </c>
      <c r="P2476" s="153">
        <v>1.1141641961999999E-2</v>
      </c>
      <c r="Q2476" s="153">
        <v>0.10402749665</v>
      </c>
      <c r="R2476" s="153">
        <v>0.13161217665</v>
      </c>
      <c r="S2476" s="153">
        <v>0.24687684908000002</v>
      </c>
      <c r="T2476" s="153">
        <v>0.39750556091</v>
      </c>
      <c r="U2476" s="153">
        <v>0.91330153951000004</v>
      </c>
      <c r="V2476" s="153">
        <v>1.0039452583999999</v>
      </c>
      <c r="W2476" s="153">
        <v>0.98845266738999993</v>
      </c>
      <c r="X2476" s="153">
        <v>0.95566092860999996</v>
      </c>
      <c r="Y2476" s="153">
        <v>0.92996471069999997</v>
      </c>
      <c r="Z2476" s="153">
        <v>3.2814998811E-3</v>
      </c>
      <c r="AA2476" s="153">
        <v>5.3372922503999998E-3</v>
      </c>
      <c r="AB2476" s="178">
        <v>-0.42892894468999998</v>
      </c>
      <c r="AC2476" s="177">
        <v>-0.34143927323000001</v>
      </c>
      <c r="AD2476" s="153">
        <v>-3.3658993883E-4</v>
      </c>
      <c r="AE2476" s="153">
        <v>-1.4994728635999998E-3</v>
      </c>
      <c r="AF2476" s="181">
        <v>1.5831835999999999</v>
      </c>
      <c r="AG2476" s="180">
        <v>18994.1492</v>
      </c>
      <c r="AH2476" s="180">
        <v>-151438.47537999999</v>
      </c>
      <c r="AI2476" s="128" t="s">
        <v>46</v>
      </c>
      <c r="AJ2476" s="128" t="s">
        <v>46</v>
      </c>
      <c r="AK2476" s="128" t="s">
        <v>46</v>
      </c>
    </row>
    <row r="2477" spans="1:37" ht="14.75" customHeight="1" x14ac:dyDescent="0.35">
      <c r="A2477" s="8"/>
      <c r="B2477" s="129">
        <v>47541046000181</v>
      </c>
      <c r="C2477" s="125" t="s">
        <v>10422</v>
      </c>
      <c r="D2477" s="122"/>
      <c r="E2477" s="126" t="s">
        <v>7453</v>
      </c>
      <c r="F2477" s="126" t="s">
        <v>163</v>
      </c>
      <c r="G2477" s="126" t="s">
        <v>3547</v>
      </c>
      <c r="H2477" s="127">
        <v>1000</v>
      </c>
      <c r="I2477" s="127">
        <v>1000</v>
      </c>
      <c r="J2477" s="127">
        <v>1000</v>
      </c>
      <c r="K2477" s="126" t="s">
        <v>215</v>
      </c>
      <c r="L2477" s="126" t="s">
        <v>216</v>
      </c>
      <c r="M2477" s="153">
        <v>1.5E-3</v>
      </c>
      <c r="N2477" s="128" t="s">
        <v>46</v>
      </c>
      <c r="O2477" s="155">
        <v>44852</v>
      </c>
      <c r="P2477" s="153">
        <v>1.1393688775999999E-2</v>
      </c>
      <c r="Q2477" s="153">
        <v>0.10468494490999999</v>
      </c>
      <c r="R2477" s="153">
        <v>0.13056030386</v>
      </c>
      <c r="S2477" s="153">
        <v>0.24581114879000002</v>
      </c>
      <c r="T2477" s="153" t="s">
        <v>46</v>
      </c>
      <c r="U2477" s="153">
        <v>0.93396229520000007</v>
      </c>
      <c r="V2477" s="153">
        <v>1.0102901391999999</v>
      </c>
      <c r="W2477" s="153">
        <v>0.98055274135000003</v>
      </c>
      <c r="X2477" s="153">
        <v>0.95153560002000004</v>
      </c>
      <c r="Y2477" s="153" t="s">
        <v>46</v>
      </c>
      <c r="Z2477" s="153">
        <v>4.4334835725999997E-3</v>
      </c>
      <c r="AA2477" s="153">
        <v>5.2077205450999997E-3</v>
      </c>
      <c r="AB2477" s="178">
        <v>-0.53072615185000005</v>
      </c>
      <c r="AC2477" s="177">
        <v>-1.4707241263999999</v>
      </c>
      <c r="AD2477" s="153">
        <v>-1.187153601E-3</v>
      </c>
      <c r="AE2477" s="153">
        <v>-1.4436571958E-3</v>
      </c>
      <c r="AF2477" s="181">
        <v>1.3882410000000001</v>
      </c>
      <c r="AG2477" s="180">
        <v>36663.038260000001</v>
      </c>
      <c r="AH2477" s="180">
        <v>3505.1109299999998</v>
      </c>
      <c r="AI2477" s="128" t="s">
        <v>46</v>
      </c>
      <c r="AJ2477" s="128" t="s">
        <v>46</v>
      </c>
      <c r="AK2477" s="128" t="s">
        <v>46</v>
      </c>
    </row>
    <row r="2478" spans="1:37" ht="14.75" customHeight="1" x14ac:dyDescent="0.35">
      <c r="A2478" s="8"/>
      <c r="B2478" s="129">
        <v>51225288000133</v>
      </c>
      <c r="C2478" s="125" t="s">
        <v>10423</v>
      </c>
      <c r="D2478" s="122"/>
      <c r="E2478" s="126" t="s">
        <v>2793</v>
      </c>
      <c r="F2478" s="126" t="s">
        <v>163</v>
      </c>
      <c r="G2478" s="126" t="s">
        <v>3547</v>
      </c>
      <c r="H2478" s="127">
        <v>1</v>
      </c>
      <c r="I2478" s="127">
        <v>1</v>
      </c>
      <c r="J2478" s="127">
        <v>1</v>
      </c>
      <c r="K2478" s="126" t="s">
        <v>214</v>
      </c>
      <c r="L2478" s="126" t="s">
        <v>3554</v>
      </c>
      <c r="M2478" s="153">
        <v>3.7000000000000002E-3</v>
      </c>
      <c r="N2478" s="128" t="s">
        <v>46</v>
      </c>
      <c r="O2478" s="155">
        <v>45125</v>
      </c>
      <c r="P2478" s="153">
        <v>2.5343882437999999E-2</v>
      </c>
      <c r="Q2478" s="153">
        <v>0.13995857987000002</v>
      </c>
      <c r="R2478" s="153">
        <v>0.16991640869000002</v>
      </c>
      <c r="S2478" s="153">
        <v>0.34646668673999997</v>
      </c>
      <c r="T2478" s="153" t="s">
        <v>46</v>
      </c>
      <c r="U2478" s="153">
        <v>2.0774861484999998</v>
      </c>
      <c r="V2478" s="153">
        <v>1.3507078145</v>
      </c>
      <c r="W2478" s="153">
        <v>1.2761306109000001</v>
      </c>
      <c r="X2478" s="153">
        <v>1.3411734506999999</v>
      </c>
      <c r="Y2478" s="153" t="s">
        <v>46</v>
      </c>
      <c r="Z2478" s="153">
        <v>1.5674302216999999E-2</v>
      </c>
      <c r="AA2478" s="153">
        <v>1.346907674E-2</v>
      </c>
      <c r="AB2478" s="178">
        <v>2.1028194804</v>
      </c>
      <c r="AC2478" s="177">
        <v>2.4737048205000001</v>
      </c>
      <c r="AD2478" s="153">
        <v>-6.7966226226000006E-3</v>
      </c>
      <c r="AE2478" s="153">
        <v>-6.7966226226000006E-3</v>
      </c>
      <c r="AF2478" s="181">
        <v>1.3865510000000001</v>
      </c>
      <c r="AG2478" s="180">
        <v>3177018.5203</v>
      </c>
      <c r="AH2478" s="180">
        <v>1115002.6262000001</v>
      </c>
      <c r="AI2478" s="128" t="s">
        <v>46</v>
      </c>
      <c r="AJ2478" s="128" t="s">
        <v>46</v>
      </c>
      <c r="AK2478" s="128" t="s">
        <v>46</v>
      </c>
    </row>
    <row r="2479" spans="1:37" ht="14.75" customHeight="1" x14ac:dyDescent="0.35">
      <c r="A2479" s="8"/>
      <c r="B2479" s="129">
        <v>55035808000104</v>
      </c>
      <c r="C2479" s="125" t="s">
        <v>10424</v>
      </c>
      <c r="D2479" s="122"/>
      <c r="E2479" s="126" t="s">
        <v>5733</v>
      </c>
      <c r="F2479" s="126" t="s">
        <v>163</v>
      </c>
      <c r="G2479" s="126" t="s">
        <v>3547</v>
      </c>
      <c r="H2479" s="127">
        <v>100</v>
      </c>
      <c r="I2479" s="127">
        <v>100</v>
      </c>
      <c r="J2479" s="127">
        <v>100</v>
      </c>
      <c r="K2479" s="126" t="s">
        <v>8830</v>
      </c>
      <c r="L2479" s="126" t="s">
        <v>214</v>
      </c>
      <c r="M2479" s="153">
        <v>9.4999999999999998E-3</v>
      </c>
      <c r="N2479" s="128" t="s">
        <v>8002</v>
      </c>
      <c r="O2479" s="155">
        <v>45532</v>
      </c>
      <c r="P2479" s="153">
        <v>1.4598508313000001E-2</v>
      </c>
      <c r="Q2479" s="153">
        <v>0.12029976257</v>
      </c>
      <c r="R2479" s="153">
        <v>0.12300581685999999</v>
      </c>
      <c r="S2479" s="153" t="s">
        <v>46</v>
      </c>
      <c r="T2479" s="153" t="s">
        <v>46</v>
      </c>
      <c r="U2479" s="153">
        <v>1.1966674357</v>
      </c>
      <c r="V2479" s="153">
        <v>1.1609851252000001</v>
      </c>
      <c r="W2479" s="153">
        <v>0.92381594832000002</v>
      </c>
      <c r="X2479" s="153" t="s">
        <v>46</v>
      </c>
      <c r="Y2479" s="153" t="s">
        <v>46</v>
      </c>
      <c r="Z2479" s="153">
        <v>2.6228835621E-2</v>
      </c>
      <c r="AA2479" s="153">
        <v>2.5501913969999998E-2</v>
      </c>
      <c r="AB2479" s="178">
        <v>-0.33038799503999999</v>
      </c>
      <c r="AC2479" s="177">
        <v>-0.17396715971999999</v>
      </c>
      <c r="AD2479" s="153">
        <v>-1.4487544831000001E-2</v>
      </c>
      <c r="AE2479" s="153">
        <v>-1.4487544831000001E-2</v>
      </c>
      <c r="AF2479" s="181">
        <v>1.13760277</v>
      </c>
      <c r="AG2479" s="180">
        <v>21735.109280000001</v>
      </c>
      <c r="AH2479" s="180">
        <v>10045.845149999999</v>
      </c>
      <c r="AI2479" s="128" t="s">
        <v>46</v>
      </c>
      <c r="AJ2479" s="128" t="s">
        <v>46</v>
      </c>
      <c r="AK2479" s="128" t="s">
        <v>46</v>
      </c>
    </row>
    <row r="2480" spans="1:37" ht="14.75" customHeight="1" x14ac:dyDescent="0.35">
      <c r="A2480" s="8"/>
      <c r="B2480" s="129">
        <v>47729760000106</v>
      </c>
      <c r="C2480" s="125" t="s">
        <v>10425</v>
      </c>
      <c r="D2480" s="122"/>
      <c r="E2480" s="126" t="s">
        <v>10426</v>
      </c>
      <c r="F2480" s="126" t="s">
        <v>163</v>
      </c>
      <c r="G2480" s="126" t="s">
        <v>3547</v>
      </c>
      <c r="H2480" s="127">
        <v>100</v>
      </c>
      <c r="I2480" s="127">
        <v>100</v>
      </c>
      <c r="J2480" s="127">
        <v>100</v>
      </c>
      <c r="K2480" s="126" t="s">
        <v>215</v>
      </c>
      <c r="L2480" s="126" t="s">
        <v>215</v>
      </c>
      <c r="M2480" s="153">
        <v>4.7699999999999999E-3</v>
      </c>
      <c r="N2480" s="128" t="s">
        <v>46</v>
      </c>
      <c r="O2480" s="155">
        <v>44928</v>
      </c>
      <c r="P2480" s="153">
        <v>1.2026288307E-2</v>
      </c>
      <c r="Q2480" s="153">
        <v>0.10756756709</v>
      </c>
      <c r="R2480" s="153">
        <v>0.12894871000999999</v>
      </c>
      <c r="S2480" s="153">
        <v>0.26500045219000001</v>
      </c>
      <c r="T2480" s="153" t="s">
        <v>46</v>
      </c>
      <c r="U2480" s="153">
        <v>0.98581767948999999</v>
      </c>
      <c r="V2480" s="153">
        <v>1.0381096578</v>
      </c>
      <c r="W2480" s="153">
        <v>0.96844911784999999</v>
      </c>
      <c r="X2480" s="153">
        <v>1.0258174436</v>
      </c>
      <c r="Y2480" s="153" t="s">
        <v>46</v>
      </c>
      <c r="Z2480" s="153">
        <v>3.6843743526000002E-3</v>
      </c>
      <c r="AA2480" s="153">
        <v>3.0292031149999998E-3</v>
      </c>
      <c r="AB2480" s="178">
        <v>-1.0751285784</v>
      </c>
      <c r="AC2480" s="177">
        <v>1.1836119762999999</v>
      </c>
      <c r="AD2480" s="153">
        <v>-1.3044782026999998E-3</v>
      </c>
      <c r="AE2480" s="153">
        <v>-1.3044782026999998E-3</v>
      </c>
      <c r="AF2480" s="181">
        <v>1.3955344700000001</v>
      </c>
      <c r="AG2480" s="180">
        <v>197822.15463999999</v>
      </c>
      <c r="AH2480" s="180">
        <v>-3716.72867</v>
      </c>
      <c r="AI2480" s="128" t="s">
        <v>46</v>
      </c>
      <c r="AJ2480" s="128" t="s">
        <v>46</v>
      </c>
      <c r="AK2480" s="128" t="s">
        <v>46</v>
      </c>
    </row>
    <row r="2481" spans="1:37" ht="14.75" customHeight="1" x14ac:dyDescent="0.35">
      <c r="A2481" s="8"/>
      <c r="B2481" s="129">
        <v>47775567000101</v>
      </c>
      <c r="C2481" s="125" t="s">
        <v>10427</v>
      </c>
      <c r="D2481" s="122"/>
      <c r="E2481" s="126" t="s">
        <v>10426</v>
      </c>
      <c r="F2481" s="126" t="s">
        <v>114</v>
      </c>
      <c r="G2481" s="126" t="s">
        <v>115</v>
      </c>
      <c r="H2481" s="127">
        <v>100</v>
      </c>
      <c r="I2481" s="127">
        <v>100</v>
      </c>
      <c r="J2481" s="127">
        <v>100</v>
      </c>
      <c r="K2481" s="126" t="s">
        <v>3556</v>
      </c>
      <c r="L2481" s="126" t="s">
        <v>3607</v>
      </c>
      <c r="M2481" s="153">
        <v>2.8399999999999996E-3</v>
      </c>
      <c r="N2481" s="128" t="s">
        <v>8044</v>
      </c>
      <c r="O2481" s="155">
        <v>45420</v>
      </c>
      <c r="P2481" s="153">
        <v>3.0561158645000003E-2</v>
      </c>
      <c r="Q2481" s="153">
        <v>0.20726862766000001</v>
      </c>
      <c r="R2481" s="153">
        <v>0.16837264225999998</v>
      </c>
      <c r="S2481" s="153" t="s">
        <v>46</v>
      </c>
      <c r="T2481" s="153" t="s">
        <v>46</v>
      </c>
      <c r="U2481" s="153">
        <v>2.5051561819999999</v>
      </c>
      <c r="V2481" s="153">
        <v>2.0003014844</v>
      </c>
      <c r="W2481" s="153">
        <v>1.2645363946999999</v>
      </c>
      <c r="X2481" s="153" t="s">
        <v>46</v>
      </c>
      <c r="Y2481" s="153" t="s">
        <v>46</v>
      </c>
      <c r="Z2481" s="153">
        <v>0.11641109866</v>
      </c>
      <c r="AA2481" s="153">
        <v>0.11198074279</v>
      </c>
      <c r="AB2481" s="178">
        <v>0.32810679073999999</v>
      </c>
      <c r="AC2481" s="177">
        <v>-5.4949366287E-2</v>
      </c>
      <c r="AD2481" s="153">
        <v>-6.5615215451999997E-2</v>
      </c>
      <c r="AE2481" s="153">
        <v>-8.4104980980999999E-2</v>
      </c>
      <c r="AF2481" s="181">
        <v>1.1297786299999999</v>
      </c>
      <c r="AG2481" s="180">
        <v>10764.39962</v>
      </c>
      <c r="AH2481" s="180">
        <v>-642.83771000000002</v>
      </c>
      <c r="AI2481" s="128" t="s">
        <v>46</v>
      </c>
      <c r="AJ2481" s="128" t="s">
        <v>46</v>
      </c>
      <c r="AK2481" s="128" t="s">
        <v>46</v>
      </c>
    </row>
    <row r="2482" spans="1:37" ht="14.75" customHeight="1" x14ac:dyDescent="0.35">
      <c r="A2482" s="8"/>
      <c r="B2482" s="129">
        <v>42847942000150</v>
      </c>
      <c r="C2482" s="125" t="s">
        <v>10428</v>
      </c>
      <c r="D2482" s="122"/>
      <c r="E2482" s="126" t="s">
        <v>9143</v>
      </c>
      <c r="F2482" s="126" t="s">
        <v>114</v>
      </c>
      <c r="G2482" s="126" t="s">
        <v>115</v>
      </c>
      <c r="H2482" s="127">
        <v>1000</v>
      </c>
      <c r="I2482" s="127">
        <v>1000</v>
      </c>
      <c r="J2482" s="127">
        <v>1000</v>
      </c>
      <c r="K2482" s="126" t="s">
        <v>214</v>
      </c>
      <c r="L2482" s="126" t="s">
        <v>3554</v>
      </c>
      <c r="M2482" s="153">
        <v>1.8000000000000002E-2</v>
      </c>
      <c r="N2482" s="128" t="s">
        <v>8868</v>
      </c>
      <c r="O2482" s="155">
        <v>44757</v>
      </c>
      <c r="P2482" s="153">
        <v>1.3239551301000001E-2</v>
      </c>
      <c r="Q2482" s="153">
        <v>0.27490046205999996</v>
      </c>
      <c r="R2482" s="153">
        <v>0.20487110920999999</v>
      </c>
      <c r="S2482" s="153">
        <v>0.11450051143999999</v>
      </c>
      <c r="T2482" s="153">
        <v>0.16205382978999999</v>
      </c>
      <c r="U2482" s="153">
        <v>1.0852711499999999</v>
      </c>
      <c r="V2482" s="153">
        <v>2.6530006423999999</v>
      </c>
      <c r="W2482" s="153">
        <v>1.5386524221</v>
      </c>
      <c r="X2482" s="153">
        <v>0.44323177932999996</v>
      </c>
      <c r="Y2482" s="153">
        <v>0.37912511864000004</v>
      </c>
      <c r="Z2482" s="153">
        <v>0.17420745026999998</v>
      </c>
      <c r="AA2482" s="153">
        <v>0.18054361844</v>
      </c>
      <c r="AB2482" s="178">
        <v>0.45865446062999998</v>
      </c>
      <c r="AC2482" s="177">
        <v>-0.10353479616</v>
      </c>
      <c r="AD2482" s="153">
        <v>-0.10483007492</v>
      </c>
      <c r="AE2482" s="153">
        <v>-0.26137078365999999</v>
      </c>
      <c r="AF2482" s="181">
        <v>131.07261507999999</v>
      </c>
      <c r="AG2482" s="180">
        <v>398344.62335000001</v>
      </c>
      <c r="AH2482" s="180">
        <v>8179.0122499999998</v>
      </c>
      <c r="AI2482" s="128" t="s">
        <v>46</v>
      </c>
      <c r="AJ2482" s="128" t="s">
        <v>46</v>
      </c>
      <c r="AK2482" s="128" t="s">
        <v>46</v>
      </c>
    </row>
    <row r="2483" spans="1:37" ht="14.75" customHeight="1" x14ac:dyDescent="0.35">
      <c r="A2483" s="8"/>
      <c r="B2483" s="129">
        <v>13962947000125</v>
      </c>
      <c r="C2483" s="125" t="s">
        <v>10429</v>
      </c>
      <c r="D2483" s="122" t="s">
        <v>3394</v>
      </c>
      <c r="E2483" s="126" t="s">
        <v>9143</v>
      </c>
      <c r="F2483" s="126" t="s">
        <v>114</v>
      </c>
      <c r="G2483" s="126" t="s">
        <v>115</v>
      </c>
      <c r="H2483" s="127">
        <v>1000</v>
      </c>
      <c r="I2483" s="127">
        <v>1000</v>
      </c>
      <c r="J2483" s="127">
        <v>1000</v>
      </c>
      <c r="K2483" s="126" t="s">
        <v>7615</v>
      </c>
      <c r="L2483" s="126" t="s">
        <v>220</v>
      </c>
      <c r="M2483" s="153">
        <v>1.8000000000000002E-2</v>
      </c>
      <c r="N2483" s="128" t="s">
        <v>10430</v>
      </c>
      <c r="O2483" s="155">
        <v>41023</v>
      </c>
      <c r="P2483" s="153">
        <v>1.2883860200999998E-2</v>
      </c>
      <c r="Q2483" s="153">
        <v>0.27599545008999998</v>
      </c>
      <c r="R2483" s="153">
        <v>0.20582422465</v>
      </c>
      <c r="S2483" s="153">
        <v>0.11844789360000001</v>
      </c>
      <c r="T2483" s="153">
        <v>0.17775746121000002</v>
      </c>
      <c r="U2483" s="153">
        <v>1.0561144754</v>
      </c>
      <c r="V2483" s="153">
        <v>2.6635681180000002</v>
      </c>
      <c r="W2483" s="153">
        <v>1.5458106465000001</v>
      </c>
      <c r="X2483" s="153">
        <v>0.45851210602000003</v>
      </c>
      <c r="Y2483" s="153">
        <v>0.41586378216999997</v>
      </c>
      <c r="Z2483" s="153">
        <v>0.17457694827</v>
      </c>
      <c r="AA2483" s="153">
        <v>0.20685447577000002</v>
      </c>
      <c r="AB2483" s="178">
        <v>0.46299345375000001</v>
      </c>
      <c r="AC2483" s="177">
        <v>-6.5962649565999995E-2</v>
      </c>
      <c r="AD2483" s="153">
        <v>-0.10499442677</v>
      </c>
      <c r="AE2483" s="153">
        <v>-0.74510033050000002</v>
      </c>
      <c r="AF2483" s="181">
        <v>210.85653176</v>
      </c>
      <c r="AG2483" s="180">
        <v>447847.16688999999</v>
      </c>
      <c r="AH2483" s="180">
        <v>-54658.039799999999</v>
      </c>
      <c r="AI2483" s="128" t="s">
        <v>46</v>
      </c>
      <c r="AJ2483" s="128" t="s">
        <v>46</v>
      </c>
      <c r="AK2483" s="128" t="s">
        <v>46</v>
      </c>
    </row>
    <row r="2484" spans="1:37" ht="14.75" customHeight="1" x14ac:dyDescent="0.35">
      <c r="A2484" s="8"/>
      <c r="B2484" s="129">
        <v>13962941000158</v>
      </c>
      <c r="C2484" s="125" t="s">
        <v>10431</v>
      </c>
      <c r="D2484" s="122" t="s">
        <v>3394</v>
      </c>
      <c r="E2484" s="126" t="s">
        <v>9143</v>
      </c>
      <c r="F2484" s="126" t="s">
        <v>114</v>
      </c>
      <c r="G2484" s="126" t="s">
        <v>115</v>
      </c>
      <c r="H2484" s="127">
        <v>1000</v>
      </c>
      <c r="I2484" s="127">
        <v>1000</v>
      </c>
      <c r="J2484" s="127">
        <v>1000</v>
      </c>
      <c r="K2484" s="126" t="s">
        <v>7615</v>
      </c>
      <c r="L2484" s="126" t="s">
        <v>220</v>
      </c>
      <c r="M2484" s="153">
        <v>1.8000000000000002E-2</v>
      </c>
      <c r="N2484" s="128" t="s">
        <v>3414</v>
      </c>
      <c r="O2484" s="155">
        <v>41023</v>
      </c>
      <c r="P2484" s="153">
        <v>1.3274080684E-3</v>
      </c>
      <c r="Q2484" s="153">
        <v>0.20112841494</v>
      </c>
      <c r="R2484" s="153">
        <v>0.11881149286999999</v>
      </c>
      <c r="S2484" s="153">
        <v>-8.8130285476000006E-3</v>
      </c>
      <c r="T2484" s="153">
        <v>2.7978367551E-2</v>
      </c>
      <c r="U2484" s="153">
        <v>0.10881015890000001</v>
      </c>
      <c r="V2484" s="153">
        <v>1.9410437146000001</v>
      </c>
      <c r="W2484" s="153">
        <v>0.89231513407999996</v>
      </c>
      <c r="X2484" s="153">
        <v>-3.4115256561999999E-2</v>
      </c>
      <c r="Y2484" s="153">
        <v>6.5455422624999995E-2</v>
      </c>
      <c r="Z2484" s="153">
        <v>0.19810961060000001</v>
      </c>
      <c r="AA2484" s="153">
        <v>0.20712593643000002</v>
      </c>
      <c r="AB2484" s="178">
        <v>3.4630239382000001E-2</v>
      </c>
      <c r="AC2484" s="177">
        <v>3.0026696711999999E-2</v>
      </c>
      <c r="AD2484" s="153">
        <v>-0.11001703975</v>
      </c>
      <c r="AE2484" s="153">
        <v>-0.56729837021999996</v>
      </c>
      <c r="AF2484" s="181">
        <v>275.14106486999998</v>
      </c>
      <c r="AG2484" s="180">
        <v>115309.70273</v>
      </c>
      <c r="AH2484" s="180">
        <v>-843.49123999999995</v>
      </c>
      <c r="AI2484" s="128" t="s">
        <v>46</v>
      </c>
      <c r="AJ2484" s="128" t="s">
        <v>46</v>
      </c>
      <c r="AK2484" s="128" t="s">
        <v>46</v>
      </c>
    </row>
    <row r="2485" spans="1:37" ht="14.75" customHeight="1" x14ac:dyDescent="0.35">
      <c r="A2485" s="8"/>
      <c r="B2485" s="129">
        <v>41681126000156</v>
      </c>
      <c r="C2485" s="125" t="s">
        <v>10432</v>
      </c>
      <c r="D2485" s="122"/>
      <c r="E2485" s="126" t="s">
        <v>6964</v>
      </c>
      <c r="F2485" s="126" t="s">
        <v>114</v>
      </c>
      <c r="G2485" s="126" t="s">
        <v>115</v>
      </c>
      <c r="H2485" s="127">
        <v>300000</v>
      </c>
      <c r="I2485" s="127">
        <v>1000</v>
      </c>
      <c r="J2485" s="127">
        <v>300000</v>
      </c>
      <c r="K2485" s="126" t="s">
        <v>7484</v>
      </c>
      <c r="L2485" s="126" t="s">
        <v>7485</v>
      </c>
      <c r="M2485" s="153">
        <v>0.01</v>
      </c>
      <c r="N2485" s="128" t="s">
        <v>8577</v>
      </c>
      <c r="O2485" s="155">
        <v>44375</v>
      </c>
      <c r="P2485" s="153">
        <v>3.5832595305999998E-2</v>
      </c>
      <c r="Q2485" s="153">
        <v>0.31036978651999997</v>
      </c>
      <c r="R2485" s="153">
        <v>0.11598083748</v>
      </c>
      <c r="S2485" s="153">
        <v>0.24414467435999998</v>
      </c>
      <c r="T2485" s="153">
        <v>0.31321378244999998</v>
      </c>
      <c r="U2485" s="153">
        <v>2.9372658508000002</v>
      </c>
      <c r="V2485" s="153">
        <v>2.9953068716</v>
      </c>
      <c r="W2485" s="153">
        <v>0.87105593950000004</v>
      </c>
      <c r="X2485" s="153">
        <v>0.94508467311999989</v>
      </c>
      <c r="Y2485" s="153">
        <v>0.73276399936999992</v>
      </c>
      <c r="Z2485" s="153">
        <v>0.18300319364000001</v>
      </c>
      <c r="AA2485" s="153">
        <v>0.18691355840000001</v>
      </c>
      <c r="AB2485" s="178">
        <v>7.7534114887999996E-3</v>
      </c>
      <c r="AC2485" s="177">
        <v>-0.5562558179</v>
      </c>
      <c r="AD2485" s="153">
        <v>-0.16611392047999998</v>
      </c>
      <c r="AE2485" s="153">
        <v>-0.39033105103999999</v>
      </c>
      <c r="AF2485" s="181">
        <v>0.93415619999999999</v>
      </c>
      <c r="AG2485" s="180">
        <v>56925.241710000002</v>
      </c>
      <c r="AH2485" s="180">
        <v>-2879.7861699999999</v>
      </c>
      <c r="AI2485" s="128" t="s">
        <v>46</v>
      </c>
      <c r="AJ2485" s="128" t="s">
        <v>46</v>
      </c>
      <c r="AK2485" s="128" t="s">
        <v>46</v>
      </c>
    </row>
    <row r="2486" spans="1:37" ht="14.75" customHeight="1" x14ac:dyDescent="0.35">
      <c r="A2486" s="8"/>
      <c r="B2486" s="129">
        <v>57976525000184</v>
      </c>
      <c r="C2486" s="125" t="s">
        <v>10433</v>
      </c>
      <c r="D2486" s="122"/>
      <c r="E2486" s="126" t="s">
        <v>9921</v>
      </c>
      <c r="F2486" s="126" t="s">
        <v>163</v>
      </c>
      <c r="G2486" s="126" t="s">
        <v>3547</v>
      </c>
      <c r="H2486" s="127" t="s">
        <v>46</v>
      </c>
      <c r="I2486" s="127" t="s">
        <v>46</v>
      </c>
      <c r="J2486" s="127" t="s">
        <v>46</v>
      </c>
      <c r="K2486" s="126" t="s">
        <v>215</v>
      </c>
      <c r="L2486" s="126" t="s">
        <v>215</v>
      </c>
      <c r="M2486" s="153">
        <v>1.8500000000000001E-3</v>
      </c>
      <c r="N2486" s="128" t="s">
        <v>46</v>
      </c>
      <c r="O2486" s="155">
        <v>45645</v>
      </c>
      <c r="P2486" s="153">
        <v>1.2192088622999999E-2</v>
      </c>
      <c r="Q2486" s="153">
        <v>0.10328343923</v>
      </c>
      <c r="R2486" s="153" t="s">
        <v>46</v>
      </c>
      <c r="S2486" s="153" t="s">
        <v>46</v>
      </c>
      <c r="T2486" s="153" t="s">
        <v>46</v>
      </c>
      <c r="U2486" s="153">
        <v>0.99940864614000002</v>
      </c>
      <c r="V2486" s="153">
        <v>0.99676453277999999</v>
      </c>
      <c r="W2486" s="153" t="s">
        <v>46</v>
      </c>
      <c r="X2486" s="153" t="s">
        <v>46</v>
      </c>
      <c r="Y2486" s="153" t="s">
        <v>46</v>
      </c>
      <c r="Z2486" s="153" t="s">
        <v>46</v>
      </c>
      <c r="AA2486" s="153">
        <v>8.579820966399999E-4</v>
      </c>
      <c r="AB2486" s="178" t="s">
        <v>46</v>
      </c>
      <c r="AC2486" s="177">
        <v>-2.1101183243000001</v>
      </c>
      <c r="AD2486" s="153">
        <v>0</v>
      </c>
      <c r="AE2486" s="153">
        <v>0</v>
      </c>
      <c r="AF2486" s="181">
        <v>1.1060201999999999</v>
      </c>
      <c r="AG2486" s="180">
        <v>107418.39155</v>
      </c>
      <c r="AH2486" s="180">
        <v>28683.36879</v>
      </c>
      <c r="AI2486" s="128" t="s">
        <v>46</v>
      </c>
      <c r="AJ2486" s="128" t="s">
        <v>46</v>
      </c>
      <c r="AK2486" s="128" t="s">
        <v>46</v>
      </c>
    </row>
    <row r="2487" spans="1:37" ht="14.75" customHeight="1" x14ac:dyDescent="0.35">
      <c r="A2487" s="8"/>
      <c r="B2487" s="129">
        <v>44273133000107</v>
      </c>
      <c r="C2487" s="125" t="s">
        <v>10434</v>
      </c>
      <c r="D2487" s="122"/>
      <c r="E2487" s="126" t="s">
        <v>9691</v>
      </c>
      <c r="F2487" s="126" t="s">
        <v>114</v>
      </c>
      <c r="G2487" s="126" t="s">
        <v>115</v>
      </c>
      <c r="H2487" s="127" t="s">
        <v>46</v>
      </c>
      <c r="I2487" s="127" t="s">
        <v>46</v>
      </c>
      <c r="J2487" s="127" t="s">
        <v>46</v>
      </c>
      <c r="K2487" s="126" t="s">
        <v>215</v>
      </c>
      <c r="L2487" s="126" t="s">
        <v>216</v>
      </c>
      <c r="M2487" s="153">
        <v>3.0000000000000001E-3</v>
      </c>
      <c r="N2487" s="128" t="s">
        <v>46</v>
      </c>
      <c r="O2487" s="155">
        <v>44860</v>
      </c>
      <c r="P2487" s="153">
        <v>4.1956471627000003E-2</v>
      </c>
      <c r="Q2487" s="153">
        <v>0.19922075483000001</v>
      </c>
      <c r="R2487" s="153">
        <v>0.24195653434</v>
      </c>
      <c r="S2487" s="153">
        <v>0.74424371431000003</v>
      </c>
      <c r="T2487" s="153" t="s">
        <v>46</v>
      </c>
      <c r="U2487" s="153">
        <v>3.4392516165</v>
      </c>
      <c r="V2487" s="153">
        <v>1.9226333291</v>
      </c>
      <c r="W2487" s="153">
        <v>1.8171767070000002</v>
      </c>
      <c r="X2487" s="153">
        <v>2.8809693650000003</v>
      </c>
      <c r="Y2487" s="153" t="s">
        <v>46</v>
      </c>
      <c r="Z2487" s="153">
        <v>0.17852688118999999</v>
      </c>
      <c r="AA2487" s="153">
        <v>0.15341977533000001</v>
      </c>
      <c r="AB2487" s="178">
        <v>0.63711511331000004</v>
      </c>
      <c r="AC2487" s="177">
        <v>1.0445789579</v>
      </c>
      <c r="AD2487" s="153">
        <v>-0.18107031881000002</v>
      </c>
      <c r="AE2487" s="153">
        <v>-0.18107031881000002</v>
      </c>
      <c r="AF2487" s="181">
        <v>21.112694999999999</v>
      </c>
      <c r="AG2487" s="180">
        <v>100489.72698000001</v>
      </c>
      <c r="AH2487" s="180">
        <v>-12482.43406</v>
      </c>
      <c r="AI2487" s="128" t="s">
        <v>46</v>
      </c>
      <c r="AJ2487" s="128" t="s">
        <v>46</v>
      </c>
      <c r="AK2487" s="128" t="s">
        <v>46</v>
      </c>
    </row>
    <row r="2488" spans="1:37" ht="14.75" customHeight="1" x14ac:dyDescent="0.35">
      <c r="A2488" s="8"/>
      <c r="B2488" s="129">
        <v>817677000117</v>
      </c>
      <c r="C2488" s="125" t="s">
        <v>10435</v>
      </c>
      <c r="D2488" s="122"/>
      <c r="E2488" s="126" t="s">
        <v>9041</v>
      </c>
      <c r="F2488" s="126" t="s">
        <v>163</v>
      </c>
      <c r="G2488" s="126" t="s">
        <v>3570</v>
      </c>
      <c r="H2488" s="127">
        <v>500</v>
      </c>
      <c r="I2488" s="127">
        <v>100</v>
      </c>
      <c r="J2488" s="127">
        <v>500</v>
      </c>
      <c r="K2488" s="126" t="s">
        <v>215</v>
      </c>
      <c r="L2488" s="126" t="s">
        <v>216</v>
      </c>
      <c r="M2488" s="153">
        <v>4.5000000000000005E-3</v>
      </c>
      <c r="N2488" s="128" t="s">
        <v>46</v>
      </c>
      <c r="O2488" s="155">
        <v>34974</v>
      </c>
      <c r="P2488" s="153">
        <v>1.2406722227999999E-2</v>
      </c>
      <c r="Q2488" s="153">
        <v>0.11218333178000001</v>
      </c>
      <c r="R2488" s="153">
        <v>0.13336772531999999</v>
      </c>
      <c r="S2488" s="153">
        <v>0.28011147704</v>
      </c>
      <c r="T2488" s="153">
        <v>0.40915053284999997</v>
      </c>
      <c r="U2488" s="153">
        <v>1.0170025701000001</v>
      </c>
      <c r="V2488" s="153">
        <v>1.0826553329999999</v>
      </c>
      <c r="W2488" s="153">
        <v>1.0016374411</v>
      </c>
      <c r="X2488" s="153">
        <v>1.0843122603999999</v>
      </c>
      <c r="Y2488" s="153">
        <v>0.95720813578000008</v>
      </c>
      <c r="Z2488" s="153">
        <v>5.3726657723000004E-3</v>
      </c>
      <c r="AA2488" s="153">
        <v>6.7589312312000003E-3</v>
      </c>
      <c r="AB2488" s="178">
        <v>4.0037913283E-2</v>
      </c>
      <c r="AC2488" s="177">
        <v>0.64303364454</v>
      </c>
      <c r="AD2488" s="153">
        <v>-8.8497272574999996E-4</v>
      </c>
      <c r="AE2488" s="153">
        <v>-3.6183101742999997E-2</v>
      </c>
      <c r="AF2488" s="181">
        <v>59070.010612999999</v>
      </c>
      <c r="AG2488" s="180">
        <v>221508.20861999999</v>
      </c>
      <c r="AH2488" s="180">
        <v>-17380.566470000002</v>
      </c>
      <c r="AI2488" s="128" t="s">
        <v>46</v>
      </c>
      <c r="AJ2488" s="128" t="s">
        <v>46</v>
      </c>
      <c r="AK2488" s="128" t="s">
        <v>46</v>
      </c>
    </row>
    <row r="2489" spans="1:37" ht="14.75" customHeight="1" x14ac:dyDescent="0.35">
      <c r="A2489" s="8"/>
      <c r="B2489" s="129">
        <v>1605280000124</v>
      </c>
      <c r="C2489" s="125" t="s">
        <v>10436</v>
      </c>
      <c r="D2489" s="122"/>
      <c r="E2489" s="126" t="s">
        <v>9041</v>
      </c>
      <c r="F2489" s="126" t="s">
        <v>163</v>
      </c>
      <c r="G2489" s="126" t="s">
        <v>3570</v>
      </c>
      <c r="H2489" s="127">
        <v>100000</v>
      </c>
      <c r="I2489" s="127">
        <v>0</v>
      </c>
      <c r="J2489" s="127">
        <v>10</v>
      </c>
      <c r="K2489" s="126" t="s">
        <v>215</v>
      </c>
      <c r="L2489" s="126" t="s">
        <v>215</v>
      </c>
      <c r="M2489" s="153">
        <v>0.01</v>
      </c>
      <c r="N2489" s="128" t="s">
        <v>46</v>
      </c>
      <c r="O2489" s="155">
        <v>35871</v>
      </c>
      <c r="P2489" s="153">
        <v>1.1114526531E-2</v>
      </c>
      <c r="Q2489" s="153">
        <v>9.4871103516000005E-2</v>
      </c>
      <c r="R2489" s="153">
        <v>0.12096710057999999</v>
      </c>
      <c r="S2489" s="153">
        <v>0.23312416879</v>
      </c>
      <c r="T2489" s="153">
        <v>0.38495172031000002</v>
      </c>
      <c r="U2489" s="153">
        <v>0.91107883614000007</v>
      </c>
      <c r="V2489" s="153">
        <v>0.9155790306199999</v>
      </c>
      <c r="W2489" s="153">
        <v>0.90850448855999999</v>
      </c>
      <c r="X2489" s="153">
        <v>0.90242426724000002</v>
      </c>
      <c r="Y2489" s="153">
        <v>0.90059498637999991</v>
      </c>
      <c r="Z2489" s="153">
        <v>1.0719496698E-2</v>
      </c>
      <c r="AA2489" s="153">
        <v>4.5946797461000003E-3</v>
      </c>
      <c r="AB2489" s="178">
        <v>-1.0049885277999999</v>
      </c>
      <c r="AC2489" s="177">
        <v>-3.226280434</v>
      </c>
      <c r="AD2489" s="153">
        <v>-7.1395099215000001E-3</v>
      </c>
      <c r="AE2489" s="153">
        <v>-7.1395099215000001E-3</v>
      </c>
      <c r="AF2489" s="181">
        <v>22.2000174</v>
      </c>
      <c r="AG2489" s="180">
        <v>27355.227729999999</v>
      </c>
      <c r="AH2489" s="180">
        <v>-2692.3460799999998</v>
      </c>
      <c r="AI2489" s="128" t="s">
        <v>46</v>
      </c>
      <c r="AJ2489" s="128" t="s">
        <v>46</v>
      </c>
      <c r="AK2489" s="128" t="s">
        <v>46</v>
      </c>
    </row>
    <row r="2490" spans="1:37" ht="14.75" customHeight="1" x14ac:dyDescent="0.35">
      <c r="A2490" s="8"/>
      <c r="B2490" s="129">
        <v>5090757000137</v>
      </c>
      <c r="C2490" s="125" t="s">
        <v>10437</v>
      </c>
      <c r="D2490" s="122" t="s">
        <v>3393</v>
      </c>
      <c r="E2490" s="126" t="s">
        <v>9041</v>
      </c>
      <c r="F2490" s="126" t="s">
        <v>163</v>
      </c>
      <c r="G2490" s="126" t="s">
        <v>3570</v>
      </c>
      <c r="H2490" s="127">
        <v>150000</v>
      </c>
      <c r="I2490" s="127">
        <v>0</v>
      </c>
      <c r="J2490" s="127">
        <v>10</v>
      </c>
      <c r="K2490" s="126" t="s">
        <v>215</v>
      </c>
      <c r="L2490" s="126" t="s">
        <v>215</v>
      </c>
      <c r="M2490" s="153">
        <v>6.5000000000000006E-3</v>
      </c>
      <c r="N2490" s="128" t="s">
        <v>46</v>
      </c>
      <c r="O2490" s="155">
        <v>38294</v>
      </c>
      <c r="P2490" s="153">
        <v>1.2268454795E-2</v>
      </c>
      <c r="Q2490" s="153">
        <v>0.10322733759</v>
      </c>
      <c r="R2490" s="153">
        <v>0.12923485471999999</v>
      </c>
      <c r="S2490" s="153">
        <v>0.25582026562999999</v>
      </c>
      <c r="T2490" s="153">
        <v>0.41371154380000003</v>
      </c>
      <c r="U2490" s="153">
        <v>1.0056685262</v>
      </c>
      <c r="V2490" s="153">
        <v>0.9962231088900001</v>
      </c>
      <c r="W2490" s="153">
        <v>0.97059816294000001</v>
      </c>
      <c r="X2490" s="153">
        <v>0.99028091746000002</v>
      </c>
      <c r="Y2490" s="153">
        <v>0.96787862606999997</v>
      </c>
      <c r="Z2490" s="153">
        <v>2.2112775083999999E-2</v>
      </c>
      <c r="AA2490" s="153">
        <v>6.326689083E-3</v>
      </c>
      <c r="AB2490" s="178">
        <v>-0.14599363714999999</v>
      </c>
      <c r="AC2490" s="177">
        <v>-0.57052613986</v>
      </c>
      <c r="AD2490" s="153">
        <v>-1.5026089014999999E-2</v>
      </c>
      <c r="AE2490" s="153">
        <v>-1.5026089014999999E-2</v>
      </c>
      <c r="AF2490" s="181">
        <v>7.7217015</v>
      </c>
      <c r="AG2490" s="180">
        <v>335230.21282999997</v>
      </c>
      <c r="AH2490" s="180">
        <v>-28142.446039999999</v>
      </c>
      <c r="AI2490" s="128" t="s">
        <v>46</v>
      </c>
      <c r="AJ2490" s="128" t="s">
        <v>46</v>
      </c>
      <c r="AK2490" s="128" t="s">
        <v>46</v>
      </c>
    </row>
    <row r="2491" spans="1:37" ht="14.75" customHeight="1" x14ac:dyDescent="0.35">
      <c r="A2491" s="8"/>
      <c r="B2491" s="129">
        <v>5090753000159</v>
      </c>
      <c r="C2491" s="125" t="s">
        <v>10438</v>
      </c>
      <c r="D2491" s="122"/>
      <c r="E2491" s="126" t="s">
        <v>9041</v>
      </c>
      <c r="F2491" s="126" t="s">
        <v>163</v>
      </c>
      <c r="G2491" s="126" t="s">
        <v>3570</v>
      </c>
      <c r="H2491" s="127">
        <v>10000</v>
      </c>
      <c r="I2491" s="127">
        <v>0</v>
      </c>
      <c r="J2491" s="127">
        <v>10</v>
      </c>
      <c r="K2491" s="126" t="s">
        <v>215</v>
      </c>
      <c r="L2491" s="126" t="s">
        <v>215</v>
      </c>
      <c r="M2491" s="153">
        <v>0.01</v>
      </c>
      <c r="N2491" s="128" t="s">
        <v>46</v>
      </c>
      <c r="O2491" s="155">
        <v>38533</v>
      </c>
      <c r="P2491" s="153">
        <v>1.1902463098999999E-2</v>
      </c>
      <c r="Q2491" s="153">
        <v>0.10005817781</v>
      </c>
      <c r="R2491" s="153">
        <v>0.12444618542000001</v>
      </c>
      <c r="S2491" s="153">
        <v>0.24522257905</v>
      </c>
      <c r="T2491" s="153">
        <v>0.39577473103999999</v>
      </c>
      <c r="U2491" s="153">
        <v>0.97566749216000004</v>
      </c>
      <c r="V2491" s="153">
        <v>0.96563828244000005</v>
      </c>
      <c r="W2491" s="153">
        <v>0.93463361109999998</v>
      </c>
      <c r="X2491" s="153">
        <v>0.94925724501999997</v>
      </c>
      <c r="Y2491" s="153">
        <v>0.92591543224999995</v>
      </c>
      <c r="Z2491" s="153">
        <v>2.2059829476999998E-2</v>
      </c>
      <c r="AA2491" s="153">
        <v>6.3219460420999999E-3</v>
      </c>
      <c r="AB2491" s="178">
        <v>-0.33897892434999999</v>
      </c>
      <c r="AC2491" s="177">
        <v>-1.4077143209</v>
      </c>
      <c r="AD2491" s="153">
        <v>-1.5001288375E-2</v>
      </c>
      <c r="AE2491" s="153">
        <v>-1.5001288375E-2</v>
      </c>
      <c r="AF2491" s="181">
        <v>6.2511663999999998</v>
      </c>
      <c r="AG2491" s="180">
        <v>25152.52001</v>
      </c>
      <c r="AH2491" s="180">
        <v>-3564.46488</v>
      </c>
      <c r="AI2491" s="128" t="s">
        <v>46</v>
      </c>
      <c r="AJ2491" s="128" t="s">
        <v>46</v>
      </c>
      <c r="AK2491" s="128" t="s">
        <v>46</v>
      </c>
    </row>
    <row r="2492" spans="1:37" ht="14.75" customHeight="1" x14ac:dyDescent="0.35">
      <c r="A2492" s="8"/>
      <c r="B2492" s="129">
        <v>4589516000174</v>
      </c>
      <c r="C2492" s="125" t="s">
        <v>10439</v>
      </c>
      <c r="D2492" s="122" t="s">
        <v>3393</v>
      </c>
      <c r="E2492" s="126" t="s">
        <v>9041</v>
      </c>
      <c r="F2492" s="126" t="s">
        <v>163</v>
      </c>
      <c r="G2492" s="126" t="s">
        <v>3570</v>
      </c>
      <c r="H2492" s="127">
        <v>0</v>
      </c>
      <c r="I2492" s="127">
        <v>0</v>
      </c>
      <c r="J2492" s="127">
        <v>10</v>
      </c>
      <c r="K2492" s="126" t="s">
        <v>215</v>
      </c>
      <c r="L2492" s="126" t="s">
        <v>215</v>
      </c>
      <c r="M2492" s="153">
        <v>5.0000000000000001E-3</v>
      </c>
      <c r="N2492" s="128" t="s">
        <v>46</v>
      </c>
      <c r="O2492" s="155">
        <v>37603</v>
      </c>
      <c r="P2492" s="153">
        <v>1.2317818473E-2</v>
      </c>
      <c r="Q2492" s="153">
        <v>0.10371494342</v>
      </c>
      <c r="R2492" s="153">
        <v>0.12961962155000001</v>
      </c>
      <c r="S2492" s="153">
        <v>0.25663283849000001</v>
      </c>
      <c r="T2492" s="153">
        <v>0.41563140343999999</v>
      </c>
      <c r="U2492" s="153">
        <v>1.0097149605</v>
      </c>
      <c r="V2492" s="153">
        <v>1.0009288797</v>
      </c>
      <c r="W2492" s="153">
        <v>0.97348789399000002</v>
      </c>
      <c r="X2492" s="153">
        <v>0.99342638912000003</v>
      </c>
      <c r="Y2492" s="153">
        <v>0.97237013987999998</v>
      </c>
      <c r="Z2492" s="153">
        <v>2.2129026082E-2</v>
      </c>
      <c r="AA2492" s="153">
        <v>6.2391481227000002E-3</v>
      </c>
      <c r="AB2492" s="178">
        <v>-0.13045249492</v>
      </c>
      <c r="AC2492" s="177">
        <v>-0.38184856333</v>
      </c>
      <c r="AD2492" s="153">
        <v>-1.5033032185E-2</v>
      </c>
      <c r="AE2492" s="153">
        <v>-1.5033032185E-2</v>
      </c>
      <c r="AF2492" s="181">
        <v>11.127178799999999</v>
      </c>
      <c r="AG2492" s="180">
        <v>20766.6155</v>
      </c>
      <c r="AH2492" s="180">
        <v>-3010.0115300000002</v>
      </c>
      <c r="AI2492" s="128" t="s">
        <v>46</v>
      </c>
      <c r="AJ2492" s="128" t="s">
        <v>46</v>
      </c>
      <c r="AK2492" s="128" t="s">
        <v>46</v>
      </c>
    </row>
    <row r="2493" spans="1:37" ht="14.75" customHeight="1" x14ac:dyDescent="0.35">
      <c r="A2493" s="8"/>
      <c r="B2493" s="129">
        <v>7892311000151</v>
      </c>
      <c r="C2493" s="125" t="s">
        <v>10440</v>
      </c>
      <c r="D2493" s="122" t="s">
        <v>3552</v>
      </c>
      <c r="E2493" s="126" t="s">
        <v>9041</v>
      </c>
      <c r="F2493" s="126" t="s">
        <v>163</v>
      </c>
      <c r="G2493" s="126" t="s">
        <v>3570</v>
      </c>
      <c r="H2493" s="127">
        <v>50000</v>
      </c>
      <c r="I2493" s="127">
        <v>0</v>
      </c>
      <c r="J2493" s="127">
        <v>0</v>
      </c>
      <c r="K2493" s="126" t="s">
        <v>215</v>
      </c>
      <c r="L2493" s="126" t="s">
        <v>215</v>
      </c>
      <c r="M2493" s="153">
        <v>0.01</v>
      </c>
      <c r="N2493" s="128" t="s">
        <v>46</v>
      </c>
      <c r="O2493" s="155">
        <v>40086</v>
      </c>
      <c r="P2493" s="153">
        <v>1.1899750216E-2</v>
      </c>
      <c r="Q2493" s="153">
        <v>9.9780149186999997E-2</v>
      </c>
      <c r="R2493" s="153">
        <v>0.12431478959</v>
      </c>
      <c r="S2493" s="153">
        <v>0.24502607705999999</v>
      </c>
      <c r="T2493" s="153">
        <v>0.39598715264000001</v>
      </c>
      <c r="U2493" s="153">
        <v>0.97544511201999995</v>
      </c>
      <c r="V2493" s="153">
        <v>0.96295509255</v>
      </c>
      <c r="W2493" s="153">
        <v>0.93364678328999995</v>
      </c>
      <c r="X2493" s="153">
        <v>0.94849658528999992</v>
      </c>
      <c r="Y2493" s="153">
        <v>0.92641239283999999</v>
      </c>
      <c r="Z2493" s="153">
        <v>2.2134084028E-2</v>
      </c>
      <c r="AA2493" s="153">
        <v>7.3459275879999997E-3</v>
      </c>
      <c r="AB2493" s="178">
        <v>-0.34302504734</v>
      </c>
      <c r="AC2493" s="177">
        <v>-1.0586643568</v>
      </c>
      <c r="AD2493" s="153">
        <v>-1.5053989521E-2</v>
      </c>
      <c r="AE2493" s="153">
        <v>-1.5053989521E-2</v>
      </c>
      <c r="AF2493" s="181">
        <v>3.8588458999999999</v>
      </c>
      <c r="AG2493" s="180">
        <v>25365.077379999999</v>
      </c>
      <c r="AH2493" s="180">
        <v>-3243.52475</v>
      </c>
      <c r="AI2493" s="128" t="s">
        <v>46</v>
      </c>
      <c r="AJ2493" s="128" t="s">
        <v>46</v>
      </c>
      <c r="AK2493" s="128" t="s">
        <v>46</v>
      </c>
    </row>
    <row r="2494" spans="1:37" ht="14.75" customHeight="1" x14ac:dyDescent="0.35">
      <c r="A2494" s="8"/>
      <c r="B2494" s="129">
        <v>29983516000185</v>
      </c>
      <c r="C2494" s="125" t="s">
        <v>10441</v>
      </c>
      <c r="D2494" s="122"/>
      <c r="E2494" s="126" t="s">
        <v>9041</v>
      </c>
      <c r="F2494" s="126" t="s">
        <v>163</v>
      </c>
      <c r="G2494" s="126" t="s">
        <v>3547</v>
      </c>
      <c r="H2494" s="127">
        <v>500</v>
      </c>
      <c r="I2494" s="127">
        <v>100</v>
      </c>
      <c r="J2494" s="127">
        <v>500</v>
      </c>
      <c r="K2494" s="126" t="s">
        <v>214</v>
      </c>
      <c r="L2494" s="126" t="s">
        <v>3554</v>
      </c>
      <c r="M2494" s="153">
        <v>1.2E-2</v>
      </c>
      <c r="N2494" s="128" t="s">
        <v>46</v>
      </c>
      <c r="O2494" s="155">
        <v>43895</v>
      </c>
      <c r="P2494" s="153">
        <v>2.4477535296999999E-2</v>
      </c>
      <c r="Q2494" s="153">
        <v>0.14061422847999999</v>
      </c>
      <c r="R2494" s="153">
        <v>0.11263243955</v>
      </c>
      <c r="S2494" s="153">
        <v>0.23062440780999999</v>
      </c>
      <c r="T2494" s="153">
        <v>0.31022849025999999</v>
      </c>
      <c r="U2494" s="153">
        <v>2.0064700288999999</v>
      </c>
      <c r="V2494" s="153">
        <v>1.3570353273</v>
      </c>
      <c r="W2494" s="153">
        <v>0.84590832052999998</v>
      </c>
      <c r="X2494" s="153">
        <v>0.89274768594999998</v>
      </c>
      <c r="Y2494" s="153">
        <v>0.72577990491</v>
      </c>
      <c r="Z2494" s="153">
        <v>4.2023747755E-2</v>
      </c>
      <c r="AA2494" s="153">
        <v>4.1819947673999998E-2</v>
      </c>
      <c r="AB2494" s="178">
        <v>-0.41291797522000001</v>
      </c>
      <c r="AC2494" s="177">
        <v>-0.24902536976</v>
      </c>
      <c r="AD2494" s="153">
        <v>-4.1750835255E-2</v>
      </c>
      <c r="AE2494" s="153">
        <v>-6.0352927635000005E-2</v>
      </c>
      <c r="AF2494" s="181">
        <v>1554.918584</v>
      </c>
      <c r="AG2494" s="180">
        <v>73588.172590000002</v>
      </c>
      <c r="AH2494" s="180">
        <v>6417.5859499999997</v>
      </c>
      <c r="AI2494" s="128" t="s">
        <v>46</v>
      </c>
      <c r="AJ2494" s="128" t="s">
        <v>46</v>
      </c>
      <c r="AK2494" s="128" t="s">
        <v>46</v>
      </c>
    </row>
    <row r="2495" spans="1:37" ht="14.75" customHeight="1" x14ac:dyDescent="0.35">
      <c r="A2495" s="8"/>
      <c r="B2495" s="129">
        <v>41409602000184</v>
      </c>
      <c r="C2495" s="125" t="s">
        <v>10442</v>
      </c>
      <c r="D2495" s="122"/>
      <c r="E2495" s="126" t="s">
        <v>9041</v>
      </c>
      <c r="F2495" s="126" t="s">
        <v>114</v>
      </c>
      <c r="G2495" s="126" t="s">
        <v>4426</v>
      </c>
      <c r="H2495" s="127">
        <v>1000</v>
      </c>
      <c r="I2495" s="127">
        <v>100</v>
      </c>
      <c r="J2495" s="127">
        <v>500</v>
      </c>
      <c r="K2495" s="126" t="s">
        <v>216</v>
      </c>
      <c r="L2495" s="126" t="s">
        <v>3378</v>
      </c>
      <c r="M2495" s="153">
        <v>6.9999999999999993E-3</v>
      </c>
      <c r="N2495" s="128" t="s">
        <v>46</v>
      </c>
      <c r="O2495" s="155">
        <v>44706</v>
      </c>
      <c r="P2495" s="153">
        <v>9.1898760437999997E-3</v>
      </c>
      <c r="Q2495" s="153">
        <v>-1.8956787380000001E-3</v>
      </c>
      <c r="R2495" s="153">
        <v>0.12593019623000001</v>
      </c>
      <c r="S2495" s="153">
        <v>0.58674494649999998</v>
      </c>
      <c r="T2495" s="153">
        <v>0.77093260261999996</v>
      </c>
      <c r="U2495" s="153">
        <v>0.75331158253999997</v>
      </c>
      <c r="V2495" s="153">
        <v>-1.8294756116E-2</v>
      </c>
      <c r="W2495" s="153">
        <v>0.94577904217999997</v>
      </c>
      <c r="X2495" s="153">
        <v>2.2712912228</v>
      </c>
      <c r="Y2495" s="153">
        <v>1.8035976984000002</v>
      </c>
      <c r="Z2495" s="153">
        <v>0.16717789594999999</v>
      </c>
      <c r="AA2495" s="153">
        <v>0.16975204309</v>
      </c>
      <c r="AB2495" s="178">
        <v>4.5347471947E-2</v>
      </c>
      <c r="AC2495" s="177">
        <v>0.39366034611</v>
      </c>
      <c r="AD2495" s="153">
        <v>-0.18467725431000001</v>
      </c>
      <c r="AE2495" s="153">
        <v>-0.18467725431000001</v>
      </c>
      <c r="AF2495" s="181">
        <v>1766.1888616000001</v>
      </c>
      <c r="AG2495" s="180">
        <v>66023.569799999997</v>
      </c>
      <c r="AH2495" s="180">
        <v>5316.9008599999997</v>
      </c>
      <c r="AI2495" s="128" t="s">
        <v>46</v>
      </c>
      <c r="AJ2495" s="128" t="s">
        <v>46</v>
      </c>
      <c r="AK2495" s="128" t="s">
        <v>46</v>
      </c>
    </row>
    <row r="2496" spans="1:37" ht="14.75" customHeight="1" x14ac:dyDescent="0.35">
      <c r="A2496" s="8"/>
      <c r="B2496" s="129">
        <v>22773421000198</v>
      </c>
      <c r="C2496" s="125" t="s">
        <v>10443</v>
      </c>
      <c r="D2496" s="122" t="s">
        <v>3393</v>
      </c>
      <c r="E2496" s="126" t="s">
        <v>9041</v>
      </c>
      <c r="F2496" s="126" t="s">
        <v>163</v>
      </c>
      <c r="G2496" s="126" t="s">
        <v>6644</v>
      </c>
      <c r="H2496" s="127">
        <v>500</v>
      </c>
      <c r="I2496" s="127">
        <v>0</v>
      </c>
      <c r="J2496" s="127">
        <v>100</v>
      </c>
      <c r="K2496" s="126" t="s">
        <v>215</v>
      </c>
      <c r="L2496" s="126" t="s">
        <v>215</v>
      </c>
      <c r="M2496" s="153">
        <v>1.5E-3</v>
      </c>
      <c r="N2496" s="128" t="s">
        <v>46</v>
      </c>
      <c r="O2496" s="155">
        <v>42460</v>
      </c>
      <c r="P2496" s="153">
        <v>1.2157813231E-2</v>
      </c>
      <c r="Q2496" s="153">
        <v>0.10317133070000001</v>
      </c>
      <c r="R2496" s="153">
        <v>0.13189788629000002</v>
      </c>
      <c r="S2496" s="153">
        <v>0.25577255803999999</v>
      </c>
      <c r="T2496" s="153">
        <v>0.42436465979999999</v>
      </c>
      <c r="U2496" s="153">
        <v>0.99659902720999993</v>
      </c>
      <c r="V2496" s="153">
        <v>0.99568259932999992</v>
      </c>
      <c r="W2496" s="153">
        <v>0.99059844495999994</v>
      </c>
      <c r="X2496" s="153">
        <v>0.99009624126999995</v>
      </c>
      <c r="Y2496" s="153">
        <v>0.99280160304000009</v>
      </c>
      <c r="Z2496" s="153">
        <v>9.5887258564999989E-4</v>
      </c>
      <c r="AA2496" s="153">
        <v>2.7301118876000004E-3</v>
      </c>
      <c r="AB2496" s="178">
        <v>-2.5946384850999999</v>
      </c>
      <c r="AC2496" s="177">
        <v>-1.2098774795</v>
      </c>
      <c r="AD2496" s="153">
        <v>0</v>
      </c>
      <c r="AE2496" s="153">
        <v>-5.0617256893999993E-3</v>
      </c>
      <c r="AF2496" s="181">
        <v>2242.6942552</v>
      </c>
      <c r="AG2496" s="180">
        <v>571967.26100000006</v>
      </c>
      <c r="AH2496" s="180">
        <v>3052.3396690999998</v>
      </c>
      <c r="AI2496" s="128" t="s">
        <v>46</v>
      </c>
      <c r="AJ2496" s="128" t="s">
        <v>46</v>
      </c>
      <c r="AK2496" s="128" t="s">
        <v>46</v>
      </c>
    </row>
    <row r="2497" spans="1:37" ht="14.75" customHeight="1" x14ac:dyDescent="0.35">
      <c r="A2497" s="8"/>
      <c r="B2497" s="129">
        <v>28320756000137</v>
      </c>
      <c r="C2497" s="125" t="s">
        <v>10444</v>
      </c>
      <c r="D2497" s="122" t="s">
        <v>3552</v>
      </c>
      <c r="E2497" s="126" t="s">
        <v>9041</v>
      </c>
      <c r="F2497" s="126" t="s">
        <v>163</v>
      </c>
      <c r="G2497" s="126" t="s">
        <v>3570</v>
      </c>
      <c r="H2497" s="127">
        <v>500</v>
      </c>
      <c r="I2497" s="127">
        <v>100</v>
      </c>
      <c r="J2497" s="127">
        <v>100</v>
      </c>
      <c r="K2497" s="126" t="s">
        <v>215</v>
      </c>
      <c r="L2497" s="126" t="s">
        <v>216</v>
      </c>
      <c r="M2497" s="153">
        <v>5.0000000000000001E-3</v>
      </c>
      <c r="N2497" s="128" t="s">
        <v>46</v>
      </c>
      <c r="O2497" s="155">
        <v>43538</v>
      </c>
      <c r="P2497" s="153">
        <v>1.4657743719000001E-2</v>
      </c>
      <c r="Q2497" s="153">
        <v>0.11352329749000001</v>
      </c>
      <c r="R2497" s="153">
        <v>0.13831575482</v>
      </c>
      <c r="S2497" s="153">
        <v>0.29266312305999997</v>
      </c>
      <c r="T2497" s="153">
        <v>0.43071958713999997</v>
      </c>
      <c r="U2497" s="153">
        <v>1.2015230742999998</v>
      </c>
      <c r="V2497" s="153">
        <v>1.0955870314</v>
      </c>
      <c r="W2497" s="153">
        <v>1.0387988427000001</v>
      </c>
      <c r="X2497" s="153">
        <v>1.1328997149</v>
      </c>
      <c r="Y2497" s="153">
        <v>1.0076689626999999</v>
      </c>
      <c r="Z2497" s="153">
        <v>3.2893494589999999E-3</v>
      </c>
      <c r="AA2497" s="153">
        <v>8.0934993486000001E-3</v>
      </c>
      <c r="AB2497" s="178">
        <v>1.5247625261</v>
      </c>
      <c r="AC2497" s="177">
        <v>0.34151269557000002</v>
      </c>
      <c r="AD2497" s="153">
        <v>-1.1061903081000001E-3</v>
      </c>
      <c r="AE2497" s="153">
        <v>-3.8526618512000003E-2</v>
      </c>
      <c r="AF2497" s="181">
        <v>1776.0002202999999</v>
      </c>
      <c r="AG2497" s="180">
        <v>3067708.6217</v>
      </c>
      <c r="AH2497" s="180">
        <v>173063.80301</v>
      </c>
      <c r="AI2497" s="128" t="s">
        <v>46</v>
      </c>
      <c r="AJ2497" s="128" t="s">
        <v>46</v>
      </c>
      <c r="AK2497" s="128" t="s">
        <v>46</v>
      </c>
    </row>
    <row r="2498" spans="1:37" ht="14.75" customHeight="1" x14ac:dyDescent="0.35">
      <c r="A2498" s="8"/>
      <c r="B2498" s="129">
        <v>38443120000136</v>
      </c>
      <c r="C2498" s="125" t="s">
        <v>10445</v>
      </c>
      <c r="D2498" s="122"/>
      <c r="E2498" s="126" t="s">
        <v>7418</v>
      </c>
      <c r="F2498" s="126" t="s">
        <v>114</v>
      </c>
      <c r="G2498" s="126" t="s">
        <v>4426</v>
      </c>
      <c r="H2498" s="127">
        <v>500</v>
      </c>
      <c r="I2498" s="127">
        <v>100</v>
      </c>
      <c r="J2498" s="127">
        <v>100</v>
      </c>
      <c r="K2498" s="126" t="s">
        <v>7441</v>
      </c>
      <c r="L2498" s="126" t="s">
        <v>7460</v>
      </c>
      <c r="M2498" s="153">
        <v>8.0000000000000002E-3</v>
      </c>
      <c r="N2498" s="128" t="s">
        <v>46</v>
      </c>
      <c r="O2498" s="155">
        <v>44148</v>
      </c>
      <c r="P2498" s="153">
        <v>0.12117814237999999</v>
      </c>
      <c r="Q2498" s="153">
        <v>0.37498978275</v>
      </c>
      <c r="R2498" s="153">
        <v>0.36500473950000001</v>
      </c>
      <c r="S2498" s="153">
        <v>0.86570198000999998</v>
      </c>
      <c r="T2498" s="153">
        <v>1.4641036253999999</v>
      </c>
      <c r="U2498" s="153">
        <v>9.933202338400001</v>
      </c>
      <c r="V2498" s="153">
        <v>3.6189394773999997</v>
      </c>
      <c r="W2498" s="153">
        <v>2.7413110060000001</v>
      </c>
      <c r="X2498" s="153">
        <v>3.3511346293000002</v>
      </c>
      <c r="Y2498" s="153">
        <v>3.4252720927000002</v>
      </c>
      <c r="Z2498" s="153">
        <v>0.23015250282999999</v>
      </c>
      <c r="AA2498" s="153">
        <v>0.20865942501999998</v>
      </c>
      <c r="AB2498" s="178">
        <v>1.0295925168</v>
      </c>
      <c r="AC2498" s="177">
        <v>0.22963834287000001</v>
      </c>
      <c r="AD2498" s="153">
        <v>-0.23699530248999998</v>
      </c>
      <c r="AE2498" s="153">
        <v>-0.44450436105999996</v>
      </c>
      <c r="AF2498" s="181">
        <v>183.83489549999999</v>
      </c>
      <c r="AG2498" s="180">
        <v>44833.901270000002</v>
      </c>
      <c r="AH2498" s="180">
        <v>-5722.4930299999996</v>
      </c>
      <c r="AI2498" s="128" t="s">
        <v>46</v>
      </c>
      <c r="AJ2498" s="128" t="s">
        <v>46</v>
      </c>
      <c r="AK2498" s="128" t="s">
        <v>46</v>
      </c>
    </row>
    <row r="2499" spans="1:37" ht="14.75" customHeight="1" x14ac:dyDescent="0.35">
      <c r="A2499" s="8"/>
      <c r="B2499" s="129">
        <v>38077221000130</v>
      </c>
      <c r="C2499" s="125" t="s">
        <v>10446</v>
      </c>
      <c r="D2499" s="122"/>
      <c r="E2499" s="126" t="s">
        <v>7418</v>
      </c>
      <c r="F2499" s="126" t="s">
        <v>114</v>
      </c>
      <c r="G2499" s="126" t="s">
        <v>4426</v>
      </c>
      <c r="H2499" s="127">
        <v>500</v>
      </c>
      <c r="I2499" s="127">
        <v>100</v>
      </c>
      <c r="J2499" s="127">
        <v>100</v>
      </c>
      <c r="K2499" s="126" t="s">
        <v>216</v>
      </c>
      <c r="L2499" s="126" t="s">
        <v>7459</v>
      </c>
      <c r="M2499" s="153">
        <v>0.01</v>
      </c>
      <c r="N2499" s="128" t="s">
        <v>46</v>
      </c>
      <c r="O2499" s="155">
        <v>44111</v>
      </c>
      <c r="P2499" s="153">
        <v>1.4700000867000001E-2</v>
      </c>
      <c r="Q2499" s="153">
        <v>0.47389546117999998</v>
      </c>
      <c r="R2499" s="153">
        <v>0.38152098334999995</v>
      </c>
      <c r="S2499" s="153">
        <v>0.81163423855000005</v>
      </c>
      <c r="T2499" s="153">
        <v>1.4861570202999999</v>
      </c>
      <c r="U2499" s="153">
        <v>1.204986973</v>
      </c>
      <c r="V2499" s="153">
        <v>4.5734552553999999</v>
      </c>
      <c r="W2499" s="153">
        <v>2.8653536720999999</v>
      </c>
      <c r="X2499" s="153">
        <v>3.1418382606000002</v>
      </c>
      <c r="Y2499" s="153">
        <v>3.476866035</v>
      </c>
      <c r="Z2499" s="153">
        <v>0.16505096959999999</v>
      </c>
      <c r="AA2499" s="153">
        <v>0.16820307033999998</v>
      </c>
      <c r="AB2499" s="178">
        <v>1.4347504515</v>
      </c>
      <c r="AC2499" s="177">
        <v>0.61878271472000002</v>
      </c>
      <c r="AD2499" s="153">
        <v>-0.12460465101000001</v>
      </c>
      <c r="AE2499" s="153">
        <v>-0.26406418718000002</v>
      </c>
      <c r="AF2499" s="181">
        <v>248.38976529999999</v>
      </c>
      <c r="AG2499" s="180">
        <v>32407.664079999999</v>
      </c>
      <c r="AH2499" s="180">
        <v>15145.164220000001</v>
      </c>
      <c r="AI2499" s="128" t="s">
        <v>46</v>
      </c>
      <c r="AJ2499" s="128" t="s">
        <v>46</v>
      </c>
      <c r="AK2499" s="128" t="s">
        <v>46</v>
      </c>
    </row>
    <row r="2500" spans="1:37" ht="14.75" customHeight="1" x14ac:dyDescent="0.35">
      <c r="A2500" s="8"/>
      <c r="B2500" s="129">
        <v>42101954000130</v>
      </c>
      <c r="C2500" s="125" t="s">
        <v>10447</v>
      </c>
      <c r="D2500" s="122"/>
      <c r="E2500" s="126" t="s">
        <v>7418</v>
      </c>
      <c r="F2500" s="126" t="s">
        <v>114</v>
      </c>
      <c r="G2500" s="126" t="s">
        <v>115</v>
      </c>
      <c r="H2500" s="127">
        <v>100</v>
      </c>
      <c r="I2500" s="127">
        <v>100</v>
      </c>
      <c r="J2500" s="127">
        <v>100</v>
      </c>
      <c r="K2500" s="126" t="s">
        <v>216</v>
      </c>
      <c r="L2500" s="126" t="s">
        <v>224</v>
      </c>
      <c r="M2500" s="153">
        <v>1.4999999999999999E-2</v>
      </c>
      <c r="N2500" s="128" t="s">
        <v>46</v>
      </c>
      <c r="O2500" s="155">
        <v>44407</v>
      </c>
      <c r="P2500" s="153">
        <v>2.4032539632E-2</v>
      </c>
      <c r="Q2500" s="153">
        <v>0.15491265200000001</v>
      </c>
      <c r="R2500" s="153">
        <v>0.20112377759</v>
      </c>
      <c r="S2500" s="153">
        <v>0.62014510866000006</v>
      </c>
      <c r="T2500" s="153">
        <v>1.0008059084999998</v>
      </c>
      <c r="U2500" s="153">
        <v>1.9699928896000001</v>
      </c>
      <c r="V2500" s="153">
        <v>1.4950260984999999</v>
      </c>
      <c r="W2500" s="153">
        <v>1.5105086739999998</v>
      </c>
      <c r="X2500" s="153">
        <v>2.4005833379000001</v>
      </c>
      <c r="Y2500" s="153">
        <v>2.3413865584</v>
      </c>
      <c r="Z2500" s="153">
        <v>0.17762931387999997</v>
      </c>
      <c r="AA2500" s="153">
        <v>0.17855608211999999</v>
      </c>
      <c r="AB2500" s="178">
        <v>0.43378747501999998</v>
      </c>
      <c r="AC2500" s="177">
        <v>0.19438686922000001</v>
      </c>
      <c r="AD2500" s="153">
        <v>-0.19843125625999999</v>
      </c>
      <c r="AE2500" s="153">
        <v>-0.22315979515999998</v>
      </c>
      <c r="AF2500" s="181">
        <v>172.23034799999999</v>
      </c>
      <c r="AG2500" s="180">
        <v>11512.93014</v>
      </c>
      <c r="AH2500" s="180">
        <v>-1594.2863600000001</v>
      </c>
      <c r="AI2500" s="128" t="s">
        <v>46</v>
      </c>
      <c r="AJ2500" s="128" t="s">
        <v>46</v>
      </c>
      <c r="AK2500" s="128" t="s">
        <v>46</v>
      </c>
    </row>
    <row r="2501" spans="1:37" ht="14.75" customHeight="1" x14ac:dyDescent="0.35">
      <c r="A2501" s="8"/>
      <c r="B2501" s="129">
        <v>35556444000192</v>
      </c>
      <c r="C2501" s="125" t="s">
        <v>10448</v>
      </c>
      <c r="D2501" s="122"/>
      <c r="E2501" s="126" t="s">
        <v>7418</v>
      </c>
      <c r="F2501" s="126" t="s">
        <v>114</v>
      </c>
      <c r="G2501" s="126" t="s">
        <v>4426</v>
      </c>
      <c r="H2501" s="127">
        <v>500</v>
      </c>
      <c r="I2501" s="127">
        <v>100</v>
      </c>
      <c r="J2501" s="127">
        <v>100</v>
      </c>
      <c r="K2501" s="126" t="s">
        <v>216</v>
      </c>
      <c r="L2501" s="126" t="s">
        <v>7459</v>
      </c>
      <c r="M2501" s="153">
        <v>8.0000000000000002E-3</v>
      </c>
      <c r="N2501" s="128" t="s">
        <v>46</v>
      </c>
      <c r="O2501" s="155">
        <v>43903</v>
      </c>
      <c r="P2501" s="153">
        <v>1.7785917564000001E-2</v>
      </c>
      <c r="Q2501" s="153">
        <v>0.18436232689000001</v>
      </c>
      <c r="R2501" s="153">
        <v>0.21313973288999999</v>
      </c>
      <c r="S2501" s="153">
        <v>0.62029735616000004</v>
      </c>
      <c r="T2501" s="153">
        <v>0.99390219821000003</v>
      </c>
      <c r="U2501" s="153">
        <v>1.4579454219999999</v>
      </c>
      <c r="V2501" s="153">
        <v>1.7792380849</v>
      </c>
      <c r="W2501" s="153">
        <v>1.6007526268999999</v>
      </c>
      <c r="X2501" s="153">
        <v>2.4011726884</v>
      </c>
      <c r="Y2501" s="153">
        <v>2.3252353203</v>
      </c>
      <c r="Z2501" s="153">
        <v>0.13210625251999999</v>
      </c>
      <c r="AA2501" s="153">
        <v>0.16403659688000002</v>
      </c>
      <c r="AB2501" s="178">
        <v>0.61126084220999999</v>
      </c>
      <c r="AC2501" s="177">
        <v>0.53807815066999998</v>
      </c>
      <c r="AD2501" s="153">
        <v>-0.14844796134999999</v>
      </c>
      <c r="AE2501" s="153">
        <v>-0.27488285404000001</v>
      </c>
      <c r="AF2501" s="181">
        <v>244.91378850000001</v>
      </c>
      <c r="AG2501" s="180">
        <v>160096.30611</v>
      </c>
      <c r="AH2501" s="180">
        <v>-12911.96731</v>
      </c>
      <c r="AI2501" s="128" t="s">
        <v>46</v>
      </c>
      <c r="AJ2501" s="128" t="s">
        <v>46</v>
      </c>
      <c r="AK2501" s="128" t="s">
        <v>46</v>
      </c>
    </row>
    <row r="2502" spans="1:37" ht="14.75" customHeight="1" x14ac:dyDescent="0.35">
      <c r="A2502" s="8"/>
      <c r="B2502" s="129">
        <v>35578709000153</v>
      </c>
      <c r="C2502" s="125" t="s">
        <v>10449</v>
      </c>
      <c r="D2502" s="122"/>
      <c r="E2502" s="126" t="s">
        <v>7418</v>
      </c>
      <c r="F2502" s="126" t="s">
        <v>114</v>
      </c>
      <c r="G2502" s="126" t="s">
        <v>4426</v>
      </c>
      <c r="H2502" s="127">
        <v>500</v>
      </c>
      <c r="I2502" s="127">
        <v>100</v>
      </c>
      <c r="J2502" s="127">
        <v>100</v>
      </c>
      <c r="K2502" s="126" t="s">
        <v>216</v>
      </c>
      <c r="L2502" s="126" t="s">
        <v>7459</v>
      </c>
      <c r="M2502" s="153">
        <v>8.0000000000000002E-3</v>
      </c>
      <c r="N2502" s="128" t="s">
        <v>46</v>
      </c>
      <c r="O2502" s="155">
        <v>43903</v>
      </c>
      <c r="P2502" s="153">
        <v>-7.0104242131000007E-3</v>
      </c>
      <c r="Q2502" s="153">
        <v>-2.2310235815000003E-2</v>
      </c>
      <c r="R2502" s="153">
        <v>0.12812190689</v>
      </c>
      <c r="S2502" s="153">
        <v>0.59979430733000005</v>
      </c>
      <c r="T2502" s="153">
        <v>0.75673323709000007</v>
      </c>
      <c r="U2502" s="153">
        <v>-0.57465777918000005</v>
      </c>
      <c r="V2502" s="153">
        <v>-0.21531091474</v>
      </c>
      <c r="W2502" s="153">
        <v>0.96223954230999997</v>
      </c>
      <c r="X2502" s="153">
        <v>2.3218053327000003</v>
      </c>
      <c r="Y2502" s="153">
        <v>1.7703782666999999</v>
      </c>
      <c r="Z2502" s="153">
        <v>0.14309995458999999</v>
      </c>
      <c r="AA2502" s="153">
        <v>0.19042810863000001</v>
      </c>
      <c r="AB2502" s="178">
        <v>4.0431771589E-2</v>
      </c>
      <c r="AC2502" s="177">
        <v>0.33425109893999999</v>
      </c>
      <c r="AD2502" s="153">
        <v>-0.16368806182000001</v>
      </c>
      <c r="AE2502" s="153">
        <v>-0.36223003724999997</v>
      </c>
      <c r="AF2502" s="181">
        <v>210.53202920000001</v>
      </c>
      <c r="AG2502" s="180">
        <v>82053.206229999996</v>
      </c>
      <c r="AH2502" s="180">
        <v>-10740.54451</v>
      </c>
      <c r="AI2502" s="128" t="s">
        <v>46</v>
      </c>
      <c r="AJ2502" s="128" t="s">
        <v>46</v>
      </c>
      <c r="AK2502" s="128" t="s">
        <v>46</v>
      </c>
    </row>
    <row r="2503" spans="1:37" ht="14.75" customHeight="1" x14ac:dyDescent="0.35">
      <c r="A2503" s="8"/>
      <c r="B2503" s="129">
        <v>35556516000100</v>
      </c>
      <c r="C2503" s="125" t="s">
        <v>10450</v>
      </c>
      <c r="D2503" s="122"/>
      <c r="E2503" s="126" t="s">
        <v>7418</v>
      </c>
      <c r="F2503" s="126" t="s">
        <v>114</v>
      </c>
      <c r="G2503" s="126" t="s">
        <v>4426</v>
      </c>
      <c r="H2503" s="127">
        <v>1000000</v>
      </c>
      <c r="I2503" s="127">
        <v>0</v>
      </c>
      <c r="J2503" s="127">
        <v>0</v>
      </c>
      <c r="K2503" s="126" t="s">
        <v>216</v>
      </c>
      <c r="L2503" s="126" t="s">
        <v>7459</v>
      </c>
      <c r="M2503" s="153">
        <v>2E-3</v>
      </c>
      <c r="N2503" s="128" t="s">
        <v>46</v>
      </c>
      <c r="O2503" s="155">
        <v>43903</v>
      </c>
      <c r="P2503" s="153">
        <v>-6.2760812524999994E-3</v>
      </c>
      <c r="Q2503" s="153">
        <v>-1.6272605384000001E-2</v>
      </c>
      <c r="R2503" s="153">
        <v>0.13771470089999999</v>
      </c>
      <c r="S2503" s="153">
        <v>0.62763587791999997</v>
      </c>
      <c r="T2503" s="153">
        <v>0.80322487842000001</v>
      </c>
      <c r="U2503" s="153">
        <v>-0.51446229285</v>
      </c>
      <c r="V2503" s="153">
        <v>-0.15704314286000001</v>
      </c>
      <c r="W2503" s="153">
        <v>1.0342847211999999</v>
      </c>
      <c r="X2503" s="153">
        <v>2.4295801252999998</v>
      </c>
      <c r="Y2503" s="153">
        <v>1.8791455143</v>
      </c>
      <c r="Z2503" s="153">
        <v>0.14332327065</v>
      </c>
      <c r="AA2503" s="153">
        <v>0.19192767100000002</v>
      </c>
      <c r="AB2503" s="178">
        <v>0.10056921864</v>
      </c>
      <c r="AC2503" s="177">
        <v>0.38951123330999998</v>
      </c>
      <c r="AD2503" s="153">
        <v>-0.1616907712</v>
      </c>
      <c r="AE2503" s="153">
        <v>-0.35866542901999998</v>
      </c>
      <c r="AF2503" s="181">
        <v>222.63287059999999</v>
      </c>
      <c r="AG2503" s="180">
        <v>273605.62193999998</v>
      </c>
      <c r="AH2503" s="180">
        <v>-3938.9236500000002</v>
      </c>
      <c r="AI2503" s="128" t="s">
        <v>46</v>
      </c>
      <c r="AJ2503" s="128" t="s">
        <v>46</v>
      </c>
      <c r="AK2503" s="128" t="s">
        <v>46</v>
      </c>
    </row>
    <row r="2504" spans="1:37" ht="14.75" customHeight="1" x14ac:dyDescent="0.35">
      <c r="A2504" s="8"/>
      <c r="B2504" s="129">
        <v>67845909000111</v>
      </c>
      <c r="C2504" s="125" t="s">
        <v>10451</v>
      </c>
      <c r="D2504" s="122" t="s">
        <v>3552</v>
      </c>
      <c r="E2504" s="126" t="s">
        <v>9041</v>
      </c>
      <c r="F2504" s="126" t="s">
        <v>114</v>
      </c>
      <c r="G2504" s="126" t="s">
        <v>167</v>
      </c>
      <c r="H2504" s="127">
        <v>500</v>
      </c>
      <c r="I2504" s="127">
        <v>0</v>
      </c>
      <c r="J2504" s="127">
        <v>0</v>
      </c>
      <c r="K2504" s="126" t="s">
        <v>216</v>
      </c>
      <c r="L2504" s="126" t="s">
        <v>223</v>
      </c>
      <c r="M2504" s="153">
        <v>0.03</v>
      </c>
      <c r="N2504" s="128" t="s">
        <v>46</v>
      </c>
      <c r="O2504" s="155">
        <v>33779</v>
      </c>
      <c r="P2504" s="153">
        <v>3.7199621580000002E-2</v>
      </c>
      <c r="Q2504" s="153">
        <v>0.26340516769</v>
      </c>
      <c r="R2504" s="153">
        <v>0.14741006171000001</v>
      </c>
      <c r="S2504" s="153">
        <v>0.28725110721000002</v>
      </c>
      <c r="T2504" s="153">
        <v>0.34362129408999997</v>
      </c>
      <c r="U2504" s="153">
        <v>3.0493235892000001</v>
      </c>
      <c r="V2504" s="153">
        <v>2.5420622208000001</v>
      </c>
      <c r="W2504" s="153">
        <v>1.1071002122</v>
      </c>
      <c r="X2504" s="153">
        <v>1.1119497873999999</v>
      </c>
      <c r="Y2504" s="153">
        <v>0.80390240734000007</v>
      </c>
      <c r="Z2504" s="153">
        <v>0.14467499572</v>
      </c>
      <c r="AA2504" s="153">
        <v>0.20461362490999999</v>
      </c>
      <c r="AB2504" s="178">
        <v>0.16110027847</v>
      </c>
      <c r="AC2504" s="177">
        <v>4.7109341486000003E-2</v>
      </c>
      <c r="AD2504" s="153">
        <v>-0.11351589292</v>
      </c>
      <c r="AE2504" s="153">
        <v>-0.506548569</v>
      </c>
      <c r="AF2504" s="181">
        <v>19.903759300000001</v>
      </c>
      <c r="AG2504" s="180">
        <v>17624.502970000001</v>
      </c>
      <c r="AH2504" s="180">
        <v>-524.55579999999998</v>
      </c>
      <c r="AI2504" s="128" t="s">
        <v>46</v>
      </c>
      <c r="AJ2504" s="128" t="s">
        <v>46</v>
      </c>
      <c r="AK2504" s="128" t="s">
        <v>46</v>
      </c>
    </row>
    <row r="2505" spans="1:37" ht="14.75" customHeight="1" x14ac:dyDescent="0.35">
      <c r="A2505" s="8"/>
      <c r="B2505" s="129">
        <v>819880000122</v>
      </c>
      <c r="C2505" s="125" t="s">
        <v>10452</v>
      </c>
      <c r="D2505" s="122"/>
      <c r="E2505" s="126" t="s">
        <v>9041</v>
      </c>
      <c r="F2505" s="126" t="s">
        <v>368</v>
      </c>
      <c r="G2505" s="126" t="s">
        <v>368</v>
      </c>
      <c r="H2505" s="127">
        <v>15000</v>
      </c>
      <c r="I2505" s="127">
        <v>0</v>
      </c>
      <c r="J2505" s="127">
        <v>0</v>
      </c>
      <c r="K2505" s="126" t="s">
        <v>215</v>
      </c>
      <c r="L2505" s="126" t="s">
        <v>216</v>
      </c>
      <c r="M2505" s="153">
        <v>0.01</v>
      </c>
      <c r="N2505" s="128" t="s">
        <v>46</v>
      </c>
      <c r="O2505" s="155">
        <v>34974</v>
      </c>
      <c r="P2505" s="153">
        <v>-1.4605343229000001E-2</v>
      </c>
      <c r="Q2505" s="153">
        <v>-0.10708888325</v>
      </c>
      <c r="R2505" s="153">
        <v>2.4201057096000001E-2</v>
      </c>
      <c r="S2505" s="153">
        <v>0.16983696053</v>
      </c>
      <c r="T2505" s="153">
        <v>0.15290467678</v>
      </c>
      <c r="U2505" s="153">
        <v>-1.1972277067000001</v>
      </c>
      <c r="V2505" s="153">
        <v>-1.0334899909999999</v>
      </c>
      <c r="W2505" s="153">
        <v>0.18175825406000001</v>
      </c>
      <c r="X2505" s="153">
        <v>0.65743931849999993</v>
      </c>
      <c r="Y2505" s="153">
        <v>0.35772066479999998</v>
      </c>
      <c r="Z2505" s="153">
        <v>0.11538631161</v>
      </c>
      <c r="AA2505" s="153">
        <v>0.14929654891999999</v>
      </c>
      <c r="AB2505" s="178">
        <v>-0.78217330068000002</v>
      </c>
      <c r="AC2505" s="177">
        <v>-0.15156052642000001</v>
      </c>
      <c r="AD2505" s="153">
        <v>-0.11631177466000001</v>
      </c>
      <c r="AE2505" s="153">
        <v>-0.49520088648999999</v>
      </c>
      <c r="AF2505" s="181">
        <v>16.168731210000001</v>
      </c>
      <c r="AG2505" s="180">
        <v>25874.811519999999</v>
      </c>
      <c r="AH2505" s="180">
        <v>-609.44015999999999</v>
      </c>
      <c r="AI2505" s="128" t="s">
        <v>46</v>
      </c>
      <c r="AJ2505" s="128" t="s">
        <v>46</v>
      </c>
      <c r="AK2505" s="128" t="s">
        <v>46</v>
      </c>
    </row>
    <row r="2506" spans="1:37" ht="14.75" customHeight="1" x14ac:dyDescent="0.35">
      <c r="A2506" s="8"/>
      <c r="B2506" s="129">
        <v>5090771000130</v>
      </c>
      <c r="C2506" s="125" t="s">
        <v>10453</v>
      </c>
      <c r="D2506" s="122" t="s">
        <v>3393</v>
      </c>
      <c r="E2506" s="126" t="s">
        <v>9041</v>
      </c>
      <c r="F2506" s="126" t="s">
        <v>163</v>
      </c>
      <c r="G2506" s="126" t="s">
        <v>3570</v>
      </c>
      <c r="H2506" s="127">
        <v>500000</v>
      </c>
      <c r="I2506" s="127">
        <v>0</v>
      </c>
      <c r="J2506" s="127">
        <v>0</v>
      </c>
      <c r="K2506" s="126" t="s">
        <v>215</v>
      </c>
      <c r="L2506" s="126" t="s">
        <v>216</v>
      </c>
      <c r="M2506" s="153">
        <v>4.5000000000000005E-3</v>
      </c>
      <c r="N2506" s="128" t="s">
        <v>46</v>
      </c>
      <c r="O2506" s="155">
        <v>38310</v>
      </c>
      <c r="P2506" s="153">
        <v>1.2333045846E-2</v>
      </c>
      <c r="Q2506" s="153">
        <v>0.11161112027</v>
      </c>
      <c r="R2506" s="153">
        <v>0.13173246219999998</v>
      </c>
      <c r="S2506" s="153">
        <v>0.27513528042000002</v>
      </c>
      <c r="T2506" s="153">
        <v>0.40116331770999997</v>
      </c>
      <c r="U2506" s="153">
        <v>1.0109631772000001</v>
      </c>
      <c r="V2506" s="153">
        <v>1.0771330523</v>
      </c>
      <c r="W2506" s="153">
        <v>0.98935605324999998</v>
      </c>
      <c r="X2506" s="153">
        <v>1.0650493902</v>
      </c>
      <c r="Y2506" s="153">
        <v>0.93852203689000002</v>
      </c>
      <c r="Z2506" s="153">
        <v>5.5126966559000002E-3</v>
      </c>
      <c r="AA2506" s="153">
        <v>7.9884872929000001E-3</v>
      </c>
      <c r="AB2506" s="178">
        <v>-0.23361194097999999</v>
      </c>
      <c r="AC2506" s="177">
        <v>-2.9609794259999999E-2</v>
      </c>
      <c r="AD2506" s="153">
        <v>-9.0584143869999994E-4</v>
      </c>
      <c r="AE2506" s="153">
        <v>-3.6190402659999996E-2</v>
      </c>
      <c r="AF2506" s="181">
        <v>8.1887974799999999</v>
      </c>
      <c r="AG2506" s="180">
        <v>164883.38576</v>
      </c>
      <c r="AH2506" s="180">
        <v>-15127.98243</v>
      </c>
      <c r="AI2506" s="128" t="s">
        <v>46</v>
      </c>
      <c r="AJ2506" s="128" t="s">
        <v>46</v>
      </c>
      <c r="AK2506" s="128" t="s">
        <v>46</v>
      </c>
    </row>
    <row r="2507" spans="1:37" ht="14.75" customHeight="1" x14ac:dyDescent="0.35">
      <c r="A2507" s="8"/>
      <c r="B2507" s="129">
        <v>819915000123</v>
      </c>
      <c r="C2507" s="125" t="s">
        <v>10454</v>
      </c>
      <c r="D2507" s="122"/>
      <c r="E2507" s="126" t="s">
        <v>9041</v>
      </c>
      <c r="F2507" s="126" t="s">
        <v>163</v>
      </c>
      <c r="G2507" s="126" t="s">
        <v>3570</v>
      </c>
      <c r="H2507" s="127">
        <v>500000</v>
      </c>
      <c r="I2507" s="127" t="s">
        <v>46</v>
      </c>
      <c r="J2507" s="127">
        <v>0</v>
      </c>
      <c r="K2507" s="126" t="s">
        <v>215</v>
      </c>
      <c r="L2507" s="126" t="s">
        <v>215</v>
      </c>
      <c r="M2507" s="153">
        <v>6.0000000000000001E-3</v>
      </c>
      <c r="N2507" s="128" t="s">
        <v>46</v>
      </c>
      <c r="O2507" s="155">
        <v>34974</v>
      </c>
      <c r="P2507" s="153">
        <v>1.1530201832999999E-2</v>
      </c>
      <c r="Q2507" s="153">
        <v>0.10038932513000001</v>
      </c>
      <c r="R2507" s="153">
        <v>0.12710654314</v>
      </c>
      <c r="S2507" s="153">
        <v>0.24286984979000001</v>
      </c>
      <c r="T2507" s="153">
        <v>0.40171235093000002</v>
      </c>
      <c r="U2507" s="153">
        <v>0.94515252963999996</v>
      </c>
      <c r="V2507" s="153">
        <v>0.96883410846999996</v>
      </c>
      <c r="W2507" s="153">
        <v>0.95461381165999992</v>
      </c>
      <c r="X2507" s="153">
        <v>0.94014982388000012</v>
      </c>
      <c r="Y2507" s="153">
        <v>0.93980650073999994</v>
      </c>
      <c r="Z2507" s="153">
        <v>2.5620084757E-3</v>
      </c>
      <c r="AA2507" s="153">
        <v>4.6802186103999995E-3</v>
      </c>
      <c r="AB2507" s="178">
        <v>-2.2239650643000002</v>
      </c>
      <c r="AC2507" s="177">
        <v>-1.8438748978999999</v>
      </c>
      <c r="AD2507" s="153">
        <v>-2.7176472969999996E-5</v>
      </c>
      <c r="AE2507" s="153">
        <v>-5.2569031393999996E-3</v>
      </c>
      <c r="AF2507" s="181">
        <v>45.977269659999997</v>
      </c>
      <c r="AG2507" s="180">
        <v>84492.351049999997</v>
      </c>
      <c r="AH2507" s="180">
        <v>-19319.153480000001</v>
      </c>
      <c r="AI2507" s="128" t="s">
        <v>46</v>
      </c>
      <c r="AJ2507" s="128" t="s">
        <v>46</v>
      </c>
      <c r="AK2507" s="128" t="s">
        <v>46</v>
      </c>
    </row>
    <row r="2508" spans="1:37" ht="14.75" customHeight="1" x14ac:dyDescent="0.35">
      <c r="A2508" s="8"/>
      <c r="B2508" s="129">
        <v>19831126000136</v>
      </c>
      <c r="C2508" s="125" t="s">
        <v>10455</v>
      </c>
      <c r="D2508" s="122" t="s">
        <v>3393</v>
      </c>
      <c r="E2508" s="126" t="s">
        <v>9041</v>
      </c>
      <c r="F2508" s="126" t="s">
        <v>114</v>
      </c>
      <c r="G2508" s="126" t="s">
        <v>115</v>
      </c>
      <c r="H2508" s="127">
        <v>500</v>
      </c>
      <c r="I2508" s="127">
        <v>100</v>
      </c>
      <c r="J2508" s="127">
        <v>500</v>
      </c>
      <c r="K2508" s="126" t="s">
        <v>216</v>
      </c>
      <c r="L2508" s="126" t="s">
        <v>224</v>
      </c>
      <c r="M2508" s="153">
        <v>1.4999999999999999E-2</v>
      </c>
      <c r="N2508" s="128" t="s">
        <v>46</v>
      </c>
      <c r="O2508" s="155">
        <v>41765</v>
      </c>
      <c r="P2508" s="153">
        <v>6.1973524643999999E-3</v>
      </c>
      <c r="Q2508" s="153">
        <v>-5.1729377767000005E-2</v>
      </c>
      <c r="R2508" s="153">
        <v>0.10861332168</v>
      </c>
      <c r="S2508" s="153">
        <v>0.70448580381000003</v>
      </c>
      <c r="T2508" s="153">
        <v>1.0522599308</v>
      </c>
      <c r="U2508" s="153">
        <v>0.50800874465000001</v>
      </c>
      <c r="V2508" s="153">
        <v>-0.49922823488000001</v>
      </c>
      <c r="W2508" s="153">
        <v>0.81572336437999993</v>
      </c>
      <c r="X2508" s="153">
        <v>2.7270663895</v>
      </c>
      <c r="Y2508" s="153">
        <v>2.4617633021000001</v>
      </c>
      <c r="Z2508" s="153">
        <v>0.20367338356</v>
      </c>
      <c r="AA2508" s="153">
        <v>0.19824965210999998</v>
      </c>
      <c r="AB2508" s="178">
        <v>-5.9550671782000004E-3</v>
      </c>
      <c r="AC2508" s="177">
        <v>0.68192515582000002</v>
      </c>
      <c r="AD2508" s="153">
        <v>-0.22804254060000001</v>
      </c>
      <c r="AE2508" s="153">
        <v>-0.44753546235000002</v>
      </c>
      <c r="AF2508" s="181">
        <v>9717.2661898000006</v>
      </c>
      <c r="AG2508" s="180">
        <v>1557663.5044</v>
      </c>
      <c r="AH2508" s="180">
        <v>-303522.79433</v>
      </c>
      <c r="AI2508" s="128" t="s">
        <v>46</v>
      </c>
      <c r="AJ2508" s="128" t="s">
        <v>46</v>
      </c>
      <c r="AK2508" s="128" t="s">
        <v>46</v>
      </c>
    </row>
    <row r="2509" spans="1:37" ht="14.75" customHeight="1" x14ac:dyDescent="0.35">
      <c r="A2509" s="8"/>
      <c r="B2509" s="129">
        <v>819889000133</v>
      </c>
      <c r="C2509" s="125" t="s">
        <v>10456</v>
      </c>
      <c r="D2509" s="122"/>
      <c r="E2509" s="126" t="s">
        <v>9041</v>
      </c>
      <c r="F2509" s="126" t="s">
        <v>368</v>
      </c>
      <c r="G2509" s="126" t="s">
        <v>368</v>
      </c>
      <c r="H2509" s="127">
        <v>500</v>
      </c>
      <c r="I2509" s="127">
        <v>100</v>
      </c>
      <c r="J2509" s="127">
        <v>1000</v>
      </c>
      <c r="K2509" s="126" t="s">
        <v>215</v>
      </c>
      <c r="L2509" s="126" t="s">
        <v>216</v>
      </c>
      <c r="M2509" s="153">
        <v>0.01</v>
      </c>
      <c r="N2509" s="128" t="s">
        <v>46</v>
      </c>
      <c r="O2509" s="155">
        <v>34974</v>
      </c>
      <c r="P2509" s="153">
        <v>-1.4503361972999999E-2</v>
      </c>
      <c r="Q2509" s="153">
        <v>-0.10657489442</v>
      </c>
      <c r="R2509" s="153">
        <v>2.5066098280000001E-2</v>
      </c>
      <c r="S2509" s="153">
        <v>0.17287789386999999</v>
      </c>
      <c r="T2509" s="153">
        <v>0.15839648509000001</v>
      </c>
      <c r="U2509" s="153">
        <v>-1.1888681096</v>
      </c>
      <c r="V2509" s="153">
        <v>-1.0285296039</v>
      </c>
      <c r="W2509" s="153">
        <v>0.18825501056999999</v>
      </c>
      <c r="X2509" s="153">
        <v>0.66921077940999996</v>
      </c>
      <c r="Y2509" s="153">
        <v>0.37056875656999999</v>
      </c>
      <c r="Z2509" s="153">
        <v>0.11540883401</v>
      </c>
      <c r="AA2509" s="153">
        <v>0.14955623406999999</v>
      </c>
      <c r="AB2509" s="178">
        <v>-0.77534212106</v>
      </c>
      <c r="AC2509" s="177">
        <v>-0.11146596181</v>
      </c>
      <c r="AD2509" s="153">
        <v>-0.11570504119000001</v>
      </c>
      <c r="AE2509" s="153">
        <v>-0.46637947438999999</v>
      </c>
      <c r="AF2509" s="181">
        <v>21865.709674999998</v>
      </c>
      <c r="AG2509" s="180">
        <v>60115.07516</v>
      </c>
      <c r="AH2509" s="180">
        <v>-1080.1355599999999</v>
      </c>
      <c r="AI2509" s="128" t="s">
        <v>46</v>
      </c>
      <c r="AJ2509" s="128" t="s">
        <v>46</v>
      </c>
      <c r="AK2509" s="128" t="s">
        <v>46</v>
      </c>
    </row>
    <row r="2510" spans="1:37" ht="14.75" customHeight="1" x14ac:dyDescent="0.35">
      <c r="A2510" s="8"/>
      <c r="B2510" s="129">
        <v>9087590000106</v>
      </c>
      <c r="C2510" s="125" t="s">
        <v>10457</v>
      </c>
      <c r="D2510" s="122" t="s">
        <v>3393</v>
      </c>
      <c r="E2510" s="126" t="s">
        <v>9041</v>
      </c>
      <c r="F2510" s="126" t="s">
        <v>163</v>
      </c>
      <c r="G2510" s="126" t="s">
        <v>3566</v>
      </c>
      <c r="H2510" s="127">
        <v>500</v>
      </c>
      <c r="I2510" s="127">
        <v>0</v>
      </c>
      <c r="J2510" s="127">
        <v>0</v>
      </c>
      <c r="K2510" s="126" t="s">
        <v>215</v>
      </c>
      <c r="L2510" s="126" t="s">
        <v>216</v>
      </c>
      <c r="M2510" s="153">
        <v>8.0000000000000002E-3</v>
      </c>
      <c r="N2510" s="128" t="s">
        <v>46</v>
      </c>
      <c r="O2510" s="155">
        <v>40002</v>
      </c>
      <c r="P2510" s="153">
        <v>3.1608589287999999E-3</v>
      </c>
      <c r="Q2510" s="153">
        <v>8.0512485059000008E-2</v>
      </c>
      <c r="R2510" s="153">
        <v>4.2929350662000001E-2</v>
      </c>
      <c r="S2510" s="153">
        <v>7.2281569416999994E-2</v>
      </c>
      <c r="T2510" s="153">
        <v>0.16259259746000002</v>
      </c>
      <c r="U2510" s="153">
        <v>0.25910160599999998</v>
      </c>
      <c r="V2510" s="153">
        <v>0.77700733196000005</v>
      </c>
      <c r="W2510" s="153">
        <v>0.32241417361000002</v>
      </c>
      <c r="X2510" s="153">
        <v>0.2798021443</v>
      </c>
      <c r="Y2510" s="153">
        <v>0.38038556620999997</v>
      </c>
      <c r="Z2510" s="153">
        <v>5.4573498679999999E-2</v>
      </c>
      <c r="AA2510" s="153">
        <v>7.9921587510999995E-2</v>
      </c>
      <c r="AB2510" s="178">
        <v>-1.4411208616</v>
      </c>
      <c r="AC2510" s="177">
        <v>5.6737573251999997E-2</v>
      </c>
      <c r="AD2510" s="153">
        <v>-4.6033625183999997E-2</v>
      </c>
      <c r="AE2510" s="153">
        <v>-0.15408192874999999</v>
      </c>
      <c r="AF2510" s="181">
        <v>4.53310572</v>
      </c>
      <c r="AG2510" s="180">
        <v>10638.05113</v>
      </c>
      <c r="AH2510" s="180">
        <v>-2709.1260900000002</v>
      </c>
      <c r="AI2510" s="128" t="s">
        <v>46</v>
      </c>
      <c r="AJ2510" s="128" t="s">
        <v>46</v>
      </c>
      <c r="AK2510" s="128" t="s">
        <v>46</v>
      </c>
    </row>
    <row r="2511" spans="1:37" ht="14.75" customHeight="1" x14ac:dyDescent="0.35">
      <c r="A2511" s="8"/>
      <c r="B2511" s="129">
        <v>4514122000157</v>
      </c>
      <c r="C2511" s="125" t="s">
        <v>10458</v>
      </c>
      <c r="D2511" s="122" t="s">
        <v>3552</v>
      </c>
      <c r="E2511" s="126" t="s">
        <v>9041</v>
      </c>
      <c r="F2511" s="126" t="s">
        <v>163</v>
      </c>
      <c r="G2511" s="126" t="s">
        <v>3566</v>
      </c>
      <c r="H2511" s="127">
        <v>25000</v>
      </c>
      <c r="I2511" s="127">
        <v>0</v>
      </c>
      <c r="J2511" s="127">
        <v>10</v>
      </c>
      <c r="K2511" s="126" t="s">
        <v>215</v>
      </c>
      <c r="L2511" s="126" t="s">
        <v>216</v>
      </c>
      <c r="M2511" s="153">
        <v>1.1000000000000001E-2</v>
      </c>
      <c r="N2511" s="128" t="s">
        <v>46</v>
      </c>
      <c r="O2511" s="155">
        <v>37291</v>
      </c>
      <c r="P2511" s="153">
        <v>1.0043713799000001E-2</v>
      </c>
      <c r="Q2511" s="153">
        <v>0.10123113182999999</v>
      </c>
      <c r="R2511" s="153">
        <v>0.12240077845</v>
      </c>
      <c r="S2511" s="153">
        <v>0.23003924283999999</v>
      </c>
      <c r="T2511" s="153">
        <v>0.34720157493999998</v>
      </c>
      <c r="U2511" s="153">
        <v>0.82330228399000005</v>
      </c>
      <c r="V2511" s="153">
        <v>0.97695818979999993</v>
      </c>
      <c r="W2511" s="153">
        <v>0.91927190202000009</v>
      </c>
      <c r="X2511" s="153">
        <v>0.89048251081000007</v>
      </c>
      <c r="Y2511" s="153">
        <v>0.81227847845000001</v>
      </c>
      <c r="Z2511" s="153">
        <v>2.3797906186000001E-2</v>
      </c>
      <c r="AA2511" s="153">
        <v>1.5943034728000002E-2</v>
      </c>
      <c r="AB2511" s="178">
        <v>-0.38892867097</v>
      </c>
      <c r="AC2511" s="177">
        <v>-0.19048785994</v>
      </c>
      <c r="AD2511" s="153">
        <v>-1.0488863596E-2</v>
      </c>
      <c r="AE2511" s="153">
        <v>-2.7981770699E-2</v>
      </c>
      <c r="AF2511" s="181">
        <v>12.615045200000001</v>
      </c>
      <c r="AG2511" s="180">
        <v>18212.80831</v>
      </c>
      <c r="AH2511" s="180">
        <v>-844.42404999999997</v>
      </c>
      <c r="AI2511" s="128" t="s">
        <v>46</v>
      </c>
      <c r="AJ2511" s="128" t="s">
        <v>46</v>
      </c>
      <c r="AK2511" s="128" t="s">
        <v>46</v>
      </c>
    </row>
    <row r="2512" spans="1:37" ht="14.75" customHeight="1" x14ac:dyDescent="0.35">
      <c r="A2512" s="8"/>
      <c r="B2512" s="129">
        <v>4192419000143</v>
      </c>
      <c r="C2512" s="125" t="s">
        <v>708</v>
      </c>
      <c r="D2512" s="122" t="s">
        <v>3552</v>
      </c>
      <c r="E2512" s="126" t="s">
        <v>9041</v>
      </c>
      <c r="F2512" s="126" t="s">
        <v>163</v>
      </c>
      <c r="G2512" s="126" t="s">
        <v>5358</v>
      </c>
      <c r="H2512" s="127">
        <v>500</v>
      </c>
      <c r="I2512" s="127">
        <v>100</v>
      </c>
      <c r="J2512" s="127">
        <v>500</v>
      </c>
      <c r="K2512" s="126" t="s">
        <v>215</v>
      </c>
      <c r="L2512" s="126" t="s">
        <v>216</v>
      </c>
      <c r="M2512" s="153">
        <v>8.0000000000000002E-3</v>
      </c>
      <c r="N2512" s="128" t="s">
        <v>46</v>
      </c>
      <c r="O2512" s="155">
        <v>38268</v>
      </c>
      <c r="P2512" s="153">
        <v>9.1155308892000003E-3</v>
      </c>
      <c r="Q2512" s="153">
        <v>8.9587035012000008E-2</v>
      </c>
      <c r="R2512" s="153">
        <v>0.10765168495999999</v>
      </c>
      <c r="S2512" s="153">
        <v>0.18330400735000002</v>
      </c>
      <c r="T2512" s="153">
        <v>0.29665044340000002</v>
      </c>
      <c r="U2512" s="153">
        <v>0.74721736910000003</v>
      </c>
      <c r="V2512" s="153">
        <v>0.86458371024000003</v>
      </c>
      <c r="W2512" s="153">
        <v>0.80850114221000002</v>
      </c>
      <c r="X2512" s="153">
        <v>0.70957029198999999</v>
      </c>
      <c r="Y2512" s="153">
        <v>0.69401404886999996</v>
      </c>
      <c r="Z2512" s="153">
        <v>1.4431118006000001E-2</v>
      </c>
      <c r="AA2512" s="153">
        <v>7.3770976880999997E-2</v>
      </c>
      <c r="AB2512" s="178">
        <v>-1.5638967207000001</v>
      </c>
      <c r="AC2512" s="177">
        <v>4.3131218077000003E-2</v>
      </c>
      <c r="AD2512" s="153">
        <v>-4.3723850863000005E-3</v>
      </c>
      <c r="AE2512" s="153">
        <v>-0.15332033380000001</v>
      </c>
      <c r="AF2512" s="181">
        <v>8696.7588470999999</v>
      </c>
      <c r="AG2512" s="180">
        <v>36874.466710000001</v>
      </c>
      <c r="AH2512" s="180">
        <v>-5418.5017200000002</v>
      </c>
      <c r="AI2512" s="128" t="s">
        <v>46</v>
      </c>
      <c r="AJ2512" s="128" t="s">
        <v>46</v>
      </c>
      <c r="AK2512" s="128" t="s">
        <v>46</v>
      </c>
    </row>
    <row r="2513" spans="1:37" ht="14.75" customHeight="1" x14ac:dyDescent="0.35">
      <c r="A2513" s="8"/>
      <c r="B2513" s="129">
        <v>3068246000193</v>
      </c>
      <c r="C2513" s="125" t="s">
        <v>10459</v>
      </c>
      <c r="D2513" s="122" t="s">
        <v>3393</v>
      </c>
      <c r="E2513" s="126" t="s">
        <v>9041</v>
      </c>
      <c r="F2513" s="126" t="s">
        <v>163</v>
      </c>
      <c r="G2513" s="126" t="s">
        <v>3566</v>
      </c>
      <c r="H2513" s="127">
        <v>500</v>
      </c>
      <c r="I2513" s="127">
        <v>0</v>
      </c>
      <c r="J2513" s="127">
        <v>0</v>
      </c>
      <c r="K2513" s="126" t="s">
        <v>215</v>
      </c>
      <c r="L2513" s="126" t="s">
        <v>216</v>
      </c>
      <c r="M2513" s="153">
        <v>9.8999999999999991E-3</v>
      </c>
      <c r="N2513" s="128" t="s">
        <v>46</v>
      </c>
      <c r="O2513" s="155">
        <v>36644</v>
      </c>
      <c r="P2513" s="153">
        <v>1.0239385780000001E-2</v>
      </c>
      <c r="Q2513" s="153">
        <v>0.10365966423</v>
      </c>
      <c r="R2513" s="153">
        <v>0.12719423494999998</v>
      </c>
      <c r="S2513" s="153">
        <v>0.23378776956</v>
      </c>
      <c r="T2513" s="153">
        <v>0.3543074122</v>
      </c>
      <c r="U2513" s="153">
        <v>0.83934188765000006</v>
      </c>
      <c r="V2513" s="153">
        <v>1.000395393</v>
      </c>
      <c r="W2513" s="153">
        <v>0.95527240727999996</v>
      </c>
      <c r="X2513" s="153">
        <v>0.90499306753999997</v>
      </c>
      <c r="Y2513" s="153">
        <v>0.82890259279</v>
      </c>
      <c r="Z2513" s="153">
        <v>1.9356138370000001E-2</v>
      </c>
      <c r="AA2513" s="153">
        <v>1.7285121362E-2</v>
      </c>
      <c r="AB2513" s="178">
        <v>-0.26306858211</v>
      </c>
      <c r="AC2513" s="177">
        <v>-7.9809127901999996E-2</v>
      </c>
      <c r="AD2513" s="153">
        <v>-1.0501766848000001E-2</v>
      </c>
      <c r="AE2513" s="153">
        <v>-2.7916878277000002E-2</v>
      </c>
      <c r="AF2513" s="181">
        <v>17.288294799999999</v>
      </c>
      <c r="AG2513" s="180">
        <v>61671.483240000001</v>
      </c>
      <c r="AH2513" s="180">
        <v>-6529.4552400000002</v>
      </c>
      <c r="AI2513" s="128" t="s">
        <v>46</v>
      </c>
      <c r="AJ2513" s="128" t="s">
        <v>46</v>
      </c>
      <c r="AK2513" s="128" t="s">
        <v>46</v>
      </c>
    </row>
    <row r="2514" spans="1:37" ht="14.75" customHeight="1" x14ac:dyDescent="0.35">
      <c r="A2514" s="8"/>
      <c r="B2514" s="129">
        <v>9087618000105</v>
      </c>
      <c r="C2514" s="125" t="s">
        <v>10460</v>
      </c>
      <c r="D2514" s="122"/>
      <c r="E2514" s="126" t="s">
        <v>9041</v>
      </c>
      <c r="F2514" s="126" t="s">
        <v>163</v>
      </c>
      <c r="G2514" s="126" t="s">
        <v>3570</v>
      </c>
      <c r="H2514" s="127">
        <v>500000</v>
      </c>
      <c r="I2514" s="127">
        <v>500000</v>
      </c>
      <c r="J2514" s="127">
        <v>0</v>
      </c>
      <c r="K2514" s="126" t="s">
        <v>215</v>
      </c>
      <c r="L2514" s="126" t="s">
        <v>215</v>
      </c>
      <c r="M2514" s="153">
        <v>2.5000000000000001E-3</v>
      </c>
      <c r="N2514" s="128" t="s">
        <v>46</v>
      </c>
      <c r="O2514" s="155">
        <v>39742</v>
      </c>
      <c r="P2514" s="153">
        <v>1.2026169628000001E-2</v>
      </c>
      <c r="Q2514" s="153">
        <v>0.1017819459</v>
      </c>
      <c r="R2514" s="153">
        <v>0.13010415404</v>
      </c>
      <c r="S2514" s="153">
        <v>0.25171400182999998</v>
      </c>
      <c r="T2514" s="153">
        <v>0.41723615557000004</v>
      </c>
      <c r="U2514" s="153">
        <v>0.98580795120999998</v>
      </c>
      <c r="V2514" s="153">
        <v>0.98227396871999995</v>
      </c>
      <c r="W2514" s="153">
        <v>0.97712689949999998</v>
      </c>
      <c r="X2514" s="153">
        <v>0.97438555957999995</v>
      </c>
      <c r="Y2514" s="153">
        <v>0.97612445930000002</v>
      </c>
      <c r="Z2514" s="153">
        <v>9.8762095733999984E-4</v>
      </c>
      <c r="AA2514" s="153">
        <v>6.5835788545999998E-3</v>
      </c>
      <c r="AB2514" s="178">
        <v>-5.3850733732</v>
      </c>
      <c r="AC2514" s="177">
        <v>-0.40482021127000001</v>
      </c>
      <c r="AD2514" s="153">
        <v>0</v>
      </c>
      <c r="AE2514" s="153">
        <v>-1.2189286026E-2</v>
      </c>
      <c r="AF2514" s="181">
        <v>4.6020176399999997</v>
      </c>
      <c r="AG2514" s="180">
        <v>143579.34494000001</v>
      </c>
      <c r="AH2514" s="180">
        <v>-15352.254419999999</v>
      </c>
      <c r="AI2514" s="128" t="s">
        <v>46</v>
      </c>
      <c r="AJ2514" s="128" t="s">
        <v>46</v>
      </c>
      <c r="AK2514" s="128" t="s">
        <v>46</v>
      </c>
    </row>
    <row r="2515" spans="1:37" ht="14.75" customHeight="1" x14ac:dyDescent="0.35">
      <c r="A2515" s="8"/>
      <c r="B2515" s="129">
        <v>49984055000172</v>
      </c>
      <c r="C2515" s="125" t="s">
        <v>10461</v>
      </c>
      <c r="D2515" s="122"/>
      <c r="E2515" s="126" t="s">
        <v>9041</v>
      </c>
      <c r="F2515" s="126" t="s">
        <v>163</v>
      </c>
      <c r="G2515" s="126" t="s">
        <v>3547</v>
      </c>
      <c r="H2515" s="127" t="s">
        <v>46</v>
      </c>
      <c r="I2515" s="127" t="s">
        <v>46</v>
      </c>
      <c r="J2515" s="127" t="s">
        <v>46</v>
      </c>
      <c r="K2515" s="126" t="s">
        <v>215</v>
      </c>
      <c r="L2515" s="126" t="s">
        <v>216</v>
      </c>
      <c r="M2515" s="153">
        <v>6.5000000000000006E-3</v>
      </c>
      <c r="N2515" s="128" t="s">
        <v>46</v>
      </c>
      <c r="O2515" s="155">
        <v>45133</v>
      </c>
      <c r="P2515" s="153">
        <v>1.2644070184E-2</v>
      </c>
      <c r="Q2515" s="153">
        <v>0.10852971265000001</v>
      </c>
      <c r="R2515" s="153">
        <v>0.13185280937999999</v>
      </c>
      <c r="S2515" s="153">
        <v>0.27604182032000002</v>
      </c>
      <c r="T2515" s="153" t="s">
        <v>46</v>
      </c>
      <c r="U2515" s="153">
        <v>1.0364584326000001</v>
      </c>
      <c r="V2515" s="153">
        <v>1.0473951016</v>
      </c>
      <c r="W2515" s="153">
        <v>0.99025990187000001</v>
      </c>
      <c r="X2515" s="153">
        <v>1.0685586085000001</v>
      </c>
      <c r="Y2515" s="153" t="s">
        <v>46</v>
      </c>
      <c r="Z2515" s="153">
        <v>2.8584348725999996E-3</v>
      </c>
      <c r="AA2515" s="153">
        <v>9.6131951034000001E-3</v>
      </c>
      <c r="AB2515" s="178">
        <v>-0.43769839257999998</v>
      </c>
      <c r="AC2515" s="177">
        <v>0.94796664436</v>
      </c>
      <c r="AD2515" s="153">
        <v>-2.0600899192000001E-4</v>
      </c>
      <c r="AE2515" s="153">
        <v>-2.6901959372000002E-3</v>
      </c>
      <c r="AF2515" s="181">
        <v>1312.3871827</v>
      </c>
      <c r="AG2515" s="180">
        <v>108710.58858</v>
      </c>
      <c r="AH2515" s="180">
        <v>78928.890939999997</v>
      </c>
      <c r="AI2515" s="128" t="s">
        <v>46</v>
      </c>
      <c r="AJ2515" s="128" t="s">
        <v>46</v>
      </c>
      <c r="AK2515" s="128" t="s">
        <v>46</v>
      </c>
    </row>
    <row r="2516" spans="1:37" ht="14.75" customHeight="1" x14ac:dyDescent="0.35">
      <c r="A2516" s="8"/>
      <c r="B2516" s="129">
        <v>9087523000191</v>
      </c>
      <c r="C2516" s="125" t="s">
        <v>3606</v>
      </c>
      <c r="D2516" s="122" t="s">
        <v>3552</v>
      </c>
      <c r="E2516" s="126" t="s">
        <v>9041</v>
      </c>
      <c r="F2516" s="126" t="s">
        <v>114</v>
      </c>
      <c r="G2516" s="126" t="s">
        <v>115</v>
      </c>
      <c r="H2516" s="127">
        <v>500</v>
      </c>
      <c r="I2516" s="127">
        <v>100</v>
      </c>
      <c r="J2516" s="127">
        <v>500</v>
      </c>
      <c r="K2516" s="126" t="s">
        <v>216</v>
      </c>
      <c r="L2516" s="126" t="s">
        <v>223</v>
      </c>
      <c r="M2516" s="153">
        <v>2.5000000000000001E-2</v>
      </c>
      <c r="N2516" s="128" t="s">
        <v>46</v>
      </c>
      <c r="O2516" s="155">
        <v>40354</v>
      </c>
      <c r="P2516" s="153">
        <v>4.2297689727999993E-2</v>
      </c>
      <c r="Q2516" s="153">
        <v>0.24359329997000001</v>
      </c>
      <c r="R2516" s="153">
        <v>0.12741814208999999</v>
      </c>
      <c r="S2516" s="153">
        <v>0.16629235719000002</v>
      </c>
      <c r="T2516" s="153">
        <v>0.1086537427</v>
      </c>
      <c r="U2516" s="153">
        <v>3.4672219118999998</v>
      </c>
      <c r="V2516" s="153">
        <v>2.3508624775000002</v>
      </c>
      <c r="W2516" s="153">
        <v>0.95695402686999997</v>
      </c>
      <c r="X2516" s="153">
        <v>0.64371814970000008</v>
      </c>
      <c r="Y2516" s="153">
        <v>0.25419555433000002</v>
      </c>
      <c r="Z2516" s="153">
        <v>0.1502705969</v>
      </c>
      <c r="AA2516" s="153">
        <v>0.22114710736999998</v>
      </c>
      <c r="AB2516" s="178">
        <v>4.1396472146E-2</v>
      </c>
      <c r="AC2516" s="177">
        <v>-0.13102566060000001</v>
      </c>
      <c r="AD2516" s="153">
        <v>-0.11282338657</v>
      </c>
      <c r="AE2516" s="153">
        <v>-0.49290382913000003</v>
      </c>
      <c r="AF2516" s="181">
        <v>1.8116074</v>
      </c>
      <c r="AG2516" s="180">
        <v>45032.448179999999</v>
      </c>
      <c r="AH2516" s="180">
        <v>-1747.0409</v>
      </c>
      <c r="AI2516" s="128" t="s">
        <v>46</v>
      </c>
      <c r="AJ2516" s="128" t="s">
        <v>46</v>
      </c>
      <c r="AK2516" s="128" t="s">
        <v>46</v>
      </c>
    </row>
    <row r="2517" spans="1:37" ht="14.75" customHeight="1" x14ac:dyDescent="0.35">
      <c r="A2517" s="8"/>
      <c r="B2517" s="129">
        <v>39816705000117</v>
      </c>
      <c r="C2517" s="125" t="s">
        <v>10462</v>
      </c>
      <c r="D2517" s="122"/>
      <c r="E2517" s="126" t="s">
        <v>7520</v>
      </c>
      <c r="F2517" s="126" t="s">
        <v>114</v>
      </c>
      <c r="G2517" s="126" t="s">
        <v>115</v>
      </c>
      <c r="H2517" s="127" t="s">
        <v>46</v>
      </c>
      <c r="I2517" s="127" t="s">
        <v>46</v>
      </c>
      <c r="J2517" s="127" t="s">
        <v>46</v>
      </c>
      <c r="K2517" s="126" t="s">
        <v>216</v>
      </c>
      <c r="L2517" s="126" t="s">
        <v>224</v>
      </c>
      <c r="M2517" s="153">
        <v>3.0000000000000001E-3</v>
      </c>
      <c r="N2517" s="128" t="s">
        <v>46</v>
      </c>
      <c r="O2517" s="155">
        <v>44202</v>
      </c>
      <c r="P2517" s="153">
        <v>6.0888395873999997E-3</v>
      </c>
      <c r="Q2517" s="153">
        <v>-5.1736031216000004E-2</v>
      </c>
      <c r="R2517" s="153">
        <v>0.10847561414</v>
      </c>
      <c r="S2517" s="153">
        <v>0.69482366229999992</v>
      </c>
      <c r="T2517" s="153">
        <v>1.0279286149</v>
      </c>
      <c r="U2517" s="153">
        <v>0.49911373815999999</v>
      </c>
      <c r="V2517" s="153">
        <v>-0.49929244578000004</v>
      </c>
      <c r="W2517" s="153">
        <v>0.81468913349000005</v>
      </c>
      <c r="X2517" s="153">
        <v>2.6896642143999996</v>
      </c>
      <c r="Y2517" s="153">
        <v>2.4048401609000001</v>
      </c>
      <c r="Z2517" s="153">
        <v>0.20211095228000001</v>
      </c>
      <c r="AA2517" s="153">
        <v>0.21460994319000001</v>
      </c>
      <c r="AB2517" s="178">
        <v>-8.1809812369999999E-3</v>
      </c>
      <c r="AC2517" s="177">
        <v>7.1478842747000004E-2</v>
      </c>
      <c r="AD2517" s="153">
        <v>-0.22603198882</v>
      </c>
      <c r="AE2517" s="153">
        <v>-0.44592888772</v>
      </c>
      <c r="AF2517" s="181">
        <v>1.564378</v>
      </c>
      <c r="AG2517" s="180">
        <v>29868.598760000001</v>
      </c>
      <c r="AH2517" s="180">
        <v>-9675.9062400000003</v>
      </c>
      <c r="AI2517" s="128" t="s">
        <v>46</v>
      </c>
      <c r="AJ2517" s="128" t="s">
        <v>46</v>
      </c>
      <c r="AK2517" s="128" t="s">
        <v>46</v>
      </c>
    </row>
    <row r="2518" spans="1:37" ht="14.75" customHeight="1" x14ac:dyDescent="0.35">
      <c r="A2518" s="8"/>
      <c r="B2518" s="129">
        <v>40920863000100</v>
      </c>
      <c r="C2518" s="125" t="s">
        <v>10463</v>
      </c>
      <c r="D2518" s="122"/>
      <c r="E2518" s="126" t="s">
        <v>7587</v>
      </c>
      <c r="F2518" s="126" t="s">
        <v>114</v>
      </c>
      <c r="G2518" s="126" t="s">
        <v>115</v>
      </c>
      <c r="H2518" s="127">
        <v>50000</v>
      </c>
      <c r="I2518" s="127">
        <v>50000</v>
      </c>
      <c r="J2518" s="127">
        <v>50000</v>
      </c>
      <c r="K2518" s="126" t="s">
        <v>7484</v>
      </c>
      <c r="L2518" s="126" t="s">
        <v>7485</v>
      </c>
      <c r="M2518" s="153">
        <v>6.0000000000000001E-3</v>
      </c>
      <c r="N2518" s="128" t="s">
        <v>10464</v>
      </c>
      <c r="O2518" s="155">
        <v>44327</v>
      </c>
      <c r="P2518" s="153">
        <v>3.5223056913000005E-2</v>
      </c>
      <c r="Q2518" s="153">
        <v>0.32976321370999995</v>
      </c>
      <c r="R2518" s="153">
        <v>0.23145392937000001</v>
      </c>
      <c r="S2518" s="153">
        <v>0.35844708216999999</v>
      </c>
      <c r="T2518" s="153">
        <v>0.45652276946999998</v>
      </c>
      <c r="U2518" s="153">
        <v>2.8873008318000002</v>
      </c>
      <c r="V2518" s="153">
        <v>3.1824683423</v>
      </c>
      <c r="W2518" s="153">
        <v>1.7382985351</v>
      </c>
      <c r="X2518" s="153">
        <v>1.3875495928000001</v>
      </c>
      <c r="Y2518" s="153">
        <v>1.0680355371000001</v>
      </c>
      <c r="Z2518" s="153">
        <v>0.13276372438</v>
      </c>
      <c r="AA2518" s="153">
        <v>0.13002425355</v>
      </c>
      <c r="AB2518" s="178">
        <v>0.7287052222</v>
      </c>
      <c r="AC2518" s="177">
        <v>-0.10581391135</v>
      </c>
      <c r="AD2518" s="153">
        <v>-8.6471577095000002E-2</v>
      </c>
      <c r="AE2518" s="153">
        <v>-0.19040104742</v>
      </c>
      <c r="AF2518" s="181">
        <v>1.46095357</v>
      </c>
      <c r="AG2518" s="180">
        <v>346235.71838999999</v>
      </c>
      <c r="AH2518" s="180">
        <v>17261.240989999998</v>
      </c>
      <c r="AI2518" s="128" t="s">
        <v>46</v>
      </c>
      <c r="AJ2518" s="128" t="s">
        <v>46</v>
      </c>
      <c r="AK2518" s="128" t="s">
        <v>46</v>
      </c>
    </row>
    <row r="2519" spans="1:37" ht="14.75" customHeight="1" x14ac:dyDescent="0.35">
      <c r="A2519" s="8"/>
      <c r="B2519" s="129">
        <v>54585072000177</v>
      </c>
      <c r="C2519" s="125" t="s">
        <v>10465</v>
      </c>
      <c r="D2519" s="122"/>
      <c r="E2519" s="126" t="s">
        <v>10466</v>
      </c>
      <c r="F2519" s="126" t="s">
        <v>114</v>
      </c>
      <c r="G2519" s="126" t="s">
        <v>4426</v>
      </c>
      <c r="H2519" s="127" t="s">
        <v>46</v>
      </c>
      <c r="I2519" s="127" t="s">
        <v>46</v>
      </c>
      <c r="J2519" s="127" t="s">
        <v>46</v>
      </c>
      <c r="K2519" s="126" t="s">
        <v>223</v>
      </c>
      <c r="L2519" s="126" t="s">
        <v>7459</v>
      </c>
      <c r="M2519" s="153">
        <v>9.0000000000000011E-3</v>
      </c>
      <c r="N2519" s="128" t="s">
        <v>7603</v>
      </c>
      <c r="O2519" s="155">
        <v>45412</v>
      </c>
      <c r="P2519" s="153">
        <v>3.7670719676000004E-2</v>
      </c>
      <c r="Q2519" s="153">
        <v>0.18642064373</v>
      </c>
      <c r="R2519" s="153">
        <v>0.17143689282999999</v>
      </c>
      <c r="S2519" s="153" t="s">
        <v>46</v>
      </c>
      <c r="T2519" s="153" t="s">
        <v>46</v>
      </c>
      <c r="U2519" s="153">
        <v>3.0879403942999999</v>
      </c>
      <c r="V2519" s="153">
        <v>1.7991024237</v>
      </c>
      <c r="W2519" s="153">
        <v>1.2875499693000001</v>
      </c>
      <c r="X2519" s="153" t="s">
        <v>46</v>
      </c>
      <c r="Y2519" s="153" t="s">
        <v>46</v>
      </c>
      <c r="Z2519" s="153">
        <v>7.168654929099999E-2</v>
      </c>
      <c r="AA2519" s="153">
        <v>7.3682081703000002E-2</v>
      </c>
      <c r="AB2519" s="178">
        <v>0.51193191608999999</v>
      </c>
      <c r="AC2519" s="177">
        <v>0.73501420763000003</v>
      </c>
      <c r="AD2519" s="153">
        <v>-6.4840276633000002E-2</v>
      </c>
      <c r="AE2519" s="153">
        <v>-6.4840276633000002E-2</v>
      </c>
      <c r="AF2519" s="181">
        <v>1.26877627</v>
      </c>
      <c r="AG2519" s="180">
        <v>392791.24705000001</v>
      </c>
      <c r="AH2519" s="180">
        <v>-40345.967770000003</v>
      </c>
      <c r="AI2519" s="128" t="s">
        <v>46</v>
      </c>
      <c r="AJ2519" s="128" t="s">
        <v>46</v>
      </c>
      <c r="AK2519" s="128" t="s">
        <v>46</v>
      </c>
    </row>
    <row r="2520" spans="1:37" ht="14.75" customHeight="1" x14ac:dyDescent="0.35">
      <c r="A2520" s="8"/>
      <c r="B2520" s="129">
        <v>45521716000172</v>
      </c>
      <c r="C2520" s="125" t="s">
        <v>10467</v>
      </c>
      <c r="D2520" s="122"/>
      <c r="E2520" s="126" t="s">
        <v>10466</v>
      </c>
      <c r="F2520" s="126" t="s">
        <v>114</v>
      </c>
      <c r="G2520" s="126" t="s">
        <v>4426</v>
      </c>
      <c r="H2520" s="127">
        <v>5000</v>
      </c>
      <c r="I2520" s="127">
        <v>5000</v>
      </c>
      <c r="J2520" s="127">
        <v>5000</v>
      </c>
      <c r="K2520" s="126" t="s">
        <v>8197</v>
      </c>
      <c r="L2520" s="126" t="s">
        <v>214</v>
      </c>
      <c r="M2520" s="153">
        <v>0.02</v>
      </c>
      <c r="N2520" s="128" t="s">
        <v>3553</v>
      </c>
      <c r="O2520" s="155">
        <v>44865</v>
      </c>
      <c r="P2520" s="153">
        <v>8.6914945618000006E-2</v>
      </c>
      <c r="Q2520" s="153">
        <v>0.40532893989000002</v>
      </c>
      <c r="R2520" s="153">
        <v>0.55409179008999998</v>
      </c>
      <c r="S2520" s="153">
        <v>0.68374750301999998</v>
      </c>
      <c r="T2520" s="153" t="s">
        <v>46</v>
      </c>
      <c r="U2520" s="153">
        <v>7.1245830648000004</v>
      </c>
      <c r="V2520" s="153">
        <v>3.9117356509000003</v>
      </c>
      <c r="W2520" s="153">
        <v>4.1614197245</v>
      </c>
      <c r="X2520" s="153">
        <v>2.6467883727999997</v>
      </c>
      <c r="Y2520" s="153" t="s">
        <v>46</v>
      </c>
      <c r="Z2520" s="153">
        <v>0.15981957395000002</v>
      </c>
      <c r="AA2520" s="153">
        <v>0.160713737</v>
      </c>
      <c r="AB2520" s="178">
        <v>2.4350734934</v>
      </c>
      <c r="AC2520" s="177">
        <v>0.95978871796999998</v>
      </c>
      <c r="AD2520" s="153">
        <v>-6.4738824974000006E-2</v>
      </c>
      <c r="AE2520" s="153">
        <v>-0.13816677546</v>
      </c>
      <c r="AF2520" s="181">
        <v>2.0655060999999999</v>
      </c>
      <c r="AG2520" s="180">
        <v>152954.37286999999</v>
      </c>
      <c r="AH2520" s="180">
        <v>23957.029790000001</v>
      </c>
      <c r="AI2520" s="128" t="s">
        <v>46</v>
      </c>
      <c r="AJ2520" s="128" t="s">
        <v>46</v>
      </c>
      <c r="AK2520" s="128" t="s">
        <v>46</v>
      </c>
    </row>
    <row r="2521" spans="1:37" ht="14.75" customHeight="1" x14ac:dyDescent="0.35">
      <c r="A2521" s="8"/>
      <c r="B2521" s="129">
        <v>41409761000189</v>
      </c>
      <c r="C2521" s="125" t="s">
        <v>10468</v>
      </c>
      <c r="D2521" s="122"/>
      <c r="E2521" s="126" t="s">
        <v>10466</v>
      </c>
      <c r="F2521" s="126" t="s">
        <v>114</v>
      </c>
      <c r="G2521" s="126" t="s">
        <v>4426</v>
      </c>
      <c r="H2521" s="127">
        <v>5000</v>
      </c>
      <c r="I2521" s="127">
        <v>5000</v>
      </c>
      <c r="J2521" s="127">
        <v>5000</v>
      </c>
      <c r="K2521" s="126" t="s">
        <v>8197</v>
      </c>
      <c r="L2521" s="126" t="s">
        <v>214</v>
      </c>
      <c r="M2521" s="153">
        <v>0.02</v>
      </c>
      <c r="N2521" s="128" t="s">
        <v>10469</v>
      </c>
      <c r="O2521" s="155">
        <v>44305</v>
      </c>
      <c r="P2521" s="153">
        <v>8.677320957399999E-2</v>
      </c>
      <c r="Q2521" s="153">
        <v>0.40489862631999995</v>
      </c>
      <c r="R2521" s="153">
        <v>0.55396073614999997</v>
      </c>
      <c r="S2521" s="153">
        <v>0.69411943477999993</v>
      </c>
      <c r="T2521" s="153">
        <v>1.1697738203000001</v>
      </c>
      <c r="U2521" s="153">
        <v>7.1129646922999994</v>
      </c>
      <c r="V2521" s="153">
        <v>3.9075827944000001</v>
      </c>
      <c r="W2521" s="153">
        <v>4.1604354643999999</v>
      </c>
      <c r="X2521" s="153">
        <v>2.6869381478000003</v>
      </c>
      <c r="Y2521" s="153">
        <v>2.7366871798000001</v>
      </c>
      <c r="Z2521" s="153">
        <v>0.15941417115000001</v>
      </c>
      <c r="AA2521" s="153">
        <v>0.15777822123999999</v>
      </c>
      <c r="AB2521" s="178">
        <v>2.4400796317000002</v>
      </c>
      <c r="AC2521" s="177">
        <v>0.75182977477000001</v>
      </c>
      <c r="AD2521" s="153">
        <v>-6.4773289972999998E-2</v>
      </c>
      <c r="AE2521" s="153">
        <v>-0.13725808999</v>
      </c>
      <c r="AF2521" s="181">
        <v>2.5129269999999999</v>
      </c>
      <c r="AG2521" s="180">
        <v>2047919.3829999999</v>
      </c>
      <c r="AH2521" s="180">
        <v>155679.17614</v>
      </c>
      <c r="AI2521" s="128" t="s">
        <v>46</v>
      </c>
      <c r="AJ2521" s="128" t="s">
        <v>46</v>
      </c>
      <c r="AK2521" s="128" t="s">
        <v>46</v>
      </c>
    </row>
    <row r="2522" spans="1:37" ht="14.75" customHeight="1" x14ac:dyDescent="0.35">
      <c r="A2522" s="8"/>
      <c r="B2522" s="129">
        <v>41423887000108</v>
      </c>
      <c r="C2522" s="125" t="s">
        <v>10470</v>
      </c>
      <c r="D2522" s="122"/>
      <c r="E2522" s="126" t="s">
        <v>10466</v>
      </c>
      <c r="F2522" s="126" t="s">
        <v>114</v>
      </c>
      <c r="G2522" s="126" t="s">
        <v>4426</v>
      </c>
      <c r="H2522" s="127">
        <v>5000</v>
      </c>
      <c r="I2522" s="127">
        <v>5000</v>
      </c>
      <c r="J2522" s="127">
        <v>5000</v>
      </c>
      <c r="K2522" s="126" t="s">
        <v>8197</v>
      </c>
      <c r="L2522" s="126" t="s">
        <v>214</v>
      </c>
      <c r="M2522" s="153">
        <v>0.02</v>
      </c>
      <c r="N2522" s="128" t="s">
        <v>46</v>
      </c>
      <c r="O2522" s="155">
        <v>44305</v>
      </c>
      <c r="P2522" s="153">
        <v>7.8149483887000007E-2</v>
      </c>
      <c r="Q2522" s="153">
        <v>0.23103486895</v>
      </c>
      <c r="R2522" s="153">
        <v>0.54125126596999995</v>
      </c>
      <c r="S2522" s="153">
        <v>0.755724807</v>
      </c>
      <c r="T2522" s="153">
        <v>1.0056030200999999</v>
      </c>
      <c r="U2522" s="153">
        <v>6.4060615290999996</v>
      </c>
      <c r="V2522" s="153">
        <v>2.2296639705000003</v>
      </c>
      <c r="W2522" s="153">
        <v>4.0649829763999996</v>
      </c>
      <c r="X2522" s="153">
        <v>2.9254127047999998</v>
      </c>
      <c r="Y2522" s="153">
        <v>2.3526094064</v>
      </c>
      <c r="Z2522" s="153">
        <v>0.19314826246</v>
      </c>
      <c r="AA2522" s="153">
        <v>0.18245119971000001</v>
      </c>
      <c r="AB2522" s="178">
        <v>2.0006382977000001</v>
      </c>
      <c r="AC2522" s="177">
        <v>0.40441028564999998</v>
      </c>
      <c r="AD2522" s="153">
        <v>-0.1278454403</v>
      </c>
      <c r="AE2522" s="153">
        <v>-0.17246287186000001</v>
      </c>
      <c r="AF2522" s="181">
        <v>2.0565750999999999</v>
      </c>
      <c r="AG2522" s="180">
        <v>145252.01003999999</v>
      </c>
      <c r="AH2522" s="180">
        <v>57669.498529999997</v>
      </c>
      <c r="AI2522" s="128" t="s">
        <v>46</v>
      </c>
      <c r="AJ2522" s="128" t="s">
        <v>46</v>
      </c>
      <c r="AK2522" s="128" t="s">
        <v>46</v>
      </c>
    </row>
    <row r="2523" spans="1:37" ht="14.75" customHeight="1" x14ac:dyDescent="0.35">
      <c r="A2523" s="8"/>
      <c r="B2523" s="129">
        <v>40920980000165</v>
      </c>
      <c r="C2523" s="125" t="s">
        <v>10471</v>
      </c>
      <c r="D2523" s="122"/>
      <c r="E2523" s="126" t="s">
        <v>7587</v>
      </c>
      <c r="F2523" s="126" t="s">
        <v>114</v>
      </c>
      <c r="G2523" s="126" t="s">
        <v>115</v>
      </c>
      <c r="H2523" s="127">
        <v>50000</v>
      </c>
      <c r="I2523" s="127">
        <v>50000</v>
      </c>
      <c r="J2523" s="127">
        <v>50000</v>
      </c>
      <c r="K2523" s="126" t="s">
        <v>7484</v>
      </c>
      <c r="L2523" s="126" t="s">
        <v>7485</v>
      </c>
      <c r="M2523" s="153">
        <v>1.4999999999999999E-2</v>
      </c>
      <c r="N2523" s="128" t="s">
        <v>46</v>
      </c>
      <c r="O2523" s="155">
        <v>44292</v>
      </c>
      <c r="P2523" s="153">
        <v>3.6966879781000002E-2</v>
      </c>
      <c r="Q2523" s="153">
        <v>0.32601339414999997</v>
      </c>
      <c r="R2523" s="153">
        <v>0.22534509159999999</v>
      </c>
      <c r="S2523" s="153">
        <v>0.34315214606</v>
      </c>
      <c r="T2523" s="153">
        <v>0.43262117365000002</v>
      </c>
      <c r="U2523" s="153">
        <v>3.0302453021999995</v>
      </c>
      <c r="V2523" s="153">
        <v>3.1462797029000003</v>
      </c>
      <c r="W2523" s="153">
        <v>1.6924190644999999</v>
      </c>
      <c r="X2523" s="153">
        <v>1.3283428551000001</v>
      </c>
      <c r="Y2523" s="153">
        <v>1.0121177265000001</v>
      </c>
      <c r="Z2523" s="153">
        <v>0.13270028494</v>
      </c>
      <c r="AA2523" s="153">
        <v>0.13069824129000002</v>
      </c>
      <c r="AB2523" s="178">
        <v>0.68782841853999999</v>
      </c>
      <c r="AC2523" s="177">
        <v>-0.1628541895</v>
      </c>
      <c r="AD2523" s="153">
        <v>-8.8086817659999997E-2</v>
      </c>
      <c r="AE2523" s="153">
        <v>-0.19756018045000001</v>
      </c>
      <c r="AF2523" s="181">
        <v>1.41189838</v>
      </c>
      <c r="AG2523" s="180">
        <v>149394.61197999999</v>
      </c>
      <c r="AH2523" s="180">
        <v>-657.39727999000002</v>
      </c>
      <c r="AI2523" s="128" t="s">
        <v>46</v>
      </c>
      <c r="AJ2523" s="128" t="s">
        <v>46</v>
      </c>
      <c r="AK2523" s="128" t="s">
        <v>46</v>
      </c>
    </row>
    <row r="2524" spans="1:37" ht="14.75" customHeight="1" x14ac:dyDescent="0.35">
      <c r="A2524" s="8"/>
      <c r="B2524" s="129">
        <v>40921061000106</v>
      </c>
      <c r="C2524" s="125" t="s">
        <v>10472</v>
      </c>
      <c r="D2524" s="122"/>
      <c r="E2524" s="126" t="s">
        <v>7587</v>
      </c>
      <c r="F2524" s="126" t="s">
        <v>114</v>
      </c>
      <c r="G2524" s="126" t="s">
        <v>115</v>
      </c>
      <c r="H2524" s="127">
        <v>1</v>
      </c>
      <c r="I2524" s="127">
        <v>1</v>
      </c>
      <c r="J2524" s="127">
        <v>1</v>
      </c>
      <c r="K2524" s="126" t="s">
        <v>7484</v>
      </c>
      <c r="L2524" s="126" t="s">
        <v>7485</v>
      </c>
      <c r="M2524" s="153">
        <v>5.0000000000000001E-3</v>
      </c>
      <c r="N2524" s="128" t="s">
        <v>46</v>
      </c>
      <c r="O2524" s="155">
        <v>44292</v>
      </c>
      <c r="P2524" s="153">
        <v>3.8686355736000003E-2</v>
      </c>
      <c r="Q2524" s="153">
        <v>0.34333336328999997</v>
      </c>
      <c r="R2524" s="153">
        <v>0.24568283590000001</v>
      </c>
      <c r="S2524" s="153">
        <v>0.38582814339000004</v>
      </c>
      <c r="T2524" s="153">
        <v>0.49666347473</v>
      </c>
      <c r="U2524" s="153">
        <v>3.1711940098999998</v>
      </c>
      <c r="V2524" s="153">
        <v>3.3134307106000001</v>
      </c>
      <c r="W2524" s="153">
        <v>1.8451625119999999</v>
      </c>
      <c r="X2524" s="153">
        <v>1.4935417523999999</v>
      </c>
      <c r="Y2524" s="153">
        <v>1.1619447624999999</v>
      </c>
      <c r="Z2524" s="153">
        <v>0.13363853629</v>
      </c>
      <c r="AA2524" s="153">
        <v>0.13216729701999999</v>
      </c>
      <c r="AB2524" s="178">
        <v>0.82006407810000004</v>
      </c>
      <c r="AC2524" s="177">
        <v>-4.9177087059999999E-2</v>
      </c>
      <c r="AD2524" s="153">
        <v>-8.5512706439000011E-2</v>
      </c>
      <c r="AE2524" s="153">
        <v>-0.1928231698</v>
      </c>
      <c r="AF2524" s="181">
        <v>1.50849213</v>
      </c>
      <c r="AG2524" s="180">
        <v>904288.03563000006</v>
      </c>
      <c r="AH2524" s="180">
        <v>47046.802000000003</v>
      </c>
      <c r="AI2524" s="128" t="s">
        <v>46</v>
      </c>
      <c r="AJ2524" s="128" t="s">
        <v>46</v>
      </c>
      <c r="AK2524" s="128" t="s">
        <v>46</v>
      </c>
    </row>
    <row r="2525" spans="1:37" ht="14.75" customHeight="1" x14ac:dyDescent="0.35">
      <c r="A2525" s="8"/>
      <c r="B2525" s="129">
        <v>46539506000174</v>
      </c>
      <c r="C2525" s="125" t="s">
        <v>10473</v>
      </c>
      <c r="D2525" s="122"/>
      <c r="E2525" s="126" t="s">
        <v>8661</v>
      </c>
      <c r="F2525" s="126" t="s">
        <v>163</v>
      </c>
      <c r="G2525" s="126" t="s">
        <v>3566</v>
      </c>
      <c r="H2525" s="127">
        <v>0</v>
      </c>
      <c r="I2525" s="127">
        <v>100</v>
      </c>
      <c r="J2525" s="127">
        <v>100</v>
      </c>
      <c r="K2525" s="126" t="s">
        <v>215</v>
      </c>
      <c r="L2525" s="126" t="s">
        <v>216</v>
      </c>
      <c r="M2525" s="153">
        <v>6.0000000000000001E-3</v>
      </c>
      <c r="N2525" s="128" t="s">
        <v>46</v>
      </c>
      <c r="O2525" s="155">
        <v>44747</v>
      </c>
      <c r="P2525" s="153">
        <v>1.3342367709E-2</v>
      </c>
      <c r="Q2525" s="153">
        <v>0.10541216479999999</v>
      </c>
      <c r="R2525" s="153">
        <v>0.13421895059</v>
      </c>
      <c r="S2525" s="153">
        <v>0.26326017067999996</v>
      </c>
      <c r="T2525" s="153">
        <v>0.43605044980000002</v>
      </c>
      <c r="U2525" s="153">
        <v>1.0936992060999999</v>
      </c>
      <c r="V2525" s="153">
        <v>1.0173083698000001</v>
      </c>
      <c r="W2525" s="153">
        <v>1.0080304353</v>
      </c>
      <c r="X2525" s="153">
        <v>1.0190808092999999</v>
      </c>
      <c r="Y2525" s="153">
        <v>1.0201405218999999</v>
      </c>
      <c r="Z2525" s="153">
        <v>1.5530923340999999E-3</v>
      </c>
      <c r="AA2525" s="153">
        <v>2.4069014898999998E-3</v>
      </c>
      <c r="AB2525" s="178">
        <v>0.74564179394999996</v>
      </c>
      <c r="AC2525" s="177">
        <v>0.49387436887000002</v>
      </c>
      <c r="AD2525" s="153">
        <v>0</v>
      </c>
      <c r="AE2525" s="153">
        <v>-1.9963829865999997E-3</v>
      </c>
      <c r="AF2525" s="181">
        <v>1.4778882</v>
      </c>
      <c r="AG2525" s="180">
        <v>196828.02963999999</v>
      </c>
      <c r="AH2525" s="180">
        <v>58182.55818</v>
      </c>
      <c r="AI2525" s="128" t="s">
        <v>46</v>
      </c>
      <c r="AJ2525" s="128" t="s">
        <v>46</v>
      </c>
      <c r="AK2525" s="128" t="s">
        <v>46</v>
      </c>
    </row>
    <row r="2526" spans="1:37" ht="14.75" customHeight="1" x14ac:dyDescent="0.35">
      <c r="A2526" s="8"/>
      <c r="B2526" s="129">
        <v>15636949000150</v>
      </c>
      <c r="C2526" s="125" t="s">
        <v>10474</v>
      </c>
      <c r="D2526" s="122" t="s">
        <v>3393</v>
      </c>
      <c r="E2526" s="126" t="s">
        <v>2793</v>
      </c>
      <c r="F2526" s="126" t="s">
        <v>163</v>
      </c>
      <c r="G2526" s="126" t="s">
        <v>3547</v>
      </c>
      <c r="H2526" s="127">
        <v>500000</v>
      </c>
      <c r="I2526" s="127">
        <v>0</v>
      </c>
      <c r="J2526" s="127">
        <v>10</v>
      </c>
      <c r="K2526" s="126" t="s">
        <v>224</v>
      </c>
      <c r="L2526" s="126" t="s">
        <v>3378</v>
      </c>
      <c r="M2526" s="153">
        <v>4.3E-3</v>
      </c>
      <c r="N2526" s="128" t="s">
        <v>46</v>
      </c>
      <c r="O2526" s="155">
        <v>41152</v>
      </c>
      <c r="P2526" s="153">
        <v>1.2429505969E-2</v>
      </c>
      <c r="Q2526" s="153">
        <v>0.10448193326000001</v>
      </c>
      <c r="R2526" s="153">
        <v>0.12952162475000001</v>
      </c>
      <c r="S2526" s="153">
        <v>0.26627776399999997</v>
      </c>
      <c r="T2526" s="153">
        <v>0.42339886514000002</v>
      </c>
      <c r="U2526" s="153">
        <v>1.0188701965</v>
      </c>
      <c r="V2526" s="153">
        <v>1.0083309209</v>
      </c>
      <c r="W2526" s="153">
        <v>0.97275190435000003</v>
      </c>
      <c r="X2526" s="153">
        <v>1.0307619210000001</v>
      </c>
      <c r="Y2526" s="153">
        <v>0.99054212531999997</v>
      </c>
      <c r="Z2526" s="153">
        <v>1.6505485607E-3</v>
      </c>
      <c r="AA2526" s="153">
        <v>3.9665803766000002E-3</v>
      </c>
      <c r="AB2526" s="178">
        <v>-2.5647893597999998</v>
      </c>
      <c r="AC2526" s="177">
        <v>-0.63693339964999995</v>
      </c>
      <c r="AD2526" s="153">
        <v>-1.6434023322E-5</v>
      </c>
      <c r="AE2526" s="153">
        <v>-2.1729656603999999E-2</v>
      </c>
      <c r="AF2526" s="181">
        <v>3.1921876</v>
      </c>
      <c r="AG2526" s="180">
        <v>171800.38597999999</v>
      </c>
      <c r="AH2526" s="180">
        <v>-12372.723</v>
      </c>
      <c r="AI2526" s="128" t="s">
        <v>46</v>
      </c>
      <c r="AJ2526" s="128" t="s">
        <v>46</v>
      </c>
      <c r="AK2526" s="128" t="s">
        <v>46</v>
      </c>
    </row>
    <row r="2527" spans="1:37" ht="14.75" customHeight="1" x14ac:dyDescent="0.35">
      <c r="A2527" s="8"/>
      <c r="B2527" s="129">
        <v>41922616000105</v>
      </c>
      <c r="C2527" s="125" t="s">
        <v>10475</v>
      </c>
      <c r="D2527" s="122"/>
      <c r="E2527" s="126" t="s">
        <v>10476</v>
      </c>
      <c r="F2527" s="126" t="s">
        <v>163</v>
      </c>
      <c r="G2527" s="126" t="s">
        <v>3566</v>
      </c>
      <c r="H2527" s="127">
        <v>1</v>
      </c>
      <c r="I2527" s="127">
        <v>1</v>
      </c>
      <c r="J2527" s="127">
        <v>1</v>
      </c>
      <c r="K2527" s="126" t="s">
        <v>215</v>
      </c>
      <c r="L2527" s="126" t="s">
        <v>215</v>
      </c>
      <c r="M2527" s="153">
        <v>1.9500000000000001E-3</v>
      </c>
      <c r="N2527" s="128" t="s">
        <v>46</v>
      </c>
      <c r="O2527" s="155">
        <v>44392</v>
      </c>
      <c r="P2527" s="153">
        <v>1.1349026849999999E-2</v>
      </c>
      <c r="Q2527" s="153">
        <v>9.9854861592999999E-2</v>
      </c>
      <c r="R2527" s="153">
        <v>0.12868260807000001</v>
      </c>
      <c r="S2527" s="153">
        <v>0.24943614191999999</v>
      </c>
      <c r="T2527" s="153">
        <v>0.41566594145000002</v>
      </c>
      <c r="U2527" s="153">
        <v>0.93030127242999994</v>
      </c>
      <c r="V2527" s="153">
        <v>0.96367612466999997</v>
      </c>
      <c r="W2527" s="153">
        <v>0.96645060079</v>
      </c>
      <c r="X2527" s="153">
        <v>0.96556795789999994</v>
      </c>
      <c r="Y2527" s="153">
        <v>0.97245094158000001</v>
      </c>
      <c r="Z2527" s="153">
        <v>1.1337830190000001E-3</v>
      </c>
      <c r="AA2527" s="153">
        <v>1.8894906962E-3</v>
      </c>
      <c r="AB2527" s="178">
        <v>-4.2749061414999998</v>
      </c>
      <c r="AC2527" s="177">
        <v>-1.4685417036999999</v>
      </c>
      <c r="AD2527" s="153">
        <v>0</v>
      </c>
      <c r="AE2527" s="153">
        <v>-7.5956011095E-4</v>
      </c>
      <c r="AF2527" s="181">
        <v>1.5864409799999999</v>
      </c>
      <c r="AG2527" s="180">
        <v>67886.178199999995</v>
      </c>
      <c r="AH2527" s="180">
        <v>-14798.463</v>
      </c>
      <c r="AI2527" s="128">
        <v>0</v>
      </c>
      <c r="AJ2527" s="128">
        <v>6.1354726550000007E-3</v>
      </c>
      <c r="AK2527" s="128">
        <v>0</v>
      </c>
    </row>
    <row r="2528" spans="1:37" ht="14.75" customHeight="1" x14ac:dyDescent="0.35">
      <c r="A2528" s="8"/>
      <c r="B2528" s="129">
        <v>32203189000106</v>
      </c>
      <c r="C2528" s="125" t="s">
        <v>10477</v>
      </c>
      <c r="D2528" s="122"/>
      <c r="E2528" s="126" t="s">
        <v>10478</v>
      </c>
      <c r="F2528" s="126" t="s">
        <v>163</v>
      </c>
      <c r="G2528" s="126" t="s">
        <v>3549</v>
      </c>
      <c r="H2528" s="127">
        <v>300000</v>
      </c>
      <c r="I2528" s="127">
        <v>1</v>
      </c>
      <c r="J2528" s="127">
        <v>1</v>
      </c>
      <c r="K2528" s="126" t="s">
        <v>214</v>
      </c>
      <c r="L2528" s="126" t="s">
        <v>3554</v>
      </c>
      <c r="M2528" s="153">
        <v>4.0000000000000001E-3</v>
      </c>
      <c r="N2528" s="128" t="s">
        <v>9864</v>
      </c>
      <c r="O2528" s="155">
        <v>43516</v>
      </c>
      <c r="P2528" s="153">
        <v>1.3492655051E-2</v>
      </c>
      <c r="Q2528" s="153">
        <v>0.10618887473999999</v>
      </c>
      <c r="R2528" s="153">
        <v>0.13093944220999998</v>
      </c>
      <c r="S2528" s="153">
        <v>0.28131509981000002</v>
      </c>
      <c r="T2528" s="153">
        <v>0.44014009432000001</v>
      </c>
      <c r="U2528" s="153">
        <v>1.1060185447999999</v>
      </c>
      <c r="V2528" s="153">
        <v>1.0248042174000001</v>
      </c>
      <c r="W2528" s="153">
        <v>0.98340020061</v>
      </c>
      <c r="X2528" s="153">
        <v>1.0889714872</v>
      </c>
      <c r="Y2528" s="153">
        <v>1.0297082498999999</v>
      </c>
      <c r="Z2528" s="153">
        <v>3.8614495950000001E-3</v>
      </c>
      <c r="AA2528" s="153">
        <v>6.1710987477999997E-3</v>
      </c>
      <c r="AB2528" s="178">
        <v>-0.52732424553000001</v>
      </c>
      <c r="AC2528" s="177">
        <v>1.1604906581000001</v>
      </c>
      <c r="AD2528" s="153">
        <v>-1.3988267475999999E-3</v>
      </c>
      <c r="AE2528" s="153">
        <v>-2.5047446883E-2</v>
      </c>
      <c r="AF2528" s="181">
        <v>182.9540198</v>
      </c>
      <c r="AG2528" s="180">
        <v>1307574.0042000001</v>
      </c>
      <c r="AH2528" s="180">
        <v>-172627.25274</v>
      </c>
      <c r="AI2528" s="128" t="s">
        <v>46</v>
      </c>
      <c r="AJ2528" s="128" t="s">
        <v>46</v>
      </c>
      <c r="AK2528" s="128" t="s">
        <v>46</v>
      </c>
    </row>
    <row r="2529" spans="1:37" ht="14.75" customHeight="1" x14ac:dyDescent="0.35">
      <c r="A2529" s="8"/>
      <c r="B2529" s="129">
        <v>48882162000127</v>
      </c>
      <c r="C2529" s="125" t="s">
        <v>10479</v>
      </c>
      <c r="D2529" s="122"/>
      <c r="E2529" s="126" t="s">
        <v>10478</v>
      </c>
      <c r="F2529" s="126" t="s">
        <v>163</v>
      </c>
      <c r="G2529" s="126" t="s">
        <v>5588</v>
      </c>
      <c r="H2529" s="127">
        <v>300000</v>
      </c>
      <c r="I2529" s="127">
        <v>1</v>
      </c>
      <c r="J2529" s="127">
        <v>1</v>
      </c>
      <c r="K2529" s="126" t="s">
        <v>215</v>
      </c>
      <c r="L2529" s="126" t="s">
        <v>216</v>
      </c>
      <c r="M2529" s="153">
        <v>2.5000000000000001E-3</v>
      </c>
      <c r="N2529" s="128" t="s">
        <v>46</v>
      </c>
      <c r="O2529" s="155">
        <v>45048</v>
      </c>
      <c r="P2529" s="153">
        <v>1.2444241680000001E-2</v>
      </c>
      <c r="Q2529" s="153">
        <v>0.10425666659999999</v>
      </c>
      <c r="R2529" s="153">
        <v>0.13294847693</v>
      </c>
      <c r="S2529" s="153">
        <v>0.25779625683000001</v>
      </c>
      <c r="T2529" s="153" t="s">
        <v>46</v>
      </c>
      <c r="U2529" s="153">
        <v>1.0200781107999999</v>
      </c>
      <c r="V2529" s="153">
        <v>1.0061569244999999</v>
      </c>
      <c r="W2529" s="153">
        <v>0.99848874167000001</v>
      </c>
      <c r="X2529" s="153">
        <v>0.99792998459000004</v>
      </c>
      <c r="Y2529" s="153" t="s">
        <v>46</v>
      </c>
      <c r="Z2529" s="153">
        <v>1.2683716242000002E-3</v>
      </c>
      <c r="AA2529" s="153">
        <v>1.3769783807E-3</v>
      </c>
      <c r="AB2529" s="178">
        <v>-0.19663975435</v>
      </c>
      <c r="AC2529" s="177">
        <v>0.82617981713999999</v>
      </c>
      <c r="AD2529" s="153">
        <v>0</v>
      </c>
      <c r="AE2529" s="153">
        <v>0</v>
      </c>
      <c r="AF2529" s="181">
        <v>132.94927050000001</v>
      </c>
      <c r="AG2529" s="180">
        <v>87914.691770000005</v>
      </c>
      <c r="AH2529" s="180">
        <v>-39496.581209999997</v>
      </c>
      <c r="AI2529" s="128" t="s">
        <v>46</v>
      </c>
      <c r="AJ2529" s="128" t="s">
        <v>46</v>
      </c>
      <c r="AK2529" s="128" t="s">
        <v>46</v>
      </c>
    </row>
    <row r="2530" spans="1:37" ht="14.75" customHeight="1" x14ac:dyDescent="0.35">
      <c r="A2530" s="8"/>
      <c r="B2530" s="129">
        <v>35377390000106</v>
      </c>
      <c r="C2530" s="125" t="s">
        <v>10480</v>
      </c>
      <c r="D2530" s="122"/>
      <c r="E2530" s="126" t="s">
        <v>10478</v>
      </c>
      <c r="F2530" s="126" t="s">
        <v>163</v>
      </c>
      <c r="G2530" s="126" t="s">
        <v>3570</v>
      </c>
      <c r="H2530" s="127" t="s">
        <v>46</v>
      </c>
      <c r="I2530" s="127" t="s">
        <v>46</v>
      </c>
      <c r="J2530" s="127" t="s">
        <v>46</v>
      </c>
      <c r="K2530" s="126" t="s">
        <v>215</v>
      </c>
      <c r="L2530" s="126" t="s">
        <v>215</v>
      </c>
      <c r="M2530" s="153">
        <v>1.1000000000000001E-3</v>
      </c>
      <c r="N2530" s="128" t="s">
        <v>46</v>
      </c>
      <c r="O2530" s="155">
        <v>43812</v>
      </c>
      <c r="P2530" s="153">
        <v>1.2389933872000001E-2</v>
      </c>
      <c r="Q2530" s="153">
        <v>0.10490898007</v>
      </c>
      <c r="R2530" s="153">
        <v>0.13501280983</v>
      </c>
      <c r="S2530" s="153">
        <v>0.26731074835000002</v>
      </c>
      <c r="T2530" s="153">
        <v>0.44505629528999996</v>
      </c>
      <c r="U2530" s="153">
        <v>1.0156263966999999</v>
      </c>
      <c r="V2530" s="153">
        <v>1.0124522506</v>
      </c>
      <c r="W2530" s="153">
        <v>1.0139925910000001</v>
      </c>
      <c r="X2530" s="153">
        <v>1.0347606061000001</v>
      </c>
      <c r="Y2530" s="153">
        <v>1.0412097077</v>
      </c>
      <c r="Z2530" s="153">
        <v>9.1920405107999989E-4</v>
      </c>
      <c r="AA2530" s="153">
        <v>2.9758880059999999E-3</v>
      </c>
      <c r="AB2530" s="178">
        <v>4.1360641771999997</v>
      </c>
      <c r="AC2530" s="177">
        <v>2.8757537343999999</v>
      </c>
      <c r="AD2530" s="153">
        <v>0</v>
      </c>
      <c r="AE2530" s="153">
        <v>-2.7596362845000002E-3</v>
      </c>
      <c r="AF2530" s="181">
        <v>1.7026561200000001</v>
      </c>
      <c r="AG2530" s="180">
        <v>7244864.3847000003</v>
      </c>
      <c r="AH2530" s="180">
        <v>-473586.315</v>
      </c>
      <c r="AI2530" s="128" t="s">
        <v>46</v>
      </c>
      <c r="AJ2530" s="128" t="s">
        <v>46</v>
      </c>
      <c r="AK2530" s="128" t="s">
        <v>46</v>
      </c>
    </row>
    <row r="2531" spans="1:37" ht="14.75" customHeight="1" x14ac:dyDescent="0.35">
      <c r="A2531" s="8"/>
      <c r="B2531" s="129">
        <v>50088190000119</v>
      </c>
      <c r="C2531" s="125" t="s">
        <v>10481</v>
      </c>
      <c r="D2531" s="122"/>
      <c r="E2531" s="126" t="s">
        <v>10478</v>
      </c>
      <c r="F2531" s="126" t="s">
        <v>163</v>
      </c>
      <c r="G2531" s="126" t="s">
        <v>3570</v>
      </c>
      <c r="H2531" s="127" t="s">
        <v>46</v>
      </c>
      <c r="I2531" s="127" t="s">
        <v>46</v>
      </c>
      <c r="J2531" s="127" t="s">
        <v>46</v>
      </c>
      <c r="K2531" s="126" t="s">
        <v>215</v>
      </c>
      <c r="L2531" s="126" t="s">
        <v>215</v>
      </c>
      <c r="M2531" s="153">
        <v>1.9E-3</v>
      </c>
      <c r="N2531" s="128" t="s">
        <v>46</v>
      </c>
      <c r="O2531" s="155">
        <v>45016</v>
      </c>
      <c r="P2531" s="153">
        <v>1.2201708795999999E-2</v>
      </c>
      <c r="Q2531" s="153">
        <v>0.10318629872000001</v>
      </c>
      <c r="R2531" s="153">
        <v>0.13266643820000001</v>
      </c>
      <c r="S2531" s="153">
        <v>0.26214110700999999</v>
      </c>
      <c r="T2531" s="153" t="s">
        <v>46</v>
      </c>
      <c r="U2531" s="153">
        <v>1.0001972299000002</v>
      </c>
      <c r="V2531" s="153">
        <v>0.99582705229000001</v>
      </c>
      <c r="W2531" s="153">
        <v>0.99637053388999997</v>
      </c>
      <c r="X2531" s="153">
        <v>1.0147489109000001</v>
      </c>
      <c r="Y2531" s="153" t="s">
        <v>46</v>
      </c>
      <c r="Z2531" s="153">
        <v>9.1722837030000005E-4</v>
      </c>
      <c r="AA2531" s="153">
        <v>2.4551407873000001E-3</v>
      </c>
      <c r="AB2531" s="178">
        <v>-1.0717183723999999</v>
      </c>
      <c r="AC2531" s="177">
        <v>1.0128627425000001</v>
      </c>
      <c r="AD2531" s="153">
        <v>0</v>
      </c>
      <c r="AE2531" s="153">
        <v>-1.8238776721E-3</v>
      </c>
      <c r="AF2531" s="181">
        <v>1.3474815099999999</v>
      </c>
      <c r="AG2531" s="180">
        <v>1827861.0284</v>
      </c>
      <c r="AH2531" s="180">
        <v>-128073.33182000001</v>
      </c>
      <c r="AI2531" s="128" t="s">
        <v>46</v>
      </c>
      <c r="AJ2531" s="128" t="s">
        <v>46</v>
      </c>
      <c r="AK2531" s="128" t="s">
        <v>46</v>
      </c>
    </row>
    <row r="2532" spans="1:37" ht="14.75" customHeight="1" x14ac:dyDescent="0.35">
      <c r="A2532" s="8"/>
      <c r="B2532" s="129">
        <v>45823842000181</v>
      </c>
      <c r="C2532" s="125" t="s">
        <v>10482</v>
      </c>
      <c r="D2532" s="122"/>
      <c r="E2532" s="126" t="s">
        <v>7418</v>
      </c>
      <c r="F2532" s="126" t="s">
        <v>163</v>
      </c>
      <c r="G2532" s="126" t="s">
        <v>6822</v>
      </c>
      <c r="H2532" s="127">
        <v>100</v>
      </c>
      <c r="I2532" s="127">
        <v>100</v>
      </c>
      <c r="J2532" s="127">
        <v>100</v>
      </c>
      <c r="K2532" s="126" t="s">
        <v>215</v>
      </c>
      <c r="L2532" s="126" t="s">
        <v>215</v>
      </c>
      <c r="M2532" s="153">
        <v>1.5E-3</v>
      </c>
      <c r="N2532" s="128" t="s">
        <v>46</v>
      </c>
      <c r="O2532" s="155">
        <v>44888</v>
      </c>
      <c r="P2532" s="153">
        <v>1.1953894446999999E-2</v>
      </c>
      <c r="Q2532" s="153">
        <v>0.10231501774</v>
      </c>
      <c r="R2532" s="153">
        <v>0.13123167971000002</v>
      </c>
      <c r="S2532" s="153">
        <v>0.25393275296000001</v>
      </c>
      <c r="T2532" s="153" t="s">
        <v>46</v>
      </c>
      <c r="U2532" s="153">
        <v>0.97988341743999996</v>
      </c>
      <c r="V2532" s="153">
        <v>0.98741852142999997</v>
      </c>
      <c r="W2532" s="153">
        <v>0.98559500468999994</v>
      </c>
      <c r="X2532" s="153">
        <v>0.98297435098999997</v>
      </c>
      <c r="Y2532" s="153" t="s">
        <v>46</v>
      </c>
      <c r="Z2532" s="153">
        <v>1.0123900084E-3</v>
      </c>
      <c r="AA2532" s="153">
        <v>9.2416181897000006E-4</v>
      </c>
      <c r="AB2532" s="178">
        <v>-2.6807612999999999</v>
      </c>
      <c r="AC2532" s="177">
        <v>-4.1443742532999996</v>
      </c>
      <c r="AD2532" s="153">
        <v>0</v>
      </c>
      <c r="AE2532" s="153">
        <v>0</v>
      </c>
      <c r="AF2532" s="181">
        <v>139.53287030000001</v>
      </c>
      <c r="AG2532" s="180">
        <v>41975.886500000001</v>
      </c>
      <c r="AH2532" s="180">
        <v>-78199.506531000006</v>
      </c>
      <c r="AI2532" s="128" t="s">
        <v>46</v>
      </c>
      <c r="AJ2532" s="128" t="s">
        <v>46</v>
      </c>
      <c r="AK2532" s="128" t="s">
        <v>46</v>
      </c>
    </row>
    <row r="2533" spans="1:37" ht="14.75" customHeight="1" x14ac:dyDescent="0.35">
      <c r="A2533" s="8"/>
      <c r="B2533" s="129">
        <v>44162109000109</v>
      </c>
      <c r="C2533" s="125" t="s">
        <v>10483</v>
      </c>
      <c r="D2533" s="122"/>
      <c r="E2533" s="126" t="s">
        <v>7418</v>
      </c>
      <c r="F2533" s="126" t="s">
        <v>163</v>
      </c>
      <c r="G2533" s="126" t="s">
        <v>6822</v>
      </c>
      <c r="H2533" s="127">
        <v>100</v>
      </c>
      <c r="I2533" s="127">
        <v>100</v>
      </c>
      <c r="J2533" s="127">
        <v>100</v>
      </c>
      <c r="K2533" s="126" t="s">
        <v>215</v>
      </c>
      <c r="L2533" s="126" t="s">
        <v>215</v>
      </c>
      <c r="M2533" s="153">
        <v>2E-3</v>
      </c>
      <c r="N2533" s="128" t="s">
        <v>46</v>
      </c>
      <c r="O2533" s="155">
        <v>44771</v>
      </c>
      <c r="P2533" s="153">
        <v>1.2017511926E-2</v>
      </c>
      <c r="Q2533" s="153">
        <v>0.10237034026</v>
      </c>
      <c r="R2533" s="153">
        <v>0.13133003417</v>
      </c>
      <c r="S2533" s="153">
        <v>0.25417698138</v>
      </c>
      <c r="T2533" s="153">
        <v>0.42007352206999998</v>
      </c>
      <c r="U2533" s="153">
        <v>0.98509826294999991</v>
      </c>
      <c r="V2533" s="153">
        <v>0.98795242632000002</v>
      </c>
      <c r="W2533" s="153">
        <v>0.98633368047999992</v>
      </c>
      <c r="X2533" s="153">
        <v>0.98391975982999991</v>
      </c>
      <c r="Y2533" s="153">
        <v>0.98276248143999989</v>
      </c>
      <c r="Z2533" s="153">
        <v>1.0364255291E-3</v>
      </c>
      <c r="AA2533" s="153">
        <v>9.0732979510999999E-4</v>
      </c>
      <c r="AB2533" s="178">
        <v>-2.3900355123999999</v>
      </c>
      <c r="AC2533" s="177">
        <v>-4.0130438726</v>
      </c>
      <c r="AD2533" s="153">
        <v>0</v>
      </c>
      <c r="AE2533" s="153">
        <v>0</v>
      </c>
      <c r="AF2533" s="181">
        <v>1.4515091499999999</v>
      </c>
      <c r="AG2533" s="180">
        <v>108130.38972000001</v>
      </c>
      <c r="AH2533" s="180">
        <v>-52755.894031000003</v>
      </c>
      <c r="AI2533" s="128" t="s">
        <v>46</v>
      </c>
      <c r="AJ2533" s="128" t="s">
        <v>46</v>
      </c>
      <c r="AK2533" s="128" t="s">
        <v>46</v>
      </c>
    </row>
    <row r="2534" spans="1:37" ht="14.75" customHeight="1" x14ac:dyDescent="0.35">
      <c r="A2534" s="8"/>
      <c r="B2534" s="129">
        <v>45683352000127</v>
      </c>
      <c r="C2534" s="125" t="s">
        <v>10484</v>
      </c>
      <c r="D2534" s="122"/>
      <c r="E2534" s="126" t="s">
        <v>7418</v>
      </c>
      <c r="F2534" s="126" t="s">
        <v>163</v>
      </c>
      <c r="G2534" s="126" t="s">
        <v>6822</v>
      </c>
      <c r="H2534" s="127">
        <v>500</v>
      </c>
      <c r="I2534" s="127">
        <v>100</v>
      </c>
      <c r="J2534" s="127">
        <v>100</v>
      </c>
      <c r="K2534" s="126" t="s">
        <v>215</v>
      </c>
      <c r="L2534" s="126" t="s">
        <v>215</v>
      </c>
      <c r="M2534" s="153">
        <v>2E-3</v>
      </c>
      <c r="N2534" s="128" t="s">
        <v>46</v>
      </c>
      <c r="O2534" s="155">
        <v>44771</v>
      </c>
      <c r="P2534" s="153">
        <v>1.2017553355999999E-2</v>
      </c>
      <c r="Q2534" s="153">
        <v>0.10237859828</v>
      </c>
      <c r="R2534" s="153">
        <v>0.13128095944000001</v>
      </c>
      <c r="S2534" s="153">
        <v>0.25412577099</v>
      </c>
      <c r="T2534" s="153">
        <v>0.42001949922000004</v>
      </c>
      <c r="U2534" s="153">
        <v>0.98510165899000002</v>
      </c>
      <c r="V2534" s="153">
        <v>0.98803212247999994</v>
      </c>
      <c r="W2534" s="153">
        <v>0.98596511237000006</v>
      </c>
      <c r="X2534" s="153">
        <v>0.98372152428000004</v>
      </c>
      <c r="Y2534" s="153">
        <v>0.98263609493000004</v>
      </c>
      <c r="Z2534" s="153">
        <v>1.0435407157999999E-3</v>
      </c>
      <c r="AA2534" s="153">
        <v>9.0842113061E-4</v>
      </c>
      <c r="AB2534" s="178">
        <v>-2.4267153005000002</v>
      </c>
      <c r="AC2534" s="177">
        <v>-4.0159050975000001</v>
      </c>
      <c r="AD2534" s="153">
        <v>0</v>
      </c>
      <c r="AE2534" s="153">
        <v>0</v>
      </c>
      <c r="AF2534" s="181">
        <v>1.4514781000000001</v>
      </c>
      <c r="AG2534" s="180">
        <v>108130.38949</v>
      </c>
      <c r="AH2534" s="180">
        <v>-51879.145360000002</v>
      </c>
      <c r="AI2534" s="128" t="s">
        <v>46</v>
      </c>
      <c r="AJ2534" s="128" t="s">
        <v>46</v>
      </c>
      <c r="AK2534" s="128" t="s">
        <v>46</v>
      </c>
    </row>
    <row r="2535" spans="1:37" ht="14.75" customHeight="1" x14ac:dyDescent="0.35">
      <c r="A2535" s="8"/>
      <c r="B2535" s="129">
        <v>45688636000106</v>
      </c>
      <c r="C2535" s="125" t="s">
        <v>10485</v>
      </c>
      <c r="D2535" s="122"/>
      <c r="E2535" s="126" t="s">
        <v>7418</v>
      </c>
      <c r="F2535" s="126" t="s">
        <v>163</v>
      </c>
      <c r="G2535" s="126" t="s">
        <v>6822</v>
      </c>
      <c r="H2535" s="127">
        <v>500</v>
      </c>
      <c r="I2535" s="127">
        <v>100</v>
      </c>
      <c r="J2535" s="127">
        <v>100</v>
      </c>
      <c r="K2535" s="126" t="s">
        <v>215</v>
      </c>
      <c r="L2535" s="126" t="s">
        <v>215</v>
      </c>
      <c r="M2535" s="153">
        <v>2E-3</v>
      </c>
      <c r="N2535" s="128" t="s">
        <v>46</v>
      </c>
      <c r="O2535" s="155">
        <v>44771</v>
      </c>
      <c r="P2535" s="153">
        <v>1.2017651808000001E-2</v>
      </c>
      <c r="Q2535" s="153">
        <v>0.10237814378</v>
      </c>
      <c r="R2535" s="153">
        <v>0.13133832837000001</v>
      </c>
      <c r="S2535" s="153">
        <v>0.25418873618999999</v>
      </c>
      <c r="T2535" s="153">
        <v>0.42008664301999998</v>
      </c>
      <c r="U2535" s="153">
        <v>0.98510972934999996</v>
      </c>
      <c r="V2535" s="153">
        <v>0.98802773622000006</v>
      </c>
      <c r="W2535" s="153">
        <v>0.98639597275000002</v>
      </c>
      <c r="X2535" s="153">
        <v>0.98396526273999996</v>
      </c>
      <c r="Y2535" s="153">
        <v>0.98279317791999998</v>
      </c>
      <c r="Z2535" s="153">
        <v>1.0367648792E-3</v>
      </c>
      <c r="AA2535" s="153">
        <v>9.1030539697000009E-4</v>
      </c>
      <c r="AB2535" s="178">
        <v>-2.3771535718000001</v>
      </c>
      <c r="AC2535" s="177">
        <v>-3.9812626214</v>
      </c>
      <c r="AD2535" s="153">
        <v>0</v>
      </c>
      <c r="AE2535" s="153">
        <v>0</v>
      </c>
      <c r="AF2535" s="181">
        <v>1.45145035</v>
      </c>
      <c r="AG2535" s="180">
        <v>108130.38761999999</v>
      </c>
      <c r="AH2535" s="180">
        <v>-51878.644301</v>
      </c>
      <c r="AI2535" s="128" t="s">
        <v>46</v>
      </c>
      <c r="AJ2535" s="128" t="s">
        <v>46</v>
      </c>
      <c r="AK2535" s="128" t="s">
        <v>46</v>
      </c>
    </row>
    <row r="2536" spans="1:37" ht="14.75" customHeight="1" x14ac:dyDescent="0.35">
      <c r="A2536" s="8"/>
      <c r="B2536" s="129">
        <v>45688718000150</v>
      </c>
      <c r="C2536" s="125" t="s">
        <v>10486</v>
      </c>
      <c r="D2536" s="122"/>
      <c r="E2536" s="126" t="s">
        <v>7418</v>
      </c>
      <c r="F2536" s="126" t="s">
        <v>163</v>
      </c>
      <c r="G2536" s="126" t="s">
        <v>6822</v>
      </c>
      <c r="H2536" s="127">
        <v>500</v>
      </c>
      <c r="I2536" s="127">
        <v>100</v>
      </c>
      <c r="J2536" s="127">
        <v>100</v>
      </c>
      <c r="K2536" s="126" t="s">
        <v>215</v>
      </c>
      <c r="L2536" s="126" t="s">
        <v>215</v>
      </c>
      <c r="M2536" s="153">
        <v>2E-3</v>
      </c>
      <c r="N2536" s="128" t="s">
        <v>46</v>
      </c>
      <c r="O2536" s="155">
        <v>44771</v>
      </c>
      <c r="P2536" s="153">
        <v>1.2017653626E-2</v>
      </c>
      <c r="Q2536" s="153">
        <v>0.10237875487</v>
      </c>
      <c r="R2536" s="153">
        <v>0.13133914584</v>
      </c>
      <c r="S2536" s="153">
        <v>0.25418916459999996</v>
      </c>
      <c r="T2536" s="153">
        <v>0.42008852994000001</v>
      </c>
      <c r="U2536" s="153">
        <v>0.98510987830999996</v>
      </c>
      <c r="V2536" s="153">
        <v>0.98803363375999997</v>
      </c>
      <c r="W2536" s="153">
        <v>0.98640211222999996</v>
      </c>
      <c r="X2536" s="153">
        <v>0.98396692110000006</v>
      </c>
      <c r="Y2536" s="153">
        <v>0.98279759236999997</v>
      </c>
      <c r="Z2536" s="153">
        <v>1.0367812352E-3</v>
      </c>
      <c r="AA2536" s="153">
        <v>9.0640201325E-4</v>
      </c>
      <c r="AB2536" s="178">
        <v>-2.3758720428000002</v>
      </c>
      <c r="AC2536" s="177">
        <v>-4.0124115965999998</v>
      </c>
      <c r="AD2536" s="153">
        <v>0</v>
      </c>
      <c r="AE2536" s="153">
        <v>0</v>
      </c>
      <c r="AF2536" s="181">
        <v>1.45154866</v>
      </c>
      <c r="AG2536" s="180">
        <v>108130.39154</v>
      </c>
      <c r="AH2536" s="180">
        <v>-51878.644719999997</v>
      </c>
      <c r="AI2536" s="128" t="s">
        <v>46</v>
      </c>
      <c r="AJ2536" s="128" t="s">
        <v>46</v>
      </c>
      <c r="AK2536" s="128" t="s">
        <v>46</v>
      </c>
    </row>
    <row r="2537" spans="1:37" ht="14.75" customHeight="1" x14ac:dyDescent="0.35">
      <c r="A2537" s="8"/>
      <c r="B2537" s="129">
        <v>46328929000145</v>
      </c>
      <c r="C2537" s="125" t="s">
        <v>10487</v>
      </c>
      <c r="D2537" s="122"/>
      <c r="E2537" s="126" t="s">
        <v>7418</v>
      </c>
      <c r="F2537" s="126" t="s">
        <v>163</v>
      </c>
      <c r="G2537" s="126" t="s">
        <v>6822</v>
      </c>
      <c r="H2537" s="127">
        <v>500</v>
      </c>
      <c r="I2537" s="127">
        <v>100</v>
      </c>
      <c r="J2537" s="127">
        <v>100</v>
      </c>
      <c r="K2537" s="126" t="s">
        <v>215</v>
      </c>
      <c r="L2537" s="126" t="s">
        <v>215</v>
      </c>
      <c r="M2537" s="153">
        <v>2E-3</v>
      </c>
      <c r="N2537" s="128" t="s">
        <v>46</v>
      </c>
      <c r="O2537" s="155">
        <v>44771</v>
      </c>
      <c r="P2537" s="153">
        <v>1.2017659263E-2</v>
      </c>
      <c r="Q2537" s="153">
        <v>0.10238104312999999</v>
      </c>
      <c r="R2537" s="153">
        <v>0.1313393588</v>
      </c>
      <c r="S2537" s="153">
        <v>0.25419444453000001</v>
      </c>
      <c r="T2537" s="153">
        <v>0.42009523242000002</v>
      </c>
      <c r="U2537" s="153">
        <v>0.98511034038999989</v>
      </c>
      <c r="V2537" s="153">
        <v>0.98805571720000007</v>
      </c>
      <c r="W2537" s="153">
        <v>0.98640371165000007</v>
      </c>
      <c r="X2537" s="153">
        <v>0.98398735974999996</v>
      </c>
      <c r="Y2537" s="153">
        <v>0.98281327282999997</v>
      </c>
      <c r="Z2537" s="153">
        <v>1.0368198326E-3</v>
      </c>
      <c r="AA2537" s="153">
        <v>9.0637564724000005E-4</v>
      </c>
      <c r="AB2537" s="178">
        <v>-2.3757127583000002</v>
      </c>
      <c r="AC2537" s="177">
        <v>-4.0094160210999998</v>
      </c>
      <c r="AD2537" s="153">
        <v>0</v>
      </c>
      <c r="AE2537" s="153">
        <v>0</v>
      </c>
      <c r="AF2537" s="181">
        <v>1.4515530400000001</v>
      </c>
      <c r="AG2537" s="180">
        <v>108130.38885</v>
      </c>
      <c r="AH2537" s="180">
        <v>-51878.643260999997</v>
      </c>
      <c r="AI2537" s="128" t="s">
        <v>46</v>
      </c>
      <c r="AJ2537" s="128" t="s">
        <v>46</v>
      </c>
      <c r="AK2537" s="128" t="s">
        <v>46</v>
      </c>
    </row>
    <row r="2538" spans="1:37" ht="14.75" customHeight="1" x14ac:dyDescent="0.35">
      <c r="A2538" s="8"/>
      <c r="B2538" s="129">
        <v>57346708000116</v>
      </c>
      <c r="C2538" s="125" t="s">
        <v>10488</v>
      </c>
      <c r="D2538" s="122"/>
      <c r="E2538" s="126" t="s">
        <v>7418</v>
      </c>
      <c r="F2538" s="126" t="s">
        <v>163</v>
      </c>
      <c r="G2538" s="126" t="s">
        <v>6822</v>
      </c>
      <c r="H2538" s="127" t="s">
        <v>46</v>
      </c>
      <c r="I2538" s="127" t="s">
        <v>46</v>
      </c>
      <c r="J2538" s="127" t="s">
        <v>46</v>
      </c>
      <c r="K2538" s="126" t="s">
        <v>46</v>
      </c>
      <c r="L2538" s="126" t="s">
        <v>46</v>
      </c>
      <c r="M2538" s="153">
        <v>2.7000000000000001E-3</v>
      </c>
      <c r="N2538" s="128" t="s">
        <v>46</v>
      </c>
      <c r="O2538" s="155">
        <v>45596</v>
      </c>
      <c r="P2538" s="153">
        <v>1.206325649E-2</v>
      </c>
      <c r="Q2538" s="153">
        <v>0.10274657684999999</v>
      </c>
      <c r="R2538" s="153" t="s">
        <v>46</v>
      </c>
      <c r="S2538" s="153" t="s">
        <v>46</v>
      </c>
      <c r="T2538" s="153" t="s">
        <v>46</v>
      </c>
      <c r="U2538" s="153">
        <v>0.98884803168999991</v>
      </c>
      <c r="V2538" s="153">
        <v>0.99158339837999998</v>
      </c>
      <c r="W2538" s="153" t="s">
        <v>46</v>
      </c>
      <c r="X2538" s="153" t="s">
        <v>46</v>
      </c>
      <c r="Y2538" s="153" t="s">
        <v>46</v>
      </c>
      <c r="Z2538" s="153">
        <v>9.5727495553E-4</v>
      </c>
      <c r="AA2538" s="153">
        <v>9.5727495553E-4</v>
      </c>
      <c r="AB2538" s="178">
        <v>-3.0948403980000001</v>
      </c>
      <c r="AC2538" s="177">
        <v>-3.0948403980000001</v>
      </c>
      <c r="AD2538" s="153">
        <v>0</v>
      </c>
      <c r="AE2538" s="153">
        <v>0</v>
      </c>
      <c r="AF2538" s="181">
        <v>1.1209048100000001</v>
      </c>
      <c r="AG2538" s="180">
        <v>543751.82790999999</v>
      </c>
      <c r="AH2538" s="180">
        <v>-86853.291461999994</v>
      </c>
      <c r="AI2538" s="128" t="s">
        <v>46</v>
      </c>
      <c r="AJ2538" s="128" t="s">
        <v>46</v>
      </c>
      <c r="AK2538" s="128" t="s">
        <v>46</v>
      </c>
    </row>
    <row r="2539" spans="1:37" ht="14.75" customHeight="1" x14ac:dyDescent="0.35">
      <c r="A2539" s="8"/>
      <c r="B2539" s="129">
        <v>54891935000134</v>
      </c>
      <c r="C2539" s="125" t="s">
        <v>10489</v>
      </c>
      <c r="D2539" s="122"/>
      <c r="E2539" s="126" t="s">
        <v>7418</v>
      </c>
      <c r="F2539" s="126" t="s">
        <v>163</v>
      </c>
      <c r="G2539" s="126" t="s">
        <v>4598</v>
      </c>
      <c r="H2539" s="127">
        <v>100</v>
      </c>
      <c r="I2539" s="127">
        <v>100</v>
      </c>
      <c r="J2539" s="127">
        <v>100</v>
      </c>
      <c r="K2539" s="126" t="s">
        <v>215</v>
      </c>
      <c r="L2539" s="126" t="s">
        <v>215</v>
      </c>
      <c r="M2539" s="153">
        <v>2E-3</v>
      </c>
      <c r="N2539" s="128" t="s">
        <v>46</v>
      </c>
      <c r="O2539" s="155">
        <v>45471</v>
      </c>
      <c r="P2539" s="153">
        <v>1.2058903742999999E-2</v>
      </c>
      <c r="Q2539" s="153">
        <v>0.10294416783</v>
      </c>
      <c r="R2539" s="153">
        <v>0.1315973761</v>
      </c>
      <c r="S2539" s="153" t="s">
        <v>46</v>
      </c>
      <c r="T2539" s="153" t="s">
        <v>46</v>
      </c>
      <c r="U2539" s="153">
        <v>0.98849122875000006</v>
      </c>
      <c r="V2539" s="153">
        <v>0.99349030314000009</v>
      </c>
      <c r="W2539" s="153">
        <v>0.98834151023000005</v>
      </c>
      <c r="X2539" s="153" t="s">
        <v>46</v>
      </c>
      <c r="Y2539" s="153" t="s">
        <v>46</v>
      </c>
      <c r="Z2539" s="153">
        <v>1.0391269154E-3</v>
      </c>
      <c r="AA2539" s="153">
        <v>1.1279516270999998E-3</v>
      </c>
      <c r="AB2539" s="178">
        <v>-2.2932752914000001</v>
      </c>
      <c r="AC2539" s="177">
        <v>-2.0987128618000002</v>
      </c>
      <c r="AD2539" s="153">
        <v>0</v>
      </c>
      <c r="AE2539" s="153">
        <v>0</v>
      </c>
      <c r="AF2539" s="181">
        <v>1.1613265100000001</v>
      </c>
      <c r="AG2539" s="180">
        <v>1743391.1534</v>
      </c>
      <c r="AH2539" s="180">
        <v>507107.72581999999</v>
      </c>
      <c r="AI2539" s="128" t="s">
        <v>46</v>
      </c>
      <c r="AJ2539" s="128" t="s">
        <v>46</v>
      </c>
      <c r="AK2539" s="128" t="s">
        <v>46</v>
      </c>
    </row>
    <row r="2540" spans="1:37" ht="14.75" customHeight="1" x14ac:dyDescent="0.35">
      <c r="A2540" s="8"/>
      <c r="B2540" s="129">
        <v>46098698000120</v>
      </c>
      <c r="C2540" s="125" t="s">
        <v>10490</v>
      </c>
      <c r="D2540" s="122"/>
      <c r="E2540" s="126" t="s">
        <v>7418</v>
      </c>
      <c r="F2540" s="126" t="s">
        <v>163</v>
      </c>
      <c r="G2540" s="126" t="s">
        <v>6822</v>
      </c>
      <c r="H2540" s="127">
        <v>500</v>
      </c>
      <c r="I2540" s="127">
        <v>100</v>
      </c>
      <c r="J2540" s="127">
        <v>100</v>
      </c>
      <c r="K2540" s="126" t="s">
        <v>215</v>
      </c>
      <c r="L2540" s="126" t="s">
        <v>215</v>
      </c>
      <c r="M2540" s="153">
        <v>2E-3</v>
      </c>
      <c r="N2540" s="128" t="s">
        <v>46</v>
      </c>
      <c r="O2540" s="155">
        <v>44771</v>
      </c>
      <c r="P2540" s="153">
        <v>1.2018210426999999E-2</v>
      </c>
      <c r="Q2540" s="153">
        <v>0.10237964242</v>
      </c>
      <c r="R2540" s="153">
        <v>0.13133965329</v>
      </c>
      <c r="S2540" s="153">
        <v>0.25418402663</v>
      </c>
      <c r="T2540" s="153">
        <v>0.42008262745000002</v>
      </c>
      <c r="U2540" s="153">
        <v>0.9851555204100001</v>
      </c>
      <c r="V2540" s="153">
        <v>0.98804219923000003</v>
      </c>
      <c r="W2540" s="153">
        <v>0.98640592336999999</v>
      </c>
      <c r="X2540" s="153">
        <v>0.98394703201</v>
      </c>
      <c r="Y2540" s="153">
        <v>0.98278378349999995</v>
      </c>
      <c r="Z2540" s="153">
        <v>1.0368351313E-3</v>
      </c>
      <c r="AA2540" s="153">
        <v>9.1288583118999996E-4</v>
      </c>
      <c r="AB2540" s="178">
        <v>-2.3751580556</v>
      </c>
      <c r="AC2540" s="177">
        <v>-3.9470262485999998</v>
      </c>
      <c r="AD2540" s="153">
        <v>0</v>
      </c>
      <c r="AE2540" s="153">
        <v>0</v>
      </c>
      <c r="AF2540" s="181">
        <v>1.45143</v>
      </c>
      <c r="AG2540" s="180">
        <v>108130.39102</v>
      </c>
      <c r="AH2540" s="180">
        <v>-51870.161010999997</v>
      </c>
      <c r="AI2540" s="128" t="s">
        <v>46</v>
      </c>
      <c r="AJ2540" s="128" t="s">
        <v>46</v>
      </c>
      <c r="AK2540" s="128" t="s">
        <v>46</v>
      </c>
    </row>
    <row r="2541" spans="1:37" ht="14.75" customHeight="1" x14ac:dyDescent="0.35">
      <c r="A2541" s="8"/>
      <c r="B2541" s="129">
        <v>32319500000187</v>
      </c>
      <c r="C2541" s="125" t="s">
        <v>10491</v>
      </c>
      <c r="D2541" s="122"/>
      <c r="E2541" s="126" t="s">
        <v>7418</v>
      </c>
      <c r="F2541" s="126" t="s">
        <v>163</v>
      </c>
      <c r="G2541" s="126" t="s">
        <v>6822</v>
      </c>
      <c r="H2541" s="127">
        <v>500</v>
      </c>
      <c r="I2541" s="127">
        <v>100</v>
      </c>
      <c r="J2541" s="127">
        <v>100</v>
      </c>
      <c r="K2541" s="126" t="s">
        <v>215</v>
      </c>
      <c r="L2541" s="126" t="s">
        <v>215</v>
      </c>
      <c r="M2541" s="153">
        <v>2E-3</v>
      </c>
      <c r="N2541" s="128" t="s">
        <v>46</v>
      </c>
      <c r="O2541" s="155">
        <v>44771</v>
      </c>
      <c r="P2541" s="153">
        <v>1.2017649142E-2</v>
      </c>
      <c r="Q2541" s="153">
        <v>0.10237859322000001</v>
      </c>
      <c r="R2541" s="153">
        <v>0.13133679691</v>
      </c>
      <c r="S2541" s="153">
        <v>0.25418473689999999</v>
      </c>
      <c r="T2541" s="153">
        <v>0.42008285442999999</v>
      </c>
      <c r="U2541" s="153">
        <v>0.98510951075999997</v>
      </c>
      <c r="V2541" s="153">
        <v>0.9880320736599999</v>
      </c>
      <c r="W2541" s="153">
        <v>0.98638447094000004</v>
      </c>
      <c r="X2541" s="153">
        <v>0.98394978149000001</v>
      </c>
      <c r="Y2541" s="153">
        <v>0.98278431450000003</v>
      </c>
      <c r="Z2541" s="153">
        <v>1.0369424008000001E-3</v>
      </c>
      <c r="AA2541" s="153">
        <v>9.0661801589999994E-4</v>
      </c>
      <c r="AB2541" s="178">
        <v>-2.3788455149000001</v>
      </c>
      <c r="AC2541" s="177">
        <v>-4.0025856194999996</v>
      </c>
      <c r="AD2541" s="153">
        <v>0</v>
      </c>
      <c r="AE2541" s="153">
        <v>0</v>
      </c>
      <c r="AF2541" s="181">
        <v>1.4515710900000001</v>
      </c>
      <c r="AG2541" s="180">
        <v>108130.38941</v>
      </c>
      <c r="AH2541" s="180">
        <v>-51878.64273</v>
      </c>
      <c r="AI2541" s="128" t="s">
        <v>46</v>
      </c>
      <c r="AJ2541" s="128" t="s">
        <v>46</v>
      </c>
      <c r="AK2541" s="128" t="s">
        <v>46</v>
      </c>
    </row>
    <row r="2542" spans="1:37" ht="14.75" customHeight="1" x14ac:dyDescent="0.35">
      <c r="A2542" s="8"/>
      <c r="B2542" s="129">
        <v>46328680000178</v>
      </c>
      <c r="C2542" s="125" t="s">
        <v>10492</v>
      </c>
      <c r="D2542" s="122"/>
      <c r="E2542" s="126" t="s">
        <v>7418</v>
      </c>
      <c r="F2542" s="126" t="s">
        <v>163</v>
      </c>
      <c r="G2542" s="126" t="s">
        <v>6822</v>
      </c>
      <c r="H2542" s="127">
        <v>500</v>
      </c>
      <c r="I2542" s="127">
        <v>100</v>
      </c>
      <c r="J2542" s="127">
        <v>100</v>
      </c>
      <c r="K2542" s="126" t="s">
        <v>215</v>
      </c>
      <c r="L2542" s="126" t="s">
        <v>215</v>
      </c>
      <c r="M2542" s="153">
        <v>2E-3</v>
      </c>
      <c r="N2542" s="128" t="s">
        <v>46</v>
      </c>
      <c r="O2542" s="155">
        <v>44771</v>
      </c>
      <c r="P2542" s="153">
        <v>1.2018120284000001E-2</v>
      </c>
      <c r="Q2542" s="153">
        <v>0.10238490429000001</v>
      </c>
      <c r="R2542" s="153">
        <v>0.13134336197999999</v>
      </c>
      <c r="S2542" s="153">
        <v>0.25419823305</v>
      </c>
      <c r="T2542" s="153">
        <v>0.42009738220000004</v>
      </c>
      <c r="U2542" s="153">
        <v>0.98514813116</v>
      </c>
      <c r="V2542" s="153">
        <v>0.98809298033999993</v>
      </c>
      <c r="W2542" s="153">
        <v>0.98643377691</v>
      </c>
      <c r="X2542" s="153">
        <v>0.98400202513000001</v>
      </c>
      <c r="Y2542" s="153">
        <v>0.98281830224</v>
      </c>
      <c r="Z2542" s="153">
        <v>1.0366208522000001E-3</v>
      </c>
      <c r="AA2542" s="153">
        <v>9.0627887946E-4</v>
      </c>
      <c r="AB2542" s="178">
        <v>-2.370807423</v>
      </c>
      <c r="AC2542" s="177">
        <v>-4.0094133932</v>
      </c>
      <c r="AD2542" s="153">
        <v>0</v>
      </c>
      <c r="AE2542" s="153">
        <v>0</v>
      </c>
      <c r="AF2542" s="181">
        <v>1.45155528</v>
      </c>
      <c r="AG2542" s="180">
        <v>108130.38759</v>
      </c>
      <c r="AH2542" s="180">
        <v>-51870.143741</v>
      </c>
      <c r="AI2542" s="128" t="s">
        <v>46</v>
      </c>
      <c r="AJ2542" s="128" t="s">
        <v>46</v>
      </c>
      <c r="AK2542" s="128" t="s">
        <v>46</v>
      </c>
    </row>
    <row r="2543" spans="1:37" ht="14.75" customHeight="1" x14ac:dyDescent="0.35">
      <c r="A2543" s="8"/>
      <c r="B2543" s="129">
        <v>46328752000187</v>
      </c>
      <c r="C2543" s="125" t="s">
        <v>10493</v>
      </c>
      <c r="D2543" s="122"/>
      <c r="E2543" s="126" t="s">
        <v>7418</v>
      </c>
      <c r="F2543" s="126" t="s">
        <v>163</v>
      </c>
      <c r="G2543" s="126" t="s">
        <v>6822</v>
      </c>
      <c r="H2543" s="127">
        <v>500</v>
      </c>
      <c r="I2543" s="127">
        <v>100</v>
      </c>
      <c r="J2543" s="127">
        <v>100</v>
      </c>
      <c r="K2543" s="126" t="s">
        <v>215</v>
      </c>
      <c r="L2543" s="126" t="s">
        <v>215</v>
      </c>
      <c r="M2543" s="153">
        <v>2E-3</v>
      </c>
      <c r="N2543" s="128" t="s">
        <v>46</v>
      </c>
      <c r="O2543" s="155">
        <v>44771</v>
      </c>
      <c r="P2543" s="153">
        <v>1.2017947579999999E-2</v>
      </c>
      <c r="Q2543" s="153">
        <v>0.10238487904999999</v>
      </c>
      <c r="R2543" s="153">
        <v>0.13134540091999999</v>
      </c>
      <c r="S2543" s="153">
        <v>0.25419937731000003</v>
      </c>
      <c r="T2543" s="153">
        <v>0.42010111217000001</v>
      </c>
      <c r="U2543" s="153">
        <v>0.98513397428999994</v>
      </c>
      <c r="V2543" s="153">
        <v>0.98809273680999998</v>
      </c>
      <c r="W2543" s="153">
        <v>0.98644909001000003</v>
      </c>
      <c r="X2543" s="153">
        <v>0.98400645452999991</v>
      </c>
      <c r="Y2543" s="153">
        <v>0.98282702852000003</v>
      </c>
      <c r="Z2543" s="153">
        <v>1.0365067802000001E-3</v>
      </c>
      <c r="AA2543" s="153">
        <v>9.0632685148999998E-4</v>
      </c>
      <c r="AB2543" s="178">
        <v>-2.3679582273999999</v>
      </c>
      <c r="AC2543" s="177">
        <v>-4.0066918348999998</v>
      </c>
      <c r="AD2543" s="153">
        <v>0</v>
      </c>
      <c r="AE2543" s="153">
        <v>0</v>
      </c>
      <c r="AF2543" s="181">
        <v>1.45155905</v>
      </c>
      <c r="AG2543" s="180">
        <v>108130.38711</v>
      </c>
      <c r="AH2543" s="180">
        <v>-51873.283900000002</v>
      </c>
      <c r="AI2543" s="128" t="s">
        <v>46</v>
      </c>
      <c r="AJ2543" s="128" t="s">
        <v>46</v>
      </c>
      <c r="AK2543" s="128" t="s">
        <v>46</v>
      </c>
    </row>
    <row r="2544" spans="1:37" ht="14.75" customHeight="1" x14ac:dyDescent="0.35">
      <c r="A2544" s="8"/>
      <c r="B2544" s="129">
        <v>46328987000179</v>
      </c>
      <c r="C2544" s="125" t="s">
        <v>10494</v>
      </c>
      <c r="D2544" s="122"/>
      <c r="E2544" s="126" t="s">
        <v>7418</v>
      </c>
      <c r="F2544" s="126" t="s">
        <v>163</v>
      </c>
      <c r="G2544" s="126" t="s">
        <v>6822</v>
      </c>
      <c r="H2544" s="127">
        <v>500</v>
      </c>
      <c r="I2544" s="127">
        <v>100</v>
      </c>
      <c r="J2544" s="127">
        <v>100</v>
      </c>
      <c r="K2544" s="126" t="s">
        <v>215</v>
      </c>
      <c r="L2544" s="126" t="s">
        <v>215</v>
      </c>
      <c r="M2544" s="153">
        <v>2E-3</v>
      </c>
      <c r="N2544" s="128" t="s">
        <v>46</v>
      </c>
      <c r="O2544" s="155">
        <v>44771</v>
      </c>
      <c r="P2544" s="153">
        <v>1.2017649163999999E-2</v>
      </c>
      <c r="Q2544" s="153">
        <v>0.10238546405999999</v>
      </c>
      <c r="R2544" s="153">
        <v>0.13134376386999999</v>
      </c>
      <c r="S2544" s="153">
        <v>0.25419759909</v>
      </c>
      <c r="T2544" s="153">
        <v>0.42009810784000001</v>
      </c>
      <c r="U2544" s="153">
        <v>0.9851095125499999</v>
      </c>
      <c r="V2544" s="153">
        <v>0.98809838260999994</v>
      </c>
      <c r="W2544" s="153">
        <v>0.98643679524999994</v>
      </c>
      <c r="X2544" s="153">
        <v>0.98399957105000002</v>
      </c>
      <c r="Y2544" s="153">
        <v>0.98281999987000002</v>
      </c>
      <c r="Z2544" s="153">
        <v>1.0366116143E-3</v>
      </c>
      <c r="AA2544" s="153">
        <v>9.0634731005999997E-4</v>
      </c>
      <c r="AB2544" s="178">
        <v>-2.3704032776999999</v>
      </c>
      <c r="AC2544" s="177">
        <v>-4.0066715100000003</v>
      </c>
      <c r="AD2544" s="153">
        <v>0</v>
      </c>
      <c r="AE2544" s="153">
        <v>0</v>
      </c>
      <c r="AF2544" s="181">
        <v>1.45156014</v>
      </c>
      <c r="AG2544" s="180">
        <v>108130.38755</v>
      </c>
      <c r="AH2544" s="180">
        <v>-51878.731610000003</v>
      </c>
      <c r="AI2544" s="128" t="s">
        <v>46</v>
      </c>
      <c r="AJ2544" s="128" t="s">
        <v>46</v>
      </c>
      <c r="AK2544" s="128" t="s">
        <v>46</v>
      </c>
    </row>
    <row r="2545" spans="1:37" ht="14.75" customHeight="1" x14ac:dyDescent="0.35">
      <c r="A2545" s="8"/>
      <c r="B2545" s="129">
        <v>11046179000134</v>
      </c>
      <c r="C2545" s="125" t="s">
        <v>10495</v>
      </c>
      <c r="D2545" s="122" t="s">
        <v>3393</v>
      </c>
      <c r="E2545" s="126" t="s">
        <v>10478</v>
      </c>
      <c r="F2545" s="126" t="s">
        <v>163</v>
      </c>
      <c r="G2545" s="126" t="s">
        <v>3570</v>
      </c>
      <c r="H2545" s="127">
        <v>5000</v>
      </c>
      <c r="I2545" s="127">
        <v>1000</v>
      </c>
      <c r="J2545" s="127">
        <v>1000</v>
      </c>
      <c r="K2545" s="126" t="s">
        <v>7615</v>
      </c>
      <c r="L2545" s="126" t="s">
        <v>220</v>
      </c>
      <c r="M2545" s="153">
        <v>5.0000000000000001E-3</v>
      </c>
      <c r="N2545" s="128" t="s">
        <v>46</v>
      </c>
      <c r="O2545" s="155">
        <v>40120</v>
      </c>
      <c r="P2545" s="153">
        <v>1.2494693001E-2</v>
      </c>
      <c r="Q2545" s="153">
        <v>0.10578993749</v>
      </c>
      <c r="R2545" s="153">
        <v>0.13401032204999999</v>
      </c>
      <c r="S2545" s="153">
        <v>0.27664136014000001</v>
      </c>
      <c r="T2545" s="153">
        <v>0.44050664496999997</v>
      </c>
      <c r="U2545" s="153">
        <v>1.0242137012999999</v>
      </c>
      <c r="V2545" s="153">
        <v>1.0209541665000001</v>
      </c>
      <c r="W2545" s="153">
        <v>1.0064635633999999</v>
      </c>
      <c r="X2545" s="153">
        <v>1.0708794288000001</v>
      </c>
      <c r="Y2545" s="153">
        <v>1.0305657956000001</v>
      </c>
      <c r="Z2545" s="153">
        <v>1.5339302329999999E-3</v>
      </c>
      <c r="AA2545" s="153">
        <v>6.1835693857999995E-3</v>
      </c>
      <c r="AB2545" s="178">
        <v>0.62935100882999995</v>
      </c>
      <c r="AC2545" s="177">
        <v>0.77859605995000003</v>
      </c>
      <c r="AD2545" s="153">
        <v>-3.7467386618000004E-5</v>
      </c>
      <c r="AE2545" s="153">
        <v>-4.5965242752E-2</v>
      </c>
      <c r="AF2545" s="181">
        <v>4.6401247699999999</v>
      </c>
      <c r="AG2545" s="180">
        <v>2198227.0336000002</v>
      </c>
      <c r="AH2545" s="180">
        <v>-444451.06199000002</v>
      </c>
      <c r="AI2545" s="128" t="s">
        <v>46</v>
      </c>
      <c r="AJ2545" s="128" t="s">
        <v>46</v>
      </c>
      <c r="AK2545" s="128" t="s">
        <v>46</v>
      </c>
    </row>
    <row r="2546" spans="1:37" ht="14.75" customHeight="1" x14ac:dyDescent="0.35">
      <c r="A2546" s="8"/>
      <c r="B2546" s="129">
        <v>4621721000170</v>
      </c>
      <c r="C2546" s="125" t="s">
        <v>10496</v>
      </c>
      <c r="D2546" s="122" t="s">
        <v>3394</v>
      </c>
      <c r="E2546" s="126" t="s">
        <v>10478</v>
      </c>
      <c r="F2546" s="126" t="s">
        <v>163</v>
      </c>
      <c r="G2546" s="126" t="s">
        <v>4397</v>
      </c>
      <c r="H2546" s="127">
        <v>5000</v>
      </c>
      <c r="I2546" s="127">
        <v>5000</v>
      </c>
      <c r="J2546" s="127">
        <v>1000</v>
      </c>
      <c r="K2546" s="126" t="s">
        <v>7601</v>
      </c>
      <c r="L2546" s="126" t="s">
        <v>214</v>
      </c>
      <c r="M2546" s="153">
        <v>7.4999999999999997E-3</v>
      </c>
      <c r="N2546" s="128" t="s">
        <v>8004</v>
      </c>
      <c r="O2546" s="155">
        <v>37137</v>
      </c>
      <c r="P2546" s="153">
        <v>1.2956443576000001E-2</v>
      </c>
      <c r="Q2546" s="153">
        <v>0.10306713219000001</v>
      </c>
      <c r="R2546" s="153">
        <v>0.12918094741</v>
      </c>
      <c r="S2546" s="153">
        <v>0.27992700218</v>
      </c>
      <c r="T2546" s="153">
        <v>0.43229790038999999</v>
      </c>
      <c r="U2546" s="153">
        <v>1.0620642724</v>
      </c>
      <c r="V2546" s="153">
        <v>0.99467700367000011</v>
      </c>
      <c r="W2546" s="153">
        <v>0.97019330049000008</v>
      </c>
      <c r="X2546" s="153">
        <v>1.0835981577</v>
      </c>
      <c r="Y2546" s="153">
        <v>1.0113614282999999</v>
      </c>
      <c r="Z2546" s="153">
        <v>3.9174927202000002E-3</v>
      </c>
      <c r="AA2546" s="153">
        <v>5.8461084284999994E-3</v>
      </c>
      <c r="AB2546" s="178">
        <v>-0.93234799656</v>
      </c>
      <c r="AC2546" s="177">
        <v>1.3842083599999999</v>
      </c>
      <c r="AD2546" s="153">
        <v>-1.2768518235E-3</v>
      </c>
      <c r="AE2546" s="153">
        <v>-3.8302694665999996E-2</v>
      </c>
      <c r="AF2546" s="181">
        <v>20252.371332999999</v>
      </c>
      <c r="AG2546" s="180">
        <v>1723532.4458999999</v>
      </c>
      <c r="AH2546" s="180">
        <v>-345287.90097000002</v>
      </c>
      <c r="AI2546" s="128" t="s">
        <v>46</v>
      </c>
      <c r="AJ2546" s="128" t="s">
        <v>46</v>
      </c>
      <c r="AK2546" s="128" t="s">
        <v>46</v>
      </c>
    </row>
    <row r="2547" spans="1:37" ht="14.75" customHeight="1" x14ac:dyDescent="0.35">
      <c r="A2547" s="8"/>
      <c r="B2547" s="129">
        <v>29813596000120</v>
      </c>
      <c r="C2547" s="125" t="s">
        <v>10497</v>
      </c>
      <c r="D2547" s="122"/>
      <c r="E2547" s="126" t="s">
        <v>10478</v>
      </c>
      <c r="F2547" s="126" t="s">
        <v>163</v>
      </c>
      <c r="G2547" s="126" t="s">
        <v>3547</v>
      </c>
      <c r="H2547" s="127">
        <v>10000</v>
      </c>
      <c r="I2547" s="127">
        <v>500</v>
      </c>
      <c r="J2547" s="127">
        <v>1000</v>
      </c>
      <c r="K2547" s="126" t="s">
        <v>220</v>
      </c>
      <c r="L2547" s="126" t="s">
        <v>268</v>
      </c>
      <c r="M2547" s="153">
        <v>5.0000000000000001E-3</v>
      </c>
      <c r="N2547" s="128" t="s">
        <v>3415</v>
      </c>
      <c r="O2547" s="155">
        <v>43382</v>
      </c>
      <c r="P2547" s="153">
        <v>1.2896794005E-2</v>
      </c>
      <c r="Q2547" s="153">
        <v>0.10384038862</v>
      </c>
      <c r="R2547" s="153">
        <v>0.13260901984000001</v>
      </c>
      <c r="S2547" s="153">
        <v>0.25430083139999998</v>
      </c>
      <c r="T2547" s="153">
        <v>0.42803116889000004</v>
      </c>
      <c r="U2547" s="153">
        <v>1.0571746839</v>
      </c>
      <c r="V2547" s="153">
        <v>1.0021395223</v>
      </c>
      <c r="W2547" s="153">
        <v>0.99593930227000005</v>
      </c>
      <c r="X2547" s="153">
        <v>0.98439918361000001</v>
      </c>
      <c r="Y2547" s="153">
        <v>1.0013794052</v>
      </c>
      <c r="Z2547" s="153">
        <v>4.6608431689000003E-3</v>
      </c>
      <c r="AA2547" s="153">
        <v>3.5788716592999995E-3</v>
      </c>
      <c r="AB2547" s="178">
        <v>-0.10399458654</v>
      </c>
      <c r="AC2547" s="177">
        <v>1.7468024755</v>
      </c>
      <c r="AD2547" s="153">
        <v>-3.7459556582999996E-3</v>
      </c>
      <c r="AE2547" s="153">
        <v>-3.7459556582999996E-3</v>
      </c>
      <c r="AF2547" s="181">
        <v>1.85180236</v>
      </c>
      <c r="AG2547" s="180">
        <v>205503.7573</v>
      </c>
      <c r="AH2547" s="180">
        <v>-85008.194919999994</v>
      </c>
      <c r="AI2547" s="128" t="s">
        <v>46</v>
      </c>
      <c r="AJ2547" s="128" t="s">
        <v>46</v>
      </c>
      <c r="AK2547" s="128" t="s">
        <v>46</v>
      </c>
    </row>
    <row r="2548" spans="1:37" ht="14.75" customHeight="1" x14ac:dyDescent="0.35">
      <c r="A2548" s="8"/>
      <c r="B2548" s="129">
        <v>55994151000102</v>
      </c>
      <c r="C2548" s="125" t="s">
        <v>10498</v>
      </c>
      <c r="D2548" s="122"/>
      <c r="E2548" s="126" t="s">
        <v>10478</v>
      </c>
      <c r="F2548" s="126" t="s">
        <v>163</v>
      </c>
      <c r="G2548" s="126" t="s">
        <v>4598</v>
      </c>
      <c r="H2548" s="127" t="s">
        <v>46</v>
      </c>
      <c r="I2548" s="127" t="s">
        <v>46</v>
      </c>
      <c r="J2548" s="127" t="s">
        <v>46</v>
      </c>
      <c r="K2548" s="126" t="s">
        <v>214</v>
      </c>
      <c r="L2548" s="126" t="s">
        <v>3554</v>
      </c>
      <c r="M2548" s="153">
        <v>8.0000000000000002E-3</v>
      </c>
      <c r="N2548" s="128" t="s">
        <v>8002</v>
      </c>
      <c r="O2548" s="155">
        <v>45525</v>
      </c>
      <c r="P2548" s="153">
        <v>1.5176295043E-2</v>
      </c>
      <c r="Q2548" s="153">
        <v>0.10828721756</v>
      </c>
      <c r="R2548" s="153">
        <v>0.11710861837</v>
      </c>
      <c r="S2548" s="153" t="s">
        <v>46</v>
      </c>
      <c r="T2548" s="153" t="s">
        <v>46</v>
      </c>
      <c r="U2548" s="153">
        <v>1.2440297106</v>
      </c>
      <c r="V2548" s="153">
        <v>1.0450548376</v>
      </c>
      <c r="W2548" s="153">
        <v>0.87952596143999995</v>
      </c>
      <c r="X2548" s="153" t="s">
        <v>46</v>
      </c>
      <c r="Y2548" s="153" t="s">
        <v>46</v>
      </c>
      <c r="Z2548" s="153">
        <v>2.1901281681000001E-2</v>
      </c>
      <c r="AA2548" s="153">
        <v>2.1657316741999999E-2</v>
      </c>
      <c r="AB2548" s="178">
        <v>-0.63950967056999997</v>
      </c>
      <c r="AC2548" s="177">
        <v>-0.69002205700999997</v>
      </c>
      <c r="AD2548" s="153">
        <v>-1.6143353069999998E-2</v>
      </c>
      <c r="AE2548" s="153">
        <v>-1.6143353069999998E-2</v>
      </c>
      <c r="AF2548" s="181">
        <v>1.1265695899999999</v>
      </c>
      <c r="AG2548" s="180">
        <v>33450.367200000001</v>
      </c>
      <c r="AH2548" s="180">
        <v>-1143.43616</v>
      </c>
      <c r="AI2548" s="128" t="s">
        <v>46</v>
      </c>
      <c r="AJ2548" s="128" t="s">
        <v>46</v>
      </c>
      <c r="AK2548" s="128" t="s">
        <v>46</v>
      </c>
    </row>
    <row r="2549" spans="1:37" ht="14.75" customHeight="1" x14ac:dyDescent="0.35">
      <c r="A2549" s="8"/>
      <c r="B2549" s="129">
        <v>45088790000147</v>
      </c>
      <c r="C2549" s="125" t="s">
        <v>10499</v>
      </c>
      <c r="D2549" s="122"/>
      <c r="E2549" s="126" t="s">
        <v>7418</v>
      </c>
      <c r="F2549" s="126" t="s">
        <v>114</v>
      </c>
      <c r="G2549" s="126" t="s">
        <v>7530</v>
      </c>
      <c r="H2549" s="127" t="s">
        <v>46</v>
      </c>
      <c r="I2549" s="127" t="s">
        <v>46</v>
      </c>
      <c r="J2549" s="127" t="s">
        <v>46</v>
      </c>
      <c r="K2549" s="126" t="s">
        <v>216</v>
      </c>
      <c r="L2549" s="126" t="s">
        <v>3378</v>
      </c>
      <c r="M2549" s="153">
        <v>2E-3</v>
      </c>
      <c r="N2549" s="128" t="s">
        <v>46</v>
      </c>
      <c r="O2549" s="155">
        <v>44726</v>
      </c>
      <c r="P2549" s="153">
        <v>0.16631564518</v>
      </c>
      <c r="Q2549" s="153">
        <v>0.63270635634000005</v>
      </c>
      <c r="R2549" s="153">
        <v>0.45133314061999996</v>
      </c>
      <c r="S2549" s="153">
        <v>0.56101961278000001</v>
      </c>
      <c r="T2549" s="153">
        <v>0.34665822892999998</v>
      </c>
      <c r="U2549" s="153">
        <v>13.633209118</v>
      </c>
      <c r="V2549" s="153">
        <v>6.1061023950000006</v>
      </c>
      <c r="W2549" s="153">
        <v>3.38966696</v>
      </c>
      <c r="X2549" s="153">
        <v>2.1717083886999999</v>
      </c>
      <c r="Y2549" s="153">
        <v>0.81100731984999996</v>
      </c>
      <c r="Z2549" s="153">
        <v>0.23296124186</v>
      </c>
      <c r="AA2549" s="153">
        <v>0.2709437844</v>
      </c>
      <c r="AB2549" s="178">
        <v>1.3512829900000001</v>
      </c>
      <c r="AC2549" s="177">
        <v>5.2588977336000001E-2</v>
      </c>
      <c r="AD2549" s="153">
        <v>-0.15479302414999999</v>
      </c>
      <c r="AE2549" s="153">
        <v>-0.40804315539999997</v>
      </c>
      <c r="AF2549" s="181">
        <v>1.37668324</v>
      </c>
      <c r="AG2549" s="180">
        <v>962041.81513</v>
      </c>
      <c r="AH2549" s="180">
        <v>-29001.613730000001</v>
      </c>
      <c r="AI2549" s="128" t="s">
        <v>46</v>
      </c>
      <c r="AJ2549" s="128" t="s">
        <v>46</v>
      </c>
      <c r="AK2549" s="128" t="s">
        <v>46</v>
      </c>
    </row>
    <row r="2550" spans="1:37" ht="14.75" customHeight="1" x14ac:dyDescent="0.35">
      <c r="A2550" s="8"/>
      <c r="B2550" s="129">
        <v>14146491000198</v>
      </c>
      <c r="C2550" s="125" t="s">
        <v>10500</v>
      </c>
      <c r="D2550" s="122" t="s">
        <v>3401</v>
      </c>
      <c r="E2550" s="126" t="s">
        <v>10478</v>
      </c>
      <c r="F2550" s="126" t="s">
        <v>163</v>
      </c>
      <c r="G2550" s="126" t="s">
        <v>3566</v>
      </c>
      <c r="H2550" s="127" t="s">
        <v>46</v>
      </c>
      <c r="I2550" s="127" t="s">
        <v>46</v>
      </c>
      <c r="J2550" s="127" t="s">
        <v>46</v>
      </c>
      <c r="K2550" s="126" t="s">
        <v>224</v>
      </c>
      <c r="L2550" s="126" t="s">
        <v>3378</v>
      </c>
      <c r="M2550" s="153">
        <v>5.5000000000000005E-3</v>
      </c>
      <c r="N2550" s="128" t="s">
        <v>46</v>
      </c>
      <c r="O2550" s="155">
        <v>40968</v>
      </c>
      <c r="P2550" s="153">
        <v>7.0026861194000005E-3</v>
      </c>
      <c r="Q2550" s="153">
        <v>7.4305968476000003E-2</v>
      </c>
      <c r="R2550" s="153">
        <v>6.8428212096000002E-2</v>
      </c>
      <c r="S2550" s="153">
        <v>0.15109338667</v>
      </c>
      <c r="T2550" s="153">
        <v>0.24328851229000001</v>
      </c>
      <c r="U2550" s="153">
        <v>0.57402347295</v>
      </c>
      <c r="V2550" s="153">
        <v>0.71710967897</v>
      </c>
      <c r="W2550" s="153">
        <v>0.51391938416000005</v>
      </c>
      <c r="X2550" s="153">
        <v>0.58488289507000002</v>
      </c>
      <c r="Y2550" s="153">
        <v>0.56917375048999996</v>
      </c>
      <c r="Z2550" s="153">
        <v>3.8927865605E-2</v>
      </c>
      <c r="AA2550" s="153">
        <v>3.5201137622999999E-2</v>
      </c>
      <c r="AB2550" s="178">
        <v>-1.4532805608999999</v>
      </c>
      <c r="AC2550" s="177">
        <v>0.12892524330999999</v>
      </c>
      <c r="AD2550" s="153">
        <v>-3.3717191256999998E-2</v>
      </c>
      <c r="AE2550" s="153">
        <v>-6.7613708534000005E-2</v>
      </c>
      <c r="AF2550" s="181">
        <v>3.6075421099999998</v>
      </c>
      <c r="AG2550" s="180">
        <v>102298.76327</v>
      </c>
      <c r="AH2550" s="180">
        <v>-50339.052860000003</v>
      </c>
      <c r="AI2550" s="128" t="s">
        <v>46</v>
      </c>
      <c r="AJ2550" s="128" t="s">
        <v>46</v>
      </c>
      <c r="AK2550" s="128" t="s">
        <v>46</v>
      </c>
    </row>
    <row r="2551" spans="1:37" ht="14.75" customHeight="1" x14ac:dyDescent="0.35">
      <c r="A2551" s="8"/>
      <c r="B2551" s="129">
        <v>33347168000127</v>
      </c>
      <c r="C2551" s="125" t="s">
        <v>10501</v>
      </c>
      <c r="D2551" s="122" t="s">
        <v>3401</v>
      </c>
      <c r="E2551" s="126" t="s">
        <v>10502</v>
      </c>
      <c r="F2551" s="126" t="s">
        <v>114</v>
      </c>
      <c r="G2551" s="126" t="s">
        <v>115</v>
      </c>
      <c r="H2551" s="127">
        <v>1000</v>
      </c>
      <c r="I2551" s="127">
        <v>500</v>
      </c>
      <c r="J2551" s="127">
        <v>500</v>
      </c>
      <c r="K2551" s="126" t="s">
        <v>214</v>
      </c>
      <c r="L2551" s="126" t="s">
        <v>3556</v>
      </c>
      <c r="M2551" s="153">
        <v>5.0000000000000001E-3</v>
      </c>
      <c r="N2551" s="128" t="s">
        <v>8785</v>
      </c>
      <c r="O2551" s="155">
        <v>43623</v>
      </c>
      <c r="P2551" s="153">
        <v>3.9057810014000001E-2</v>
      </c>
      <c r="Q2551" s="153">
        <v>0.45193568348000002</v>
      </c>
      <c r="R2551" s="153">
        <v>0.20858762120000002</v>
      </c>
      <c r="S2551" s="153">
        <v>0.32512916656000002</v>
      </c>
      <c r="T2551" s="153">
        <v>0.41668794963000005</v>
      </c>
      <c r="U2551" s="153">
        <v>3.2016428222000002</v>
      </c>
      <c r="V2551" s="153">
        <v>4.3615265307</v>
      </c>
      <c r="W2551" s="153">
        <v>1.5665647039999999</v>
      </c>
      <c r="X2551" s="153">
        <v>1.2585758542000001</v>
      </c>
      <c r="Y2551" s="153">
        <v>0.97484193086999993</v>
      </c>
      <c r="Z2551" s="153">
        <v>0.20012085036999999</v>
      </c>
      <c r="AA2551" s="153">
        <v>0.25334497385999999</v>
      </c>
      <c r="AB2551" s="178">
        <v>0.44240447242999997</v>
      </c>
      <c r="AC2551" s="177">
        <v>0.18572044029000001</v>
      </c>
      <c r="AD2551" s="153">
        <v>-0.19620560311999999</v>
      </c>
      <c r="AE2551" s="153">
        <v>-0.52306570120000007</v>
      </c>
      <c r="AF2551" s="181">
        <v>1.87389925</v>
      </c>
      <c r="AG2551" s="180">
        <v>20877.186020000001</v>
      </c>
      <c r="AH2551" s="180">
        <v>-1170.78081</v>
      </c>
      <c r="AI2551" s="128" t="s">
        <v>46</v>
      </c>
      <c r="AJ2551" s="128" t="s">
        <v>46</v>
      </c>
      <c r="AK2551" s="128" t="s">
        <v>46</v>
      </c>
    </row>
    <row r="2552" spans="1:37" ht="14.75" customHeight="1" x14ac:dyDescent="0.35">
      <c r="A2552" s="8"/>
      <c r="B2552" s="129">
        <v>26718169000175</v>
      </c>
      <c r="C2552" s="125" t="s">
        <v>10503</v>
      </c>
      <c r="D2552" s="122" t="s">
        <v>3393</v>
      </c>
      <c r="E2552" s="126" t="s">
        <v>10502</v>
      </c>
      <c r="F2552" s="126" t="s">
        <v>114</v>
      </c>
      <c r="G2552" s="126" t="s">
        <v>115</v>
      </c>
      <c r="H2552" s="127" t="s">
        <v>46</v>
      </c>
      <c r="I2552" s="127" t="s">
        <v>46</v>
      </c>
      <c r="J2552" s="127" t="s">
        <v>46</v>
      </c>
      <c r="K2552" s="126" t="s">
        <v>214</v>
      </c>
      <c r="L2552" s="126" t="s">
        <v>3556</v>
      </c>
      <c r="M2552" s="153">
        <v>0.02</v>
      </c>
      <c r="N2552" s="128" t="s">
        <v>46</v>
      </c>
      <c r="O2552" s="155">
        <v>42809</v>
      </c>
      <c r="P2552" s="153">
        <v>3.7509461372000001E-2</v>
      </c>
      <c r="Q2552" s="153">
        <v>0.43024147608000002</v>
      </c>
      <c r="R2552" s="153">
        <v>0.18526859038000001</v>
      </c>
      <c r="S2552" s="153">
        <v>0.28424279851000001</v>
      </c>
      <c r="T2552" s="153">
        <v>0.36121458486999997</v>
      </c>
      <c r="U2552" s="153">
        <v>3.0747217451000002</v>
      </c>
      <c r="V2552" s="153">
        <v>4.1521607633999995</v>
      </c>
      <c r="W2552" s="153">
        <v>1.3914307703</v>
      </c>
      <c r="X2552" s="153">
        <v>1.1003046165999999</v>
      </c>
      <c r="Y2552" s="153">
        <v>0.84506193109999994</v>
      </c>
      <c r="Z2552" s="153">
        <v>0.19950800452</v>
      </c>
      <c r="AA2552" s="153">
        <v>0.24013157869000001</v>
      </c>
      <c r="AB2552" s="178">
        <v>0.33732119087000001</v>
      </c>
      <c r="AC2552" s="177">
        <v>0.26968975059</v>
      </c>
      <c r="AD2552" s="153">
        <v>-0.1999333713</v>
      </c>
      <c r="AE2552" s="153">
        <v>-0.52708778102999998</v>
      </c>
      <c r="AF2552" s="181">
        <v>2.6803834700000002</v>
      </c>
      <c r="AG2552" s="180">
        <v>404775.16196</v>
      </c>
      <c r="AH2552" s="180">
        <v>14110.68039</v>
      </c>
      <c r="AI2552" s="128" t="s">
        <v>46</v>
      </c>
      <c r="AJ2552" s="128" t="s">
        <v>46</v>
      </c>
      <c r="AK2552" s="128" t="s">
        <v>46</v>
      </c>
    </row>
    <row r="2553" spans="1:37" ht="14.75" customHeight="1" x14ac:dyDescent="0.35">
      <c r="A2553" s="8"/>
      <c r="B2553" s="129">
        <v>7152170000130</v>
      </c>
      <c r="C2553" s="125" t="s">
        <v>10504</v>
      </c>
      <c r="D2553" s="122" t="s">
        <v>3394</v>
      </c>
      <c r="E2553" s="126" t="s">
        <v>10502</v>
      </c>
      <c r="F2553" s="126" t="s">
        <v>114</v>
      </c>
      <c r="G2553" s="126" t="s">
        <v>115</v>
      </c>
      <c r="H2553" s="127">
        <v>5000</v>
      </c>
      <c r="I2553" s="127">
        <v>1000</v>
      </c>
      <c r="J2553" s="127">
        <v>1000</v>
      </c>
      <c r="K2553" s="126" t="s">
        <v>216</v>
      </c>
      <c r="L2553" s="126" t="s">
        <v>223</v>
      </c>
      <c r="M2553" s="153">
        <v>0.02</v>
      </c>
      <c r="N2553" s="128" t="s">
        <v>3414</v>
      </c>
      <c r="O2553" s="155">
        <v>38975</v>
      </c>
      <c r="P2553" s="153">
        <v>3.7831140413000001E-2</v>
      </c>
      <c r="Q2553" s="153">
        <v>0.44259637026999998</v>
      </c>
      <c r="R2553" s="153">
        <v>0.19020287926000001</v>
      </c>
      <c r="S2553" s="153">
        <v>0.28931752730999999</v>
      </c>
      <c r="T2553" s="153">
        <v>0.36377737934000004</v>
      </c>
      <c r="U2553" s="153">
        <v>3.1010903866000001</v>
      </c>
      <c r="V2553" s="153">
        <v>4.2713949836000005</v>
      </c>
      <c r="W2553" s="153">
        <v>1.4284889752000001</v>
      </c>
      <c r="X2553" s="153">
        <v>1.119948905</v>
      </c>
      <c r="Y2553" s="153">
        <v>0.85105759164999994</v>
      </c>
      <c r="Z2553" s="153">
        <v>0.2037808901</v>
      </c>
      <c r="AA2553" s="153">
        <v>0.24338743533999999</v>
      </c>
      <c r="AB2553" s="178">
        <v>0.35670340397</v>
      </c>
      <c r="AC2553" s="177">
        <v>0.25872608131000002</v>
      </c>
      <c r="AD2553" s="153">
        <v>-0.2038407921</v>
      </c>
      <c r="AE2553" s="153">
        <v>-0.58035611981000002</v>
      </c>
      <c r="AF2553" s="181">
        <v>16.177153090000001</v>
      </c>
      <c r="AG2553" s="180">
        <v>195909.37315</v>
      </c>
      <c r="AH2553" s="180">
        <v>-1623.94506</v>
      </c>
      <c r="AI2553" s="128" t="s">
        <v>46</v>
      </c>
      <c r="AJ2553" s="128" t="s">
        <v>46</v>
      </c>
      <c r="AK2553" s="128" t="s">
        <v>46</v>
      </c>
    </row>
    <row r="2554" spans="1:37" ht="14.75" customHeight="1" x14ac:dyDescent="0.35">
      <c r="A2554" s="8"/>
      <c r="B2554" s="129">
        <v>16575255000112</v>
      </c>
      <c r="C2554" s="125" t="s">
        <v>10505</v>
      </c>
      <c r="D2554" s="122" t="s">
        <v>3401</v>
      </c>
      <c r="E2554" s="126" t="s">
        <v>10502</v>
      </c>
      <c r="F2554" s="126" t="s">
        <v>114</v>
      </c>
      <c r="G2554" s="126" t="s">
        <v>167</v>
      </c>
      <c r="H2554" s="127">
        <v>5000</v>
      </c>
      <c r="I2554" s="127">
        <v>1000</v>
      </c>
      <c r="J2554" s="127">
        <v>1000</v>
      </c>
      <c r="K2554" s="126" t="s">
        <v>216</v>
      </c>
      <c r="L2554" s="126" t="s">
        <v>223</v>
      </c>
      <c r="M2554" s="153">
        <v>0.03</v>
      </c>
      <c r="N2554" s="128" t="s">
        <v>46</v>
      </c>
      <c r="O2554" s="155">
        <v>41183</v>
      </c>
      <c r="P2554" s="153">
        <v>4.2221140232999999E-2</v>
      </c>
      <c r="Q2554" s="153">
        <v>0.42930851787000002</v>
      </c>
      <c r="R2554" s="153">
        <v>0.20138743344000001</v>
      </c>
      <c r="S2554" s="153">
        <v>0.38815302414999997</v>
      </c>
      <c r="T2554" s="153">
        <v>0.46625423318000003</v>
      </c>
      <c r="U2554" s="153">
        <v>3.4609470044999999</v>
      </c>
      <c r="V2554" s="153">
        <v>4.1431569998999995</v>
      </c>
      <c r="W2554" s="153">
        <v>1.5124888201</v>
      </c>
      <c r="X2554" s="153">
        <v>1.5025413719</v>
      </c>
      <c r="Y2554" s="153">
        <v>1.0908023073999999</v>
      </c>
      <c r="Z2554" s="153">
        <v>0.18065651752</v>
      </c>
      <c r="AA2554" s="153">
        <v>0.20384589368</v>
      </c>
      <c r="AB2554" s="178">
        <v>0.43166749697000001</v>
      </c>
      <c r="AC2554" s="177">
        <v>0.23127989131999999</v>
      </c>
      <c r="AD2554" s="153">
        <v>-0.18529743100000001</v>
      </c>
      <c r="AE2554" s="153">
        <v>-0.45226374371</v>
      </c>
      <c r="AF2554" s="181">
        <v>4.5147768399999997</v>
      </c>
      <c r="AG2554" s="180">
        <v>384907.90250999999</v>
      </c>
      <c r="AH2554" s="180">
        <v>48402.480080000001</v>
      </c>
      <c r="AI2554" s="128" t="s">
        <v>46</v>
      </c>
      <c r="AJ2554" s="128" t="s">
        <v>46</v>
      </c>
      <c r="AK2554" s="128" t="s">
        <v>46</v>
      </c>
    </row>
    <row r="2555" spans="1:37" ht="14.75" customHeight="1" x14ac:dyDescent="0.35">
      <c r="A2555" s="8"/>
      <c r="B2555" s="129">
        <v>28122142000140</v>
      </c>
      <c r="C2555" s="125" t="s">
        <v>10506</v>
      </c>
      <c r="D2555" s="122" t="s">
        <v>3394</v>
      </c>
      <c r="E2555" s="126" t="s">
        <v>10502</v>
      </c>
      <c r="F2555" s="126" t="s">
        <v>114</v>
      </c>
      <c r="G2555" s="126" t="s">
        <v>5078</v>
      </c>
      <c r="H2555" s="127">
        <v>500</v>
      </c>
      <c r="I2555" s="127">
        <v>500</v>
      </c>
      <c r="J2555" s="127">
        <v>500</v>
      </c>
      <c r="K2555" s="126" t="s">
        <v>216</v>
      </c>
      <c r="L2555" s="126" t="s">
        <v>223</v>
      </c>
      <c r="M2555" s="153">
        <v>1.4999999999999999E-2</v>
      </c>
      <c r="N2555" s="128" t="s">
        <v>7674</v>
      </c>
      <c r="O2555" s="155">
        <v>43010</v>
      </c>
      <c r="P2555" s="153">
        <v>3.9531146281999996E-2</v>
      </c>
      <c r="Q2555" s="153">
        <v>0.3341554867</v>
      </c>
      <c r="R2555" s="153">
        <v>0.16297026969</v>
      </c>
      <c r="S2555" s="153">
        <v>0.29062250893000002</v>
      </c>
      <c r="T2555" s="153">
        <v>0.38071324615999996</v>
      </c>
      <c r="U2555" s="153">
        <v>3.2404430945000002</v>
      </c>
      <c r="V2555" s="153">
        <v>3.2248571508999997</v>
      </c>
      <c r="W2555" s="153">
        <v>1.2239627204000001</v>
      </c>
      <c r="X2555" s="153">
        <v>1.1250004923000001</v>
      </c>
      <c r="Y2555" s="153">
        <v>0.8906790712999999</v>
      </c>
      <c r="Z2555" s="153">
        <v>0.16643631141000001</v>
      </c>
      <c r="AA2555" s="153">
        <v>0.23870139343999999</v>
      </c>
      <c r="AB2555" s="178">
        <v>0.24488343108999999</v>
      </c>
      <c r="AC2555" s="177">
        <v>0.22478004408999999</v>
      </c>
      <c r="AD2555" s="153">
        <v>-0.15382268485</v>
      </c>
      <c r="AE2555" s="153">
        <v>-0.49575577979999996</v>
      </c>
      <c r="AF2555" s="181">
        <v>2.3068091900000001</v>
      </c>
      <c r="AG2555" s="180">
        <v>30178.558489999999</v>
      </c>
      <c r="AH2555" s="180">
        <v>-2081.9778200000001</v>
      </c>
      <c r="AI2555" s="128" t="s">
        <v>46</v>
      </c>
      <c r="AJ2555" s="128" t="s">
        <v>46</v>
      </c>
      <c r="AK2555" s="128" t="s">
        <v>46</v>
      </c>
    </row>
    <row r="2556" spans="1:37" ht="14.75" customHeight="1" x14ac:dyDescent="0.35">
      <c r="A2556" s="8"/>
      <c r="B2556" s="129">
        <v>44642691000100</v>
      </c>
      <c r="C2556" s="125" t="s">
        <v>10507</v>
      </c>
      <c r="D2556" s="122"/>
      <c r="E2556" s="126" t="s">
        <v>10502</v>
      </c>
      <c r="F2556" s="126" t="s">
        <v>114</v>
      </c>
      <c r="G2556" s="126" t="s">
        <v>115</v>
      </c>
      <c r="H2556" s="127">
        <v>10000</v>
      </c>
      <c r="I2556" s="127">
        <v>500</v>
      </c>
      <c r="J2556" s="127">
        <v>1000</v>
      </c>
      <c r="K2556" s="126" t="s">
        <v>214</v>
      </c>
      <c r="L2556" s="126" t="s">
        <v>3556</v>
      </c>
      <c r="M2556" s="153">
        <v>0.02</v>
      </c>
      <c r="N2556" s="128" t="s">
        <v>7421</v>
      </c>
      <c r="O2556" s="155">
        <v>44683</v>
      </c>
      <c r="P2556" s="153">
        <v>8.3426884521000007E-3</v>
      </c>
      <c r="Q2556" s="153">
        <v>0.44272237940999998</v>
      </c>
      <c r="R2556" s="153">
        <v>0.16271999002000001</v>
      </c>
      <c r="S2556" s="153">
        <v>0.22453575029</v>
      </c>
      <c r="T2556" s="153">
        <v>0.27715433572999998</v>
      </c>
      <c r="U2556" s="153">
        <v>0.68386600760999994</v>
      </c>
      <c r="V2556" s="153">
        <v>4.2726110685999998</v>
      </c>
      <c r="W2556" s="153">
        <v>1.2220830341</v>
      </c>
      <c r="X2556" s="153">
        <v>0.86917847675999993</v>
      </c>
      <c r="Y2556" s="153">
        <v>0.64840288286000003</v>
      </c>
      <c r="Z2556" s="153">
        <v>0.21506508631999999</v>
      </c>
      <c r="AA2556" s="153">
        <v>0.19804126149999998</v>
      </c>
      <c r="AB2556" s="178">
        <v>0.23377914230999999</v>
      </c>
      <c r="AC2556" s="177">
        <v>-7.8181235168999996E-2</v>
      </c>
      <c r="AD2556" s="153">
        <v>-0.22343507377000002</v>
      </c>
      <c r="AE2556" s="153">
        <v>-0.28078418703000002</v>
      </c>
      <c r="AF2556" s="181">
        <v>1.33436168</v>
      </c>
      <c r="AG2556" s="180">
        <v>26206.30918</v>
      </c>
      <c r="AH2556" s="180">
        <v>-8447.7761300000002</v>
      </c>
      <c r="AI2556" s="128" t="s">
        <v>46</v>
      </c>
      <c r="AJ2556" s="128" t="s">
        <v>46</v>
      </c>
      <c r="AK2556" s="128" t="s">
        <v>46</v>
      </c>
    </row>
    <row r="2557" spans="1:37" ht="14.75" customHeight="1" x14ac:dyDescent="0.35">
      <c r="A2557" s="8"/>
      <c r="B2557" s="129">
        <v>53095152000181</v>
      </c>
      <c r="C2557" s="125" t="s">
        <v>10508</v>
      </c>
      <c r="D2557" s="122"/>
      <c r="E2557" s="126" t="s">
        <v>10502</v>
      </c>
      <c r="F2557" s="126" t="s">
        <v>163</v>
      </c>
      <c r="G2557" s="126" t="s">
        <v>3547</v>
      </c>
      <c r="H2557" s="127" t="s">
        <v>46</v>
      </c>
      <c r="I2557" s="127" t="s">
        <v>46</v>
      </c>
      <c r="J2557" s="127" t="s">
        <v>46</v>
      </c>
      <c r="K2557" s="126" t="s">
        <v>214</v>
      </c>
      <c r="L2557" s="126" t="s">
        <v>3554</v>
      </c>
      <c r="M2557" s="153">
        <v>0.01</v>
      </c>
      <c r="N2557" s="128" t="s">
        <v>46</v>
      </c>
      <c r="O2557" s="155">
        <v>45659</v>
      </c>
      <c r="P2557" s="153">
        <v>1.7948663215000001E-2</v>
      </c>
      <c r="Q2557" s="153" t="s">
        <v>46</v>
      </c>
      <c r="R2557" s="153" t="s">
        <v>46</v>
      </c>
      <c r="S2557" s="153" t="s">
        <v>46</v>
      </c>
      <c r="T2557" s="153" t="s">
        <v>46</v>
      </c>
      <c r="U2557" s="153">
        <v>1.4712859919999999</v>
      </c>
      <c r="V2557" s="153" t="s">
        <v>46</v>
      </c>
      <c r="W2557" s="153" t="s">
        <v>46</v>
      </c>
      <c r="X2557" s="153" t="s">
        <v>46</v>
      </c>
      <c r="Y2557" s="153" t="s">
        <v>46</v>
      </c>
      <c r="Z2557" s="153" t="s">
        <v>46</v>
      </c>
      <c r="AA2557" s="153">
        <v>1.0057961657E-2</v>
      </c>
      <c r="AB2557" s="178" t="s">
        <v>46</v>
      </c>
      <c r="AC2557" s="177">
        <v>3.9685534675</v>
      </c>
      <c r="AD2557" s="153">
        <v>-1.6268951724E-3</v>
      </c>
      <c r="AE2557" s="153">
        <v>-1.6268951724E-3</v>
      </c>
      <c r="AF2557" s="181">
        <v>1.1354891899999999</v>
      </c>
      <c r="AG2557" s="180">
        <v>221901.78732</v>
      </c>
      <c r="AH2557" s="180">
        <v>197760.50552000001</v>
      </c>
      <c r="AI2557" s="128" t="s">
        <v>46</v>
      </c>
      <c r="AJ2557" s="128" t="s">
        <v>46</v>
      </c>
      <c r="AK2557" s="128" t="s">
        <v>46</v>
      </c>
    </row>
    <row r="2558" spans="1:37" ht="14.75" customHeight="1" x14ac:dyDescent="0.35">
      <c r="A2558" s="8"/>
      <c r="B2558" s="129">
        <v>51488342000133</v>
      </c>
      <c r="C2558" s="125" t="s">
        <v>10509</v>
      </c>
      <c r="D2558" s="122"/>
      <c r="E2558" s="126" t="s">
        <v>10478</v>
      </c>
      <c r="F2558" s="126" t="s">
        <v>163</v>
      </c>
      <c r="G2558" s="126" t="s">
        <v>3570</v>
      </c>
      <c r="H2558" s="127">
        <v>100</v>
      </c>
      <c r="I2558" s="127">
        <v>100</v>
      </c>
      <c r="J2558" s="127">
        <v>100</v>
      </c>
      <c r="K2558" s="126" t="s">
        <v>215</v>
      </c>
      <c r="L2558" s="126" t="s">
        <v>215</v>
      </c>
      <c r="M2558" s="153">
        <v>2.3999999999999998E-3</v>
      </c>
      <c r="N2558" s="128" t="s">
        <v>46</v>
      </c>
      <c r="O2558" s="155">
        <v>45453</v>
      </c>
      <c r="P2558" s="153">
        <v>1.2160193461E-2</v>
      </c>
      <c r="Q2558" s="153">
        <v>0.10280389616000001</v>
      </c>
      <c r="R2558" s="153">
        <v>0.13211221504999998</v>
      </c>
      <c r="S2558" s="153" t="s">
        <v>46</v>
      </c>
      <c r="T2558" s="153" t="s">
        <v>46</v>
      </c>
      <c r="U2558" s="153">
        <v>0.99679413913999992</v>
      </c>
      <c r="V2558" s="153">
        <v>0.99213657377000009</v>
      </c>
      <c r="W2558" s="153">
        <v>0.99220812758999999</v>
      </c>
      <c r="X2558" s="153" t="s">
        <v>46</v>
      </c>
      <c r="Y2558" s="153" t="s">
        <v>46</v>
      </c>
      <c r="Z2558" s="153">
        <v>9.1891359658999999E-4</v>
      </c>
      <c r="AA2558" s="153">
        <v>1.0448988956E-3</v>
      </c>
      <c r="AB2558" s="178">
        <v>-2.3159913783000001</v>
      </c>
      <c r="AC2558" s="177">
        <v>7.2168420131E-2</v>
      </c>
      <c r="AD2558" s="153">
        <v>0</v>
      </c>
      <c r="AE2558" s="153">
        <v>0</v>
      </c>
      <c r="AF2558" s="181">
        <v>1.1694417699999999</v>
      </c>
      <c r="AG2558" s="180">
        <v>2746032.7497</v>
      </c>
      <c r="AH2558" s="180">
        <v>-71072.690151000003</v>
      </c>
      <c r="AI2558" s="128" t="s">
        <v>46</v>
      </c>
      <c r="AJ2558" s="128" t="s">
        <v>46</v>
      </c>
      <c r="AK2558" s="128" t="s">
        <v>46</v>
      </c>
    </row>
    <row r="2559" spans="1:37" ht="14.75" customHeight="1" x14ac:dyDescent="0.35">
      <c r="A2559" s="8"/>
      <c r="B2559" s="129">
        <v>34867766000190</v>
      </c>
      <c r="C2559" s="125" t="s">
        <v>10510</v>
      </c>
      <c r="D2559" s="122" t="s">
        <v>3401</v>
      </c>
      <c r="E2559" s="126" t="s">
        <v>10502</v>
      </c>
      <c r="F2559" s="126" t="s">
        <v>163</v>
      </c>
      <c r="G2559" s="126" t="s">
        <v>3547</v>
      </c>
      <c r="H2559" s="127" t="s">
        <v>46</v>
      </c>
      <c r="I2559" s="127" t="s">
        <v>46</v>
      </c>
      <c r="J2559" s="127" t="s">
        <v>46</v>
      </c>
      <c r="K2559" s="126" t="s">
        <v>215</v>
      </c>
      <c r="L2559" s="126" t="s">
        <v>216</v>
      </c>
      <c r="M2559" s="153">
        <v>9.0000000000000011E-3</v>
      </c>
      <c r="N2559" s="128" t="s">
        <v>3373</v>
      </c>
      <c r="O2559" s="155">
        <v>43781</v>
      </c>
      <c r="P2559" s="153">
        <v>6.3716456043000002E-3</v>
      </c>
      <c r="Q2559" s="153">
        <v>8.6012253778000008E-2</v>
      </c>
      <c r="R2559" s="153">
        <v>0.12945273626000001</v>
      </c>
      <c r="S2559" s="153">
        <v>0.22438257302</v>
      </c>
      <c r="T2559" s="153">
        <v>0.33947527543</v>
      </c>
      <c r="U2559" s="153">
        <v>0.52229588415999995</v>
      </c>
      <c r="V2559" s="153">
        <v>0.83008432510999997</v>
      </c>
      <c r="W2559" s="153">
        <v>0.97223452813</v>
      </c>
      <c r="X2559" s="153">
        <v>0.86858552714000004</v>
      </c>
      <c r="Y2559" s="153">
        <v>0.79420279197999999</v>
      </c>
      <c r="Z2559" s="153">
        <v>1.5858675342E-2</v>
      </c>
      <c r="AA2559" s="153">
        <v>2.7828230079999999E-2</v>
      </c>
      <c r="AB2559" s="178">
        <v>-0.19807072844000001</v>
      </c>
      <c r="AC2559" s="177">
        <v>-0.27742910254000003</v>
      </c>
      <c r="AD2559" s="153">
        <v>-7.4840736543999994E-3</v>
      </c>
      <c r="AE2559" s="153">
        <v>-5.2498718650000005E-2</v>
      </c>
      <c r="AF2559" s="181">
        <v>1.60055792</v>
      </c>
      <c r="AG2559" s="180">
        <v>48301.324460000003</v>
      </c>
      <c r="AH2559" s="180">
        <v>13398.08705</v>
      </c>
      <c r="AI2559" s="128" t="s">
        <v>46</v>
      </c>
      <c r="AJ2559" s="128" t="s">
        <v>46</v>
      </c>
      <c r="AK2559" s="128" t="s">
        <v>46</v>
      </c>
    </row>
    <row r="2560" spans="1:37" ht="14.75" customHeight="1" x14ac:dyDescent="0.35">
      <c r="A2560" s="8"/>
      <c r="B2560" s="129">
        <v>10843445000197</v>
      </c>
      <c r="C2560" s="125" t="s">
        <v>10511</v>
      </c>
      <c r="D2560" s="122"/>
      <c r="E2560" s="126" t="s">
        <v>10478</v>
      </c>
      <c r="F2560" s="126" t="s">
        <v>163</v>
      </c>
      <c r="G2560" s="126" t="s">
        <v>3570</v>
      </c>
      <c r="H2560" s="127">
        <v>500</v>
      </c>
      <c r="I2560" s="127">
        <v>100</v>
      </c>
      <c r="J2560" s="127">
        <v>100</v>
      </c>
      <c r="K2560" s="126" t="s">
        <v>215</v>
      </c>
      <c r="L2560" s="126" t="s">
        <v>215</v>
      </c>
      <c r="M2560" s="153">
        <v>3.0000000000000001E-3</v>
      </c>
      <c r="N2560" s="128" t="s">
        <v>46</v>
      </c>
      <c r="O2560" s="155">
        <v>40805</v>
      </c>
      <c r="P2560" s="153">
        <v>1.2275012165000002E-2</v>
      </c>
      <c r="Q2560" s="153">
        <v>0.10309170362</v>
      </c>
      <c r="R2560" s="153">
        <v>0.13318688481000002</v>
      </c>
      <c r="S2560" s="153">
        <v>0.26294210602000001</v>
      </c>
      <c r="T2560" s="153">
        <v>0.42681091387000003</v>
      </c>
      <c r="U2560" s="153">
        <v>1.0062060462</v>
      </c>
      <c r="V2560" s="153">
        <v>0.99491413683999996</v>
      </c>
      <c r="W2560" s="153">
        <v>1.0002792667</v>
      </c>
      <c r="X2560" s="153">
        <v>1.0178495802</v>
      </c>
      <c r="Y2560" s="153">
        <v>0.99852461720999997</v>
      </c>
      <c r="Z2560" s="153">
        <v>1.3829066910000002E-3</v>
      </c>
      <c r="AA2560" s="153">
        <v>3.0857752066999998E-3</v>
      </c>
      <c r="AB2560" s="178">
        <v>3.0111088995E-2</v>
      </c>
      <c r="AC2560" s="177">
        <v>-6.2218533146E-3</v>
      </c>
      <c r="AD2560" s="153">
        <v>0</v>
      </c>
      <c r="AE2560" s="153">
        <v>-1.2798506407000001E-2</v>
      </c>
      <c r="AF2560" s="181">
        <v>3.58638002</v>
      </c>
      <c r="AG2560" s="180">
        <v>5242624.977</v>
      </c>
      <c r="AH2560" s="180">
        <v>-526069.07527000003</v>
      </c>
      <c r="AI2560" s="128" t="s">
        <v>46</v>
      </c>
      <c r="AJ2560" s="128" t="s">
        <v>46</v>
      </c>
      <c r="AK2560" s="128" t="s">
        <v>46</v>
      </c>
    </row>
    <row r="2561" spans="1:102" ht="14.75" customHeight="1" x14ac:dyDescent="0.35">
      <c r="A2561" s="8"/>
      <c r="B2561" s="129">
        <v>39817883000162</v>
      </c>
      <c r="C2561" s="125" t="s">
        <v>10512</v>
      </c>
      <c r="D2561" s="122"/>
      <c r="E2561" s="126" t="s">
        <v>10478</v>
      </c>
      <c r="F2561" s="126" t="s">
        <v>163</v>
      </c>
      <c r="G2561" s="126" t="s">
        <v>5358</v>
      </c>
      <c r="H2561" s="127" t="s">
        <v>46</v>
      </c>
      <c r="I2561" s="127" t="s">
        <v>46</v>
      </c>
      <c r="J2561" s="127" t="s">
        <v>46</v>
      </c>
      <c r="K2561" s="126" t="s">
        <v>215</v>
      </c>
      <c r="L2561" s="126" t="s">
        <v>215</v>
      </c>
      <c r="M2561" s="153">
        <v>2.65E-3</v>
      </c>
      <c r="N2561" s="128" t="s">
        <v>46</v>
      </c>
      <c r="O2561" s="155">
        <v>44245</v>
      </c>
      <c r="P2561" s="153">
        <v>1.2362269394000001E-2</v>
      </c>
      <c r="Q2561" s="153">
        <v>0.10485329727999999</v>
      </c>
      <c r="R2561" s="153">
        <v>0.13488987959999998</v>
      </c>
      <c r="S2561" s="153">
        <v>0.26150192931999999</v>
      </c>
      <c r="T2561" s="153">
        <v>0.43395951363999996</v>
      </c>
      <c r="U2561" s="153">
        <v>1.0133586869</v>
      </c>
      <c r="V2561" s="153">
        <v>1.0119148688999999</v>
      </c>
      <c r="W2561" s="153">
        <v>1.0130693427999999</v>
      </c>
      <c r="X2561" s="153">
        <v>1.0122746523999999</v>
      </c>
      <c r="Y2561" s="153">
        <v>1.0152487744000001</v>
      </c>
      <c r="Z2561" s="153">
        <v>1.2262465958000001E-3</v>
      </c>
      <c r="AA2561" s="153">
        <v>2.2418332548999999E-3</v>
      </c>
      <c r="AB2561" s="178">
        <v>1.6698580528</v>
      </c>
      <c r="AC2561" s="177">
        <v>2.4859711957999999</v>
      </c>
      <c r="AD2561" s="153">
        <v>0</v>
      </c>
      <c r="AE2561" s="153">
        <v>-2.2325655786000002E-4</v>
      </c>
      <c r="AF2561" s="181">
        <v>164.0635704</v>
      </c>
      <c r="AG2561" s="180">
        <v>2024600.0063</v>
      </c>
      <c r="AH2561" s="180">
        <v>75305.379870000004</v>
      </c>
      <c r="AI2561" s="128" t="s">
        <v>46</v>
      </c>
      <c r="AJ2561" s="128" t="s">
        <v>46</v>
      </c>
      <c r="AK2561" s="128" t="s">
        <v>46</v>
      </c>
    </row>
    <row r="2562" spans="1:102" ht="14.75" customHeight="1" x14ac:dyDescent="0.35">
      <c r="A2562" s="8"/>
      <c r="B2562" s="129">
        <v>41888464000163</v>
      </c>
      <c r="C2562" s="125" t="s">
        <v>10513</v>
      </c>
      <c r="D2562" s="122"/>
      <c r="E2562" s="126" t="s">
        <v>7418</v>
      </c>
      <c r="F2562" s="126" t="s">
        <v>163</v>
      </c>
      <c r="G2562" s="126" t="s">
        <v>6644</v>
      </c>
      <c r="H2562" s="127" t="s">
        <v>46</v>
      </c>
      <c r="I2562" s="127" t="s">
        <v>46</v>
      </c>
      <c r="J2562" s="127" t="s">
        <v>46</v>
      </c>
      <c r="K2562" s="126" t="s">
        <v>3378</v>
      </c>
      <c r="L2562" s="126" t="s">
        <v>7459</v>
      </c>
      <c r="M2562" s="153">
        <v>5.0000000000000001E-3</v>
      </c>
      <c r="N2562" s="128" t="s">
        <v>10331</v>
      </c>
      <c r="O2562" s="155">
        <v>44393</v>
      </c>
      <c r="P2562" s="153">
        <v>1.1740465156E-2</v>
      </c>
      <c r="Q2562" s="153">
        <v>0.10238160894999999</v>
      </c>
      <c r="R2562" s="153">
        <v>0.1296493477</v>
      </c>
      <c r="S2562" s="153">
        <v>0.24947181030999999</v>
      </c>
      <c r="T2562" s="153">
        <v>0.42072506740000004</v>
      </c>
      <c r="U2562" s="153">
        <v>0.96238821328000002</v>
      </c>
      <c r="V2562" s="153">
        <v>0.98806117777000002</v>
      </c>
      <c r="W2562" s="153">
        <v>0.97371114764</v>
      </c>
      <c r="X2562" s="153">
        <v>0.96570603033000002</v>
      </c>
      <c r="Y2562" s="153">
        <v>0.98428677247999996</v>
      </c>
      <c r="Z2562" s="153">
        <v>1.5441502421E-3</v>
      </c>
      <c r="AA2562" s="153">
        <v>3.3405231557E-3</v>
      </c>
      <c r="AB2562" s="178">
        <v>-2.3960598165000002</v>
      </c>
      <c r="AC2562" s="177">
        <v>0.36843059858999999</v>
      </c>
      <c r="AD2562" s="153">
        <v>0</v>
      </c>
      <c r="AE2562" s="153">
        <v>-2.5659923855999999E-3</v>
      </c>
      <c r="AF2562" s="181">
        <v>1.60732476</v>
      </c>
      <c r="AG2562" s="180">
        <v>85547.238379999995</v>
      </c>
      <c r="AH2562" s="180">
        <v>-21520.761340000001</v>
      </c>
      <c r="AI2562" s="128" t="s">
        <v>46</v>
      </c>
      <c r="AJ2562" s="128" t="s">
        <v>46</v>
      </c>
      <c r="AK2562" s="128" t="s">
        <v>46</v>
      </c>
    </row>
    <row r="2563" spans="1:102" ht="14.75" customHeight="1" x14ac:dyDescent="0.35">
      <c r="A2563" s="8"/>
      <c r="B2563" s="129">
        <v>28767181000103</v>
      </c>
      <c r="C2563" s="125" t="s">
        <v>10514</v>
      </c>
      <c r="D2563" s="122" t="s">
        <v>3393</v>
      </c>
      <c r="E2563" s="126" t="s">
        <v>9921</v>
      </c>
      <c r="F2563" s="126" t="s">
        <v>114</v>
      </c>
      <c r="G2563" s="126" t="s">
        <v>115</v>
      </c>
      <c r="H2563" s="127" t="s">
        <v>46</v>
      </c>
      <c r="I2563" s="127" t="s">
        <v>46</v>
      </c>
      <c r="J2563" s="127" t="s">
        <v>46</v>
      </c>
      <c r="K2563" s="126" t="s">
        <v>221</v>
      </c>
      <c r="L2563" s="126" t="s">
        <v>8653</v>
      </c>
      <c r="M2563" s="153">
        <v>9.7699999999999992E-3</v>
      </c>
      <c r="N2563" s="128" t="s">
        <v>46</v>
      </c>
      <c r="O2563" s="155">
        <v>43056</v>
      </c>
      <c r="P2563" s="153">
        <v>2.8255950247000002E-2</v>
      </c>
      <c r="Q2563" s="153">
        <v>0.30460611254999997</v>
      </c>
      <c r="R2563" s="153">
        <v>0.16128864649999999</v>
      </c>
      <c r="S2563" s="153">
        <v>0.27137949669</v>
      </c>
      <c r="T2563" s="153">
        <v>0.36661291707999999</v>
      </c>
      <c r="U2563" s="153">
        <v>2.3161938741000001</v>
      </c>
      <c r="V2563" s="153">
        <v>2.9396829900000001</v>
      </c>
      <c r="W2563" s="153">
        <v>1.2113331525</v>
      </c>
      <c r="X2563" s="153">
        <v>1.0505107415999999</v>
      </c>
      <c r="Y2563" s="153">
        <v>0.85769133540999998</v>
      </c>
      <c r="Z2563" s="153">
        <v>0.14967398681999999</v>
      </c>
      <c r="AA2563" s="153">
        <v>0.20145817202999999</v>
      </c>
      <c r="AB2563" s="178">
        <v>0.24385404154000001</v>
      </c>
      <c r="AC2563" s="177">
        <v>0.13108313246</v>
      </c>
      <c r="AD2563" s="153">
        <v>-0.12667500028000001</v>
      </c>
      <c r="AE2563" s="153">
        <v>-0.39584977987000003</v>
      </c>
      <c r="AF2563" s="181">
        <v>1.98269283</v>
      </c>
      <c r="AG2563" s="180">
        <v>43435.619010000002</v>
      </c>
      <c r="AH2563" s="180">
        <v>-22912.61664</v>
      </c>
      <c r="AI2563" s="128" t="s">
        <v>46</v>
      </c>
      <c r="AJ2563" s="128" t="s">
        <v>46</v>
      </c>
      <c r="AK2563" s="128" t="s">
        <v>46</v>
      </c>
    </row>
    <row r="2564" spans="1:102" ht="14.75" customHeight="1" x14ac:dyDescent="0.35">
      <c r="A2564" s="8"/>
      <c r="B2564" s="129">
        <v>52258756000139</v>
      </c>
      <c r="C2564" s="125" t="s">
        <v>10515</v>
      </c>
      <c r="D2564" s="122"/>
      <c r="E2564" s="126" t="s">
        <v>10516</v>
      </c>
      <c r="F2564" s="126" t="s">
        <v>114</v>
      </c>
      <c r="G2564" s="126" t="s">
        <v>115</v>
      </c>
      <c r="H2564" s="127" t="s">
        <v>46</v>
      </c>
      <c r="I2564" s="127" t="s">
        <v>46</v>
      </c>
      <c r="J2564" s="127" t="s">
        <v>46</v>
      </c>
      <c r="K2564" s="126" t="s">
        <v>8195</v>
      </c>
      <c r="L2564" s="126" t="s">
        <v>220</v>
      </c>
      <c r="M2564" s="153">
        <v>2.5000000000000001E-2</v>
      </c>
      <c r="N2564" s="128" t="s">
        <v>46</v>
      </c>
      <c r="O2564" s="155">
        <v>45197</v>
      </c>
      <c r="P2564" s="153">
        <v>2.2288532047000001E-2</v>
      </c>
      <c r="Q2564" s="153">
        <v>0.19499188982999999</v>
      </c>
      <c r="R2564" s="153">
        <v>0.10747979107000001</v>
      </c>
      <c r="S2564" s="153">
        <v>0.2447776207</v>
      </c>
      <c r="T2564" s="153" t="s">
        <v>46</v>
      </c>
      <c r="U2564" s="153">
        <v>1.8270332776</v>
      </c>
      <c r="V2564" s="153">
        <v>1.8818215330999999</v>
      </c>
      <c r="W2564" s="153">
        <v>0.80721016003000001</v>
      </c>
      <c r="X2564" s="153">
        <v>0.94753481004999995</v>
      </c>
      <c r="Y2564" s="153" t="s">
        <v>46</v>
      </c>
      <c r="Z2564" s="153">
        <v>0.18031639607</v>
      </c>
      <c r="AA2564" s="153">
        <v>0.18405000487999998</v>
      </c>
      <c r="AB2564" s="178">
        <v>-3.7333858353000002E-2</v>
      </c>
      <c r="AC2564" s="177">
        <v>8.8057029896999997E-2</v>
      </c>
      <c r="AD2564" s="153">
        <v>-0.1221928311</v>
      </c>
      <c r="AE2564" s="153">
        <v>-0.15253101428000002</v>
      </c>
      <c r="AF2564" s="181">
        <v>1.25677119</v>
      </c>
      <c r="AG2564" s="180">
        <v>18991.020919999999</v>
      </c>
      <c r="AH2564" s="180">
        <v>2374.9083000000001</v>
      </c>
      <c r="AI2564" s="128" t="s">
        <v>46</v>
      </c>
      <c r="AJ2564" s="128" t="s">
        <v>46</v>
      </c>
      <c r="AK2564" s="128" t="s">
        <v>46</v>
      </c>
    </row>
    <row r="2565" spans="1:102" ht="14.75" customHeight="1" x14ac:dyDescent="0.35">
      <c r="A2565" s="8"/>
      <c r="B2565" s="129">
        <v>44764166000150</v>
      </c>
      <c r="C2565" s="125" t="s">
        <v>10517</v>
      </c>
      <c r="D2565" s="122"/>
      <c r="E2565" s="126" t="s">
        <v>10516</v>
      </c>
      <c r="F2565" s="126" t="s">
        <v>163</v>
      </c>
      <c r="G2565" s="126" t="s">
        <v>3547</v>
      </c>
      <c r="H2565" s="127">
        <v>1</v>
      </c>
      <c r="I2565" s="127">
        <v>1</v>
      </c>
      <c r="J2565" s="127">
        <v>1</v>
      </c>
      <c r="K2565" s="126" t="s">
        <v>214</v>
      </c>
      <c r="L2565" s="126" t="s">
        <v>3556</v>
      </c>
      <c r="M2565" s="153">
        <v>6.5000000000000006E-3</v>
      </c>
      <c r="N2565" s="128" t="s">
        <v>7506</v>
      </c>
      <c r="O2565" s="155">
        <v>44641</v>
      </c>
      <c r="P2565" s="153">
        <v>9.9268319644999995E-3</v>
      </c>
      <c r="Q2565" s="153">
        <v>9.1107969252000001E-2</v>
      </c>
      <c r="R2565" s="153">
        <v>0.10459453720999999</v>
      </c>
      <c r="S2565" s="153">
        <v>0.25271312408000002</v>
      </c>
      <c r="T2565" s="153">
        <v>0.42424585909000001</v>
      </c>
      <c r="U2565" s="153">
        <v>0.81372125817999996</v>
      </c>
      <c r="V2565" s="153">
        <v>0.8792618940600001</v>
      </c>
      <c r="W2565" s="153">
        <v>0.78554091224999989</v>
      </c>
      <c r="X2565" s="153">
        <v>0.97825316439999999</v>
      </c>
      <c r="Y2565" s="153">
        <v>0.99252366863000008</v>
      </c>
      <c r="Z2565" s="153">
        <v>1.8055037318000001E-2</v>
      </c>
      <c r="AA2565" s="153">
        <v>1.1361400622999999E-2</v>
      </c>
      <c r="AB2565" s="178">
        <v>-1.3965273158</v>
      </c>
      <c r="AC2565" s="177">
        <v>-7.8541071510999996E-2</v>
      </c>
      <c r="AD2565" s="153">
        <v>-1.0390807125999999E-2</v>
      </c>
      <c r="AE2565" s="153">
        <v>-1.0390807125999999E-2</v>
      </c>
      <c r="AF2565" s="181">
        <v>1.51785711</v>
      </c>
      <c r="AG2565" s="180">
        <v>17186.594939999999</v>
      </c>
      <c r="AH2565" s="180">
        <v>-1573.0847799999999</v>
      </c>
      <c r="AI2565" s="128" t="s">
        <v>46</v>
      </c>
      <c r="AJ2565" s="128" t="s">
        <v>46</v>
      </c>
      <c r="AK2565" s="128" t="s">
        <v>46</v>
      </c>
    </row>
    <row r="2566" spans="1:102" ht="14.75" customHeight="1" x14ac:dyDescent="0.35">
      <c r="A2566" s="8"/>
      <c r="B2566" s="129">
        <v>21646712000152</v>
      </c>
      <c r="C2566" s="125" t="s">
        <v>10518</v>
      </c>
      <c r="D2566" s="122" t="s">
        <v>3393</v>
      </c>
      <c r="E2566" s="126" t="s">
        <v>9028</v>
      </c>
      <c r="F2566" s="126" t="s">
        <v>163</v>
      </c>
      <c r="G2566" s="126" t="s">
        <v>3547</v>
      </c>
      <c r="H2566" s="127">
        <v>1000</v>
      </c>
      <c r="I2566" s="127">
        <v>1000</v>
      </c>
      <c r="J2566" s="127">
        <v>1000</v>
      </c>
      <c r="K2566" s="126" t="s">
        <v>215</v>
      </c>
      <c r="L2566" s="126" t="s">
        <v>216</v>
      </c>
      <c r="M2566" s="153">
        <v>5.0000000000000001E-3</v>
      </c>
      <c r="N2566" s="128" t="s">
        <v>46</v>
      </c>
      <c r="O2566" s="155">
        <v>42025</v>
      </c>
      <c r="P2566" s="153">
        <v>1.1000469687000001E-2</v>
      </c>
      <c r="Q2566" s="153">
        <v>9.7557675797000004E-2</v>
      </c>
      <c r="R2566" s="153">
        <v>0.11766655119</v>
      </c>
      <c r="S2566" s="153">
        <v>0.23239657722000001</v>
      </c>
      <c r="T2566" s="153">
        <v>0.39055235274</v>
      </c>
      <c r="U2566" s="153">
        <v>0.90172938016000004</v>
      </c>
      <c r="V2566" s="153">
        <v>0.94150651699999999</v>
      </c>
      <c r="W2566" s="153">
        <v>0.8837162286100001</v>
      </c>
      <c r="X2566" s="153">
        <v>0.89960775835000006</v>
      </c>
      <c r="Y2566" s="153">
        <v>0.91369767229999999</v>
      </c>
      <c r="Z2566" s="153">
        <v>6.3581463942000002E-3</v>
      </c>
      <c r="AA2566" s="153">
        <v>3.7315815354999997E-3</v>
      </c>
      <c r="AB2566" s="178">
        <v>-2.1832356902000001</v>
      </c>
      <c r="AC2566" s="177">
        <v>-1.8335215330000001</v>
      </c>
      <c r="AD2566" s="153">
        <v>-3.4634918862000001E-3</v>
      </c>
      <c r="AE2566" s="153">
        <v>-8.4790636385999995E-3</v>
      </c>
      <c r="AF2566" s="181">
        <v>2.5164933</v>
      </c>
      <c r="AG2566" s="180">
        <v>17713.896779999999</v>
      </c>
      <c r="AH2566" s="180">
        <v>6654.6804300000003</v>
      </c>
      <c r="AI2566" s="128" t="s">
        <v>46</v>
      </c>
      <c r="AJ2566" s="128" t="s">
        <v>46</v>
      </c>
      <c r="AK2566" s="128" t="s">
        <v>46</v>
      </c>
    </row>
    <row r="2567" spans="1:102" ht="14.75" customHeight="1" x14ac:dyDescent="0.35">
      <c r="A2567" s="8"/>
      <c r="B2567" s="129">
        <v>10292302000134</v>
      </c>
      <c r="C2567" s="125" t="s">
        <v>10519</v>
      </c>
      <c r="D2567" s="122" t="s">
        <v>3395</v>
      </c>
      <c r="E2567" s="126" t="s">
        <v>9030</v>
      </c>
      <c r="F2567" s="126" t="s">
        <v>114</v>
      </c>
      <c r="G2567" s="126" t="s">
        <v>115</v>
      </c>
      <c r="H2567" s="127">
        <v>5000</v>
      </c>
      <c r="I2567" s="127">
        <v>300</v>
      </c>
      <c r="J2567" s="127">
        <v>0</v>
      </c>
      <c r="K2567" s="126" t="s">
        <v>8130</v>
      </c>
      <c r="L2567" s="126" t="s">
        <v>7644</v>
      </c>
      <c r="M2567" s="153">
        <v>0.02</v>
      </c>
      <c r="N2567" s="128" t="s">
        <v>10520</v>
      </c>
      <c r="O2567" s="155">
        <v>41306</v>
      </c>
      <c r="P2567" s="153">
        <v>-2.0260564219999999E-2</v>
      </c>
      <c r="Q2567" s="153">
        <v>0.82646522827000002</v>
      </c>
      <c r="R2567" s="153">
        <v>0.43257009386</v>
      </c>
      <c r="S2567" s="153">
        <v>0.81034930524000004</v>
      </c>
      <c r="T2567" s="153">
        <v>0.54314555644000007</v>
      </c>
      <c r="U2567" s="153">
        <v>-1.6607969055</v>
      </c>
      <c r="V2567" s="153">
        <v>7.9760243582000001</v>
      </c>
      <c r="W2567" s="153">
        <v>3.2487500319999998</v>
      </c>
      <c r="X2567" s="153">
        <v>3.1368642804000002</v>
      </c>
      <c r="Y2567" s="153">
        <v>1.2706896454000001</v>
      </c>
      <c r="Z2567" s="153">
        <v>0.40561376576000002</v>
      </c>
      <c r="AA2567" s="153">
        <v>0.40390896472999999</v>
      </c>
      <c r="AB2567" s="178">
        <v>0.92360572550999998</v>
      </c>
      <c r="AC2567" s="177">
        <v>0.19700099200999999</v>
      </c>
      <c r="AD2567" s="153">
        <v>-0.36559087677999996</v>
      </c>
      <c r="AE2567" s="153">
        <v>-0.73397311370999996</v>
      </c>
      <c r="AF2567" s="181">
        <v>13.38355563</v>
      </c>
      <c r="AG2567" s="180">
        <v>67427.754279999994</v>
      </c>
      <c r="AH2567" s="180">
        <v>-5193.7649199999996</v>
      </c>
      <c r="AI2567" s="128" t="s">
        <v>46</v>
      </c>
      <c r="AJ2567" s="128" t="s">
        <v>46</v>
      </c>
      <c r="AK2567" s="128" t="s">
        <v>46</v>
      </c>
    </row>
    <row r="2568" spans="1:102" ht="14.75" customHeight="1" x14ac:dyDescent="0.35">
      <c r="A2568" s="8"/>
      <c r="B2568" s="129">
        <v>41360263000199</v>
      </c>
      <c r="C2568" s="125" t="s">
        <v>10521</v>
      </c>
      <c r="D2568" s="122"/>
      <c r="E2568" s="126" t="s">
        <v>7418</v>
      </c>
      <c r="F2568" s="126" t="s">
        <v>114</v>
      </c>
      <c r="G2568" s="126" t="s">
        <v>4426</v>
      </c>
      <c r="H2568" s="127">
        <v>25000</v>
      </c>
      <c r="I2568" s="127">
        <v>10000</v>
      </c>
      <c r="J2568" s="127">
        <v>10000</v>
      </c>
      <c r="K2568" s="126" t="s">
        <v>7515</v>
      </c>
      <c r="L2568" s="126" t="s">
        <v>10522</v>
      </c>
      <c r="M2568" s="153">
        <v>6.9999999999999993E-3</v>
      </c>
      <c r="N2568" s="128" t="s">
        <v>46</v>
      </c>
      <c r="O2568" s="155">
        <v>44315</v>
      </c>
      <c r="P2568" s="153">
        <v>-2.4343596773999998E-2</v>
      </c>
      <c r="Q2568" s="153">
        <v>-8.4155380431000001E-2</v>
      </c>
      <c r="R2568" s="153">
        <v>4.3378366281000003E-3</v>
      </c>
      <c r="S2568" s="153">
        <v>0.32738618164</v>
      </c>
      <c r="T2568" s="153">
        <v>0.58278962065999995</v>
      </c>
      <c r="U2568" s="153">
        <v>-1.9954908339999999</v>
      </c>
      <c r="V2568" s="153">
        <v>-0.81216407083999997</v>
      </c>
      <c r="W2568" s="153">
        <v>3.2578643518000001E-2</v>
      </c>
      <c r="X2568" s="153">
        <v>1.2673127655</v>
      </c>
      <c r="Y2568" s="153">
        <v>1.3634369787</v>
      </c>
      <c r="Z2568" s="153">
        <v>0.16315475468999999</v>
      </c>
      <c r="AA2568" s="153">
        <v>0.17233251770999999</v>
      </c>
      <c r="AB2568" s="178">
        <v>-0.62635086078000002</v>
      </c>
      <c r="AC2568" s="177">
        <v>-0.36351927686000002</v>
      </c>
      <c r="AD2568" s="153">
        <v>-0.17358611539000002</v>
      </c>
      <c r="AE2568" s="153">
        <v>-0.38438871607999997</v>
      </c>
      <c r="AF2568" s="181">
        <v>1.1351551900000001</v>
      </c>
      <c r="AG2568" s="180">
        <v>135490.02835000001</v>
      </c>
      <c r="AH2568" s="180">
        <v>-69164.651939999996</v>
      </c>
      <c r="AI2568" s="128" t="s">
        <v>46</v>
      </c>
      <c r="AJ2568" s="128" t="s">
        <v>46</v>
      </c>
      <c r="AK2568" s="128" t="s">
        <v>46</v>
      </c>
    </row>
    <row r="2569" spans="1:102" ht="14.75" customHeight="1" x14ac:dyDescent="0.35">
      <c r="A2569" s="8"/>
      <c r="B2569" s="129">
        <v>34109690000133</v>
      </c>
      <c r="C2569" s="125" t="s">
        <v>10523</v>
      </c>
      <c r="D2569" s="122" t="s">
        <v>3394</v>
      </c>
      <c r="E2569" s="126" t="s">
        <v>7520</v>
      </c>
      <c r="F2569" s="126" t="s">
        <v>114</v>
      </c>
      <c r="G2569" s="126" t="s">
        <v>6707</v>
      </c>
      <c r="H2569" s="127">
        <v>1000</v>
      </c>
      <c r="I2569" s="127">
        <v>100</v>
      </c>
      <c r="J2569" s="127">
        <v>100</v>
      </c>
      <c r="K2569" s="126" t="s">
        <v>216</v>
      </c>
      <c r="L2569" s="126" t="s">
        <v>223</v>
      </c>
      <c r="M2569" s="153">
        <v>4.7099999999999998E-3</v>
      </c>
      <c r="N2569" s="128" t="s">
        <v>46</v>
      </c>
      <c r="O2569" s="155">
        <v>43829</v>
      </c>
      <c r="P2569" s="153">
        <v>-1.1393778883000001E-2</v>
      </c>
      <c r="Q2569" s="153">
        <v>0.12566268593999999</v>
      </c>
      <c r="R2569" s="153">
        <v>-3.8826883552000001E-2</v>
      </c>
      <c r="S2569" s="153">
        <v>-1.9648508897000001E-2</v>
      </c>
      <c r="T2569" s="153">
        <v>9.9473097704000008E-2</v>
      </c>
      <c r="U2569" s="153">
        <v>-0.93396968146999992</v>
      </c>
      <c r="V2569" s="153">
        <v>1.2127414557</v>
      </c>
      <c r="W2569" s="153">
        <v>-0.29160323603999999</v>
      </c>
      <c r="X2569" s="153">
        <v>-7.6059429341000004E-2</v>
      </c>
      <c r="Y2569" s="153">
        <v>0.23271742493000003</v>
      </c>
      <c r="Z2569" s="153">
        <v>0.21273710444999999</v>
      </c>
      <c r="AA2569" s="153">
        <v>0.30678633181999998</v>
      </c>
      <c r="AB2569" s="178">
        <v>-0.62531728330000003</v>
      </c>
      <c r="AC2569" s="177">
        <v>-8.1602354389000001E-2</v>
      </c>
      <c r="AD2569" s="153">
        <v>-0.28464012660000004</v>
      </c>
      <c r="AE2569" s="153">
        <v>-0.54622688079000004</v>
      </c>
      <c r="AF2569" s="181">
        <v>1.1081905999999999</v>
      </c>
      <c r="AG2569" s="180">
        <v>29124.191220000001</v>
      </c>
      <c r="AH2569" s="180">
        <v>-4378.8198300000004</v>
      </c>
      <c r="AI2569" s="128" t="s">
        <v>46</v>
      </c>
      <c r="AJ2569" s="128" t="s">
        <v>46</v>
      </c>
      <c r="AK2569" s="128" t="s">
        <v>46</v>
      </c>
    </row>
    <row r="2570" spans="1:102" ht="14.75" customHeight="1" x14ac:dyDescent="0.35">
      <c r="A2570" s="8"/>
      <c r="B2570" s="129">
        <v>34109663000160</v>
      </c>
      <c r="C2570" s="125" t="s">
        <v>10524</v>
      </c>
      <c r="D2570" s="122" t="s">
        <v>3401</v>
      </c>
      <c r="E2570" s="126" t="s">
        <v>7520</v>
      </c>
      <c r="F2570" s="126" t="s">
        <v>114</v>
      </c>
      <c r="G2570" s="126" t="s">
        <v>6707</v>
      </c>
      <c r="H2570" s="127" t="s">
        <v>46</v>
      </c>
      <c r="I2570" s="127" t="s">
        <v>46</v>
      </c>
      <c r="J2570" s="127" t="s">
        <v>46</v>
      </c>
      <c r="K2570" s="126" t="s">
        <v>216</v>
      </c>
      <c r="L2570" s="126" t="s">
        <v>223</v>
      </c>
      <c r="M2570" s="153">
        <v>4.7099999999999998E-3</v>
      </c>
      <c r="N2570" s="128" t="s">
        <v>46</v>
      </c>
      <c r="O2570" s="155">
        <v>43829</v>
      </c>
      <c r="P2570" s="153">
        <v>3.2616553749999999E-2</v>
      </c>
      <c r="Q2570" s="153">
        <v>0.29110029014</v>
      </c>
      <c r="R2570" s="153">
        <v>0.15407694903999999</v>
      </c>
      <c r="S2570" s="153">
        <v>0.40283952312999999</v>
      </c>
      <c r="T2570" s="153">
        <v>0.45774798363000002</v>
      </c>
      <c r="U2570" s="153">
        <v>2.6736408201000001</v>
      </c>
      <c r="V2570" s="153">
        <v>2.8093414282999998</v>
      </c>
      <c r="W2570" s="153">
        <v>1.1571708267</v>
      </c>
      <c r="X2570" s="153">
        <v>1.5593928478999999</v>
      </c>
      <c r="Y2570" s="153">
        <v>1.070901927</v>
      </c>
      <c r="Z2570" s="153">
        <v>0.15711052711000001</v>
      </c>
      <c r="AA2570" s="153">
        <v>0.22291843931999999</v>
      </c>
      <c r="AB2570" s="178">
        <v>0.19863590073000001</v>
      </c>
      <c r="AC2570" s="177">
        <v>8.9136630681000001E-2</v>
      </c>
      <c r="AD2570" s="153">
        <v>-0.12948675810999999</v>
      </c>
      <c r="AE2570" s="153">
        <v>-0.37145607822999999</v>
      </c>
      <c r="AF2570" s="181">
        <v>1.6196032</v>
      </c>
      <c r="AG2570" s="180">
        <v>20758.941409999999</v>
      </c>
      <c r="AH2570" s="180">
        <v>2435.01271</v>
      </c>
      <c r="AI2570" s="128" t="s">
        <v>46</v>
      </c>
      <c r="AJ2570" s="128" t="s">
        <v>46</v>
      </c>
      <c r="AK2570" s="128" t="s">
        <v>46</v>
      </c>
    </row>
    <row r="2571" spans="1:102" ht="14.75" customHeight="1" x14ac:dyDescent="0.35">
      <c r="A2571" s="8"/>
      <c r="B2571" s="129">
        <v>34109668000193</v>
      </c>
      <c r="C2571" s="125" t="s">
        <v>10525</v>
      </c>
      <c r="D2571" s="122" t="s">
        <v>3393</v>
      </c>
      <c r="E2571" s="126" t="s">
        <v>7520</v>
      </c>
      <c r="F2571" s="126" t="s">
        <v>114</v>
      </c>
      <c r="G2571" s="126" t="s">
        <v>6707</v>
      </c>
      <c r="H2571" s="127">
        <v>1000</v>
      </c>
      <c r="I2571" s="127">
        <v>100</v>
      </c>
      <c r="J2571" s="127">
        <v>100</v>
      </c>
      <c r="K2571" s="126" t="s">
        <v>216</v>
      </c>
      <c r="L2571" s="126" t="s">
        <v>223</v>
      </c>
      <c r="M2571" s="153">
        <v>4.7099999999999998E-3</v>
      </c>
      <c r="N2571" s="128" t="s">
        <v>46</v>
      </c>
      <c r="O2571" s="155">
        <v>43829</v>
      </c>
      <c r="P2571" s="153">
        <v>3.7932007766000003E-2</v>
      </c>
      <c r="Q2571" s="153">
        <v>0.34370136973999998</v>
      </c>
      <c r="R2571" s="153">
        <v>0.18065854271999998</v>
      </c>
      <c r="S2571" s="153">
        <v>0.43119082218000004</v>
      </c>
      <c r="T2571" s="153">
        <v>0.21702027556</v>
      </c>
      <c r="U2571" s="153">
        <v>3.1093586750999997</v>
      </c>
      <c r="V2571" s="153">
        <v>3.3169822555000001</v>
      </c>
      <c r="W2571" s="153">
        <v>1.3568077284</v>
      </c>
      <c r="X2571" s="153">
        <v>1.6691408007000001</v>
      </c>
      <c r="Y2571" s="153">
        <v>0.50771918086000001</v>
      </c>
      <c r="Z2571" s="153">
        <v>0.18227448427999998</v>
      </c>
      <c r="AA2571" s="153">
        <v>0.26737958426999997</v>
      </c>
      <c r="AB2571" s="178">
        <v>0.32720191441000002</v>
      </c>
      <c r="AC2571" s="177">
        <v>-0.14490096450000001</v>
      </c>
      <c r="AD2571" s="153">
        <v>-0.15788955702999999</v>
      </c>
      <c r="AE2571" s="153">
        <v>-0.49641108103999998</v>
      </c>
      <c r="AF2571" s="181">
        <v>1.0884876000000001</v>
      </c>
      <c r="AG2571" s="180">
        <v>10869.136420000001</v>
      </c>
      <c r="AH2571" s="180">
        <v>-11.518990001000001</v>
      </c>
      <c r="AI2571" s="128" t="s">
        <v>46</v>
      </c>
      <c r="AJ2571" s="128" t="s">
        <v>46</v>
      </c>
      <c r="AK2571" s="128" t="s">
        <v>46</v>
      </c>
    </row>
    <row r="2572" spans="1:102" ht="14.75" customHeight="1" x14ac:dyDescent="0.35">
      <c r="A2572" s="8"/>
      <c r="B2572" s="129">
        <v>36896028000104</v>
      </c>
      <c r="C2572" s="125" t="s">
        <v>10526</v>
      </c>
      <c r="D2572" s="122"/>
      <c r="E2572" s="126" t="s">
        <v>7944</v>
      </c>
      <c r="F2572" s="126" t="s">
        <v>114</v>
      </c>
      <c r="G2572" s="126" t="s">
        <v>8361</v>
      </c>
      <c r="H2572" s="127" t="s">
        <v>46</v>
      </c>
      <c r="I2572" s="127" t="s">
        <v>46</v>
      </c>
      <c r="J2572" s="127" t="s">
        <v>46</v>
      </c>
      <c r="K2572" s="126" t="s">
        <v>216</v>
      </c>
      <c r="L2572" s="126" t="s">
        <v>7441</v>
      </c>
      <c r="M2572" s="153">
        <v>0.02</v>
      </c>
      <c r="N2572" s="128" t="s">
        <v>10527</v>
      </c>
      <c r="O2572" s="155">
        <v>43994</v>
      </c>
      <c r="P2572" s="153">
        <v>-4.0388121744E-2</v>
      </c>
      <c r="Q2572" s="153">
        <v>-2.7101820120000002E-2</v>
      </c>
      <c r="R2572" s="153">
        <v>-0.10675841239</v>
      </c>
      <c r="S2572" s="153">
        <v>-0.19121715754000002</v>
      </c>
      <c r="T2572" s="153">
        <v>-0.16051645506000001</v>
      </c>
      <c r="U2572" s="153">
        <v>-3.3106909997999998</v>
      </c>
      <c r="V2572" s="153">
        <v>-0.26155338426000002</v>
      </c>
      <c r="W2572" s="153">
        <v>-0.80179235828000006</v>
      </c>
      <c r="X2572" s="153">
        <v>-0.74020211707000005</v>
      </c>
      <c r="Y2572" s="153">
        <v>-0.37552842871000003</v>
      </c>
      <c r="Z2572" s="153">
        <v>0.32868752628000003</v>
      </c>
      <c r="AA2572" s="153">
        <v>0.36120664226999999</v>
      </c>
      <c r="AB2572" s="178">
        <v>-0.51547634768999995</v>
      </c>
      <c r="AC2572" s="177">
        <v>-0.38991719971</v>
      </c>
      <c r="AD2572" s="153">
        <v>-0.31386619491000001</v>
      </c>
      <c r="AE2572" s="153">
        <v>-0.75454261744999995</v>
      </c>
      <c r="AF2572" s="181">
        <v>0.52248841989999995</v>
      </c>
      <c r="AG2572" s="180">
        <v>23315.295910000001</v>
      </c>
      <c r="AH2572" s="180">
        <v>1117</v>
      </c>
      <c r="AI2572" s="128">
        <v>0</v>
      </c>
      <c r="AJ2572" s="128">
        <v>0</v>
      </c>
      <c r="AK2572" s="128">
        <v>0</v>
      </c>
    </row>
    <row r="2573" spans="1:102" ht="14.75" customHeight="1" x14ac:dyDescent="0.35">
      <c r="A2573" s="8"/>
      <c r="B2573" s="129">
        <v>54803944000126</v>
      </c>
      <c r="C2573" s="125" t="s">
        <v>10528</v>
      </c>
      <c r="D2573" s="122"/>
      <c r="E2573" s="126" t="s">
        <v>10529</v>
      </c>
      <c r="F2573" s="126" t="s">
        <v>163</v>
      </c>
      <c r="G2573" s="126" t="s">
        <v>3547</v>
      </c>
      <c r="H2573" s="127" t="s">
        <v>46</v>
      </c>
      <c r="I2573" s="127" t="s">
        <v>46</v>
      </c>
      <c r="J2573" s="127" t="s">
        <v>46</v>
      </c>
      <c r="K2573" s="126" t="s">
        <v>46</v>
      </c>
      <c r="L2573" s="126" t="s">
        <v>46</v>
      </c>
      <c r="M2573" s="153">
        <v>9.7000000000000003E-3</v>
      </c>
      <c r="N2573" s="128" t="s">
        <v>46</v>
      </c>
      <c r="O2573" s="155">
        <v>45561</v>
      </c>
      <c r="P2573" s="153">
        <v>-2.0856831688000001E-3</v>
      </c>
      <c r="Q2573" s="153">
        <v>6.2898250925999995E-3</v>
      </c>
      <c r="R2573" s="153">
        <v>0.13854630445999999</v>
      </c>
      <c r="S2573" s="153" t="s">
        <v>46</v>
      </c>
      <c r="T2573" s="153" t="s">
        <v>46</v>
      </c>
      <c r="U2573" s="153">
        <v>-0.17096740817</v>
      </c>
      <c r="V2573" s="153">
        <v>6.07016441E-2</v>
      </c>
      <c r="W2573" s="153">
        <v>1.0405303497</v>
      </c>
      <c r="X2573" s="153" t="s">
        <v>46</v>
      </c>
      <c r="Y2573" s="153" t="s">
        <v>46</v>
      </c>
      <c r="Z2573" s="153">
        <v>0.14270478067</v>
      </c>
      <c r="AA2573" s="153">
        <v>0.18754626546</v>
      </c>
      <c r="AB2573" s="178">
        <v>0.10283235873</v>
      </c>
      <c r="AC2573" s="177">
        <v>-0.50504125072999995</v>
      </c>
      <c r="AD2573" s="153">
        <v>-4.9255434617999999E-2</v>
      </c>
      <c r="AE2573" s="153">
        <v>-0.11513551982999999</v>
      </c>
      <c r="AF2573" s="181">
        <v>10.078236049999999</v>
      </c>
      <c r="AG2573" s="180">
        <v>42652.458059999997</v>
      </c>
      <c r="AH2573" s="180">
        <v>2675</v>
      </c>
      <c r="AI2573" s="128" t="s">
        <v>46</v>
      </c>
      <c r="AJ2573" s="128" t="s">
        <v>46</v>
      </c>
      <c r="AK2573" s="128" t="s">
        <v>46</v>
      </c>
    </row>
    <row r="2574" spans="1:102" ht="14.75" customHeight="1" x14ac:dyDescent="0.35">
      <c r="A2574" s="8"/>
      <c r="B2574" s="129">
        <v>44748856000115</v>
      </c>
      <c r="C2574" s="125" t="s">
        <v>10530</v>
      </c>
      <c r="D2574" s="122"/>
      <c r="E2574" s="126" t="s">
        <v>7556</v>
      </c>
      <c r="F2574" s="126" t="s">
        <v>114</v>
      </c>
      <c r="G2574" s="126" t="s">
        <v>115</v>
      </c>
      <c r="H2574" s="127">
        <v>100</v>
      </c>
      <c r="I2574" s="127">
        <v>100</v>
      </c>
      <c r="J2574" s="127">
        <v>1</v>
      </c>
      <c r="K2574" s="126" t="s">
        <v>7644</v>
      </c>
      <c r="L2574" s="126" t="s">
        <v>8008</v>
      </c>
      <c r="M2574" s="153">
        <v>0.01</v>
      </c>
      <c r="N2574" s="128" t="s">
        <v>8776</v>
      </c>
      <c r="O2574" s="155">
        <v>44634</v>
      </c>
      <c r="P2574" s="153">
        <v>8.1208904988999991E-2</v>
      </c>
      <c r="Q2574" s="153">
        <v>3.4664656640999998E-2</v>
      </c>
      <c r="R2574" s="153">
        <v>0.17393011411000001</v>
      </c>
      <c r="S2574" s="153">
        <v>0.56557380768999999</v>
      </c>
      <c r="T2574" s="153">
        <v>0.72393214157000008</v>
      </c>
      <c r="U2574" s="153">
        <v>6.656848083899999</v>
      </c>
      <c r="V2574" s="153">
        <v>0.33454056659999998</v>
      </c>
      <c r="W2574" s="153">
        <v>1.3062749178000002</v>
      </c>
      <c r="X2574" s="153">
        <v>2.1893376890999998</v>
      </c>
      <c r="Y2574" s="153">
        <v>1.6936400665</v>
      </c>
      <c r="Z2574" s="153">
        <v>0.14711888720999999</v>
      </c>
      <c r="AA2574" s="153">
        <v>0.13820383556999999</v>
      </c>
      <c r="AB2574" s="178">
        <v>0.32207459050999998</v>
      </c>
      <c r="AC2574" s="177">
        <v>0.23932897871</v>
      </c>
      <c r="AD2574" s="153">
        <v>-0.19587191328</v>
      </c>
      <c r="AE2574" s="153">
        <v>-0.19587191328</v>
      </c>
      <c r="AF2574" s="181">
        <v>1.65586787</v>
      </c>
      <c r="AG2574" s="180">
        <v>31589.220079999999</v>
      </c>
      <c r="AH2574" s="180">
        <v>-3592.9709800000001</v>
      </c>
      <c r="AI2574" s="128" t="s">
        <v>46</v>
      </c>
      <c r="AJ2574" s="128" t="s">
        <v>46</v>
      </c>
      <c r="AK2574" s="128" t="s">
        <v>46</v>
      </c>
    </row>
    <row r="2575" spans="1:102" ht="15" customHeight="1" x14ac:dyDescent="0.35">
      <c r="A2575" s="8"/>
      <c r="B2575" s="248" t="s">
        <v>12208</v>
      </c>
      <c r="C2575" s="248"/>
      <c r="D2575" s="248"/>
      <c r="E2575" s="248"/>
      <c r="F2575" s="248"/>
      <c r="G2575" s="248"/>
      <c r="H2575" s="248"/>
      <c r="I2575" s="248"/>
      <c r="J2575" s="248"/>
      <c r="K2575" s="248"/>
      <c r="L2575" s="248"/>
      <c r="M2575" s="248"/>
      <c r="N2575" s="248"/>
      <c r="O2575" s="248"/>
      <c r="P2575" s="248"/>
      <c r="Q2575" s="248"/>
      <c r="R2575" s="248"/>
      <c r="S2575" s="248"/>
      <c r="T2575" s="248"/>
      <c r="U2575" s="248"/>
      <c r="V2575" s="248"/>
      <c r="W2575" s="248"/>
      <c r="X2575" s="248"/>
      <c r="Y2575" s="248"/>
      <c r="Z2575" s="248"/>
      <c r="AA2575" s="248"/>
      <c r="AB2575" s="248"/>
      <c r="AC2575" s="248"/>
      <c r="AD2575" s="248"/>
      <c r="AE2575" s="248"/>
      <c r="AF2575" s="248"/>
      <c r="AG2575" s="248"/>
      <c r="AH2575" s="248"/>
      <c r="AI2575" s="248"/>
      <c r="AJ2575" s="248"/>
      <c r="AK2575" s="248"/>
      <c r="AL2575" s="248"/>
      <c r="AM2575" s="248"/>
      <c r="AN2575" s="248"/>
      <c r="AO2575" s="248"/>
      <c r="AP2575" s="248"/>
      <c r="AQ2575" s="248"/>
      <c r="AR2575" s="248"/>
      <c r="AS2575" s="248"/>
      <c r="AT2575" s="248"/>
      <c r="AU2575" s="248"/>
      <c r="AV2575" s="248"/>
      <c r="AW2575" s="248"/>
      <c r="AX2575" s="248"/>
      <c r="AY2575" s="248"/>
      <c r="AZ2575" s="248"/>
      <c r="BA2575" s="248"/>
      <c r="BB2575" s="248"/>
      <c r="BC2575" s="248"/>
      <c r="BD2575" s="248"/>
      <c r="BE2575" s="248"/>
      <c r="BF2575" s="248"/>
      <c r="BG2575" s="248"/>
      <c r="BH2575" s="248"/>
      <c r="BI2575" s="248"/>
      <c r="BJ2575" s="248"/>
      <c r="BK2575" s="248"/>
      <c r="BL2575" s="248"/>
      <c r="BM2575" s="248"/>
      <c r="BN2575" s="248"/>
      <c r="BO2575" s="248"/>
      <c r="BP2575" s="248"/>
      <c r="BQ2575" s="248"/>
      <c r="BR2575" s="248"/>
      <c r="BS2575" s="248"/>
      <c r="BT2575" s="248"/>
      <c r="BU2575" s="248"/>
      <c r="BV2575" s="248"/>
      <c r="BW2575" s="248"/>
      <c r="BX2575" s="248"/>
      <c r="BY2575" s="248"/>
      <c r="BZ2575" s="248"/>
      <c r="CA2575" s="248"/>
      <c r="CB2575" s="248"/>
      <c r="CC2575" s="248"/>
      <c r="CD2575" s="248"/>
      <c r="CE2575" s="248"/>
      <c r="CF2575" s="248"/>
      <c r="CG2575" s="248"/>
      <c r="CH2575" s="248"/>
      <c r="CI2575" s="248"/>
      <c r="CJ2575" s="248"/>
      <c r="CK2575" s="248"/>
      <c r="CL2575" s="248"/>
      <c r="CM2575" s="248"/>
      <c r="CN2575" s="248"/>
      <c r="CO2575" s="248"/>
      <c r="CP2575" s="248"/>
      <c r="CQ2575" s="248"/>
      <c r="CR2575" s="248"/>
      <c r="CS2575" s="248"/>
      <c r="CT2575" s="248"/>
      <c r="CU2575" s="248"/>
      <c r="CV2575" s="248"/>
      <c r="CW2575" s="248"/>
      <c r="CX2575" s="248"/>
    </row>
    <row r="2576" spans="1:102" ht="15" customHeight="1" x14ac:dyDescent="0.35">
      <c r="A2576" s="8"/>
      <c r="B2576" s="249" t="s">
        <v>12209</v>
      </c>
      <c r="C2576" s="249"/>
      <c r="D2576" s="249"/>
      <c r="E2576" s="249"/>
    </row>
    <row r="2577" spans="1:5" ht="15" customHeight="1" x14ac:dyDescent="0.35">
      <c r="A2577" s="8"/>
      <c r="B2577" s="249" t="s">
        <v>12210</v>
      </c>
      <c r="C2577" s="249"/>
      <c r="D2577" s="249"/>
      <c r="E2577" s="249"/>
    </row>
    <row r="2578" spans="1:5" ht="15" customHeight="1" x14ac:dyDescent="0.35">
      <c r="A2578" s="8"/>
      <c r="B2578" s="249" t="s">
        <v>12216</v>
      </c>
      <c r="C2578" s="249"/>
      <c r="D2578" s="249"/>
      <c r="E2578" s="249"/>
    </row>
    <row r="2579" spans="1:5" ht="15" customHeight="1" x14ac:dyDescent="0.35">
      <c r="A2579" s="8"/>
      <c r="B2579" s="249" t="s">
        <v>12211</v>
      </c>
      <c r="C2579" s="249"/>
      <c r="D2579" s="249"/>
      <c r="E2579" s="249"/>
    </row>
    <row r="2580" spans="1:5" ht="15" customHeight="1" x14ac:dyDescent="0.35">
      <c r="A2580" s="8"/>
      <c r="B2580" s="249" t="s">
        <v>12212</v>
      </c>
      <c r="C2580" s="249"/>
      <c r="D2580" s="249"/>
      <c r="E2580" s="249"/>
    </row>
    <row r="2581" spans="1:5" ht="15" customHeight="1" x14ac:dyDescent="0.35">
      <c r="A2581" s="8"/>
      <c r="B2581" s="249" t="s">
        <v>12213</v>
      </c>
      <c r="C2581" s="249"/>
      <c r="D2581" s="249"/>
      <c r="E2581" s="249"/>
    </row>
    <row r="2582" spans="1:5" ht="15" customHeight="1" x14ac:dyDescent="0.35">
      <c r="A2582" s="8"/>
      <c r="B2582" s="249" t="s">
        <v>12214</v>
      </c>
      <c r="C2582" s="249"/>
      <c r="D2582" s="249"/>
      <c r="E2582" s="249"/>
    </row>
    <row r="2583" spans="1:5" ht="15" customHeight="1" x14ac:dyDescent="0.35">
      <c r="A2583" s="8"/>
      <c r="B2583" s="249" t="s">
        <v>12215</v>
      </c>
      <c r="C2583" s="249"/>
      <c r="D2583" s="249"/>
      <c r="E2583" s="249"/>
    </row>
  </sheetData>
  <autoFilter ref="B2:AK20" xr:uid="{EAEB3487-35CD-4398-A67E-B21C8603CD76}"/>
  <mergeCells count="8">
    <mergeCell ref="Z1:AA1"/>
    <mergeCell ref="AB1:AC1"/>
    <mergeCell ref="AD1:AE1"/>
    <mergeCell ref="F1:G1"/>
    <mergeCell ref="K1:L1"/>
    <mergeCell ref="M1:N1"/>
    <mergeCell ref="P1:T1"/>
    <mergeCell ref="U1:Y1"/>
  </mergeCells>
  <pageMargins left="0.7" right="0.7" top="0.75" bottom="0.75" header="0.3" footer="0.3"/>
  <pageSetup paperSize="9" orientation="portrait" r:id="rId1"/>
  <headerFooter>
    <oddFooter>&amp;R_x000D_&amp;1#&amp;"Calibri"&amp;10&amp;K008000 [ CLASSIFICAÇÃO: PÚBLICA ]</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85B19-4176-4263-8F4A-8987E129C6DD}">
  <sheetPr codeName="Sheet13"/>
  <dimension ref="A1:B33"/>
  <sheetViews>
    <sheetView showGridLines="0" zoomScale="85" zoomScaleNormal="85" workbookViewId="0">
      <selection sqref="A1:B1"/>
    </sheetView>
  </sheetViews>
  <sheetFormatPr defaultRowHeight="14.5" x14ac:dyDescent="0.35"/>
  <cols>
    <col min="1" max="1" width="39.81640625" customWidth="1"/>
    <col min="2" max="2" width="153" customWidth="1"/>
  </cols>
  <sheetData>
    <row r="1" spans="1:2" ht="36.5" customHeight="1" thickBot="1" x14ac:dyDescent="0.4">
      <c r="A1" s="358" t="s">
        <v>3349</v>
      </c>
      <c r="B1" s="358"/>
    </row>
    <row r="2" spans="1:2" ht="29" customHeight="1" x14ac:dyDescent="0.35">
      <c r="A2" s="190" t="s">
        <v>53</v>
      </c>
      <c r="B2" s="190" t="s">
        <v>3224</v>
      </c>
    </row>
    <row r="3" spans="1:2" ht="46.25" customHeight="1" x14ac:dyDescent="0.35">
      <c r="A3" s="192" t="s">
        <v>630</v>
      </c>
      <c r="B3" s="189" t="s">
        <v>3339</v>
      </c>
    </row>
    <row r="4" spans="1:2" ht="46.25" customHeight="1" x14ac:dyDescent="0.35">
      <c r="A4" s="193" t="s">
        <v>342</v>
      </c>
      <c r="B4" s="191" t="s">
        <v>3340</v>
      </c>
    </row>
    <row r="5" spans="1:2" ht="46.25" customHeight="1" x14ac:dyDescent="0.35">
      <c r="A5" s="193" t="s">
        <v>3330</v>
      </c>
      <c r="B5" s="191" t="s">
        <v>3341</v>
      </c>
    </row>
    <row r="6" spans="1:2" ht="46.25" customHeight="1" x14ac:dyDescent="0.35">
      <c r="A6" s="193" t="s">
        <v>165</v>
      </c>
      <c r="B6" s="191" t="s">
        <v>3342</v>
      </c>
    </row>
    <row r="7" spans="1:2" ht="46.25" customHeight="1" x14ac:dyDescent="0.35">
      <c r="A7" s="193" t="s">
        <v>3331</v>
      </c>
      <c r="B7" s="191" t="s">
        <v>3343</v>
      </c>
    </row>
    <row r="8" spans="1:2" ht="46.25" customHeight="1" x14ac:dyDescent="0.35">
      <c r="A8" s="193" t="s">
        <v>319</v>
      </c>
      <c r="B8" s="191" t="s">
        <v>3344</v>
      </c>
    </row>
    <row r="9" spans="1:2" ht="46.25" customHeight="1" x14ac:dyDescent="0.35">
      <c r="A9" s="193" t="s">
        <v>315</v>
      </c>
      <c r="B9" s="191" t="s">
        <v>3345</v>
      </c>
    </row>
    <row r="10" spans="1:2" ht="46.25" customHeight="1" x14ac:dyDescent="0.35">
      <c r="A10" s="193" t="s">
        <v>3332</v>
      </c>
      <c r="B10" s="191" t="s">
        <v>3346</v>
      </c>
    </row>
    <row r="11" spans="1:2" ht="46.25" customHeight="1" x14ac:dyDescent="0.35">
      <c r="A11" s="193" t="s">
        <v>3333</v>
      </c>
      <c r="B11" s="191" t="s">
        <v>3347</v>
      </c>
    </row>
    <row r="12" spans="1:2" ht="46.25" customHeight="1" x14ac:dyDescent="0.35">
      <c r="A12" s="193" t="s">
        <v>3334</v>
      </c>
      <c r="B12" s="191" t="s">
        <v>3348</v>
      </c>
    </row>
    <row r="13" spans="1:2" ht="46.25" customHeight="1" x14ac:dyDescent="0.35">
      <c r="A13" s="193" t="s">
        <v>331</v>
      </c>
      <c r="B13" s="191" t="s">
        <v>3350</v>
      </c>
    </row>
    <row r="14" spans="1:2" ht="46.25" customHeight="1" x14ac:dyDescent="0.35">
      <c r="A14" s="193" t="s">
        <v>324</v>
      </c>
      <c r="B14" s="191" t="s">
        <v>3370</v>
      </c>
    </row>
    <row r="15" spans="1:2" ht="46.25" customHeight="1" x14ac:dyDescent="0.35">
      <c r="A15" s="193" t="s">
        <v>370</v>
      </c>
      <c r="B15" s="191" t="s">
        <v>3351</v>
      </c>
    </row>
    <row r="16" spans="1:2" ht="46.25" customHeight="1" x14ac:dyDescent="0.35">
      <c r="A16" s="193" t="s">
        <v>166</v>
      </c>
      <c r="B16" s="191" t="s">
        <v>3352</v>
      </c>
    </row>
    <row r="17" spans="1:2" ht="46.25" customHeight="1" x14ac:dyDescent="0.35">
      <c r="A17" s="193" t="s">
        <v>157</v>
      </c>
      <c r="B17" s="191" t="s">
        <v>3353</v>
      </c>
    </row>
    <row r="18" spans="1:2" ht="46.25" customHeight="1" x14ac:dyDescent="0.35">
      <c r="A18" s="193" t="s">
        <v>3336</v>
      </c>
      <c r="B18" s="191" t="s">
        <v>3356</v>
      </c>
    </row>
    <row r="19" spans="1:2" ht="46.25" customHeight="1" x14ac:dyDescent="0.35">
      <c r="A19" s="193" t="s">
        <v>3337</v>
      </c>
      <c r="B19" s="191" t="s">
        <v>3369</v>
      </c>
    </row>
    <row r="20" spans="1:2" ht="46.25" customHeight="1" x14ac:dyDescent="0.35">
      <c r="A20" s="193" t="s">
        <v>3335</v>
      </c>
      <c r="B20" s="191" t="s">
        <v>3357</v>
      </c>
    </row>
    <row r="21" spans="1:2" ht="46.25" customHeight="1" x14ac:dyDescent="0.35">
      <c r="A21" s="193" t="s">
        <v>137</v>
      </c>
      <c r="B21" s="191" t="s">
        <v>3358</v>
      </c>
    </row>
    <row r="22" spans="1:2" ht="46.25" customHeight="1" x14ac:dyDescent="0.35">
      <c r="A22" s="193" t="s">
        <v>320</v>
      </c>
      <c r="B22" s="191" t="s">
        <v>3359</v>
      </c>
    </row>
    <row r="23" spans="1:2" ht="46.25" customHeight="1" x14ac:dyDescent="0.35">
      <c r="A23" s="193" t="s">
        <v>337</v>
      </c>
      <c r="B23" s="191" t="s">
        <v>3360</v>
      </c>
    </row>
    <row r="24" spans="1:2" ht="46.25" customHeight="1" x14ac:dyDescent="0.35">
      <c r="A24" s="193" t="s">
        <v>328</v>
      </c>
      <c r="B24" s="191" t="s">
        <v>3361</v>
      </c>
    </row>
    <row r="25" spans="1:2" ht="46.25" customHeight="1" x14ac:dyDescent="0.35">
      <c r="A25" s="193" t="s">
        <v>739</v>
      </c>
      <c r="B25" s="191" t="s">
        <v>3362</v>
      </c>
    </row>
    <row r="26" spans="1:2" ht="46.25" customHeight="1" x14ac:dyDescent="0.35">
      <c r="A26" s="193" t="s">
        <v>452</v>
      </c>
      <c r="B26" s="191" t="s">
        <v>3363</v>
      </c>
    </row>
    <row r="27" spans="1:2" ht="46.25" customHeight="1" x14ac:dyDescent="0.35">
      <c r="A27" s="193" t="s">
        <v>358</v>
      </c>
      <c r="B27" s="191" t="s">
        <v>3364</v>
      </c>
    </row>
    <row r="28" spans="1:2" ht="46.25" customHeight="1" x14ac:dyDescent="0.35">
      <c r="A28" s="193" t="s">
        <v>406</v>
      </c>
      <c r="B28" s="191" t="s">
        <v>3365</v>
      </c>
    </row>
    <row r="29" spans="1:2" ht="46.25" customHeight="1" x14ac:dyDescent="0.35">
      <c r="A29" s="193" t="s">
        <v>548</v>
      </c>
      <c r="B29" s="191" t="s">
        <v>3366</v>
      </c>
    </row>
    <row r="30" spans="1:2" ht="46.25" customHeight="1" x14ac:dyDescent="0.35">
      <c r="A30" s="193" t="s">
        <v>378</v>
      </c>
      <c r="B30" s="191" t="s">
        <v>3367</v>
      </c>
    </row>
    <row r="31" spans="1:2" ht="46.25" customHeight="1" x14ac:dyDescent="0.35">
      <c r="A31" s="193" t="s">
        <v>421</v>
      </c>
      <c r="B31" s="191" t="s">
        <v>3368</v>
      </c>
    </row>
    <row r="32" spans="1:2" ht="46.25" customHeight="1" x14ac:dyDescent="0.35">
      <c r="A32" s="193" t="s">
        <v>368</v>
      </c>
      <c r="B32" s="191" t="s">
        <v>3354</v>
      </c>
    </row>
    <row r="33" spans="1:2" ht="46.25" customHeight="1" x14ac:dyDescent="0.35">
      <c r="A33" s="193" t="s">
        <v>3338</v>
      </c>
      <c r="B33" s="191" t="s">
        <v>3355</v>
      </c>
    </row>
  </sheetData>
  <mergeCells count="1">
    <mergeCell ref="A1:B1"/>
  </mergeCells>
  <pageMargins left="0.511811024" right="0.511811024" top="0.78740157499999996" bottom="0.78740157499999996" header="0.31496062000000002" footer="0.31496062000000002"/>
  <pageSetup paperSize="9" orientation="portrait" r:id="rId1"/>
  <headerFooter>
    <oddFooter>&amp;R_x000D_&amp;1#&amp;"Calibri"&amp;10&amp;K008000 [ CLASSIFICAÇÃO: PÚBLICA ]</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583BE-A5BB-4969-802D-9E1899B215EB}">
  <sheetPr codeName="Sheet8"/>
  <dimension ref="A1:F956"/>
  <sheetViews>
    <sheetView showGridLines="0" workbookViewId="0">
      <selection activeCell="B7" sqref="B7"/>
    </sheetView>
  </sheetViews>
  <sheetFormatPr defaultRowHeight="14.5" x14ac:dyDescent="0.35"/>
  <cols>
    <col min="1" max="1" width="11.81640625" bestFit="1" customWidth="1"/>
    <col min="2" max="2" width="67.81640625" bestFit="1" customWidth="1"/>
    <col min="3" max="4" width="255.6328125" bestFit="1" customWidth="1"/>
    <col min="5" max="5" width="115.54296875" bestFit="1" customWidth="1"/>
    <col min="6" max="6" width="94.1796875" bestFit="1" customWidth="1"/>
  </cols>
  <sheetData>
    <row r="1" spans="1:6" x14ac:dyDescent="0.35">
      <c r="A1" s="79" t="s">
        <v>3416</v>
      </c>
      <c r="B1" s="79" t="s">
        <v>10531</v>
      </c>
      <c r="C1" s="79" t="s">
        <v>169</v>
      </c>
      <c r="D1" s="79" t="s">
        <v>170</v>
      </c>
      <c r="E1" s="79" t="s">
        <v>10532</v>
      </c>
      <c r="F1" s="79" t="s">
        <v>258</v>
      </c>
    </row>
    <row r="2" spans="1:6" x14ac:dyDescent="0.35">
      <c r="A2">
        <v>8279304000141</v>
      </c>
      <c r="B2" t="s">
        <v>482</v>
      </c>
      <c r="C2" t="s">
        <v>10533</v>
      </c>
      <c r="D2" t="s">
        <v>10534</v>
      </c>
      <c r="E2" t="s">
        <v>5364</v>
      </c>
      <c r="F2" t="s">
        <v>10535</v>
      </c>
    </row>
    <row r="3" spans="1:6" x14ac:dyDescent="0.35">
      <c r="A3">
        <v>41423887000108</v>
      </c>
      <c r="E3" t="s">
        <v>3635</v>
      </c>
      <c r="F3" t="s">
        <v>10536</v>
      </c>
    </row>
    <row r="4" spans="1:6" x14ac:dyDescent="0.35">
      <c r="A4">
        <v>46351969000108</v>
      </c>
      <c r="B4" t="s">
        <v>6075</v>
      </c>
      <c r="C4" t="s">
        <v>10537</v>
      </c>
      <c r="D4" t="s">
        <v>10538</v>
      </c>
      <c r="E4" t="s">
        <v>6077</v>
      </c>
      <c r="F4" t="s">
        <v>10539</v>
      </c>
    </row>
    <row r="5" spans="1:6" x14ac:dyDescent="0.35">
      <c r="A5">
        <v>24572219000123</v>
      </c>
      <c r="B5" t="s">
        <v>6512</v>
      </c>
      <c r="C5" t="s">
        <v>10540</v>
      </c>
      <c r="D5" t="s">
        <v>10541</v>
      </c>
      <c r="E5" t="s">
        <v>3622</v>
      </c>
      <c r="F5" t="s">
        <v>10542</v>
      </c>
    </row>
    <row r="6" spans="1:6" x14ac:dyDescent="0.35">
      <c r="A6">
        <v>35002463000177</v>
      </c>
      <c r="B6" t="s">
        <v>4431</v>
      </c>
      <c r="C6" t="s">
        <v>10543</v>
      </c>
      <c r="D6" t="s">
        <v>10544</v>
      </c>
      <c r="E6" t="s">
        <v>4433</v>
      </c>
      <c r="F6" t="s">
        <v>10545</v>
      </c>
    </row>
    <row r="7" spans="1:6" x14ac:dyDescent="0.35">
      <c r="A7">
        <v>49983891000132</v>
      </c>
      <c r="B7" t="s">
        <v>6230</v>
      </c>
      <c r="C7" t="s">
        <v>10546</v>
      </c>
      <c r="D7" t="s">
        <v>10547</v>
      </c>
      <c r="E7" t="s">
        <v>6231</v>
      </c>
      <c r="F7" t="s">
        <v>10548</v>
      </c>
    </row>
    <row r="8" spans="1:6" x14ac:dyDescent="0.35">
      <c r="A8">
        <v>36352361000144</v>
      </c>
      <c r="B8" t="s">
        <v>6560</v>
      </c>
      <c r="C8" t="s">
        <v>10549</v>
      </c>
      <c r="D8" t="s">
        <v>10550</v>
      </c>
      <c r="E8" t="s">
        <v>3664</v>
      </c>
      <c r="F8" t="s">
        <v>10551</v>
      </c>
    </row>
    <row r="9" spans="1:6" x14ac:dyDescent="0.35">
      <c r="A9">
        <v>28259415000101</v>
      </c>
      <c r="B9" t="s">
        <v>5406</v>
      </c>
      <c r="C9" t="s">
        <v>10552</v>
      </c>
      <c r="D9" t="s">
        <v>10553</v>
      </c>
      <c r="E9" t="s">
        <v>5407</v>
      </c>
      <c r="F9" t="s">
        <v>10554</v>
      </c>
    </row>
    <row r="10" spans="1:6" x14ac:dyDescent="0.35">
      <c r="A10">
        <v>26323079000185</v>
      </c>
      <c r="B10" t="s">
        <v>4490</v>
      </c>
      <c r="C10" t="s">
        <v>10555</v>
      </c>
      <c r="D10" t="s">
        <v>10556</v>
      </c>
      <c r="E10" t="s">
        <v>4492</v>
      </c>
      <c r="F10" t="s">
        <v>10557</v>
      </c>
    </row>
    <row r="11" spans="1:6" x14ac:dyDescent="0.35">
      <c r="A11">
        <v>26759909000111</v>
      </c>
      <c r="B11" t="s">
        <v>6564</v>
      </c>
      <c r="C11" t="s">
        <v>10549</v>
      </c>
      <c r="D11" t="s">
        <v>10550</v>
      </c>
      <c r="E11" t="s">
        <v>6566</v>
      </c>
      <c r="F11" t="s">
        <v>10558</v>
      </c>
    </row>
    <row r="12" spans="1:6" x14ac:dyDescent="0.35">
      <c r="A12">
        <v>14799785000119</v>
      </c>
      <c r="B12" t="s">
        <v>4845</v>
      </c>
      <c r="C12" t="s">
        <v>10559</v>
      </c>
      <c r="D12" t="s">
        <v>10560</v>
      </c>
      <c r="E12" t="s">
        <v>4847</v>
      </c>
      <c r="F12" t="s">
        <v>10561</v>
      </c>
    </row>
    <row r="13" spans="1:6" x14ac:dyDescent="0.35">
      <c r="A13">
        <v>33701828000126</v>
      </c>
      <c r="B13" t="s">
        <v>6634</v>
      </c>
      <c r="C13" t="s">
        <v>10562</v>
      </c>
      <c r="D13" t="s">
        <v>10563</v>
      </c>
      <c r="E13" t="s">
        <v>3609</v>
      </c>
      <c r="F13" t="s">
        <v>10564</v>
      </c>
    </row>
    <row r="14" spans="1:6" x14ac:dyDescent="0.35">
      <c r="A14">
        <v>32246789000151</v>
      </c>
      <c r="B14" t="s">
        <v>6891</v>
      </c>
      <c r="C14" t="s">
        <v>10565</v>
      </c>
      <c r="D14" t="s">
        <v>10566</v>
      </c>
      <c r="E14" t="s">
        <v>6892</v>
      </c>
      <c r="F14" t="s">
        <v>10567</v>
      </c>
    </row>
    <row r="15" spans="1:6" x14ac:dyDescent="0.35">
      <c r="A15">
        <v>46153220000156</v>
      </c>
      <c r="B15" t="s">
        <v>10568</v>
      </c>
      <c r="C15" t="s">
        <v>10569</v>
      </c>
      <c r="D15" t="s">
        <v>10569</v>
      </c>
      <c r="E15" t="s">
        <v>5946</v>
      </c>
    </row>
    <row r="16" spans="1:6" x14ac:dyDescent="0.35">
      <c r="A16">
        <v>46153220000156</v>
      </c>
      <c r="B16" t="s">
        <v>10568</v>
      </c>
      <c r="C16" t="s">
        <v>10569</v>
      </c>
      <c r="D16" t="s">
        <v>10569</v>
      </c>
      <c r="E16" t="s">
        <v>5951</v>
      </c>
    </row>
    <row r="17" spans="1:6" x14ac:dyDescent="0.35">
      <c r="A17">
        <v>46153220000156</v>
      </c>
      <c r="B17" t="s">
        <v>10568</v>
      </c>
      <c r="C17" t="s">
        <v>10569</v>
      </c>
      <c r="D17" t="s">
        <v>10569</v>
      </c>
      <c r="E17" t="s">
        <v>5953</v>
      </c>
    </row>
    <row r="18" spans="1:6" x14ac:dyDescent="0.35">
      <c r="A18">
        <v>46153220000156</v>
      </c>
      <c r="B18" t="s">
        <v>10568</v>
      </c>
      <c r="C18" t="s">
        <v>10569</v>
      </c>
      <c r="D18" t="s">
        <v>10569</v>
      </c>
      <c r="E18" t="s">
        <v>5949</v>
      </c>
    </row>
    <row r="19" spans="1:6" x14ac:dyDescent="0.35">
      <c r="A19">
        <v>46153220000156</v>
      </c>
      <c r="B19" t="s">
        <v>10568</v>
      </c>
      <c r="C19" t="s">
        <v>10569</v>
      </c>
      <c r="D19" t="s">
        <v>10569</v>
      </c>
      <c r="E19" t="s">
        <v>5946</v>
      </c>
    </row>
    <row r="20" spans="1:6" x14ac:dyDescent="0.35">
      <c r="A20">
        <v>46153220000156</v>
      </c>
      <c r="B20" t="s">
        <v>10568</v>
      </c>
      <c r="C20" t="s">
        <v>10569</v>
      </c>
      <c r="D20" t="s">
        <v>10569</v>
      </c>
      <c r="E20" t="s">
        <v>5951</v>
      </c>
    </row>
    <row r="21" spans="1:6" x14ac:dyDescent="0.35">
      <c r="A21">
        <v>46153220000156</v>
      </c>
      <c r="B21" t="s">
        <v>10568</v>
      </c>
      <c r="C21" t="s">
        <v>10569</v>
      </c>
      <c r="D21" t="s">
        <v>10569</v>
      </c>
      <c r="E21" t="s">
        <v>5953</v>
      </c>
    </row>
    <row r="22" spans="1:6" x14ac:dyDescent="0.35">
      <c r="A22">
        <v>46153220000156</v>
      </c>
      <c r="B22" t="s">
        <v>10568</v>
      </c>
      <c r="C22" t="s">
        <v>10569</v>
      </c>
      <c r="D22" t="s">
        <v>10569</v>
      </c>
      <c r="E22" t="s">
        <v>5949</v>
      </c>
    </row>
    <row r="23" spans="1:6" x14ac:dyDescent="0.35">
      <c r="A23">
        <v>54087357000188</v>
      </c>
      <c r="B23" t="s">
        <v>5728</v>
      </c>
      <c r="C23" t="s">
        <v>10570</v>
      </c>
      <c r="D23" t="s">
        <v>10571</v>
      </c>
      <c r="E23" t="s">
        <v>5730</v>
      </c>
      <c r="F23" t="s">
        <v>10572</v>
      </c>
    </row>
    <row r="24" spans="1:6" x14ac:dyDescent="0.35">
      <c r="A24">
        <v>16599968000116</v>
      </c>
      <c r="B24" t="s">
        <v>4519</v>
      </c>
      <c r="C24" t="s">
        <v>10573</v>
      </c>
      <c r="D24" t="s">
        <v>10574</v>
      </c>
      <c r="E24" t="s">
        <v>4521</v>
      </c>
      <c r="F24" t="s">
        <v>10575</v>
      </c>
    </row>
    <row r="25" spans="1:6" x14ac:dyDescent="0.35">
      <c r="A25">
        <v>52286231000107</v>
      </c>
      <c r="B25" t="s">
        <v>4396</v>
      </c>
      <c r="C25" t="s">
        <v>10576</v>
      </c>
      <c r="D25" t="s">
        <v>10577</v>
      </c>
      <c r="E25" t="s">
        <v>4399</v>
      </c>
      <c r="F25" t="s">
        <v>10578</v>
      </c>
    </row>
    <row r="26" spans="1:6" x14ac:dyDescent="0.35">
      <c r="A26">
        <v>36046327000141</v>
      </c>
      <c r="B26" t="s">
        <v>6242</v>
      </c>
      <c r="C26" t="s">
        <v>10579</v>
      </c>
      <c r="D26" t="s">
        <v>10580</v>
      </c>
      <c r="E26" t="s">
        <v>6244</v>
      </c>
      <c r="F26" t="s">
        <v>10581</v>
      </c>
    </row>
    <row r="27" spans="1:6" x14ac:dyDescent="0.35">
      <c r="A27">
        <v>36498670000127</v>
      </c>
      <c r="B27" t="s">
        <v>6344</v>
      </c>
      <c r="C27" t="s">
        <v>10582</v>
      </c>
      <c r="D27" t="s">
        <v>10583</v>
      </c>
      <c r="E27" t="s">
        <v>6345</v>
      </c>
      <c r="F27" t="s">
        <v>10584</v>
      </c>
    </row>
    <row r="28" spans="1:6" x14ac:dyDescent="0.35">
      <c r="A28">
        <v>35956046000163</v>
      </c>
      <c r="B28" t="s">
        <v>6894</v>
      </c>
      <c r="C28" t="s">
        <v>10585</v>
      </c>
      <c r="D28" t="s">
        <v>10586</v>
      </c>
      <c r="E28" t="s">
        <v>6895</v>
      </c>
      <c r="F28" t="s">
        <v>10587</v>
      </c>
    </row>
    <row r="29" spans="1:6" x14ac:dyDescent="0.35">
      <c r="A29">
        <v>12082452000149</v>
      </c>
      <c r="B29" t="s">
        <v>5324</v>
      </c>
      <c r="C29" t="s">
        <v>10588</v>
      </c>
      <c r="D29" t="s">
        <v>10589</v>
      </c>
      <c r="E29" t="s">
        <v>5326</v>
      </c>
      <c r="F29" t="s">
        <v>10590</v>
      </c>
    </row>
    <row r="30" spans="1:6" x14ac:dyDescent="0.35">
      <c r="A30">
        <v>35789436000196</v>
      </c>
      <c r="B30" t="s">
        <v>4387</v>
      </c>
      <c r="C30" t="s">
        <v>10591</v>
      </c>
      <c r="D30" t="s">
        <v>10592</v>
      </c>
      <c r="E30" t="s">
        <v>4389</v>
      </c>
      <c r="F30" t="s">
        <v>10593</v>
      </c>
    </row>
    <row r="31" spans="1:6" x14ac:dyDescent="0.35">
      <c r="A31">
        <v>41993797000152</v>
      </c>
      <c r="B31" t="s">
        <v>5639</v>
      </c>
      <c r="C31" t="s">
        <v>10594</v>
      </c>
      <c r="D31" t="s">
        <v>10595</v>
      </c>
      <c r="E31" t="s">
        <v>5641</v>
      </c>
      <c r="F31" t="s">
        <v>10596</v>
      </c>
    </row>
    <row r="32" spans="1:6" x14ac:dyDescent="0.35">
      <c r="A32">
        <v>51293148000100</v>
      </c>
      <c r="B32" t="s">
        <v>4924</v>
      </c>
      <c r="C32" t="s">
        <v>10597</v>
      </c>
      <c r="D32" t="s">
        <v>10598</v>
      </c>
      <c r="E32" t="s">
        <v>4927</v>
      </c>
      <c r="F32" t="s">
        <v>10599</v>
      </c>
    </row>
    <row r="33" spans="1:6" x14ac:dyDescent="0.35">
      <c r="A33">
        <v>35372771000194</v>
      </c>
      <c r="E33" t="s">
        <v>5657</v>
      </c>
      <c r="F33" t="s">
        <v>10600</v>
      </c>
    </row>
    <row r="34" spans="1:6" x14ac:dyDescent="0.35">
      <c r="A34">
        <v>42731202000153</v>
      </c>
      <c r="B34" t="s">
        <v>5684</v>
      </c>
      <c r="C34" t="s">
        <v>10601</v>
      </c>
      <c r="D34" t="s">
        <v>10602</v>
      </c>
      <c r="E34" t="s">
        <v>5687</v>
      </c>
      <c r="F34" t="s">
        <v>10603</v>
      </c>
    </row>
    <row r="35" spans="1:6" x14ac:dyDescent="0.35">
      <c r="A35">
        <v>13396703000122</v>
      </c>
      <c r="B35" t="s">
        <v>2117</v>
      </c>
      <c r="C35" t="s">
        <v>10604</v>
      </c>
      <c r="D35" t="s">
        <v>10604</v>
      </c>
      <c r="E35" t="s">
        <v>7061</v>
      </c>
      <c r="F35" t="s">
        <v>10605</v>
      </c>
    </row>
    <row r="36" spans="1:6" x14ac:dyDescent="0.35">
      <c r="A36">
        <v>57976525000184</v>
      </c>
      <c r="E36" t="s">
        <v>6971</v>
      </c>
      <c r="F36" t="s">
        <v>10606</v>
      </c>
    </row>
    <row r="37" spans="1:6" x14ac:dyDescent="0.35">
      <c r="A37">
        <v>12287682000144</v>
      </c>
      <c r="B37" t="s">
        <v>688</v>
      </c>
      <c r="C37" t="s">
        <v>10607</v>
      </c>
      <c r="D37" t="s">
        <v>10608</v>
      </c>
      <c r="E37" t="s">
        <v>3617</v>
      </c>
      <c r="F37" t="s">
        <v>10609</v>
      </c>
    </row>
    <row r="38" spans="1:6" x14ac:dyDescent="0.35">
      <c r="A38">
        <v>31132386000119</v>
      </c>
      <c r="B38" t="s">
        <v>6839</v>
      </c>
      <c r="C38" t="s">
        <v>10565</v>
      </c>
      <c r="D38" t="s">
        <v>2045</v>
      </c>
      <c r="E38" t="s">
        <v>6840</v>
      </c>
      <c r="F38" t="s">
        <v>10610</v>
      </c>
    </row>
    <row r="39" spans="1:6" x14ac:dyDescent="0.35">
      <c r="A39">
        <v>51112363000150</v>
      </c>
      <c r="B39" t="s">
        <v>4564</v>
      </c>
      <c r="C39" t="s">
        <v>10611</v>
      </c>
      <c r="D39" t="s">
        <v>10612</v>
      </c>
      <c r="E39" t="s">
        <v>4566</v>
      </c>
    </row>
    <row r="40" spans="1:6" x14ac:dyDescent="0.35">
      <c r="A40">
        <v>38428156000140</v>
      </c>
      <c r="B40" t="s">
        <v>5507</v>
      </c>
      <c r="C40" t="s">
        <v>10613</v>
      </c>
      <c r="D40" t="s">
        <v>10613</v>
      </c>
      <c r="E40" t="s">
        <v>5509</v>
      </c>
      <c r="F40" t="s">
        <v>10614</v>
      </c>
    </row>
    <row r="41" spans="1:6" x14ac:dyDescent="0.35">
      <c r="A41">
        <v>9441308000147</v>
      </c>
      <c r="B41" t="s">
        <v>5600</v>
      </c>
      <c r="C41" t="s">
        <v>10615</v>
      </c>
      <c r="D41" t="s">
        <v>10616</v>
      </c>
      <c r="E41" t="s">
        <v>5602</v>
      </c>
      <c r="F41" t="s">
        <v>10617</v>
      </c>
    </row>
    <row r="42" spans="1:6" x14ac:dyDescent="0.35">
      <c r="A42">
        <v>9720734000110</v>
      </c>
      <c r="B42" t="s">
        <v>4373</v>
      </c>
      <c r="C42" t="s">
        <v>10618</v>
      </c>
      <c r="D42" t="s">
        <v>10619</v>
      </c>
      <c r="E42" t="s">
        <v>4374</v>
      </c>
      <c r="F42" t="s">
        <v>10620</v>
      </c>
    </row>
    <row r="43" spans="1:6" x14ac:dyDescent="0.35">
      <c r="A43">
        <v>46300253000181</v>
      </c>
      <c r="E43" t="s">
        <v>6412</v>
      </c>
    </row>
    <row r="44" spans="1:6" x14ac:dyDescent="0.35">
      <c r="A44">
        <v>21523833000107</v>
      </c>
      <c r="B44" t="s">
        <v>10621</v>
      </c>
      <c r="C44" t="s">
        <v>10622</v>
      </c>
      <c r="D44" t="s">
        <v>10622</v>
      </c>
      <c r="E44" t="s">
        <v>7342</v>
      </c>
    </row>
    <row r="45" spans="1:6" x14ac:dyDescent="0.35">
      <c r="A45">
        <v>40212883000118</v>
      </c>
      <c r="B45" t="s">
        <v>6869</v>
      </c>
      <c r="C45" t="s">
        <v>10623</v>
      </c>
      <c r="D45" t="s">
        <v>10624</v>
      </c>
      <c r="E45" t="s">
        <v>6870</v>
      </c>
      <c r="F45" t="s">
        <v>10625</v>
      </c>
    </row>
    <row r="46" spans="1:6" x14ac:dyDescent="0.35">
      <c r="A46">
        <v>10447046000107</v>
      </c>
      <c r="E46" t="s">
        <v>5193</v>
      </c>
      <c r="F46" t="s">
        <v>10626</v>
      </c>
    </row>
    <row r="47" spans="1:6" x14ac:dyDescent="0.35">
      <c r="A47">
        <v>32892819000105</v>
      </c>
      <c r="B47" t="s">
        <v>5433</v>
      </c>
      <c r="C47" t="s">
        <v>10627</v>
      </c>
      <c r="D47" t="s">
        <v>10628</v>
      </c>
      <c r="E47" t="s">
        <v>5435</v>
      </c>
      <c r="F47" t="s">
        <v>10629</v>
      </c>
    </row>
    <row r="48" spans="1:6" x14ac:dyDescent="0.35">
      <c r="A48">
        <v>31392355000105</v>
      </c>
      <c r="B48" t="s">
        <v>10630</v>
      </c>
      <c r="C48" t="s">
        <v>10631</v>
      </c>
      <c r="D48" t="s">
        <v>10631</v>
      </c>
      <c r="E48" t="s">
        <v>5109</v>
      </c>
    </row>
    <row r="49" spans="1:6" x14ac:dyDescent="0.35">
      <c r="A49">
        <v>34706586000126</v>
      </c>
      <c r="B49" t="s">
        <v>6309</v>
      </c>
      <c r="C49" t="s">
        <v>10632</v>
      </c>
      <c r="D49" t="s">
        <v>10633</v>
      </c>
      <c r="E49" t="s">
        <v>3674</v>
      </c>
      <c r="F49" t="s">
        <v>10634</v>
      </c>
    </row>
    <row r="50" spans="1:6" x14ac:dyDescent="0.35">
      <c r="A50">
        <v>8830947000131</v>
      </c>
      <c r="B50" t="s">
        <v>5250</v>
      </c>
      <c r="C50" t="s">
        <v>10635</v>
      </c>
      <c r="D50" t="s">
        <v>10636</v>
      </c>
      <c r="E50" t="s">
        <v>5252</v>
      </c>
      <c r="F50" t="s">
        <v>10637</v>
      </c>
    </row>
    <row r="51" spans="1:6" x14ac:dyDescent="0.35">
      <c r="A51">
        <v>31932715000106</v>
      </c>
      <c r="B51" t="s">
        <v>5987</v>
      </c>
      <c r="C51" t="s">
        <v>10638</v>
      </c>
      <c r="D51" t="s">
        <v>10639</v>
      </c>
      <c r="E51" t="s">
        <v>5989</v>
      </c>
      <c r="F51" t="s">
        <v>10640</v>
      </c>
    </row>
    <row r="52" spans="1:6" x14ac:dyDescent="0.35">
      <c r="A52">
        <v>26277595000110</v>
      </c>
      <c r="B52" t="s">
        <v>670</v>
      </c>
      <c r="C52" t="s">
        <v>10641</v>
      </c>
      <c r="D52" t="s">
        <v>10642</v>
      </c>
      <c r="E52" t="s">
        <v>6911</v>
      </c>
      <c r="F52" t="s">
        <v>10643</v>
      </c>
    </row>
    <row r="53" spans="1:6" x14ac:dyDescent="0.35">
      <c r="A53">
        <v>41333093000153</v>
      </c>
      <c r="B53" t="s">
        <v>4882</v>
      </c>
      <c r="C53" t="s">
        <v>10644</v>
      </c>
      <c r="D53" t="s">
        <v>10645</v>
      </c>
      <c r="E53" t="s">
        <v>4884</v>
      </c>
      <c r="F53" t="s">
        <v>10646</v>
      </c>
    </row>
    <row r="54" spans="1:6" x14ac:dyDescent="0.35">
      <c r="A54">
        <v>23999611000190</v>
      </c>
      <c r="B54" t="s">
        <v>7223</v>
      </c>
      <c r="C54" t="s">
        <v>10647</v>
      </c>
      <c r="D54" t="s">
        <v>10648</v>
      </c>
      <c r="E54" t="s">
        <v>7225</v>
      </c>
      <c r="F54" t="s">
        <v>10649</v>
      </c>
    </row>
    <row r="55" spans="1:6" x14ac:dyDescent="0.35">
      <c r="A55">
        <v>29853005000149</v>
      </c>
      <c r="B55" t="s">
        <v>5997</v>
      </c>
      <c r="C55" t="s">
        <v>10650</v>
      </c>
      <c r="D55" t="s">
        <v>10651</v>
      </c>
      <c r="E55" t="s">
        <v>5999</v>
      </c>
      <c r="F55" t="s">
        <v>10652</v>
      </c>
    </row>
    <row r="56" spans="1:6" x14ac:dyDescent="0.35">
      <c r="A56">
        <v>17313316000136</v>
      </c>
      <c r="B56" t="s">
        <v>6986</v>
      </c>
      <c r="C56" t="s">
        <v>10653</v>
      </c>
      <c r="D56" t="s">
        <v>10654</v>
      </c>
      <c r="E56" t="s">
        <v>6988</v>
      </c>
      <c r="F56" t="s">
        <v>10655</v>
      </c>
    </row>
    <row r="57" spans="1:6" x14ac:dyDescent="0.35">
      <c r="A57">
        <v>58460637000140</v>
      </c>
      <c r="E57" t="s">
        <v>4851</v>
      </c>
    </row>
    <row r="58" spans="1:6" x14ac:dyDescent="0.35">
      <c r="A58">
        <v>32757330000112</v>
      </c>
      <c r="B58" t="s">
        <v>6576</v>
      </c>
      <c r="C58" t="s">
        <v>10656</v>
      </c>
      <c r="D58" t="s">
        <v>10657</v>
      </c>
      <c r="E58" t="s">
        <v>6578</v>
      </c>
      <c r="F58" t="s">
        <v>10658</v>
      </c>
    </row>
    <row r="59" spans="1:6" x14ac:dyDescent="0.35">
      <c r="A59">
        <v>44315932000107</v>
      </c>
      <c r="E59" t="s">
        <v>4764</v>
      </c>
      <c r="F59" t="s">
        <v>10659</v>
      </c>
    </row>
    <row r="60" spans="1:6" x14ac:dyDescent="0.35">
      <c r="A60">
        <v>39819658000165</v>
      </c>
      <c r="B60" t="s">
        <v>6098</v>
      </c>
      <c r="C60" t="s">
        <v>10660</v>
      </c>
      <c r="D60" t="s">
        <v>10661</v>
      </c>
      <c r="E60" t="s">
        <v>6100</v>
      </c>
      <c r="F60" t="s">
        <v>10662</v>
      </c>
    </row>
    <row r="61" spans="1:6" x14ac:dyDescent="0.35">
      <c r="A61">
        <v>5104498000156</v>
      </c>
      <c r="B61" t="s">
        <v>4792</v>
      </c>
      <c r="C61" t="s">
        <v>10663</v>
      </c>
      <c r="D61" t="s">
        <v>10664</v>
      </c>
      <c r="E61" t="s">
        <v>4795</v>
      </c>
      <c r="F61" t="s">
        <v>10665</v>
      </c>
    </row>
    <row r="62" spans="1:6" x14ac:dyDescent="0.35">
      <c r="A62">
        <v>27945264000174</v>
      </c>
      <c r="B62" t="s">
        <v>5673</v>
      </c>
      <c r="C62" t="s">
        <v>10666</v>
      </c>
      <c r="D62" t="s">
        <v>10667</v>
      </c>
      <c r="E62" t="s">
        <v>5674</v>
      </c>
      <c r="F62" t="s">
        <v>10668</v>
      </c>
    </row>
    <row r="63" spans="1:6" x14ac:dyDescent="0.35">
      <c r="A63">
        <v>4455632000109</v>
      </c>
      <c r="B63" t="s">
        <v>4487</v>
      </c>
      <c r="C63" t="s">
        <v>10555</v>
      </c>
      <c r="D63" t="s">
        <v>10556</v>
      </c>
      <c r="E63" t="s">
        <v>4488</v>
      </c>
      <c r="F63" t="s">
        <v>10669</v>
      </c>
    </row>
    <row r="64" spans="1:6" x14ac:dyDescent="0.35">
      <c r="A64">
        <v>36352498000107</v>
      </c>
      <c r="B64" t="s">
        <v>4501</v>
      </c>
      <c r="C64" t="s">
        <v>10670</v>
      </c>
      <c r="D64" t="s">
        <v>10671</v>
      </c>
      <c r="E64" t="s">
        <v>4504</v>
      </c>
      <c r="F64" t="s">
        <v>10672</v>
      </c>
    </row>
    <row r="65" spans="1:6" x14ac:dyDescent="0.35">
      <c r="A65">
        <v>59196234000107</v>
      </c>
      <c r="B65" t="s">
        <v>4303</v>
      </c>
      <c r="C65" t="s">
        <v>10673</v>
      </c>
      <c r="D65" t="s">
        <v>10674</v>
      </c>
      <c r="E65" t="s">
        <v>5692</v>
      </c>
    </row>
    <row r="66" spans="1:6" x14ac:dyDescent="0.35">
      <c r="A66">
        <v>34774642000160</v>
      </c>
      <c r="E66" t="s">
        <v>4368</v>
      </c>
      <c r="F66" t="s">
        <v>10675</v>
      </c>
    </row>
    <row r="67" spans="1:6" x14ac:dyDescent="0.35">
      <c r="A67">
        <v>35578709000153</v>
      </c>
      <c r="B67" t="s">
        <v>7159</v>
      </c>
      <c r="C67" t="s">
        <v>10676</v>
      </c>
      <c r="D67" t="s">
        <v>10677</v>
      </c>
      <c r="E67" t="s">
        <v>7161</v>
      </c>
      <c r="F67" t="s">
        <v>10678</v>
      </c>
    </row>
    <row r="68" spans="1:6" x14ac:dyDescent="0.35">
      <c r="A68">
        <v>45521716000172</v>
      </c>
      <c r="E68" t="s">
        <v>7126</v>
      </c>
      <c r="F68" t="s">
        <v>10679</v>
      </c>
    </row>
    <row r="69" spans="1:6" x14ac:dyDescent="0.35">
      <c r="A69">
        <v>24582422000180</v>
      </c>
      <c r="B69" t="s">
        <v>720</v>
      </c>
      <c r="C69" t="s">
        <v>10680</v>
      </c>
      <c r="D69" t="s">
        <v>10681</v>
      </c>
      <c r="E69" t="s">
        <v>6496</v>
      </c>
      <c r="F69" t="s">
        <v>10682</v>
      </c>
    </row>
    <row r="70" spans="1:6" x14ac:dyDescent="0.35">
      <c r="A70">
        <v>20468028000165</v>
      </c>
      <c r="B70" t="s">
        <v>3594</v>
      </c>
      <c r="C70" t="s">
        <v>10683</v>
      </c>
      <c r="D70" t="s">
        <v>10684</v>
      </c>
      <c r="E70" t="s">
        <v>6320</v>
      </c>
      <c r="F70" t="s">
        <v>10685</v>
      </c>
    </row>
    <row r="71" spans="1:6" x14ac:dyDescent="0.35">
      <c r="A71">
        <v>37310657000165</v>
      </c>
      <c r="B71" t="s">
        <v>5332</v>
      </c>
      <c r="C71" t="s">
        <v>10686</v>
      </c>
      <c r="D71" t="s">
        <v>10687</v>
      </c>
      <c r="E71" t="s">
        <v>5335</v>
      </c>
      <c r="F71" t="s">
        <v>10688</v>
      </c>
    </row>
    <row r="72" spans="1:6" x14ac:dyDescent="0.35">
      <c r="A72">
        <v>12923387000137</v>
      </c>
      <c r="B72" t="s">
        <v>6580</v>
      </c>
      <c r="C72" t="s">
        <v>10689</v>
      </c>
      <c r="D72" t="s">
        <v>10690</v>
      </c>
      <c r="E72" t="s">
        <v>6581</v>
      </c>
      <c r="F72" t="s">
        <v>10691</v>
      </c>
    </row>
    <row r="73" spans="1:6" x14ac:dyDescent="0.35">
      <c r="A73">
        <v>41409831000107</v>
      </c>
      <c r="E73" t="s">
        <v>7099</v>
      </c>
      <c r="F73" t="s">
        <v>10692</v>
      </c>
    </row>
    <row r="74" spans="1:6" x14ac:dyDescent="0.35">
      <c r="A74">
        <v>26396708000105</v>
      </c>
      <c r="B74" t="s">
        <v>5624</v>
      </c>
      <c r="C74" t="s">
        <v>10693</v>
      </c>
      <c r="D74" t="s">
        <v>10694</v>
      </c>
      <c r="E74" t="s">
        <v>5626</v>
      </c>
      <c r="F74" t="s">
        <v>10695</v>
      </c>
    </row>
    <row r="75" spans="1:6" x14ac:dyDescent="0.35">
      <c r="A75">
        <v>43508091000183</v>
      </c>
      <c r="B75" t="s">
        <v>6356</v>
      </c>
      <c r="C75" t="s">
        <v>10696</v>
      </c>
      <c r="D75" t="s">
        <v>10697</v>
      </c>
      <c r="E75" t="s">
        <v>6358</v>
      </c>
      <c r="F75" t="s">
        <v>10698</v>
      </c>
    </row>
    <row r="76" spans="1:6" x14ac:dyDescent="0.35">
      <c r="A76">
        <v>45683300000150</v>
      </c>
      <c r="B76" t="s">
        <v>5461</v>
      </c>
      <c r="C76" t="s">
        <v>10699</v>
      </c>
      <c r="D76" t="s">
        <v>10700</v>
      </c>
      <c r="E76" t="s">
        <v>5464</v>
      </c>
      <c r="F76" t="s">
        <v>10701</v>
      </c>
    </row>
    <row r="77" spans="1:6" x14ac:dyDescent="0.35">
      <c r="A77">
        <v>7400556000114</v>
      </c>
      <c r="B77" t="s">
        <v>5370</v>
      </c>
      <c r="C77" t="s">
        <v>10702</v>
      </c>
      <c r="D77" t="s">
        <v>10703</v>
      </c>
      <c r="E77" t="s">
        <v>5372</v>
      </c>
      <c r="F77" t="s">
        <v>10704</v>
      </c>
    </row>
    <row r="78" spans="1:6" x14ac:dyDescent="0.35">
      <c r="A78">
        <v>42405028000159</v>
      </c>
      <c r="B78" t="s">
        <v>6376</v>
      </c>
      <c r="C78" t="s">
        <v>10705</v>
      </c>
      <c r="D78" t="s">
        <v>10706</v>
      </c>
      <c r="E78" t="s">
        <v>6377</v>
      </c>
      <c r="F78" t="s">
        <v>10707</v>
      </c>
    </row>
    <row r="79" spans="1:6" x14ac:dyDescent="0.35">
      <c r="A79">
        <v>24140275000199</v>
      </c>
      <c r="B79" t="s">
        <v>6967</v>
      </c>
      <c r="C79" t="s">
        <v>10708</v>
      </c>
      <c r="D79" t="s">
        <v>10709</v>
      </c>
      <c r="E79" t="s">
        <v>6968</v>
      </c>
      <c r="F79" t="s">
        <v>10710</v>
      </c>
    </row>
    <row r="80" spans="1:6" x14ac:dyDescent="0.35">
      <c r="A80">
        <v>34831155000191</v>
      </c>
      <c r="B80" t="s">
        <v>7017</v>
      </c>
      <c r="C80" t="s">
        <v>10711</v>
      </c>
      <c r="D80" t="s">
        <v>10712</v>
      </c>
      <c r="E80" t="s">
        <v>7019</v>
      </c>
      <c r="F80" t="s">
        <v>10713</v>
      </c>
    </row>
    <row r="81" spans="1:6" x14ac:dyDescent="0.35">
      <c r="A81">
        <v>59063042000114</v>
      </c>
      <c r="B81" t="s">
        <v>5719</v>
      </c>
      <c r="C81" t="s">
        <v>10714</v>
      </c>
      <c r="D81" t="s">
        <v>10715</v>
      </c>
      <c r="E81" t="s">
        <v>5721</v>
      </c>
    </row>
    <row r="82" spans="1:6" x14ac:dyDescent="0.35">
      <c r="A82">
        <v>33755672000166</v>
      </c>
      <c r="B82" t="s">
        <v>5077</v>
      </c>
      <c r="C82" t="s">
        <v>10716</v>
      </c>
      <c r="D82" t="s">
        <v>10717</v>
      </c>
      <c r="E82" t="s">
        <v>5080</v>
      </c>
      <c r="F82" t="s">
        <v>10718</v>
      </c>
    </row>
    <row r="83" spans="1:6" x14ac:dyDescent="0.35">
      <c r="A83">
        <v>35354967000156</v>
      </c>
      <c r="B83" t="s">
        <v>540</v>
      </c>
      <c r="C83" t="s">
        <v>10719</v>
      </c>
      <c r="D83" t="s">
        <v>10720</v>
      </c>
      <c r="E83" t="s">
        <v>5881</v>
      </c>
      <c r="F83" t="s">
        <v>10721</v>
      </c>
    </row>
    <row r="84" spans="1:6" x14ac:dyDescent="0.35">
      <c r="A84">
        <v>45081757000195</v>
      </c>
      <c r="E84" t="s">
        <v>4770</v>
      </c>
      <c r="F84" t="s">
        <v>10722</v>
      </c>
    </row>
    <row r="85" spans="1:6" x14ac:dyDescent="0.35">
      <c r="A85">
        <v>40212817000148</v>
      </c>
      <c r="B85" t="s">
        <v>6826</v>
      </c>
      <c r="C85" t="s">
        <v>10723</v>
      </c>
      <c r="D85" t="s">
        <v>10724</v>
      </c>
      <c r="E85" t="s">
        <v>6827</v>
      </c>
      <c r="F85" t="s">
        <v>10725</v>
      </c>
    </row>
    <row r="86" spans="1:6" x14ac:dyDescent="0.35">
      <c r="A86">
        <v>28849694000155</v>
      </c>
      <c r="B86" t="s">
        <v>5614</v>
      </c>
      <c r="C86" t="s">
        <v>10726</v>
      </c>
      <c r="D86" t="s">
        <v>10727</v>
      </c>
      <c r="E86" t="s">
        <v>5615</v>
      </c>
      <c r="F86" t="s">
        <v>10728</v>
      </c>
    </row>
    <row r="87" spans="1:6" x14ac:dyDescent="0.35">
      <c r="A87">
        <v>31120420000135</v>
      </c>
      <c r="B87" t="s">
        <v>5575</v>
      </c>
      <c r="C87" t="s">
        <v>10729</v>
      </c>
      <c r="D87" t="s">
        <v>10730</v>
      </c>
      <c r="E87" t="s">
        <v>5576</v>
      </c>
      <c r="F87" t="s">
        <v>10731</v>
      </c>
    </row>
    <row r="88" spans="1:6" x14ac:dyDescent="0.35">
      <c r="A88">
        <v>45443993000104</v>
      </c>
      <c r="B88" t="s">
        <v>5966</v>
      </c>
      <c r="C88" t="s">
        <v>10732</v>
      </c>
      <c r="D88" t="s">
        <v>10733</v>
      </c>
      <c r="E88" t="s">
        <v>5968</v>
      </c>
      <c r="F88" t="s">
        <v>10734</v>
      </c>
    </row>
    <row r="89" spans="1:6" x14ac:dyDescent="0.35">
      <c r="A89">
        <v>48899234000149</v>
      </c>
      <c r="B89" t="s">
        <v>5767</v>
      </c>
      <c r="C89" t="s">
        <v>10735</v>
      </c>
      <c r="D89" t="s">
        <v>10736</v>
      </c>
      <c r="E89" t="s">
        <v>5768</v>
      </c>
      <c r="F89" t="s">
        <v>10737</v>
      </c>
    </row>
    <row r="90" spans="1:6" x14ac:dyDescent="0.35">
      <c r="A90">
        <v>17899612000160</v>
      </c>
      <c r="B90" t="s">
        <v>5823</v>
      </c>
      <c r="C90" t="s">
        <v>10738</v>
      </c>
      <c r="D90" t="s">
        <v>10739</v>
      </c>
      <c r="E90" t="s">
        <v>5825</v>
      </c>
      <c r="F90" t="s">
        <v>10740</v>
      </c>
    </row>
    <row r="91" spans="1:6" x14ac:dyDescent="0.35">
      <c r="A91">
        <v>32319627000104</v>
      </c>
      <c r="B91" t="s">
        <v>4381</v>
      </c>
      <c r="C91" t="s">
        <v>10741</v>
      </c>
      <c r="D91" t="s">
        <v>10742</v>
      </c>
      <c r="E91" t="s">
        <v>3613</v>
      </c>
      <c r="F91" t="s">
        <v>10743</v>
      </c>
    </row>
    <row r="92" spans="1:6" x14ac:dyDescent="0.35">
      <c r="A92">
        <v>48997077000104</v>
      </c>
      <c r="B92" t="s">
        <v>5212</v>
      </c>
      <c r="C92" t="s">
        <v>10744</v>
      </c>
      <c r="D92" t="s">
        <v>10744</v>
      </c>
      <c r="E92" t="s">
        <v>5214</v>
      </c>
      <c r="F92" t="s">
        <v>10745</v>
      </c>
    </row>
    <row r="93" spans="1:6" x14ac:dyDescent="0.35">
      <c r="A93">
        <v>12154412000165</v>
      </c>
      <c r="B93" t="s">
        <v>5341</v>
      </c>
      <c r="C93" t="s">
        <v>10746</v>
      </c>
      <c r="D93" t="s">
        <v>10747</v>
      </c>
      <c r="E93" t="s">
        <v>5343</v>
      </c>
      <c r="F93" t="s">
        <v>10748</v>
      </c>
    </row>
    <row r="94" spans="1:6" x14ac:dyDescent="0.35">
      <c r="A94">
        <v>11952873000110</v>
      </c>
      <c r="B94" t="s">
        <v>4860</v>
      </c>
      <c r="C94" t="s">
        <v>10749</v>
      </c>
      <c r="D94" t="s">
        <v>10750</v>
      </c>
      <c r="E94" t="s">
        <v>4861</v>
      </c>
      <c r="F94" t="s">
        <v>10751</v>
      </c>
    </row>
    <row r="95" spans="1:6" x14ac:dyDescent="0.35">
      <c r="A95">
        <v>53678015000170</v>
      </c>
      <c r="E95" t="s">
        <v>7075</v>
      </c>
      <c r="F95" t="s">
        <v>10752</v>
      </c>
    </row>
    <row r="96" spans="1:6" x14ac:dyDescent="0.35">
      <c r="A96">
        <v>30190210000150</v>
      </c>
      <c r="B96" t="s">
        <v>5491</v>
      </c>
      <c r="C96" t="s">
        <v>10753</v>
      </c>
      <c r="D96" t="s">
        <v>10754</v>
      </c>
      <c r="E96" t="s">
        <v>5493</v>
      </c>
      <c r="F96" t="s">
        <v>10755</v>
      </c>
    </row>
    <row r="97" spans="1:6" x14ac:dyDescent="0.35">
      <c r="A97">
        <v>36986672000165</v>
      </c>
      <c r="B97" t="s">
        <v>5283</v>
      </c>
      <c r="C97" t="s">
        <v>10756</v>
      </c>
      <c r="D97" t="s">
        <v>10757</v>
      </c>
      <c r="E97" t="s">
        <v>3641</v>
      </c>
      <c r="F97" t="s">
        <v>10758</v>
      </c>
    </row>
    <row r="98" spans="1:6" x14ac:dyDescent="0.35">
      <c r="A98">
        <v>39818102000154</v>
      </c>
      <c r="B98" t="s">
        <v>715</v>
      </c>
      <c r="C98" t="s">
        <v>10759</v>
      </c>
      <c r="D98" t="s">
        <v>10760</v>
      </c>
      <c r="E98" t="s">
        <v>5955</v>
      </c>
      <c r="F98" t="s">
        <v>10761</v>
      </c>
    </row>
    <row r="99" spans="1:6" x14ac:dyDescent="0.35">
      <c r="A99">
        <v>31340838000158</v>
      </c>
      <c r="B99" t="s">
        <v>4694</v>
      </c>
      <c r="C99" t="s">
        <v>10762</v>
      </c>
      <c r="D99" t="s">
        <v>10763</v>
      </c>
      <c r="E99" t="s">
        <v>4696</v>
      </c>
      <c r="F99" t="s">
        <v>10764</v>
      </c>
    </row>
    <row r="100" spans="1:6" x14ac:dyDescent="0.35">
      <c r="A100">
        <v>46929688000190</v>
      </c>
      <c r="B100" t="s">
        <v>4464</v>
      </c>
      <c r="C100" t="s">
        <v>10765</v>
      </c>
      <c r="D100" t="s">
        <v>10766</v>
      </c>
      <c r="E100" t="s">
        <v>4467</v>
      </c>
      <c r="F100" t="s">
        <v>10767</v>
      </c>
    </row>
    <row r="101" spans="1:6" x14ac:dyDescent="0.35">
      <c r="A101">
        <v>14171644000157</v>
      </c>
      <c r="B101" t="s">
        <v>4853</v>
      </c>
      <c r="C101" t="s">
        <v>10768</v>
      </c>
      <c r="D101" t="s">
        <v>10769</v>
      </c>
      <c r="E101" t="s">
        <v>4855</v>
      </c>
      <c r="F101" t="s">
        <v>10770</v>
      </c>
    </row>
    <row r="102" spans="1:6" x14ac:dyDescent="0.35">
      <c r="A102">
        <v>35727276000150</v>
      </c>
      <c r="B102" t="s">
        <v>5437</v>
      </c>
      <c r="C102" t="s">
        <v>10771</v>
      </c>
      <c r="D102" t="s">
        <v>10772</v>
      </c>
      <c r="E102" t="s">
        <v>5439</v>
      </c>
      <c r="F102" t="s">
        <v>10773</v>
      </c>
    </row>
    <row r="103" spans="1:6" x14ac:dyDescent="0.35">
      <c r="A103">
        <v>59904332000143</v>
      </c>
      <c r="E103" t="s">
        <v>4836</v>
      </c>
    </row>
    <row r="104" spans="1:6" x14ac:dyDescent="0.35">
      <c r="A104">
        <v>50493115000133</v>
      </c>
      <c r="B104" t="s">
        <v>5124</v>
      </c>
      <c r="C104" t="s">
        <v>10774</v>
      </c>
      <c r="D104" t="s">
        <v>10775</v>
      </c>
      <c r="E104" t="s">
        <v>5127</v>
      </c>
      <c r="F104" t="s">
        <v>10776</v>
      </c>
    </row>
    <row r="105" spans="1:6" x14ac:dyDescent="0.35">
      <c r="A105">
        <v>39723347000106</v>
      </c>
      <c r="B105" t="s">
        <v>6673</v>
      </c>
      <c r="C105" t="s">
        <v>10777</v>
      </c>
      <c r="D105" t="s">
        <v>10778</v>
      </c>
      <c r="E105" t="s">
        <v>6675</v>
      </c>
      <c r="F105" t="s">
        <v>10779</v>
      </c>
    </row>
    <row r="106" spans="1:6" x14ac:dyDescent="0.35">
      <c r="A106">
        <v>49998656000134</v>
      </c>
      <c r="E106" t="s">
        <v>4754</v>
      </c>
      <c r="F106" t="s">
        <v>10780</v>
      </c>
    </row>
    <row r="107" spans="1:6" x14ac:dyDescent="0.35">
      <c r="A107">
        <v>12440825000106</v>
      </c>
      <c r="B107" t="s">
        <v>7051</v>
      </c>
      <c r="C107" t="s">
        <v>10781</v>
      </c>
      <c r="D107" t="s">
        <v>10782</v>
      </c>
      <c r="E107" t="s">
        <v>7052</v>
      </c>
      <c r="F107" t="s">
        <v>10783</v>
      </c>
    </row>
    <row r="108" spans="1:6" x14ac:dyDescent="0.35">
      <c r="A108">
        <v>26768800000140</v>
      </c>
      <c r="B108" t="s">
        <v>3589</v>
      </c>
      <c r="C108" t="s">
        <v>10784</v>
      </c>
      <c r="D108" t="s">
        <v>10785</v>
      </c>
      <c r="E108" t="s">
        <v>3626</v>
      </c>
      <c r="F108" t="s">
        <v>10786</v>
      </c>
    </row>
    <row r="109" spans="1:6" x14ac:dyDescent="0.35">
      <c r="A109">
        <v>22662135000155</v>
      </c>
      <c r="B109" t="s">
        <v>5267</v>
      </c>
      <c r="C109" t="s">
        <v>10787</v>
      </c>
      <c r="D109" t="s">
        <v>10788</v>
      </c>
      <c r="E109" t="s">
        <v>5270</v>
      </c>
      <c r="F109" t="s">
        <v>10789</v>
      </c>
    </row>
    <row r="110" spans="1:6" x14ac:dyDescent="0.35">
      <c r="A110">
        <v>34580935000106</v>
      </c>
      <c r="B110" t="s">
        <v>5571</v>
      </c>
      <c r="C110" t="s">
        <v>10790</v>
      </c>
      <c r="D110" t="s">
        <v>10791</v>
      </c>
      <c r="E110" t="s">
        <v>5573</v>
      </c>
      <c r="F110" t="s">
        <v>10792</v>
      </c>
    </row>
    <row r="111" spans="1:6" x14ac:dyDescent="0.35">
      <c r="A111">
        <v>31455960000170</v>
      </c>
      <c r="B111" t="s">
        <v>5610</v>
      </c>
      <c r="C111" t="s">
        <v>10793</v>
      </c>
      <c r="D111" t="s">
        <v>10794</v>
      </c>
      <c r="E111" t="s">
        <v>5612</v>
      </c>
      <c r="F111" t="s">
        <v>10795</v>
      </c>
    </row>
    <row r="112" spans="1:6" x14ac:dyDescent="0.35">
      <c r="A112">
        <v>15862830000103</v>
      </c>
      <c r="B112" t="s">
        <v>4623</v>
      </c>
      <c r="C112" t="s">
        <v>10796</v>
      </c>
      <c r="D112" t="s">
        <v>10797</v>
      </c>
      <c r="E112" t="s">
        <v>4625</v>
      </c>
      <c r="F112" t="s">
        <v>10798</v>
      </c>
    </row>
    <row r="113" spans="1:6" x14ac:dyDescent="0.35">
      <c r="A113">
        <v>2536364000116</v>
      </c>
      <c r="B113" t="s">
        <v>6457</v>
      </c>
      <c r="C113" t="s">
        <v>10799</v>
      </c>
      <c r="D113" t="s">
        <v>10800</v>
      </c>
      <c r="E113" t="s">
        <v>6458</v>
      </c>
      <c r="F113" t="s">
        <v>10801</v>
      </c>
    </row>
    <row r="114" spans="1:6" x14ac:dyDescent="0.35">
      <c r="A114">
        <v>44835930000130</v>
      </c>
      <c r="B114" t="s">
        <v>6711</v>
      </c>
      <c r="C114" t="s">
        <v>10565</v>
      </c>
      <c r="D114" t="s">
        <v>10802</v>
      </c>
      <c r="E114" t="s">
        <v>6712</v>
      </c>
      <c r="F114" t="s">
        <v>10803</v>
      </c>
    </row>
    <row r="115" spans="1:6" x14ac:dyDescent="0.35">
      <c r="A115">
        <v>38267707000131</v>
      </c>
      <c r="B115" t="s">
        <v>6027</v>
      </c>
      <c r="C115" t="s">
        <v>10804</v>
      </c>
      <c r="D115" t="s">
        <v>10805</v>
      </c>
      <c r="E115" t="s">
        <v>6029</v>
      </c>
      <c r="F115" t="s">
        <v>10806</v>
      </c>
    </row>
    <row r="116" spans="1:6" x14ac:dyDescent="0.35">
      <c r="A116">
        <v>36352721000108</v>
      </c>
      <c r="B116" t="s">
        <v>4619</v>
      </c>
      <c r="C116" t="s">
        <v>10807</v>
      </c>
      <c r="D116" t="s">
        <v>10808</v>
      </c>
      <c r="E116" t="s">
        <v>4621</v>
      </c>
      <c r="F116" t="s">
        <v>10809</v>
      </c>
    </row>
    <row r="117" spans="1:6" x14ac:dyDescent="0.35">
      <c r="A117">
        <v>51102761000195</v>
      </c>
      <c r="B117" t="s">
        <v>5979</v>
      </c>
      <c r="C117" t="s">
        <v>10810</v>
      </c>
      <c r="D117" t="s">
        <v>10811</v>
      </c>
      <c r="E117" t="s">
        <v>5981</v>
      </c>
      <c r="F117" t="s">
        <v>10812</v>
      </c>
    </row>
    <row r="118" spans="1:6" x14ac:dyDescent="0.35">
      <c r="A118">
        <v>20146294000171</v>
      </c>
      <c r="B118" t="s">
        <v>4994</v>
      </c>
      <c r="C118" t="s">
        <v>10813</v>
      </c>
      <c r="D118" t="s">
        <v>10814</v>
      </c>
      <c r="E118" t="s">
        <v>3630</v>
      </c>
      <c r="F118" t="s">
        <v>10815</v>
      </c>
    </row>
    <row r="119" spans="1:6" x14ac:dyDescent="0.35">
      <c r="A119">
        <v>57134507000155</v>
      </c>
      <c r="B119" t="s">
        <v>4669</v>
      </c>
      <c r="C119" t="s">
        <v>10741</v>
      </c>
      <c r="D119" t="s">
        <v>10816</v>
      </c>
      <c r="E119" t="s">
        <v>4670</v>
      </c>
      <c r="F119" t="s">
        <v>10817</v>
      </c>
    </row>
    <row r="120" spans="1:6" x14ac:dyDescent="0.35">
      <c r="A120">
        <v>20485402000130</v>
      </c>
      <c r="B120" t="s">
        <v>5941</v>
      </c>
      <c r="C120" t="s">
        <v>10818</v>
      </c>
      <c r="D120" t="s">
        <v>10819</v>
      </c>
      <c r="E120" t="s">
        <v>5942</v>
      </c>
      <c r="F120" t="s">
        <v>10820</v>
      </c>
    </row>
    <row r="121" spans="1:6" x14ac:dyDescent="0.35">
      <c r="A121">
        <v>31392336000170</v>
      </c>
      <c r="B121" t="s">
        <v>5890</v>
      </c>
      <c r="C121" t="s">
        <v>10821</v>
      </c>
      <c r="D121" t="s">
        <v>10822</v>
      </c>
      <c r="E121" t="s">
        <v>5892</v>
      </c>
      <c r="F121" t="s">
        <v>10823</v>
      </c>
    </row>
    <row r="122" spans="1:6" x14ac:dyDescent="0.35">
      <c r="A122">
        <v>27227796000176</v>
      </c>
      <c r="B122" t="s">
        <v>7241</v>
      </c>
      <c r="C122" t="s">
        <v>10824</v>
      </c>
      <c r="D122" t="s">
        <v>10825</v>
      </c>
      <c r="E122" t="s">
        <v>7243</v>
      </c>
      <c r="F122" t="s">
        <v>10826</v>
      </c>
    </row>
    <row r="123" spans="1:6" x14ac:dyDescent="0.35">
      <c r="A123">
        <v>28075532000107</v>
      </c>
      <c r="B123" t="s">
        <v>5216</v>
      </c>
      <c r="C123" t="s">
        <v>10827</v>
      </c>
      <c r="D123" t="s">
        <v>10828</v>
      </c>
      <c r="E123" t="s">
        <v>5219</v>
      </c>
      <c r="F123" t="s">
        <v>10829</v>
      </c>
    </row>
    <row r="124" spans="1:6" x14ac:dyDescent="0.35">
      <c r="A124">
        <v>19831126000136</v>
      </c>
      <c r="B124" t="s">
        <v>7163</v>
      </c>
      <c r="C124" t="s">
        <v>10830</v>
      </c>
      <c r="D124" t="s">
        <v>10831</v>
      </c>
      <c r="E124" t="s">
        <v>7164</v>
      </c>
      <c r="F124" t="s">
        <v>10832</v>
      </c>
    </row>
    <row r="125" spans="1:6" x14ac:dyDescent="0.35">
      <c r="A125">
        <v>55318040000178</v>
      </c>
      <c r="B125" t="s">
        <v>6555</v>
      </c>
      <c r="C125" t="s">
        <v>10833</v>
      </c>
      <c r="D125" t="s">
        <v>10834</v>
      </c>
      <c r="E125" t="s">
        <v>6557</v>
      </c>
      <c r="F125" t="s">
        <v>10835</v>
      </c>
    </row>
    <row r="126" spans="1:6" x14ac:dyDescent="0.35">
      <c r="A126">
        <v>13823084000105</v>
      </c>
      <c r="B126" t="s">
        <v>6631</v>
      </c>
      <c r="C126" t="s">
        <v>10836</v>
      </c>
      <c r="D126" t="s">
        <v>10837</v>
      </c>
      <c r="E126" t="s">
        <v>6632</v>
      </c>
      <c r="F126" t="s">
        <v>10838</v>
      </c>
    </row>
    <row r="127" spans="1:6" x14ac:dyDescent="0.35">
      <c r="A127">
        <v>43778868000120</v>
      </c>
      <c r="B127" t="s">
        <v>5587</v>
      </c>
      <c r="C127" t="s">
        <v>10839</v>
      </c>
      <c r="D127" t="s">
        <v>10840</v>
      </c>
      <c r="E127" t="s">
        <v>5590</v>
      </c>
      <c r="F127" t="s">
        <v>10841</v>
      </c>
    </row>
    <row r="128" spans="1:6" x14ac:dyDescent="0.35">
      <c r="A128">
        <v>34475592000110</v>
      </c>
      <c r="B128" t="s">
        <v>6057</v>
      </c>
      <c r="C128" t="s">
        <v>10804</v>
      </c>
      <c r="D128" t="s">
        <v>10805</v>
      </c>
      <c r="E128" t="s">
        <v>6059</v>
      </c>
      <c r="F128" t="s">
        <v>10842</v>
      </c>
    </row>
    <row r="129" spans="1:6" x14ac:dyDescent="0.35">
      <c r="A129">
        <v>37108062000121</v>
      </c>
      <c r="B129" t="s">
        <v>6842</v>
      </c>
      <c r="C129" t="s">
        <v>10565</v>
      </c>
      <c r="D129" t="s">
        <v>3241</v>
      </c>
      <c r="E129" t="s">
        <v>6843</v>
      </c>
      <c r="F129" t="s">
        <v>10843</v>
      </c>
    </row>
    <row r="130" spans="1:6" x14ac:dyDescent="0.35">
      <c r="A130">
        <v>38421502000169</v>
      </c>
      <c r="B130" t="s">
        <v>5511</v>
      </c>
      <c r="C130" t="s">
        <v>10844</v>
      </c>
      <c r="D130" t="s">
        <v>10844</v>
      </c>
      <c r="E130" t="s">
        <v>5513</v>
      </c>
      <c r="F130" t="s">
        <v>10845</v>
      </c>
    </row>
    <row r="131" spans="1:6" x14ac:dyDescent="0.35">
      <c r="A131">
        <v>23956069000199</v>
      </c>
      <c r="B131" t="s">
        <v>5451</v>
      </c>
      <c r="C131" t="s">
        <v>10846</v>
      </c>
      <c r="D131" t="s">
        <v>10847</v>
      </c>
      <c r="E131" t="s">
        <v>5456</v>
      </c>
      <c r="F131" t="s">
        <v>10848</v>
      </c>
    </row>
    <row r="132" spans="1:6" x14ac:dyDescent="0.35">
      <c r="A132">
        <v>57271402000148</v>
      </c>
      <c r="E132" t="s">
        <v>6379</v>
      </c>
    </row>
    <row r="133" spans="1:6" x14ac:dyDescent="0.35">
      <c r="A133">
        <v>28648924000118</v>
      </c>
      <c r="B133" t="s">
        <v>5487</v>
      </c>
      <c r="C133" t="s">
        <v>10753</v>
      </c>
      <c r="D133" t="s">
        <v>10754</v>
      </c>
      <c r="E133" t="s">
        <v>5489</v>
      </c>
      <c r="F133" t="s">
        <v>10849</v>
      </c>
    </row>
    <row r="134" spans="1:6" x14ac:dyDescent="0.35">
      <c r="A134">
        <v>19657463000159</v>
      </c>
      <c r="B134" t="s">
        <v>7250</v>
      </c>
      <c r="C134" t="s">
        <v>10850</v>
      </c>
      <c r="D134" t="s">
        <v>10851</v>
      </c>
      <c r="E134" t="s">
        <v>7251</v>
      </c>
      <c r="F134" t="s">
        <v>10852</v>
      </c>
    </row>
    <row r="135" spans="1:6" x14ac:dyDescent="0.35">
      <c r="A135">
        <v>40634864000180</v>
      </c>
      <c r="B135" t="s">
        <v>4627</v>
      </c>
      <c r="C135" t="s">
        <v>10853</v>
      </c>
      <c r="D135" t="s">
        <v>10854</v>
      </c>
      <c r="E135" t="s">
        <v>4630</v>
      </c>
      <c r="F135" t="s">
        <v>10855</v>
      </c>
    </row>
    <row r="136" spans="1:6" x14ac:dyDescent="0.35">
      <c r="A136">
        <v>27783868000161</v>
      </c>
      <c r="B136" t="s">
        <v>6301</v>
      </c>
      <c r="C136" t="s">
        <v>10856</v>
      </c>
      <c r="D136" t="s">
        <v>10857</v>
      </c>
      <c r="E136" t="s">
        <v>6303</v>
      </c>
      <c r="F136" t="s">
        <v>10858</v>
      </c>
    </row>
    <row r="137" spans="1:6" x14ac:dyDescent="0.35">
      <c r="A137">
        <v>3499367000190</v>
      </c>
      <c r="B137" t="s">
        <v>7182</v>
      </c>
      <c r="C137" t="s">
        <v>10859</v>
      </c>
      <c r="D137" t="s">
        <v>10860</v>
      </c>
      <c r="E137" t="s">
        <v>7183</v>
      </c>
      <c r="F137" t="s">
        <v>10861</v>
      </c>
    </row>
    <row r="138" spans="1:6" x14ac:dyDescent="0.35">
      <c r="A138">
        <v>40753313000135</v>
      </c>
      <c r="B138" t="s">
        <v>5744</v>
      </c>
      <c r="C138" t="s">
        <v>10862</v>
      </c>
      <c r="D138" t="s">
        <v>10863</v>
      </c>
      <c r="E138" t="s">
        <v>5746</v>
      </c>
      <c r="F138" t="s">
        <v>10864</v>
      </c>
    </row>
    <row r="139" spans="1:6" x14ac:dyDescent="0.35">
      <c r="A139">
        <v>39227204000103</v>
      </c>
      <c r="B139" t="s">
        <v>6815</v>
      </c>
      <c r="C139" t="s">
        <v>10865</v>
      </c>
      <c r="D139" t="s">
        <v>10866</v>
      </c>
      <c r="E139" t="s">
        <v>6816</v>
      </c>
      <c r="F139" t="s">
        <v>10867</v>
      </c>
    </row>
    <row r="140" spans="1:6" x14ac:dyDescent="0.35">
      <c r="A140">
        <v>35956056000107</v>
      </c>
      <c r="B140" t="s">
        <v>5068</v>
      </c>
      <c r="C140" t="s">
        <v>10868</v>
      </c>
      <c r="D140" t="s">
        <v>10869</v>
      </c>
      <c r="E140" t="s">
        <v>5069</v>
      </c>
      <c r="F140" t="s">
        <v>10870</v>
      </c>
    </row>
    <row r="141" spans="1:6" x14ac:dyDescent="0.35">
      <c r="A141">
        <v>54307808000145</v>
      </c>
      <c r="B141" t="s">
        <v>6079</v>
      </c>
      <c r="C141" t="s">
        <v>10871</v>
      </c>
      <c r="D141" t="s">
        <v>10872</v>
      </c>
      <c r="E141" t="s">
        <v>6081</v>
      </c>
      <c r="F141" t="s">
        <v>10873</v>
      </c>
    </row>
    <row r="142" spans="1:6" x14ac:dyDescent="0.35">
      <c r="A142">
        <v>35717740000128</v>
      </c>
      <c r="B142" t="s">
        <v>6809</v>
      </c>
      <c r="C142" t="s">
        <v>10874</v>
      </c>
      <c r="D142" t="s">
        <v>10875</v>
      </c>
      <c r="E142" t="s">
        <v>6810</v>
      </c>
      <c r="F142" t="s">
        <v>10876</v>
      </c>
    </row>
    <row r="143" spans="1:6" x14ac:dyDescent="0.35">
      <c r="A143">
        <v>34430477000129</v>
      </c>
      <c r="B143" t="s">
        <v>4938</v>
      </c>
      <c r="C143" t="s">
        <v>10877</v>
      </c>
      <c r="D143" t="s">
        <v>10878</v>
      </c>
      <c r="E143" t="s">
        <v>4941</v>
      </c>
      <c r="F143" t="s">
        <v>10879</v>
      </c>
    </row>
    <row r="144" spans="1:6" x14ac:dyDescent="0.35">
      <c r="A144">
        <v>39959156000130</v>
      </c>
      <c r="B144" t="s">
        <v>4384</v>
      </c>
      <c r="C144" t="s">
        <v>10741</v>
      </c>
      <c r="D144" t="s">
        <v>10880</v>
      </c>
      <c r="E144" t="s">
        <v>4386</v>
      </c>
      <c r="F144" t="s">
        <v>10881</v>
      </c>
    </row>
    <row r="145" spans="1:6" x14ac:dyDescent="0.35">
      <c r="A145">
        <v>27945399000130</v>
      </c>
      <c r="B145" t="s">
        <v>10882</v>
      </c>
      <c r="C145" t="s">
        <v>10883</v>
      </c>
      <c r="D145" t="s">
        <v>10883</v>
      </c>
      <c r="E145" t="s">
        <v>5060</v>
      </c>
      <c r="F145" t="s">
        <v>3611</v>
      </c>
    </row>
    <row r="146" spans="1:6" x14ac:dyDescent="0.35">
      <c r="A146">
        <v>24078037000109</v>
      </c>
      <c r="B146" t="s">
        <v>4593</v>
      </c>
      <c r="C146" t="s">
        <v>10884</v>
      </c>
      <c r="D146" t="s">
        <v>10885</v>
      </c>
      <c r="E146" t="s">
        <v>4595</v>
      </c>
      <c r="F146" t="s">
        <v>10886</v>
      </c>
    </row>
    <row r="147" spans="1:6" x14ac:dyDescent="0.35">
      <c r="A147">
        <v>39602877000198</v>
      </c>
      <c r="B147" t="s">
        <v>5957</v>
      </c>
      <c r="C147" t="s">
        <v>10759</v>
      </c>
      <c r="D147" t="s">
        <v>10760</v>
      </c>
      <c r="E147" t="s">
        <v>5959</v>
      </c>
      <c r="F147" t="s">
        <v>10887</v>
      </c>
    </row>
    <row r="148" spans="1:6" x14ac:dyDescent="0.35">
      <c r="A148">
        <v>26841302000186</v>
      </c>
      <c r="B148" t="s">
        <v>5759</v>
      </c>
      <c r="C148" t="s">
        <v>10888</v>
      </c>
      <c r="D148" t="s">
        <v>10889</v>
      </c>
      <c r="E148" t="s">
        <v>5760</v>
      </c>
      <c r="F148" t="s">
        <v>10890</v>
      </c>
    </row>
    <row r="149" spans="1:6" x14ac:dyDescent="0.35">
      <c r="A149">
        <v>10843445000197</v>
      </c>
      <c r="B149" t="s">
        <v>7354</v>
      </c>
      <c r="C149" t="s">
        <v>10891</v>
      </c>
      <c r="D149" t="s">
        <v>10892</v>
      </c>
      <c r="E149" t="s">
        <v>7355</v>
      </c>
      <c r="F149" t="s">
        <v>10893</v>
      </c>
    </row>
    <row r="150" spans="1:6" x14ac:dyDescent="0.35">
      <c r="A150">
        <v>17627210000107</v>
      </c>
      <c r="B150" t="s">
        <v>4689</v>
      </c>
      <c r="C150" t="s">
        <v>10894</v>
      </c>
      <c r="D150" t="s">
        <v>10895</v>
      </c>
      <c r="E150" t="s">
        <v>4692</v>
      </c>
      <c r="F150" t="s">
        <v>10896</v>
      </c>
    </row>
    <row r="151" spans="1:6" x14ac:dyDescent="0.35">
      <c r="A151">
        <v>35088108000162</v>
      </c>
      <c r="B151" t="s">
        <v>5280</v>
      </c>
      <c r="C151" t="s">
        <v>10897</v>
      </c>
      <c r="D151" t="s">
        <v>10898</v>
      </c>
      <c r="E151" t="s">
        <v>3642</v>
      </c>
      <c r="F151" t="s">
        <v>10899</v>
      </c>
    </row>
    <row r="152" spans="1:6" x14ac:dyDescent="0.35">
      <c r="A152">
        <v>49998473000119</v>
      </c>
      <c r="E152" t="s">
        <v>4746</v>
      </c>
      <c r="F152" t="s">
        <v>10900</v>
      </c>
    </row>
    <row r="153" spans="1:6" x14ac:dyDescent="0.35">
      <c r="A153">
        <v>34186116000189</v>
      </c>
      <c r="B153" t="s">
        <v>5241</v>
      </c>
      <c r="C153" t="s">
        <v>10901</v>
      </c>
      <c r="D153" t="s">
        <v>10902</v>
      </c>
      <c r="E153" t="s">
        <v>5244</v>
      </c>
      <c r="F153" t="s">
        <v>10903</v>
      </c>
    </row>
    <row r="154" spans="1:6" x14ac:dyDescent="0.35">
      <c r="A154">
        <v>31145833000174</v>
      </c>
      <c r="B154" t="s">
        <v>6854</v>
      </c>
      <c r="C154" t="s">
        <v>10565</v>
      </c>
      <c r="D154" t="s">
        <v>10904</v>
      </c>
      <c r="E154" t="s">
        <v>6855</v>
      </c>
      <c r="F154" t="s">
        <v>10905</v>
      </c>
    </row>
    <row r="155" spans="1:6" x14ac:dyDescent="0.35">
      <c r="A155">
        <v>45823918000179</v>
      </c>
      <c r="B155" t="s">
        <v>6821</v>
      </c>
      <c r="C155" t="s">
        <v>10906</v>
      </c>
      <c r="D155" t="s">
        <v>2044</v>
      </c>
      <c r="E155" t="s">
        <v>6824</v>
      </c>
      <c r="F155" t="s">
        <v>10907</v>
      </c>
    </row>
    <row r="156" spans="1:6" x14ac:dyDescent="0.35">
      <c r="A156">
        <v>41593656000142</v>
      </c>
      <c r="B156" t="s">
        <v>10908</v>
      </c>
      <c r="C156" t="s">
        <v>10909</v>
      </c>
      <c r="D156" t="s">
        <v>10909</v>
      </c>
      <c r="E156" t="s">
        <v>5114</v>
      </c>
    </row>
    <row r="157" spans="1:6" x14ac:dyDescent="0.35">
      <c r="A157">
        <v>26142614000100</v>
      </c>
      <c r="B157" t="s">
        <v>5100</v>
      </c>
      <c r="C157" t="s">
        <v>10910</v>
      </c>
      <c r="D157" t="s">
        <v>10911</v>
      </c>
      <c r="E157" t="s">
        <v>5102</v>
      </c>
      <c r="F157" t="s">
        <v>10912</v>
      </c>
    </row>
    <row r="158" spans="1:6" x14ac:dyDescent="0.35">
      <c r="A158">
        <v>36318479000156</v>
      </c>
      <c r="B158" t="s">
        <v>5042</v>
      </c>
      <c r="C158" t="s">
        <v>10913</v>
      </c>
      <c r="D158" t="s">
        <v>10914</v>
      </c>
      <c r="E158" t="s">
        <v>5043</v>
      </c>
      <c r="F158" t="s">
        <v>10915</v>
      </c>
    </row>
    <row r="159" spans="1:6" x14ac:dyDescent="0.35">
      <c r="A159">
        <v>29044189000104</v>
      </c>
      <c r="B159" t="s">
        <v>161</v>
      </c>
      <c r="C159" t="s">
        <v>10916</v>
      </c>
      <c r="D159" t="s">
        <v>10917</v>
      </c>
      <c r="E159" t="s">
        <v>4372</v>
      </c>
      <c r="F159" t="s">
        <v>10918</v>
      </c>
    </row>
    <row r="160" spans="1:6" x14ac:dyDescent="0.35">
      <c r="A160">
        <v>18860059000115</v>
      </c>
      <c r="B160" t="s">
        <v>4554</v>
      </c>
      <c r="C160" t="s">
        <v>10919</v>
      </c>
      <c r="D160" t="s">
        <v>10920</v>
      </c>
      <c r="E160" t="s">
        <v>4556</v>
      </c>
      <c r="F160" t="s">
        <v>10921</v>
      </c>
    </row>
    <row r="161" spans="1:6" x14ac:dyDescent="0.35">
      <c r="A161">
        <v>50764538000140</v>
      </c>
      <c r="B161" t="s">
        <v>10922</v>
      </c>
      <c r="C161" t="s">
        <v>10923</v>
      </c>
      <c r="D161" t="s">
        <v>10923</v>
      </c>
      <c r="E161" t="s">
        <v>7034</v>
      </c>
    </row>
    <row r="162" spans="1:6" x14ac:dyDescent="0.35">
      <c r="A162">
        <v>50764538000140</v>
      </c>
      <c r="B162" t="s">
        <v>10922</v>
      </c>
      <c r="C162" t="s">
        <v>10923</v>
      </c>
      <c r="D162" t="s">
        <v>10923</v>
      </c>
      <c r="E162" t="s">
        <v>7037</v>
      </c>
    </row>
    <row r="163" spans="1:6" x14ac:dyDescent="0.35">
      <c r="A163">
        <v>50088190000119</v>
      </c>
      <c r="B163" t="s">
        <v>7203</v>
      </c>
      <c r="C163" t="s">
        <v>10924</v>
      </c>
      <c r="D163" t="s">
        <v>10925</v>
      </c>
      <c r="E163" t="s">
        <v>7205</v>
      </c>
      <c r="F163" t="s">
        <v>10926</v>
      </c>
    </row>
    <row r="164" spans="1:6" x14ac:dyDescent="0.35">
      <c r="A164">
        <v>58943835000165</v>
      </c>
      <c r="B164" t="s">
        <v>5229</v>
      </c>
      <c r="C164" t="s">
        <v>10927</v>
      </c>
      <c r="D164" t="s">
        <v>10928</v>
      </c>
      <c r="E164" t="s">
        <v>5231</v>
      </c>
      <c r="F164" t="s">
        <v>10929</v>
      </c>
    </row>
    <row r="165" spans="1:6" x14ac:dyDescent="0.35">
      <c r="A165">
        <v>32892827000143</v>
      </c>
      <c r="B165" t="s">
        <v>174</v>
      </c>
      <c r="C165" t="s">
        <v>10930</v>
      </c>
      <c r="D165" t="s">
        <v>10931</v>
      </c>
      <c r="E165" t="s">
        <v>4569</v>
      </c>
      <c r="F165" t="s">
        <v>10932</v>
      </c>
    </row>
    <row r="166" spans="1:6" x14ac:dyDescent="0.35">
      <c r="A166">
        <v>41219331000102</v>
      </c>
      <c r="B166" t="s">
        <v>10933</v>
      </c>
      <c r="C166" t="s">
        <v>10934</v>
      </c>
      <c r="D166" t="s">
        <v>10934</v>
      </c>
      <c r="E166" t="s">
        <v>5671</v>
      </c>
    </row>
    <row r="167" spans="1:6" x14ac:dyDescent="0.35">
      <c r="A167">
        <v>41075713000100</v>
      </c>
      <c r="B167" t="s">
        <v>5237</v>
      </c>
      <c r="C167" t="s">
        <v>10935</v>
      </c>
      <c r="D167" t="s">
        <v>10936</v>
      </c>
      <c r="E167" t="s">
        <v>5239</v>
      </c>
      <c r="F167" t="s">
        <v>10937</v>
      </c>
    </row>
    <row r="168" spans="1:6" x14ac:dyDescent="0.35">
      <c r="A168">
        <v>5448587000110</v>
      </c>
      <c r="B168" t="s">
        <v>6090</v>
      </c>
      <c r="C168" t="s">
        <v>10938</v>
      </c>
      <c r="D168" t="s">
        <v>10939</v>
      </c>
      <c r="E168" t="s">
        <v>6091</v>
      </c>
      <c r="F168" t="s">
        <v>10940</v>
      </c>
    </row>
    <row r="169" spans="1:6" x14ac:dyDescent="0.35">
      <c r="A169">
        <v>38443033000189</v>
      </c>
      <c r="B169" t="s">
        <v>4797</v>
      </c>
      <c r="C169" t="s">
        <v>10941</v>
      </c>
      <c r="D169" t="s">
        <v>10942</v>
      </c>
      <c r="E169" t="s">
        <v>4799</v>
      </c>
      <c r="F169" t="s">
        <v>10943</v>
      </c>
    </row>
    <row r="170" spans="1:6" x14ac:dyDescent="0.35">
      <c r="A170">
        <v>11435287000107</v>
      </c>
      <c r="B170" t="s">
        <v>5840</v>
      </c>
      <c r="C170" t="s">
        <v>10944</v>
      </c>
      <c r="D170" t="s">
        <v>10945</v>
      </c>
      <c r="E170" t="s">
        <v>3661</v>
      </c>
      <c r="F170" t="s">
        <v>10946</v>
      </c>
    </row>
    <row r="171" spans="1:6" x14ac:dyDescent="0.35">
      <c r="A171">
        <v>24325096000126</v>
      </c>
      <c r="B171" t="s">
        <v>6652</v>
      </c>
      <c r="C171" t="s">
        <v>10562</v>
      </c>
      <c r="D171" t="s">
        <v>10947</v>
      </c>
      <c r="E171" t="s">
        <v>6653</v>
      </c>
      <c r="F171" t="s">
        <v>10948</v>
      </c>
    </row>
    <row r="172" spans="1:6" x14ac:dyDescent="0.35">
      <c r="A172">
        <v>23272391000107</v>
      </c>
      <c r="B172" t="s">
        <v>4997</v>
      </c>
      <c r="C172" t="s">
        <v>10813</v>
      </c>
      <c r="D172" t="s">
        <v>10814</v>
      </c>
      <c r="E172" t="s">
        <v>4998</v>
      </c>
      <c r="F172" t="s">
        <v>10949</v>
      </c>
    </row>
    <row r="173" spans="1:6" x14ac:dyDescent="0.35">
      <c r="A173">
        <v>19821469000110</v>
      </c>
      <c r="B173" t="s">
        <v>5526</v>
      </c>
      <c r="C173" t="s">
        <v>10950</v>
      </c>
      <c r="D173" t="s">
        <v>10951</v>
      </c>
      <c r="E173" t="s">
        <v>5529</v>
      </c>
      <c r="F173" t="s">
        <v>10952</v>
      </c>
    </row>
    <row r="174" spans="1:6" x14ac:dyDescent="0.35">
      <c r="A174">
        <v>33150386000177</v>
      </c>
      <c r="B174" t="s">
        <v>5578</v>
      </c>
      <c r="C174" t="s">
        <v>10790</v>
      </c>
      <c r="D174" t="s">
        <v>10953</v>
      </c>
      <c r="E174" t="s">
        <v>5580</v>
      </c>
      <c r="F174" t="s">
        <v>10954</v>
      </c>
    </row>
    <row r="175" spans="1:6" x14ac:dyDescent="0.35">
      <c r="A175">
        <v>51488342000133</v>
      </c>
      <c r="B175" t="s">
        <v>7308</v>
      </c>
      <c r="C175" t="s">
        <v>10955</v>
      </c>
      <c r="D175" t="s">
        <v>10925</v>
      </c>
      <c r="E175" t="s">
        <v>7310</v>
      </c>
      <c r="F175" t="s">
        <v>10956</v>
      </c>
    </row>
    <row r="176" spans="1:6" x14ac:dyDescent="0.35">
      <c r="A176">
        <v>58198613000165</v>
      </c>
      <c r="E176" t="s">
        <v>4395</v>
      </c>
    </row>
    <row r="177" spans="1:6" x14ac:dyDescent="0.35">
      <c r="A177">
        <v>50716952000184</v>
      </c>
      <c r="B177" t="s">
        <v>5755</v>
      </c>
      <c r="C177" t="s">
        <v>10957</v>
      </c>
      <c r="D177" t="s">
        <v>10889</v>
      </c>
      <c r="E177" t="s">
        <v>5757</v>
      </c>
      <c r="F177" t="s">
        <v>10958</v>
      </c>
    </row>
    <row r="178" spans="1:6" x14ac:dyDescent="0.35">
      <c r="A178">
        <v>39959025000152</v>
      </c>
      <c r="B178" t="s">
        <v>6568</v>
      </c>
      <c r="C178" t="s">
        <v>10959</v>
      </c>
      <c r="D178" t="s">
        <v>10960</v>
      </c>
      <c r="E178" t="s">
        <v>6570</v>
      </c>
      <c r="F178" t="s">
        <v>10961</v>
      </c>
    </row>
    <row r="179" spans="1:6" x14ac:dyDescent="0.35">
      <c r="A179">
        <v>35714550000157</v>
      </c>
      <c r="B179" t="s">
        <v>6051</v>
      </c>
      <c r="C179" t="s">
        <v>10804</v>
      </c>
      <c r="D179" t="s">
        <v>10962</v>
      </c>
      <c r="E179" t="s">
        <v>6053</v>
      </c>
    </row>
    <row r="180" spans="1:6" x14ac:dyDescent="0.35">
      <c r="A180">
        <v>36017731000197</v>
      </c>
      <c r="B180" t="s">
        <v>5208</v>
      </c>
      <c r="C180" t="s">
        <v>10963</v>
      </c>
      <c r="D180" t="s">
        <v>10964</v>
      </c>
      <c r="E180" t="s">
        <v>5210</v>
      </c>
      <c r="F180" t="s">
        <v>10965</v>
      </c>
    </row>
    <row r="181" spans="1:6" x14ac:dyDescent="0.35">
      <c r="A181">
        <v>34286544000183</v>
      </c>
      <c r="B181" t="s">
        <v>6208</v>
      </c>
      <c r="C181" t="s">
        <v>10966</v>
      </c>
      <c r="D181" t="s">
        <v>10967</v>
      </c>
      <c r="E181" t="s">
        <v>6210</v>
      </c>
      <c r="F181" t="s">
        <v>10968</v>
      </c>
    </row>
    <row r="182" spans="1:6" x14ac:dyDescent="0.35">
      <c r="A182">
        <v>31403572000145</v>
      </c>
      <c r="B182" t="s">
        <v>717</v>
      </c>
      <c r="C182" t="s">
        <v>10969</v>
      </c>
      <c r="D182" t="s">
        <v>10970</v>
      </c>
      <c r="E182" t="s">
        <v>6488</v>
      </c>
      <c r="F182" t="s">
        <v>10971</v>
      </c>
    </row>
    <row r="183" spans="1:6" x14ac:dyDescent="0.35">
      <c r="A183">
        <v>51693641000100</v>
      </c>
      <c r="B183" t="s">
        <v>6144</v>
      </c>
      <c r="C183" t="s">
        <v>10972</v>
      </c>
      <c r="D183" t="s">
        <v>10973</v>
      </c>
      <c r="E183" t="s">
        <v>6145</v>
      </c>
      <c r="F183" t="s">
        <v>10974</v>
      </c>
    </row>
    <row r="184" spans="1:6" x14ac:dyDescent="0.35">
      <c r="A184">
        <v>57976053000160</v>
      </c>
      <c r="E184" t="s">
        <v>5793</v>
      </c>
      <c r="F184" t="s">
        <v>10975</v>
      </c>
    </row>
    <row r="185" spans="1:6" x14ac:dyDescent="0.35">
      <c r="A185">
        <v>34687633000131</v>
      </c>
      <c r="E185" t="s">
        <v>5644</v>
      </c>
      <c r="F185" t="s">
        <v>10976</v>
      </c>
    </row>
    <row r="186" spans="1:6" x14ac:dyDescent="0.35">
      <c r="A186">
        <v>9344799000108</v>
      </c>
      <c r="B186" t="s">
        <v>4866</v>
      </c>
      <c r="C186" t="s">
        <v>10977</v>
      </c>
      <c r="D186" t="s">
        <v>10978</v>
      </c>
      <c r="E186" t="s">
        <v>4869</v>
      </c>
      <c r="F186" t="s">
        <v>10979</v>
      </c>
    </row>
    <row r="187" spans="1:6" x14ac:dyDescent="0.35">
      <c r="A187">
        <v>33345956000184</v>
      </c>
      <c r="B187" t="s">
        <v>4632</v>
      </c>
      <c r="C187" t="s">
        <v>10980</v>
      </c>
      <c r="D187" t="s">
        <v>10981</v>
      </c>
      <c r="E187" t="s">
        <v>4634</v>
      </c>
      <c r="F187" t="s">
        <v>10982</v>
      </c>
    </row>
    <row r="188" spans="1:6" x14ac:dyDescent="0.35">
      <c r="A188">
        <v>29054793000103</v>
      </c>
      <c r="B188" t="s">
        <v>5680</v>
      </c>
      <c r="C188" t="s">
        <v>10983</v>
      </c>
      <c r="D188" t="s">
        <v>10984</v>
      </c>
      <c r="E188" t="s">
        <v>5682</v>
      </c>
      <c r="F188" t="s">
        <v>10985</v>
      </c>
    </row>
    <row r="189" spans="1:6" x14ac:dyDescent="0.35">
      <c r="A189">
        <v>41710472000115</v>
      </c>
      <c r="E189" t="s">
        <v>7122</v>
      </c>
      <c r="F189" t="s">
        <v>10986</v>
      </c>
    </row>
    <row r="190" spans="1:6" x14ac:dyDescent="0.35">
      <c r="A190">
        <v>18772290000157</v>
      </c>
      <c r="B190" t="s">
        <v>6543</v>
      </c>
      <c r="C190" t="s">
        <v>10987</v>
      </c>
      <c r="D190" t="s">
        <v>10988</v>
      </c>
      <c r="E190" t="s">
        <v>6545</v>
      </c>
      <c r="F190" t="s">
        <v>10989</v>
      </c>
    </row>
    <row r="191" spans="1:6" x14ac:dyDescent="0.35">
      <c r="A191">
        <v>32386581000138</v>
      </c>
      <c r="B191" t="s">
        <v>5817</v>
      </c>
      <c r="C191" t="s">
        <v>10990</v>
      </c>
      <c r="D191" t="s">
        <v>10991</v>
      </c>
      <c r="E191" t="s">
        <v>3638</v>
      </c>
      <c r="F191" t="s">
        <v>10992</v>
      </c>
    </row>
    <row r="192" spans="1:6" x14ac:dyDescent="0.35">
      <c r="A192">
        <v>54344616000109</v>
      </c>
      <c r="B192" t="s">
        <v>6033</v>
      </c>
      <c r="C192" t="s">
        <v>10993</v>
      </c>
      <c r="D192" t="s">
        <v>10994</v>
      </c>
      <c r="E192" t="s">
        <v>6035</v>
      </c>
      <c r="F192" t="s">
        <v>10995</v>
      </c>
    </row>
    <row r="193" spans="1:6" x14ac:dyDescent="0.35">
      <c r="A193">
        <v>41075440000195</v>
      </c>
      <c r="B193" t="s">
        <v>4972</v>
      </c>
      <c r="C193" t="s">
        <v>10996</v>
      </c>
      <c r="D193" t="s">
        <v>10997</v>
      </c>
      <c r="E193" t="s">
        <v>4974</v>
      </c>
      <c r="F193" t="s">
        <v>10998</v>
      </c>
    </row>
    <row r="194" spans="1:6" x14ac:dyDescent="0.35">
      <c r="A194">
        <v>4831907000153</v>
      </c>
      <c r="B194" t="s">
        <v>4929</v>
      </c>
      <c r="C194" t="s">
        <v>10999</v>
      </c>
      <c r="D194" t="s">
        <v>11000</v>
      </c>
      <c r="E194" t="s">
        <v>4931</v>
      </c>
      <c r="F194" t="s">
        <v>11001</v>
      </c>
    </row>
    <row r="195" spans="1:6" x14ac:dyDescent="0.35">
      <c r="A195">
        <v>43120744000152</v>
      </c>
      <c r="B195" t="s">
        <v>11002</v>
      </c>
      <c r="C195" t="s">
        <v>11003</v>
      </c>
      <c r="D195" t="s">
        <v>11003</v>
      </c>
      <c r="E195" t="s">
        <v>7365</v>
      </c>
      <c r="F195" t="s">
        <v>11004</v>
      </c>
    </row>
    <row r="196" spans="1:6" x14ac:dyDescent="0.35">
      <c r="A196">
        <v>47586648000155</v>
      </c>
      <c r="B196" t="s">
        <v>6023</v>
      </c>
      <c r="C196" t="s">
        <v>11005</v>
      </c>
      <c r="D196" t="s">
        <v>11006</v>
      </c>
      <c r="E196" t="s">
        <v>6025</v>
      </c>
      <c r="F196" t="s">
        <v>11007</v>
      </c>
    </row>
    <row r="197" spans="1:6" x14ac:dyDescent="0.35">
      <c r="A197">
        <v>31608422000178</v>
      </c>
      <c r="B197" t="s">
        <v>5198</v>
      </c>
      <c r="C197" t="s">
        <v>11008</v>
      </c>
      <c r="D197" t="s">
        <v>11009</v>
      </c>
      <c r="E197" t="s">
        <v>5200</v>
      </c>
      <c r="F197" t="s">
        <v>11010</v>
      </c>
    </row>
    <row r="198" spans="1:6" x14ac:dyDescent="0.35">
      <c r="A198">
        <v>31961612000174</v>
      </c>
      <c r="B198" t="s">
        <v>6481</v>
      </c>
      <c r="C198" t="s">
        <v>11011</v>
      </c>
      <c r="D198" t="s">
        <v>11012</v>
      </c>
      <c r="E198" t="s">
        <v>6482</v>
      </c>
      <c r="F198" t="s">
        <v>11013</v>
      </c>
    </row>
    <row r="199" spans="1:6" x14ac:dyDescent="0.35">
      <c r="A199">
        <v>48658548000150</v>
      </c>
      <c r="B199" t="s">
        <v>11014</v>
      </c>
      <c r="C199" t="s">
        <v>11015</v>
      </c>
      <c r="D199" t="s">
        <v>11015</v>
      </c>
      <c r="E199" t="s">
        <v>5550</v>
      </c>
      <c r="F199" t="s">
        <v>11016</v>
      </c>
    </row>
    <row r="200" spans="1:6" x14ac:dyDescent="0.35">
      <c r="A200">
        <v>47033388000190</v>
      </c>
      <c r="B200" t="s">
        <v>6900</v>
      </c>
      <c r="C200" t="s">
        <v>11017</v>
      </c>
      <c r="D200" t="s">
        <v>11018</v>
      </c>
      <c r="E200" t="s">
        <v>6901</v>
      </c>
      <c r="F200" t="s">
        <v>11019</v>
      </c>
    </row>
    <row r="201" spans="1:6" x14ac:dyDescent="0.35">
      <c r="A201">
        <v>29250121000173</v>
      </c>
      <c r="B201" t="s">
        <v>5093</v>
      </c>
      <c r="C201" t="s">
        <v>11020</v>
      </c>
      <c r="D201" t="s">
        <v>11021</v>
      </c>
      <c r="E201" t="s">
        <v>5094</v>
      </c>
      <c r="F201" t="s">
        <v>11022</v>
      </c>
    </row>
    <row r="202" spans="1:6" x14ac:dyDescent="0.35">
      <c r="A202">
        <v>32397723000162</v>
      </c>
      <c r="E202" t="s">
        <v>5865</v>
      </c>
      <c r="F202" t="s">
        <v>11023</v>
      </c>
    </row>
    <row r="203" spans="1:6" x14ac:dyDescent="0.35">
      <c r="A203">
        <v>25213366000170</v>
      </c>
      <c r="B203" t="s">
        <v>5676</v>
      </c>
      <c r="C203" t="s">
        <v>10983</v>
      </c>
      <c r="D203" t="s">
        <v>10984</v>
      </c>
      <c r="E203" t="s">
        <v>5678</v>
      </c>
      <c r="F203" t="s">
        <v>11024</v>
      </c>
    </row>
    <row r="204" spans="1:6" x14ac:dyDescent="0.35">
      <c r="A204">
        <v>34218678000167</v>
      </c>
      <c r="B204" t="s">
        <v>355</v>
      </c>
      <c r="C204" t="s">
        <v>11025</v>
      </c>
      <c r="D204" t="s">
        <v>11026</v>
      </c>
      <c r="E204" t="s">
        <v>4719</v>
      </c>
      <c r="F204" t="s">
        <v>11027</v>
      </c>
    </row>
    <row r="205" spans="1:6" x14ac:dyDescent="0.35">
      <c r="A205">
        <v>9143318000104</v>
      </c>
      <c r="B205" t="s">
        <v>5479</v>
      </c>
      <c r="C205" t="s">
        <v>11028</v>
      </c>
      <c r="D205" t="s">
        <v>11029</v>
      </c>
      <c r="E205" t="s">
        <v>5481</v>
      </c>
      <c r="F205" t="s">
        <v>11030</v>
      </c>
    </row>
    <row r="206" spans="1:6" x14ac:dyDescent="0.35">
      <c r="A206">
        <v>28911549000157</v>
      </c>
      <c r="B206" t="s">
        <v>6325</v>
      </c>
      <c r="C206" t="s">
        <v>11031</v>
      </c>
      <c r="D206" t="s">
        <v>11032</v>
      </c>
      <c r="E206" t="s">
        <v>3649</v>
      </c>
      <c r="F206" t="s">
        <v>11033</v>
      </c>
    </row>
    <row r="207" spans="1:6" x14ac:dyDescent="0.35">
      <c r="A207">
        <v>41342497000103</v>
      </c>
      <c r="B207" t="s">
        <v>6414</v>
      </c>
      <c r="C207" t="s">
        <v>11034</v>
      </c>
      <c r="D207" t="s">
        <v>11035</v>
      </c>
      <c r="E207" t="s">
        <v>6416</v>
      </c>
      <c r="F207" t="s">
        <v>11036</v>
      </c>
    </row>
    <row r="208" spans="1:6" x14ac:dyDescent="0.35">
      <c r="A208">
        <v>44417355000156</v>
      </c>
      <c r="B208" t="s">
        <v>3588</v>
      </c>
      <c r="C208" t="s">
        <v>11037</v>
      </c>
      <c r="D208" t="s">
        <v>10757</v>
      </c>
      <c r="E208" t="s">
        <v>5291</v>
      </c>
      <c r="F208" t="s">
        <v>11038</v>
      </c>
    </row>
    <row r="209" spans="1:6" x14ac:dyDescent="0.35">
      <c r="A209">
        <v>4192419000143</v>
      </c>
      <c r="B209" t="s">
        <v>7185</v>
      </c>
      <c r="C209" t="s">
        <v>11039</v>
      </c>
      <c r="D209" t="s">
        <v>11040</v>
      </c>
      <c r="E209" t="s">
        <v>7186</v>
      </c>
      <c r="F209" t="s">
        <v>11041</v>
      </c>
    </row>
    <row r="210" spans="1:6" x14ac:dyDescent="0.35">
      <c r="A210">
        <v>41681126000156</v>
      </c>
      <c r="B210" t="s">
        <v>6963</v>
      </c>
      <c r="C210" t="s">
        <v>11042</v>
      </c>
      <c r="D210" t="s">
        <v>11043</v>
      </c>
      <c r="E210" t="s">
        <v>6965</v>
      </c>
      <c r="F210" t="s">
        <v>11044</v>
      </c>
    </row>
    <row r="211" spans="1:6" x14ac:dyDescent="0.35">
      <c r="A211">
        <v>55219936000108</v>
      </c>
      <c r="E211" t="s">
        <v>4906</v>
      </c>
    </row>
    <row r="212" spans="1:6" x14ac:dyDescent="0.35">
      <c r="A212">
        <v>55219936000108</v>
      </c>
      <c r="E212" t="s">
        <v>4909</v>
      </c>
    </row>
    <row r="213" spans="1:6" x14ac:dyDescent="0.35">
      <c r="A213">
        <v>8771538000101</v>
      </c>
      <c r="B213" t="s">
        <v>5929</v>
      </c>
      <c r="C213" t="s">
        <v>11045</v>
      </c>
      <c r="D213" t="s">
        <v>11046</v>
      </c>
      <c r="E213" t="s">
        <v>5931</v>
      </c>
      <c r="F213" t="s">
        <v>11047</v>
      </c>
    </row>
    <row r="214" spans="1:6" x14ac:dyDescent="0.35">
      <c r="A214">
        <v>14115118000170</v>
      </c>
      <c r="B214" t="s">
        <v>5837</v>
      </c>
      <c r="C214" t="s">
        <v>11048</v>
      </c>
      <c r="D214" t="s">
        <v>11049</v>
      </c>
      <c r="E214" t="s">
        <v>5838</v>
      </c>
      <c r="F214" t="s">
        <v>11050</v>
      </c>
    </row>
    <row r="215" spans="1:6" x14ac:dyDescent="0.35">
      <c r="A215">
        <v>39669815000101</v>
      </c>
      <c r="B215" t="s">
        <v>11051</v>
      </c>
      <c r="C215" t="s">
        <v>11052</v>
      </c>
      <c r="D215" t="s">
        <v>11052</v>
      </c>
      <c r="E215" t="s">
        <v>7362</v>
      </c>
    </row>
    <row r="216" spans="1:6" x14ac:dyDescent="0.35">
      <c r="A216">
        <v>49598896000141</v>
      </c>
      <c r="B216" t="s">
        <v>4727</v>
      </c>
      <c r="C216" t="s">
        <v>11053</v>
      </c>
      <c r="D216" t="s">
        <v>11054</v>
      </c>
      <c r="E216" t="s">
        <v>4729</v>
      </c>
      <c r="F216" t="s">
        <v>11055</v>
      </c>
    </row>
    <row r="217" spans="1:6" x14ac:dyDescent="0.35">
      <c r="A217">
        <v>57021822000176</v>
      </c>
      <c r="E217" t="s">
        <v>5726</v>
      </c>
      <c r="F217" t="s">
        <v>11056</v>
      </c>
    </row>
    <row r="218" spans="1:6" x14ac:dyDescent="0.35">
      <c r="A218">
        <v>57286949000117</v>
      </c>
      <c r="E218" t="s">
        <v>6234</v>
      </c>
    </row>
    <row r="219" spans="1:6" x14ac:dyDescent="0.35">
      <c r="A219">
        <v>57286949000117</v>
      </c>
      <c r="E219" t="s">
        <v>6237</v>
      </c>
    </row>
    <row r="220" spans="1:6" x14ac:dyDescent="0.35">
      <c r="A220">
        <v>26978199000110</v>
      </c>
      <c r="B220" t="s">
        <v>5621</v>
      </c>
      <c r="C220" t="s">
        <v>11057</v>
      </c>
      <c r="D220" t="s">
        <v>11058</v>
      </c>
      <c r="E220" t="s">
        <v>5622</v>
      </c>
      <c r="F220" t="s">
        <v>11059</v>
      </c>
    </row>
    <row r="221" spans="1:6" x14ac:dyDescent="0.35">
      <c r="A221">
        <v>37331214000150</v>
      </c>
      <c r="B221" t="s">
        <v>5799</v>
      </c>
      <c r="C221" t="s">
        <v>11060</v>
      </c>
      <c r="D221" t="s">
        <v>11061</v>
      </c>
      <c r="E221" t="s">
        <v>5801</v>
      </c>
      <c r="F221" t="s">
        <v>11062</v>
      </c>
    </row>
    <row r="222" spans="1:6" x14ac:dyDescent="0.35">
      <c r="A222">
        <v>49983964000196</v>
      </c>
      <c r="B222" t="s">
        <v>7166</v>
      </c>
      <c r="C222" t="s">
        <v>11063</v>
      </c>
      <c r="D222" t="s">
        <v>11064</v>
      </c>
      <c r="E222" t="s">
        <v>7167</v>
      </c>
      <c r="F222" t="s">
        <v>11065</v>
      </c>
    </row>
    <row r="223" spans="1:6" x14ac:dyDescent="0.35">
      <c r="A223">
        <v>53110230000170</v>
      </c>
      <c r="B223" t="s">
        <v>6430</v>
      </c>
      <c r="C223" t="s">
        <v>11066</v>
      </c>
      <c r="D223" t="s">
        <v>11067</v>
      </c>
      <c r="E223" t="s">
        <v>6432</v>
      </c>
      <c r="F223" t="s">
        <v>11068</v>
      </c>
    </row>
    <row r="224" spans="1:6" x14ac:dyDescent="0.35">
      <c r="A224">
        <v>52297687000172</v>
      </c>
      <c r="B224" t="s">
        <v>4597</v>
      </c>
      <c r="C224" t="s">
        <v>11069</v>
      </c>
      <c r="D224" t="s">
        <v>11070</v>
      </c>
      <c r="E224" t="s">
        <v>4600</v>
      </c>
      <c r="F224" t="s">
        <v>11071</v>
      </c>
    </row>
    <row r="225" spans="1:6" x14ac:dyDescent="0.35">
      <c r="A225">
        <v>2603461000184</v>
      </c>
      <c r="B225" t="s">
        <v>6191</v>
      </c>
      <c r="C225" t="s">
        <v>11072</v>
      </c>
      <c r="D225" t="s">
        <v>11073</v>
      </c>
      <c r="E225" t="s">
        <v>6193</v>
      </c>
      <c r="F225" t="s">
        <v>11074</v>
      </c>
    </row>
    <row r="226" spans="1:6" x14ac:dyDescent="0.35">
      <c r="A226">
        <v>33497084000170</v>
      </c>
      <c r="B226" t="s">
        <v>6530</v>
      </c>
      <c r="C226" t="s">
        <v>11075</v>
      </c>
      <c r="D226" t="s">
        <v>11076</v>
      </c>
      <c r="E226" t="s">
        <v>6532</v>
      </c>
      <c r="F226" t="s">
        <v>11077</v>
      </c>
    </row>
    <row r="227" spans="1:6" x14ac:dyDescent="0.35">
      <c r="A227">
        <v>23714047000112</v>
      </c>
      <c r="B227" t="s">
        <v>6467</v>
      </c>
      <c r="C227" t="s">
        <v>11078</v>
      </c>
      <c r="D227" t="s">
        <v>10800</v>
      </c>
      <c r="E227" t="s">
        <v>6468</v>
      </c>
      <c r="F227" t="s">
        <v>11079</v>
      </c>
    </row>
    <row r="228" spans="1:6" x14ac:dyDescent="0.35">
      <c r="A228">
        <v>10320151000180</v>
      </c>
      <c r="B228" t="s">
        <v>5695</v>
      </c>
      <c r="C228" t="s">
        <v>11080</v>
      </c>
      <c r="D228" t="s">
        <v>10785</v>
      </c>
      <c r="E228" t="s">
        <v>5698</v>
      </c>
      <c r="F228" t="s">
        <v>11081</v>
      </c>
    </row>
    <row r="229" spans="1:6" x14ac:dyDescent="0.35">
      <c r="A229">
        <v>30566221000192</v>
      </c>
      <c r="B229" t="s">
        <v>5706</v>
      </c>
      <c r="C229" t="s">
        <v>10570</v>
      </c>
      <c r="D229" t="s">
        <v>10571</v>
      </c>
      <c r="E229" t="s">
        <v>5708</v>
      </c>
      <c r="F229" t="s">
        <v>11082</v>
      </c>
    </row>
    <row r="230" spans="1:6" x14ac:dyDescent="0.35">
      <c r="A230">
        <v>35432385000140</v>
      </c>
      <c r="B230" t="s">
        <v>5082</v>
      </c>
      <c r="C230" t="s">
        <v>11083</v>
      </c>
      <c r="D230" t="s">
        <v>11084</v>
      </c>
      <c r="E230" t="s">
        <v>5084</v>
      </c>
      <c r="F230" t="s">
        <v>11085</v>
      </c>
    </row>
    <row r="231" spans="1:6" x14ac:dyDescent="0.35">
      <c r="A231">
        <v>30178843000143</v>
      </c>
      <c r="B231" t="s">
        <v>6159</v>
      </c>
      <c r="C231" t="s">
        <v>11086</v>
      </c>
      <c r="D231" t="s">
        <v>11087</v>
      </c>
      <c r="E231" t="s">
        <v>6161</v>
      </c>
      <c r="F231" t="s">
        <v>11088</v>
      </c>
    </row>
    <row r="232" spans="1:6" x14ac:dyDescent="0.35">
      <c r="A232">
        <v>35408329000170</v>
      </c>
      <c r="B232" t="s">
        <v>5033</v>
      </c>
      <c r="C232" t="s">
        <v>11089</v>
      </c>
      <c r="D232" t="s">
        <v>11090</v>
      </c>
      <c r="E232" t="s">
        <v>3619</v>
      </c>
      <c r="F232" t="s">
        <v>11091</v>
      </c>
    </row>
    <row r="233" spans="1:6" x14ac:dyDescent="0.35">
      <c r="A233">
        <v>44544223000195</v>
      </c>
      <c r="B233" t="s">
        <v>11092</v>
      </c>
      <c r="C233" t="s">
        <v>11093</v>
      </c>
      <c r="D233" t="s">
        <v>11093</v>
      </c>
      <c r="E233" t="s">
        <v>4640</v>
      </c>
    </row>
    <row r="234" spans="1:6" x14ac:dyDescent="0.35">
      <c r="A234">
        <v>44544223000195</v>
      </c>
      <c r="B234" t="s">
        <v>11092</v>
      </c>
      <c r="C234" t="s">
        <v>11093</v>
      </c>
      <c r="D234" t="s">
        <v>11093</v>
      </c>
      <c r="E234" t="s">
        <v>4645</v>
      </c>
    </row>
    <row r="235" spans="1:6" x14ac:dyDescent="0.35">
      <c r="A235">
        <v>37553464000135</v>
      </c>
      <c r="B235" t="s">
        <v>6818</v>
      </c>
      <c r="C235" t="s">
        <v>11094</v>
      </c>
      <c r="D235" t="s">
        <v>11095</v>
      </c>
      <c r="E235" t="s">
        <v>6819</v>
      </c>
      <c r="F235" t="s">
        <v>11096</v>
      </c>
    </row>
    <row r="236" spans="1:6" x14ac:dyDescent="0.35">
      <c r="A236">
        <v>54699979000167</v>
      </c>
      <c r="B236" t="s">
        <v>5710</v>
      </c>
      <c r="C236" t="s">
        <v>11097</v>
      </c>
      <c r="D236" t="s">
        <v>11098</v>
      </c>
      <c r="E236" t="s">
        <v>5712</v>
      </c>
      <c r="F236" t="s">
        <v>11099</v>
      </c>
    </row>
    <row r="237" spans="1:6" x14ac:dyDescent="0.35">
      <c r="A237">
        <v>43105341000134</v>
      </c>
      <c r="B237" t="s">
        <v>6796</v>
      </c>
      <c r="C237" t="s">
        <v>11100</v>
      </c>
      <c r="D237" t="s">
        <v>11101</v>
      </c>
      <c r="E237" t="s">
        <v>6798</v>
      </c>
      <c r="F237" t="s">
        <v>11102</v>
      </c>
    </row>
    <row r="238" spans="1:6" x14ac:dyDescent="0.35">
      <c r="A238">
        <v>47684408000193</v>
      </c>
      <c r="E238" t="s">
        <v>7083</v>
      </c>
      <c r="F238" t="s">
        <v>11103</v>
      </c>
    </row>
    <row r="239" spans="1:6" x14ac:dyDescent="0.35">
      <c r="A239">
        <v>44917374000141</v>
      </c>
      <c r="B239" t="s">
        <v>5380</v>
      </c>
      <c r="C239" t="s">
        <v>10702</v>
      </c>
      <c r="D239" t="s">
        <v>11104</v>
      </c>
      <c r="E239" t="s">
        <v>5381</v>
      </c>
      <c r="F239" t="s">
        <v>11105</v>
      </c>
    </row>
    <row r="240" spans="1:6" x14ac:dyDescent="0.35">
      <c r="A240">
        <v>41196241000135</v>
      </c>
      <c r="B240" t="s">
        <v>4948</v>
      </c>
      <c r="C240" t="s">
        <v>11106</v>
      </c>
      <c r="D240" t="s">
        <v>11107</v>
      </c>
      <c r="E240" t="s">
        <v>4951</v>
      </c>
      <c r="F240" t="s">
        <v>11108</v>
      </c>
    </row>
    <row r="241" spans="1:6" x14ac:dyDescent="0.35">
      <c r="A241">
        <v>42831231000197</v>
      </c>
      <c r="B241" t="s">
        <v>5635</v>
      </c>
      <c r="C241" t="s">
        <v>11057</v>
      </c>
      <c r="D241" t="s">
        <v>11058</v>
      </c>
      <c r="E241" t="s">
        <v>5637</v>
      </c>
      <c r="F241" t="s">
        <v>11109</v>
      </c>
    </row>
    <row r="242" spans="1:6" x14ac:dyDescent="0.35">
      <c r="A242">
        <v>51835937000118</v>
      </c>
      <c r="B242" t="s">
        <v>5186</v>
      </c>
      <c r="C242" t="s">
        <v>11110</v>
      </c>
      <c r="D242" t="s">
        <v>11111</v>
      </c>
      <c r="E242" t="s">
        <v>5189</v>
      </c>
      <c r="F242" t="s">
        <v>11112</v>
      </c>
    </row>
    <row r="243" spans="1:6" x14ac:dyDescent="0.35">
      <c r="A243">
        <v>33520968000106</v>
      </c>
      <c r="B243" t="s">
        <v>5617</v>
      </c>
      <c r="C243" t="s">
        <v>11113</v>
      </c>
      <c r="D243" t="s">
        <v>11114</v>
      </c>
      <c r="E243" t="s">
        <v>5619</v>
      </c>
      <c r="F243" t="s">
        <v>11115</v>
      </c>
    </row>
    <row r="244" spans="1:6" x14ac:dyDescent="0.35">
      <c r="A244">
        <v>12839769000187</v>
      </c>
      <c r="B244" t="s">
        <v>659</v>
      </c>
      <c r="C244" t="s">
        <v>11116</v>
      </c>
      <c r="D244" t="s">
        <v>11117</v>
      </c>
      <c r="E244" t="s">
        <v>6638</v>
      </c>
      <c r="F244" t="s">
        <v>11118</v>
      </c>
    </row>
    <row r="245" spans="1:6" x14ac:dyDescent="0.35">
      <c r="A245">
        <v>24572582000149</v>
      </c>
      <c r="B245" t="s">
        <v>684</v>
      </c>
      <c r="C245" t="s">
        <v>11119</v>
      </c>
      <c r="D245" t="s">
        <v>11120</v>
      </c>
      <c r="E245" t="s">
        <v>7030</v>
      </c>
      <c r="F245" t="s">
        <v>11121</v>
      </c>
    </row>
    <row r="246" spans="1:6" x14ac:dyDescent="0.35">
      <c r="A246">
        <v>52342951000142</v>
      </c>
      <c r="B246" t="s">
        <v>5429</v>
      </c>
      <c r="C246" t="s">
        <v>11122</v>
      </c>
      <c r="D246" t="s">
        <v>11123</v>
      </c>
      <c r="E246" t="s">
        <v>5431</v>
      </c>
      <c r="F246" t="s">
        <v>11124</v>
      </c>
    </row>
    <row r="247" spans="1:6" x14ac:dyDescent="0.35">
      <c r="A247">
        <v>35957054000124</v>
      </c>
      <c r="B247" t="s">
        <v>6784</v>
      </c>
      <c r="C247" t="s">
        <v>11125</v>
      </c>
      <c r="D247" t="s">
        <v>11126</v>
      </c>
      <c r="E247" t="s">
        <v>6786</v>
      </c>
      <c r="F247" t="s">
        <v>11127</v>
      </c>
    </row>
    <row r="248" spans="1:6" x14ac:dyDescent="0.35">
      <c r="A248">
        <v>4899128000190</v>
      </c>
      <c r="B248" t="s">
        <v>6640</v>
      </c>
      <c r="C248" t="s">
        <v>10836</v>
      </c>
      <c r="D248" t="s">
        <v>11128</v>
      </c>
      <c r="E248" t="s">
        <v>6641</v>
      </c>
      <c r="F248" t="s">
        <v>11129</v>
      </c>
    </row>
    <row r="249" spans="1:6" x14ac:dyDescent="0.35">
      <c r="A249">
        <v>31533145000181</v>
      </c>
      <c r="B249" t="s">
        <v>6780</v>
      </c>
      <c r="C249" t="s">
        <v>11130</v>
      </c>
      <c r="D249" t="s">
        <v>11131</v>
      </c>
      <c r="E249" t="s">
        <v>6782</v>
      </c>
      <c r="F249" t="s">
        <v>11132</v>
      </c>
    </row>
    <row r="250" spans="1:6" x14ac:dyDescent="0.35">
      <c r="A250">
        <v>47511300000107</v>
      </c>
      <c r="E250" t="s">
        <v>6689</v>
      </c>
    </row>
    <row r="251" spans="1:6" x14ac:dyDescent="0.35">
      <c r="A251">
        <v>26956042000194</v>
      </c>
      <c r="B251" t="s">
        <v>6065</v>
      </c>
      <c r="C251" t="s">
        <v>11133</v>
      </c>
      <c r="D251" t="s">
        <v>11134</v>
      </c>
      <c r="E251" t="s">
        <v>6068</v>
      </c>
      <c r="F251" t="s">
        <v>11135</v>
      </c>
    </row>
    <row r="252" spans="1:6" x14ac:dyDescent="0.35">
      <c r="A252">
        <v>2895694000106</v>
      </c>
      <c r="B252" t="s">
        <v>5165</v>
      </c>
      <c r="C252" t="s">
        <v>11136</v>
      </c>
      <c r="D252" t="s">
        <v>11137</v>
      </c>
      <c r="E252" t="s">
        <v>5166</v>
      </c>
      <c r="F252" t="s">
        <v>11138</v>
      </c>
    </row>
    <row r="253" spans="1:6" x14ac:dyDescent="0.35">
      <c r="A253">
        <v>40212940000169</v>
      </c>
      <c r="B253" t="s">
        <v>5287</v>
      </c>
      <c r="C253" t="s">
        <v>11139</v>
      </c>
      <c r="D253" t="s">
        <v>11140</v>
      </c>
      <c r="E253" t="s">
        <v>3640</v>
      </c>
      <c r="F253" t="s">
        <v>11141</v>
      </c>
    </row>
    <row r="254" spans="1:6" x14ac:dyDescent="0.35">
      <c r="A254">
        <v>17301119000105</v>
      </c>
      <c r="B254" t="s">
        <v>6613</v>
      </c>
      <c r="C254" t="s">
        <v>11142</v>
      </c>
      <c r="D254" t="s">
        <v>11143</v>
      </c>
      <c r="E254" t="s">
        <v>6615</v>
      </c>
      <c r="F254" t="s">
        <v>11144</v>
      </c>
    </row>
    <row r="255" spans="1:6" x14ac:dyDescent="0.35">
      <c r="A255">
        <v>33736845000107</v>
      </c>
      <c r="B255" t="s">
        <v>5272</v>
      </c>
      <c r="C255" t="s">
        <v>11145</v>
      </c>
      <c r="D255" t="s">
        <v>10757</v>
      </c>
      <c r="E255" t="s">
        <v>3644</v>
      </c>
      <c r="F255" t="s">
        <v>11146</v>
      </c>
    </row>
    <row r="256" spans="1:6" x14ac:dyDescent="0.35">
      <c r="A256">
        <v>26262363000199</v>
      </c>
      <c r="B256" t="s">
        <v>6913</v>
      </c>
      <c r="C256" t="s">
        <v>11147</v>
      </c>
      <c r="D256" t="s">
        <v>11148</v>
      </c>
      <c r="E256" t="s">
        <v>6915</v>
      </c>
      <c r="F256" t="s">
        <v>11149</v>
      </c>
    </row>
    <row r="257" spans="1:6" x14ac:dyDescent="0.35">
      <c r="A257">
        <v>49996302000150</v>
      </c>
      <c r="B257" t="s">
        <v>4913</v>
      </c>
      <c r="C257" t="s">
        <v>11150</v>
      </c>
      <c r="D257" t="s">
        <v>11151</v>
      </c>
      <c r="E257" t="s">
        <v>4915</v>
      </c>
      <c r="F257" t="s">
        <v>11152</v>
      </c>
    </row>
    <row r="258" spans="1:6" x14ac:dyDescent="0.35">
      <c r="A258">
        <v>12430199000177</v>
      </c>
      <c r="B258" t="s">
        <v>5915</v>
      </c>
      <c r="C258" t="s">
        <v>11153</v>
      </c>
      <c r="D258" t="s">
        <v>11154</v>
      </c>
      <c r="E258" t="s">
        <v>5917</v>
      </c>
      <c r="F258" t="s">
        <v>11155</v>
      </c>
    </row>
    <row r="259" spans="1:6" x14ac:dyDescent="0.35">
      <c r="A259">
        <v>34309551000153</v>
      </c>
      <c r="B259" t="s">
        <v>5086</v>
      </c>
      <c r="C259" t="s">
        <v>11156</v>
      </c>
      <c r="D259" t="s">
        <v>11157</v>
      </c>
      <c r="E259" t="s">
        <v>5088</v>
      </c>
      <c r="F259" t="s">
        <v>11158</v>
      </c>
    </row>
    <row r="260" spans="1:6" x14ac:dyDescent="0.35">
      <c r="A260">
        <v>30521581000178</v>
      </c>
      <c r="B260" t="s">
        <v>5632</v>
      </c>
      <c r="C260" t="s">
        <v>11057</v>
      </c>
      <c r="D260" t="s">
        <v>11058</v>
      </c>
      <c r="E260" t="s">
        <v>5633</v>
      </c>
      <c r="F260" t="s">
        <v>11159</v>
      </c>
    </row>
    <row r="261" spans="1:6" x14ac:dyDescent="0.35">
      <c r="A261">
        <v>31403590000127</v>
      </c>
      <c r="B261" t="s">
        <v>7025</v>
      </c>
      <c r="C261" t="s">
        <v>11160</v>
      </c>
      <c r="D261" t="s">
        <v>11161</v>
      </c>
      <c r="E261" t="s">
        <v>7027</v>
      </c>
      <c r="F261" t="s">
        <v>11162</v>
      </c>
    </row>
    <row r="262" spans="1:6" x14ac:dyDescent="0.35">
      <c r="A262">
        <v>45653398000101</v>
      </c>
      <c r="B262" t="s">
        <v>5848</v>
      </c>
      <c r="C262" t="s">
        <v>11163</v>
      </c>
      <c r="D262" t="s">
        <v>11164</v>
      </c>
      <c r="E262" t="s">
        <v>5849</v>
      </c>
      <c r="F262" t="s">
        <v>11165</v>
      </c>
    </row>
    <row r="263" spans="1:6" x14ac:dyDescent="0.35">
      <c r="A263">
        <v>32240637000141</v>
      </c>
      <c r="B263" t="s">
        <v>5254</v>
      </c>
      <c r="C263" t="s">
        <v>11166</v>
      </c>
      <c r="D263" t="s">
        <v>11167</v>
      </c>
      <c r="E263" t="s">
        <v>5256</v>
      </c>
      <c r="F263" t="s">
        <v>11168</v>
      </c>
    </row>
    <row r="264" spans="1:6" x14ac:dyDescent="0.35">
      <c r="A264">
        <v>23601467000192</v>
      </c>
      <c r="B264" t="s">
        <v>6183</v>
      </c>
      <c r="C264" t="s">
        <v>11169</v>
      </c>
      <c r="D264" t="s">
        <v>11170</v>
      </c>
      <c r="E264" t="s">
        <v>3636</v>
      </c>
      <c r="F264" t="s">
        <v>11171</v>
      </c>
    </row>
    <row r="265" spans="1:6" x14ac:dyDescent="0.35">
      <c r="A265">
        <v>47033348000149</v>
      </c>
      <c r="B265" t="s">
        <v>6888</v>
      </c>
      <c r="C265" t="s">
        <v>10565</v>
      </c>
      <c r="D265" t="s">
        <v>11172</v>
      </c>
      <c r="E265" t="s">
        <v>6889</v>
      </c>
      <c r="F265" t="s">
        <v>11173</v>
      </c>
    </row>
    <row r="266" spans="1:6" x14ac:dyDescent="0.35">
      <c r="A266">
        <v>57027498000101</v>
      </c>
      <c r="B266" t="s">
        <v>4558</v>
      </c>
      <c r="C266" t="s">
        <v>11174</v>
      </c>
      <c r="D266" t="s">
        <v>11175</v>
      </c>
      <c r="E266" t="s">
        <v>4562</v>
      </c>
    </row>
    <row r="267" spans="1:6" x14ac:dyDescent="0.35">
      <c r="A267">
        <v>12682783000110</v>
      </c>
      <c r="B267" t="s">
        <v>5366</v>
      </c>
      <c r="C267" t="s">
        <v>10702</v>
      </c>
      <c r="D267" t="s">
        <v>11176</v>
      </c>
      <c r="E267" t="s">
        <v>5368</v>
      </c>
      <c r="F267" t="s">
        <v>11177</v>
      </c>
    </row>
    <row r="268" spans="1:6" x14ac:dyDescent="0.35">
      <c r="A268">
        <v>50891130000130</v>
      </c>
      <c r="B268" t="s">
        <v>5714</v>
      </c>
      <c r="C268" t="s">
        <v>11178</v>
      </c>
      <c r="D268" t="s">
        <v>11179</v>
      </c>
      <c r="E268" t="s">
        <v>5715</v>
      </c>
      <c r="F268" t="s">
        <v>11180</v>
      </c>
    </row>
    <row r="269" spans="1:6" x14ac:dyDescent="0.35">
      <c r="A269">
        <v>24582449000173</v>
      </c>
      <c r="B269" t="s">
        <v>722</v>
      </c>
      <c r="C269" t="s">
        <v>11181</v>
      </c>
      <c r="D269" t="s">
        <v>11182</v>
      </c>
      <c r="E269" t="s">
        <v>6499</v>
      </c>
      <c r="F269" t="s">
        <v>11183</v>
      </c>
    </row>
    <row r="270" spans="1:6" x14ac:dyDescent="0.35">
      <c r="A270">
        <v>41888492000180</v>
      </c>
      <c r="B270" t="s">
        <v>4675</v>
      </c>
      <c r="C270" t="s">
        <v>10591</v>
      </c>
      <c r="D270" t="s">
        <v>10592</v>
      </c>
      <c r="E270" t="s">
        <v>4677</v>
      </c>
      <c r="F270" t="s">
        <v>11184</v>
      </c>
    </row>
    <row r="271" spans="1:6" x14ac:dyDescent="0.35">
      <c r="A271">
        <v>32756019000159</v>
      </c>
      <c r="B271" t="s">
        <v>5813</v>
      </c>
      <c r="C271" t="s">
        <v>11185</v>
      </c>
      <c r="D271" t="s">
        <v>11186</v>
      </c>
      <c r="E271" t="s">
        <v>5815</v>
      </c>
      <c r="F271" t="s">
        <v>11187</v>
      </c>
    </row>
    <row r="272" spans="1:6" x14ac:dyDescent="0.35">
      <c r="A272">
        <v>34867766000190</v>
      </c>
      <c r="B272" t="s">
        <v>7333</v>
      </c>
      <c r="C272" t="s">
        <v>11188</v>
      </c>
      <c r="D272" t="s">
        <v>11189</v>
      </c>
      <c r="E272" t="s">
        <v>7335</v>
      </c>
      <c r="F272" t="s">
        <v>11190</v>
      </c>
    </row>
    <row r="273" spans="1:6" x14ac:dyDescent="0.35">
      <c r="A273">
        <v>11458144000102</v>
      </c>
      <c r="B273" t="s">
        <v>658</v>
      </c>
      <c r="C273" t="s">
        <v>11191</v>
      </c>
      <c r="D273" t="s">
        <v>11192</v>
      </c>
      <c r="E273" t="s">
        <v>6636</v>
      </c>
      <c r="F273" t="s">
        <v>11193</v>
      </c>
    </row>
    <row r="274" spans="1:6" x14ac:dyDescent="0.35">
      <c r="A274">
        <v>43761750000199</v>
      </c>
      <c r="B274" t="s">
        <v>6204</v>
      </c>
      <c r="C274" t="s">
        <v>11194</v>
      </c>
      <c r="D274" t="s">
        <v>11195</v>
      </c>
      <c r="E274" t="s">
        <v>6206</v>
      </c>
      <c r="F274" t="s">
        <v>11196</v>
      </c>
    </row>
    <row r="275" spans="1:6" x14ac:dyDescent="0.35">
      <c r="A275">
        <v>40755318000105</v>
      </c>
      <c r="B275" t="s">
        <v>5806</v>
      </c>
      <c r="C275" t="s">
        <v>11197</v>
      </c>
      <c r="D275" t="s">
        <v>11198</v>
      </c>
      <c r="E275" t="s">
        <v>5808</v>
      </c>
      <c r="F275" t="s">
        <v>11199</v>
      </c>
    </row>
    <row r="276" spans="1:6" x14ac:dyDescent="0.35">
      <c r="A276">
        <v>39959828000107</v>
      </c>
      <c r="B276" t="s">
        <v>5024</v>
      </c>
      <c r="C276" t="s">
        <v>11194</v>
      </c>
      <c r="D276" t="s">
        <v>11195</v>
      </c>
      <c r="E276" t="s">
        <v>5026</v>
      </c>
      <c r="F276" t="s">
        <v>11200</v>
      </c>
    </row>
    <row r="277" spans="1:6" x14ac:dyDescent="0.35">
      <c r="A277">
        <v>35471498000155</v>
      </c>
      <c r="B277" t="s">
        <v>6927</v>
      </c>
      <c r="C277" t="s">
        <v>11201</v>
      </c>
      <c r="D277" t="s">
        <v>11202</v>
      </c>
      <c r="E277" t="s">
        <v>6930</v>
      </c>
      <c r="F277" t="s">
        <v>11203</v>
      </c>
    </row>
    <row r="278" spans="1:6" x14ac:dyDescent="0.35">
      <c r="A278">
        <v>20879578000177</v>
      </c>
      <c r="B278" t="s">
        <v>5394</v>
      </c>
      <c r="C278" t="s">
        <v>11204</v>
      </c>
      <c r="D278" t="s">
        <v>11205</v>
      </c>
      <c r="E278" t="s">
        <v>5397</v>
      </c>
      <c r="F278" t="s">
        <v>11206</v>
      </c>
    </row>
    <row r="279" spans="1:6" x14ac:dyDescent="0.35">
      <c r="A279">
        <v>40575693000165</v>
      </c>
      <c r="B279" t="s">
        <v>6932</v>
      </c>
      <c r="C279" t="s">
        <v>11207</v>
      </c>
      <c r="D279" t="s">
        <v>11208</v>
      </c>
      <c r="E279" t="s">
        <v>6933</v>
      </c>
      <c r="F279" t="s">
        <v>11209</v>
      </c>
    </row>
    <row r="280" spans="1:6" x14ac:dyDescent="0.35">
      <c r="A280">
        <v>24215286000190</v>
      </c>
      <c r="B280" t="s">
        <v>3596</v>
      </c>
      <c r="C280" t="s">
        <v>11210</v>
      </c>
      <c r="D280" t="s">
        <v>11211</v>
      </c>
      <c r="E280" t="s">
        <v>3651</v>
      </c>
      <c r="F280" t="s">
        <v>11212</v>
      </c>
    </row>
    <row r="281" spans="1:6" x14ac:dyDescent="0.35">
      <c r="A281">
        <v>52242738000169</v>
      </c>
      <c r="B281" t="s">
        <v>6463</v>
      </c>
      <c r="C281" t="s">
        <v>11213</v>
      </c>
      <c r="D281" t="s">
        <v>11214</v>
      </c>
      <c r="E281" t="s">
        <v>6465</v>
      </c>
      <c r="F281" t="s">
        <v>11215</v>
      </c>
    </row>
    <row r="282" spans="1:6" x14ac:dyDescent="0.35">
      <c r="A282">
        <v>41594333000173</v>
      </c>
      <c r="B282" t="s">
        <v>5470</v>
      </c>
      <c r="C282" t="s">
        <v>11216</v>
      </c>
      <c r="D282" t="s">
        <v>11217</v>
      </c>
      <c r="E282" t="s">
        <v>5473</v>
      </c>
      <c r="F282" t="s">
        <v>11218</v>
      </c>
    </row>
    <row r="283" spans="1:6" x14ac:dyDescent="0.35">
      <c r="A283">
        <v>52204330000100</v>
      </c>
      <c r="E283" t="s">
        <v>5554</v>
      </c>
    </row>
    <row r="284" spans="1:6" x14ac:dyDescent="0.35">
      <c r="A284">
        <v>52204330000100</v>
      </c>
      <c r="E284" t="s">
        <v>5557</v>
      </c>
    </row>
    <row r="285" spans="1:6" x14ac:dyDescent="0.35">
      <c r="A285">
        <v>26680221000141</v>
      </c>
      <c r="B285" t="s">
        <v>5919</v>
      </c>
      <c r="C285" t="s">
        <v>11219</v>
      </c>
      <c r="D285" t="s">
        <v>11154</v>
      </c>
      <c r="E285" t="s">
        <v>5921</v>
      </c>
      <c r="F285" t="s">
        <v>11220</v>
      </c>
    </row>
    <row r="286" spans="1:6" x14ac:dyDescent="0.35">
      <c r="A286">
        <v>41888464000163</v>
      </c>
      <c r="B286" t="s">
        <v>7371</v>
      </c>
      <c r="C286" t="s">
        <v>11221</v>
      </c>
      <c r="D286" t="s">
        <v>11222</v>
      </c>
      <c r="E286" t="s">
        <v>7373</v>
      </c>
      <c r="F286" t="s">
        <v>11223</v>
      </c>
    </row>
    <row r="287" spans="1:6" x14ac:dyDescent="0.35">
      <c r="A287">
        <v>50862124000154</v>
      </c>
      <c r="E287" t="s">
        <v>7086</v>
      </c>
      <c r="F287" t="s">
        <v>11224</v>
      </c>
    </row>
    <row r="288" spans="1:6" x14ac:dyDescent="0.35">
      <c r="A288">
        <v>10500884000105</v>
      </c>
      <c r="B288" t="s">
        <v>6329</v>
      </c>
      <c r="C288" t="s">
        <v>11225</v>
      </c>
      <c r="D288" t="s">
        <v>11226</v>
      </c>
      <c r="E288" t="s">
        <v>6331</v>
      </c>
      <c r="F288" t="s">
        <v>11227</v>
      </c>
    </row>
    <row r="289" spans="1:6" x14ac:dyDescent="0.35">
      <c r="A289">
        <v>49984055000172</v>
      </c>
      <c r="B289" t="s">
        <v>7191</v>
      </c>
      <c r="C289" t="s">
        <v>11228</v>
      </c>
      <c r="D289" t="s">
        <v>11229</v>
      </c>
      <c r="E289" t="s">
        <v>7192</v>
      </c>
      <c r="F289" t="s">
        <v>11230</v>
      </c>
    </row>
    <row r="290" spans="1:6" x14ac:dyDescent="0.35">
      <c r="A290">
        <v>34583819000140</v>
      </c>
      <c r="B290" t="s">
        <v>6547</v>
      </c>
      <c r="C290" t="s">
        <v>11231</v>
      </c>
      <c r="D290" t="s">
        <v>11232</v>
      </c>
      <c r="E290" t="s">
        <v>6549</v>
      </c>
      <c r="F290" t="s">
        <v>11233</v>
      </c>
    </row>
    <row r="291" spans="1:6" x14ac:dyDescent="0.35">
      <c r="A291">
        <v>31145826000172</v>
      </c>
      <c r="B291" t="s">
        <v>6806</v>
      </c>
      <c r="C291" t="s">
        <v>10874</v>
      </c>
      <c r="D291" t="s">
        <v>3230</v>
      </c>
      <c r="E291" t="s">
        <v>6807</v>
      </c>
      <c r="F291" t="s">
        <v>11234</v>
      </c>
    </row>
    <row r="292" spans="1:6" x14ac:dyDescent="0.35">
      <c r="A292">
        <v>54022134000132</v>
      </c>
      <c r="B292" t="s">
        <v>5732</v>
      </c>
      <c r="C292" t="s">
        <v>11235</v>
      </c>
      <c r="D292" t="s">
        <v>11236</v>
      </c>
      <c r="E292" t="s">
        <v>5734</v>
      </c>
      <c r="F292" t="s">
        <v>11237</v>
      </c>
    </row>
    <row r="293" spans="1:6" x14ac:dyDescent="0.35">
      <c r="A293">
        <v>39487617000119</v>
      </c>
      <c r="E293" t="s">
        <v>5717</v>
      </c>
      <c r="F293" t="s">
        <v>11238</v>
      </c>
    </row>
    <row r="294" spans="1:6" x14ac:dyDescent="0.35">
      <c r="A294">
        <v>35609786000123</v>
      </c>
      <c r="B294" t="s">
        <v>6872</v>
      </c>
      <c r="C294" t="s">
        <v>11239</v>
      </c>
      <c r="D294" t="s">
        <v>2066</v>
      </c>
      <c r="E294" t="s">
        <v>6873</v>
      </c>
      <c r="F294" t="s">
        <v>11240</v>
      </c>
    </row>
    <row r="295" spans="1:6" x14ac:dyDescent="0.35">
      <c r="A295">
        <v>44544223000195</v>
      </c>
      <c r="B295" t="s">
        <v>11092</v>
      </c>
      <c r="C295" t="s">
        <v>11093</v>
      </c>
      <c r="D295" t="s">
        <v>11093</v>
      </c>
      <c r="E295" t="s">
        <v>4640</v>
      </c>
    </row>
    <row r="296" spans="1:6" x14ac:dyDescent="0.35">
      <c r="A296">
        <v>44544223000195</v>
      </c>
      <c r="B296" t="s">
        <v>11092</v>
      </c>
      <c r="C296" t="s">
        <v>11093</v>
      </c>
      <c r="D296" t="s">
        <v>11093</v>
      </c>
      <c r="E296" t="s">
        <v>4645</v>
      </c>
    </row>
    <row r="297" spans="1:6" x14ac:dyDescent="0.35">
      <c r="A297">
        <v>30518346000147</v>
      </c>
      <c r="B297" t="s">
        <v>723</v>
      </c>
      <c r="C297" t="s">
        <v>11241</v>
      </c>
      <c r="D297" t="s">
        <v>11242</v>
      </c>
      <c r="E297" t="s">
        <v>6504</v>
      </c>
      <c r="F297" t="s">
        <v>11243</v>
      </c>
    </row>
    <row r="298" spans="1:6" x14ac:dyDescent="0.35">
      <c r="A298">
        <v>47715703000160</v>
      </c>
      <c r="B298" t="s">
        <v>6655</v>
      </c>
      <c r="C298" t="s">
        <v>10562</v>
      </c>
      <c r="D298" t="s">
        <v>11244</v>
      </c>
      <c r="E298" t="s">
        <v>6656</v>
      </c>
      <c r="F298" t="s">
        <v>11245</v>
      </c>
    </row>
    <row r="299" spans="1:6" x14ac:dyDescent="0.35">
      <c r="A299">
        <v>54484843000130</v>
      </c>
      <c r="B299" t="s">
        <v>5983</v>
      </c>
      <c r="C299" t="s">
        <v>11246</v>
      </c>
      <c r="D299" t="s">
        <v>11247</v>
      </c>
      <c r="E299" t="s">
        <v>5985</v>
      </c>
      <c r="F299" t="s">
        <v>11248</v>
      </c>
    </row>
    <row r="300" spans="1:6" x14ac:dyDescent="0.35">
      <c r="A300">
        <v>48096589000108</v>
      </c>
      <c r="B300" t="s">
        <v>4546</v>
      </c>
      <c r="C300" t="s">
        <v>11249</v>
      </c>
      <c r="D300" t="s">
        <v>11250</v>
      </c>
      <c r="E300" t="s">
        <v>4548</v>
      </c>
      <c r="F300" t="s">
        <v>11251</v>
      </c>
    </row>
    <row r="301" spans="1:6" x14ac:dyDescent="0.35">
      <c r="A301">
        <v>23502654000119</v>
      </c>
      <c r="B301" t="s">
        <v>6665</v>
      </c>
      <c r="C301" t="s">
        <v>11252</v>
      </c>
      <c r="D301" t="s">
        <v>11253</v>
      </c>
      <c r="E301" t="s">
        <v>6666</v>
      </c>
      <c r="F301" t="s">
        <v>11254</v>
      </c>
    </row>
    <row r="302" spans="1:6" x14ac:dyDescent="0.35">
      <c r="A302">
        <v>4240128000183</v>
      </c>
      <c r="B302" t="s">
        <v>6756</v>
      </c>
      <c r="C302" t="s">
        <v>11255</v>
      </c>
      <c r="D302" t="s">
        <v>11256</v>
      </c>
      <c r="E302" t="s">
        <v>6757</v>
      </c>
      <c r="F302" t="s">
        <v>11257</v>
      </c>
    </row>
    <row r="303" spans="1:6" x14ac:dyDescent="0.35">
      <c r="A303">
        <v>37069872000116</v>
      </c>
      <c r="B303" t="s">
        <v>6438</v>
      </c>
      <c r="C303" t="s">
        <v>11258</v>
      </c>
      <c r="D303" t="s">
        <v>11259</v>
      </c>
      <c r="E303" t="s">
        <v>6440</v>
      </c>
      <c r="F303" t="s">
        <v>11260</v>
      </c>
    </row>
    <row r="304" spans="1:6" x14ac:dyDescent="0.35">
      <c r="A304">
        <v>40753759000160</v>
      </c>
      <c r="B304" t="s">
        <v>5748</v>
      </c>
      <c r="C304" t="s">
        <v>10862</v>
      </c>
      <c r="D304" t="s">
        <v>10863</v>
      </c>
      <c r="E304" t="s">
        <v>5750</v>
      </c>
      <c r="F304" t="s">
        <v>11261</v>
      </c>
    </row>
    <row r="305" spans="1:6" x14ac:dyDescent="0.35">
      <c r="A305">
        <v>8610270000126</v>
      </c>
      <c r="B305" t="s">
        <v>5859</v>
      </c>
      <c r="C305" t="s">
        <v>11262</v>
      </c>
      <c r="D305" t="s">
        <v>11263</v>
      </c>
      <c r="E305" t="s">
        <v>5860</v>
      </c>
      <c r="F305" t="s">
        <v>11264</v>
      </c>
    </row>
    <row r="306" spans="1:6" x14ac:dyDescent="0.35">
      <c r="A306">
        <v>25224843000100</v>
      </c>
      <c r="B306" t="s">
        <v>7317</v>
      </c>
      <c r="C306" t="s">
        <v>11265</v>
      </c>
      <c r="D306" t="s">
        <v>11266</v>
      </c>
      <c r="E306" t="s">
        <v>7319</v>
      </c>
      <c r="F306" t="s">
        <v>11267</v>
      </c>
    </row>
    <row r="307" spans="1:6" x14ac:dyDescent="0.35">
      <c r="A307">
        <v>26605199000175</v>
      </c>
      <c r="B307" t="s">
        <v>4980</v>
      </c>
      <c r="C307" t="s">
        <v>10813</v>
      </c>
      <c r="D307" t="s">
        <v>11268</v>
      </c>
      <c r="E307" t="s">
        <v>4984</v>
      </c>
      <c r="F307" t="s">
        <v>11269</v>
      </c>
    </row>
    <row r="308" spans="1:6" x14ac:dyDescent="0.35">
      <c r="A308">
        <v>50518609000125</v>
      </c>
      <c r="B308" t="s">
        <v>4678</v>
      </c>
      <c r="C308" t="s">
        <v>11270</v>
      </c>
      <c r="D308" t="s">
        <v>11271</v>
      </c>
      <c r="E308" t="s">
        <v>4680</v>
      </c>
      <c r="F308" t="s">
        <v>11272</v>
      </c>
    </row>
    <row r="309" spans="1:6" x14ac:dyDescent="0.35">
      <c r="A309">
        <v>31455879000190</v>
      </c>
      <c r="B309" t="s">
        <v>6168</v>
      </c>
      <c r="C309" t="s">
        <v>11273</v>
      </c>
      <c r="D309" t="s">
        <v>11274</v>
      </c>
      <c r="E309" t="s">
        <v>6170</v>
      </c>
      <c r="F309" t="s">
        <v>11275</v>
      </c>
    </row>
    <row r="310" spans="1:6" x14ac:dyDescent="0.35">
      <c r="A310">
        <v>51931205000121</v>
      </c>
      <c r="B310" t="s">
        <v>11276</v>
      </c>
      <c r="C310" t="s">
        <v>11277</v>
      </c>
      <c r="D310" t="s">
        <v>11277</v>
      </c>
      <c r="E310" t="s">
        <v>6601</v>
      </c>
    </row>
    <row r="311" spans="1:6" x14ac:dyDescent="0.35">
      <c r="A311">
        <v>51931205000121</v>
      </c>
      <c r="B311" t="s">
        <v>11276</v>
      </c>
      <c r="C311" t="s">
        <v>11277</v>
      </c>
      <c r="D311" t="s">
        <v>11277</v>
      </c>
      <c r="E311" t="s">
        <v>6604</v>
      </c>
    </row>
    <row r="312" spans="1:6" x14ac:dyDescent="0.35">
      <c r="A312">
        <v>30493349000173</v>
      </c>
      <c r="B312" t="s">
        <v>5345</v>
      </c>
      <c r="C312" t="s">
        <v>10746</v>
      </c>
      <c r="D312" t="s">
        <v>10747</v>
      </c>
      <c r="E312" t="s">
        <v>3668</v>
      </c>
      <c r="F312" t="s">
        <v>11278</v>
      </c>
    </row>
    <row r="313" spans="1:6" x14ac:dyDescent="0.35">
      <c r="A313">
        <v>30568495000110</v>
      </c>
      <c r="B313" t="s">
        <v>4721</v>
      </c>
      <c r="C313" t="s">
        <v>11279</v>
      </c>
      <c r="D313" t="s">
        <v>11280</v>
      </c>
      <c r="E313" t="s">
        <v>4722</v>
      </c>
      <c r="F313" t="s">
        <v>11281</v>
      </c>
    </row>
    <row r="314" spans="1:6" x14ac:dyDescent="0.35">
      <c r="A314">
        <v>52314487000180</v>
      </c>
      <c r="B314" t="s">
        <v>6691</v>
      </c>
      <c r="C314" t="s">
        <v>11282</v>
      </c>
      <c r="D314" t="s">
        <v>11283</v>
      </c>
      <c r="E314" t="s">
        <v>6693</v>
      </c>
    </row>
    <row r="315" spans="1:6" x14ac:dyDescent="0.35">
      <c r="A315">
        <v>56936565000130</v>
      </c>
      <c r="E315" t="s">
        <v>7415</v>
      </c>
      <c r="F315" t="s">
        <v>11284</v>
      </c>
    </row>
    <row r="316" spans="1:6" x14ac:dyDescent="0.35">
      <c r="A316">
        <v>10608762000129</v>
      </c>
      <c r="B316" t="s">
        <v>593</v>
      </c>
      <c r="C316" t="s">
        <v>11285</v>
      </c>
      <c r="D316" t="s">
        <v>11286</v>
      </c>
      <c r="E316" t="s">
        <v>6139</v>
      </c>
      <c r="F316" t="s">
        <v>11287</v>
      </c>
    </row>
    <row r="317" spans="1:6" x14ac:dyDescent="0.35">
      <c r="A317">
        <v>36352376000102</v>
      </c>
      <c r="B317" t="s">
        <v>6572</v>
      </c>
      <c r="C317" t="s">
        <v>10656</v>
      </c>
      <c r="D317" t="s">
        <v>11288</v>
      </c>
      <c r="E317" t="s">
        <v>6574</v>
      </c>
      <c r="F317" t="s">
        <v>11289</v>
      </c>
    </row>
    <row r="318" spans="1:6" x14ac:dyDescent="0.35">
      <c r="A318">
        <v>34475424000124</v>
      </c>
      <c r="B318" t="s">
        <v>6857</v>
      </c>
      <c r="C318" t="s">
        <v>10565</v>
      </c>
      <c r="D318" t="s">
        <v>11290</v>
      </c>
      <c r="E318" t="s">
        <v>6858</v>
      </c>
      <c r="F318" t="s">
        <v>11291</v>
      </c>
    </row>
    <row r="319" spans="1:6" x14ac:dyDescent="0.35">
      <c r="A319">
        <v>43761934000159</v>
      </c>
      <c r="B319" t="s">
        <v>7279</v>
      </c>
      <c r="C319" t="s">
        <v>11265</v>
      </c>
      <c r="D319" t="s">
        <v>11292</v>
      </c>
      <c r="E319" t="s">
        <v>7281</v>
      </c>
      <c r="F319" t="s">
        <v>11293</v>
      </c>
    </row>
    <row r="320" spans="1:6" x14ac:dyDescent="0.35">
      <c r="A320">
        <v>52285727000166</v>
      </c>
      <c r="B320" t="s">
        <v>5425</v>
      </c>
      <c r="C320" t="s">
        <v>11294</v>
      </c>
      <c r="D320" t="s">
        <v>11295</v>
      </c>
      <c r="E320" t="s">
        <v>5427</v>
      </c>
      <c r="F320" t="s">
        <v>11296</v>
      </c>
    </row>
    <row r="321" spans="1:6" x14ac:dyDescent="0.35">
      <c r="A321">
        <v>24325422000103</v>
      </c>
      <c r="B321" t="s">
        <v>5736</v>
      </c>
      <c r="C321" t="s">
        <v>11297</v>
      </c>
      <c r="D321" t="s">
        <v>11298</v>
      </c>
      <c r="E321" t="s">
        <v>5738</v>
      </c>
      <c r="F321" t="s">
        <v>11299</v>
      </c>
    </row>
    <row r="322" spans="1:6" x14ac:dyDescent="0.35">
      <c r="A322">
        <v>21624757000126</v>
      </c>
      <c r="B322" t="s">
        <v>5649</v>
      </c>
      <c r="C322" t="s">
        <v>11300</v>
      </c>
      <c r="D322" t="s">
        <v>11301</v>
      </c>
      <c r="E322" t="s">
        <v>5650</v>
      </c>
      <c r="F322" t="s">
        <v>11302</v>
      </c>
    </row>
    <row r="323" spans="1:6" x14ac:dyDescent="0.35">
      <c r="A323">
        <v>47033461000124</v>
      </c>
      <c r="B323" t="s">
        <v>6866</v>
      </c>
      <c r="C323" t="s">
        <v>11303</v>
      </c>
      <c r="D323" t="s">
        <v>11304</v>
      </c>
      <c r="E323" t="s">
        <v>6867</v>
      </c>
      <c r="F323" t="s">
        <v>11305</v>
      </c>
    </row>
    <row r="324" spans="1:6" x14ac:dyDescent="0.35">
      <c r="A324">
        <v>38221605000185</v>
      </c>
      <c r="B324" t="s">
        <v>718</v>
      </c>
      <c r="C324" t="s">
        <v>11306</v>
      </c>
      <c r="D324" t="s">
        <v>11307</v>
      </c>
      <c r="E324" t="s">
        <v>6491</v>
      </c>
      <c r="F324" t="s">
        <v>11308</v>
      </c>
    </row>
    <row r="325" spans="1:6" x14ac:dyDescent="0.35">
      <c r="A325">
        <v>46352768000125</v>
      </c>
      <c r="B325" t="s">
        <v>6070</v>
      </c>
      <c r="C325" t="s">
        <v>10537</v>
      </c>
      <c r="D325" t="s">
        <v>10538</v>
      </c>
      <c r="E325" t="s">
        <v>6073</v>
      </c>
      <c r="F325" t="s">
        <v>11309</v>
      </c>
    </row>
    <row r="326" spans="1:6" x14ac:dyDescent="0.35">
      <c r="A326">
        <v>17517577000178</v>
      </c>
      <c r="B326" t="s">
        <v>7174</v>
      </c>
      <c r="C326" t="s">
        <v>11039</v>
      </c>
      <c r="D326" t="s">
        <v>11040</v>
      </c>
      <c r="E326" t="s">
        <v>7175</v>
      </c>
      <c r="F326" t="s">
        <v>11310</v>
      </c>
    </row>
    <row r="327" spans="1:6" x14ac:dyDescent="0.35">
      <c r="A327">
        <v>42101954000130</v>
      </c>
      <c r="B327" t="s">
        <v>7152</v>
      </c>
      <c r="C327" t="s">
        <v>11311</v>
      </c>
      <c r="D327" t="s">
        <v>11312</v>
      </c>
      <c r="E327" t="s">
        <v>7153</v>
      </c>
      <c r="F327" t="s">
        <v>11313</v>
      </c>
    </row>
    <row r="328" spans="1:6" x14ac:dyDescent="0.35">
      <c r="A328">
        <v>35557650000117</v>
      </c>
      <c r="B328" t="s">
        <v>4682</v>
      </c>
      <c r="C328" t="s">
        <v>11314</v>
      </c>
      <c r="D328" t="s">
        <v>11315</v>
      </c>
      <c r="E328" t="s">
        <v>4684</v>
      </c>
      <c r="F328" t="s">
        <v>11316</v>
      </c>
    </row>
    <row r="329" spans="1:6" x14ac:dyDescent="0.35">
      <c r="A329">
        <v>20441301000168</v>
      </c>
      <c r="B329" t="s">
        <v>4657</v>
      </c>
      <c r="C329" t="s">
        <v>11317</v>
      </c>
      <c r="D329" t="s">
        <v>11317</v>
      </c>
      <c r="E329" t="s">
        <v>4664</v>
      </c>
      <c r="F329" t="s">
        <v>11318</v>
      </c>
    </row>
    <row r="330" spans="1:6" x14ac:dyDescent="0.35">
      <c r="A330">
        <v>10326625000100</v>
      </c>
      <c r="B330" t="s">
        <v>6976</v>
      </c>
      <c r="C330" t="s">
        <v>11319</v>
      </c>
      <c r="D330" t="s">
        <v>11320</v>
      </c>
      <c r="E330" t="s">
        <v>6978</v>
      </c>
      <c r="F330" t="s">
        <v>11321</v>
      </c>
    </row>
    <row r="331" spans="1:6" x14ac:dyDescent="0.35">
      <c r="A331">
        <v>37405108000174</v>
      </c>
      <c r="B331" t="s">
        <v>7148</v>
      </c>
      <c r="C331" t="s">
        <v>11322</v>
      </c>
      <c r="D331" t="s">
        <v>10778</v>
      </c>
      <c r="E331" t="s">
        <v>7150</v>
      </c>
      <c r="F331" t="s">
        <v>11323</v>
      </c>
    </row>
    <row r="332" spans="1:6" x14ac:dyDescent="0.35">
      <c r="A332">
        <v>17335646000122</v>
      </c>
      <c r="B332" t="s">
        <v>5385</v>
      </c>
      <c r="C332" t="s">
        <v>11324</v>
      </c>
      <c r="D332" t="s">
        <v>11325</v>
      </c>
      <c r="E332" t="s">
        <v>5387</v>
      </c>
      <c r="F332" t="s">
        <v>11326</v>
      </c>
    </row>
    <row r="333" spans="1:6" x14ac:dyDescent="0.35">
      <c r="A333">
        <v>37487500000100</v>
      </c>
      <c r="B333" t="s">
        <v>5129</v>
      </c>
      <c r="C333" t="s">
        <v>10774</v>
      </c>
      <c r="D333" t="s">
        <v>10775</v>
      </c>
      <c r="E333" t="s">
        <v>3648</v>
      </c>
      <c r="F333" t="s">
        <v>11327</v>
      </c>
    </row>
    <row r="334" spans="1:6" x14ac:dyDescent="0.35">
      <c r="A334">
        <v>7013315000112</v>
      </c>
      <c r="B334" t="s">
        <v>6180</v>
      </c>
      <c r="C334" t="s">
        <v>11328</v>
      </c>
      <c r="D334" t="s">
        <v>11329</v>
      </c>
      <c r="E334" t="s">
        <v>3637</v>
      </c>
      <c r="F334" t="s">
        <v>11330</v>
      </c>
    </row>
    <row r="335" spans="1:6" x14ac:dyDescent="0.35">
      <c r="A335">
        <v>28767162000179</v>
      </c>
      <c r="B335" t="s">
        <v>5458</v>
      </c>
      <c r="C335" t="s">
        <v>11331</v>
      </c>
      <c r="D335" t="s">
        <v>11332</v>
      </c>
      <c r="E335" t="s">
        <v>5459</v>
      </c>
      <c r="F335" t="s">
        <v>11333</v>
      </c>
    </row>
    <row r="336" spans="1:6" x14ac:dyDescent="0.35">
      <c r="A336">
        <v>12282747000169</v>
      </c>
      <c r="B336" t="s">
        <v>6442</v>
      </c>
      <c r="C336" t="s">
        <v>11334</v>
      </c>
      <c r="D336" t="s">
        <v>11335</v>
      </c>
      <c r="E336" t="s">
        <v>6444</v>
      </c>
      <c r="F336" t="s">
        <v>11336</v>
      </c>
    </row>
    <row r="337" spans="1:6" x14ac:dyDescent="0.35">
      <c r="A337">
        <v>36326889000149</v>
      </c>
      <c r="B337" t="s">
        <v>6534</v>
      </c>
      <c r="C337" t="s">
        <v>11337</v>
      </c>
      <c r="D337" t="s">
        <v>11338</v>
      </c>
      <c r="E337" t="s">
        <v>6536</v>
      </c>
      <c r="F337" t="s">
        <v>11339</v>
      </c>
    </row>
    <row r="338" spans="1:6" x14ac:dyDescent="0.35">
      <c r="A338">
        <v>26324209000102</v>
      </c>
      <c r="B338" t="s">
        <v>562</v>
      </c>
      <c r="C338" t="s">
        <v>11340</v>
      </c>
      <c r="D338" t="s">
        <v>11046</v>
      </c>
      <c r="E338" t="s">
        <v>5937</v>
      </c>
      <c r="F338" t="s">
        <v>11341</v>
      </c>
    </row>
    <row r="339" spans="1:6" x14ac:dyDescent="0.35">
      <c r="A339">
        <v>34799129000123</v>
      </c>
      <c r="B339" t="s">
        <v>4829</v>
      </c>
      <c r="C339" t="s">
        <v>11342</v>
      </c>
      <c r="D339" t="s">
        <v>11151</v>
      </c>
      <c r="E339" t="s">
        <v>4832</v>
      </c>
      <c r="F339" t="s">
        <v>11343</v>
      </c>
    </row>
    <row r="340" spans="1:6" x14ac:dyDescent="0.35">
      <c r="A340">
        <v>11392165000172</v>
      </c>
      <c r="B340" t="s">
        <v>336</v>
      </c>
      <c r="C340" t="s">
        <v>11344</v>
      </c>
      <c r="D340" t="s">
        <v>11345</v>
      </c>
      <c r="E340" t="s">
        <v>4499</v>
      </c>
      <c r="F340" t="s">
        <v>11346</v>
      </c>
    </row>
    <row r="341" spans="1:6" x14ac:dyDescent="0.35">
      <c r="A341">
        <v>31145851000156</v>
      </c>
      <c r="B341" t="s">
        <v>6881</v>
      </c>
      <c r="C341" t="s">
        <v>11347</v>
      </c>
      <c r="D341" t="s">
        <v>11348</v>
      </c>
      <c r="E341" t="s">
        <v>6882</v>
      </c>
      <c r="F341" t="s">
        <v>11349</v>
      </c>
    </row>
    <row r="342" spans="1:6" x14ac:dyDescent="0.35">
      <c r="A342">
        <v>15334585000153</v>
      </c>
      <c r="B342" t="s">
        <v>3599</v>
      </c>
      <c r="C342" t="s">
        <v>11350</v>
      </c>
      <c r="D342" t="s">
        <v>11211</v>
      </c>
      <c r="E342" t="s">
        <v>6408</v>
      </c>
      <c r="F342" t="s">
        <v>11351</v>
      </c>
    </row>
    <row r="343" spans="1:6" x14ac:dyDescent="0.35">
      <c r="A343">
        <v>41326095000115</v>
      </c>
      <c r="B343" t="s">
        <v>3591</v>
      </c>
      <c r="C343" t="s">
        <v>11352</v>
      </c>
      <c r="D343" t="s">
        <v>11353</v>
      </c>
      <c r="E343" t="s">
        <v>5884</v>
      </c>
      <c r="F343" t="s">
        <v>11354</v>
      </c>
    </row>
    <row r="344" spans="1:6" x14ac:dyDescent="0.35">
      <c r="A344">
        <v>26978438000132</v>
      </c>
      <c r="B344" t="s">
        <v>5402</v>
      </c>
      <c r="C344" t="s">
        <v>11355</v>
      </c>
      <c r="D344" t="s">
        <v>11356</v>
      </c>
      <c r="E344" t="s">
        <v>5404</v>
      </c>
      <c r="F344" t="s">
        <v>11357</v>
      </c>
    </row>
    <row r="345" spans="1:6" x14ac:dyDescent="0.35">
      <c r="A345">
        <v>8912569000135</v>
      </c>
      <c r="B345" t="s">
        <v>6523</v>
      </c>
      <c r="C345" t="s">
        <v>11358</v>
      </c>
      <c r="D345" t="s">
        <v>11359</v>
      </c>
      <c r="E345" t="s">
        <v>6525</v>
      </c>
      <c r="F345" t="s">
        <v>11360</v>
      </c>
    </row>
    <row r="346" spans="1:6" x14ac:dyDescent="0.35">
      <c r="A346">
        <v>41888219000156</v>
      </c>
      <c r="B346" t="s">
        <v>4666</v>
      </c>
      <c r="C346" t="s">
        <v>10591</v>
      </c>
      <c r="D346" t="s">
        <v>10592</v>
      </c>
      <c r="E346" t="s">
        <v>4668</v>
      </c>
      <c r="F346" t="s">
        <v>11361</v>
      </c>
    </row>
    <row r="347" spans="1:6" x14ac:dyDescent="0.35">
      <c r="A347">
        <v>40920005000157</v>
      </c>
      <c r="B347" t="s">
        <v>7112</v>
      </c>
      <c r="C347" t="s">
        <v>11362</v>
      </c>
      <c r="D347" t="s">
        <v>11363</v>
      </c>
      <c r="E347" t="s">
        <v>7114</v>
      </c>
      <c r="F347" t="s">
        <v>11364</v>
      </c>
    </row>
    <row r="348" spans="1:6" x14ac:dyDescent="0.35">
      <c r="A348">
        <v>13106983000197</v>
      </c>
      <c r="B348" t="s">
        <v>6086</v>
      </c>
      <c r="C348" t="s">
        <v>10537</v>
      </c>
      <c r="D348" t="s">
        <v>11365</v>
      </c>
      <c r="E348" t="s">
        <v>6088</v>
      </c>
      <c r="F348" t="s">
        <v>11366</v>
      </c>
    </row>
    <row r="349" spans="1:6" x14ac:dyDescent="0.35">
      <c r="A349">
        <v>7381653000107</v>
      </c>
      <c r="B349" t="s">
        <v>6628</v>
      </c>
      <c r="C349" t="s">
        <v>11367</v>
      </c>
      <c r="D349" t="s">
        <v>11253</v>
      </c>
      <c r="E349" t="s">
        <v>6629</v>
      </c>
      <c r="F349" t="s">
        <v>11368</v>
      </c>
    </row>
    <row r="350" spans="1:6" x14ac:dyDescent="0.35">
      <c r="A350">
        <v>29732926000153</v>
      </c>
      <c r="B350" t="s">
        <v>5352</v>
      </c>
      <c r="C350" t="s">
        <v>11369</v>
      </c>
      <c r="D350" t="s">
        <v>11370</v>
      </c>
      <c r="E350" t="s">
        <v>5355</v>
      </c>
      <c r="F350" t="s">
        <v>11371</v>
      </c>
    </row>
    <row r="351" spans="1:6" x14ac:dyDescent="0.35">
      <c r="A351">
        <v>23732231000195</v>
      </c>
      <c r="B351" t="s">
        <v>374</v>
      </c>
      <c r="C351" t="s">
        <v>11372</v>
      </c>
      <c r="D351" t="s">
        <v>11373</v>
      </c>
      <c r="E351" t="s">
        <v>4876</v>
      </c>
      <c r="F351" t="s">
        <v>11374</v>
      </c>
    </row>
    <row r="352" spans="1:6" x14ac:dyDescent="0.35">
      <c r="A352">
        <v>23960625000109</v>
      </c>
      <c r="B352" t="s">
        <v>6448</v>
      </c>
      <c r="C352" t="s">
        <v>11375</v>
      </c>
      <c r="D352" t="s">
        <v>11376</v>
      </c>
      <c r="E352" t="s">
        <v>3665</v>
      </c>
      <c r="F352" t="s">
        <v>11377</v>
      </c>
    </row>
    <row r="353" spans="1:6" x14ac:dyDescent="0.35">
      <c r="A353">
        <v>38026814000178</v>
      </c>
      <c r="B353" t="s">
        <v>6860</v>
      </c>
      <c r="C353" t="s">
        <v>10565</v>
      </c>
      <c r="D353" t="s">
        <v>3250</v>
      </c>
      <c r="E353" t="s">
        <v>6861</v>
      </c>
      <c r="F353" t="s">
        <v>11378</v>
      </c>
    </row>
    <row r="354" spans="1:6" x14ac:dyDescent="0.35">
      <c r="A354">
        <v>21917184000129</v>
      </c>
      <c r="B354" t="s">
        <v>3587</v>
      </c>
      <c r="C354" t="s">
        <v>11379</v>
      </c>
      <c r="D354" t="s">
        <v>11380</v>
      </c>
      <c r="E354" t="s">
        <v>5156</v>
      </c>
      <c r="F354" t="s">
        <v>11381</v>
      </c>
    </row>
    <row r="355" spans="1:6" x14ac:dyDescent="0.35">
      <c r="A355">
        <v>9326708000101</v>
      </c>
      <c r="B355" t="s">
        <v>6649</v>
      </c>
      <c r="C355" t="s">
        <v>11382</v>
      </c>
      <c r="D355" t="s">
        <v>11383</v>
      </c>
      <c r="E355" t="s">
        <v>6650</v>
      </c>
      <c r="F355" t="s">
        <v>11384</v>
      </c>
    </row>
    <row r="356" spans="1:6" x14ac:dyDescent="0.35">
      <c r="A356">
        <v>22918359000185</v>
      </c>
      <c r="B356" t="s">
        <v>607</v>
      </c>
      <c r="C356" t="s">
        <v>11385</v>
      </c>
      <c r="D356" t="s">
        <v>11386</v>
      </c>
      <c r="E356" t="s">
        <v>6264</v>
      </c>
      <c r="F356" t="s">
        <v>11387</v>
      </c>
    </row>
    <row r="357" spans="1:6" x14ac:dyDescent="0.35">
      <c r="A357">
        <v>38443120000136</v>
      </c>
      <c r="B357" t="s">
        <v>7141</v>
      </c>
      <c r="C357" t="s">
        <v>11388</v>
      </c>
      <c r="D357" t="s">
        <v>11389</v>
      </c>
      <c r="E357" t="s">
        <v>7143</v>
      </c>
      <c r="F357" t="s">
        <v>11390</v>
      </c>
    </row>
    <row r="358" spans="1:6" x14ac:dyDescent="0.35">
      <c r="A358">
        <v>44466492000180</v>
      </c>
      <c r="B358" t="s">
        <v>11391</v>
      </c>
      <c r="C358" t="s">
        <v>11392</v>
      </c>
      <c r="D358" t="s">
        <v>11392</v>
      </c>
      <c r="E358" t="s">
        <v>7273</v>
      </c>
    </row>
    <row r="359" spans="1:6" x14ac:dyDescent="0.35">
      <c r="A359">
        <v>26269603000187</v>
      </c>
      <c r="B359" t="s">
        <v>3601</v>
      </c>
      <c r="C359" t="s">
        <v>10641</v>
      </c>
      <c r="D359" t="s">
        <v>10642</v>
      </c>
      <c r="E359" t="s">
        <v>6908</v>
      </c>
      <c r="F359" t="s">
        <v>11393</v>
      </c>
    </row>
    <row r="360" spans="1:6" x14ac:dyDescent="0.35">
      <c r="A360">
        <v>17797493000135</v>
      </c>
      <c r="B360" t="s">
        <v>6625</v>
      </c>
      <c r="C360" t="s">
        <v>11394</v>
      </c>
      <c r="D360" t="s">
        <v>11117</v>
      </c>
      <c r="E360" t="s">
        <v>6626</v>
      </c>
      <c r="F360" t="s">
        <v>11395</v>
      </c>
    </row>
    <row r="361" spans="1:6" x14ac:dyDescent="0.35">
      <c r="A361">
        <v>42774627000140</v>
      </c>
      <c r="B361" t="s">
        <v>6942</v>
      </c>
      <c r="C361" t="s">
        <v>11396</v>
      </c>
      <c r="D361" t="s">
        <v>11397</v>
      </c>
      <c r="E361" t="s">
        <v>6943</v>
      </c>
      <c r="F361" t="s">
        <v>11398</v>
      </c>
    </row>
    <row r="362" spans="1:6" x14ac:dyDescent="0.35">
      <c r="A362">
        <v>13974750000106</v>
      </c>
      <c r="B362" t="s">
        <v>4511</v>
      </c>
      <c r="C362" t="s">
        <v>11399</v>
      </c>
      <c r="D362" t="s">
        <v>11345</v>
      </c>
      <c r="E362" t="s">
        <v>4514</v>
      </c>
      <c r="F362" t="s">
        <v>11400</v>
      </c>
    </row>
    <row r="363" spans="1:6" x14ac:dyDescent="0.35">
      <c r="A363">
        <v>42902399000146</v>
      </c>
      <c r="B363" t="s">
        <v>6390</v>
      </c>
      <c r="C363" t="s">
        <v>11210</v>
      </c>
      <c r="D363" t="s">
        <v>11211</v>
      </c>
      <c r="E363" t="s">
        <v>6394</v>
      </c>
      <c r="F363" t="s">
        <v>11401</v>
      </c>
    </row>
    <row r="364" spans="1:6" x14ac:dyDescent="0.35">
      <c r="A364">
        <v>29762315000158</v>
      </c>
      <c r="B364" t="s">
        <v>5646</v>
      </c>
      <c r="C364" t="s">
        <v>11300</v>
      </c>
      <c r="D364" t="s">
        <v>11301</v>
      </c>
      <c r="E364" t="s">
        <v>5647</v>
      </c>
      <c r="F364" t="s">
        <v>11402</v>
      </c>
    </row>
    <row r="365" spans="1:6" x14ac:dyDescent="0.35">
      <c r="A365">
        <v>398561000190</v>
      </c>
      <c r="E365" t="s">
        <v>6189</v>
      </c>
      <c r="F365" t="s">
        <v>11403</v>
      </c>
    </row>
    <row r="366" spans="1:6" x14ac:dyDescent="0.35">
      <c r="A366">
        <v>37489109000144</v>
      </c>
      <c r="B366" t="s">
        <v>5795</v>
      </c>
      <c r="C366" t="s">
        <v>11060</v>
      </c>
      <c r="D366" t="s">
        <v>11061</v>
      </c>
      <c r="E366" t="s">
        <v>5797</v>
      </c>
      <c r="F366" t="s">
        <v>11404</v>
      </c>
    </row>
    <row r="367" spans="1:6" x14ac:dyDescent="0.35">
      <c r="A367">
        <v>36436794000188</v>
      </c>
      <c r="B367" t="s">
        <v>6339</v>
      </c>
      <c r="C367" t="s">
        <v>11405</v>
      </c>
      <c r="D367" t="s">
        <v>11406</v>
      </c>
      <c r="E367" t="s">
        <v>6342</v>
      </c>
      <c r="F367" t="s">
        <v>11407</v>
      </c>
    </row>
    <row r="368" spans="1:6" x14ac:dyDescent="0.35">
      <c r="A368">
        <v>36017289000107</v>
      </c>
      <c r="B368" t="s">
        <v>6949</v>
      </c>
      <c r="C368" t="s">
        <v>11408</v>
      </c>
      <c r="D368" t="s">
        <v>11409</v>
      </c>
      <c r="E368" t="s">
        <v>6950</v>
      </c>
      <c r="F368" t="s">
        <v>11410</v>
      </c>
    </row>
    <row r="369" spans="1:6" x14ac:dyDescent="0.35">
      <c r="A369">
        <v>38281467000120</v>
      </c>
      <c r="B369" t="s">
        <v>6001</v>
      </c>
      <c r="C369" t="s">
        <v>11411</v>
      </c>
      <c r="D369" t="s">
        <v>11412</v>
      </c>
      <c r="E369" t="s">
        <v>6003</v>
      </c>
      <c r="F369" t="s">
        <v>11413</v>
      </c>
    </row>
    <row r="370" spans="1:6" x14ac:dyDescent="0.35">
      <c r="A370">
        <v>54851094000131</v>
      </c>
      <c r="B370" t="s">
        <v>7009</v>
      </c>
      <c r="C370" t="s">
        <v>11414</v>
      </c>
      <c r="D370" t="s">
        <v>11415</v>
      </c>
      <c r="E370" t="s">
        <v>7011</v>
      </c>
      <c r="F370" t="s">
        <v>11416</v>
      </c>
    </row>
    <row r="371" spans="1:6" x14ac:dyDescent="0.35">
      <c r="A371">
        <v>35726300000137</v>
      </c>
      <c r="B371" t="s">
        <v>4953</v>
      </c>
      <c r="C371" t="s">
        <v>11417</v>
      </c>
      <c r="D371" t="s">
        <v>11418</v>
      </c>
      <c r="E371" t="s">
        <v>4954</v>
      </c>
      <c r="F371" t="s">
        <v>11419</v>
      </c>
    </row>
    <row r="372" spans="1:6" x14ac:dyDescent="0.35">
      <c r="A372">
        <v>34957512000162</v>
      </c>
      <c r="B372" t="s">
        <v>6510</v>
      </c>
      <c r="C372" t="s">
        <v>11420</v>
      </c>
      <c r="D372" t="s">
        <v>11421</v>
      </c>
      <c r="E372" t="s">
        <v>3621</v>
      </c>
      <c r="F372" t="s">
        <v>11422</v>
      </c>
    </row>
    <row r="373" spans="1:6" x14ac:dyDescent="0.35">
      <c r="A373">
        <v>11628883000103</v>
      </c>
      <c r="B373" t="s">
        <v>573</v>
      </c>
      <c r="C373" t="s">
        <v>11423</v>
      </c>
      <c r="D373" t="s">
        <v>11424</v>
      </c>
      <c r="E373" t="s">
        <v>6031</v>
      </c>
      <c r="F373" t="s">
        <v>11425</v>
      </c>
    </row>
    <row r="374" spans="1:6" x14ac:dyDescent="0.35">
      <c r="A374">
        <v>39573883000164</v>
      </c>
      <c r="B374" t="s">
        <v>5628</v>
      </c>
      <c r="C374" t="s">
        <v>11426</v>
      </c>
      <c r="D374" t="s">
        <v>11427</v>
      </c>
      <c r="E374" t="s">
        <v>5630</v>
      </c>
      <c r="F374" t="s">
        <v>11428</v>
      </c>
    </row>
    <row r="375" spans="1:6" x14ac:dyDescent="0.35">
      <c r="A375">
        <v>55630600000125</v>
      </c>
      <c r="B375" t="s">
        <v>6836</v>
      </c>
      <c r="C375" t="s">
        <v>10565</v>
      </c>
      <c r="D375" t="s">
        <v>11429</v>
      </c>
      <c r="E375" t="s">
        <v>6837</v>
      </c>
      <c r="F375" t="s">
        <v>11430</v>
      </c>
    </row>
    <row r="376" spans="1:6" x14ac:dyDescent="0.35">
      <c r="A376">
        <v>42870763000133</v>
      </c>
      <c r="B376" t="s">
        <v>4917</v>
      </c>
      <c r="C376" t="s">
        <v>11431</v>
      </c>
      <c r="D376" t="s">
        <v>11432</v>
      </c>
      <c r="E376" t="s">
        <v>4922</v>
      </c>
      <c r="F376" t="s">
        <v>11433</v>
      </c>
    </row>
    <row r="377" spans="1:6" x14ac:dyDescent="0.35">
      <c r="A377">
        <v>52285852000176</v>
      </c>
      <c r="B377" t="s">
        <v>4724</v>
      </c>
      <c r="C377" t="s">
        <v>11434</v>
      </c>
      <c r="D377" t="s">
        <v>11435</v>
      </c>
      <c r="E377" t="s">
        <v>4725</v>
      </c>
      <c r="F377" t="s">
        <v>11436</v>
      </c>
    </row>
    <row r="378" spans="1:6" x14ac:dyDescent="0.35">
      <c r="A378">
        <v>11616354000181</v>
      </c>
      <c r="B378" t="s">
        <v>6165</v>
      </c>
      <c r="C378" t="s">
        <v>11437</v>
      </c>
      <c r="D378" t="s">
        <v>11438</v>
      </c>
      <c r="E378" t="s">
        <v>6166</v>
      </c>
      <c r="F378" t="s">
        <v>11439</v>
      </c>
    </row>
    <row r="379" spans="1:6" x14ac:dyDescent="0.35">
      <c r="A379">
        <v>50367933000190</v>
      </c>
      <c r="B379" t="s">
        <v>4976</v>
      </c>
      <c r="C379" t="s">
        <v>10813</v>
      </c>
      <c r="D379" t="s">
        <v>11440</v>
      </c>
      <c r="E379" t="s">
        <v>4978</v>
      </c>
      <c r="F379" t="s">
        <v>11441</v>
      </c>
    </row>
    <row r="380" spans="1:6" x14ac:dyDescent="0.35">
      <c r="A380">
        <v>37569846000157</v>
      </c>
      <c r="B380" t="s">
        <v>4469</v>
      </c>
      <c r="C380" t="s">
        <v>11442</v>
      </c>
      <c r="D380" t="s">
        <v>10766</v>
      </c>
      <c r="E380" t="s">
        <v>4471</v>
      </c>
      <c r="F380" t="s">
        <v>11443</v>
      </c>
    </row>
    <row r="381" spans="1:6" x14ac:dyDescent="0.35">
      <c r="A381">
        <v>52280036000170</v>
      </c>
      <c r="B381" t="s">
        <v>4483</v>
      </c>
      <c r="C381" t="s">
        <v>11444</v>
      </c>
      <c r="D381" t="s">
        <v>11445</v>
      </c>
      <c r="E381" t="s">
        <v>4485</v>
      </c>
      <c r="F381" t="s">
        <v>11446</v>
      </c>
    </row>
    <row r="382" spans="1:6" x14ac:dyDescent="0.35">
      <c r="A382">
        <v>42280143000144</v>
      </c>
      <c r="B382" t="s">
        <v>5810</v>
      </c>
      <c r="C382" t="s">
        <v>11447</v>
      </c>
      <c r="D382" t="s">
        <v>11448</v>
      </c>
      <c r="E382" t="s">
        <v>5811</v>
      </c>
      <c r="F382" t="s">
        <v>11449</v>
      </c>
    </row>
    <row r="383" spans="1:6" x14ac:dyDescent="0.35">
      <c r="A383">
        <v>26559284000144</v>
      </c>
      <c r="B383" t="s">
        <v>6884</v>
      </c>
      <c r="C383" t="s">
        <v>10565</v>
      </c>
      <c r="D383" t="s">
        <v>11450</v>
      </c>
      <c r="E383" t="s">
        <v>6886</v>
      </c>
      <c r="F383" t="s">
        <v>11451</v>
      </c>
    </row>
    <row r="384" spans="1:6" x14ac:dyDescent="0.35">
      <c r="A384">
        <v>819889000133</v>
      </c>
      <c r="B384" t="s">
        <v>7169</v>
      </c>
      <c r="C384" t="s">
        <v>11452</v>
      </c>
      <c r="D384" t="s">
        <v>11453</v>
      </c>
      <c r="E384" t="s">
        <v>7170</v>
      </c>
      <c r="F384" t="s">
        <v>11454</v>
      </c>
    </row>
    <row r="385" spans="1:6" x14ac:dyDescent="0.35">
      <c r="A385">
        <v>35939847000110</v>
      </c>
      <c r="B385" t="s">
        <v>5320</v>
      </c>
      <c r="C385" t="s">
        <v>11455</v>
      </c>
      <c r="D385" t="s">
        <v>11456</v>
      </c>
      <c r="E385" t="s">
        <v>3671</v>
      </c>
      <c r="F385" t="s">
        <v>11457</v>
      </c>
    </row>
    <row r="386" spans="1:6" x14ac:dyDescent="0.35">
      <c r="A386">
        <v>33913562000185</v>
      </c>
      <c r="B386" t="s">
        <v>5803</v>
      </c>
      <c r="C386" t="s">
        <v>11197</v>
      </c>
      <c r="D386" t="s">
        <v>11198</v>
      </c>
      <c r="E386" t="s">
        <v>3639</v>
      </c>
      <c r="F386" t="s">
        <v>11458</v>
      </c>
    </row>
    <row r="387" spans="1:6" x14ac:dyDescent="0.35">
      <c r="A387">
        <v>19782311000188</v>
      </c>
      <c r="B387" t="s">
        <v>4516</v>
      </c>
      <c r="C387" t="s">
        <v>11459</v>
      </c>
      <c r="D387" t="s">
        <v>11460</v>
      </c>
      <c r="E387" t="s">
        <v>4517</v>
      </c>
      <c r="F387" t="s">
        <v>11461</v>
      </c>
    </row>
    <row r="388" spans="1:6" x14ac:dyDescent="0.35">
      <c r="A388">
        <v>38026926000129</v>
      </c>
      <c r="B388" t="s">
        <v>6596</v>
      </c>
      <c r="C388" t="s">
        <v>11462</v>
      </c>
      <c r="D388" t="s">
        <v>11463</v>
      </c>
      <c r="E388" t="s">
        <v>6598</v>
      </c>
      <c r="F388" t="s">
        <v>11464</v>
      </c>
    </row>
    <row r="389" spans="1:6" x14ac:dyDescent="0.35">
      <c r="A389">
        <v>46962243000101</v>
      </c>
      <c r="E389" t="s">
        <v>6366</v>
      </c>
      <c r="F389" t="s">
        <v>11465</v>
      </c>
    </row>
    <row r="390" spans="1:6" x14ac:dyDescent="0.35">
      <c r="A390">
        <v>34793170000192</v>
      </c>
      <c r="B390" t="s">
        <v>5374</v>
      </c>
      <c r="C390" t="s">
        <v>10702</v>
      </c>
      <c r="D390" t="s">
        <v>11466</v>
      </c>
      <c r="E390" t="s">
        <v>3662</v>
      </c>
      <c r="F390" t="s">
        <v>11467</v>
      </c>
    </row>
    <row r="391" spans="1:6" x14ac:dyDescent="0.35">
      <c r="A391">
        <v>26112046000196</v>
      </c>
      <c r="B391" t="s">
        <v>5522</v>
      </c>
      <c r="C391" t="s">
        <v>11468</v>
      </c>
      <c r="D391" t="s">
        <v>11469</v>
      </c>
      <c r="E391" t="s">
        <v>5524</v>
      </c>
      <c r="F391" t="s">
        <v>11470</v>
      </c>
    </row>
    <row r="392" spans="1:6" x14ac:dyDescent="0.35">
      <c r="A392">
        <v>25213405000139</v>
      </c>
      <c r="B392" t="s">
        <v>4473</v>
      </c>
      <c r="C392" t="s">
        <v>11471</v>
      </c>
      <c r="D392" t="s">
        <v>11472</v>
      </c>
      <c r="E392" t="s">
        <v>4477</v>
      </c>
      <c r="F392" t="s">
        <v>11473</v>
      </c>
    </row>
    <row r="393" spans="1:6" x14ac:dyDescent="0.35">
      <c r="A393">
        <v>40796008000120</v>
      </c>
      <c r="B393" t="s">
        <v>5328</v>
      </c>
      <c r="C393" t="s">
        <v>11474</v>
      </c>
      <c r="D393" t="s">
        <v>11475</v>
      </c>
      <c r="E393" t="s">
        <v>5330</v>
      </c>
      <c r="F393" t="s">
        <v>11476</v>
      </c>
    </row>
    <row r="394" spans="1:6" x14ac:dyDescent="0.35">
      <c r="A394">
        <v>3168062000103</v>
      </c>
      <c r="B394" t="s">
        <v>4404</v>
      </c>
      <c r="C394" t="s">
        <v>11477</v>
      </c>
      <c r="D394" t="s">
        <v>11478</v>
      </c>
      <c r="E394" t="s">
        <v>3612</v>
      </c>
      <c r="F394" t="s">
        <v>11479</v>
      </c>
    </row>
    <row r="395" spans="1:6" x14ac:dyDescent="0.35">
      <c r="A395">
        <v>36327455000163</v>
      </c>
      <c r="B395" t="s">
        <v>6800</v>
      </c>
      <c r="C395" t="s">
        <v>11480</v>
      </c>
      <c r="D395" t="s">
        <v>3228</v>
      </c>
      <c r="E395" t="s">
        <v>6801</v>
      </c>
      <c r="F395" t="s">
        <v>11481</v>
      </c>
    </row>
    <row r="396" spans="1:6" x14ac:dyDescent="0.35">
      <c r="A396">
        <v>29813596000120</v>
      </c>
      <c r="B396" t="s">
        <v>7238</v>
      </c>
      <c r="C396" t="s">
        <v>11482</v>
      </c>
      <c r="D396" t="s">
        <v>11483</v>
      </c>
      <c r="E396" t="s">
        <v>7239</v>
      </c>
      <c r="F396" t="s">
        <v>11484</v>
      </c>
    </row>
    <row r="397" spans="1:6" x14ac:dyDescent="0.35">
      <c r="A397">
        <v>10320188000109</v>
      </c>
      <c r="B397" t="s">
        <v>4479</v>
      </c>
      <c r="C397" t="s">
        <v>11485</v>
      </c>
      <c r="D397" t="s">
        <v>3615</v>
      </c>
      <c r="E397" t="s">
        <v>4481</v>
      </c>
      <c r="F397" t="s">
        <v>11486</v>
      </c>
    </row>
    <row r="398" spans="1:6" x14ac:dyDescent="0.35">
      <c r="A398">
        <v>35625840000124</v>
      </c>
      <c r="B398" t="s">
        <v>6903</v>
      </c>
      <c r="C398" t="s">
        <v>10565</v>
      </c>
      <c r="D398" t="s">
        <v>11487</v>
      </c>
      <c r="E398" t="s">
        <v>6905</v>
      </c>
      <c r="F398" t="s">
        <v>11488</v>
      </c>
    </row>
    <row r="399" spans="1:6" x14ac:dyDescent="0.35">
      <c r="A399">
        <v>58561455000166</v>
      </c>
      <c r="E399" t="s">
        <v>7352</v>
      </c>
    </row>
    <row r="400" spans="1:6" x14ac:dyDescent="0.35">
      <c r="A400">
        <v>40920066000114</v>
      </c>
      <c r="E400" t="s">
        <v>5235</v>
      </c>
      <c r="F400" t="s">
        <v>11489</v>
      </c>
    </row>
    <row r="401" spans="1:6" x14ac:dyDescent="0.35">
      <c r="A401">
        <v>5024659000100</v>
      </c>
      <c r="B401" t="s">
        <v>707</v>
      </c>
      <c r="C401" t="s">
        <v>11490</v>
      </c>
      <c r="D401" t="s">
        <v>11491</v>
      </c>
      <c r="E401" t="s">
        <v>7180</v>
      </c>
      <c r="F401" t="s">
        <v>11492</v>
      </c>
    </row>
    <row r="402" spans="1:6" ht="43.5" x14ac:dyDescent="0.35">
      <c r="A402">
        <v>39774487000103</v>
      </c>
      <c r="B402" s="199" t="s">
        <v>11493</v>
      </c>
      <c r="C402" t="s">
        <v>11494</v>
      </c>
      <c r="D402" t="s">
        <v>11494</v>
      </c>
      <c r="E402" t="s">
        <v>5063</v>
      </c>
      <c r="F402" t="s">
        <v>11495</v>
      </c>
    </row>
    <row r="403" spans="1:6" x14ac:dyDescent="0.35">
      <c r="A403">
        <v>35939801000100</v>
      </c>
      <c r="B403" t="s">
        <v>6501</v>
      </c>
      <c r="C403" t="s">
        <v>11496</v>
      </c>
      <c r="D403" t="s">
        <v>11497</v>
      </c>
      <c r="E403" t="s">
        <v>3623</v>
      </c>
      <c r="F403" t="s">
        <v>11498</v>
      </c>
    </row>
    <row r="404" spans="1:6" x14ac:dyDescent="0.35">
      <c r="A404">
        <v>12987743000186</v>
      </c>
      <c r="B404" t="s">
        <v>4602</v>
      </c>
      <c r="C404" t="s">
        <v>11499</v>
      </c>
      <c r="D404" t="s">
        <v>11500</v>
      </c>
      <c r="E404" t="s">
        <v>4604</v>
      </c>
      <c r="F404" t="s">
        <v>11501</v>
      </c>
    </row>
    <row r="405" spans="1:6" x14ac:dyDescent="0.35">
      <c r="A405">
        <v>26718169000175</v>
      </c>
      <c r="B405" t="s">
        <v>7275</v>
      </c>
      <c r="C405" t="s">
        <v>11265</v>
      </c>
      <c r="D405" t="s">
        <v>11502</v>
      </c>
      <c r="E405" t="s">
        <v>7277</v>
      </c>
      <c r="F405" t="s">
        <v>11503</v>
      </c>
    </row>
    <row r="406" spans="1:6" x14ac:dyDescent="0.35">
      <c r="A406">
        <v>48038196000130</v>
      </c>
      <c r="B406" t="s">
        <v>4748</v>
      </c>
      <c r="C406" t="s">
        <v>11504</v>
      </c>
      <c r="D406" t="s">
        <v>11505</v>
      </c>
      <c r="E406" t="s">
        <v>4750</v>
      </c>
      <c r="F406" t="s">
        <v>11506</v>
      </c>
    </row>
    <row r="407" spans="1:6" x14ac:dyDescent="0.35">
      <c r="A407">
        <v>18719154000101</v>
      </c>
      <c r="E407" t="s">
        <v>6196</v>
      </c>
      <c r="F407" t="s">
        <v>11507</v>
      </c>
    </row>
    <row r="408" spans="1:6" x14ac:dyDescent="0.35">
      <c r="A408">
        <v>53799009000170</v>
      </c>
      <c r="B408" t="s">
        <v>5096</v>
      </c>
      <c r="C408" t="s">
        <v>11020</v>
      </c>
      <c r="D408" t="s">
        <v>11508</v>
      </c>
      <c r="E408" t="s">
        <v>5098</v>
      </c>
      <c r="F408" t="s">
        <v>11509</v>
      </c>
    </row>
    <row r="409" spans="1:6" x14ac:dyDescent="0.35">
      <c r="A409">
        <v>24454718000116</v>
      </c>
      <c r="B409" t="s">
        <v>5515</v>
      </c>
      <c r="C409" t="s">
        <v>11510</v>
      </c>
      <c r="D409" t="s">
        <v>11511</v>
      </c>
      <c r="E409" t="s">
        <v>5516</v>
      </c>
      <c r="F409" t="s">
        <v>11512</v>
      </c>
    </row>
    <row r="410" spans="1:6" x14ac:dyDescent="0.35">
      <c r="A410">
        <v>4621721000170</v>
      </c>
      <c r="B410" t="s">
        <v>7227</v>
      </c>
      <c r="C410" t="s">
        <v>11513</v>
      </c>
      <c r="D410" t="s">
        <v>11514</v>
      </c>
      <c r="E410" t="s">
        <v>7228</v>
      </c>
      <c r="F410" t="s">
        <v>11515</v>
      </c>
    </row>
    <row r="411" spans="1:6" x14ac:dyDescent="0.35">
      <c r="A411">
        <v>3319016000150</v>
      </c>
      <c r="B411" t="s">
        <v>6759</v>
      </c>
      <c r="C411" t="s">
        <v>11516</v>
      </c>
      <c r="D411" t="s">
        <v>11517</v>
      </c>
      <c r="E411" t="s">
        <v>6761</v>
      </c>
      <c r="F411" t="s">
        <v>11518</v>
      </c>
    </row>
    <row r="412" spans="1:6" x14ac:dyDescent="0.35">
      <c r="A412">
        <v>39726030000115</v>
      </c>
      <c r="B412" t="s">
        <v>6506</v>
      </c>
      <c r="C412" t="s">
        <v>11519</v>
      </c>
      <c r="D412" t="s">
        <v>11520</v>
      </c>
      <c r="E412" t="s">
        <v>6508</v>
      </c>
      <c r="F412" t="s">
        <v>11521</v>
      </c>
    </row>
    <row r="413" spans="1:6" x14ac:dyDescent="0.35">
      <c r="A413">
        <v>35378376000119</v>
      </c>
      <c r="B413" t="s">
        <v>3593</v>
      </c>
      <c r="C413" t="s">
        <v>11522</v>
      </c>
      <c r="D413" t="s">
        <v>11073</v>
      </c>
      <c r="E413" t="s">
        <v>6200</v>
      </c>
      <c r="F413" t="s">
        <v>11523</v>
      </c>
    </row>
    <row r="414" spans="1:6" x14ac:dyDescent="0.35">
      <c r="A414">
        <v>26803233000116</v>
      </c>
      <c r="B414" t="s">
        <v>7247</v>
      </c>
      <c r="C414" t="s">
        <v>11524</v>
      </c>
      <c r="D414" t="s">
        <v>11525</v>
      </c>
      <c r="E414" t="s">
        <v>7248</v>
      </c>
      <c r="F414" t="s">
        <v>11526</v>
      </c>
    </row>
    <row r="415" spans="1:6" x14ac:dyDescent="0.35">
      <c r="A415">
        <v>23922063000109</v>
      </c>
      <c r="B415" t="s">
        <v>7326</v>
      </c>
      <c r="C415" t="s">
        <v>11188</v>
      </c>
      <c r="D415" t="s">
        <v>11527</v>
      </c>
      <c r="E415" t="s">
        <v>7327</v>
      </c>
      <c r="F415" t="s">
        <v>11528</v>
      </c>
    </row>
    <row r="416" spans="1:6" x14ac:dyDescent="0.35">
      <c r="A416">
        <v>33401080000146</v>
      </c>
      <c r="B416" t="s">
        <v>6061</v>
      </c>
      <c r="C416" t="s">
        <v>11529</v>
      </c>
      <c r="D416" t="s">
        <v>11530</v>
      </c>
      <c r="E416" t="s">
        <v>6063</v>
      </c>
      <c r="F416" t="s">
        <v>11531</v>
      </c>
    </row>
    <row r="417" spans="1:6" x14ac:dyDescent="0.35">
      <c r="A417">
        <v>44211851000159</v>
      </c>
      <c r="B417" t="s">
        <v>5770</v>
      </c>
      <c r="C417" t="s">
        <v>11532</v>
      </c>
      <c r="D417" t="s">
        <v>11533</v>
      </c>
      <c r="E417" t="s">
        <v>5771</v>
      </c>
      <c r="F417" t="s">
        <v>11534</v>
      </c>
    </row>
    <row r="418" spans="1:6" x14ac:dyDescent="0.35">
      <c r="A418">
        <v>32889197000158</v>
      </c>
      <c r="B418" t="s">
        <v>6493</v>
      </c>
      <c r="C418" t="s">
        <v>11535</v>
      </c>
      <c r="D418" t="s">
        <v>11536</v>
      </c>
      <c r="E418" t="s">
        <v>3624</v>
      </c>
      <c r="F418" t="s">
        <v>11537</v>
      </c>
    </row>
    <row r="419" spans="1:6" x14ac:dyDescent="0.35">
      <c r="A419">
        <v>36352424000162</v>
      </c>
      <c r="B419" t="s">
        <v>5225</v>
      </c>
      <c r="C419" t="s">
        <v>11538</v>
      </c>
      <c r="D419" t="s">
        <v>10828</v>
      </c>
      <c r="E419" t="s">
        <v>5227</v>
      </c>
      <c r="F419" t="s">
        <v>11539</v>
      </c>
    </row>
    <row r="420" spans="1:6" x14ac:dyDescent="0.35">
      <c r="A420">
        <v>38057650000146</v>
      </c>
      <c r="B420" t="s">
        <v>11540</v>
      </c>
      <c r="C420" t="s">
        <v>11541</v>
      </c>
      <c r="D420" t="s">
        <v>11541</v>
      </c>
      <c r="E420" t="s">
        <v>7046</v>
      </c>
    </row>
    <row r="421" spans="1:6" x14ac:dyDescent="0.35">
      <c r="A421">
        <v>37539419000126</v>
      </c>
      <c r="B421" t="s">
        <v>6484</v>
      </c>
      <c r="C421" t="s">
        <v>11542</v>
      </c>
      <c r="D421" t="s">
        <v>11012</v>
      </c>
      <c r="E421" t="s">
        <v>6485</v>
      </c>
      <c r="F421" t="s">
        <v>11543</v>
      </c>
    </row>
    <row r="422" spans="1:6" x14ac:dyDescent="0.35">
      <c r="A422">
        <v>33736873000116</v>
      </c>
      <c r="B422" t="s">
        <v>5277</v>
      </c>
      <c r="C422" t="s">
        <v>11544</v>
      </c>
      <c r="D422" t="s">
        <v>11545</v>
      </c>
      <c r="E422" t="s">
        <v>3643</v>
      </c>
      <c r="F422" t="s">
        <v>11546</v>
      </c>
    </row>
    <row r="423" spans="1:6" x14ac:dyDescent="0.35">
      <c r="A423">
        <v>6301947000119</v>
      </c>
      <c r="B423" t="s">
        <v>567</v>
      </c>
      <c r="C423" t="s">
        <v>11547</v>
      </c>
      <c r="D423" t="s">
        <v>11548</v>
      </c>
      <c r="E423" t="s">
        <v>5971</v>
      </c>
      <c r="F423" t="s">
        <v>11549</v>
      </c>
    </row>
    <row r="424" spans="1:6" x14ac:dyDescent="0.35">
      <c r="A424">
        <v>30593403000152</v>
      </c>
      <c r="E424" t="s">
        <v>7092</v>
      </c>
      <c r="F424" t="s">
        <v>11550</v>
      </c>
    </row>
    <row r="425" spans="1:6" x14ac:dyDescent="0.35">
      <c r="A425">
        <v>41360263000199</v>
      </c>
      <c r="B425" t="s">
        <v>7409</v>
      </c>
      <c r="C425" t="s">
        <v>11551</v>
      </c>
      <c r="D425" t="s">
        <v>11552</v>
      </c>
      <c r="E425" t="s">
        <v>7411</v>
      </c>
      <c r="F425" t="s">
        <v>11553</v>
      </c>
    </row>
    <row r="426" spans="1:6" x14ac:dyDescent="0.35">
      <c r="A426">
        <v>29813769000100</v>
      </c>
      <c r="B426" t="s">
        <v>4536</v>
      </c>
      <c r="C426" t="s">
        <v>11554</v>
      </c>
      <c r="D426" t="s">
        <v>11555</v>
      </c>
      <c r="E426" t="s">
        <v>4539</v>
      </c>
      <c r="F426" t="s">
        <v>11556</v>
      </c>
    </row>
    <row r="427" spans="1:6" x14ac:dyDescent="0.35">
      <c r="A427">
        <v>26362460000153</v>
      </c>
      <c r="B427" t="s">
        <v>3595</v>
      </c>
      <c r="C427" t="s">
        <v>10683</v>
      </c>
      <c r="D427" t="s">
        <v>11557</v>
      </c>
      <c r="E427" t="s">
        <v>6323</v>
      </c>
      <c r="F427" t="s">
        <v>11558</v>
      </c>
    </row>
    <row r="428" spans="1:6" x14ac:dyDescent="0.35">
      <c r="A428">
        <v>28122142000140</v>
      </c>
      <c r="B428" t="s">
        <v>7283</v>
      </c>
      <c r="C428" t="s">
        <v>11265</v>
      </c>
      <c r="D428" t="s">
        <v>11502</v>
      </c>
      <c r="E428" t="s">
        <v>7285</v>
      </c>
      <c r="F428" t="s">
        <v>11559</v>
      </c>
    </row>
    <row r="429" spans="1:6" x14ac:dyDescent="0.35">
      <c r="A429">
        <v>7279819000189</v>
      </c>
      <c r="B429" t="s">
        <v>6527</v>
      </c>
      <c r="C429" t="s">
        <v>11337</v>
      </c>
      <c r="D429" t="s">
        <v>11560</v>
      </c>
      <c r="E429" t="s">
        <v>6528</v>
      </c>
      <c r="F429" t="s">
        <v>11561</v>
      </c>
    </row>
    <row r="430" spans="1:6" x14ac:dyDescent="0.35">
      <c r="A430">
        <v>32240069000189</v>
      </c>
      <c r="B430" t="s">
        <v>4440</v>
      </c>
      <c r="C430" t="s">
        <v>11562</v>
      </c>
      <c r="D430" t="s">
        <v>11345</v>
      </c>
      <c r="E430" t="s">
        <v>4445</v>
      </c>
      <c r="F430" t="s">
        <v>11563</v>
      </c>
    </row>
    <row r="431" spans="1:6" x14ac:dyDescent="0.35">
      <c r="A431">
        <v>34096201000156</v>
      </c>
      <c r="B431" t="s">
        <v>6722</v>
      </c>
      <c r="C431" t="s">
        <v>11207</v>
      </c>
      <c r="D431" t="s">
        <v>11208</v>
      </c>
      <c r="E431" t="s">
        <v>6724</v>
      </c>
      <c r="F431" t="s">
        <v>11564</v>
      </c>
    </row>
    <row r="432" spans="1:6" x14ac:dyDescent="0.35">
      <c r="A432">
        <v>14146496000110</v>
      </c>
      <c r="B432" t="s">
        <v>5596</v>
      </c>
      <c r="C432" t="s">
        <v>10615</v>
      </c>
      <c r="D432" t="s">
        <v>10616</v>
      </c>
      <c r="E432" t="s">
        <v>5598</v>
      </c>
      <c r="F432" t="s">
        <v>11565</v>
      </c>
    </row>
    <row r="433" spans="1:6" x14ac:dyDescent="0.35">
      <c r="A433">
        <v>26673556000132</v>
      </c>
      <c r="B433" t="s">
        <v>4606</v>
      </c>
      <c r="C433" t="s">
        <v>11566</v>
      </c>
      <c r="D433" t="s">
        <v>11567</v>
      </c>
      <c r="E433" t="s">
        <v>4607</v>
      </c>
      <c r="F433" t="s">
        <v>11568</v>
      </c>
    </row>
    <row r="434" spans="1:6" x14ac:dyDescent="0.35">
      <c r="A434">
        <v>50955280000160</v>
      </c>
      <c r="B434" t="s">
        <v>6935</v>
      </c>
      <c r="C434" t="s">
        <v>11207</v>
      </c>
      <c r="D434" t="s">
        <v>11208</v>
      </c>
      <c r="E434" t="s">
        <v>6936</v>
      </c>
      <c r="F434" t="s">
        <v>11569</v>
      </c>
    </row>
    <row r="435" spans="1:6" x14ac:dyDescent="0.35">
      <c r="A435">
        <v>34081651000175</v>
      </c>
      <c r="B435" t="s">
        <v>7367</v>
      </c>
      <c r="C435" t="s">
        <v>10565</v>
      </c>
      <c r="D435" t="s">
        <v>10565</v>
      </c>
      <c r="E435" t="s">
        <v>7369</v>
      </c>
      <c r="F435" t="s">
        <v>11570</v>
      </c>
    </row>
    <row r="436" spans="1:6" x14ac:dyDescent="0.35">
      <c r="A436">
        <v>35648999000164</v>
      </c>
      <c r="B436" t="s">
        <v>6426</v>
      </c>
      <c r="C436" t="s">
        <v>11571</v>
      </c>
      <c r="D436" t="s">
        <v>11572</v>
      </c>
      <c r="E436" t="s">
        <v>6428</v>
      </c>
      <c r="F436" t="s">
        <v>11573</v>
      </c>
    </row>
    <row r="437" spans="1:6" x14ac:dyDescent="0.35">
      <c r="A437">
        <v>14113340000133</v>
      </c>
      <c r="B437" t="s">
        <v>556</v>
      </c>
      <c r="C437" t="s">
        <v>11574</v>
      </c>
      <c r="D437" t="s">
        <v>11154</v>
      </c>
      <c r="E437" t="s">
        <v>5913</v>
      </c>
      <c r="F437" t="s">
        <v>11575</v>
      </c>
    </row>
    <row r="438" spans="1:6" x14ac:dyDescent="0.35">
      <c r="A438">
        <v>16575255000112</v>
      </c>
      <c r="B438" t="s">
        <v>779</v>
      </c>
      <c r="C438" t="s">
        <v>11265</v>
      </c>
      <c r="D438" t="s">
        <v>11576</v>
      </c>
      <c r="E438" t="s">
        <v>7253</v>
      </c>
      <c r="F438" t="s">
        <v>11577</v>
      </c>
    </row>
    <row r="439" spans="1:6" x14ac:dyDescent="0.35">
      <c r="A439">
        <v>10347493000194</v>
      </c>
      <c r="B439" t="s">
        <v>6753</v>
      </c>
      <c r="C439" t="s">
        <v>11578</v>
      </c>
      <c r="D439" t="s">
        <v>11579</v>
      </c>
      <c r="E439" t="s">
        <v>6754</v>
      </c>
      <c r="F439" t="s">
        <v>11580</v>
      </c>
    </row>
    <row r="440" spans="1:6" x14ac:dyDescent="0.35">
      <c r="A440">
        <v>37467515000106</v>
      </c>
      <c r="B440" t="s">
        <v>5961</v>
      </c>
      <c r="C440" t="s">
        <v>11581</v>
      </c>
      <c r="D440" t="s">
        <v>11582</v>
      </c>
      <c r="E440" t="s">
        <v>5964</v>
      </c>
      <c r="F440" t="s">
        <v>11583</v>
      </c>
    </row>
    <row r="441" spans="1:6" x14ac:dyDescent="0.35">
      <c r="A441">
        <v>35744790000102</v>
      </c>
      <c r="B441" t="s">
        <v>6476</v>
      </c>
      <c r="C441" t="s">
        <v>11584</v>
      </c>
      <c r="D441" t="s">
        <v>11585</v>
      </c>
      <c r="E441" t="s">
        <v>6479</v>
      </c>
      <c r="F441" t="s">
        <v>11586</v>
      </c>
    </row>
    <row r="442" spans="1:6" x14ac:dyDescent="0.35">
      <c r="A442">
        <v>37645550000178</v>
      </c>
      <c r="B442" t="s">
        <v>5071</v>
      </c>
      <c r="C442" t="s">
        <v>10868</v>
      </c>
      <c r="D442" t="s">
        <v>10869</v>
      </c>
      <c r="E442" t="s">
        <v>5072</v>
      </c>
      <c r="F442" t="s">
        <v>11587</v>
      </c>
    </row>
    <row r="443" spans="1:6" x14ac:dyDescent="0.35">
      <c r="A443">
        <v>37013129000144</v>
      </c>
      <c r="B443" t="s">
        <v>7013</v>
      </c>
      <c r="C443" t="s">
        <v>10711</v>
      </c>
      <c r="D443" t="s">
        <v>10712</v>
      </c>
      <c r="E443" t="s">
        <v>7015</v>
      </c>
      <c r="F443" t="s">
        <v>11588</v>
      </c>
    </row>
    <row r="444" spans="1:6" x14ac:dyDescent="0.35">
      <c r="A444">
        <v>39466946000183</v>
      </c>
      <c r="B444" t="s">
        <v>5752</v>
      </c>
      <c r="C444" t="s">
        <v>11589</v>
      </c>
      <c r="D444" t="s">
        <v>11590</v>
      </c>
      <c r="E444" t="s">
        <v>5753</v>
      </c>
      <c r="F444" t="s">
        <v>11591</v>
      </c>
    </row>
    <row r="445" spans="1:6" x14ac:dyDescent="0.35">
      <c r="A445">
        <v>35939779000190</v>
      </c>
      <c r="B445" t="s">
        <v>5315</v>
      </c>
      <c r="C445" t="s">
        <v>11455</v>
      </c>
      <c r="D445" t="s">
        <v>11456</v>
      </c>
      <c r="E445" t="s">
        <v>5318</v>
      </c>
      <c r="F445" t="s">
        <v>11592</v>
      </c>
    </row>
    <row r="446" spans="1:6" x14ac:dyDescent="0.35">
      <c r="A446">
        <v>57339074000174</v>
      </c>
      <c r="B446" t="s">
        <v>7108</v>
      </c>
      <c r="C446" t="s">
        <v>11362</v>
      </c>
      <c r="D446" t="s">
        <v>11363</v>
      </c>
      <c r="E446" t="s">
        <v>7110</v>
      </c>
      <c r="F446" t="s">
        <v>11593</v>
      </c>
    </row>
    <row r="447" spans="1:6" x14ac:dyDescent="0.35">
      <c r="A447">
        <v>32990051000102</v>
      </c>
      <c r="B447" t="s">
        <v>5666</v>
      </c>
      <c r="C447" t="s">
        <v>10594</v>
      </c>
      <c r="D447" t="s">
        <v>10595</v>
      </c>
      <c r="E447" t="s">
        <v>5667</v>
      </c>
      <c r="F447" t="s">
        <v>11594</v>
      </c>
    </row>
    <row r="448" spans="1:6" x14ac:dyDescent="0.35">
      <c r="A448">
        <v>27944406000189</v>
      </c>
      <c r="B448" t="s">
        <v>409</v>
      </c>
      <c r="C448" t="s">
        <v>11595</v>
      </c>
      <c r="D448" t="s">
        <v>11596</v>
      </c>
      <c r="E448" t="s">
        <v>5022</v>
      </c>
      <c r="F448" t="s">
        <v>11597</v>
      </c>
    </row>
    <row r="449" spans="1:6" x14ac:dyDescent="0.35">
      <c r="A449">
        <v>32890800000111</v>
      </c>
      <c r="B449" t="s">
        <v>466</v>
      </c>
      <c r="C449" t="s">
        <v>11598</v>
      </c>
      <c r="D449" t="s">
        <v>10788</v>
      </c>
      <c r="E449" t="s">
        <v>5265</v>
      </c>
      <c r="F449" t="s">
        <v>11599</v>
      </c>
    </row>
    <row r="450" spans="1:6" x14ac:dyDescent="0.35">
      <c r="A450">
        <v>38049108000141</v>
      </c>
      <c r="B450" t="s">
        <v>5869</v>
      </c>
      <c r="C450" t="s">
        <v>11600</v>
      </c>
      <c r="D450" t="s">
        <v>11601</v>
      </c>
      <c r="E450" t="s">
        <v>5871</v>
      </c>
      <c r="F450" t="s">
        <v>11602</v>
      </c>
    </row>
    <row r="451" spans="1:6" x14ac:dyDescent="0.35">
      <c r="A451">
        <v>23243536000133</v>
      </c>
      <c r="B451" t="s">
        <v>7005</v>
      </c>
      <c r="C451" t="s">
        <v>11603</v>
      </c>
      <c r="D451" t="s">
        <v>11604</v>
      </c>
      <c r="E451" t="s">
        <v>7007</v>
      </c>
      <c r="F451" t="s">
        <v>11605</v>
      </c>
    </row>
    <row r="452" spans="1:6" x14ac:dyDescent="0.35">
      <c r="A452">
        <v>50098505000109</v>
      </c>
      <c r="B452" t="s">
        <v>4804</v>
      </c>
      <c r="C452" t="s">
        <v>11606</v>
      </c>
      <c r="D452" t="s">
        <v>11607</v>
      </c>
      <c r="E452" t="s">
        <v>4808</v>
      </c>
      <c r="F452" t="s">
        <v>11608</v>
      </c>
    </row>
    <row r="453" spans="1:6" x14ac:dyDescent="0.35">
      <c r="A453">
        <v>34633411000136</v>
      </c>
      <c r="B453" t="s">
        <v>5908</v>
      </c>
      <c r="C453" t="s">
        <v>11609</v>
      </c>
      <c r="D453" t="s">
        <v>11154</v>
      </c>
      <c r="E453" t="s">
        <v>5910</v>
      </c>
      <c r="F453" t="s">
        <v>11610</v>
      </c>
    </row>
    <row r="454" spans="1:6" x14ac:dyDescent="0.35">
      <c r="A454">
        <v>25307278000137</v>
      </c>
      <c r="B454" t="s">
        <v>449</v>
      </c>
      <c r="C454" t="s">
        <v>11611</v>
      </c>
      <c r="D454" t="s">
        <v>11612</v>
      </c>
      <c r="E454" t="s">
        <v>5196</v>
      </c>
      <c r="F454" t="s">
        <v>11613</v>
      </c>
    </row>
    <row r="455" spans="1:6" x14ac:dyDescent="0.35">
      <c r="A455">
        <v>44417431000123</v>
      </c>
      <c r="B455" t="s">
        <v>5293</v>
      </c>
      <c r="C455" t="s">
        <v>11614</v>
      </c>
      <c r="D455" t="s">
        <v>10757</v>
      </c>
      <c r="E455" t="s">
        <v>5295</v>
      </c>
      <c r="F455" t="s">
        <v>11615</v>
      </c>
    </row>
    <row r="456" spans="1:6" x14ac:dyDescent="0.35">
      <c r="A456">
        <v>46098897000139</v>
      </c>
      <c r="B456" t="s">
        <v>6043</v>
      </c>
      <c r="C456" t="s">
        <v>11005</v>
      </c>
      <c r="D456" t="s">
        <v>11006</v>
      </c>
      <c r="E456" t="s">
        <v>6045</v>
      </c>
      <c r="F456" t="s">
        <v>11616</v>
      </c>
    </row>
    <row r="457" spans="1:6" x14ac:dyDescent="0.35">
      <c r="A457">
        <v>28320756000137</v>
      </c>
      <c r="B457" t="s">
        <v>7188</v>
      </c>
      <c r="C457" t="s">
        <v>11228</v>
      </c>
      <c r="D457" t="s">
        <v>11229</v>
      </c>
      <c r="E457" t="s">
        <v>7189</v>
      </c>
      <c r="F457" t="s">
        <v>11617</v>
      </c>
    </row>
    <row r="458" spans="1:6" x14ac:dyDescent="0.35">
      <c r="A458">
        <v>18623722000168</v>
      </c>
      <c r="B458" t="s">
        <v>6460</v>
      </c>
      <c r="C458" t="s">
        <v>11618</v>
      </c>
      <c r="D458" t="s">
        <v>11619</v>
      </c>
      <c r="E458" t="s">
        <v>6461</v>
      </c>
      <c r="F458" t="s">
        <v>11620</v>
      </c>
    </row>
    <row r="459" spans="1:6" x14ac:dyDescent="0.35">
      <c r="A459">
        <v>44025131000107</v>
      </c>
      <c r="B459" t="s">
        <v>4371</v>
      </c>
      <c r="C459" t="s">
        <v>11621</v>
      </c>
      <c r="D459" t="s">
        <v>11622</v>
      </c>
      <c r="E459" t="s">
        <v>3631</v>
      </c>
      <c r="F459" t="s">
        <v>11623</v>
      </c>
    </row>
    <row r="460" spans="1:6" x14ac:dyDescent="0.35">
      <c r="A460">
        <v>14083797000142</v>
      </c>
      <c r="B460" t="s">
        <v>5843</v>
      </c>
      <c r="C460" t="s">
        <v>11624</v>
      </c>
      <c r="D460" t="s">
        <v>11625</v>
      </c>
      <c r="E460" t="s">
        <v>5846</v>
      </c>
      <c r="F460" t="s">
        <v>11626</v>
      </c>
    </row>
    <row r="461" spans="1:6" x14ac:dyDescent="0.35">
      <c r="A461">
        <v>37396932000105</v>
      </c>
      <c r="B461" t="s">
        <v>6714</v>
      </c>
      <c r="C461" t="s">
        <v>11627</v>
      </c>
      <c r="D461" t="s">
        <v>11628</v>
      </c>
      <c r="E461" t="s">
        <v>6715</v>
      </c>
      <c r="F461" t="s">
        <v>11629</v>
      </c>
    </row>
    <row r="462" spans="1:6" x14ac:dyDescent="0.35">
      <c r="A462">
        <v>40226014000142</v>
      </c>
      <c r="B462" t="s">
        <v>7048</v>
      </c>
      <c r="C462" t="s">
        <v>11630</v>
      </c>
      <c r="D462" t="s">
        <v>11631</v>
      </c>
      <c r="E462" t="s">
        <v>7049</v>
      </c>
      <c r="F462" t="s">
        <v>11632</v>
      </c>
    </row>
    <row r="463" spans="1:6" x14ac:dyDescent="0.35">
      <c r="A463">
        <v>24048538000134</v>
      </c>
      <c r="B463" t="s">
        <v>7021</v>
      </c>
      <c r="C463" t="s">
        <v>11633</v>
      </c>
      <c r="D463" t="s">
        <v>11634</v>
      </c>
      <c r="E463" t="s">
        <v>7023</v>
      </c>
      <c r="F463" t="s">
        <v>11635</v>
      </c>
    </row>
    <row r="464" spans="1:6" x14ac:dyDescent="0.35">
      <c r="A464">
        <v>17002861000101</v>
      </c>
      <c r="B464" t="s">
        <v>5851</v>
      </c>
      <c r="C464" t="s">
        <v>11636</v>
      </c>
      <c r="D464" t="s">
        <v>11637</v>
      </c>
      <c r="E464" t="s">
        <v>5853</v>
      </c>
      <c r="F464" t="s">
        <v>11638</v>
      </c>
    </row>
    <row r="465" spans="1:6" x14ac:dyDescent="0.35">
      <c r="A465">
        <v>15578417000103</v>
      </c>
      <c r="B465" t="s">
        <v>6039</v>
      </c>
      <c r="C465" t="s">
        <v>11423</v>
      </c>
      <c r="D465" t="s">
        <v>11639</v>
      </c>
      <c r="E465" t="s">
        <v>6041</v>
      </c>
      <c r="F465" t="s">
        <v>11640</v>
      </c>
    </row>
    <row r="466" spans="1:6" x14ac:dyDescent="0.35">
      <c r="A466">
        <v>57660316000127</v>
      </c>
      <c r="B466" t="s">
        <v>6434</v>
      </c>
      <c r="C466" t="s">
        <v>11066</v>
      </c>
      <c r="D466" t="s">
        <v>11067</v>
      </c>
      <c r="E466" t="s">
        <v>6436</v>
      </c>
      <c r="F466" t="s">
        <v>11641</v>
      </c>
    </row>
    <row r="467" spans="1:6" x14ac:dyDescent="0.35">
      <c r="A467">
        <v>41978534000174</v>
      </c>
      <c r="E467" t="s">
        <v>7136</v>
      </c>
      <c r="F467" t="s">
        <v>11642</v>
      </c>
    </row>
    <row r="468" spans="1:6" x14ac:dyDescent="0.35">
      <c r="A468">
        <v>59657690000107</v>
      </c>
      <c r="B468" t="s">
        <v>6990</v>
      </c>
      <c r="C468" t="s">
        <v>11643</v>
      </c>
      <c r="D468" t="s">
        <v>10654</v>
      </c>
      <c r="E468" t="s">
        <v>6992</v>
      </c>
      <c r="F468" t="s">
        <v>11644</v>
      </c>
    </row>
    <row r="469" spans="1:6" x14ac:dyDescent="0.35">
      <c r="A469">
        <v>40212899000120</v>
      </c>
      <c r="B469" t="s">
        <v>6812</v>
      </c>
      <c r="C469" t="s">
        <v>10865</v>
      </c>
      <c r="D469" t="s">
        <v>11645</v>
      </c>
      <c r="E469" t="s">
        <v>6813</v>
      </c>
      <c r="F469" t="s">
        <v>11646</v>
      </c>
    </row>
    <row r="470" spans="1:6" x14ac:dyDescent="0.35">
      <c r="A470">
        <v>30068713000158</v>
      </c>
      <c r="B470" t="s">
        <v>794</v>
      </c>
      <c r="C470" t="s">
        <v>11188</v>
      </c>
      <c r="D470" t="s">
        <v>11527</v>
      </c>
      <c r="E470" t="s">
        <v>7338</v>
      </c>
      <c r="F470" t="s">
        <v>11647</v>
      </c>
    </row>
    <row r="471" spans="1:6" x14ac:dyDescent="0.35">
      <c r="A471">
        <v>48969198000142</v>
      </c>
      <c r="B471" t="s">
        <v>6372</v>
      </c>
      <c r="C471" t="s">
        <v>11648</v>
      </c>
      <c r="D471" t="s">
        <v>11649</v>
      </c>
      <c r="E471" t="s">
        <v>6374</v>
      </c>
      <c r="F471" t="s">
        <v>11650</v>
      </c>
    </row>
    <row r="472" spans="1:6" x14ac:dyDescent="0.35">
      <c r="A472">
        <v>34428006000186</v>
      </c>
      <c r="B472" t="s">
        <v>6772</v>
      </c>
      <c r="C472" t="s">
        <v>11651</v>
      </c>
      <c r="D472" t="s">
        <v>11652</v>
      </c>
      <c r="E472" t="s">
        <v>6774</v>
      </c>
      <c r="F472" t="s">
        <v>11653</v>
      </c>
    </row>
    <row r="473" spans="1:6" x14ac:dyDescent="0.35">
      <c r="A473">
        <v>12796232000187</v>
      </c>
      <c r="B473" t="s">
        <v>6454</v>
      </c>
      <c r="C473" t="s">
        <v>11654</v>
      </c>
      <c r="D473" t="s">
        <v>10800</v>
      </c>
      <c r="E473" t="s">
        <v>6455</v>
      </c>
      <c r="F473" t="s">
        <v>11655</v>
      </c>
    </row>
    <row r="474" spans="1:6" x14ac:dyDescent="0.35">
      <c r="A474">
        <v>27928186000108</v>
      </c>
      <c r="B474" t="s">
        <v>6266</v>
      </c>
      <c r="C474" t="s">
        <v>11656</v>
      </c>
      <c r="D474" t="s">
        <v>11657</v>
      </c>
      <c r="E474" t="s">
        <v>6267</v>
      </c>
      <c r="F474" t="s">
        <v>11658</v>
      </c>
    </row>
    <row r="475" spans="1:6" x14ac:dyDescent="0.35">
      <c r="A475">
        <v>34687441000125</v>
      </c>
      <c r="E475" t="s">
        <v>7071</v>
      </c>
      <c r="F475" t="s">
        <v>11659</v>
      </c>
    </row>
    <row r="476" spans="1:6" x14ac:dyDescent="0.35">
      <c r="A476">
        <v>32319351000156</v>
      </c>
      <c r="B476" t="s">
        <v>6897</v>
      </c>
      <c r="C476" t="s">
        <v>11660</v>
      </c>
      <c r="D476" t="s">
        <v>11661</v>
      </c>
      <c r="E476" t="s">
        <v>6898</v>
      </c>
      <c r="F476" t="s">
        <v>11662</v>
      </c>
    </row>
    <row r="477" spans="1:6" x14ac:dyDescent="0.35">
      <c r="A477">
        <v>50094963000170</v>
      </c>
      <c r="B477" t="s">
        <v>4825</v>
      </c>
      <c r="C477" t="s">
        <v>11663</v>
      </c>
      <c r="D477" t="s">
        <v>11151</v>
      </c>
      <c r="E477" t="s">
        <v>4827</v>
      </c>
      <c r="F477" t="s">
        <v>11664</v>
      </c>
    </row>
    <row r="478" spans="1:6" x14ac:dyDescent="0.35">
      <c r="A478">
        <v>37887638000104</v>
      </c>
      <c r="B478" t="s">
        <v>5158</v>
      </c>
      <c r="C478" t="s">
        <v>11665</v>
      </c>
      <c r="D478" t="s">
        <v>11666</v>
      </c>
      <c r="E478" t="s">
        <v>5160</v>
      </c>
      <c r="F478" t="s">
        <v>11667</v>
      </c>
    </row>
    <row r="479" spans="1:6" x14ac:dyDescent="0.35">
      <c r="A479">
        <v>52282978000197</v>
      </c>
      <c r="B479" t="s">
        <v>5104</v>
      </c>
      <c r="C479" t="s">
        <v>11668</v>
      </c>
      <c r="D479" t="s">
        <v>11669</v>
      </c>
      <c r="E479" t="s">
        <v>5106</v>
      </c>
      <c r="F479" t="s">
        <v>11670</v>
      </c>
    </row>
    <row r="480" spans="1:6" x14ac:dyDescent="0.35">
      <c r="A480">
        <v>35636909000115</v>
      </c>
      <c r="B480" t="s">
        <v>3603</v>
      </c>
      <c r="C480" t="s">
        <v>11671</v>
      </c>
      <c r="D480" t="s">
        <v>11672</v>
      </c>
      <c r="E480" t="s">
        <v>7059</v>
      </c>
      <c r="F480" t="s">
        <v>11673</v>
      </c>
    </row>
    <row r="481" spans="1:6" x14ac:dyDescent="0.35">
      <c r="A481">
        <v>28581039000169</v>
      </c>
      <c r="E481" t="s">
        <v>7089</v>
      </c>
      <c r="F481" t="s">
        <v>11674</v>
      </c>
    </row>
    <row r="482" spans="1:6" x14ac:dyDescent="0.35">
      <c r="A482">
        <v>43210552000137</v>
      </c>
      <c r="B482" t="s">
        <v>5877</v>
      </c>
      <c r="C482" t="s">
        <v>11675</v>
      </c>
      <c r="D482" t="s">
        <v>11676</v>
      </c>
      <c r="E482" t="s">
        <v>5878</v>
      </c>
      <c r="F482" t="s">
        <v>11677</v>
      </c>
    </row>
    <row r="483" spans="1:6" x14ac:dyDescent="0.35">
      <c r="A483">
        <v>36498149000190</v>
      </c>
      <c r="B483" t="s">
        <v>6351</v>
      </c>
      <c r="C483" t="s">
        <v>11678</v>
      </c>
      <c r="D483" t="s">
        <v>11679</v>
      </c>
      <c r="E483" t="s">
        <v>6354</v>
      </c>
      <c r="F483" t="s">
        <v>11680</v>
      </c>
    </row>
    <row r="484" spans="1:6" x14ac:dyDescent="0.35">
      <c r="A484">
        <v>30509221000150</v>
      </c>
      <c r="B484" t="s">
        <v>6938</v>
      </c>
      <c r="C484" t="s">
        <v>11681</v>
      </c>
      <c r="D484" t="s">
        <v>11682</v>
      </c>
      <c r="E484" t="s">
        <v>6940</v>
      </c>
      <c r="F484" t="s">
        <v>11683</v>
      </c>
    </row>
    <row r="485" spans="1:6" x14ac:dyDescent="0.35">
      <c r="A485">
        <v>45278833000157</v>
      </c>
      <c r="B485" t="s">
        <v>6832</v>
      </c>
      <c r="C485" t="s">
        <v>10565</v>
      </c>
      <c r="D485" t="s">
        <v>11684</v>
      </c>
      <c r="E485" t="s">
        <v>6834</v>
      </c>
      <c r="F485" t="s">
        <v>11685</v>
      </c>
    </row>
    <row r="486" spans="1:6" x14ac:dyDescent="0.35">
      <c r="A486">
        <v>15350679000116</v>
      </c>
      <c r="B486" t="s">
        <v>6163</v>
      </c>
      <c r="C486" t="s">
        <v>11686</v>
      </c>
      <c r="D486" t="s">
        <v>11687</v>
      </c>
      <c r="E486" t="s">
        <v>3620</v>
      </c>
      <c r="F486" t="s">
        <v>11688</v>
      </c>
    </row>
    <row r="487" spans="1:6" x14ac:dyDescent="0.35">
      <c r="A487">
        <v>34780531000166</v>
      </c>
      <c r="B487" t="s">
        <v>6551</v>
      </c>
      <c r="C487" t="s">
        <v>11689</v>
      </c>
      <c r="D487" t="s">
        <v>11690</v>
      </c>
      <c r="E487" t="s">
        <v>6553</v>
      </c>
      <c r="F487" t="s">
        <v>11691</v>
      </c>
    </row>
    <row r="488" spans="1:6" x14ac:dyDescent="0.35">
      <c r="A488">
        <v>39723244000138</v>
      </c>
      <c r="B488" t="s">
        <v>6677</v>
      </c>
      <c r="C488" t="s">
        <v>10777</v>
      </c>
      <c r="D488" t="s">
        <v>10778</v>
      </c>
      <c r="E488" t="s">
        <v>6679</v>
      </c>
      <c r="F488" t="s">
        <v>11692</v>
      </c>
    </row>
    <row r="489" spans="1:6" x14ac:dyDescent="0.35">
      <c r="A489">
        <v>21732670000172</v>
      </c>
      <c r="B489" t="s">
        <v>5000</v>
      </c>
      <c r="C489" t="s">
        <v>11693</v>
      </c>
      <c r="D489" t="s">
        <v>11694</v>
      </c>
      <c r="E489" t="s">
        <v>5004</v>
      </c>
      <c r="F489" t="s">
        <v>11695</v>
      </c>
    </row>
    <row r="490" spans="1:6" x14ac:dyDescent="0.35">
      <c r="A490">
        <v>9635172000106</v>
      </c>
      <c r="B490" t="s">
        <v>4886</v>
      </c>
      <c r="C490" t="s">
        <v>11372</v>
      </c>
      <c r="D490" t="s">
        <v>11373</v>
      </c>
      <c r="E490" t="s">
        <v>4888</v>
      </c>
      <c r="F490" t="s">
        <v>11696</v>
      </c>
    </row>
    <row r="491" spans="1:6" x14ac:dyDescent="0.35">
      <c r="A491">
        <v>38542735000110</v>
      </c>
      <c r="B491" t="s">
        <v>5820</v>
      </c>
      <c r="C491" t="s">
        <v>11697</v>
      </c>
      <c r="D491" t="s">
        <v>11698</v>
      </c>
      <c r="E491" t="s">
        <v>5821</v>
      </c>
      <c r="F491" t="s">
        <v>11699</v>
      </c>
    </row>
    <row r="492" spans="1:6" x14ac:dyDescent="0.35">
      <c r="A492">
        <v>17302010000184</v>
      </c>
      <c r="B492" t="s">
        <v>6223</v>
      </c>
      <c r="C492" t="s">
        <v>11700</v>
      </c>
      <c r="D492" t="s">
        <v>11701</v>
      </c>
      <c r="E492" t="s">
        <v>6224</v>
      </c>
      <c r="F492" t="s">
        <v>11702</v>
      </c>
    </row>
    <row r="493" spans="1:6" x14ac:dyDescent="0.35">
      <c r="A493">
        <v>11046179000134</v>
      </c>
      <c r="B493" t="s">
        <v>7220</v>
      </c>
      <c r="C493" t="s">
        <v>11703</v>
      </c>
      <c r="D493" t="s">
        <v>11704</v>
      </c>
      <c r="E493" t="s">
        <v>7221</v>
      </c>
      <c r="F493" t="s">
        <v>11705</v>
      </c>
    </row>
    <row r="494" spans="1:6" x14ac:dyDescent="0.35">
      <c r="A494">
        <v>39586858000115</v>
      </c>
      <c r="B494" t="s">
        <v>5659</v>
      </c>
      <c r="C494" t="s">
        <v>11706</v>
      </c>
      <c r="D494" t="s">
        <v>11707</v>
      </c>
      <c r="E494" t="s">
        <v>5660</v>
      </c>
      <c r="F494" t="s">
        <v>11708</v>
      </c>
    </row>
    <row r="495" spans="1:6" x14ac:dyDescent="0.35">
      <c r="A495">
        <v>17554200000199</v>
      </c>
      <c r="B495" t="s">
        <v>5348</v>
      </c>
      <c r="C495" t="s">
        <v>11369</v>
      </c>
      <c r="D495" t="s">
        <v>11370</v>
      </c>
      <c r="E495" t="s">
        <v>5350</v>
      </c>
      <c r="F495" t="s">
        <v>11709</v>
      </c>
    </row>
    <row r="496" spans="1:6" x14ac:dyDescent="0.35">
      <c r="A496">
        <v>35617938000130</v>
      </c>
      <c r="B496" t="s">
        <v>4541</v>
      </c>
      <c r="C496" t="s">
        <v>11710</v>
      </c>
      <c r="D496" t="s">
        <v>11711</v>
      </c>
      <c r="E496" t="s">
        <v>4544</v>
      </c>
      <c r="F496" t="s">
        <v>11712</v>
      </c>
    </row>
    <row r="497" spans="1:6" x14ac:dyDescent="0.35">
      <c r="A497">
        <v>11357735000193</v>
      </c>
      <c r="B497" t="s">
        <v>11713</v>
      </c>
      <c r="C497" t="s">
        <v>11714</v>
      </c>
      <c r="D497" t="s">
        <v>11715</v>
      </c>
      <c r="E497" t="s">
        <v>6221</v>
      </c>
      <c r="F497" t="s">
        <v>11716</v>
      </c>
    </row>
    <row r="498" spans="1:6" x14ac:dyDescent="0.35">
      <c r="A498">
        <v>42084992000122</v>
      </c>
      <c r="B498" t="s">
        <v>5773</v>
      </c>
      <c r="C498" t="s">
        <v>11717</v>
      </c>
      <c r="D498" t="s">
        <v>11718</v>
      </c>
      <c r="E498" t="s">
        <v>5775</v>
      </c>
      <c r="F498" t="s">
        <v>11719</v>
      </c>
    </row>
    <row r="499" spans="1:6" x14ac:dyDescent="0.35">
      <c r="A499">
        <v>45756473000151</v>
      </c>
      <c r="B499" t="s">
        <v>7200</v>
      </c>
      <c r="C499" t="s">
        <v>11265</v>
      </c>
      <c r="D499" t="s">
        <v>11502</v>
      </c>
      <c r="E499" t="s">
        <v>7201</v>
      </c>
      <c r="F499" t="s">
        <v>11720</v>
      </c>
    </row>
    <row r="500" spans="1:6" x14ac:dyDescent="0.35">
      <c r="A500">
        <v>43121036000136</v>
      </c>
      <c r="B500" t="s">
        <v>5534</v>
      </c>
      <c r="C500" t="s">
        <v>11721</v>
      </c>
      <c r="D500" t="s">
        <v>11722</v>
      </c>
      <c r="E500" t="s">
        <v>5538</v>
      </c>
      <c r="F500" t="s">
        <v>11723</v>
      </c>
    </row>
    <row r="501" spans="1:6" x14ac:dyDescent="0.35">
      <c r="A501">
        <v>32756812000158</v>
      </c>
      <c r="B501" t="s">
        <v>5409</v>
      </c>
      <c r="C501" t="s">
        <v>11724</v>
      </c>
      <c r="D501" t="s">
        <v>11725</v>
      </c>
      <c r="E501" t="s">
        <v>5411</v>
      </c>
      <c r="F501" t="s">
        <v>11726</v>
      </c>
    </row>
    <row r="502" spans="1:6" x14ac:dyDescent="0.35">
      <c r="A502">
        <v>36499625000197</v>
      </c>
      <c r="B502" t="s">
        <v>4458</v>
      </c>
      <c r="C502" t="s">
        <v>11727</v>
      </c>
      <c r="D502" t="s">
        <v>10766</v>
      </c>
      <c r="E502" t="s">
        <v>4462</v>
      </c>
      <c r="F502" t="s">
        <v>11728</v>
      </c>
    </row>
    <row r="503" spans="1:6" x14ac:dyDescent="0.35">
      <c r="A503">
        <v>21689246000192</v>
      </c>
      <c r="B503" t="s">
        <v>4646</v>
      </c>
      <c r="C503" t="s">
        <v>11729</v>
      </c>
      <c r="D503" t="s">
        <v>11730</v>
      </c>
      <c r="E503" t="s">
        <v>4650</v>
      </c>
      <c r="F503" t="s">
        <v>11731</v>
      </c>
    </row>
    <row r="504" spans="1:6" x14ac:dyDescent="0.35">
      <c r="A504">
        <v>25213355000190</v>
      </c>
      <c r="B504" t="s">
        <v>6982</v>
      </c>
      <c r="C504" t="s">
        <v>11732</v>
      </c>
      <c r="D504" t="s">
        <v>11733</v>
      </c>
      <c r="E504" t="s">
        <v>6984</v>
      </c>
      <c r="F504" t="s">
        <v>11734</v>
      </c>
    </row>
    <row r="505" spans="1:6" x14ac:dyDescent="0.35">
      <c r="A505">
        <v>50109627000153</v>
      </c>
      <c r="B505" t="s">
        <v>4820</v>
      </c>
      <c r="C505" t="s">
        <v>11735</v>
      </c>
      <c r="D505" t="s">
        <v>11151</v>
      </c>
      <c r="E505" t="s">
        <v>4823</v>
      </c>
      <c r="F505" t="s">
        <v>11736</v>
      </c>
    </row>
    <row r="506" spans="1:6" x14ac:dyDescent="0.35">
      <c r="A506">
        <v>52248139000152</v>
      </c>
      <c r="B506" t="s">
        <v>4991</v>
      </c>
      <c r="C506" t="s">
        <v>10813</v>
      </c>
      <c r="D506" t="s">
        <v>11268</v>
      </c>
      <c r="E506" t="s">
        <v>4992</v>
      </c>
      <c r="F506" t="s">
        <v>11737</v>
      </c>
    </row>
    <row r="507" spans="1:6" x14ac:dyDescent="0.35">
      <c r="A507">
        <v>11108013000103</v>
      </c>
      <c r="B507" t="s">
        <v>4817</v>
      </c>
      <c r="C507" t="s">
        <v>11738</v>
      </c>
      <c r="D507" t="s">
        <v>11739</v>
      </c>
      <c r="E507" t="s">
        <v>4818</v>
      </c>
      <c r="F507" t="s">
        <v>11740</v>
      </c>
    </row>
    <row r="508" spans="1:6" x14ac:dyDescent="0.35">
      <c r="A508">
        <v>31874833000105</v>
      </c>
      <c r="B508" t="s">
        <v>6803</v>
      </c>
      <c r="C508" t="s">
        <v>11480</v>
      </c>
      <c r="D508" t="s">
        <v>3228</v>
      </c>
      <c r="E508" t="s">
        <v>6804</v>
      </c>
      <c r="F508" t="s">
        <v>11741</v>
      </c>
    </row>
    <row r="509" spans="1:6" x14ac:dyDescent="0.35">
      <c r="A509">
        <v>37887412000103</v>
      </c>
      <c r="B509" t="s">
        <v>6518</v>
      </c>
      <c r="C509" t="s">
        <v>11742</v>
      </c>
      <c r="D509" t="s">
        <v>11743</v>
      </c>
      <c r="E509" t="s">
        <v>6521</v>
      </c>
      <c r="F509" t="s">
        <v>11744</v>
      </c>
    </row>
    <row r="510" spans="1:6" x14ac:dyDescent="0.35">
      <c r="A510">
        <v>45512169000169</v>
      </c>
      <c r="B510" t="s">
        <v>5416</v>
      </c>
      <c r="C510" t="s">
        <v>11745</v>
      </c>
      <c r="D510" t="s">
        <v>11746</v>
      </c>
      <c r="E510" t="s">
        <v>5419</v>
      </c>
      <c r="F510" t="s">
        <v>11747</v>
      </c>
    </row>
    <row r="511" spans="1:6" x14ac:dyDescent="0.35">
      <c r="A511">
        <v>14146726000141</v>
      </c>
      <c r="B511" t="s">
        <v>569</v>
      </c>
      <c r="C511" t="s">
        <v>11748</v>
      </c>
      <c r="D511" t="s">
        <v>10811</v>
      </c>
      <c r="E511" t="s">
        <v>5977</v>
      </c>
      <c r="F511" t="s">
        <v>11749</v>
      </c>
    </row>
    <row r="512" spans="1:6" x14ac:dyDescent="0.35">
      <c r="A512">
        <v>39293641000117</v>
      </c>
      <c r="B512" t="s">
        <v>4756</v>
      </c>
      <c r="C512" t="s">
        <v>11750</v>
      </c>
      <c r="D512" t="s">
        <v>11751</v>
      </c>
      <c r="E512" t="s">
        <v>4760</v>
      </c>
      <c r="F512" t="s">
        <v>11752</v>
      </c>
    </row>
    <row r="513" spans="1:6" x14ac:dyDescent="0.35">
      <c r="A513">
        <v>58290688000171</v>
      </c>
      <c r="E513" t="s">
        <v>6388</v>
      </c>
      <c r="F513" t="s">
        <v>11753</v>
      </c>
    </row>
    <row r="514" spans="1:6" x14ac:dyDescent="0.35">
      <c r="A514">
        <v>47212331000159</v>
      </c>
      <c r="B514" t="s">
        <v>5652</v>
      </c>
      <c r="C514" t="s">
        <v>10666</v>
      </c>
      <c r="D514" t="s">
        <v>10667</v>
      </c>
      <c r="E514" t="s">
        <v>5653</v>
      </c>
      <c r="F514" t="s">
        <v>11754</v>
      </c>
    </row>
    <row r="515" spans="1:6" x14ac:dyDescent="0.35">
      <c r="A515">
        <v>22150467000150</v>
      </c>
      <c r="B515" t="s">
        <v>7038</v>
      </c>
      <c r="C515" t="s">
        <v>11755</v>
      </c>
      <c r="D515" t="s">
        <v>11756</v>
      </c>
      <c r="E515" t="s">
        <v>7040</v>
      </c>
      <c r="F515" t="s">
        <v>11757</v>
      </c>
    </row>
    <row r="516" spans="1:6" x14ac:dyDescent="0.35">
      <c r="A516">
        <v>35940266000107</v>
      </c>
      <c r="B516" t="s">
        <v>5246</v>
      </c>
      <c r="C516" t="s">
        <v>10935</v>
      </c>
      <c r="D516" t="s">
        <v>10936</v>
      </c>
      <c r="E516" t="s">
        <v>5248</v>
      </c>
      <c r="F516" t="s">
        <v>11758</v>
      </c>
    </row>
    <row r="517" spans="1:6" x14ac:dyDescent="0.35">
      <c r="A517">
        <v>11447136000160</v>
      </c>
      <c r="B517" t="s">
        <v>6202</v>
      </c>
      <c r="C517" t="s">
        <v>11759</v>
      </c>
      <c r="D517" t="s">
        <v>11760</v>
      </c>
      <c r="E517" t="s">
        <v>3628</v>
      </c>
      <c r="F517" t="s">
        <v>11761</v>
      </c>
    </row>
    <row r="518" spans="1:6" x14ac:dyDescent="0.35">
      <c r="A518">
        <v>55347224000166</v>
      </c>
      <c r="B518" t="s">
        <v>5441</v>
      </c>
      <c r="C518" t="s">
        <v>11762</v>
      </c>
      <c r="D518" t="s">
        <v>11763</v>
      </c>
      <c r="E518" t="s">
        <v>5444</v>
      </c>
      <c r="F518" t="s">
        <v>11764</v>
      </c>
    </row>
    <row r="519" spans="1:6" x14ac:dyDescent="0.35">
      <c r="A519">
        <v>31416575000113</v>
      </c>
      <c r="B519" t="s">
        <v>6216</v>
      </c>
      <c r="C519" t="s">
        <v>11765</v>
      </c>
      <c r="D519" t="s">
        <v>11766</v>
      </c>
      <c r="E519" t="s">
        <v>6218</v>
      </c>
      <c r="F519" t="s">
        <v>11767</v>
      </c>
    </row>
    <row r="520" spans="1:6" x14ac:dyDescent="0.35">
      <c r="A520">
        <v>40127685000156</v>
      </c>
      <c r="B520" t="s">
        <v>3602</v>
      </c>
      <c r="C520" t="s">
        <v>11768</v>
      </c>
      <c r="D520" t="s">
        <v>11769</v>
      </c>
      <c r="E520" t="s">
        <v>3618</v>
      </c>
      <c r="F520" t="s">
        <v>11770</v>
      </c>
    </row>
    <row r="521" spans="1:6" x14ac:dyDescent="0.35">
      <c r="A521">
        <v>53779703000126</v>
      </c>
      <c r="E521" t="s">
        <v>7231</v>
      </c>
      <c r="F521" t="s">
        <v>11771</v>
      </c>
    </row>
    <row r="522" spans="1:6" x14ac:dyDescent="0.35">
      <c r="A522">
        <v>53779703000126</v>
      </c>
      <c r="E522" t="s">
        <v>7234</v>
      </c>
      <c r="F522" t="s">
        <v>11771</v>
      </c>
    </row>
    <row r="523" spans="1:6" x14ac:dyDescent="0.35">
      <c r="A523">
        <v>38597202000135</v>
      </c>
      <c r="B523" t="s">
        <v>6845</v>
      </c>
      <c r="C523" t="s">
        <v>11772</v>
      </c>
      <c r="D523" t="s">
        <v>11773</v>
      </c>
      <c r="E523" t="s">
        <v>6846</v>
      </c>
      <c r="F523" t="s">
        <v>11774</v>
      </c>
    </row>
    <row r="524" spans="1:6" x14ac:dyDescent="0.35">
      <c r="A524">
        <v>28320600000156</v>
      </c>
      <c r="B524" t="s">
        <v>5162</v>
      </c>
      <c r="C524" t="s">
        <v>11775</v>
      </c>
      <c r="D524" t="s">
        <v>11776</v>
      </c>
      <c r="E524" t="s">
        <v>5163</v>
      </c>
      <c r="F524" t="s">
        <v>11777</v>
      </c>
    </row>
    <row r="525" spans="1:6" x14ac:dyDescent="0.35">
      <c r="A525">
        <v>35002482000101</v>
      </c>
      <c r="B525" t="s">
        <v>4424</v>
      </c>
      <c r="C525" t="s">
        <v>11778</v>
      </c>
      <c r="D525" t="s">
        <v>11779</v>
      </c>
      <c r="E525" t="s">
        <v>4429</v>
      </c>
      <c r="F525" t="s">
        <v>11780</v>
      </c>
    </row>
    <row r="526" spans="1:6" x14ac:dyDescent="0.35">
      <c r="A526">
        <v>28581109000189</v>
      </c>
      <c r="E526" t="s">
        <v>7096</v>
      </c>
      <c r="F526" t="s">
        <v>11781</v>
      </c>
    </row>
    <row r="527" spans="1:6" x14ac:dyDescent="0.35">
      <c r="A527">
        <v>41153236000145</v>
      </c>
      <c r="B527" t="s">
        <v>6312</v>
      </c>
      <c r="C527" t="s">
        <v>11782</v>
      </c>
      <c r="D527" t="s">
        <v>11783</v>
      </c>
      <c r="E527" t="s">
        <v>3673</v>
      </c>
      <c r="F527" t="s">
        <v>11784</v>
      </c>
    </row>
    <row r="528" spans="1:6" x14ac:dyDescent="0.35">
      <c r="A528">
        <v>17453850000148</v>
      </c>
      <c r="B528" t="s">
        <v>7194</v>
      </c>
      <c r="C528" t="s">
        <v>11785</v>
      </c>
      <c r="D528" t="s">
        <v>11786</v>
      </c>
      <c r="E528" t="s">
        <v>7195</v>
      </c>
      <c r="F528" t="s">
        <v>11787</v>
      </c>
    </row>
    <row r="529" spans="1:6" x14ac:dyDescent="0.35">
      <c r="A529">
        <v>55994151000102</v>
      </c>
      <c r="B529" t="s">
        <v>7258</v>
      </c>
      <c r="C529" t="s">
        <v>11788</v>
      </c>
      <c r="D529" t="s">
        <v>11789</v>
      </c>
      <c r="E529" t="s">
        <v>7259</v>
      </c>
      <c r="F529" t="s">
        <v>11790</v>
      </c>
    </row>
    <row r="530" spans="1:6" x14ac:dyDescent="0.35">
      <c r="A530">
        <v>44431925000162</v>
      </c>
      <c r="B530" t="s">
        <v>6863</v>
      </c>
      <c r="C530" t="s">
        <v>11791</v>
      </c>
      <c r="D530" t="s">
        <v>11792</v>
      </c>
      <c r="E530" t="s">
        <v>6864</v>
      </c>
      <c r="F530" t="s">
        <v>11793</v>
      </c>
    </row>
    <row r="531" spans="1:6" x14ac:dyDescent="0.35">
      <c r="A531">
        <v>24193691000155</v>
      </c>
      <c r="B531" t="s">
        <v>3598</v>
      </c>
      <c r="C531" t="s">
        <v>11034</v>
      </c>
      <c r="D531" t="s">
        <v>11035</v>
      </c>
      <c r="E531" t="s">
        <v>3650</v>
      </c>
      <c r="F531" t="s">
        <v>11794</v>
      </c>
    </row>
    <row r="532" spans="1:6" x14ac:dyDescent="0.35">
      <c r="A532">
        <v>18316558000146</v>
      </c>
      <c r="B532" t="s">
        <v>6155</v>
      </c>
      <c r="C532" t="s">
        <v>11795</v>
      </c>
      <c r="D532" t="s">
        <v>11687</v>
      </c>
      <c r="E532" t="s">
        <v>6157</v>
      </c>
      <c r="F532" t="s">
        <v>11796</v>
      </c>
    </row>
    <row r="533" spans="1:6" x14ac:dyDescent="0.35">
      <c r="A533">
        <v>47562149000128</v>
      </c>
      <c r="B533" t="s">
        <v>6141</v>
      </c>
      <c r="C533" t="s">
        <v>10972</v>
      </c>
      <c r="D533" t="s">
        <v>10973</v>
      </c>
      <c r="E533" t="s">
        <v>6142</v>
      </c>
      <c r="F533" t="s">
        <v>11797</v>
      </c>
    </row>
    <row r="534" spans="1:6" x14ac:dyDescent="0.35">
      <c r="A534">
        <v>43917493000131</v>
      </c>
      <c r="B534" t="s">
        <v>6347</v>
      </c>
      <c r="C534" t="s">
        <v>11798</v>
      </c>
      <c r="D534" t="s">
        <v>11799</v>
      </c>
      <c r="E534" t="s">
        <v>6349</v>
      </c>
      <c r="F534" t="s">
        <v>11800</v>
      </c>
    </row>
    <row r="535" spans="1:6" x14ac:dyDescent="0.35">
      <c r="A535">
        <v>2539921000152</v>
      </c>
      <c r="B535" t="s">
        <v>4810</v>
      </c>
      <c r="C535" t="s">
        <v>11801</v>
      </c>
      <c r="D535" t="s">
        <v>11802</v>
      </c>
      <c r="E535" t="s">
        <v>4811</v>
      </c>
      <c r="F535" t="s">
        <v>11803</v>
      </c>
    </row>
    <row r="536" spans="1:6" x14ac:dyDescent="0.35">
      <c r="A536">
        <v>9636393000107</v>
      </c>
      <c r="B536" t="s">
        <v>4801</v>
      </c>
      <c r="C536" t="s">
        <v>11804</v>
      </c>
      <c r="D536" t="s">
        <v>11805</v>
      </c>
      <c r="E536" t="s">
        <v>4802</v>
      </c>
      <c r="F536" t="s">
        <v>11806</v>
      </c>
    </row>
    <row r="537" spans="1:6" x14ac:dyDescent="0.35">
      <c r="A537">
        <v>43164438000118</v>
      </c>
      <c r="B537" t="s">
        <v>6172</v>
      </c>
      <c r="C537" t="s">
        <v>11807</v>
      </c>
      <c r="D537" t="s">
        <v>11808</v>
      </c>
      <c r="E537" t="s">
        <v>6174</v>
      </c>
      <c r="F537" t="s">
        <v>11809</v>
      </c>
    </row>
    <row r="538" spans="1:6" x14ac:dyDescent="0.35">
      <c r="A538">
        <v>32102192000133</v>
      </c>
      <c r="B538" t="s">
        <v>5221</v>
      </c>
      <c r="C538" t="s">
        <v>11810</v>
      </c>
      <c r="D538" t="s">
        <v>10828</v>
      </c>
      <c r="E538" t="s">
        <v>5223</v>
      </c>
      <c r="F538" t="s">
        <v>11811</v>
      </c>
    </row>
    <row r="539" spans="1:6" x14ac:dyDescent="0.35">
      <c r="A539">
        <v>34839385000105</v>
      </c>
      <c r="B539" t="s">
        <v>4615</v>
      </c>
      <c r="C539" t="s">
        <v>11812</v>
      </c>
      <c r="D539" t="s">
        <v>11813</v>
      </c>
      <c r="E539" t="s">
        <v>3633</v>
      </c>
      <c r="F539" t="s">
        <v>11814</v>
      </c>
    </row>
    <row r="540" spans="1:6" x14ac:dyDescent="0.35">
      <c r="A540">
        <v>38029012000111</v>
      </c>
      <c r="B540" t="s">
        <v>6538</v>
      </c>
      <c r="C540" t="s">
        <v>11815</v>
      </c>
      <c r="D540" t="s">
        <v>11816</v>
      </c>
      <c r="E540" t="s">
        <v>6541</v>
      </c>
      <c r="F540" t="s">
        <v>11817</v>
      </c>
    </row>
    <row r="541" spans="1:6" x14ac:dyDescent="0.35">
      <c r="A541">
        <v>44157044000103</v>
      </c>
      <c r="B541" t="s">
        <v>6621</v>
      </c>
      <c r="C541" t="s">
        <v>11818</v>
      </c>
      <c r="D541" t="s">
        <v>11819</v>
      </c>
      <c r="E541" t="s">
        <v>6623</v>
      </c>
      <c r="F541" t="s">
        <v>11820</v>
      </c>
    </row>
    <row r="542" spans="1:6" x14ac:dyDescent="0.35">
      <c r="A542">
        <v>35602471000154</v>
      </c>
      <c r="B542" t="s">
        <v>4686</v>
      </c>
      <c r="C542" t="s">
        <v>11821</v>
      </c>
      <c r="D542" t="s">
        <v>11822</v>
      </c>
      <c r="E542" t="s">
        <v>3659</v>
      </c>
      <c r="F542" t="s">
        <v>11823</v>
      </c>
    </row>
    <row r="543" spans="1:6" x14ac:dyDescent="0.35">
      <c r="A543">
        <v>34793078000122</v>
      </c>
      <c r="B543" t="s">
        <v>554</v>
      </c>
      <c r="C543" t="s">
        <v>11824</v>
      </c>
      <c r="D543" t="s">
        <v>11154</v>
      </c>
      <c r="E543" t="s">
        <v>5906</v>
      </c>
      <c r="F543" t="s">
        <v>11825</v>
      </c>
    </row>
    <row r="544" spans="1:6" x14ac:dyDescent="0.35">
      <c r="A544">
        <v>47756349000111</v>
      </c>
      <c r="B544" t="s">
        <v>4652</v>
      </c>
      <c r="C544" t="s">
        <v>11729</v>
      </c>
      <c r="D544" t="s">
        <v>11730</v>
      </c>
      <c r="E544" t="s">
        <v>4655</v>
      </c>
      <c r="F544" t="s">
        <v>11826</v>
      </c>
    </row>
    <row r="545" spans="1:6" x14ac:dyDescent="0.35">
      <c r="A545">
        <v>35556444000192</v>
      </c>
      <c r="B545" t="s">
        <v>7155</v>
      </c>
      <c r="C545" t="s">
        <v>10676</v>
      </c>
      <c r="D545" t="s">
        <v>10677</v>
      </c>
      <c r="E545" t="s">
        <v>7157</v>
      </c>
      <c r="F545" t="s">
        <v>11827</v>
      </c>
    </row>
    <row r="546" spans="1:6" x14ac:dyDescent="0.35">
      <c r="A546">
        <v>14146491000198</v>
      </c>
      <c r="B546" t="s">
        <v>7263</v>
      </c>
      <c r="C546" t="s">
        <v>11828</v>
      </c>
      <c r="D546" t="s">
        <v>11829</v>
      </c>
      <c r="E546" t="s">
        <v>7264</v>
      </c>
      <c r="F546" t="s">
        <v>11830</v>
      </c>
    </row>
    <row r="547" spans="1:6" x14ac:dyDescent="0.35">
      <c r="A547">
        <v>56992930000123</v>
      </c>
      <c r="E547" t="s">
        <v>6583</v>
      </c>
      <c r="F547" t="s">
        <v>11831</v>
      </c>
    </row>
    <row r="548" spans="1:6" x14ac:dyDescent="0.35">
      <c r="A548">
        <v>21185984000100</v>
      </c>
      <c r="B548" t="s">
        <v>4813</v>
      </c>
      <c r="C548" t="s">
        <v>11832</v>
      </c>
      <c r="D548" t="s">
        <v>11833</v>
      </c>
      <c r="E548" t="s">
        <v>4815</v>
      </c>
      <c r="F548" t="s">
        <v>11834</v>
      </c>
    </row>
    <row r="549" spans="1:6" x14ac:dyDescent="0.35">
      <c r="A549">
        <v>58172632000112</v>
      </c>
      <c r="E549" t="s">
        <v>6709</v>
      </c>
    </row>
    <row r="550" spans="1:6" x14ac:dyDescent="0.35">
      <c r="A550">
        <v>9087523000191</v>
      </c>
      <c r="B550" t="s">
        <v>7197</v>
      </c>
      <c r="C550" t="s">
        <v>11835</v>
      </c>
      <c r="D550" t="s">
        <v>11836</v>
      </c>
      <c r="E550" t="s">
        <v>7198</v>
      </c>
      <c r="F550" t="s">
        <v>11837</v>
      </c>
    </row>
    <row r="551" spans="1:6" x14ac:dyDescent="0.35">
      <c r="A551">
        <v>26549933000126</v>
      </c>
      <c r="B551" t="s">
        <v>7329</v>
      </c>
      <c r="C551" t="s">
        <v>11188</v>
      </c>
      <c r="D551" t="s">
        <v>11189</v>
      </c>
      <c r="E551" t="s">
        <v>7331</v>
      </c>
      <c r="F551" t="s">
        <v>11838</v>
      </c>
    </row>
    <row r="552" spans="1:6" x14ac:dyDescent="0.35">
      <c r="A552">
        <v>39992830000188</v>
      </c>
      <c r="E552" t="s">
        <v>4587</v>
      </c>
      <c r="F552" t="s">
        <v>11839</v>
      </c>
    </row>
    <row r="553" spans="1:6" x14ac:dyDescent="0.35">
      <c r="A553">
        <v>46153324000160</v>
      </c>
      <c r="B553" t="s">
        <v>11840</v>
      </c>
      <c r="C553" t="s">
        <v>11841</v>
      </c>
      <c r="D553" t="s">
        <v>11841</v>
      </c>
      <c r="E553" t="s">
        <v>7345</v>
      </c>
    </row>
    <row r="554" spans="1:6" x14ac:dyDescent="0.35">
      <c r="A554">
        <v>46153324000160</v>
      </c>
      <c r="B554" t="s">
        <v>11840</v>
      </c>
      <c r="C554" t="s">
        <v>11841</v>
      </c>
      <c r="D554" t="s">
        <v>11841</v>
      </c>
      <c r="E554" t="s">
        <v>7350</v>
      </c>
    </row>
    <row r="555" spans="1:6" x14ac:dyDescent="0.35">
      <c r="A555">
        <v>46153324000160</v>
      </c>
      <c r="B555" t="s">
        <v>11840</v>
      </c>
      <c r="C555" t="s">
        <v>11841</v>
      </c>
      <c r="D555" t="s">
        <v>11841</v>
      </c>
      <c r="E555" t="s">
        <v>7348</v>
      </c>
    </row>
    <row r="556" spans="1:6" x14ac:dyDescent="0.35">
      <c r="A556">
        <v>28747733000103</v>
      </c>
      <c r="B556" t="s">
        <v>4878</v>
      </c>
      <c r="C556" t="s">
        <v>10644</v>
      </c>
      <c r="D556" t="s">
        <v>10645</v>
      </c>
      <c r="E556" t="s">
        <v>4880</v>
      </c>
      <c r="F556" t="s">
        <v>11842</v>
      </c>
    </row>
    <row r="557" spans="1:6" x14ac:dyDescent="0.35">
      <c r="A557">
        <v>19418031000195</v>
      </c>
      <c r="B557" t="s">
        <v>485</v>
      </c>
      <c r="C557" t="s">
        <v>10702</v>
      </c>
      <c r="D557" t="s">
        <v>11843</v>
      </c>
      <c r="E557" t="s">
        <v>5383</v>
      </c>
      <c r="F557" t="s">
        <v>11844</v>
      </c>
    </row>
    <row r="558" spans="1:6" x14ac:dyDescent="0.35">
      <c r="A558">
        <v>55577828000107</v>
      </c>
      <c r="B558" t="s">
        <v>5168</v>
      </c>
      <c r="C558" t="s">
        <v>10565</v>
      </c>
      <c r="D558" t="s">
        <v>11845</v>
      </c>
      <c r="E558" t="s">
        <v>5170</v>
      </c>
      <c r="F558" t="s">
        <v>11846</v>
      </c>
    </row>
    <row r="559" spans="1:6" x14ac:dyDescent="0.35">
      <c r="A559">
        <v>56992610000173</v>
      </c>
      <c r="E559" t="s">
        <v>7042</v>
      </c>
    </row>
    <row r="560" spans="1:6" x14ac:dyDescent="0.35">
      <c r="A560">
        <v>35142453000137</v>
      </c>
      <c r="B560" t="s">
        <v>4435</v>
      </c>
      <c r="C560" t="s">
        <v>11847</v>
      </c>
      <c r="D560" t="s">
        <v>11848</v>
      </c>
      <c r="E560" t="s">
        <v>4438</v>
      </c>
      <c r="F560" t="s">
        <v>11849</v>
      </c>
    </row>
    <row r="561" spans="1:6" x14ac:dyDescent="0.35">
      <c r="A561">
        <v>31936857000141</v>
      </c>
      <c r="B561" t="s">
        <v>6848</v>
      </c>
      <c r="C561" t="s">
        <v>10565</v>
      </c>
      <c r="D561" t="s">
        <v>11850</v>
      </c>
      <c r="E561" t="s">
        <v>6849</v>
      </c>
      <c r="F561" t="s">
        <v>11851</v>
      </c>
    </row>
    <row r="562" spans="1:6" x14ac:dyDescent="0.35">
      <c r="A562">
        <v>35956153000191</v>
      </c>
      <c r="B562" t="s">
        <v>5074</v>
      </c>
      <c r="C562" t="s">
        <v>10868</v>
      </c>
      <c r="D562" t="s">
        <v>10869</v>
      </c>
      <c r="E562" t="s">
        <v>5075</v>
      </c>
      <c r="F562" t="s">
        <v>11852</v>
      </c>
    </row>
    <row r="563" spans="1:6" x14ac:dyDescent="0.35">
      <c r="A563">
        <v>48122126000165</v>
      </c>
      <c r="B563" t="s">
        <v>4550</v>
      </c>
      <c r="C563" t="s">
        <v>11853</v>
      </c>
      <c r="D563" t="s">
        <v>11854</v>
      </c>
      <c r="E563" t="s">
        <v>4552</v>
      </c>
      <c r="F563" t="s">
        <v>11855</v>
      </c>
    </row>
    <row r="564" spans="1:6" x14ac:dyDescent="0.35">
      <c r="A564">
        <v>10237480000162</v>
      </c>
      <c r="B564" t="s">
        <v>4672</v>
      </c>
      <c r="C564" t="s">
        <v>11856</v>
      </c>
      <c r="D564" t="s">
        <v>11857</v>
      </c>
      <c r="E564" t="s">
        <v>4674</v>
      </c>
      <c r="F564" t="s">
        <v>11858</v>
      </c>
    </row>
    <row r="565" spans="1:6" x14ac:dyDescent="0.35">
      <c r="A565">
        <v>13615411000133</v>
      </c>
      <c r="B565" t="s">
        <v>5006</v>
      </c>
      <c r="C565" t="s">
        <v>10813</v>
      </c>
      <c r="D565" t="s">
        <v>10814</v>
      </c>
      <c r="E565" t="s">
        <v>5008</v>
      </c>
      <c r="F565" t="s">
        <v>11859</v>
      </c>
    </row>
    <row r="566" spans="1:6" x14ac:dyDescent="0.35">
      <c r="A566">
        <v>30830162000118</v>
      </c>
      <c r="B566" t="s">
        <v>671</v>
      </c>
      <c r="C566" t="s">
        <v>11860</v>
      </c>
      <c r="D566" t="s">
        <v>11861</v>
      </c>
      <c r="E566" t="s">
        <v>6918</v>
      </c>
      <c r="F566" t="s">
        <v>11862</v>
      </c>
    </row>
    <row r="567" spans="1:6" x14ac:dyDescent="0.35">
      <c r="A567">
        <v>22963439000152</v>
      </c>
      <c r="B567" t="s">
        <v>6875</v>
      </c>
      <c r="C567" t="s">
        <v>11863</v>
      </c>
      <c r="D567" t="s">
        <v>2066</v>
      </c>
      <c r="E567" t="s">
        <v>6876</v>
      </c>
      <c r="F567" t="s">
        <v>11864</v>
      </c>
    </row>
    <row r="568" spans="1:6" x14ac:dyDescent="0.35">
      <c r="A568">
        <v>38077221000130</v>
      </c>
      <c r="B568" t="s">
        <v>7145</v>
      </c>
      <c r="C568" t="s">
        <v>11865</v>
      </c>
      <c r="D568" t="s">
        <v>11866</v>
      </c>
      <c r="E568" t="s">
        <v>7146</v>
      </c>
      <c r="F568" t="s">
        <v>11867</v>
      </c>
    </row>
    <row r="569" spans="1:6" x14ac:dyDescent="0.35">
      <c r="A569">
        <v>43985508000107</v>
      </c>
      <c r="B569" t="s">
        <v>3604</v>
      </c>
      <c r="C569" t="s">
        <v>11362</v>
      </c>
      <c r="D569" t="s">
        <v>11363</v>
      </c>
      <c r="E569" t="s">
        <v>7102</v>
      </c>
      <c r="F569" t="s">
        <v>11868</v>
      </c>
    </row>
    <row r="570" spans="1:6" x14ac:dyDescent="0.35">
      <c r="A570">
        <v>34462109000162</v>
      </c>
      <c r="B570" t="s">
        <v>5053</v>
      </c>
      <c r="C570" t="s">
        <v>11869</v>
      </c>
      <c r="D570" t="s">
        <v>11870</v>
      </c>
      <c r="E570" t="s">
        <v>5055</v>
      </c>
      <c r="F570" t="s">
        <v>11871</v>
      </c>
    </row>
    <row r="571" spans="1:6" x14ac:dyDescent="0.35">
      <c r="A571">
        <v>36318544000143</v>
      </c>
      <c r="B571" t="s">
        <v>5137</v>
      </c>
      <c r="C571" t="s">
        <v>11872</v>
      </c>
      <c r="D571" t="s">
        <v>11873</v>
      </c>
      <c r="E571" t="s">
        <v>5139</v>
      </c>
      <c r="F571" t="s">
        <v>11874</v>
      </c>
    </row>
    <row r="572" spans="1:6" x14ac:dyDescent="0.35">
      <c r="A572">
        <v>46331231000189</v>
      </c>
      <c r="B572" t="s">
        <v>6668</v>
      </c>
      <c r="C572" t="s">
        <v>11875</v>
      </c>
      <c r="D572" t="s">
        <v>11876</v>
      </c>
      <c r="E572" t="s">
        <v>6671</v>
      </c>
      <c r="F572" t="s">
        <v>11877</v>
      </c>
    </row>
    <row r="573" spans="1:6" x14ac:dyDescent="0.35">
      <c r="A573">
        <v>11228311000129</v>
      </c>
      <c r="B573" t="s">
        <v>5483</v>
      </c>
      <c r="C573" t="s">
        <v>11878</v>
      </c>
      <c r="D573" t="s">
        <v>11029</v>
      </c>
      <c r="E573" t="s">
        <v>5485</v>
      </c>
      <c r="F573" t="s">
        <v>11879</v>
      </c>
    </row>
    <row r="574" spans="1:6" x14ac:dyDescent="0.35">
      <c r="A574">
        <v>41409761000189</v>
      </c>
      <c r="E574" t="s">
        <v>3634</v>
      </c>
      <c r="F574" t="s">
        <v>11880</v>
      </c>
    </row>
    <row r="575" spans="1:6" x14ac:dyDescent="0.35">
      <c r="A575">
        <v>34109809000178</v>
      </c>
      <c r="B575" t="s">
        <v>4933</v>
      </c>
      <c r="C575" t="s">
        <v>11881</v>
      </c>
      <c r="D575" t="s">
        <v>11882</v>
      </c>
      <c r="E575" t="s">
        <v>4936</v>
      </c>
      <c r="F575" t="s">
        <v>11883</v>
      </c>
    </row>
    <row r="576" spans="1:6" x14ac:dyDescent="0.35">
      <c r="A576">
        <v>6866051000187</v>
      </c>
      <c r="B576" t="s">
        <v>6763</v>
      </c>
      <c r="C576" t="s">
        <v>11884</v>
      </c>
      <c r="D576" t="s">
        <v>11885</v>
      </c>
      <c r="E576" t="s">
        <v>6764</v>
      </c>
      <c r="F576" t="s">
        <v>11886</v>
      </c>
    </row>
    <row r="577" spans="1:6" x14ac:dyDescent="0.35">
      <c r="A577">
        <v>42260903000151</v>
      </c>
      <c r="B577" t="s">
        <v>6360</v>
      </c>
      <c r="C577" t="s">
        <v>11887</v>
      </c>
      <c r="D577" t="s">
        <v>11888</v>
      </c>
      <c r="E577" t="s">
        <v>6362</v>
      </c>
      <c r="F577" t="s">
        <v>11889</v>
      </c>
    </row>
    <row r="578" spans="1:6" x14ac:dyDescent="0.35">
      <c r="A578">
        <v>34431610000161</v>
      </c>
      <c r="B578" t="s">
        <v>6381</v>
      </c>
      <c r="C578" t="s">
        <v>11890</v>
      </c>
      <c r="D578" t="s">
        <v>11891</v>
      </c>
      <c r="E578" t="s">
        <v>3656</v>
      </c>
      <c r="F578" t="s">
        <v>11892</v>
      </c>
    </row>
    <row r="579" spans="1:6" x14ac:dyDescent="0.35">
      <c r="A579">
        <v>47046855000117</v>
      </c>
      <c r="B579" t="s">
        <v>5762</v>
      </c>
      <c r="C579" t="s">
        <v>11893</v>
      </c>
      <c r="D579" t="s">
        <v>11894</v>
      </c>
      <c r="E579" t="s">
        <v>5765</v>
      </c>
      <c r="F579" t="s">
        <v>11895</v>
      </c>
    </row>
    <row r="580" spans="1:6" x14ac:dyDescent="0.35">
      <c r="A580">
        <v>28947266000165</v>
      </c>
      <c r="B580" t="s">
        <v>4571</v>
      </c>
      <c r="C580" t="s">
        <v>10919</v>
      </c>
      <c r="D580" t="s">
        <v>10920</v>
      </c>
      <c r="E580" t="s">
        <v>4573</v>
      </c>
      <c r="F580" t="s">
        <v>11896</v>
      </c>
    </row>
    <row r="581" spans="1:6" x14ac:dyDescent="0.35">
      <c r="A581">
        <v>36352690000195</v>
      </c>
      <c r="B581" t="s">
        <v>5475</v>
      </c>
      <c r="C581" t="s">
        <v>11897</v>
      </c>
      <c r="D581" t="s">
        <v>11029</v>
      </c>
      <c r="E581" t="s">
        <v>5477</v>
      </c>
      <c r="F581" t="s">
        <v>11898</v>
      </c>
    </row>
    <row r="582" spans="1:6" x14ac:dyDescent="0.35">
      <c r="A582">
        <v>11447124000136</v>
      </c>
      <c r="B582" t="s">
        <v>6473</v>
      </c>
      <c r="C582" t="s">
        <v>11899</v>
      </c>
      <c r="D582" t="s">
        <v>10800</v>
      </c>
      <c r="E582" t="s">
        <v>6474</v>
      </c>
      <c r="F582" t="s">
        <v>11900</v>
      </c>
    </row>
    <row r="583" spans="1:6" x14ac:dyDescent="0.35">
      <c r="A583">
        <v>39317019000100</v>
      </c>
      <c r="B583" t="s">
        <v>5202</v>
      </c>
      <c r="C583" t="s">
        <v>11901</v>
      </c>
      <c r="D583" t="s">
        <v>11902</v>
      </c>
      <c r="E583" t="s">
        <v>5206</v>
      </c>
      <c r="F583" t="s">
        <v>11903</v>
      </c>
    </row>
    <row r="584" spans="1:6" x14ac:dyDescent="0.35">
      <c r="A584">
        <v>55763285000104</v>
      </c>
      <c r="B584" t="s">
        <v>6662</v>
      </c>
      <c r="C584" t="s">
        <v>10562</v>
      </c>
      <c r="D584" t="s">
        <v>11904</v>
      </c>
      <c r="E584" t="s">
        <v>6663</v>
      </c>
      <c r="F584" t="s">
        <v>11905</v>
      </c>
    </row>
    <row r="585" spans="1:6" x14ac:dyDescent="0.35">
      <c r="A585">
        <v>7279657000189</v>
      </c>
      <c r="B585" t="s">
        <v>4454</v>
      </c>
      <c r="C585" t="s">
        <v>11906</v>
      </c>
      <c r="D585" t="s">
        <v>11345</v>
      </c>
      <c r="E585" t="s">
        <v>4456</v>
      </c>
      <c r="F585" t="s">
        <v>11907</v>
      </c>
    </row>
    <row r="586" spans="1:6" x14ac:dyDescent="0.35">
      <c r="A586">
        <v>43120902000174</v>
      </c>
      <c r="B586" t="s">
        <v>11908</v>
      </c>
      <c r="C586" t="s">
        <v>11909</v>
      </c>
      <c r="D586" t="s">
        <v>11909</v>
      </c>
      <c r="E586" t="s">
        <v>6248</v>
      </c>
    </row>
    <row r="587" spans="1:6" x14ac:dyDescent="0.35">
      <c r="A587">
        <v>43120902000174</v>
      </c>
      <c r="B587" t="s">
        <v>11908</v>
      </c>
      <c r="C587" t="s">
        <v>11909</v>
      </c>
      <c r="D587" t="s">
        <v>11909</v>
      </c>
      <c r="E587" t="s">
        <v>6251</v>
      </c>
    </row>
    <row r="588" spans="1:6" x14ac:dyDescent="0.35">
      <c r="A588">
        <v>38027135000113</v>
      </c>
      <c r="B588" t="s">
        <v>6878</v>
      </c>
      <c r="C588" t="s">
        <v>10565</v>
      </c>
      <c r="D588" t="s">
        <v>11910</v>
      </c>
      <c r="E588" t="s">
        <v>6879</v>
      </c>
      <c r="F588" t="s">
        <v>11911</v>
      </c>
    </row>
    <row r="589" spans="1:6" x14ac:dyDescent="0.35">
      <c r="A589">
        <v>54237051000160</v>
      </c>
      <c r="B589" t="s">
        <v>5466</v>
      </c>
      <c r="C589" t="s">
        <v>11912</v>
      </c>
      <c r="D589" t="s">
        <v>11913</v>
      </c>
      <c r="E589" t="s">
        <v>5468</v>
      </c>
      <c r="F589" t="s">
        <v>11914</v>
      </c>
    </row>
    <row r="590" spans="1:6" x14ac:dyDescent="0.35">
      <c r="A590">
        <v>26218614000138</v>
      </c>
      <c r="B590" t="s">
        <v>561</v>
      </c>
      <c r="C590" t="s">
        <v>11915</v>
      </c>
      <c r="D590" t="s">
        <v>11916</v>
      </c>
      <c r="E590" t="s">
        <v>5934</v>
      </c>
      <c r="F590" t="s">
        <v>11917</v>
      </c>
    </row>
    <row r="591" spans="1:6" x14ac:dyDescent="0.35">
      <c r="A591">
        <v>601692000123</v>
      </c>
      <c r="B591" t="s">
        <v>5146</v>
      </c>
      <c r="C591" t="s">
        <v>11918</v>
      </c>
      <c r="D591" t="s">
        <v>11919</v>
      </c>
      <c r="E591" t="s">
        <v>5149</v>
      </c>
      <c r="F591" t="s">
        <v>11920</v>
      </c>
    </row>
    <row r="592" spans="1:6" x14ac:dyDescent="0.35">
      <c r="A592">
        <v>11451917000129</v>
      </c>
      <c r="B592" t="s">
        <v>3646</v>
      </c>
      <c r="C592" t="s">
        <v>11921</v>
      </c>
      <c r="D592" t="s">
        <v>11922</v>
      </c>
      <c r="E592" t="s">
        <v>6261</v>
      </c>
      <c r="F592" t="s">
        <v>11923</v>
      </c>
    </row>
    <row r="593" spans="1:6" x14ac:dyDescent="0.35">
      <c r="A593">
        <v>31204199000101</v>
      </c>
      <c r="B593" t="s">
        <v>6851</v>
      </c>
      <c r="C593" t="s">
        <v>11924</v>
      </c>
      <c r="D593" t="s">
        <v>11925</v>
      </c>
      <c r="E593" t="s">
        <v>6852</v>
      </c>
      <c r="F593" t="s">
        <v>11926</v>
      </c>
    </row>
    <row r="594" spans="1:6" x14ac:dyDescent="0.35">
      <c r="A594">
        <v>31923761000149</v>
      </c>
      <c r="B594" t="s">
        <v>5604</v>
      </c>
      <c r="C594" t="s">
        <v>11927</v>
      </c>
      <c r="D594" t="s">
        <v>11928</v>
      </c>
      <c r="E594" t="s">
        <v>5605</v>
      </c>
      <c r="F594" t="s">
        <v>11929</v>
      </c>
    </row>
    <row r="595" spans="1:6" x14ac:dyDescent="0.35">
      <c r="A595">
        <v>22003930000131</v>
      </c>
      <c r="B595" t="s">
        <v>7235</v>
      </c>
      <c r="C595" t="s">
        <v>11930</v>
      </c>
      <c r="D595" t="s">
        <v>11931</v>
      </c>
      <c r="E595" t="s">
        <v>7236</v>
      </c>
      <c r="F595" t="s">
        <v>11932</v>
      </c>
    </row>
    <row r="596" spans="1:6" x14ac:dyDescent="0.35">
      <c r="A596">
        <v>34370777000160</v>
      </c>
      <c r="B596" t="s">
        <v>4447</v>
      </c>
      <c r="C596" t="s">
        <v>11933</v>
      </c>
      <c r="D596" t="s">
        <v>11934</v>
      </c>
      <c r="E596" t="s">
        <v>4452</v>
      </c>
      <c r="F596" t="s">
        <v>11935</v>
      </c>
    </row>
    <row r="597" spans="1:6" x14ac:dyDescent="0.35">
      <c r="A597">
        <v>29587389000103</v>
      </c>
      <c r="B597" t="s">
        <v>5518</v>
      </c>
      <c r="C597" t="s">
        <v>11936</v>
      </c>
      <c r="D597" t="s">
        <v>11936</v>
      </c>
      <c r="E597" t="s">
        <v>5520</v>
      </c>
      <c r="F597" t="s">
        <v>11937</v>
      </c>
    </row>
    <row r="598" spans="1:6" x14ac:dyDescent="0.35">
      <c r="A598">
        <v>37487547000173</v>
      </c>
      <c r="B598" t="s">
        <v>432</v>
      </c>
      <c r="C598" t="s">
        <v>10774</v>
      </c>
      <c r="D598" t="s">
        <v>10775</v>
      </c>
      <c r="E598" t="s">
        <v>5122</v>
      </c>
      <c r="F598" t="s">
        <v>11938</v>
      </c>
    </row>
    <row r="599" spans="1:6" x14ac:dyDescent="0.35">
      <c r="A599">
        <v>22681798000117</v>
      </c>
      <c r="B599" t="s">
        <v>4506</v>
      </c>
      <c r="C599" t="s">
        <v>11939</v>
      </c>
      <c r="D599" t="s">
        <v>11940</v>
      </c>
      <c r="E599" t="s">
        <v>3616</v>
      </c>
      <c r="F599" t="s">
        <v>11941</v>
      </c>
    </row>
    <row r="600" spans="1:6" x14ac:dyDescent="0.35">
      <c r="A600">
        <v>53095152000181</v>
      </c>
      <c r="B600" t="s">
        <v>7301</v>
      </c>
      <c r="C600" t="s">
        <v>11188</v>
      </c>
      <c r="D600" t="s">
        <v>11189</v>
      </c>
      <c r="E600" t="s">
        <v>7302</v>
      </c>
      <c r="F600" t="s">
        <v>11942</v>
      </c>
    </row>
    <row r="601" spans="1:6" x14ac:dyDescent="0.35">
      <c r="A601">
        <v>54886474000101</v>
      </c>
      <c r="B601" t="s">
        <v>4740</v>
      </c>
      <c r="C601" t="s">
        <v>11943</v>
      </c>
      <c r="D601" t="s">
        <v>11944</v>
      </c>
      <c r="E601" t="s">
        <v>4742</v>
      </c>
      <c r="F601" t="s">
        <v>11945</v>
      </c>
    </row>
    <row r="602" spans="1:6" x14ac:dyDescent="0.35">
      <c r="A602">
        <v>32862354000131</v>
      </c>
      <c r="B602" t="s">
        <v>4871</v>
      </c>
      <c r="C602" t="s">
        <v>10644</v>
      </c>
      <c r="D602" t="s">
        <v>10645</v>
      </c>
      <c r="E602" t="s">
        <v>4873</v>
      </c>
      <c r="F602" t="s">
        <v>11946</v>
      </c>
    </row>
    <row r="603" spans="1:6" x14ac:dyDescent="0.35">
      <c r="A603">
        <v>54026669000181</v>
      </c>
      <c r="B603" t="s">
        <v>6923</v>
      </c>
      <c r="C603" t="s">
        <v>11947</v>
      </c>
      <c r="D603" t="s">
        <v>11948</v>
      </c>
      <c r="E603" t="s">
        <v>6925</v>
      </c>
      <c r="F603" t="s">
        <v>11949</v>
      </c>
    </row>
    <row r="604" spans="1:6" x14ac:dyDescent="0.35">
      <c r="A604">
        <v>22759995000101</v>
      </c>
      <c r="B604" t="s">
        <v>6647</v>
      </c>
      <c r="C604" t="s">
        <v>10562</v>
      </c>
      <c r="D604" t="s">
        <v>11950</v>
      </c>
      <c r="E604" t="s">
        <v>3610</v>
      </c>
      <c r="F604" t="s">
        <v>11951</v>
      </c>
    </row>
    <row r="605" spans="1:6" x14ac:dyDescent="0.35">
      <c r="A605">
        <v>58893662000118</v>
      </c>
      <c r="B605" t="s">
        <v>5531</v>
      </c>
      <c r="C605" t="s">
        <v>11952</v>
      </c>
      <c r="D605" t="s">
        <v>11953</v>
      </c>
      <c r="E605" t="s">
        <v>5532</v>
      </c>
      <c r="F605" t="s">
        <v>11954</v>
      </c>
    </row>
    <row r="606" spans="1:6" x14ac:dyDescent="0.35">
      <c r="A606">
        <v>43120902000174</v>
      </c>
      <c r="B606" t="s">
        <v>11908</v>
      </c>
      <c r="C606" t="s">
        <v>11909</v>
      </c>
      <c r="D606" t="s">
        <v>11909</v>
      </c>
      <c r="E606" t="s">
        <v>6248</v>
      </c>
    </row>
    <row r="607" spans="1:6" x14ac:dyDescent="0.35">
      <c r="A607">
        <v>43120902000174</v>
      </c>
      <c r="B607" t="s">
        <v>11908</v>
      </c>
      <c r="C607" t="s">
        <v>11909</v>
      </c>
      <c r="D607" t="s">
        <v>11909</v>
      </c>
      <c r="E607" t="s">
        <v>6251</v>
      </c>
    </row>
    <row r="608" spans="1:6" x14ac:dyDescent="0.35">
      <c r="A608">
        <v>38452175000102</v>
      </c>
      <c r="B608" t="s">
        <v>155</v>
      </c>
      <c r="C608" t="s">
        <v>11955</v>
      </c>
      <c r="D608" t="s">
        <v>11956</v>
      </c>
      <c r="E608" t="s">
        <v>4359</v>
      </c>
      <c r="F608" t="s">
        <v>11957</v>
      </c>
    </row>
    <row r="609" spans="1:6" x14ac:dyDescent="0.35">
      <c r="A609">
        <v>45089490000182</v>
      </c>
      <c r="B609" t="s">
        <v>6515</v>
      </c>
      <c r="C609" t="s">
        <v>11958</v>
      </c>
      <c r="D609" t="s">
        <v>11959</v>
      </c>
      <c r="E609" t="s">
        <v>6516</v>
      </c>
      <c r="F609" t="s">
        <v>11960</v>
      </c>
    </row>
    <row r="610" spans="1:6" x14ac:dyDescent="0.35">
      <c r="A610">
        <v>47936719000100</v>
      </c>
      <c r="B610" t="s">
        <v>5037</v>
      </c>
      <c r="C610" t="s">
        <v>11961</v>
      </c>
      <c r="D610" t="s">
        <v>11962</v>
      </c>
      <c r="E610" t="s">
        <v>5040</v>
      </c>
      <c r="F610" t="s">
        <v>11963</v>
      </c>
    </row>
    <row r="611" spans="1:6" x14ac:dyDescent="0.35">
      <c r="A611">
        <v>20458815000126</v>
      </c>
      <c r="E611" t="s">
        <v>4411</v>
      </c>
      <c r="F611" t="s">
        <v>11964</v>
      </c>
    </row>
    <row r="612" spans="1:6" x14ac:dyDescent="0.35">
      <c r="A612">
        <v>45126795000117</v>
      </c>
      <c r="E612" t="s">
        <v>6738</v>
      </c>
      <c r="F612" t="s">
        <v>11965</v>
      </c>
    </row>
    <row r="613" spans="1:6" x14ac:dyDescent="0.35">
      <c r="A613">
        <v>36327569000103</v>
      </c>
      <c r="E613" t="s">
        <v>5184</v>
      </c>
      <c r="F613" t="s">
        <v>11966</v>
      </c>
    </row>
    <row r="614" spans="1:6" x14ac:dyDescent="0.35">
      <c r="A614">
        <v>45829737000150</v>
      </c>
      <c r="B614" t="s">
        <v>6116</v>
      </c>
      <c r="C614" t="s">
        <v>11967</v>
      </c>
      <c r="D614" t="s">
        <v>11968</v>
      </c>
      <c r="E614" t="s">
        <v>6117</v>
      </c>
      <c r="F614" t="s">
        <v>11969</v>
      </c>
    </row>
    <row r="615" spans="1:6" x14ac:dyDescent="0.35">
      <c r="A615">
        <v>28911598000190</v>
      </c>
      <c r="E615" t="s">
        <v>3675</v>
      </c>
      <c r="F615" t="s">
        <v>11970</v>
      </c>
    </row>
    <row r="616" spans="1:6" x14ac:dyDescent="0.35">
      <c r="A616">
        <v>34508815000106</v>
      </c>
      <c r="E616" t="s">
        <v>6258</v>
      </c>
      <c r="F616" t="s">
        <v>11971</v>
      </c>
    </row>
    <row r="617" spans="1:6" x14ac:dyDescent="0.35">
      <c r="A617">
        <v>45338646000111</v>
      </c>
      <c r="B617" t="s">
        <v>4256</v>
      </c>
      <c r="C617" t="s">
        <v>11972</v>
      </c>
      <c r="D617" t="s">
        <v>11973</v>
      </c>
      <c r="E617" t="s">
        <v>4422</v>
      </c>
    </row>
    <row r="618" spans="1:6" x14ac:dyDescent="0.35">
      <c r="A618">
        <v>43741195000133</v>
      </c>
      <c r="B618" t="s">
        <v>5780</v>
      </c>
      <c r="C618" t="s">
        <v>11974</v>
      </c>
      <c r="D618" t="s">
        <v>11975</v>
      </c>
      <c r="E618" t="s">
        <v>5781</v>
      </c>
      <c r="F618" t="s">
        <v>11976</v>
      </c>
    </row>
    <row r="619" spans="1:6" x14ac:dyDescent="0.35">
      <c r="A619">
        <v>7539298000151</v>
      </c>
      <c r="E619" t="s">
        <v>4864</v>
      </c>
      <c r="F619" t="s">
        <v>11977</v>
      </c>
    </row>
    <row r="620" spans="1:6" x14ac:dyDescent="0.35">
      <c r="A620">
        <v>27546601000150</v>
      </c>
      <c r="E620" t="s">
        <v>7376</v>
      </c>
      <c r="F620" t="s">
        <v>11978</v>
      </c>
    </row>
    <row r="621" spans="1:6" x14ac:dyDescent="0.35">
      <c r="A621">
        <v>42287819000121</v>
      </c>
      <c r="E621" t="s">
        <v>5704</v>
      </c>
      <c r="F621" t="s">
        <v>11979</v>
      </c>
    </row>
    <row r="622" spans="1:6" x14ac:dyDescent="0.35">
      <c r="A622">
        <v>59482549000102</v>
      </c>
      <c r="E622" t="s">
        <v>4496</v>
      </c>
    </row>
    <row r="623" spans="1:6" x14ac:dyDescent="0.35">
      <c r="A623">
        <v>30338831000139</v>
      </c>
      <c r="E623" t="s">
        <v>7393</v>
      </c>
    </row>
    <row r="624" spans="1:6" x14ac:dyDescent="0.35">
      <c r="A624">
        <v>947958000194</v>
      </c>
      <c r="B624" t="s">
        <v>6083</v>
      </c>
      <c r="C624" t="s">
        <v>10938</v>
      </c>
      <c r="D624" t="s">
        <v>10939</v>
      </c>
      <c r="E624" t="s">
        <v>6084</v>
      </c>
      <c r="F624" t="s">
        <v>11980</v>
      </c>
    </row>
    <row r="625" spans="1:6" x14ac:dyDescent="0.35">
      <c r="A625">
        <v>14806166000104</v>
      </c>
      <c r="E625" t="s">
        <v>5974</v>
      </c>
      <c r="F625" t="s">
        <v>11981</v>
      </c>
    </row>
    <row r="626" spans="1:6" x14ac:dyDescent="0.35">
      <c r="A626">
        <v>55219936000108</v>
      </c>
      <c r="E626" t="s">
        <v>4906</v>
      </c>
    </row>
    <row r="627" spans="1:6" x14ac:dyDescent="0.35">
      <c r="A627">
        <v>55219936000108</v>
      </c>
      <c r="E627" t="s">
        <v>4909</v>
      </c>
    </row>
    <row r="628" spans="1:6" x14ac:dyDescent="0.35">
      <c r="A628">
        <v>39774403000123</v>
      </c>
      <c r="B628" t="s">
        <v>11982</v>
      </c>
      <c r="C628" t="s">
        <v>11983</v>
      </c>
      <c r="D628" t="s">
        <v>11983</v>
      </c>
      <c r="E628" t="s">
        <v>5895</v>
      </c>
    </row>
    <row r="629" spans="1:6" x14ac:dyDescent="0.35">
      <c r="A629">
        <v>33361831000148</v>
      </c>
      <c r="E629" t="s">
        <v>4899</v>
      </c>
      <c r="F629" t="s">
        <v>11984</v>
      </c>
    </row>
    <row r="630" spans="1:6" x14ac:dyDescent="0.35">
      <c r="A630">
        <v>49916958000116</v>
      </c>
      <c r="B630" t="s">
        <v>5777</v>
      </c>
      <c r="C630" t="s">
        <v>11985</v>
      </c>
      <c r="D630" t="s">
        <v>11986</v>
      </c>
      <c r="E630" t="s">
        <v>5778</v>
      </c>
      <c r="F630" t="s">
        <v>11987</v>
      </c>
    </row>
    <row r="631" spans="1:6" x14ac:dyDescent="0.35">
      <c r="A631">
        <v>15174629000125</v>
      </c>
      <c r="E631" t="s">
        <v>5392</v>
      </c>
      <c r="F631" t="s">
        <v>11988</v>
      </c>
    </row>
    <row r="632" spans="1:6" x14ac:dyDescent="0.35">
      <c r="A632">
        <v>52357468000131</v>
      </c>
      <c r="B632" t="s">
        <v>4201</v>
      </c>
      <c r="C632" t="s">
        <v>11989</v>
      </c>
      <c r="D632" t="s">
        <v>11990</v>
      </c>
      <c r="E632" t="s">
        <v>7407</v>
      </c>
    </row>
    <row r="633" spans="1:6" x14ac:dyDescent="0.35">
      <c r="A633">
        <v>58429506000109</v>
      </c>
      <c r="E633" t="s">
        <v>6281</v>
      </c>
    </row>
    <row r="634" spans="1:6" x14ac:dyDescent="0.35">
      <c r="A634">
        <v>23186344000132</v>
      </c>
      <c r="E634" t="s">
        <v>4704</v>
      </c>
      <c r="F634" t="s">
        <v>11991</v>
      </c>
    </row>
    <row r="635" spans="1:6" x14ac:dyDescent="0.35">
      <c r="A635">
        <v>18993924000100</v>
      </c>
      <c r="E635" t="s">
        <v>7324</v>
      </c>
      <c r="F635" t="s">
        <v>11992</v>
      </c>
    </row>
    <row r="636" spans="1:6" x14ac:dyDescent="0.35">
      <c r="A636">
        <v>39960120000176</v>
      </c>
      <c r="E636" t="s">
        <v>5018</v>
      </c>
      <c r="F636" t="s">
        <v>11993</v>
      </c>
    </row>
    <row r="637" spans="1:6" x14ac:dyDescent="0.35">
      <c r="A637">
        <v>12809201000113</v>
      </c>
      <c r="E637" t="s">
        <v>6420</v>
      </c>
      <c r="F637" t="s">
        <v>11994</v>
      </c>
    </row>
    <row r="638" spans="1:6" x14ac:dyDescent="0.35">
      <c r="A638">
        <v>33378392000186</v>
      </c>
      <c r="E638" t="s">
        <v>5608</v>
      </c>
      <c r="F638" t="s">
        <v>11995</v>
      </c>
    </row>
    <row r="639" spans="1:6" x14ac:dyDescent="0.35">
      <c r="A639">
        <v>38049303000171</v>
      </c>
      <c r="B639" t="s">
        <v>5873</v>
      </c>
      <c r="C639" t="s">
        <v>11996</v>
      </c>
      <c r="D639" t="s">
        <v>11997</v>
      </c>
      <c r="E639" t="s">
        <v>5875</v>
      </c>
      <c r="F639" t="s">
        <v>11998</v>
      </c>
    </row>
    <row r="640" spans="1:6" x14ac:dyDescent="0.35">
      <c r="A640">
        <v>35717650000137</v>
      </c>
      <c r="E640" t="s">
        <v>3658</v>
      </c>
      <c r="F640" t="s">
        <v>11999</v>
      </c>
    </row>
    <row r="641" spans="1:6" x14ac:dyDescent="0.35">
      <c r="A641">
        <v>35377390000106</v>
      </c>
      <c r="E641" t="s">
        <v>7208</v>
      </c>
      <c r="F641" t="s">
        <v>12000</v>
      </c>
    </row>
    <row r="642" spans="1:6" x14ac:dyDescent="0.35">
      <c r="A642">
        <v>57286949000117</v>
      </c>
      <c r="E642" t="s">
        <v>6234</v>
      </c>
    </row>
    <row r="643" spans="1:6" x14ac:dyDescent="0.35">
      <c r="A643">
        <v>57286949000117</v>
      </c>
      <c r="E643" t="s">
        <v>6237</v>
      </c>
    </row>
    <row r="644" spans="1:6" x14ac:dyDescent="0.35">
      <c r="A644">
        <v>31506482000180</v>
      </c>
      <c r="E644" t="s">
        <v>3647</v>
      </c>
      <c r="F644" t="s">
        <v>12001</v>
      </c>
    </row>
    <row r="645" spans="1:6" x14ac:dyDescent="0.35">
      <c r="A645">
        <v>50180894000117</v>
      </c>
      <c r="B645" t="s">
        <v>6957</v>
      </c>
      <c r="C645" t="s">
        <v>12002</v>
      </c>
      <c r="D645" t="s">
        <v>12003</v>
      </c>
      <c r="E645" t="s">
        <v>6958</v>
      </c>
      <c r="F645" t="s">
        <v>12004</v>
      </c>
    </row>
    <row r="646" spans="1:6" x14ac:dyDescent="0.35">
      <c r="A646">
        <v>33361657000133</v>
      </c>
      <c r="E646" t="s">
        <v>4902</v>
      </c>
      <c r="F646" t="s">
        <v>12005</v>
      </c>
    </row>
    <row r="647" spans="1:6" x14ac:dyDescent="0.35">
      <c r="A647">
        <v>51665327000113</v>
      </c>
      <c r="B647" t="s">
        <v>4523</v>
      </c>
      <c r="C647" t="s">
        <v>12006</v>
      </c>
      <c r="D647" t="s">
        <v>12007</v>
      </c>
      <c r="E647" t="s">
        <v>4525</v>
      </c>
      <c r="F647" t="s">
        <v>12008</v>
      </c>
    </row>
    <row r="648" spans="1:6" x14ac:dyDescent="0.35">
      <c r="A648">
        <v>41687480000198</v>
      </c>
      <c r="E648" t="s">
        <v>7299</v>
      </c>
    </row>
    <row r="649" spans="1:6" x14ac:dyDescent="0.35">
      <c r="A649">
        <v>44625657000110</v>
      </c>
      <c r="B649" t="s">
        <v>4283</v>
      </c>
      <c r="C649" t="s">
        <v>12009</v>
      </c>
      <c r="D649" t="s">
        <v>12010</v>
      </c>
      <c r="E649" t="s">
        <v>6704</v>
      </c>
      <c r="F649" t="s">
        <v>12011</v>
      </c>
    </row>
    <row r="650" spans="1:6" x14ac:dyDescent="0.35">
      <c r="A650">
        <v>46153324000160</v>
      </c>
      <c r="B650" t="s">
        <v>11840</v>
      </c>
      <c r="C650" t="s">
        <v>11841</v>
      </c>
      <c r="D650" t="s">
        <v>11841</v>
      </c>
      <c r="E650" t="s">
        <v>7345</v>
      </c>
    </row>
    <row r="651" spans="1:6" x14ac:dyDescent="0.35">
      <c r="A651">
        <v>46153324000160</v>
      </c>
      <c r="B651" t="s">
        <v>11840</v>
      </c>
      <c r="C651" t="s">
        <v>11841</v>
      </c>
      <c r="D651" t="s">
        <v>11841</v>
      </c>
      <c r="E651" t="s">
        <v>7350</v>
      </c>
    </row>
    <row r="652" spans="1:6" x14ac:dyDescent="0.35">
      <c r="A652">
        <v>46153324000160</v>
      </c>
      <c r="B652" t="s">
        <v>11840</v>
      </c>
      <c r="C652" t="s">
        <v>11841</v>
      </c>
      <c r="D652" t="s">
        <v>11841</v>
      </c>
      <c r="E652" t="s">
        <v>7348</v>
      </c>
    </row>
    <row r="653" spans="1:6" x14ac:dyDescent="0.35">
      <c r="A653">
        <v>7672392000184</v>
      </c>
      <c r="E653" t="s">
        <v>7178</v>
      </c>
      <c r="F653" t="s">
        <v>12012</v>
      </c>
    </row>
    <row r="654" spans="1:6" x14ac:dyDescent="0.35">
      <c r="A654">
        <v>42922205000174</v>
      </c>
      <c r="E654" t="s">
        <v>6720</v>
      </c>
      <c r="F654" t="s">
        <v>12013</v>
      </c>
    </row>
    <row r="655" spans="1:6" x14ac:dyDescent="0.35">
      <c r="A655">
        <v>51575078000175</v>
      </c>
      <c r="B655" t="s">
        <v>6106</v>
      </c>
      <c r="C655" t="s">
        <v>12014</v>
      </c>
      <c r="D655" t="s">
        <v>12015</v>
      </c>
      <c r="E655" t="s">
        <v>6108</v>
      </c>
      <c r="F655" t="s">
        <v>12016</v>
      </c>
    </row>
    <row r="656" spans="1:6" x14ac:dyDescent="0.35">
      <c r="A656">
        <v>26261488000102</v>
      </c>
      <c r="E656" t="s">
        <v>6921</v>
      </c>
      <c r="F656" t="s">
        <v>12017</v>
      </c>
    </row>
    <row r="657" spans="1:6" x14ac:dyDescent="0.35">
      <c r="A657">
        <v>13083227000190</v>
      </c>
      <c r="E657" t="s">
        <v>4708</v>
      </c>
      <c r="F657" t="s">
        <v>12018</v>
      </c>
    </row>
    <row r="658" spans="1:6" x14ac:dyDescent="0.35">
      <c r="A658">
        <v>56958829000156</v>
      </c>
      <c r="B658" t="s">
        <v>5900</v>
      </c>
      <c r="C658" t="s">
        <v>12019</v>
      </c>
      <c r="D658" t="s">
        <v>12020</v>
      </c>
      <c r="E658" t="s">
        <v>5903</v>
      </c>
    </row>
    <row r="659" spans="1:6" x14ac:dyDescent="0.35">
      <c r="A659">
        <v>49863204000145</v>
      </c>
      <c r="B659" t="s">
        <v>4527</v>
      </c>
      <c r="C659" t="s">
        <v>12021</v>
      </c>
      <c r="D659" t="s">
        <v>12022</v>
      </c>
      <c r="E659" t="s">
        <v>4530</v>
      </c>
      <c r="F659" t="s">
        <v>12023</v>
      </c>
    </row>
    <row r="660" spans="1:6" x14ac:dyDescent="0.35">
      <c r="A660">
        <v>53936458000113</v>
      </c>
      <c r="E660" t="s">
        <v>6742</v>
      </c>
      <c r="F660" t="s">
        <v>12024</v>
      </c>
    </row>
    <row r="661" spans="1:6" x14ac:dyDescent="0.35">
      <c r="A661">
        <v>36326980000164</v>
      </c>
      <c r="E661" t="s">
        <v>6997</v>
      </c>
      <c r="F661" t="s">
        <v>12025</v>
      </c>
    </row>
    <row r="662" spans="1:6" x14ac:dyDescent="0.35">
      <c r="A662">
        <v>44951827000156</v>
      </c>
      <c r="B662" t="s">
        <v>12026</v>
      </c>
      <c r="C662" t="s">
        <v>12027</v>
      </c>
      <c r="D662" t="s">
        <v>12027</v>
      </c>
      <c r="E662" t="s">
        <v>6278</v>
      </c>
      <c r="F662" t="s">
        <v>12028</v>
      </c>
    </row>
    <row r="663" spans="1:6" x14ac:dyDescent="0.35">
      <c r="A663">
        <v>46965443000118</v>
      </c>
      <c r="E663" t="s">
        <v>7296</v>
      </c>
      <c r="F663" t="s">
        <v>12029</v>
      </c>
    </row>
    <row r="664" spans="1:6" x14ac:dyDescent="0.35">
      <c r="A664">
        <v>44982118000138</v>
      </c>
      <c r="B664" t="s">
        <v>6284</v>
      </c>
      <c r="C664" t="s">
        <v>12030</v>
      </c>
      <c r="D664" t="s">
        <v>12031</v>
      </c>
      <c r="E664" t="s">
        <v>6285</v>
      </c>
      <c r="F664" t="s">
        <v>12032</v>
      </c>
    </row>
    <row r="665" spans="1:6" x14ac:dyDescent="0.35">
      <c r="A665">
        <v>49844718000153</v>
      </c>
      <c r="B665" t="s">
        <v>4961</v>
      </c>
      <c r="C665" t="s">
        <v>12033</v>
      </c>
      <c r="D665" t="s">
        <v>12034</v>
      </c>
      <c r="E665" t="s">
        <v>4963</v>
      </c>
      <c r="F665" t="s">
        <v>12035</v>
      </c>
    </row>
    <row r="666" spans="1:6" x14ac:dyDescent="0.35">
      <c r="A666">
        <v>35637151000130</v>
      </c>
      <c r="E666" t="s">
        <v>5378</v>
      </c>
      <c r="F666" t="s">
        <v>12036</v>
      </c>
    </row>
    <row r="667" spans="1:6" x14ac:dyDescent="0.35">
      <c r="A667">
        <v>59158574000135</v>
      </c>
      <c r="E667" t="s">
        <v>5693</v>
      </c>
    </row>
    <row r="668" spans="1:6" x14ac:dyDescent="0.35">
      <c r="A668">
        <v>31594537000150</v>
      </c>
      <c r="E668" t="s">
        <v>6135</v>
      </c>
      <c r="F668" t="s">
        <v>12037</v>
      </c>
    </row>
    <row r="669" spans="1:6" x14ac:dyDescent="0.35">
      <c r="A669">
        <v>51385048000104</v>
      </c>
      <c r="E669" t="s">
        <v>7214</v>
      </c>
    </row>
    <row r="670" spans="1:6" x14ac:dyDescent="0.35">
      <c r="A670">
        <v>51385048000104</v>
      </c>
      <c r="E670" t="s">
        <v>7217</v>
      </c>
    </row>
    <row r="671" spans="1:6" x14ac:dyDescent="0.35">
      <c r="A671">
        <v>51385048000104</v>
      </c>
      <c r="E671" t="s">
        <v>7219</v>
      </c>
    </row>
    <row r="672" spans="1:6" x14ac:dyDescent="0.35">
      <c r="A672">
        <v>25381854000196</v>
      </c>
      <c r="E672" t="s">
        <v>6007</v>
      </c>
    </row>
    <row r="673" spans="1:6" x14ac:dyDescent="0.35">
      <c r="A673">
        <v>45123558000100</v>
      </c>
      <c r="E673" t="s">
        <v>5173</v>
      </c>
    </row>
    <row r="674" spans="1:6" x14ac:dyDescent="0.35">
      <c r="A674">
        <v>836263000135</v>
      </c>
      <c r="E674" t="s">
        <v>6767</v>
      </c>
      <c r="F674" t="s">
        <v>12038</v>
      </c>
    </row>
    <row r="675" spans="1:6" x14ac:dyDescent="0.35">
      <c r="A675">
        <v>19628666000117</v>
      </c>
      <c r="E675" t="s">
        <v>5144</v>
      </c>
      <c r="F675" t="s">
        <v>12039</v>
      </c>
    </row>
    <row r="676" spans="1:6" x14ac:dyDescent="0.35">
      <c r="A676">
        <v>38001966000116</v>
      </c>
      <c r="E676" t="s">
        <v>3660</v>
      </c>
      <c r="F676" t="s">
        <v>12040</v>
      </c>
    </row>
    <row r="677" spans="1:6" x14ac:dyDescent="0.35">
      <c r="A677">
        <v>33422090000168</v>
      </c>
      <c r="E677" t="s">
        <v>4613</v>
      </c>
      <c r="F677" t="s">
        <v>12041</v>
      </c>
    </row>
    <row r="678" spans="1:6" x14ac:dyDescent="0.35">
      <c r="A678">
        <v>32225478000106</v>
      </c>
      <c r="B678" t="s">
        <v>6119</v>
      </c>
      <c r="C678" t="s">
        <v>12042</v>
      </c>
      <c r="D678" t="s">
        <v>12043</v>
      </c>
      <c r="E678" t="s">
        <v>6122</v>
      </c>
      <c r="F678" t="s">
        <v>12044</v>
      </c>
    </row>
    <row r="679" spans="1:6" x14ac:dyDescent="0.35">
      <c r="A679">
        <v>36352590000169</v>
      </c>
      <c r="E679" t="s">
        <v>7306</v>
      </c>
      <c r="F679" t="s">
        <v>12045</v>
      </c>
    </row>
    <row r="680" spans="1:6" x14ac:dyDescent="0.35">
      <c r="A680">
        <v>9543255000175</v>
      </c>
      <c r="E680" t="s">
        <v>6337</v>
      </c>
      <c r="F680" t="s">
        <v>12046</v>
      </c>
    </row>
    <row r="681" spans="1:6" x14ac:dyDescent="0.35">
      <c r="A681">
        <v>45126753000186</v>
      </c>
      <c r="E681" t="s">
        <v>6746</v>
      </c>
      <c r="F681" t="s">
        <v>12047</v>
      </c>
    </row>
    <row r="682" spans="1:6" x14ac:dyDescent="0.35">
      <c r="A682">
        <v>46153220000156</v>
      </c>
      <c r="B682" t="s">
        <v>10568</v>
      </c>
      <c r="C682" t="s">
        <v>10569</v>
      </c>
      <c r="D682" t="s">
        <v>10569</v>
      </c>
      <c r="E682" t="s">
        <v>5946</v>
      </c>
    </row>
    <row r="683" spans="1:6" x14ac:dyDescent="0.35">
      <c r="A683">
        <v>46153220000156</v>
      </c>
      <c r="B683" t="s">
        <v>10568</v>
      </c>
      <c r="C683" t="s">
        <v>10569</v>
      </c>
      <c r="D683" t="s">
        <v>10569</v>
      </c>
      <c r="E683" t="s">
        <v>5951</v>
      </c>
    </row>
    <row r="684" spans="1:6" x14ac:dyDescent="0.35">
      <c r="A684">
        <v>46153220000156</v>
      </c>
      <c r="B684" t="s">
        <v>10568</v>
      </c>
      <c r="C684" t="s">
        <v>10569</v>
      </c>
      <c r="D684" t="s">
        <v>10569</v>
      </c>
      <c r="E684" t="s">
        <v>5953</v>
      </c>
    </row>
    <row r="685" spans="1:6" x14ac:dyDescent="0.35">
      <c r="A685">
        <v>46153220000156</v>
      </c>
      <c r="B685" t="s">
        <v>10568</v>
      </c>
      <c r="C685" t="s">
        <v>10569</v>
      </c>
      <c r="D685" t="s">
        <v>10569</v>
      </c>
      <c r="E685" t="s">
        <v>5949</v>
      </c>
    </row>
    <row r="686" spans="1:6" x14ac:dyDescent="0.35">
      <c r="A686">
        <v>50764538000140</v>
      </c>
      <c r="B686" t="s">
        <v>10922</v>
      </c>
      <c r="C686" t="s">
        <v>10923</v>
      </c>
      <c r="D686" t="s">
        <v>10923</v>
      </c>
      <c r="E686" t="s">
        <v>7034</v>
      </c>
    </row>
    <row r="687" spans="1:6" x14ac:dyDescent="0.35">
      <c r="A687">
        <v>50764538000140</v>
      </c>
      <c r="B687" t="s">
        <v>10922</v>
      </c>
      <c r="C687" t="s">
        <v>10923</v>
      </c>
      <c r="D687" t="s">
        <v>10923</v>
      </c>
      <c r="E687" t="s">
        <v>7037</v>
      </c>
    </row>
    <row r="688" spans="1:6" x14ac:dyDescent="0.35">
      <c r="A688">
        <v>11225767000135</v>
      </c>
      <c r="E688" t="s">
        <v>6619</v>
      </c>
      <c r="F688" t="s">
        <v>12048</v>
      </c>
    </row>
    <row r="689" spans="1:6" x14ac:dyDescent="0.35">
      <c r="A689">
        <v>50750438000165</v>
      </c>
      <c r="B689" t="s">
        <v>6316</v>
      </c>
      <c r="C689" t="s">
        <v>12049</v>
      </c>
      <c r="D689" t="s">
        <v>12050</v>
      </c>
      <c r="E689" t="s">
        <v>6317</v>
      </c>
      <c r="F689" t="s">
        <v>12051</v>
      </c>
    </row>
    <row r="690" spans="1:6" x14ac:dyDescent="0.35">
      <c r="A690">
        <v>54698848000165</v>
      </c>
      <c r="E690" t="s">
        <v>5784</v>
      </c>
      <c r="F690" t="s">
        <v>12052</v>
      </c>
    </row>
    <row r="691" spans="1:6" x14ac:dyDescent="0.35">
      <c r="A691">
        <v>44614833000118</v>
      </c>
      <c r="E691" t="s">
        <v>6961</v>
      </c>
    </row>
    <row r="692" spans="1:6" x14ac:dyDescent="0.35">
      <c r="A692">
        <v>11182072000113</v>
      </c>
      <c r="E692" t="s">
        <v>3645</v>
      </c>
      <c r="F692" t="s">
        <v>12053</v>
      </c>
    </row>
    <row r="693" spans="1:6" x14ac:dyDescent="0.35">
      <c r="A693">
        <v>44466443000148</v>
      </c>
      <c r="B693" t="s">
        <v>12054</v>
      </c>
      <c r="C693" t="s">
        <v>12055</v>
      </c>
      <c r="D693" t="s">
        <v>12055</v>
      </c>
      <c r="E693" t="s">
        <v>5300</v>
      </c>
      <c r="F693" t="s">
        <v>12056</v>
      </c>
    </row>
    <row r="694" spans="1:6" x14ac:dyDescent="0.35">
      <c r="A694">
        <v>8545330000174</v>
      </c>
      <c r="B694" t="s">
        <v>5565</v>
      </c>
      <c r="C694" t="s">
        <v>12057</v>
      </c>
      <c r="D694" t="s">
        <v>12058</v>
      </c>
      <c r="E694" t="s">
        <v>5569</v>
      </c>
      <c r="F694" t="s">
        <v>12059</v>
      </c>
    </row>
    <row r="695" spans="1:6" x14ac:dyDescent="0.35">
      <c r="A695">
        <v>906044000185</v>
      </c>
      <c r="E695" t="s">
        <v>6729</v>
      </c>
      <c r="F695" t="s">
        <v>12060</v>
      </c>
    </row>
    <row r="696" spans="1:6" x14ac:dyDescent="0.35">
      <c r="A696">
        <v>53251006000106</v>
      </c>
      <c r="B696" t="s">
        <v>12061</v>
      </c>
      <c r="C696" t="s">
        <v>12062</v>
      </c>
      <c r="D696" t="s">
        <v>12062</v>
      </c>
      <c r="E696" t="s">
        <v>5925</v>
      </c>
    </row>
    <row r="697" spans="1:6" x14ac:dyDescent="0.35">
      <c r="A697">
        <v>53251006000106</v>
      </c>
      <c r="B697" t="s">
        <v>12061</v>
      </c>
      <c r="C697" t="s">
        <v>12062</v>
      </c>
      <c r="D697" t="s">
        <v>12062</v>
      </c>
      <c r="E697" t="s">
        <v>5928</v>
      </c>
    </row>
    <row r="698" spans="1:6" x14ac:dyDescent="0.35">
      <c r="A698">
        <v>39977091000155</v>
      </c>
      <c r="E698" t="s">
        <v>6974</v>
      </c>
    </row>
    <row r="699" spans="1:6" x14ac:dyDescent="0.35">
      <c r="A699">
        <v>34027608000121</v>
      </c>
      <c r="E699" t="s">
        <v>7268</v>
      </c>
      <c r="F699" t="s">
        <v>12063</v>
      </c>
    </row>
    <row r="700" spans="1:6" x14ac:dyDescent="0.35">
      <c r="A700">
        <v>40265671000107</v>
      </c>
      <c r="B700" t="s">
        <v>5582</v>
      </c>
      <c r="C700" t="s">
        <v>12064</v>
      </c>
      <c r="D700" t="s">
        <v>12065</v>
      </c>
      <c r="E700" t="s">
        <v>5585</v>
      </c>
    </row>
    <row r="701" spans="1:6" x14ac:dyDescent="0.35">
      <c r="A701">
        <v>41955511000144</v>
      </c>
      <c r="E701" t="s">
        <v>5031</v>
      </c>
      <c r="F701" t="s">
        <v>12066</v>
      </c>
    </row>
    <row r="702" spans="1:6" x14ac:dyDescent="0.35">
      <c r="A702">
        <v>12831360000114</v>
      </c>
      <c r="E702" t="s">
        <v>6403</v>
      </c>
      <c r="F702" t="s">
        <v>12067</v>
      </c>
    </row>
    <row r="703" spans="1:6" x14ac:dyDescent="0.35">
      <c r="A703">
        <v>46153220000156</v>
      </c>
      <c r="B703" t="s">
        <v>10568</v>
      </c>
      <c r="C703" t="s">
        <v>10569</v>
      </c>
      <c r="D703" t="s">
        <v>10569</v>
      </c>
      <c r="E703" t="s">
        <v>5946</v>
      </c>
    </row>
    <row r="704" spans="1:6" x14ac:dyDescent="0.35">
      <c r="A704">
        <v>46153220000156</v>
      </c>
      <c r="B704" t="s">
        <v>10568</v>
      </c>
      <c r="C704" t="s">
        <v>10569</v>
      </c>
      <c r="D704" t="s">
        <v>10569</v>
      </c>
      <c r="E704" t="s">
        <v>5951</v>
      </c>
    </row>
    <row r="705" spans="1:6" x14ac:dyDescent="0.35">
      <c r="A705">
        <v>46153220000156</v>
      </c>
      <c r="B705" t="s">
        <v>10568</v>
      </c>
      <c r="C705" t="s">
        <v>10569</v>
      </c>
      <c r="D705" t="s">
        <v>10569</v>
      </c>
      <c r="E705" t="s">
        <v>5953</v>
      </c>
    </row>
    <row r="706" spans="1:6" x14ac:dyDescent="0.35">
      <c r="A706">
        <v>46153220000156</v>
      </c>
      <c r="B706" t="s">
        <v>10568</v>
      </c>
      <c r="C706" t="s">
        <v>10569</v>
      </c>
      <c r="D706" t="s">
        <v>10569</v>
      </c>
      <c r="E706" t="s">
        <v>5949</v>
      </c>
    </row>
    <row r="707" spans="1:6" x14ac:dyDescent="0.35">
      <c r="A707">
        <v>41544414000169</v>
      </c>
      <c r="E707" t="s">
        <v>3655</v>
      </c>
      <c r="F707" t="s">
        <v>12068</v>
      </c>
    </row>
    <row r="708" spans="1:6" x14ac:dyDescent="0.35">
      <c r="A708">
        <v>55296764000168</v>
      </c>
      <c r="E708" t="s">
        <v>4419</v>
      </c>
    </row>
    <row r="709" spans="1:6" x14ac:dyDescent="0.35">
      <c r="A709">
        <v>43741205000130</v>
      </c>
      <c r="B709" t="s">
        <v>5499</v>
      </c>
      <c r="C709" t="s">
        <v>12069</v>
      </c>
      <c r="D709" t="s">
        <v>12070</v>
      </c>
      <c r="E709" t="s">
        <v>5501</v>
      </c>
    </row>
    <row r="710" spans="1:6" x14ac:dyDescent="0.35">
      <c r="A710">
        <v>24140256000162</v>
      </c>
      <c r="E710" t="s">
        <v>5888</v>
      </c>
      <c r="F710" t="s">
        <v>12071</v>
      </c>
    </row>
    <row r="711" spans="1:6" x14ac:dyDescent="0.35">
      <c r="A711">
        <v>43280074000131</v>
      </c>
      <c r="E711" t="s">
        <v>4582</v>
      </c>
    </row>
    <row r="712" spans="1:6" x14ac:dyDescent="0.35">
      <c r="A712">
        <v>44625562000104</v>
      </c>
      <c r="B712" t="s">
        <v>6700</v>
      </c>
      <c r="C712" t="s">
        <v>12072</v>
      </c>
      <c r="D712" t="s">
        <v>12073</v>
      </c>
      <c r="E712" t="s">
        <v>6701</v>
      </c>
      <c r="F712" t="s">
        <v>12074</v>
      </c>
    </row>
    <row r="713" spans="1:6" x14ac:dyDescent="0.35">
      <c r="A713">
        <v>51385048000104</v>
      </c>
      <c r="E713" t="s">
        <v>7214</v>
      </c>
    </row>
    <row r="714" spans="1:6" x14ac:dyDescent="0.35">
      <c r="A714">
        <v>51385048000104</v>
      </c>
      <c r="E714" t="s">
        <v>7217</v>
      </c>
    </row>
    <row r="715" spans="1:6" x14ac:dyDescent="0.35">
      <c r="A715">
        <v>51385048000104</v>
      </c>
      <c r="E715" t="s">
        <v>7219</v>
      </c>
    </row>
    <row r="716" spans="1:6" x14ac:dyDescent="0.35">
      <c r="A716">
        <v>42869954000185</v>
      </c>
      <c r="E716" t="s">
        <v>7387</v>
      </c>
    </row>
    <row r="717" spans="1:6" x14ac:dyDescent="0.35">
      <c r="A717">
        <v>57979459000104</v>
      </c>
      <c r="E717" t="s">
        <v>5867</v>
      </c>
      <c r="F717" t="s">
        <v>12075</v>
      </c>
    </row>
    <row r="718" spans="1:6" x14ac:dyDescent="0.35">
      <c r="A718">
        <v>29196922000106</v>
      </c>
      <c r="E718" t="s">
        <v>6273</v>
      </c>
      <c r="F718" t="s">
        <v>12076</v>
      </c>
    </row>
    <row r="719" spans="1:6" x14ac:dyDescent="0.35">
      <c r="A719">
        <v>27826059000190</v>
      </c>
      <c r="E719" t="s">
        <v>5400</v>
      </c>
      <c r="F719" t="s">
        <v>12077</v>
      </c>
    </row>
    <row r="720" spans="1:6" x14ac:dyDescent="0.35">
      <c r="A720">
        <v>9599346000122</v>
      </c>
      <c r="E720" t="s">
        <v>4356</v>
      </c>
      <c r="F720" t="s">
        <v>12078</v>
      </c>
    </row>
    <row r="721" spans="1:6" x14ac:dyDescent="0.35">
      <c r="A721">
        <v>35755044000106</v>
      </c>
      <c r="E721" t="s">
        <v>5118</v>
      </c>
    </row>
    <row r="722" spans="1:6" x14ac:dyDescent="0.35">
      <c r="A722">
        <v>9577036000107</v>
      </c>
      <c r="E722" t="s">
        <v>4946</v>
      </c>
      <c r="F722" t="s">
        <v>12079</v>
      </c>
    </row>
    <row r="723" spans="1:6" x14ac:dyDescent="0.35">
      <c r="A723">
        <v>36182298000145</v>
      </c>
      <c r="E723" t="s">
        <v>4712</v>
      </c>
      <c r="F723" t="s">
        <v>12080</v>
      </c>
    </row>
    <row r="724" spans="1:6" x14ac:dyDescent="0.35">
      <c r="A724">
        <v>34258751000124</v>
      </c>
      <c r="E724" t="s">
        <v>4578</v>
      </c>
    </row>
    <row r="725" spans="1:6" x14ac:dyDescent="0.35">
      <c r="A725">
        <v>34231958000105</v>
      </c>
      <c r="E725" t="s">
        <v>7381</v>
      </c>
      <c r="F725" t="s">
        <v>12081</v>
      </c>
    </row>
    <row r="726" spans="1:6" x14ac:dyDescent="0.35">
      <c r="A726">
        <v>51931205000121</v>
      </c>
      <c r="B726" t="s">
        <v>11276</v>
      </c>
      <c r="C726" t="s">
        <v>11277</v>
      </c>
      <c r="D726" t="s">
        <v>11277</v>
      </c>
      <c r="E726" t="s">
        <v>6601</v>
      </c>
      <c r="F726" t="s">
        <v>12082</v>
      </c>
    </row>
    <row r="727" spans="1:6" x14ac:dyDescent="0.35">
      <c r="A727">
        <v>51931205000121</v>
      </c>
      <c r="B727" t="s">
        <v>11276</v>
      </c>
      <c r="C727" t="s">
        <v>11277</v>
      </c>
      <c r="D727" t="s">
        <v>11277</v>
      </c>
      <c r="E727" t="s">
        <v>6604</v>
      </c>
      <c r="F727" t="s">
        <v>12082</v>
      </c>
    </row>
    <row r="728" spans="1:6" x14ac:dyDescent="0.35">
      <c r="A728">
        <v>1430938000104</v>
      </c>
      <c r="E728" t="s">
        <v>4858</v>
      </c>
      <c r="F728" t="s">
        <v>12083</v>
      </c>
    </row>
    <row r="729" spans="1:6" x14ac:dyDescent="0.35">
      <c r="A729">
        <v>31844667000102</v>
      </c>
      <c r="E729" t="s">
        <v>6334</v>
      </c>
      <c r="F729" t="s">
        <v>12084</v>
      </c>
    </row>
    <row r="730" spans="1:6" x14ac:dyDescent="0.35">
      <c r="A730">
        <v>6041290000106</v>
      </c>
      <c r="E730" t="s">
        <v>4392</v>
      </c>
      <c r="F730" t="s">
        <v>12085</v>
      </c>
    </row>
    <row r="731" spans="1:6" x14ac:dyDescent="0.35">
      <c r="A731">
        <v>9087301000179</v>
      </c>
      <c r="E731" t="s">
        <v>3663</v>
      </c>
      <c r="F731" t="s">
        <v>12086</v>
      </c>
    </row>
    <row r="732" spans="1:6" x14ac:dyDescent="0.35">
      <c r="A732">
        <v>60275931000124</v>
      </c>
      <c r="E732" t="s">
        <v>5506</v>
      </c>
    </row>
    <row r="733" spans="1:6" x14ac:dyDescent="0.35">
      <c r="A733">
        <v>41055241000115</v>
      </c>
      <c r="E733" t="s">
        <v>5423</v>
      </c>
      <c r="F733" t="s">
        <v>12087</v>
      </c>
    </row>
    <row r="734" spans="1:6" x14ac:dyDescent="0.35">
      <c r="A734">
        <v>49252656000190</v>
      </c>
      <c r="B734" t="s">
        <v>4532</v>
      </c>
      <c r="C734" t="s">
        <v>12088</v>
      </c>
      <c r="D734" t="s">
        <v>12089</v>
      </c>
      <c r="E734" t="s">
        <v>4534</v>
      </c>
      <c r="F734" t="s">
        <v>12090</v>
      </c>
    </row>
    <row r="735" spans="1:6" x14ac:dyDescent="0.35">
      <c r="A735">
        <v>53740335000102</v>
      </c>
      <c r="E735" t="s">
        <v>6794</v>
      </c>
      <c r="F735" t="s">
        <v>12091</v>
      </c>
    </row>
    <row r="736" spans="1:6" x14ac:dyDescent="0.35">
      <c r="A736">
        <v>17249227000178</v>
      </c>
      <c r="E736" t="s">
        <v>4700</v>
      </c>
      <c r="F736" t="s">
        <v>12092</v>
      </c>
    </row>
    <row r="737" spans="1:6" x14ac:dyDescent="0.35">
      <c r="A737">
        <v>44951896000160</v>
      </c>
      <c r="B737" t="s">
        <v>12093</v>
      </c>
      <c r="C737" t="s">
        <v>11015</v>
      </c>
      <c r="D737" t="s">
        <v>11015</v>
      </c>
      <c r="E737" t="s">
        <v>5560</v>
      </c>
      <c r="F737" t="s">
        <v>12094</v>
      </c>
    </row>
    <row r="738" spans="1:6" x14ac:dyDescent="0.35">
      <c r="A738">
        <v>34172497000147</v>
      </c>
      <c r="E738" t="s">
        <v>4379</v>
      </c>
      <c r="F738" t="s">
        <v>12095</v>
      </c>
    </row>
    <row r="739" spans="1:6" x14ac:dyDescent="0.35">
      <c r="A739">
        <v>31493876000140</v>
      </c>
      <c r="E739" t="s">
        <v>6778</v>
      </c>
      <c r="F739" t="s">
        <v>12096</v>
      </c>
    </row>
    <row r="740" spans="1:6" x14ac:dyDescent="0.35">
      <c r="A740">
        <v>17164804000129</v>
      </c>
      <c r="E740" t="s">
        <v>3654</v>
      </c>
      <c r="F740" t="s">
        <v>12097</v>
      </c>
    </row>
    <row r="741" spans="1:6" x14ac:dyDescent="0.35">
      <c r="A741">
        <v>8869576000100</v>
      </c>
      <c r="E741" t="s">
        <v>3629</v>
      </c>
      <c r="F741" t="s">
        <v>12098</v>
      </c>
    </row>
    <row r="742" spans="1:6" x14ac:dyDescent="0.35">
      <c r="A742">
        <v>33755581000120</v>
      </c>
      <c r="E742" t="s">
        <v>7293</v>
      </c>
      <c r="F742" t="s">
        <v>12099</v>
      </c>
    </row>
    <row r="743" spans="1:6" x14ac:dyDescent="0.35">
      <c r="A743">
        <v>35828705000186</v>
      </c>
      <c r="E743" t="s">
        <v>3632</v>
      </c>
      <c r="F743" t="s">
        <v>12100</v>
      </c>
    </row>
    <row r="744" spans="1:6" x14ac:dyDescent="0.35">
      <c r="A744">
        <v>6070574000112</v>
      </c>
      <c r="E744" t="s">
        <v>4959</v>
      </c>
      <c r="F744" t="s">
        <v>12101</v>
      </c>
    </row>
    <row r="745" spans="1:6" x14ac:dyDescent="0.35">
      <c r="A745">
        <v>44602950000161</v>
      </c>
      <c r="E745" t="s">
        <v>5829</v>
      </c>
      <c r="F745" t="s">
        <v>12102</v>
      </c>
    </row>
    <row r="746" spans="1:6" x14ac:dyDescent="0.35">
      <c r="A746">
        <v>27347332000101</v>
      </c>
      <c r="E746" t="s">
        <v>6178</v>
      </c>
      <c r="F746" t="s">
        <v>12103</v>
      </c>
    </row>
    <row r="747" spans="1:6" x14ac:dyDescent="0.35">
      <c r="A747">
        <v>34626199000180</v>
      </c>
      <c r="B747" t="s">
        <v>3586</v>
      </c>
      <c r="C747" t="s">
        <v>12104</v>
      </c>
      <c r="D747" t="s">
        <v>12105</v>
      </c>
      <c r="E747" t="s">
        <v>5135</v>
      </c>
      <c r="F747" t="s">
        <v>12106</v>
      </c>
    </row>
    <row r="748" spans="1:6" x14ac:dyDescent="0.35">
      <c r="A748">
        <v>7088369000147</v>
      </c>
      <c r="B748" t="s">
        <v>6999</v>
      </c>
      <c r="C748" t="s">
        <v>12107</v>
      </c>
      <c r="D748" t="s">
        <v>12108</v>
      </c>
      <c r="E748" t="s">
        <v>3625</v>
      </c>
      <c r="F748" t="s">
        <v>12109</v>
      </c>
    </row>
    <row r="749" spans="1:6" x14ac:dyDescent="0.35">
      <c r="A749">
        <v>5109839000186</v>
      </c>
      <c r="E749" t="s">
        <v>6214</v>
      </c>
      <c r="F749" t="s">
        <v>12110</v>
      </c>
    </row>
    <row r="750" spans="1:6" x14ac:dyDescent="0.35">
      <c r="A750">
        <v>45088790000147</v>
      </c>
      <c r="E750" t="s">
        <v>7256</v>
      </c>
      <c r="F750" t="s">
        <v>12111</v>
      </c>
    </row>
    <row r="751" spans="1:6" x14ac:dyDescent="0.35">
      <c r="A751">
        <v>54497340000107</v>
      </c>
      <c r="E751" t="s">
        <v>5013</v>
      </c>
    </row>
    <row r="752" spans="1:6" x14ac:dyDescent="0.35">
      <c r="A752">
        <v>46300572000197</v>
      </c>
      <c r="B752" t="s">
        <v>4348</v>
      </c>
      <c r="C752" t="s">
        <v>11996</v>
      </c>
      <c r="D752" t="s">
        <v>11997</v>
      </c>
      <c r="E752" t="s">
        <v>4353</v>
      </c>
      <c r="F752" t="s">
        <v>12112</v>
      </c>
    </row>
    <row r="753" spans="1:6" x14ac:dyDescent="0.35">
      <c r="A753">
        <v>30056825000199</v>
      </c>
      <c r="E753" t="s">
        <v>6471</v>
      </c>
      <c r="F753" t="s">
        <v>12113</v>
      </c>
    </row>
    <row r="754" spans="1:6" x14ac:dyDescent="0.35">
      <c r="A754">
        <v>46157305000102</v>
      </c>
      <c r="E754" t="s">
        <v>5047</v>
      </c>
    </row>
    <row r="755" spans="1:6" x14ac:dyDescent="0.35">
      <c r="A755">
        <v>50143549000103</v>
      </c>
      <c r="B755" t="s">
        <v>4965</v>
      </c>
      <c r="C755" t="s">
        <v>12114</v>
      </c>
      <c r="D755" t="s">
        <v>12115</v>
      </c>
      <c r="E755" t="s">
        <v>4966</v>
      </c>
      <c r="F755" t="s">
        <v>12116</v>
      </c>
    </row>
    <row r="756" spans="1:6" x14ac:dyDescent="0.35">
      <c r="A756">
        <v>38954217000103</v>
      </c>
      <c r="B756" t="s">
        <v>6238</v>
      </c>
      <c r="C756" t="s">
        <v>12117</v>
      </c>
      <c r="D756" t="s">
        <v>12118</v>
      </c>
      <c r="E756" t="s">
        <v>6240</v>
      </c>
      <c r="F756" t="s">
        <v>12119</v>
      </c>
    </row>
    <row r="757" spans="1:6" x14ac:dyDescent="0.35">
      <c r="A757">
        <v>52204330000100</v>
      </c>
      <c r="E757" t="s">
        <v>5554</v>
      </c>
      <c r="F757" t="s">
        <v>12120</v>
      </c>
    </row>
    <row r="758" spans="1:6" x14ac:dyDescent="0.35">
      <c r="A758">
        <v>52204330000100</v>
      </c>
      <c r="E758" t="s">
        <v>5557</v>
      </c>
      <c r="F758" t="s">
        <v>12120</v>
      </c>
    </row>
    <row r="759" spans="1:6" x14ac:dyDescent="0.35">
      <c r="A759">
        <v>30887116000155</v>
      </c>
      <c r="E759" t="s">
        <v>7390</v>
      </c>
    </row>
    <row r="760" spans="1:6" x14ac:dyDescent="0.35">
      <c r="A760">
        <v>38252499000105</v>
      </c>
      <c r="E760" t="s">
        <v>6130</v>
      </c>
      <c r="F760" t="s">
        <v>12121</v>
      </c>
    </row>
    <row r="761" spans="1:6" x14ac:dyDescent="0.35">
      <c r="A761">
        <v>29206196000157</v>
      </c>
      <c r="E761" t="s">
        <v>6270</v>
      </c>
      <c r="F761" t="s">
        <v>12122</v>
      </c>
    </row>
    <row r="762" spans="1:6" x14ac:dyDescent="0.35">
      <c r="A762">
        <v>23729512000199</v>
      </c>
      <c r="B762" t="s">
        <v>6151</v>
      </c>
      <c r="C762" t="s">
        <v>12123</v>
      </c>
      <c r="D762" t="s">
        <v>12043</v>
      </c>
      <c r="E762" t="s">
        <v>6153</v>
      </c>
      <c r="F762" t="s">
        <v>12124</v>
      </c>
    </row>
    <row r="763" spans="1:6" x14ac:dyDescent="0.35">
      <c r="A763">
        <v>50385179000110</v>
      </c>
      <c r="B763" t="s">
        <v>4198</v>
      </c>
      <c r="C763" t="s">
        <v>11989</v>
      </c>
      <c r="D763" t="s">
        <v>12125</v>
      </c>
      <c r="E763" t="s">
        <v>7404</v>
      </c>
    </row>
    <row r="764" spans="1:6" x14ac:dyDescent="0.35">
      <c r="A764">
        <v>53251006000106</v>
      </c>
      <c r="B764" t="s">
        <v>12061</v>
      </c>
      <c r="C764" t="s">
        <v>12062</v>
      </c>
      <c r="D764" t="s">
        <v>12062</v>
      </c>
      <c r="E764" t="s">
        <v>5925</v>
      </c>
    </row>
    <row r="765" spans="1:6" x14ac:dyDescent="0.35">
      <c r="A765">
        <v>53251006000106</v>
      </c>
      <c r="B765" t="s">
        <v>12061</v>
      </c>
      <c r="C765" t="s">
        <v>12062</v>
      </c>
      <c r="D765" t="s">
        <v>12062</v>
      </c>
      <c r="E765" t="s">
        <v>5928</v>
      </c>
    </row>
    <row r="766" spans="1:6" x14ac:dyDescent="0.35">
      <c r="A766">
        <v>36326771000110</v>
      </c>
      <c r="E766" t="s">
        <v>4415</v>
      </c>
    </row>
    <row r="767" spans="1:6" x14ac:dyDescent="0.35">
      <c r="A767">
        <v>27749572000124</v>
      </c>
      <c r="B767" t="s">
        <v>5689</v>
      </c>
      <c r="C767" t="s">
        <v>12126</v>
      </c>
      <c r="D767" t="s">
        <v>12127</v>
      </c>
      <c r="E767" t="s">
        <v>3627</v>
      </c>
      <c r="F767" t="s">
        <v>12128</v>
      </c>
    </row>
    <row r="768" spans="1:6" x14ac:dyDescent="0.35">
      <c r="A768">
        <v>41360111000196</v>
      </c>
      <c r="E768" t="s">
        <v>6790</v>
      </c>
      <c r="F768" t="s">
        <v>12129</v>
      </c>
    </row>
    <row r="769" spans="1:6" x14ac:dyDescent="0.35">
      <c r="A769">
        <v>51601636000120</v>
      </c>
      <c r="B769" t="s">
        <v>4968</v>
      </c>
      <c r="C769" t="s">
        <v>12130</v>
      </c>
      <c r="D769" t="s">
        <v>12131</v>
      </c>
      <c r="E769" t="s">
        <v>4970</v>
      </c>
      <c r="F769" t="s">
        <v>12132</v>
      </c>
    </row>
    <row r="770" spans="1:6" x14ac:dyDescent="0.35">
      <c r="A770">
        <v>33796084000170</v>
      </c>
      <c r="E770" t="s">
        <v>3666</v>
      </c>
    </row>
    <row r="771" spans="1:6" x14ac:dyDescent="0.35">
      <c r="A771">
        <v>24011864000177</v>
      </c>
      <c r="E771" t="s">
        <v>3653</v>
      </c>
      <c r="F771" t="s">
        <v>12133</v>
      </c>
    </row>
    <row r="772" spans="1:6" x14ac:dyDescent="0.35">
      <c r="A772">
        <v>17164789000119</v>
      </c>
      <c r="E772" t="s">
        <v>6049</v>
      </c>
      <c r="F772" t="s">
        <v>12134</v>
      </c>
    </row>
    <row r="773" spans="1:6" x14ac:dyDescent="0.35">
      <c r="A773">
        <v>38377471000196</v>
      </c>
      <c r="E773" t="s">
        <v>6608</v>
      </c>
      <c r="F773" t="s">
        <v>12135</v>
      </c>
    </row>
    <row r="774" spans="1:6" x14ac:dyDescent="0.35">
      <c r="A774">
        <v>51385048000104</v>
      </c>
      <c r="E774" t="s">
        <v>7214</v>
      </c>
    </row>
    <row r="775" spans="1:6" x14ac:dyDescent="0.35">
      <c r="A775">
        <v>51385048000104</v>
      </c>
      <c r="E775" t="s">
        <v>7217</v>
      </c>
    </row>
    <row r="776" spans="1:6" x14ac:dyDescent="0.35">
      <c r="A776">
        <v>51385048000104</v>
      </c>
      <c r="E776" t="s">
        <v>7219</v>
      </c>
    </row>
    <row r="777" spans="1:6" x14ac:dyDescent="0.35">
      <c r="A777">
        <v>37627843000122</v>
      </c>
      <c r="E777" t="s">
        <v>5066</v>
      </c>
      <c r="F777" t="s">
        <v>12136</v>
      </c>
    </row>
    <row r="778" spans="1:6" x14ac:dyDescent="0.35">
      <c r="A778">
        <v>34525068000106</v>
      </c>
      <c r="E778" t="s">
        <v>6660</v>
      </c>
      <c r="F778" t="s">
        <v>12137</v>
      </c>
    </row>
    <row r="779" spans="1:6" x14ac:dyDescent="0.35">
      <c r="A779">
        <v>19212817000151</v>
      </c>
      <c r="E779" t="s">
        <v>3669</v>
      </c>
      <c r="F779" t="s">
        <v>12138</v>
      </c>
    </row>
    <row r="780" spans="1:6" x14ac:dyDescent="0.35">
      <c r="A780">
        <v>58356902000145</v>
      </c>
      <c r="E780" t="s">
        <v>5449</v>
      </c>
    </row>
    <row r="781" spans="1:6" x14ac:dyDescent="0.35">
      <c r="A781">
        <v>32485590000186</v>
      </c>
      <c r="B781" t="s">
        <v>6769</v>
      </c>
      <c r="C781" t="s">
        <v>12139</v>
      </c>
      <c r="D781" t="s">
        <v>12140</v>
      </c>
      <c r="E781" t="s">
        <v>6770</v>
      </c>
      <c r="F781" t="s">
        <v>12141</v>
      </c>
    </row>
    <row r="782" spans="1:6" x14ac:dyDescent="0.35">
      <c r="A782">
        <v>52915104000120</v>
      </c>
      <c r="B782" t="s">
        <v>5495</v>
      </c>
      <c r="C782" t="s">
        <v>12142</v>
      </c>
      <c r="D782" t="s">
        <v>12143</v>
      </c>
      <c r="E782" t="s">
        <v>5497</v>
      </c>
    </row>
    <row r="783" spans="1:6" x14ac:dyDescent="0.35">
      <c r="A783">
        <v>53779703000126</v>
      </c>
      <c r="E783" t="s">
        <v>7231</v>
      </c>
    </row>
    <row r="784" spans="1:6" x14ac:dyDescent="0.35">
      <c r="A784">
        <v>53779703000126</v>
      </c>
      <c r="E784" t="s">
        <v>7234</v>
      </c>
    </row>
    <row r="785" spans="1:6" x14ac:dyDescent="0.35">
      <c r="A785">
        <v>37567365000102</v>
      </c>
      <c r="B785" t="s">
        <v>6252</v>
      </c>
      <c r="C785" t="s">
        <v>12117</v>
      </c>
      <c r="D785" t="s">
        <v>12144</v>
      </c>
      <c r="E785" t="s">
        <v>3672</v>
      </c>
      <c r="F785" t="s">
        <v>12145</v>
      </c>
    </row>
    <row r="786" spans="1:6" x14ac:dyDescent="0.35">
      <c r="A786">
        <v>44642691000100</v>
      </c>
      <c r="E786" t="s">
        <v>7289</v>
      </c>
      <c r="F786" t="s">
        <v>12146</v>
      </c>
    </row>
    <row r="787" spans="1:6" x14ac:dyDescent="0.35">
      <c r="A787">
        <v>51253495000100</v>
      </c>
      <c r="E787" t="s">
        <v>5857</v>
      </c>
      <c r="F787" t="s">
        <v>12147</v>
      </c>
    </row>
    <row r="788" spans="1:6" x14ac:dyDescent="0.35">
      <c r="A788">
        <v>12845796000162</v>
      </c>
      <c r="E788" t="s">
        <v>5594</v>
      </c>
      <c r="F788" t="s">
        <v>12148</v>
      </c>
    </row>
    <row r="789" spans="1:6" x14ac:dyDescent="0.35">
      <c r="A789">
        <v>36554324000119</v>
      </c>
      <c r="E789" t="s">
        <v>7313</v>
      </c>
    </row>
    <row r="790" spans="1:6" x14ac:dyDescent="0.35">
      <c r="A790">
        <v>42700507000106</v>
      </c>
      <c r="E790" t="s">
        <v>7359</v>
      </c>
    </row>
    <row r="791" spans="1:6" x14ac:dyDescent="0.35">
      <c r="A791">
        <v>59376795000180</v>
      </c>
      <c r="E791" t="s">
        <v>6228</v>
      </c>
    </row>
    <row r="792" spans="1:6" x14ac:dyDescent="0.35">
      <c r="A792">
        <v>45126846000100</v>
      </c>
      <c r="E792" t="s">
        <v>6734</v>
      </c>
      <c r="F792" t="s">
        <v>12149</v>
      </c>
    </row>
    <row r="793" spans="1:6" x14ac:dyDescent="0.35">
      <c r="A793">
        <v>40107402000104</v>
      </c>
      <c r="E793" t="s">
        <v>4735</v>
      </c>
    </row>
    <row r="794" spans="1:6" x14ac:dyDescent="0.35">
      <c r="A794">
        <v>30556738000109</v>
      </c>
      <c r="E794" t="s">
        <v>3670</v>
      </c>
      <c r="F794" t="s">
        <v>12150</v>
      </c>
    </row>
    <row r="795" spans="1:6" x14ac:dyDescent="0.35">
      <c r="A795">
        <v>4839017000198</v>
      </c>
      <c r="E795" t="s">
        <v>6645</v>
      </c>
      <c r="F795" t="s">
        <v>12151</v>
      </c>
    </row>
    <row r="796" spans="1:6" x14ac:dyDescent="0.35">
      <c r="A796">
        <v>57376810000164</v>
      </c>
      <c r="E796" t="s">
        <v>4894</v>
      </c>
      <c r="F796" t="s">
        <v>12152</v>
      </c>
    </row>
    <row r="797" spans="1:6" x14ac:dyDescent="0.35">
      <c r="A797">
        <v>46405812000118</v>
      </c>
      <c r="B797" t="s">
        <v>6952</v>
      </c>
      <c r="C797" t="s">
        <v>12153</v>
      </c>
      <c r="D797" t="s">
        <v>12154</v>
      </c>
      <c r="E797" t="s">
        <v>6955</v>
      </c>
      <c r="F797" t="s">
        <v>12155</v>
      </c>
    </row>
    <row r="798" spans="1:6" x14ac:dyDescent="0.35">
      <c r="A798">
        <v>50697486000137</v>
      </c>
      <c r="E798" t="s">
        <v>5835</v>
      </c>
      <c r="F798" t="s">
        <v>12156</v>
      </c>
    </row>
    <row r="799" spans="1:6" x14ac:dyDescent="0.35">
      <c r="A799">
        <v>38028896000190</v>
      </c>
      <c r="E799" t="s">
        <v>6684</v>
      </c>
      <c r="F799" t="s">
        <v>12157</v>
      </c>
    </row>
    <row r="800" spans="1:6" x14ac:dyDescent="0.35">
      <c r="A800">
        <v>17414721000140</v>
      </c>
      <c r="E800" t="s">
        <v>3614</v>
      </c>
      <c r="F800" t="s">
        <v>12158</v>
      </c>
    </row>
    <row r="801" spans="1:6" x14ac:dyDescent="0.35">
      <c r="A801">
        <v>19186860000190</v>
      </c>
      <c r="B801" t="s">
        <v>5897</v>
      </c>
      <c r="C801" t="s">
        <v>12159</v>
      </c>
      <c r="D801" t="s">
        <v>12160</v>
      </c>
      <c r="E801" t="s">
        <v>3652</v>
      </c>
      <c r="F801" t="s">
        <v>12161</v>
      </c>
    </row>
    <row r="802" spans="1:6" x14ac:dyDescent="0.35">
      <c r="A802">
        <v>12239939000192</v>
      </c>
      <c r="E802" t="s">
        <v>4790</v>
      </c>
      <c r="F802" t="s">
        <v>12162</v>
      </c>
    </row>
    <row r="803" spans="1:6" x14ac:dyDescent="0.35">
      <c r="A803">
        <v>35844973000191</v>
      </c>
      <c r="E803" t="s">
        <v>6013</v>
      </c>
      <c r="F803" t="s">
        <v>12163</v>
      </c>
    </row>
    <row r="804" spans="1:6" x14ac:dyDescent="0.35">
      <c r="A804">
        <v>43741189000186</v>
      </c>
      <c r="B804" t="s">
        <v>4195</v>
      </c>
      <c r="C804" t="s">
        <v>12164</v>
      </c>
      <c r="D804" t="s">
        <v>12165</v>
      </c>
      <c r="E804" t="s">
        <v>7396</v>
      </c>
    </row>
    <row r="805" spans="1:6" x14ac:dyDescent="0.35">
      <c r="A805">
        <v>28767181000103</v>
      </c>
      <c r="E805" t="s">
        <v>7384</v>
      </c>
      <c r="F805" t="s">
        <v>12166</v>
      </c>
    </row>
    <row r="806" spans="1:6" x14ac:dyDescent="0.35">
      <c r="A806">
        <v>36352596000136</v>
      </c>
      <c r="E806" t="s">
        <v>5051</v>
      </c>
      <c r="F806" t="s">
        <v>12167</v>
      </c>
    </row>
    <row r="807" spans="1:6" x14ac:dyDescent="0.35">
      <c r="A807">
        <v>46153324000160</v>
      </c>
      <c r="B807" t="s">
        <v>11840</v>
      </c>
      <c r="C807" t="s">
        <v>11841</v>
      </c>
      <c r="D807" t="s">
        <v>11841</v>
      </c>
      <c r="E807" t="s">
        <v>7345</v>
      </c>
    </row>
    <row r="808" spans="1:6" x14ac:dyDescent="0.35">
      <c r="A808">
        <v>46153324000160</v>
      </c>
      <c r="B808" t="s">
        <v>11840</v>
      </c>
      <c r="C808" t="s">
        <v>11841</v>
      </c>
      <c r="D808" t="s">
        <v>11841</v>
      </c>
      <c r="E808" t="s">
        <v>7350</v>
      </c>
    </row>
    <row r="809" spans="1:6" x14ac:dyDescent="0.35">
      <c r="A809">
        <v>46153324000160</v>
      </c>
      <c r="B809" t="s">
        <v>11840</v>
      </c>
      <c r="C809" t="s">
        <v>11841</v>
      </c>
      <c r="D809" t="s">
        <v>11841</v>
      </c>
      <c r="E809" t="s">
        <v>7348</v>
      </c>
    </row>
    <row r="810" spans="1:6" x14ac:dyDescent="0.35">
      <c r="A810">
        <v>46437903000135</v>
      </c>
      <c r="B810" t="s">
        <v>5305</v>
      </c>
      <c r="C810" t="s">
        <v>12168</v>
      </c>
      <c r="D810" t="s">
        <v>12169</v>
      </c>
      <c r="E810" t="s">
        <v>5306</v>
      </c>
    </row>
    <row r="811" spans="1:6" x14ac:dyDescent="0.35">
      <c r="A811">
        <v>16617768000149</v>
      </c>
      <c r="E811" t="s">
        <v>6399</v>
      </c>
      <c r="F811" t="s">
        <v>12170</v>
      </c>
    </row>
    <row r="812" spans="1:6" x14ac:dyDescent="0.35">
      <c r="A812">
        <v>9143435000160</v>
      </c>
      <c r="E812" t="s">
        <v>3657</v>
      </c>
      <c r="F812" t="s">
        <v>12171</v>
      </c>
    </row>
    <row r="813" spans="1:6" x14ac:dyDescent="0.35">
      <c r="A813">
        <v>29066331000106</v>
      </c>
      <c r="B813" t="s">
        <v>6147</v>
      </c>
      <c r="C813" t="s">
        <v>12172</v>
      </c>
      <c r="D813" t="s">
        <v>3667</v>
      </c>
      <c r="E813" t="s">
        <v>6149</v>
      </c>
      <c r="F813" t="s">
        <v>12173</v>
      </c>
    </row>
    <row r="814" spans="1:6" x14ac:dyDescent="0.35">
      <c r="A814">
        <v>30282418000108</v>
      </c>
      <c r="B814" t="s">
        <v>12174</v>
      </c>
      <c r="C814" t="s">
        <v>12175</v>
      </c>
      <c r="D814" t="s">
        <v>12175</v>
      </c>
      <c r="E814" t="s">
        <v>6611</v>
      </c>
    </row>
    <row r="815" spans="1:6" x14ac:dyDescent="0.35">
      <c r="A815">
        <v>59658166000142</v>
      </c>
      <c r="E815" t="s">
        <v>4843</v>
      </c>
    </row>
    <row r="816" spans="1:6" x14ac:dyDescent="0.35">
      <c r="A816">
        <v>42463823000101</v>
      </c>
      <c r="E816" t="s">
        <v>7402</v>
      </c>
    </row>
    <row r="817" spans="1:6" x14ac:dyDescent="0.35">
      <c r="A817">
        <v>42463823000101</v>
      </c>
      <c r="E817" t="s">
        <v>7399</v>
      </c>
    </row>
    <row r="818" spans="1:6" x14ac:dyDescent="0.35">
      <c r="A818">
        <v>60489595000112</v>
      </c>
      <c r="E818" t="s">
        <v>5152</v>
      </c>
    </row>
    <row r="819" spans="1:6" x14ac:dyDescent="0.35">
      <c r="A819">
        <v>59987139000113</v>
      </c>
      <c r="E819" t="s">
        <v>6298</v>
      </c>
    </row>
    <row r="820" spans="1:6" x14ac:dyDescent="0.35">
      <c r="A820">
        <v>59987139000113</v>
      </c>
      <c r="E820" t="s">
        <v>6289</v>
      </c>
    </row>
    <row r="821" spans="1:6" x14ac:dyDescent="0.35">
      <c r="A821">
        <v>59987139000113</v>
      </c>
      <c r="E821" t="s">
        <v>6294</v>
      </c>
    </row>
    <row r="822" spans="1:6" x14ac:dyDescent="0.35">
      <c r="A822">
        <v>59987139000113</v>
      </c>
      <c r="E822" t="s">
        <v>6369</v>
      </c>
    </row>
    <row r="823" spans="1:6" x14ac:dyDescent="0.35">
      <c r="A823">
        <v>59987139000113</v>
      </c>
      <c r="E823" t="s">
        <v>6371</v>
      </c>
    </row>
    <row r="824" spans="1:6" x14ac:dyDescent="0.35">
      <c r="A824">
        <v>59987139000113</v>
      </c>
      <c r="E824" t="s">
        <v>6296</v>
      </c>
    </row>
    <row r="825" spans="1:6" x14ac:dyDescent="0.35">
      <c r="A825">
        <v>59987139000113</v>
      </c>
      <c r="E825" t="s">
        <v>6300</v>
      </c>
    </row>
    <row r="826" spans="1:6" x14ac:dyDescent="0.35">
      <c r="A826">
        <v>59987139000113</v>
      </c>
      <c r="E826" t="s">
        <v>6292</v>
      </c>
    </row>
    <row r="827" spans="1:6" x14ac:dyDescent="0.35">
      <c r="A827">
        <v>7124064000143</v>
      </c>
      <c r="E827" t="s">
        <v>4591</v>
      </c>
      <c r="F827" t="s">
        <v>12176</v>
      </c>
    </row>
    <row r="828" spans="1:6" x14ac:dyDescent="0.35">
      <c r="A828">
        <v>39354762000121</v>
      </c>
      <c r="B828" t="s">
        <v>6945</v>
      </c>
      <c r="C828" t="s">
        <v>12177</v>
      </c>
      <c r="D828" t="s">
        <v>12178</v>
      </c>
      <c r="E828" t="s">
        <v>6947</v>
      </c>
      <c r="F828" t="s">
        <v>12179</v>
      </c>
    </row>
    <row r="829" spans="1:6" x14ac:dyDescent="0.35">
      <c r="A829">
        <v>59987139000113</v>
      </c>
      <c r="E829" t="s">
        <v>6298</v>
      </c>
    </row>
    <row r="830" spans="1:6" x14ac:dyDescent="0.35">
      <c r="A830">
        <v>59987139000113</v>
      </c>
      <c r="E830" t="s">
        <v>6289</v>
      </c>
    </row>
    <row r="831" spans="1:6" x14ac:dyDescent="0.35">
      <c r="A831">
        <v>59987139000113</v>
      </c>
      <c r="E831" t="s">
        <v>6294</v>
      </c>
    </row>
    <row r="832" spans="1:6" x14ac:dyDescent="0.35">
      <c r="A832">
        <v>59987139000113</v>
      </c>
      <c r="E832" t="s">
        <v>6369</v>
      </c>
    </row>
    <row r="833" spans="1:6" x14ac:dyDescent="0.35">
      <c r="A833">
        <v>59987139000113</v>
      </c>
      <c r="E833" t="s">
        <v>6371</v>
      </c>
    </row>
    <row r="834" spans="1:6" x14ac:dyDescent="0.35">
      <c r="A834">
        <v>59987139000113</v>
      </c>
      <c r="E834" t="s">
        <v>6296</v>
      </c>
    </row>
    <row r="835" spans="1:6" x14ac:dyDescent="0.35">
      <c r="A835">
        <v>59987139000113</v>
      </c>
      <c r="E835" t="s">
        <v>6300</v>
      </c>
    </row>
    <row r="836" spans="1:6" x14ac:dyDescent="0.35">
      <c r="A836">
        <v>59987139000113</v>
      </c>
      <c r="E836" t="s">
        <v>6292</v>
      </c>
    </row>
    <row r="837" spans="1:6" x14ac:dyDescent="0.35">
      <c r="A837">
        <v>44951924000149</v>
      </c>
      <c r="B837" t="s">
        <v>12180</v>
      </c>
      <c r="C837" t="s">
        <v>11015</v>
      </c>
      <c r="D837" t="s">
        <v>11015</v>
      </c>
      <c r="E837" t="s">
        <v>5544</v>
      </c>
      <c r="F837" t="s">
        <v>12181</v>
      </c>
    </row>
    <row r="838" spans="1:6" x14ac:dyDescent="0.35">
      <c r="A838">
        <v>44951924000149</v>
      </c>
      <c r="B838" t="s">
        <v>12180</v>
      </c>
      <c r="C838" t="s">
        <v>11015</v>
      </c>
      <c r="D838" t="s">
        <v>11015</v>
      </c>
      <c r="E838" t="s">
        <v>5547</v>
      </c>
      <c r="F838" t="s">
        <v>12181</v>
      </c>
    </row>
    <row r="839" spans="1:6" x14ac:dyDescent="0.35">
      <c r="A839">
        <v>52019407000164</v>
      </c>
      <c r="E839" t="s">
        <v>6386</v>
      </c>
    </row>
    <row r="840" spans="1:6" x14ac:dyDescent="0.35">
      <c r="A840">
        <v>32846811000102</v>
      </c>
      <c r="E840" t="s">
        <v>6590</v>
      </c>
      <c r="F840" t="s">
        <v>12182</v>
      </c>
    </row>
    <row r="841" spans="1:6" x14ac:dyDescent="0.35">
      <c r="A841">
        <v>60573726000145</v>
      </c>
      <c r="E841" t="s">
        <v>7055</v>
      </c>
    </row>
    <row r="842" spans="1:6" x14ac:dyDescent="0.35">
      <c r="A842">
        <v>53077797000191</v>
      </c>
      <c r="E842" t="s">
        <v>6424</v>
      </c>
    </row>
    <row r="843" spans="1:6" x14ac:dyDescent="0.35">
      <c r="A843">
        <v>61560810000197</v>
      </c>
      <c r="E843" t="s">
        <v>5313</v>
      </c>
    </row>
    <row r="844" spans="1:6" x14ac:dyDescent="0.35">
      <c r="A844">
        <v>62298816000109</v>
      </c>
      <c r="E844" t="s">
        <v>6038</v>
      </c>
    </row>
    <row r="845" spans="1:6" x14ac:dyDescent="0.35">
      <c r="A845">
        <v>58863998000138</v>
      </c>
      <c r="E845" t="s">
        <v>7315</v>
      </c>
    </row>
    <row r="846" spans="1:6" x14ac:dyDescent="0.35">
      <c r="A846">
        <v>58341429000122</v>
      </c>
      <c r="E846" t="s">
        <v>4773</v>
      </c>
    </row>
    <row r="847" spans="1:6" x14ac:dyDescent="0.35">
      <c r="A847">
        <v>57829025000110</v>
      </c>
      <c r="E847" t="s">
        <v>5359</v>
      </c>
      <c r="F847" t="s">
        <v>12183</v>
      </c>
    </row>
    <row r="848" spans="1:6" x14ac:dyDescent="0.35">
      <c r="A848">
        <v>61516572000112</v>
      </c>
      <c r="E848" t="s">
        <v>6111</v>
      </c>
    </row>
    <row r="849" spans="1:6" x14ac:dyDescent="0.35">
      <c r="A849">
        <v>10338491000139</v>
      </c>
      <c r="E849" t="s">
        <v>4781</v>
      </c>
    </row>
    <row r="850" spans="1:6" x14ac:dyDescent="0.35">
      <c r="A850">
        <v>42932895000142</v>
      </c>
      <c r="E850" t="s">
        <v>4786</v>
      </c>
    </row>
    <row r="851" spans="1:6" x14ac:dyDescent="0.35">
      <c r="A851">
        <v>37331264000138</v>
      </c>
      <c r="E851" t="s">
        <v>4738</v>
      </c>
      <c r="F851" t="s">
        <v>12184</v>
      </c>
    </row>
    <row r="852" spans="1:6" x14ac:dyDescent="0.35">
      <c r="A852">
        <v>59987139000113</v>
      </c>
      <c r="E852" t="s">
        <v>6298</v>
      </c>
    </row>
    <row r="853" spans="1:6" x14ac:dyDescent="0.35">
      <c r="A853">
        <v>59987139000113</v>
      </c>
      <c r="E853" t="s">
        <v>6289</v>
      </c>
    </row>
    <row r="854" spans="1:6" x14ac:dyDescent="0.35">
      <c r="A854">
        <v>59987139000113</v>
      </c>
      <c r="E854" t="s">
        <v>6294</v>
      </c>
    </row>
    <row r="855" spans="1:6" x14ac:dyDescent="0.35">
      <c r="A855">
        <v>59987139000113</v>
      </c>
      <c r="E855" t="s">
        <v>6369</v>
      </c>
    </row>
    <row r="856" spans="1:6" x14ac:dyDescent="0.35">
      <c r="A856">
        <v>59987139000113</v>
      </c>
      <c r="E856" t="s">
        <v>6371</v>
      </c>
    </row>
    <row r="857" spans="1:6" x14ac:dyDescent="0.35">
      <c r="A857">
        <v>59987139000113</v>
      </c>
      <c r="E857" t="s">
        <v>6296</v>
      </c>
    </row>
    <row r="858" spans="1:6" x14ac:dyDescent="0.35">
      <c r="A858">
        <v>59987139000113</v>
      </c>
      <c r="E858" t="s">
        <v>6300</v>
      </c>
    </row>
    <row r="859" spans="1:6" x14ac:dyDescent="0.35">
      <c r="A859">
        <v>59987139000113</v>
      </c>
      <c r="E859" t="s">
        <v>6292</v>
      </c>
    </row>
    <row r="860" spans="1:6" x14ac:dyDescent="0.35">
      <c r="A860">
        <v>61333973000137</v>
      </c>
      <c r="E860" t="s">
        <v>4990</v>
      </c>
    </row>
    <row r="861" spans="1:6" x14ac:dyDescent="0.35">
      <c r="A861">
        <v>61333973000137</v>
      </c>
      <c r="E861" t="s">
        <v>4987</v>
      </c>
    </row>
    <row r="862" spans="1:6" x14ac:dyDescent="0.35">
      <c r="A862">
        <v>59791603000100</v>
      </c>
      <c r="E862" t="s">
        <v>6830</v>
      </c>
    </row>
    <row r="863" spans="1:6" x14ac:dyDescent="0.35">
      <c r="A863">
        <v>59987139000113</v>
      </c>
      <c r="E863" t="s">
        <v>6298</v>
      </c>
    </row>
    <row r="864" spans="1:6" x14ac:dyDescent="0.35">
      <c r="A864">
        <v>59987139000113</v>
      </c>
      <c r="E864" t="s">
        <v>6289</v>
      </c>
    </row>
    <row r="865" spans="1:6" x14ac:dyDescent="0.35">
      <c r="A865">
        <v>59987139000113</v>
      </c>
      <c r="E865" t="s">
        <v>6294</v>
      </c>
    </row>
    <row r="866" spans="1:6" x14ac:dyDescent="0.35">
      <c r="A866">
        <v>59987139000113</v>
      </c>
      <c r="E866" t="s">
        <v>6369</v>
      </c>
    </row>
    <row r="867" spans="1:6" x14ac:dyDescent="0.35">
      <c r="A867">
        <v>59987139000113</v>
      </c>
      <c r="E867" t="s">
        <v>6371</v>
      </c>
    </row>
    <row r="868" spans="1:6" x14ac:dyDescent="0.35">
      <c r="A868">
        <v>59987139000113</v>
      </c>
      <c r="E868" t="s">
        <v>6296</v>
      </c>
    </row>
    <row r="869" spans="1:6" x14ac:dyDescent="0.35">
      <c r="A869">
        <v>59987139000113</v>
      </c>
      <c r="E869" t="s">
        <v>6300</v>
      </c>
    </row>
    <row r="870" spans="1:6" x14ac:dyDescent="0.35">
      <c r="A870">
        <v>59987139000113</v>
      </c>
      <c r="E870" t="s">
        <v>6292</v>
      </c>
    </row>
    <row r="871" spans="1:6" x14ac:dyDescent="0.35">
      <c r="A871">
        <v>37262531000162</v>
      </c>
      <c r="E871" t="s">
        <v>5303</v>
      </c>
      <c r="F871" t="s">
        <v>12185</v>
      </c>
    </row>
    <row r="872" spans="1:6" x14ac:dyDescent="0.35">
      <c r="A872">
        <v>37262531000162</v>
      </c>
      <c r="E872" t="s">
        <v>7262</v>
      </c>
      <c r="F872" t="s">
        <v>12185</v>
      </c>
    </row>
    <row r="873" spans="1:6" x14ac:dyDescent="0.35">
      <c r="A873">
        <v>60449267000192</v>
      </c>
      <c r="E873" t="s">
        <v>4911</v>
      </c>
    </row>
    <row r="874" spans="1:6" x14ac:dyDescent="0.35">
      <c r="A874">
        <v>60449267000192</v>
      </c>
      <c r="E874" t="s">
        <v>4912</v>
      </c>
    </row>
    <row r="875" spans="1:6" x14ac:dyDescent="0.35">
      <c r="A875">
        <v>60079651000140</v>
      </c>
      <c r="E875" t="s">
        <v>7003</v>
      </c>
    </row>
    <row r="876" spans="1:6" x14ac:dyDescent="0.35">
      <c r="A876">
        <v>44951924000149</v>
      </c>
      <c r="B876" t="s">
        <v>12180</v>
      </c>
      <c r="C876" t="s">
        <v>11015</v>
      </c>
      <c r="D876" t="s">
        <v>11015</v>
      </c>
      <c r="E876" t="s">
        <v>5544</v>
      </c>
    </row>
    <row r="877" spans="1:6" x14ac:dyDescent="0.35">
      <c r="A877">
        <v>44951924000149</v>
      </c>
      <c r="B877" t="s">
        <v>12180</v>
      </c>
      <c r="C877" t="s">
        <v>11015</v>
      </c>
      <c r="D877" t="s">
        <v>11015</v>
      </c>
      <c r="E877" t="s">
        <v>5547</v>
      </c>
    </row>
    <row r="878" spans="1:6" x14ac:dyDescent="0.35">
      <c r="A878">
        <v>61794417000168</v>
      </c>
      <c r="E878" t="s">
        <v>6114</v>
      </c>
    </row>
    <row r="879" spans="1:6" x14ac:dyDescent="0.35">
      <c r="A879">
        <v>58327943000103</v>
      </c>
      <c r="E879" t="s">
        <v>5363</v>
      </c>
      <c r="F879" t="s">
        <v>12186</v>
      </c>
    </row>
    <row r="880" spans="1:6" x14ac:dyDescent="0.35">
      <c r="A880">
        <v>60762973000190</v>
      </c>
      <c r="E880" t="s">
        <v>5724</v>
      </c>
    </row>
    <row r="881" spans="1:6" x14ac:dyDescent="0.35">
      <c r="A881">
        <v>57139003000128</v>
      </c>
      <c r="E881" t="s">
        <v>5309</v>
      </c>
    </row>
    <row r="882" spans="1:6" x14ac:dyDescent="0.35">
      <c r="A882">
        <v>59225536000158</v>
      </c>
      <c r="E882" t="s">
        <v>6307</v>
      </c>
      <c r="F882" t="s">
        <v>12187</v>
      </c>
    </row>
    <row r="883" spans="1:6" x14ac:dyDescent="0.35">
      <c r="A883">
        <v>53075427000115</v>
      </c>
      <c r="E883" t="s">
        <v>5664</v>
      </c>
    </row>
    <row r="884" spans="1:6" x14ac:dyDescent="0.35">
      <c r="A884">
        <v>60535430000130</v>
      </c>
      <c r="E884" t="s">
        <v>6980</v>
      </c>
      <c r="F884" t="s">
        <v>12188</v>
      </c>
    </row>
    <row r="885" spans="1:6" x14ac:dyDescent="0.35">
      <c r="A885">
        <v>60103810000103</v>
      </c>
      <c r="E885" t="s">
        <v>5563</v>
      </c>
    </row>
    <row r="886" spans="1:6" x14ac:dyDescent="0.35">
      <c r="A886">
        <v>15656344000120</v>
      </c>
      <c r="E886" t="s">
        <v>5995</v>
      </c>
    </row>
    <row r="887" spans="1:6" x14ac:dyDescent="0.35">
      <c r="A887">
        <v>23176630000117</v>
      </c>
      <c r="E887" t="s">
        <v>7118</v>
      </c>
    </row>
    <row r="888" spans="1:6" x14ac:dyDescent="0.35">
      <c r="A888">
        <v>54426679000104</v>
      </c>
      <c r="E888" t="s">
        <v>6586</v>
      </c>
      <c r="F888" t="s">
        <v>12189</v>
      </c>
    </row>
    <row r="889" spans="1:6" x14ac:dyDescent="0.35">
      <c r="A889">
        <v>60551924000108</v>
      </c>
      <c r="E889" t="s">
        <v>6698</v>
      </c>
    </row>
    <row r="890" spans="1:6" x14ac:dyDescent="0.35">
      <c r="A890">
        <v>61020441000140</v>
      </c>
      <c r="E890" t="s">
        <v>6749</v>
      </c>
    </row>
    <row r="891" spans="1:6" x14ac:dyDescent="0.35">
      <c r="A891">
        <v>14188162000100</v>
      </c>
      <c r="B891" t="s">
        <v>6592</v>
      </c>
      <c r="C891" t="s">
        <v>10656</v>
      </c>
      <c r="D891" t="s">
        <v>12190</v>
      </c>
      <c r="E891" t="s">
        <v>6594</v>
      </c>
      <c r="F891" t="s">
        <v>12191</v>
      </c>
    </row>
    <row r="892" spans="1:6" x14ac:dyDescent="0.35">
      <c r="A892">
        <v>61333973000137</v>
      </c>
      <c r="E892" t="s">
        <v>4990</v>
      </c>
    </row>
    <row r="893" spans="1:6" x14ac:dyDescent="0.35">
      <c r="A893">
        <v>61333973000137</v>
      </c>
      <c r="E893" t="s">
        <v>4987</v>
      </c>
    </row>
    <row r="894" spans="1:6" x14ac:dyDescent="0.35">
      <c r="A894">
        <v>59987139000113</v>
      </c>
      <c r="E894" t="s">
        <v>6298</v>
      </c>
    </row>
    <row r="895" spans="1:6" x14ac:dyDescent="0.35">
      <c r="A895">
        <v>59987139000113</v>
      </c>
      <c r="E895" t="s">
        <v>6289</v>
      </c>
    </row>
    <row r="896" spans="1:6" x14ac:dyDescent="0.35">
      <c r="A896">
        <v>59987139000113</v>
      </c>
      <c r="E896" t="s">
        <v>6294</v>
      </c>
    </row>
    <row r="897" spans="1:6" x14ac:dyDescent="0.35">
      <c r="A897">
        <v>59987139000113</v>
      </c>
      <c r="E897" t="s">
        <v>6369</v>
      </c>
    </row>
    <row r="898" spans="1:6" x14ac:dyDescent="0.35">
      <c r="A898">
        <v>59987139000113</v>
      </c>
      <c r="E898" t="s">
        <v>6371</v>
      </c>
    </row>
    <row r="899" spans="1:6" x14ac:dyDescent="0.35">
      <c r="A899">
        <v>59987139000113</v>
      </c>
      <c r="E899" t="s">
        <v>6296</v>
      </c>
    </row>
    <row r="900" spans="1:6" x14ac:dyDescent="0.35">
      <c r="A900">
        <v>59987139000113</v>
      </c>
      <c r="E900" t="s">
        <v>6300</v>
      </c>
    </row>
    <row r="901" spans="1:6" x14ac:dyDescent="0.35">
      <c r="A901">
        <v>59987139000113</v>
      </c>
      <c r="E901" t="s">
        <v>6292</v>
      </c>
    </row>
    <row r="902" spans="1:6" x14ac:dyDescent="0.35">
      <c r="A902">
        <v>60594084000160</v>
      </c>
      <c r="E902" t="s">
        <v>6021</v>
      </c>
    </row>
    <row r="903" spans="1:6" x14ac:dyDescent="0.35">
      <c r="A903">
        <v>59604698000105</v>
      </c>
      <c r="E903" t="s">
        <v>5842</v>
      </c>
    </row>
    <row r="904" spans="1:6" x14ac:dyDescent="0.35">
      <c r="A904">
        <v>47640954000122</v>
      </c>
      <c r="E904" t="s">
        <v>7079</v>
      </c>
      <c r="F904" t="s">
        <v>12192</v>
      </c>
    </row>
    <row r="905" spans="1:6" x14ac:dyDescent="0.35">
      <c r="A905">
        <v>59560195000177</v>
      </c>
      <c r="E905" t="s">
        <v>6056</v>
      </c>
    </row>
    <row r="906" spans="1:6" x14ac:dyDescent="0.35">
      <c r="A906">
        <v>59987139000113</v>
      </c>
      <c r="E906" t="s">
        <v>6298</v>
      </c>
    </row>
    <row r="907" spans="1:6" x14ac:dyDescent="0.35">
      <c r="A907">
        <v>59987139000113</v>
      </c>
      <c r="E907" t="s">
        <v>6289</v>
      </c>
    </row>
    <row r="908" spans="1:6" x14ac:dyDescent="0.35">
      <c r="A908">
        <v>59987139000113</v>
      </c>
      <c r="E908" t="s">
        <v>6294</v>
      </c>
    </row>
    <row r="909" spans="1:6" x14ac:dyDescent="0.35">
      <c r="A909">
        <v>59987139000113</v>
      </c>
      <c r="E909" t="s">
        <v>6369</v>
      </c>
    </row>
    <row r="910" spans="1:6" x14ac:dyDescent="0.35">
      <c r="A910">
        <v>59987139000113</v>
      </c>
      <c r="E910" t="s">
        <v>6371</v>
      </c>
    </row>
    <row r="911" spans="1:6" x14ac:dyDescent="0.35">
      <c r="A911">
        <v>59987139000113</v>
      </c>
      <c r="E911" t="s">
        <v>6296</v>
      </c>
    </row>
    <row r="912" spans="1:6" x14ac:dyDescent="0.35">
      <c r="A912">
        <v>59987139000113</v>
      </c>
      <c r="E912" t="s">
        <v>6300</v>
      </c>
    </row>
    <row r="913" spans="1:6" x14ac:dyDescent="0.35">
      <c r="A913">
        <v>59987139000113</v>
      </c>
      <c r="E913" t="s">
        <v>6292</v>
      </c>
    </row>
    <row r="914" spans="1:6" x14ac:dyDescent="0.35">
      <c r="A914">
        <v>43104966000181</v>
      </c>
      <c r="E914" t="s">
        <v>6017</v>
      </c>
      <c r="F914" t="s">
        <v>12193</v>
      </c>
    </row>
    <row r="915" spans="1:6" x14ac:dyDescent="0.35">
      <c r="A915">
        <v>61245120000143</v>
      </c>
      <c r="E915" t="s">
        <v>7211</v>
      </c>
    </row>
    <row r="916" spans="1:6" x14ac:dyDescent="0.35">
      <c r="A916">
        <v>57832914000136</v>
      </c>
      <c r="E916" t="s">
        <v>4363</v>
      </c>
      <c r="F916" t="s">
        <v>12194</v>
      </c>
    </row>
    <row r="917" spans="1:6" x14ac:dyDescent="0.35">
      <c r="A917">
        <v>13401715000106</v>
      </c>
      <c r="E917" t="s">
        <v>5339</v>
      </c>
      <c r="F917" t="s">
        <v>12195</v>
      </c>
    </row>
    <row r="918" spans="1:6" x14ac:dyDescent="0.35">
      <c r="A918">
        <v>30057258000195</v>
      </c>
      <c r="E918" t="s">
        <v>7106</v>
      </c>
      <c r="F918" t="s">
        <v>12196</v>
      </c>
    </row>
    <row r="919" spans="1:6" x14ac:dyDescent="0.35">
      <c r="A919">
        <v>27943585000130</v>
      </c>
      <c r="E919" t="s">
        <v>4841</v>
      </c>
      <c r="F919" t="s">
        <v>12197</v>
      </c>
    </row>
    <row r="920" spans="1:6" x14ac:dyDescent="0.35">
      <c r="A920">
        <v>52242659000158</v>
      </c>
      <c r="E920" t="s">
        <v>6096</v>
      </c>
      <c r="F920" t="s">
        <v>12198</v>
      </c>
    </row>
    <row r="921" spans="1:6" x14ac:dyDescent="0.35">
      <c r="A921">
        <v>60261869000111</v>
      </c>
      <c r="E921" t="s">
        <v>5564</v>
      </c>
    </row>
    <row r="922" spans="1:6" x14ac:dyDescent="0.35">
      <c r="A922">
        <v>58643797000125</v>
      </c>
      <c r="E922" t="s">
        <v>5791</v>
      </c>
    </row>
    <row r="923" spans="1:6" x14ac:dyDescent="0.35">
      <c r="A923">
        <v>58038938000180</v>
      </c>
      <c r="B923" t="s">
        <v>6750</v>
      </c>
      <c r="C923" t="s">
        <v>12199</v>
      </c>
      <c r="D923" t="s">
        <v>12200</v>
      </c>
      <c r="E923" t="s">
        <v>6751</v>
      </c>
      <c r="F923" t="s">
        <v>12201</v>
      </c>
    </row>
    <row r="924" spans="1:6" x14ac:dyDescent="0.35">
      <c r="A924">
        <v>58525584000107</v>
      </c>
      <c r="E924" t="s">
        <v>6559</v>
      </c>
    </row>
    <row r="925" spans="1:6" x14ac:dyDescent="0.35">
      <c r="A925">
        <v>37262531000162</v>
      </c>
      <c r="E925" t="s">
        <v>5303</v>
      </c>
    </row>
    <row r="926" spans="1:6" x14ac:dyDescent="0.35">
      <c r="A926">
        <v>37262531000162</v>
      </c>
      <c r="E926" t="s">
        <v>7262</v>
      </c>
    </row>
    <row r="927" spans="1:6" x14ac:dyDescent="0.35">
      <c r="A927">
        <v>52923285000136</v>
      </c>
      <c r="E927" t="s">
        <v>7139</v>
      </c>
    </row>
    <row r="928" spans="1:6" x14ac:dyDescent="0.35">
      <c r="A928">
        <v>14780356000108</v>
      </c>
      <c r="E928" t="s">
        <v>5091</v>
      </c>
    </row>
    <row r="929" spans="1:6" x14ac:dyDescent="0.35">
      <c r="A929">
        <v>59987139000113</v>
      </c>
      <c r="E929" t="s">
        <v>6298</v>
      </c>
    </row>
    <row r="930" spans="1:6" x14ac:dyDescent="0.35">
      <c r="A930">
        <v>59987139000113</v>
      </c>
      <c r="E930" t="s">
        <v>6289</v>
      </c>
    </row>
    <row r="931" spans="1:6" x14ac:dyDescent="0.35">
      <c r="A931">
        <v>59987139000113</v>
      </c>
      <c r="E931" t="s">
        <v>6294</v>
      </c>
    </row>
    <row r="932" spans="1:6" x14ac:dyDescent="0.35">
      <c r="A932">
        <v>59987139000113</v>
      </c>
      <c r="E932" t="s">
        <v>6369</v>
      </c>
    </row>
    <row r="933" spans="1:6" x14ac:dyDescent="0.35">
      <c r="A933">
        <v>59987139000113</v>
      </c>
      <c r="E933" t="s">
        <v>6371</v>
      </c>
    </row>
    <row r="934" spans="1:6" x14ac:dyDescent="0.35">
      <c r="A934">
        <v>59987139000113</v>
      </c>
      <c r="E934" t="s">
        <v>6296</v>
      </c>
    </row>
    <row r="935" spans="1:6" x14ac:dyDescent="0.35">
      <c r="A935">
        <v>59987139000113</v>
      </c>
      <c r="E935" t="s">
        <v>6300</v>
      </c>
    </row>
    <row r="936" spans="1:6" x14ac:dyDescent="0.35">
      <c r="A936">
        <v>59987139000113</v>
      </c>
      <c r="E936" t="s">
        <v>6292</v>
      </c>
    </row>
    <row r="937" spans="1:6" x14ac:dyDescent="0.35">
      <c r="A937">
        <v>60022798000102</v>
      </c>
      <c r="E937" t="s">
        <v>6283</v>
      </c>
      <c r="F937" t="s">
        <v>12202</v>
      </c>
    </row>
    <row r="938" spans="1:6" x14ac:dyDescent="0.35">
      <c r="A938">
        <v>32225663000109</v>
      </c>
      <c r="E938" t="s">
        <v>4403</v>
      </c>
      <c r="F938" t="s">
        <v>12203</v>
      </c>
    </row>
    <row r="939" spans="1:6" x14ac:dyDescent="0.35">
      <c r="A939">
        <v>61543507000186</v>
      </c>
      <c r="E939" t="s">
        <v>7067</v>
      </c>
    </row>
    <row r="940" spans="1:6" x14ac:dyDescent="0.35">
      <c r="A940">
        <v>60958603000122</v>
      </c>
      <c r="E940" t="s">
        <v>5261</v>
      </c>
    </row>
    <row r="941" spans="1:6" x14ac:dyDescent="0.35">
      <c r="A941">
        <v>60449267000192</v>
      </c>
      <c r="E941" t="s">
        <v>4911</v>
      </c>
    </row>
    <row r="942" spans="1:6" x14ac:dyDescent="0.35">
      <c r="A942">
        <v>60449267000192</v>
      </c>
      <c r="E942" t="s">
        <v>4912</v>
      </c>
    </row>
    <row r="943" spans="1:6" x14ac:dyDescent="0.35">
      <c r="A943">
        <v>42463823000101</v>
      </c>
      <c r="E943" t="s">
        <v>7402</v>
      </c>
    </row>
    <row r="944" spans="1:6" x14ac:dyDescent="0.35">
      <c r="A944">
        <v>42463823000101</v>
      </c>
      <c r="E944" t="s">
        <v>7399</v>
      </c>
    </row>
    <row r="945" spans="1:6" x14ac:dyDescent="0.35">
      <c r="A945">
        <v>59987139000113</v>
      </c>
      <c r="E945" t="s">
        <v>6298</v>
      </c>
    </row>
    <row r="946" spans="1:6" x14ac:dyDescent="0.35">
      <c r="A946">
        <v>59987139000113</v>
      </c>
      <c r="E946" t="s">
        <v>6289</v>
      </c>
    </row>
    <row r="947" spans="1:6" x14ac:dyDescent="0.35">
      <c r="A947">
        <v>59987139000113</v>
      </c>
      <c r="E947" t="s">
        <v>6294</v>
      </c>
    </row>
    <row r="948" spans="1:6" x14ac:dyDescent="0.35">
      <c r="A948">
        <v>59987139000113</v>
      </c>
      <c r="E948" t="s">
        <v>6369</v>
      </c>
    </row>
    <row r="949" spans="1:6" x14ac:dyDescent="0.35">
      <c r="A949">
        <v>59987139000113</v>
      </c>
      <c r="E949" t="s">
        <v>6371</v>
      </c>
    </row>
    <row r="950" spans="1:6" x14ac:dyDescent="0.35">
      <c r="A950">
        <v>59987139000113</v>
      </c>
      <c r="E950" t="s">
        <v>6296</v>
      </c>
    </row>
    <row r="951" spans="1:6" x14ac:dyDescent="0.35">
      <c r="A951">
        <v>59987139000113</v>
      </c>
      <c r="E951" t="s">
        <v>6300</v>
      </c>
    </row>
    <row r="952" spans="1:6" x14ac:dyDescent="0.35">
      <c r="A952">
        <v>59987139000113</v>
      </c>
      <c r="E952" t="s">
        <v>6292</v>
      </c>
    </row>
    <row r="953" spans="1:6" x14ac:dyDescent="0.35">
      <c r="A953">
        <v>60513922000124</v>
      </c>
      <c r="E953" t="s">
        <v>6695</v>
      </c>
    </row>
    <row r="954" spans="1:6" x14ac:dyDescent="0.35">
      <c r="A954">
        <v>14171578000115</v>
      </c>
      <c r="E954" t="s">
        <v>6104</v>
      </c>
      <c r="F954" t="s">
        <v>12204</v>
      </c>
    </row>
    <row r="955" spans="1:6" x14ac:dyDescent="0.35">
      <c r="A955">
        <v>61802352000155</v>
      </c>
      <c r="E955" t="s">
        <v>7246</v>
      </c>
    </row>
    <row r="956" spans="1:6" x14ac:dyDescent="0.35">
      <c r="A956">
        <v>32817365000108</v>
      </c>
      <c r="E956" t="s">
        <v>6126</v>
      </c>
      <c r="F956" t="s">
        <v>12205</v>
      </c>
    </row>
  </sheetData>
  <pageMargins left="0.7" right="0.7" top="0.75" bottom="0.75" header="0.3" footer="0.3"/>
  <pageSetup paperSize="9" orientation="portrait" r:id="rId1"/>
  <headerFooter>
    <oddFooter>&amp;R_x000D_&amp;1#&amp;"Calibri"&amp;10&amp;K008000 [ CLASSIFICAÇÃO: PÚBLICA ]</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1C7F5-BCB2-4693-B95D-5091730756C5}">
  <sheetPr codeName="Sheet7"/>
  <dimension ref="A1:R127"/>
  <sheetViews>
    <sheetView showGridLines="0" topLeftCell="A100" workbookViewId="0">
      <selection activeCell="B73" sqref="B73"/>
    </sheetView>
  </sheetViews>
  <sheetFormatPr defaultRowHeight="14.5" x14ac:dyDescent="0.35"/>
  <cols>
    <col min="1" max="1" width="7.6328125" bestFit="1" customWidth="1"/>
    <col min="2" max="2" width="34.36328125" bestFit="1" customWidth="1"/>
    <col min="3" max="3" width="255.6328125" bestFit="1" customWidth="1"/>
    <col min="4" max="4" width="35.90625" bestFit="1" customWidth="1"/>
    <col min="5" max="5" width="16" bestFit="1" customWidth="1"/>
    <col min="6" max="6" width="24.90625" bestFit="1" customWidth="1"/>
    <col min="7" max="7" width="35.08984375" bestFit="1" customWidth="1"/>
    <col min="8" max="8" width="20.90625" bestFit="1" customWidth="1"/>
    <col min="9" max="9" width="24.90625" bestFit="1" customWidth="1"/>
    <col min="10" max="10" width="49.08984375" bestFit="1" customWidth="1"/>
    <col min="11" max="11" width="16" bestFit="1" customWidth="1"/>
    <col min="12" max="12" width="24.90625" bestFit="1" customWidth="1"/>
    <col min="13" max="13" width="30.54296875" bestFit="1" customWidth="1"/>
    <col min="14" max="14" width="15.81640625" bestFit="1" customWidth="1"/>
    <col min="15" max="15" width="24.90625" bestFit="1" customWidth="1"/>
    <col min="16" max="16" width="34.54296875" bestFit="1" customWidth="1"/>
    <col min="17" max="17" width="15.81640625" bestFit="1" customWidth="1"/>
    <col min="18" max="18" width="24.90625" bestFit="1" customWidth="1"/>
  </cols>
  <sheetData>
    <row r="1" spans="1:18" x14ac:dyDescent="0.35">
      <c r="A1" t="s">
        <v>182</v>
      </c>
      <c r="B1" t="s">
        <v>183</v>
      </c>
      <c r="C1" t="s">
        <v>184</v>
      </c>
      <c r="D1" t="s">
        <v>185</v>
      </c>
      <c r="E1" t="s">
        <v>186</v>
      </c>
      <c r="F1" t="s">
        <v>187</v>
      </c>
      <c r="G1" t="s">
        <v>188</v>
      </c>
      <c r="H1" t="s">
        <v>189</v>
      </c>
      <c r="I1" t="s">
        <v>190</v>
      </c>
      <c r="J1" t="s">
        <v>191</v>
      </c>
      <c r="K1" t="s">
        <v>192</v>
      </c>
      <c r="L1" t="s">
        <v>193</v>
      </c>
      <c r="M1" t="s">
        <v>194</v>
      </c>
      <c r="N1" t="s">
        <v>195</v>
      </c>
      <c r="O1" t="s">
        <v>196</v>
      </c>
      <c r="P1" t="s">
        <v>197</v>
      </c>
      <c r="Q1" t="s">
        <v>198</v>
      </c>
      <c r="R1" t="s">
        <v>199</v>
      </c>
    </row>
    <row r="2" spans="1:18" x14ac:dyDescent="0.35">
      <c r="A2">
        <v>1</v>
      </c>
      <c r="B2" t="s">
        <v>200</v>
      </c>
      <c r="C2" t="s">
        <v>201</v>
      </c>
      <c r="D2" t="s">
        <v>202</v>
      </c>
      <c r="E2" t="s">
        <v>203</v>
      </c>
      <c r="F2">
        <v>1996</v>
      </c>
      <c r="G2" t="s">
        <v>204</v>
      </c>
      <c r="H2" t="s">
        <v>205</v>
      </c>
      <c r="I2">
        <v>1998</v>
      </c>
      <c r="J2" t="s">
        <v>206</v>
      </c>
      <c r="K2" t="s">
        <v>96</v>
      </c>
      <c r="L2">
        <v>2002</v>
      </c>
      <c r="M2" t="s">
        <v>207</v>
      </c>
      <c r="N2" t="s">
        <v>96</v>
      </c>
      <c r="O2">
        <v>2002</v>
      </c>
      <c r="P2" t="s">
        <v>208</v>
      </c>
      <c r="Q2" t="s">
        <v>209</v>
      </c>
      <c r="R2">
        <v>2003</v>
      </c>
    </row>
    <row r="3" spans="1:18" x14ac:dyDescent="0.35">
      <c r="A3">
        <v>2</v>
      </c>
      <c r="B3" t="s">
        <v>159</v>
      </c>
      <c r="C3" t="s">
        <v>888</v>
      </c>
      <c r="D3" t="s">
        <v>889</v>
      </c>
      <c r="E3" t="s">
        <v>203</v>
      </c>
      <c r="F3">
        <v>1997</v>
      </c>
      <c r="G3" t="s">
        <v>890</v>
      </c>
      <c r="H3" t="s">
        <v>891</v>
      </c>
      <c r="I3">
        <v>2002</v>
      </c>
      <c r="J3" t="s">
        <v>892</v>
      </c>
      <c r="K3" t="s">
        <v>96</v>
      </c>
      <c r="L3">
        <v>1999</v>
      </c>
      <c r="M3" t="s">
        <v>893</v>
      </c>
      <c r="N3" t="s">
        <v>96</v>
      </c>
      <c r="O3">
        <v>2006</v>
      </c>
      <c r="P3" t="s">
        <v>894</v>
      </c>
      <c r="Q3" t="s">
        <v>209</v>
      </c>
      <c r="R3">
        <v>2005</v>
      </c>
    </row>
    <row r="4" spans="1:18" x14ac:dyDescent="0.35">
      <c r="A4">
        <v>3</v>
      </c>
      <c r="B4" t="s">
        <v>210</v>
      </c>
      <c r="C4" t="s">
        <v>895</v>
      </c>
      <c r="D4" t="s">
        <v>896</v>
      </c>
      <c r="E4" t="s">
        <v>205</v>
      </c>
      <c r="F4">
        <v>1999</v>
      </c>
      <c r="G4" t="s">
        <v>897</v>
      </c>
      <c r="H4" t="s">
        <v>203</v>
      </c>
      <c r="I4">
        <v>2010</v>
      </c>
      <c r="J4" t="s">
        <v>898</v>
      </c>
      <c r="K4" t="s">
        <v>209</v>
      </c>
      <c r="L4">
        <v>1998</v>
      </c>
      <c r="M4" t="s">
        <v>899</v>
      </c>
      <c r="N4" t="s">
        <v>900</v>
      </c>
      <c r="O4">
        <v>1998</v>
      </c>
    </row>
    <row r="5" spans="1:18" x14ac:dyDescent="0.35">
      <c r="A5">
        <v>4</v>
      </c>
      <c r="B5" t="s">
        <v>351</v>
      </c>
      <c r="C5" t="s">
        <v>901</v>
      </c>
      <c r="D5" t="s">
        <v>902</v>
      </c>
      <c r="E5" t="s">
        <v>203</v>
      </c>
      <c r="F5">
        <v>1996</v>
      </c>
      <c r="G5" t="s">
        <v>903</v>
      </c>
      <c r="H5" t="s">
        <v>96</v>
      </c>
      <c r="I5">
        <v>2004</v>
      </c>
      <c r="J5" t="s">
        <v>904</v>
      </c>
      <c r="K5" t="s">
        <v>96</v>
      </c>
      <c r="L5">
        <v>2004</v>
      </c>
    </row>
    <row r="6" spans="1:18" x14ac:dyDescent="0.35">
      <c r="A6">
        <v>5</v>
      </c>
      <c r="B6" t="s">
        <v>313</v>
      </c>
      <c r="C6" t="s">
        <v>905</v>
      </c>
      <c r="D6" t="s">
        <v>906</v>
      </c>
      <c r="E6" t="s">
        <v>96</v>
      </c>
      <c r="F6">
        <v>1992</v>
      </c>
      <c r="G6" t="s">
        <v>907</v>
      </c>
      <c r="H6" t="s">
        <v>209</v>
      </c>
      <c r="I6">
        <v>1998</v>
      </c>
      <c r="J6" t="s">
        <v>908</v>
      </c>
      <c r="K6" t="s">
        <v>96</v>
      </c>
      <c r="L6">
        <v>2011</v>
      </c>
      <c r="M6" t="s">
        <v>909</v>
      </c>
      <c r="N6" t="s">
        <v>96</v>
      </c>
      <c r="O6">
        <v>1997</v>
      </c>
      <c r="P6" t="s">
        <v>910</v>
      </c>
      <c r="Q6" t="s">
        <v>911</v>
      </c>
      <c r="R6">
        <v>2001</v>
      </c>
    </row>
    <row r="7" spans="1:18" x14ac:dyDescent="0.35">
      <c r="A7">
        <v>6</v>
      </c>
      <c r="B7" t="s">
        <v>353</v>
      </c>
      <c r="C7" t="s">
        <v>912</v>
      </c>
      <c r="D7" t="s">
        <v>913</v>
      </c>
      <c r="E7" t="s">
        <v>203</v>
      </c>
      <c r="F7">
        <v>2000</v>
      </c>
      <c r="G7" t="s">
        <v>914</v>
      </c>
      <c r="H7" t="s">
        <v>915</v>
      </c>
      <c r="I7">
        <v>2001</v>
      </c>
      <c r="J7" t="s">
        <v>916</v>
      </c>
      <c r="K7" t="s">
        <v>915</v>
      </c>
      <c r="L7">
        <v>2001</v>
      </c>
      <c r="M7" t="s">
        <v>917</v>
      </c>
      <c r="N7" t="s">
        <v>209</v>
      </c>
      <c r="O7">
        <v>2005</v>
      </c>
      <c r="P7" t="s">
        <v>918</v>
      </c>
      <c r="Q7" t="s">
        <v>915</v>
      </c>
      <c r="R7">
        <v>2009</v>
      </c>
    </row>
    <row r="8" spans="1:18" x14ac:dyDescent="0.35">
      <c r="A8">
        <v>7</v>
      </c>
      <c r="B8" t="s">
        <v>356</v>
      </c>
      <c r="C8" t="s">
        <v>3145</v>
      </c>
      <c r="D8" t="s">
        <v>919</v>
      </c>
      <c r="E8" t="s">
        <v>203</v>
      </c>
      <c r="F8">
        <v>1994</v>
      </c>
      <c r="G8" t="s">
        <v>920</v>
      </c>
      <c r="H8" t="s">
        <v>921</v>
      </c>
      <c r="I8">
        <v>2005</v>
      </c>
      <c r="J8" t="s">
        <v>922</v>
      </c>
      <c r="K8" t="s">
        <v>209</v>
      </c>
      <c r="L8">
        <v>2002</v>
      </c>
    </row>
    <row r="9" spans="1:18" x14ac:dyDescent="0.35">
      <c r="A9">
        <v>8</v>
      </c>
      <c r="B9" t="s">
        <v>323</v>
      </c>
      <c r="C9" t="s">
        <v>923</v>
      </c>
      <c r="D9" t="s">
        <v>924</v>
      </c>
      <c r="E9" t="s">
        <v>205</v>
      </c>
      <c r="F9">
        <v>1995</v>
      </c>
      <c r="G9" t="s">
        <v>925</v>
      </c>
      <c r="H9" t="s">
        <v>203</v>
      </c>
      <c r="I9">
        <v>1995</v>
      </c>
    </row>
    <row r="10" spans="1:18" x14ac:dyDescent="0.35">
      <c r="A10">
        <v>9</v>
      </c>
      <c r="B10" t="s">
        <v>373</v>
      </c>
      <c r="C10" t="s">
        <v>926</v>
      </c>
      <c r="D10" t="s">
        <v>927</v>
      </c>
      <c r="E10" t="s">
        <v>96</v>
      </c>
      <c r="F10">
        <v>2007</v>
      </c>
      <c r="G10" t="s">
        <v>928</v>
      </c>
      <c r="H10" t="s">
        <v>96</v>
      </c>
      <c r="I10">
        <v>2006</v>
      </c>
      <c r="J10" t="s">
        <v>929</v>
      </c>
      <c r="K10" t="s">
        <v>921</v>
      </c>
      <c r="L10">
        <v>1998</v>
      </c>
      <c r="M10" t="s">
        <v>930</v>
      </c>
      <c r="N10" t="s">
        <v>209</v>
      </c>
      <c r="O10">
        <v>2014</v>
      </c>
      <c r="P10" t="s">
        <v>931</v>
      </c>
      <c r="Q10" t="s">
        <v>911</v>
      </c>
      <c r="R10">
        <v>2018</v>
      </c>
    </row>
    <row r="11" spans="1:18" x14ac:dyDescent="0.35">
      <c r="A11">
        <v>10</v>
      </c>
      <c r="B11" t="s">
        <v>932</v>
      </c>
      <c r="C11" t="s">
        <v>933</v>
      </c>
      <c r="D11" t="s">
        <v>934</v>
      </c>
      <c r="E11" t="s">
        <v>203</v>
      </c>
      <c r="F11">
        <v>1989</v>
      </c>
      <c r="G11" t="s">
        <v>935</v>
      </c>
      <c r="H11" t="s">
        <v>936</v>
      </c>
      <c r="I11">
        <v>1993</v>
      </c>
      <c r="J11" t="s">
        <v>937</v>
      </c>
      <c r="K11" t="s">
        <v>936</v>
      </c>
      <c r="L11">
        <v>2010</v>
      </c>
      <c r="M11" t="s">
        <v>938</v>
      </c>
      <c r="N11" t="s">
        <v>911</v>
      </c>
      <c r="O11">
        <v>1993</v>
      </c>
      <c r="P11" t="s">
        <v>939</v>
      </c>
      <c r="Q11" t="s">
        <v>209</v>
      </c>
      <c r="R11">
        <v>1997</v>
      </c>
    </row>
    <row r="12" spans="1:18" x14ac:dyDescent="0.35">
      <c r="A12">
        <v>11</v>
      </c>
      <c r="B12" t="s">
        <v>384</v>
      </c>
      <c r="C12" t="s">
        <v>940</v>
      </c>
      <c r="D12" t="s">
        <v>941</v>
      </c>
      <c r="E12" t="s">
        <v>203</v>
      </c>
      <c r="F12">
        <v>2000</v>
      </c>
      <c r="G12" t="s">
        <v>942</v>
      </c>
      <c r="H12" t="s">
        <v>936</v>
      </c>
      <c r="I12">
        <v>2004</v>
      </c>
      <c r="J12" t="s">
        <v>943</v>
      </c>
      <c r="K12" t="s">
        <v>936</v>
      </c>
      <c r="L12">
        <v>2001</v>
      </c>
    </row>
    <row r="13" spans="1:18" x14ac:dyDescent="0.35">
      <c r="A13">
        <v>12</v>
      </c>
      <c r="B13" t="s">
        <v>386</v>
      </c>
      <c r="C13" t="s">
        <v>944</v>
      </c>
      <c r="D13" t="s">
        <v>945</v>
      </c>
      <c r="E13" t="s">
        <v>96</v>
      </c>
      <c r="F13">
        <v>1995</v>
      </c>
      <c r="G13" t="s">
        <v>946</v>
      </c>
      <c r="H13" t="s">
        <v>96</v>
      </c>
      <c r="I13">
        <v>2007</v>
      </c>
    </row>
    <row r="14" spans="1:18" x14ac:dyDescent="0.35">
      <c r="A14">
        <v>13</v>
      </c>
      <c r="B14" t="s">
        <v>367</v>
      </c>
      <c r="C14" t="s">
        <v>947</v>
      </c>
      <c r="D14" t="s">
        <v>948</v>
      </c>
      <c r="E14" t="s">
        <v>205</v>
      </c>
      <c r="F14">
        <v>2004</v>
      </c>
      <c r="G14" t="s">
        <v>949</v>
      </c>
      <c r="H14" t="s">
        <v>96</v>
      </c>
      <c r="I14">
        <v>2005</v>
      </c>
      <c r="J14" t="s">
        <v>950</v>
      </c>
      <c r="K14" t="s">
        <v>96</v>
      </c>
      <c r="L14">
        <v>2008</v>
      </c>
      <c r="M14" t="s">
        <v>951</v>
      </c>
      <c r="N14" t="s">
        <v>96</v>
      </c>
      <c r="O14">
        <v>1999</v>
      </c>
      <c r="P14" t="s">
        <v>952</v>
      </c>
      <c r="Q14" t="s">
        <v>209</v>
      </c>
      <c r="R14">
        <v>1996</v>
      </c>
    </row>
    <row r="15" spans="1:18" x14ac:dyDescent="0.35">
      <c r="A15">
        <v>14</v>
      </c>
      <c r="B15" t="s">
        <v>389</v>
      </c>
      <c r="C15" t="s">
        <v>953</v>
      </c>
      <c r="D15" t="s">
        <v>954</v>
      </c>
      <c r="E15" t="s">
        <v>205</v>
      </c>
      <c r="F15">
        <v>1995</v>
      </c>
      <c r="G15" t="s">
        <v>955</v>
      </c>
      <c r="H15" t="s">
        <v>203</v>
      </c>
      <c r="I15">
        <v>2000</v>
      </c>
      <c r="J15" t="s">
        <v>956</v>
      </c>
      <c r="K15" t="s">
        <v>209</v>
      </c>
      <c r="L15">
        <v>2005</v>
      </c>
      <c r="M15" t="s">
        <v>957</v>
      </c>
      <c r="N15" t="s">
        <v>911</v>
      </c>
      <c r="O15">
        <v>2000</v>
      </c>
      <c r="P15" t="s">
        <v>958</v>
      </c>
      <c r="Q15" t="s">
        <v>96</v>
      </c>
      <c r="R15">
        <v>2001</v>
      </c>
    </row>
    <row r="16" spans="1:18" x14ac:dyDescent="0.35">
      <c r="A16">
        <v>15</v>
      </c>
      <c r="B16" t="s">
        <v>393</v>
      </c>
      <c r="C16" t="s">
        <v>959</v>
      </c>
      <c r="D16" t="s">
        <v>960</v>
      </c>
      <c r="E16" t="s">
        <v>205</v>
      </c>
      <c r="F16">
        <v>1988</v>
      </c>
      <c r="G16" t="s">
        <v>961</v>
      </c>
      <c r="H16" t="s">
        <v>936</v>
      </c>
      <c r="I16">
        <v>1994</v>
      </c>
      <c r="J16" t="s">
        <v>962</v>
      </c>
      <c r="K16" t="s">
        <v>936</v>
      </c>
      <c r="L16">
        <v>1998</v>
      </c>
    </row>
    <row r="17" spans="1:18" x14ac:dyDescent="0.35">
      <c r="A17">
        <v>16</v>
      </c>
      <c r="B17" t="s">
        <v>399</v>
      </c>
      <c r="C17" t="s">
        <v>963</v>
      </c>
      <c r="D17" t="s">
        <v>964</v>
      </c>
      <c r="E17" t="s">
        <v>205</v>
      </c>
      <c r="F17">
        <v>1991</v>
      </c>
      <c r="G17" t="s">
        <v>965</v>
      </c>
      <c r="H17" t="s">
        <v>96</v>
      </c>
      <c r="I17">
        <v>1996</v>
      </c>
      <c r="J17" t="s">
        <v>966</v>
      </c>
      <c r="K17" t="s">
        <v>921</v>
      </c>
      <c r="L17">
        <v>1994</v>
      </c>
      <c r="M17" t="s">
        <v>967</v>
      </c>
      <c r="N17" t="s">
        <v>968</v>
      </c>
      <c r="O17">
        <v>1992</v>
      </c>
      <c r="P17" t="s">
        <v>969</v>
      </c>
      <c r="Q17" t="s">
        <v>96</v>
      </c>
      <c r="R17">
        <v>2010</v>
      </c>
    </row>
    <row r="18" spans="1:18" x14ac:dyDescent="0.35">
      <c r="A18">
        <v>17</v>
      </c>
      <c r="B18" t="s">
        <v>970</v>
      </c>
      <c r="C18" t="s">
        <v>971</v>
      </c>
      <c r="D18" t="s">
        <v>972</v>
      </c>
      <c r="E18" t="s">
        <v>205</v>
      </c>
      <c r="F18">
        <v>2000</v>
      </c>
      <c r="G18" t="s">
        <v>973</v>
      </c>
      <c r="H18" t="s">
        <v>96</v>
      </c>
      <c r="I18">
        <v>2010</v>
      </c>
    </row>
    <row r="19" spans="1:18" x14ac:dyDescent="0.35">
      <c r="A19">
        <v>18</v>
      </c>
      <c r="B19" t="s">
        <v>413</v>
      </c>
      <c r="C19" t="s">
        <v>974</v>
      </c>
      <c r="D19" t="s">
        <v>975</v>
      </c>
      <c r="E19" t="s">
        <v>203</v>
      </c>
      <c r="F19">
        <v>1990</v>
      </c>
      <c r="G19" t="s">
        <v>976</v>
      </c>
      <c r="H19" t="s">
        <v>915</v>
      </c>
      <c r="I19">
        <v>2003</v>
      </c>
      <c r="J19" t="s">
        <v>977</v>
      </c>
      <c r="K19" t="s">
        <v>209</v>
      </c>
      <c r="L19">
        <v>1998</v>
      </c>
    </row>
    <row r="20" spans="1:18" x14ac:dyDescent="0.35">
      <c r="A20">
        <v>19</v>
      </c>
      <c r="B20" t="s">
        <v>211</v>
      </c>
      <c r="C20" t="s">
        <v>978</v>
      </c>
      <c r="D20" t="s">
        <v>979</v>
      </c>
      <c r="E20" t="s">
        <v>936</v>
      </c>
      <c r="F20">
        <v>1995</v>
      </c>
      <c r="G20" t="s">
        <v>980</v>
      </c>
      <c r="H20" t="s">
        <v>96</v>
      </c>
      <c r="I20">
        <v>1997</v>
      </c>
      <c r="J20" t="s">
        <v>981</v>
      </c>
      <c r="K20" t="s">
        <v>921</v>
      </c>
      <c r="L20">
        <v>1999</v>
      </c>
      <c r="M20" t="s">
        <v>982</v>
      </c>
      <c r="N20" t="s">
        <v>921</v>
      </c>
      <c r="O20">
        <v>1998</v>
      </c>
      <c r="P20" t="s">
        <v>983</v>
      </c>
      <c r="Q20" t="s">
        <v>96</v>
      </c>
      <c r="R20">
        <v>1990</v>
      </c>
    </row>
    <row r="21" spans="1:18" x14ac:dyDescent="0.35">
      <c r="A21">
        <v>20</v>
      </c>
      <c r="B21" t="s">
        <v>438</v>
      </c>
      <c r="C21" t="s">
        <v>984</v>
      </c>
      <c r="D21" t="s">
        <v>985</v>
      </c>
      <c r="E21" t="s">
        <v>205</v>
      </c>
      <c r="F21">
        <v>1988</v>
      </c>
      <c r="G21" t="s">
        <v>986</v>
      </c>
      <c r="H21" t="s">
        <v>987</v>
      </c>
      <c r="I21">
        <v>1986</v>
      </c>
      <c r="J21" t="s">
        <v>988</v>
      </c>
      <c r="K21" t="s">
        <v>989</v>
      </c>
      <c r="L21">
        <v>1965</v>
      </c>
    </row>
    <row r="22" spans="1:18" x14ac:dyDescent="0.35">
      <c r="A22">
        <v>21</v>
      </c>
      <c r="B22" t="s">
        <v>430</v>
      </c>
      <c r="C22" t="s">
        <v>990</v>
      </c>
      <c r="D22" t="s">
        <v>991</v>
      </c>
      <c r="E22" t="s">
        <v>96</v>
      </c>
      <c r="F22">
        <v>1996</v>
      </c>
      <c r="G22" t="s">
        <v>992</v>
      </c>
      <c r="H22" t="s">
        <v>900</v>
      </c>
      <c r="I22">
        <v>1996</v>
      </c>
      <c r="J22" t="s">
        <v>993</v>
      </c>
      <c r="K22" t="s">
        <v>209</v>
      </c>
      <c r="L22">
        <v>1995</v>
      </c>
      <c r="M22" t="s">
        <v>994</v>
      </c>
      <c r="N22" t="s">
        <v>995</v>
      </c>
      <c r="O22">
        <v>1987</v>
      </c>
    </row>
    <row r="23" spans="1:18" x14ac:dyDescent="0.35">
      <c r="A23">
        <v>22</v>
      </c>
      <c r="B23" t="s">
        <v>380</v>
      </c>
      <c r="C23" t="s">
        <v>3147</v>
      </c>
      <c r="D23" t="s">
        <v>3148</v>
      </c>
      <c r="E23" t="s">
        <v>1387</v>
      </c>
      <c r="F23">
        <v>1990</v>
      </c>
      <c r="G23" t="s">
        <v>3149</v>
      </c>
      <c r="H23" t="s">
        <v>1387</v>
      </c>
      <c r="I23">
        <v>1993</v>
      </c>
      <c r="J23" t="s">
        <v>996</v>
      </c>
      <c r="K23" t="s">
        <v>891</v>
      </c>
      <c r="L23">
        <v>1999</v>
      </c>
    </row>
    <row r="24" spans="1:18" x14ac:dyDescent="0.35">
      <c r="A24">
        <v>23</v>
      </c>
      <c r="B24" t="s">
        <v>555</v>
      </c>
      <c r="C24" t="s">
        <v>997</v>
      </c>
      <c r="D24" t="s">
        <v>998</v>
      </c>
      <c r="E24" t="s">
        <v>96</v>
      </c>
      <c r="F24">
        <v>1999</v>
      </c>
      <c r="G24" t="s">
        <v>999</v>
      </c>
      <c r="H24" t="s">
        <v>96</v>
      </c>
      <c r="I24">
        <v>2006</v>
      </c>
      <c r="J24" t="s">
        <v>1000</v>
      </c>
      <c r="K24" t="s">
        <v>209</v>
      </c>
      <c r="L24">
        <v>2007</v>
      </c>
    </row>
    <row r="25" spans="1:18" x14ac:dyDescent="0.35">
      <c r="A25">
        <v>24</v>
      </c>
      <c r="B25" t="s">
        <v>520</v>
      </c>
      <c r="C25" t="s">
        <v>1001</v>
      </c>
      <c r="D25" t="s">
        <v>1002</v>
      </c>
      <c r="E25" t="s">
        <v>203</v>
      </c>
      <c r="F25">
        <v>2004</v>
      </c>
      <c r="G25" t="s">
        <v>1003</v>
      </c>
      <c r="H25" t="s">
        <v>205</v>
      </c>
      <c r="I25">
        <v>2002</v>
      </c>
      <c r="J25" t="s">
        <v>1004</v>
      </c>
      <c r="K25" t="s">
        <v>209</v>
      </c>
      <c r="L25">
        <v>2007</v>
      </c>
      <c r="M25" t="s">
        <v>1005</v>
      </c>
      <c r="N25" t="s">
        <v>921</v>
      </c>
      <c r="O25">
        <v>2000</v>
      </c>
    </row>
    <row r="26" spans="1:18" x14ac:dyDescent="0.35">
      <c r="A26">
        <v>25</v>
      </c>
      <c r="B26" t="s">
        <v>642</v>
      </c>
      <c r="C26" t="s">
        <v>1006</v>
      </c>
      <c r="D26" t="s">
        <v>1007</v>
      </c>
      <c r="E26" t="s">
        <v>96</v>
      </c>
      <c r="F26">
        <v>1989</v>
      </c>
      <c r="G26" t="s">
        <v>1008</v>
      </c>
      <c r="H26" t="s">
        <v>995</v>
      </c>
      <c r="I26">
        <v>1990</v>
      </c>
      <c r="J26" t="s">
        <v>1009</v>
      </c>
      <c r="K26" t="s">
        <v>96</v>
      </c>
      <c r="L26">
        <v>2006</v>
      </c>
      <c r="M26" t="s">
        <v>1010</v>
      </c>
      <c r="N26" t="s">
        <v>921</v>
      </c>
      <c r="O26">
        <v>2012</v>
      </c>
    </row>
    <row r="27" spans="1:18" x14ac:dyDescent="0.35">
      <c r="A27">
        <v>26</v>
      </c>
      <c r="B27" t="s">
        <v>1011</v>
      </c>
      <c r="C27" t="s">
        <v>1012</v>
      </c>
      <c r="D27" t="s">
        <v>1013</v>
      </c>
      <c r="E27" t="s">
        <v>203</v>
      </c>
      <c r="F27">
        <v>1998</v>
      </c>
      <c r="G27" t="s">
        <v>1014</v>
      </c>
      <c r="H27" t="s">
        <v>96</v>
      </c>
      <c r="I27">
        <v>1998</v>
      </c>
      <c r="J27" t="s">
        <v>1015</v>
      </c>
      <c r="K27" t="s">
        <v>96</v>
      </c>
      <c r="L27">
        <v>2008</v>
      </c>
    </row>
    <row r="28" spans="1:18" x14ac:dyDescent="0.35">
      <c r="A28">
        <v>27</v>
      </c>
      <c r="B28" t="s">
        <v>541</v>
      </c>
      <c r="C28" t="s">
        <v>1016</v>
      </c>
      <c r="D28" t="s">
        <v>1017</v>
      </c>
      <c r="E28" t="s">
        <v>96</v>
      </c>
      <c r="F28">
        <v>2004</v>
      </c>
      <c r="G28" t="s">
        <v>1018</v>
      </c>
      <c r="H28" t="s">
        <v>96</v>
      </c>
      <c r="I28">
        <v>2005</v>
      </c>
      <c r="J28" t="s">
        <v>1019</v>
      </c>
      <c r="K28" t="s">
        <v>915</v>
      </c>
      <c r="L28">
        <v>2000</v>
      </c>
      <c r="M28" t="s">
        <v>1020</v>
      </c>
      <c r="N28" t="s">
        <v>209</v>
      </c>
      <c r="O28">
        <v>2001</v>
      </c>
      <c r="P28" t="s">
        <v>1021</v>
      </c>
      <c r="Q28" t="s">
        <v>921</v>
      </c>
      <c r="R28">
        <v>2000</v>
      </c>
    </row>
    <row r="29" spans="1:18" x14ac:dyDescent="0.35">
      <c r="A29">
        <v>28</v>
      </c>
      <c r="B29" t="s">
        <v>628</v>
      </c>
      <c r="C29" t="s">
        <v>1022</v>
      </c>
      <c r="D29" t="s">
        <v>1023</v>
      </c>
      <c r="E29" t="s">
        <v>96</v>
      </c>
      <c r="F29">
        <v>1989</v>
      </c>
      <c r="G29" t="s">
        <v>1024</v>
      </c>
      <c r="H29" t="s">
        <v>995</v>
      </c>
      <c r="I29">
        <v>2000</v>
      </c>
      <c r="J29" t="s">
        <v>1025</v>
      </c>
      <c r="K29" t="s">
        <v>1026</v>
      </c>
      <c r="L29">
        <v>2004</v>
      </c>
    </row>
    <row r="30" spans="1:18" x14ac:dyDescent="0.35">
      <c r="A30">
        <v>29</v>
      </c>
      <c r="B30" t="s">
        <v>420</v>
      </c>
      <c r="C30" t="s">
        <v>1027</v>
      </c>
      <c r="D30" t="s">
        <v>1028</v>
      </c>
      <c r="E30" t="s">
        <v>203</v>
      </c>
      <c r="F30">
        <v>1999</v>
      </c>
      <c r="G30" t="s">
        <v>1029</v>
      </c>
      <c r="H30" t="s">
        <v>995</v>
      </c>
      <c r="I30">
        <v>1999</v>
      </c>
      <c r="J30" t="s">
        <v>1030</v>
      </c>
      <c r="K30" t="s">
        <v>209</v>
      </c>
      <c r="L30">
        <v>1995</v>
      </c>
      <c r="M30" t="s">
        <v>1031</v>
      </c>
      <c r="N30" t="s">
        <v>915</v>
      </c>
      <c r="O30">
        <v>1997</v>
      </c>
      <c r="P30" t="s">
        <v>1032</v>
      </c>
      <c r="Q30" t="s">
        <v>915</v>
      </c>
      <c r="R30">
        <v>1997</v>
      </c>
    </row>
    <row r="31" spans="1:18" x14ac:dyDescent="0.35">
      <c r="A31">
        <v>30</v>
      </c>
      <c r="B31" t="s">
        <v>426</v>
      </c>
      <c r="C31" t="s">
        <v>1033</v>
      </c>
      <c r="D31" t="s">
        <v>1034</v>
      </c>
      <c r="E31" t="s">
        <v>96</v>
      </c>
      <c r="F31">
        <v>1988</v>
      </c>
      <c r="G31" t="s">
        <v>1035</v>
      </c>
      <c r="H31" t="s">
        <v>96</v>
      </c>
      <c r="I31">
        <v>1994</v>
      </c>
    </row>
    <row r="32" spans="1:18" x14ac:dyDescent="0.35">
      <c r="A32">
        <v>31</v>
      </c>
      <c r="B32" t="s">
        <v>416</v>
      </c>
      <c r="C32" t="s">
        <v>1036</v>
      </c>
      <c r="D32" t="s">
        <v>1037</v>
      </c>
      <c r="E32" t="s">
        <v>96</v>
      </c>
      <c r="F32">
        <v>2001</v>
      </c>
      <c r="G32" t="s">
        <v>1038</v>
      </c>
      <c r="H32" t="s">
        <v>96</v>
      </c>
      <c r="I32">
        <v>1999</v>
      </c>
      <c r="J32" t="s">
        <v>1039</v>
      </c>
      <c r="K32" t="s">
        <v>96</v>
      </c>
      <c r="L32">
        <v>2007</v>
      </c>
    </row>
    <row r="33" spans="1:18" x14ac:dyDescent="0.35">
      <c r="A33">
        <v>32</v>
      </c>
      <c r="B33" t="s">
        <v>434</v>
      </c>
      <c r="C33" t="s">
        <v>1040</v>
      </c>
      <c r="D33" t="s">
        <v>1041</v>
      </c>
      <c r="E33" t="s">
        <v>96</v>
      </c>
      <c r="F33">
        <v>1994</v>
      </c>
      <c r="G33" t="s">
        <v>1042</v>
      </c>
      <c r="H33" t="s">
        <v>915</v>
      </c>
      <c r="I33">
        <v>2001</v>
      </c>
      <c r="J33" t="s">
        <v>1043</v>
      </c>
      <c r="K33" t="s">
        <v>915</v>
      </c>
      <c r="L33">
        <v>2007</v>
      </c>
      <c r="M33" t="s">
        <v>1044</v>
      </c>
      <c r="N33" t="s">
        <v>915</v>
      </c>
      <c r="O33">
        <v>2007</v>
      </c>
      <c r="P33" t="s">
        <v>1045</v>
      </c>
      <c r="Q33" t="s">
        <v>915</v>
      </c>
      <c r="R33">
        <v>2002</v>
      </c>
    </row>
    <row r="34" spans="1:18" x14ac:dyDescent="0.35">
      <c r="A34">
        <v>33</v>
      </c>
      <c r="B34" t="s">
        <v>1046</v>
      </c>
      <c r="C34" t="s">
        <v>1047</v>
      </c>
      <c r="D34" t="s">
        <v>1048</v>
      </c>
      <c r="E34" t="s">
        <v>96</v>
      </c>
      <c r="F34">
        <v>1993</v>
      </c>
      <c r="G34" t="s">
        <v>1049</v>
      </c>
      <c r="H34" t="s">
        <v>96</v>
      </c>
      <c r="I34">
        <v>1993</v>
      </c>
      <c r="J34" t="s">
        <v>1050</v>
      </c>
      <c r="K34" t="s">
        <v>205</v>
      </c>
      <c r="L34">
        <v>2000</v>
      </c>
    </row>
    <row r="35" spans="1:18" x14ac:dyDescent="0.35">
      <c r="A35">
        <v>34</v>
      </c>
      <c r="B35" t="s">
        <v>440</v>
      </c>
      <c r="C35" t="s">
        <v>1051</v>
      </c>
      <c r="D35" t="s">
        <v>1052</v>
      </c>
      <c r="E35" t="s">
        <v>205</v>
      </c>
      <c r="F35">
        <v>1986</v>
      </c>
      <c r="G35" t="s">
        <v>1053</v>
      </c>
      <c r="H35" t="s">
        <v>96</v>
      </c>
      <c r="I35">
        <v>1992</v>
      </c>
      <c r="J35" t="s">
        <v>1054</v>
      </c>
      <c r="K35" t="s">
        <v>203</v>
      </c>
      <c r="L35">
        <v>1995</v>
      </c>
      <c r="M35" t="s">
        <v>1055</v>
      </c>
      <c r="N35" t="s">
        <v>915</v>
      </c>
      <c r="O35">
        <v>2004</v>
      </c>
    </row>
    <row r="36" spans="1:18" x14ac:dyDescent="0.35">
      <c r="A36">
        <v>35</v>
      </c>
      <c r="B36" t="s">
        <v>445</v>
      </c>
      <c r="C36" t="s">
        <v>1056</v>
      </c>
      <c r="D36" t="s">
        <v>1057</v>
      </c>
      <c r="E36" t="s">
        <v>203</v>
      </c>
      <c r="F36">
        <v>1984</v>
      </c>
      <c r="G36" t="s">
        <v>1058</v>
      </c>
      <c r="H36" t="s">
        <v>205</v>
      </c>
      <c r="I36">
        <v>1984</v>
      </c>
      <c r="J36" t="s">
        <v>1059</v>
      </c>
      <c r="K36" t="s">
        <v>96</v>
      </c>
      <c r="L36">
        <v>1997</v>
      </c>
      <c r="M36" t="s">
        <v>1060</v>
      </c>
      <c r="N36" t="s">
        <v>96</v>
      </c>
      <c r="O36">
        <v>2002</v>
      </c>
    </row>
    <row r="37" spans="1:18" x14ac:dyDescent="0.35">
      <c r="A37">
        <v>36</v>
      </c>
      <c r="B37" t="s">
        <v>450</v>
      </c>
      <c r="C37" t="s">
        <v>1061</v>
      </c>
      <c r="D37" t="s">
        <v>1062</v>
      </c>
      <c r="E37" t="s">
        <v>203</v>
      </c>
      <c r="F37">
        <v>1988</v>
      </c>
      <c r="G37" t="s">
        <v>1063</v>
      </c>
      <c r="H37" t="s">
        <v>96</v>
      </c>
      <c r="I37">
        <v>2007</v>
      </c>
      <c r="J37" t="s">
        <v>1064</v>
      </c>
      <c r="K37" t="s">
        <v>205</v>
      </c>
      <c r="L37">
        <v>1988</v>
      </c>
      <c r="M37" t="s">
        <v>1065</v>
      </c>
      <c r="N37" t="s">
        <v>209</v>
      </c>
      <c r="O37">
        <v>2007</v>
      </c>
      <c r="P37" t="s">
        <v>1066</v>
      </c>
      <c r="Q37" t="s">
        <v>96</v>
      </c>
      <c r="R37">
        <v>2009</v>
      </c>
    </row>
    <row r="38" spans="1:18" x14ac:dyDescent="0.35">
      <c r="A38">
        <v>37</v>
      </c>
      <c r="B38" t="s">
        <v>453</v>
      </c>
      <c r="C38" t="s">
        <v>1067</v>
      </c>
      <c r="D38" t="s">
        <v>1068</v>
      </c>
      <c r="E38" t="s">
        <v>96</v>
      </c>
      <c r="F38">
        <v>2009</v>
      </c>
      <c r="G38" t="s">
        <v>1069</v>
      </c>
      <c r="H38" t="s">
        <v>96</v>
      </c>
      <c r="I38">
        <v>1992</v>
      </c>
      <c r="J38" t="s">
        <v>1070</v>
      </c>
      <c r="K38" t="s">
        <v>96</v>
      </c>
      <c r="L38">
        <v>2003</v>
      </c>
      <c r="M38" t="s">
        <v>1071</v>
      </c>
      <c r="N38" t="s">
        <v>921</v>
      </c>
      <c r="O38">
        <v>2006</v>
      </c>
    </row>
    <row r="39" spans="1:18" x14ac:dyDescent="0.35">
      <c r="A39">
        <v>38</v>
      </c>
      <c r="B39" t="s">
        <v>461</v>
      </c>
      <c r="C39" t="s">
        <v>1072</v>
      </c>
      <c r="D39" t="s">
        <v>1073</v>
      </c>
      <c r="E39" t="s">
        <v>203</v>
      </c>
      <c r="F39">
        <v>1997</v>
      </c>
      <c r="G39" t="s">
        <v>1074</v>
      </c>
      <c r="H39" t="s">
        <v>921</v>
      </c>
      <c r="I39">
        <v>2006</v>
      </c>
      <c r="J39" t="s">
        <v>1075</v>
      </c>
      <c r="K39" t="s">
        <v>209</v>
      </c>
      <c r="L39">
        <v>2000</v>
      </c>
    </row>
    <row r="40" spans="1:18" x14ac:dyDescent="0.35">
      <c r="A40">
        <v>39</v>
      </c>
      <c r="B40" t="s">
        <v>463</v>
      </c>
      <c r="C40" t="s">
        <v>1076</v>
      </c>
      <c r="D40" t="s">
        <v>1077</v>
      </c>
      <c r="E40" t="s">
        <v>205</v>
      </c>
      <c r="F40">
        <v>1996</v>
      </c>
      <c r="G40" t="s">
        <v>1078</v>
      </c>
      <c r="H40" t="s">
        <v>203</v>
      </c>
      <c r="I40">
        <v>1985</v>
      </c>
      <c r="J40" t="s">
        <v>1079</v>
      </c>
      <c r="K40" t="s">
        <v>203</v>
      </c>
      <c r="L40">
        <v>2002</v>
      </c>
      <c r="M40" t="s">
        <v>1080</v>
      </c>
      <c r="N40" t="s">
        <v>203</v>
      </c>
      <c r="O40">
        <v>1986</v>
      </c>
      <c r="P40" t="s">
        <v>1081</v>
      </c>
      <c r="Q40" t="s">
        <v>911</v>
      </c>
      <c r="R40">
        <v>2002</v>
      </c>
    </row>
    <row r="41" spans="1:18" x14ac:dyDescent="0.35">
      <c r="A41">
        <v>40</v>
      </c>
      <c r="B41" t="s">
        <v>471</v>
      </c>
      <c r="C41" t="s">
        <v>1082</v>
      </c>
      <c r="D41" t="s">
        <v>1083</v>
      </c>
      <c r="E41" t="s">
        <v>203</v>
      </c>
      <c r="F41">
        <v>1994</v>
      </c>
      <c r="G41" t="s">
        <v>1084</v>
      </c>
      <c r="H41" t="s">
        <v>203</v>
      </c>
      <c r="I41">
        <v>1994</v>
      </c>
      <c r="J41" t="s">
        <v>1085</v>
      </c>
      <c r="K41" t="s">
        <v>203</v>
      </c>
      <c r="L41">
        <v>1993</v>
      </c>
    </row>
    <row r="42" spans="1:18" x14ac:dyDescent="0.35">
      <c r="A42">
        <v>41</v>
      </c>
      <c r="B42" t="s">
        <v>480</v>
      </c>
      <c r="C42" t="s">
        <v>1086</v>
      </c>
      <c r="D42" t="s">
        <v>1087</v>
      </c>
      <c r="E42" t="s">
        <v>205</v>
      </c>
      <c r="F42">
        <v>2001</v>
      </c>
      <c r="G42" t="s">
        <v>1088</v>
      </c>
      <c r="H42" t="s">
        <v>921</v>
      </c>
      <c r="I42">
        <v>2004</v>
      </c>
    </row>
    <row r="43" spans="1:18" x14ac:dyDescent="0.35">
      <c r="A43">
        <v>42</v>
      </c>
      <c r="B43" t="s">
        <v>486</v>
      </c>
      <c r="C43" t="s">
        <v>1089</v>
      </c>
      <c r="D43" t="s">
        <v>1090</v>
      </c>
      <c r="E43" t="s">
        <v>96</v>
      </c>
      <c r="F43">
        <v>2003</v>
      </c>
      <c r="G43" t="s">
        <v>1091</v>
      </c>
      <c r="H43" t="s">
        <v>96</v>
      </c>
      <c r="I43">
        <v>1998</v>
      </c>
    </row>
    <row r="44" spans="1:18" x14ac:dyDescent="0.35">
      <c r="A44">
        <v>44</v>
      </c>
      <c r="B44" t="s">
        <v>470</v>
      </c>
      <c r="C44" t="s">
        <v>1092</v>
      </c>
      <c r="D44" t="s">
        <v>1093</v>
      </c>
      <c r="E44" t="s">
        <v>205</v>
      </c>
      <c r="F44">
        <v>1984</v>
      </c>
      <c r="G44" t="s">
        <v>1094</v>
      </c>
      <c r="H44" t="s">
        <v>96</v>
      </c>
      <c r="I44">
        <v>2002</v>
      </c>
      <c r="J44" t="s">
        <v>1095</v>
      </c>
      <c r="K44" t="s">
        <v>96</v>
      </c>
      <c r="L44">
        <v>2002</v>
      </c>
      <c r="M44" t="s">
        <v>1096</v>
      </c>
      <c r="N44" t="s">
        <v>209</v>
      </c>
      <c r="O44">
        <v>2002</v>
      </c>
    </row>
    <row r="45" spans="1:18" x14ac:dyDescent="0.35">
      <c r="A45">
        <v>45</v>
      </c>
      <c r="B45" t="s">
        <v>489</v>
      </c>
      <c r="C45" t="s">
        <v>1097</v>
      </c>
      <c r="D45" t="s">
        <v>1098</v>
      </c>
      <c r="E45" t="s">
        <v>203</v>
      </c>
      <c r="F45">
        <v>2017</v>
      </c>
      <c r="G45" t="s">
        <v>1099</v>
      </c>
      <c r="H45" t="s">
        <v>96</v>
      </c>
      <c r="I45">
        <v>2017</v>
      </c>
      <c r="J45" t="s">
        <v>1100</v>
      </c>
      <c r="K45" t="s">
        <v>209</v>
      </c>
      <c r="L45">
        <v>2017</v>
      </c>
      <c r="M45" t="s">
        <v>1101</v>
      </c>
      <c r="N45" t="s">
        <v>921</v>
      </c>
      <c r="O45">
        <v>2017</v>
      </c>
      <c r="P45" t="s">
        <v>1102</v>
      </c>
      <c r="Q45" t="s">
        <v>1026</v>
      </c>
      <c r="R45">
        <v>2017</v>
      </c>
    </row>
    <row r="46" spans="1:18" x14ac:dyDescent="0.35">
      <c r="A46">
        <v>46</v>
      </c>
      <c r="B46" t="s">
        <v>492</v>
      </c>
      <c r="C46" t="s">
        <v>1103</v>
      </c>
      <c r="D46" t="s">
        <v>1104</v>
      </c>
      <c r="E46" t="s">
        <v>96</v>
      </c>
      <c r="F46">
        <v>1973</v>
      </c>
      <c r="G46" t="s">
        <v>1105</v>
      </c>
      <c r="H46" t="s">
        <v>96</v>
      </c>
      <c r="I46">
        <v>1991</v>
      </c>
      <c r="J46" t="s">
        <v>1106</v>
      </c>
      <c r="K46" t="s">
        <v>96</v>
      </c>
      <c r="L46">
        <v>1991</v>
      </c>
      <c r="M46" t="s">
        <v>1107</v>
      </c>
      <c r="N46" t="s">
        <v>96</v>
      </c>
      <c r="O46">
        <v>2001</v>
      </c>
      <c r="P46" t="s">
        <v>1108</v>
      </c>
      <c r="Q46" t="s">
        <v>96</v>
      </c>
      <c r="R46">
        <v>1990</v>
      </c>
    </row>
    <row r="47" spans="1:18" x14ac:dyDescent="0.35">
      <c r="A47">
        <v>47</v>
      </c>
      <c r="B47" t="s">
        <v>502</v>
      </c>
      <c r="C47" t="s">
        <v>1109</v>
      </c>
      <c r="D47" t="s">
        <v>1110</v>
      </c>
      <c r="E47" t="s">
        <v>96</v>
      </c>
      <c r="F47">
        <v>1996</v>
      </c>
      <c r="G47" t="s">
        <v>1111</v>
      </c>
      <c r="H47" t="s">
        <v>968</v>
      </c>
      <c r="I47">
        <v>2001</v>
      </c>
      <c r="J47" t="s">
        <v>1112</v>
      </c>
      <c r="K47" t="s">
        <v>96</v>
      </c>
      <c r="L47">
        <v>2008</v>
      </c>
    </row>
    <row r="48" spans="1:18" x14ac:dyDescent="0.35">
      <c r="A48">
        <v>48</v>
      </c>
      <c r="B48" t="s">
        <v>505</v>
      </c>
      <c r="C48" t="s">
        <v>1113</v>
      </c>
      <c r="D48" t="s">
        <v>1114</v>
      </c>
      <c r="E48" t="s">
        <v>203</v>
      </c>
      <c r="F48">
        <v>1997</v>
      </c>
      <c r="G48" t="s">
        <v>1115</v>
      </c>
      <c r="H48" t="s">
        <v>96</v>
      </c>
      <c r="I48">
        <v>1997</v>
      </c>
      <c r="J48" t="s">
        <v>1116</v>
      </c>
      <c r="K48" t="s">
        <v>921</v>
      </c>
      <c r="L48">
        <v>1999</v>
      </c>
      <c r="M48" t="s">
        <v>1117</v>
      </c>
      <c r="N48" t="s">
        <v>968</v>
      </c>
      <c r="O48">
        <v>2000</v>
      </c>
    </row>
    <row r="49" spans="1:18" x14ac:dyDescent="0.35">
      <c r="A49">
        <v>49</v>
      </c>
      <c r="B49" t="s">
        <v>507</v>
      </c>
      <c r="C49" t="s">
        <v>1118</v>
      </c>
      <c r="D49" t="s">
        <v>1119</v>
      </c>
      <c r="E49" t="s">
        <v>96</v>
      </c>
      <c r="F49">
        <v>1994</v>
      </c>
      <c r="G49" t="s">
        <v>1120</v>
      </c>
      <c r="H49" t="s">
        <v>1121</v>
      </c>
      <c r="I49">
        <v>1989</v>
      </c>
      <c r="J49" t="s">
        <v>1122</v>
      </c>
      <c r="K49" t="s">
        <v>96</v>
      </c>
      <c r="L49">
        <v>1996</v>
      </c>
    </row>
    <row r="50" spans="1:18" x14ac:dyDescent="0.35">
      <c r="A50">
        <v>50</v>
      </c>
      <c r="B50" t="s">
        <v>515</v>
      </c>
      <c r="C50" t="s">
        <v>1123</v>
      </c>
      <c r="D50" t="s">
        <v>1124</v>
      </c>
      <c r="E50" t="s">
        <v>205</v>
      </c>
      <c r="F50">
        <v>1990</v>
      </c>
      <c r="G50" t="s">
        <v>1125</v>
      </c>
      <c r="H50" t="s">
        <v>96</v>
      </c>
      <c r="I50">
        <v>2004</v>
      </c>
      <c r="J50" t="s">
        <v>1126</v>
      </c>
      <c r="K50" t="s">
        <v>96</v>
      </c>
      <c r="L50">
        <v>1997</v>
      </c>
      <c r="M50" t="s">
        <v>1127</v>
      </c>
      <c r="N50" t="s">
        <v>96</v>
      </c>
      <c r="O50">
        <v>1992</v>
      </c>
      <c r="P50" t="s">
        <v>1128</v>
      </c>
      <c r="Q50" t="s">
        <v>96</v>
      </c>
      <c r="R50">
        <v>2006</v>
      </c>
    </row>
    <row r="51" spans="1:18" x14ac:dyDescent="0.35">
      <c r="A51">
        <v>51</v>
      </c>
      <c r="B51" t="s">
        <v>522</v>
      </c>
      <c r="C51" t="s">
        <v>1129</v>
      </c>
      <c r="D51" t="s">
        <v>1130</v>
      </c>
      <c r="E51" t="s">
        <v>96</v>
      </c>
      <c r="F51">
        <v>1995</v>
      </c>
      <c r="G51" t="s">
        <v>1131</v>
      </c>
      <c r="H51" t="s">
        <v>96</v>
      </c>
      <c r="I51">
        <v>1991</v>
      </c>
      <c r="J51" t="s">
        <v>1132</v>
      </c>
      <c r="K51" t="s">
        <v>209</v>
      </c>
      <c r="L51">
        <v>1996</v>
      </c>
      <c r="M51" t="s">
        <v>1133</v>
      </c>
      <c r="N51" t="s">
        <v>96</v>
      </c>
      <c r="O51">
        <v>1994</v>
      </c>
      <c r="P51" t="s">
        <v>1134</v>
      </c>
      <c r="Q51" t="s">
        <v>96</v>
      </c>
      <c r="R51">
        <v>1999</v>
      </c>
    </row>
    <row r="52" spans="1:18" x14ac:dyDescent="0.35">
      <c r="A52">
        <v>52</v>
      </c>
      <c r="B52" t="s">
        <v>524</v>
      </c>
      <c r="C52" t="s">
        <v>1135</v>
      </c>
      <c r="D52" t="s">
        <v>1136</v>
      </c>
      <c r="E52" t="s">
        <v>203</v>
      </c>
      <c r="F52">
        <v>2000</v>
      </c>
      <c r="G52" t="s">
        <v>1137</v>
      </c>
      <c r="H52" t="s">
        <v>936</v>
      </c>
      <c r="I52">
        <v>2007</v>
      </c>
      <c r="J52" t="s">
        <v>1138</v>
      </c>
      <c r="K52" t="s">
        <v>891</v>
      </c>
      <c r="L52">
        <v>2005</v>
      </c>
      <c r="M52" t="s">
        <v>1139</v>
      </c>
      <c r="N52" t="s">
        <v>209</v>
      </c>
      <c r="O52">
        <v>1995</v>
      </c>
    </row>
    <row r="53" spans="1:18" x14ac:dyDescent="0.35">
      <c r="A53">
        <v>53</v>
      </c>
      <c r="B53" t="s">
        <v>528</v>
      </c>
      <c r="C53" t="s">
        <v>1140</v>
      </c>
      <c r="D53" t="s">
        <v>1141</v>
      </c>
      <c r="E53" t="s">
        <v>205</v>
      </c>
      <c r="F53">
        <v>1990</v>
      </c>
      <c r="G53" t="s">
        <v>1142</v>
      </c>
      <c r="H53" t="s">
        <v>203</v>
      </c>
      <c r="I53">
        <v>1987</v>
      </c>
      <c r="J53" t="s">
        <v>1143</v>
      </c>
      <c r="K53" t="s">
        <v>209</v>
      </c>
      <c r="L53">
        <v>1998</v>
      </c>
    </row>
    <row r="54" spans="1:18" x14ac:dyDescent="0.35">
      <c r="A54">
        <v>54</v>
      </c>
      <c r="B54" t="s">
        <v>704</v>
      </c>
      <c r="C54" t="s">
        <v>1144</v>
      </c>
      <c r="D54" t="s">
        <v>1145</v>
      </c>
      <c r="E54" t="s">
        <v>205</v>
      </c>
      <c r="F54">
        <v>1998</v>
      </c>
      <c r="G54" t="s">
        <v>1146</v>
      </c>
      <c r="H54" t="s">
        <v>209</v>
      </c>
      <c r="I54">
        <v>1992</v>
      </c>
    </row>
    <row r="55" spans="1:18" x14ac:dyDescent="0.35">
      <c r="A55">
        <v>55</v>
      </c>
      <c r="B55" t="s">
        <v>531</v>
      </c>
      <c r="C55" t="s">
        <v>1147</v>
      </c>
      <c r="D55" t="s">
        <v>1148</v>
      </c>
      <c r="E55" t="s">
        <v>205</v>
      </c>
      <c r="F55">
        <v>1986</v>
      </c>
      <c r="G55" t="s">
        <v>1149</v>
      </c>
      <c r="H55" t="s">
        <v>203</v>
      </c>
      <c r="I55">
        <v>1989</v>
      </c>
      <c r="J55" t="s">
        <v>1150</v>
      </c>
      <c r="K55" t="s">
        <v>921</v>
      </c>
      <c r="L55">
        <v>1995</v>
      </c>
      <c r="M55" t="s">
        <v>1151</v>
      </c>
      <c r="N55" t="s">
        <v>203</v>
      </c>
      <c r="O55">
        <v>2010</v>
      </c>
      <c r="P55" t="s">
        <v>1152</v>
      </c>
      <c r="Q55" t="s">
        <v>209</v>
      </c>
      <c r="R55">
        <v>1997</v>
      </c>
    </row>
    <row r="56" spans="1:18" x14ac:dyDescent="0.35">
      <c r="A56">
        <v>56</v>
      </c>
      <c r="B56" t="s">
        <v>536</v>
      </c>
      <c r="C56" t="s">
        <v>3150</v>
      </c>
      <c r="D56" t="s">
        <v>1153</v>
      </c>
      <c r="E56" t="s">
        <v>203</v>
      </c>
      <c r="F56">
        <v>2004</v>
      </c>
      <c r="G56" t="s">
        <v>1154</v>
      </c>
      <c r="H56" t="s">
        <v>205</v>
      </c>
      <c r="I56">
        <v>2003</v>
      </c>
      <c r="J56" t="s">
        <v>1155</v>
      </c>
      <c r="K56" t="s">
        <v>921</v>
      </c>
      <c r="L56">
        <v>2003</v>
      </c>
    </row>
    <row r="57" spans="1:18" x14ac:dyDescent="0.35">
      <c r="A57">
        <v>57</v>
      </c>
      <c r="B57" t="s">
        <v>526</v>
      </c>
      <c r="C57" t="s">
        <v>1156</v>
      </c>
      <c r="D57" t="s">
        <v>1157</v>
      </c>
      <c r="E57" t="s">
        <v>203</v>
      </c>
      <c r="F57">
        <v>1995</v>
      </c>
      <c r="G57" t="s">
        <v>1158</v>
      </c>
      <c r="H57" t="s">
        <v>96</v>
      </c>
      <c r="I57">
        <v>1999</v>
      </c>
      <c r="J57" t="s">
        <v>1159</v>
      </c>
      <c r="K57" t="s">
        <v>96</v>
      </c>
      <c r="L57">
        <v>1998</v>
      </c>
      <c r="M57" t="s">
        <v>1160</v>
      </c>
      <c r="N57" t="s">
        <v>96</v>
      </c>
      <c r="O57">
        <v>2002</v>
      </c>
      <c r="P57" t="s">
        <v>1161</v>
      </c>
      <c r="Q57" t="s">
        <v>921</v>
      </c>
      <c r="R57">
        <v>2002</v>
      </c>
    </row>
    <row r="58" spans="1:18" x14ac:dyDescent="0.35">
      <c r="A58">
        <v>58</v>
      </c>
      <c r="B58" t="s">
        <v>551</v>
      </c>
      <c r="C58" t="s">
        <v>1162</v>
      </c>
      <c r="D58" t="s">
        <v>1163</v>
      </c>
      <c r="E58" t="s">
        <v>96</v>
      </c>
      <c r="F58">
        <v>1998</v>
      </c>
      <c r="G58" t="s">
        <v>1164</v>
      </c>
      <c r="H58" t="s">
        <v>96</v>
      </c>
      <c r="I58">
        <v>2004</v>
      </c>
      <c r="J58" t="s">
        <v>1165</v>
      </c>
      <c r="K58" t="s">
        <v>209</v>
      </c>
      <c r="L58">
        <v>2002</v>
      </c>
      <c r="M58" t="s">
        <v>1166</v>
      </c>
      <c r="N58" t="s">
        <v>1026</v>
      </c>
      <c r="O58">
        <v>1999</v>
      </c>
    </row>
    <row r="59" spans="1:18" x14ac:dyDescent="0.35">
      <c r="A59">
        <v>59</v>
      </c>
      <c r="B59" t="s">
        <v>559</v>
      </c>
      <c r="C59" t="s">
        <v>3181</v>
      </c>
      <c r="D59" t="s">
        <v>1167</v>
      </c>
      <c r="E59" t="s">
        <v>96</v>
      </c>
      <c r="F59">
        <v>1989</v>
      </c>
      <c r="G59" t="s">
        <v>2702</v>
      </c>
      <c r="H59" t="s">
        <v>96</v>
      </c>
      <c r="I59">
        <v>1992</v>
      </c>
      <c r="J59" t="s">
        <v>1168</v>
      </c>
      <c r="K59" t="s">
        <v>96</v>
      </c>
      <c r="L59">
        <v>1996</v>
      </c>
      <c r="M59" t="s">
        <v>2698</v>
      </c>
      <c r="N59" t="s">
        <v>96</v>
      </c>
      <c r="O59">
        <v>1996</v>
      </c>
    </row>
    <row r="60" spans="1:18" x14ac:dyDescent="0.35">
      <c r="A60">
        <v>60</v>
      </c>
      <c r="B60" t="s">
        <v>580</v>
      </c>
      <c r="C60" t="s">
        <v>1169</v>
      </c>
      <c r="D60" t="s">
        <v>1170</v>
      </c>
      <c r="E60" t="s">
        <v>205</v>
      </c>
      <c r="F60">
        <v>1990</v>
      </c>
      <c r="G60" t="s">
        <v>1171</v>
      </c>
      <c r="H60" t="s">
        <v>203</v>
      </c>
      <c r="I60">
        <v>1980</v>
      </c>
      <c r="J60" t="s">
        <v>1172</v>
      </c>
      <c r="K60" t="s">
        <v>968</v>
      </c>
      <c r="L60">
        <v>2002</v>
      </c>
      <c r="M60" t="s">
        <v>1173</v>
      </c>
      <c r="N60" t="s">
        <v>96</v>
      </c>
      <c r="O60">
        <v>2006</v>
      </c>
    </row>
    <row r="61" spans="1:18" x14ac:dyDescent="0.35">
      <c r="A61">
        <v>61</v>
      </c>
      <c r="B61" t="s">
        <v>588</v>
      </c>
      <c r="C61" t="s">
        <v>1174</v>
      </c>
      <c r="D61" t="s">
        <v>1175</v>
      </c>
      <c r="E61" t="s">
        <v>203</v>
      </c>
      <c r="F61">
        <v>1988</v>
      </c>
      <c r="G61" t="s">
        <v>1176</v>
      </c>
      <c r="H61" t="s">
        <v>203</v>
      </c>
      <c r="I61">
        <v>1997</v>
      </c>
      <c r="J61" t="s">
        <v>1177</v>
      </c>
      <c r="K61" t="s">
        <v>96</v>
      </c>
      <c r="L61">
        <v>1999</v>
      </c>
    </row>
    <row r="62" spans="1:18" x14ac:dyDescent="0.35">
      <c r="A62">
        <v>62</v>
      </c>
      <c r="B62" t="s">
        <v>1178</v>
      </c>
      <c r="C62" t="s">
        <v>1179</v>
      </c>
      <c r="D62" t="s">
        <v>1180</v>
      </c>
      <c r="E62" t="s">
        <v>995</v>
      </c>
      <c r="F62">
        <v>1990</v>
      </c>
      <c r="G62" t="s">
        <v>1181</v>
      </c>
      <c r="H62" t="s">
        <v>995</v>
      </c>
      <c r="I62">
        <v>1989</v>
      </c>
      <c r="J62" t="s">
        <v>1182</v>
      </c>
      <c r="K62" t="s">
        <v>96</v>
      </c>
      <c r="L62">
        <v>1990</v>
      </c>
      <c r="M62" t="s">
        <v>1183</v>
      </c>
      <c r="N62" t="s">
        <v>911</v>
      </c>
      <c r="O62">
        <v>1995</v>
      </c>
    </row>
    <row r="63" spans="1:18" x14ac:dyDescent="0.35">
      <c r="A63">
        <v>63</v>
      </c>
      <c r="B63" t="s">
        <v>595</v>
      </c>
      <c r="C63" t="s">
        <v>1184</v>
      </c>
      <c r="D63" t="s">
        <v>1185</v>
      </c>
      <c r="E63" t="s">
        <v>203</v>
      </c>
      <c r="F63">
        <v>1994</v>
      </c>
      <c r="G63" t="s">
        <v>1186</v>
      </c>
      <c r="H63" t="s">
        <v>968</v>
      </c>
      <c r="I63">
        <v>1999</v>
      </c>
      <c r="J63" t="s">
        <v>1187</v>
      </c>
      <c r="K63" t="s">
        <v>96</v>
      </c>
      <c r="L63">
        <v>2004</v>
      </c>
    </row>
    <row r="64" spans="1:18" x14ac:dyDescent="0.35">
      <c r="A64">
        <v>64</v>
      </c>
      <c r="B64" t="s">
        <v>212</v>
      </c>
      <c r="C64" t="s">
        <v>1188</v>
      </c>
      <c r="D64" t="s">
        <v>1189</v>
      </c>
      <c r="E64" t="s">
        <v>203</v>
      </c>
      <c r="F64">
        <v>1994</v>
      </c>
      <c r="G64" t="s">
        <v>1190</v>
      </c>
      <c r="H64" t="s">
        <v>921</v>
      </c>
      <c r="I64">
        <v>1990</v>
      </c>
      <c r="J64" t="s">
        <v>1191</v>
      </c>
      <c r="K64" t="s">
        <v>209</v>
      </c>
      <c r="L64">
        <v>2004</v>
      </c>
      <c r="M64" t="s">
        <v>1192</v>
      </c>
      <c r="N64" t="s">
        <v>96</v>
      </c>
      <c r="O64">
        <v>1998</v>
      </c>
      <c r="P64" t="s">
        <v>1193</v>
      </c>
      <c r="Q64" t="s">
        <v>96</v>
      </c>
      <c r="R64">
        <v>1996</v>
      </c>
    </row>
    <row r="65" spans="1:18" x14ac:dyDescent="0.35">
      <c r="A65">
        <v>65</v>
      </c>
      <c r="B65" t="s">
        <v>553</v>
      </c>
      <c r="C65" t="s">
        <v>1194</v>
      </c>
      <c r="D65" t="s">
        <v>1195</v>
      </c>
      <c r="E65" t="s">
        <v>96</v>
      </c>
      <c r="F65">
        <v>1997</v>
      </c>
      <c r="G65" t="s">
        <v>1196</v>
      </c>
      <c r="H65" t="s">
        <v>915</v>
      </c>
      <c r="I65">
        <v>2011</v>
      </c>
      <c r="J65" t="s">
        <v>1197</v>
      </c>
      <c r="K65" t="s">
        <v>915</v>
      </c>
      <c r="L65">
        <v>2005</v>
      </c>
    </row>
    <row r="66" spans="1:18" x14ac:dyDescent="0.35">
      <c r="A66">
        <v>66</v>
      </c>
      <c r="B66" t="s">
        <v>602</v>
      </c>
      <c r="C66" t="s">
        <v>1198</v>
      </c>
      <c r="D66" t="s">
        <v>1199</v>
      </c>
      <c r="E66" t="s">
        <v>205</v>
      </c>
      <c r="F66">
        <v>2001</v>
      </c>
      <c r="G66" t="s">
        <v>1200</v>
      </c>
      <c r="H66" t="s">
        <v>203</v>
      </c>
      <c r="I66">
        <v>1999</v>
      </c>
      <c r="J66" t="s">
        <v>1201</v>
      </c>
      <c r="K66" t="s">
        <v>1202</v>
      </c>
      <c r="L66">
        <v>2006</v>
      </c>
    </row>
    <row r="67" spans="1:18" x14ac:dyDescent="0.35">
      <c r="A67">
        <v>67</v>
      </c>
      <c r="B67" t="s">
        <v>608</v>
      </c>
      <c r="C67" t="s">
        <v>1203</v>
      </c>
      <c r="D67" t="s">
        <v>1204</v>
      </c>
      <c r="E67" t="s">
        <v>96</v>
      </c>
      <c r="F67">
        <v>2000</v>
      </c>
      <c r="G67" t="s">
        <v>1205</v>
      </c>
      <c r="H67" t="s">
        <v>96</v>
      </c>
      <c r="I67">
        <v>1999</v>
      </c>
      <c r="J67" t="s">
        <v>1206</v>
      </c>
      <c r="K67" t="s">
        <v>96</v>
      </c>
      <c r="L67">
        <v>2004</v>
      </c>
      <c r="M67" t="s">
        <v>1207</v>
      </c>
      <c r="N67" t="s">
        <v>911</v>
      </c>
      <c r="O67">
        <v>2006</v>
      </c>
    </row>
    <row r="68" spans="1:18" x14ac:dyDescent="0.35">
      <c r="A68">
        <v>68</v>
      </c>
      <c r="B68" t="s">
        <v>610</v>
      </c>
      <c r="C68" t="s">
        <v>1208</v>
      </c>
      <c r="D68" t="s">
        <v>1209</v>
      </c>
      <c r="E68" t="s">
        <v>203</v>
      </c>
      <c r="F68">
        <v>1981</v>
      </c>
      <c r="G68" t="s">
        <v>1210</v>
      </c>
      <c r="H68" t="s">
        <v>205</v>
      </c>
      <c r="I68">
        <v>1993</v>
      </c>
      <c r="J68" t="s">
        <v>1211</v>
      </c>
      <c r="K68" t="s">
        <v>915</v>
      </c>
      <c r="L68">
        <v>1996</v>
      </c>
      <c r="M68" t="s">
        <v>1212</v>
      </c>
      <c r="N68" t="s">
        <v>209</v>
      </c>
      <c r="O68">
        <v>2002</v>
      </c>
      <c r="P68" t="s">
        <v>1213</v>
      </c>
      <c r="Q68" t="s">
        <v>900</v>
      </c>
      <c r="R68">
        <v>1996</v>
      </c>
    </row>
    <row r="69" spans="1:18" x14ac:dyDescent="0.35">
      <c r="A69">
        <v>69</v>
      </c>
      <c r="B69" t="s">
        <v>619</v>
      </c>
      <c r="C69" t="s">
        <v>1214</v>
      </c>
      <c r="D69" t="s">
        <v>1215</v>
      </c>
      <c r="E69" t="s">
        <v>205</v>
      </c>
      <c r="F69">
        <v>2002</v>
      </c>
      <c r="G69" t="s">
        <v>1216</v>
      </c>
      <c r="H69" t="s">
        <v>968</v>
      </c>
      <c r="I69">
        <v>2009</v>
      </c>
      <c r="J69" t="s">
        <v>1217</v>
      </c>
      <c r="K69" t="s">
        <v>921</v>
      </c>
      <c r="L69">
        <v>2008</v>
      </c>
      <c r="M69" t="s">
        <v>1218</v>
      </c>
      <c r="N69" t="s">
        <v>915</v>
      </c>
      <c r="O69">
        <v>2014</v>
      </c>
      <c r="P69" t="s">
        <v>1219</v>
      </c>
      <c r="Q69" t="s">
        <v>1121</v>
      </c>
      <c r="R69">
        <v>2010</v>
      </c>
    </row>
    <row r="70" spans="1:18" x14ac:dyDescent="0.35">
      <c r="A70">
        <v>70</v>
      </c>
      <c r="B70" t="s">
        <v>643</v>
      </c>
      <c r="C70" t="s">
        <v>1220</v>
      </c>
      <c r="D70" t="s">
        <v>1221</v>
      </c>
      <c r="E70" t="s">
        <v>205</v>
      </c>
      <c r="F70">
        <v>2008</v>
      </c>
      <c r="G70" t="s">
        <v>1222</v>
      </c>
      <c r="H70" t="s">
        <v>203</v>
      </c>
      <c r="I70">
        <v>2007</v>
      </c>
      <c r="J70" t="s">
        <v>1223</v>
      </c>
      <c r="K70" t="s">
        <v>96</v>
      </c>
      <c r="L70">
        <v>2007</v>
      </c>
      <c r="M70" t="s">
        <v>1224</v>
      </c>
      <c r="N70" t="s">
        <v>96</v>
      </c>
      <c r="O70">
        <v>1980</v>
      </c>
      <c r="P70" t="s">
        <v>1225</v>
      </c>
      <c r="Q70" t="s">
        <v>209</v>
      </c>
      <c r="R70">
        <v>2008</v>
      </c>
    </row>
    <row r="71" spans="1:18" x14ac:dyDescent="0.35">
      <c r="A71">
        <v>71</v>
      </c>
      <c r="B71" t="s">
        <v>685</v>
      </c>
      <c r="C71" t="s">
        <v>1226</v>
      </c>
      <c r="D71" t="s">
        <v>1227</v>
      </c>
      <c r="E71" t="s">
        <v>987</v>
      </c>
      <c r="F71">
        <v>1992</v>
      </c>
      <c r="G71" t="s">
        <v>1228</v>
      </c>
      <c r="H71" t="s">
        <v>205</v>
      </c>
      <c r="I71">
        <v>1992</v>
      </c>
    </row>
    <row r="72" spans="1:18" x14ac:dyDescent="0.35">
      <c r="A72">
        <v>72</v>
      </c>
      <c r="B72" t="s">
        <v>613</v>
      </c>
      <c r="C72" t="s">
        <v>1229</v>
      </c>
      <c r="D72" t="s">
        <v>1230</v>
      </c>
      <c r="E72" t="s">
        <v>205</v>
      </c>
      <c r="F72">
        <v>1995</v>
      </c>
      <c r="G72" t="s">
        <v>1231</v>
      </c>
      <c r="H72" t="s">
        <v>209</v>
      </c>
      <c r="I72">
        <v>2004</v>
      </c>
      <c r="J72" t="s">
        <v>1232</v>
      </c>
      <c r="K72" t="s">
        <v>921</v>
      </c>
      <c r="L72">
        <v>2006</v>
      </c>
    </row>
    <row r="73" spans="1:18" x14ac:dyDescent="0.35">
      <c r="A73">
        <v>73</v>
      </c>
      <c r="B73" t="s">
        <v>632</v>
      </c>
      <c r="C73" t="s">
        <v>1233</v>
      </c>
      <c r="D73" t="s">
        <v>1234</v>
      </c>
      <c r="E73" t="s">
        <v>205</v>
      </c>
      <c r="F73">
        <v>2000</v>
      </c>
      <c r="G73" t="s">
        <v>1235</v>
      </c>
      <c r="H73" t="s">
        <v>921</v>
      </c>
      <c r="I73">
        <v>2006</v>
      </c>
      <c r="J73" t="s">
        <v>1236</v>
      </c>
      <c r="K73" t="s">
        <v>1237</v>
      </c>
      <c r="L73">
        <v>1999</v>
      </c>
    </row>
    <row r="74" spans="1:18" x14ac:dyDescent="0.35">
      <c r="A74">
        <v>74</v>
      </c>
      <c r="B74" t="s">
        <v>633</v>
      </c>
      <c r="C74" t="s">
        <v>1238</v>
      </c>
      <c r="D74" t="s">
        <v>1239</v>
      </c>
      <c r="E74" t="s">
        <v>203</v>
      </c>
      <c r="F74">
        <v>2002</v>
      </c>
      <c r="G74" t="s">
        <v>1240</v>
      </c>
      <c r="H74" t="s">
        <v>1241</v>
      </c>
      <c r="I74">
        <v>2007</v>
      </c>
      <c r="J74" t="s">
        <v>1242</v>
      </c>
      <c r="K74" t="s">
        <v>1241</v>
      </c>
      <c r="L74">
        <v>2009</v>
      </c>
    </row>
    <row r="75" spans="1:18" x14ac:dyDescent="0.35">
      <c r="A75">
        <v>75</v>
      </c>
      <c r="B75" t="s">
        <v>639</v>
      </c>
      <c r="C75" t="s">
        <v>1243</v>
      </c>
      <c r="D75" t="s">
        <v>1244</v>
      </c>
      <c r="E75" t="s">
        <v>96</v>
      </c>
      <c r="F75">
        <v>1997</v>
      </c>
      <c r="G75" t="s">
        <v>1245</v>
      </c>
      <c r="H75" t="s">
        <v>915</v>
      </c>
      <c r="I75">
        <v>1995</v>
      </c>
      <c r="J75" t="s">
        <v>1246</v>
      </c>
      <c r="K75" t="s">
        <v>915</v>
      </c>
      <c r="L75">
        <v>1996</v>
      </c>
    </row>
    <row r="76" spans="1:18" x14ac:dyDescent="0.35">
      <c r="A76">
        <v>77</v>
      </c>
      <c r="B76" t="s">
        <v>651</v>
      </c>
      <c r="C76" t="s">
        <v>1247</v>
      </c>
      <c r="D76" t="s">
        <v>1248</v>
      </c>
      <c r="E76" t="s">
        <v>96</v>
      </c>
      <c r="F76">
        <v>2000</v>
      </c>
      <c r="G76" t="s">
        <v>1249</v>
      </c>
      <c r="H76" t="s">
        <v>96</v>
      </c>
      <c r="I76">
        <v>2001</v>
      </c>
      <c r="J76" t="s">
        <v>1250</v>
      </c>
      <c r="K76" t="s">
        <v>209</v>
      </c>
      <c r="L76">
        <v>2003</v>
      </c>
    </row>
    <row r="77" spans="1:18" x14ac:dyDescent="0.35">
      <c r="A77">
        <v>78</v>
      </c>
      <c r="B77" t="s">
        <v>654</v>
      </c>
      <c r="C77" t="s">
        <v>1251</v>
      </c>
      <c r="D77" t="s">
        <v>1252</v>
      </c>
      <c r="E77" t="s">
        <v>203</v>
      </c>
      <c r="F77">
        <v>1991</v>
      </c>
      <c r="G77" t="s">
        <v>1253</v>
      </c>
      <c r="H77" t="s">
        <v>205</v>
      </c>
      <c r="I77">
        <v>1992</v>
      </c>
      <c r="J77" t="s">
        <v>1254</v>
      </c>
      <c r="K77" t="s">
        <v>209</v>
      </c>
      <c r="L77">
        <v>2001</v>
      </c>
    </row>
    <row r="78" spans="1:18" x14ac:dyDescent="0.35">
      <c r="A78">
        <v>79</v>
      </c>
      <c r="B78" t="s">
        <v>666</v>
      </c>
      <c r="C78" t="s">
        <v>1255</v>
      </c>
      <c r="D78" t="s">
        <v>1256</v>
      </c>
      <c r="E78" t="s">
        <v>96</v>
      </c>
      <c r="F78">
        <v>1999</v>
      </c>
      <c r="G78" t="s">
        <v>1257</v>
      </c>
      <c r="H78" t="s">
        <v>915</v>
      </c>
      <c r="I78">
        <v>1995</v>
      </c>
      <c r="J78" t="s">
        <v>1258</v>
      </c>
      <c r="K78" t="s">
        <v>915</v>
      </c>
      <c r="L78">
        <v>2006</v>
      </c>
      <c r="M78" t="s">
        <v>1259</v>
      </c>
      <c r="N78" t="s">
        <v>915</v>
      </c>
      <c r="O78">
        <v>2005</v>
      </c>
      <c r="P78" t="s">
        <v>1260</v>
      </c>
      <c r="Q78" t="s">
        <v>209</v>
      </c>
      <c r="R78">
        <v>2005</v>
      </c>
    </row>
    <row r="79" spans="1:18" x14ac:dyDescent="0.35">
      <c r="A79">
        <v>80</v>
      </c>
      <c r="B79" t="s">
        <v>669</v>
      </c>
      <c r="C79" t="s">
        <v>1261</v>
      </c>
      <c r="D79" t="s">
        <v>1262</v>
      </c>
      <c r="E79" t="s">
        <v>205</v>
      </c>
      <c r="F79">
        <v>1987</v>
      </c>
      <c r="G79" t="s">
        <v>1263</v>
      </c>
      <c r="H79" t="s">
        <v>203</v>
      </c>
      <c r="I79">
        <v>1998</v>
      </c>
    </row>
    <row r="80" spans="1:18" x14ac:dyDescent="0.35">
      <c r="A80">
        <v>81</v>
      </c>
      <c r="B80" t="s">
        <v>674</v>
      </c>
      <c r="C80" t="s">
        <v>1264</v>
      </c>
      <c r="D80" t="s">
        <v>1265</v>
      </c>
      <c r="E80" t="s">
        <v>96</v>
      </c>
      <c r="F80">
        <v>2001</v>
      </c>
      <c r="G80" t="s">
        <v>1266</v>
      </c>
      <c r="H80" t="s">
        <v>96</v>
      </c>
      <c r="I80">
        <v>2001</v>
      </c>
      <c r="J80" t="s">
        <v>1267</v>
      </c>
      <c r="K80" t="s">
        <v>915</v>
      </c>
      <c r="L80">
        <v>2004</v>
      </c>
    </row>
    <row r="81" spans="1:18" x14ac:dyDescent="0.35">
      <c r="A81">
        <v>82</v>
      </c>
      <c r="B81" t="s">
        <v>678</v>
      </c>
      <c r="C81" t="s">
        <v>1268</v>
      </c>
      <c r="D81" t="s">
        <v>1269</v>
      </c>
      <c r="E81" t="s">
        <v>205</v>
      </c>
      <c r="F81">
        <v>1995</v>
      </c>
      <c r="G81" t="s">
        <v>1270</v>
      </c>
      <c r="H81" t="s">
        <v>968</v>
      </c>
      <c r="I81">
        <v>2000</v>
      </c>
      <c r="J81" t="s">
        <v>1271</v>
      </c>
      <c r="K81" t="s">
        <v>96</v>
      </c>
      <c r="L81">
        <v>2000</v>
      </c>
      <c r="M81" t="s">
        <v>1272</v>
      </c>
      <c r="N81" t="s">
        <v>96</v>
      </c>
      <c r="O81">
        <v>2006</v>
      </c>
      <c r="P81" t="s">
        <v>1273</v>
      </c>
      <c r="Q81" t="s">
        <v>96</v>
      </c>
      <c r="R81">
        <v>2001</v>
      </c>
    </row>
    <row r="82" spans="1:18" x14ac:dyDescent="0.35">
      <c r="A82">
        <v>83</v>
      </c>
      <c r="B82" t="s">
        <v>690</v>
      </c>
      <c r="C82" t="s">
        <v>1274</v>
      </c>
      <c r="D82" t="s">
        <v>1275</v>
      </c>
      <c r="E82" t="s">
        <v>203</v>
      </c>
      <c r="F82">
        <v>1993</v>
      </c>
      <c r="G82" t="s">
        <v>1276</v>
      </c>
      <c r="H82" t="s">
        <v>203</v>
      </c>
      <c r="I82">
        <v>1992</v>
      </c>
    </row>
    <row r="83" spans="1:18" x14ac:dyDescent="0.35">
      <c r="A83">
        <v>84</v>
      </c>
      <c r="B83" t="s">
        <v>695</v>
      </c>
      <c r="C83" t="s">
        <v>1277</v>
      </c>
      <c r="D83" t="s">
        <v>1278</v>
      </c>
      <c r="E83" t="s">
        <v>96</v>
      </c>
      <c r="F83">
        <v>1984</v>
      </c>
      <c r="G83" t="s">
        <v>1279</v>
      </c>
      <c r="H83" t="s">
        <v>96</v>
      </c>
      <c r="I83">
        <v>1988</v>
      </c>
      <c r="J83" t="s">
        <v>1280</v>
      </c>
      <c r="K83" t="s">
        <v>96</v>
      </c>
      <c r="L83">
        <v>1992</v>
      </c>
      <c r="M83" t="s">
        <v>1281</v>
      </c>
      <c r="N83" t="s">
        <v>921</v>
      </c>
      <c r="O83">
        <v>1994</v>
      </c>
    </row>
    <row r="84" spans="1:18" x14ac:dyDescent="0.35">
      <c r="A84">
        <v>85</v>
      </c>
      <c r="B84" t="s">
        <v>696</v>
      </c>
      <c r="C84" t="s">
        <v>1282</v>
      </c>
      <c r="D84" t="s">
        <v>1283</v>
      </c>
      <c r="E84" t="s">
        <v>96</v>
      </c>
      <c r="F84">
        <v>2006</v>
      </c>
      <c r="G84" t="s">
        <v>1284</v>
      </c>
      <c r="H84" t="s">
        <v>96</v>
      </c>
      <c r="I84">
        <v>2004</v>
      </c>
    </row>
    <row r="85" spans="1:18" x14ac:dyDescent="0.35">
      <c r="A85">
        <v>86</v>
      </c>
      <c r="B85" t="s">
        <v>699</v>
      </c>
      <c r="C85" t="s">
        <v>1285</v>
      </c>
      <c r="D85" t="s">
        <v>1286</v>
      </c>
      <c r="E85" t="s">
        <v>205</v>
      </c>
      <c r="F85">
        <v>2000</v>
      </c>
      <c r="G85" t="s">
        <v>1287</v>
      </c>
      <c r="H85" t="s">
        <v>203</v>
      </c>
      <c r="I85">
        <v>1996</v>
      </c>
      <c r="J85" t="s">
        <v>1288</v>
      </c>
      <c r="K85" t="s">
        <v>96</v>
      </c>
      <c r="L85">
        <v>2002</v>
      </c>
      <c r="M85" t="s">
        <v>1289</v>
      </c>
      <c r="N85" t="s">
        <v>96</v>
      </c>
      <c r="O85">
        <v>2005</v>
      </c>
      <c r="P85" t="s">
        <v>1290</v>
      </c>
      <c r="Q85" t="s">
        <v>96</v>
      </c>
      <c r="R85">
        <v>1996</v>
      </c>
    </row>
    <row r="86" spans="1:18" x14ac:dyDescent="0.35">
      <c r="A86">
        <v>87</v>
      </c>
      <c r="B86" t="s">
        <v>566</v>
      </c>
      <c r="C86" t="s">
        <v>1291</v>
      </c>
      <c r="D86" t="s">
        <v>1292</v>
      </c>
      <c r="E86" t="s">
        <v>96</v>
      </c>
      <c r="F86">
        <v>2002</v>
      </c>
      <c r="G86" t="s">
        <v>1293</v>
      </c>
      <c r="H86" t="s">
        <v>96</v>
      </c>
      <c r="I86">
        <v>1999</v>
      </c>
      <c r="J86" t="s">
        <v>1294</v>
      </c>
      <c r="K86" t="s">
        <v>96</v>
      </c>
      <c r="L86">
        <v>1999</v>
      </c>
    </row>
    <row r="87" spans="1:18" x14ac:dyDescent="0.35">
      <c r="A87">
        <v>88</v>
      </c>
      <c r="B87" t="s">
        <v>572</v>
      </c>
      <c r="C87" t="s">
        <v>1295</v>
      </c>
      <c r="D87" t="s">
        <v>1296</v>
      </c>
      <c r="E87" t="s">
        <v>203</v>
      </c>
      <c r="F87">
        <v>1998</v>
      </c>
      <c r="G87" t="s">
        <v>1297</v>
      </c>
      <c r="H87" t="s">
        <v>936</v>
      </c>
      <c r="I87">
        <v>2002</v>
      </c>
      <c r="J87" t="s">
        <v>1298</v>
      </c>
      <c r="K87" t="s">
        <v>936</v>
      </c>
      <c r="L87">
        <v>1995</v>
      </c>
      <c r="M87" t="s">
        <v>1299</v>
      </c>
      <c r="N87" t="s">
        <v>915</v>
      </c>
      <c r="O87">
        <v>2005</v>
      </c>
      <c r="P87" t="s">
        <v>1300</v>
      </c>
      <c r="Q87" t="s">
        <v>915</v>
      </c>
      <c r="R87">
        <v>2009</v>
      </c>
    </row>
    <row r="88" spans="1:18" x14ac:dyDescent="0.35">
      <c r="A88">
        <v>89</v>
      </c>
      <c r="B88" t="s">
        <v>711</v>
      </c>
      <c r="C88" t="s">
        <v>1301</v>
      </c>
      <c r="D88" t="s">
        <v>1302</v>
      </c>
      <c r="E88" t="s">
        <v>205</v>
      </c>
      <c r="F88">
        <v>2002</v>
      </c>
      <c r="G88" t="s">
        <v>1303</v>
      </c>
      <c r="H88" t="s">
        <v>96</v>
      </c>
      <c r="I88">
        <v>2001</v>
      </c>
      <c r="J88" t="s">
        <v>1304</v>
      </c>
      <c r="K88" t="s">
        <v>96</v>
      </c>
      <c r="L88">
        <v>2003</v>
      </c>
      <c r="M88" t="s">
        <v>1305</v>
      </c>
      <c r="N88" t="s">
        <v>96</v>
      </c>
      <c r="O88">
        <v>2003</v>
      </c>
      <c r="P88" t="s">
        <v>1306</v>
      </c>
      <c r="Q88" t="s">
        <v>968</v>
      </c>
      <c r="R88">
        <v>2007</v>
      </c>
    </row>
    <row r="89" spans="1:18" x14ac:dyDescent="0.35">
      <c r="A89">
        <v>90</v>
      </c>
      <c r="B89" t="s">
        <v>499</v>
      </c>
      <c r="C89" t="s">
        <v>1307</v>
      </c>
      <c r="D89" t="s">
        <v>1308</v>
      </c>
      <c r="E89" t="s">
        <v>968</v>
      </c>
      <c r="F89">
        <v>1995</v>
      </c>
      <c r="G89" t="s">
        <v>1309</v>
      </c>
      <c r="H89" t="s">
        <v>995</v>
      </c>
      <c r="I89">
        <v>1998</v>
      </c>
      <c r="J89" t="s">
        <v>1310</v>
      </c>
      <c r="K89" t="s">
        <v>96</v>
      </c>
      <c r="L89">
        <v>2000</v>
      </c>
      <c r="M89" t="s">
        <v>1311</v>
      </c>
      <c r="N89" t="s">
        <v>921</v>
      </c>
      <c r="O89">
        <v>1997</v>
      </c>
    </row>
    <row r="90" spans="1:18" x14ac:dyDescent="0.35">
      <c r="A90">
        <v>91</v>
      </c>
      <c r="B90" t="s">
        <v>564</v>
      </c>
      <c r="C90" t="s">
        <v>1312</v>
      </c>
      <c r="D90" t="s">
        <v>1313</v>
      </c>
      <c r="E90" t="s">
        <v>205</v>
      </c>
      <c r="F90">
        <v>1998</v>
      </c>
      <c r="G90" t="s">
        <v>1314</v>
      </c>
      <c r="H90" t="s">
        <v>203</v>
      </c>
      <c r="I90">
        <v>2000</v>
      </c>
      <c r="J90" t="s">
        <v>1315</v>
      </c>
      <c r="K90" t="s">
        <v>1237</v>
      </c>
      <c r="L90">
        <v>1995</v>
      </c>
      <c r="M90" t="s">
        <v>1316</v>
      </c>
      <c r="N90" t="s">
        <v>96</v>
      </c>
      <c r="O90">
        <v>1996</v>
      </c>
    </row>
    <row r="91" spans="1:18" x14ac:dyDescent="0.35">
      <c r="A91">
        <v>92</v>
      </c>
      <c r="B91" t="s">
        <v>1317</v>
      </c>
      <c r="C91" t="s">
        <v>1318</v>
      </c>
      <c r="D91" t="s">
        <v>1319</v>
      </c>
      <c r="E91" t="s">
        <v>96</v>
      </c>
      <c r="F91">
        <v>1996</v>
      </c>
      <c r="G91" t="s">
        <v>1320</v>
      </c>
      <c r="H91" t="s">
        <v>205</v>
      </c>
      <c r="I91">
        <v>1994</v>
      </c>
      <c r="J91" t="s">
        <v>1321</v>
      </c>
      <c r="K91" t="s">
        <v>96</v>
      </c>
      <c r="L91">
        <v>2001</v>
      </c>
      <c r="M91" t="s">
        <v>1322</v>
      </c>
      <c r="N91" t="s">
        <v>911</v>
      </c>
      <c r="O91">
        <v>2001</v>
      </c>
      <c r="P91" t="s">
        <v>1323</v>
      </c>
      <c r="Q91" t="s">
        <v>995</v>
      </c>
      <c r="R91">
        <v>1995</v>
      </c>
    </row>
    <row r="92" spans="1:18" x14ac:dyDescent="0.35">
      <c r="A92">
        <v>93</v>
      </c>
      <c r="B92" t="s">
        <v>592</v>
      </c>
      <c r="C92" t="s">
        <v>1324</v>
      </c>
      <c r="D92" t="s">
        <v>1325</v>
      </c>
      <c r="E92" t="s">
        <v>987</v>
      </c>
      <c r="F92">
        <v>2003</v>
      </c>
      <c r="G92" t="s">
        <v>1326</v>
      </c>
      <c r="H92" t="s">
        <v>203</v>
      </c>
      <c r="I92">
        <v>2002</v>
      </c>
      <c r="J92" t="s">
        <v>1327</v>
      </c>
      <c r="K92" t="s">
        <v>203</v>
      </c>
      <c r="L92">
        <v>1999</v>
      </c>
    </row>
    <row r="93" spans="1:18" x14ac:dyDescent="0.35">
      <c r="A93">
        <v>94</v>
      </c>
      <c r="B93" t="s">
        <v>597</v>
      </c>
      <c r="C93" t="s">
        <v>1328</v>
      </c>
      <c r="D93" t="s">
        <v>1329</v>
      </c>
      <c r="E93" t="s">
        <v>96</v>
      </c>
      <c r="F93">
        <v>1992</v>
      </c>
      <c r="G93" t="s">
        <v>1330</v>
      </c>
      <c r="H93" t="s">
        <v>96</v>
      </c>
      <c r="I93">
        <v>1993</v>
      </c>
      <c r="J93" t="s">
        <v>1331</v>
      </c>
      <c r="K93" t="s">
        <v>96</v>
      </c>
      <c r="L93">
        <v>1994</v>
      </c>
      <c r="M93" t="s">
        <v>1332</v>
      </c>
      <c r="N93" t="s">
        <v>96</v>
      </c>
      <c r="O93">
        <v>2000</v>
      </c>
      <c r="P93" t="s">
        <v>1333</v>
      </c>
      <c r="Q93" t="s">
        <v>96</v>
      </c>
      <c r="R93">
        <v>2004</v>
      </c>
    </row>
    <row r="94" spans="1:18" x14ac:dyDescent="0.35">
      <c r="A94">
        <v>95</v>
      </c>
      <c r="B94" t="s">
        <v>681</v>
      </c>
      <c r="C94" t="s">
        <v>1334</v>
      </c>
      <c r="D94" t="s">
        <v>1335</v>
      </c>
      <c r="E94" t="s">
        <v>203</v>
      </c>
      <c r="F94">
        <v>1979</v>
      </c>
      <c r="G94" t="s">
        <v>1336</v>
      </c>
      <c r="H94" t="s">
        <v>96</v>
      </c>
      <c r="I94">
        <v>2002</v>
      </c>
      <c r="J94" t="s">
        <v>1337</v>
      </c>
      <c r="K94" t="s">
        <v>96</v>
      </c>
      <c r="L94">
        <v>1999</v>
      </c>
      <c r="M94" t="s">
        <v>1338</v>
      </c>
      <c r="N94" t="s">
        <v>911</v>
      </c>
      <c r="O94">
        <v>2001</v>
      </c>
      <c r="P94" t="s">
        <v>1339</v>
      </c>
      <c r="Q94" t="s">
        <v>209</v>
      </c>
      <c r="R94">
        <v>2001</v>
      </c>
    </row>
    <row r="95" spans="1:18" x14ac:dyDescent="0.35">
      <c r="A95">
        <v>96</v>
      </c>
      <c r="B95" t="s">
        <v>442</v>
      </c>
      <c r="C95" t="s">
        <v>1340</v>
      </c>
      <c r="D95" t="s">
        <v>1341</v>
      </c>
      <c r="E95" t="s">
        <v>203</v>
      </c>
      <c r="F95">
        <v>1996</v>
      </c>
      <c r="G95" t="s">
        <v>1342</v>
      </c>
      <c r="H95" t="s">
        <v>203</v>
      </c>
      <c r="I95">
        <v>2001</v>
      </c>
      <c r="J95" t="s">
        <v>1343</v>
      </c>
      <c r="K95" t="s">
        <v>96</v>
      </c>
      <c r="L95">
        <v>2008</v>
      </c>
      <c r="M95" t="s">
        <v>1344</v>
      </c>
      <c r="N95" t="s">
        <v>96</v>
      </c>
      <c r="O95">
        <v>2008</v>
      </c>
      <c r="P95" t="s">
        <v>1345</v>
      </c>
      <c r="Q95" t="s">
        <v>995</v>
      </c>
      <c r="R95">
        <v>2008</v>
      </c>
    </row>
    <row r="96" spans="1:18" x14ac:dyDescent="0.35">
      <c r="A96">
        <v>97</v>
      </c>
      <c r="B96" t="s">
        <v>213</v>
      </c>
      <c r="C96" t="s">
        <v>1346</v>
      </c>
      <c r="D96" t="s">
        <v>1347</v>
      </c>
      <c r="E96" t="s">
        <v>203</v>
      </c>
      <c r="F96">
        <v>1970</v>
      </c>
      <c r="G96" t="s">
        <v>1348</v>
      </c>
      <c r="H96" t="s">
        <v>205</v>
      </c>
      <c r="I96">
        <v>2002</v>
      </c>
      <c r="J96" t="s">
        <v>1349</v>
      </c>
      <c r="K96" t="s">
        <v>936</v>
      </c>
      <c r="L96">
        <v>2002</v>
      </c>
      <c r="M96" t="s">
        <v>1350</v>
      </c>
      <c r="N96" t="s">
        <v>96</v>
      </c>
      <c r="O96">
        <v>1992</v>
      </c>
      <c r="P96" t="s">
        <v>1351</v>
      </c>
      <c r="Q96" t="s">
        <v>915</v>
      </c>
      <c r="R96">
        <v>2012</v>
      </c>
    </row>
    <row r="97" spans="1:15" x14ac:dyDescent="0.35">
      <c r="A97">
        <v>98</v>
      </c>
      <c r="B97" t="s">
        <v>348</v>
      </c>
      <c r="C97" t="s">
        <v>1352</v>
      </c>
      <c r="D97" t="s">
        <v>1353</v>
      </c>
      <c r="E97" t="s">
        <v>203</v>
      </c>
      <c r="F97">
        <v>1986</v>
      </c>
      <c r="G97" t="s">
        <v>1354</v>
      </c>
      <c r="H97" t="s">
        <v>915</v>
      </c>
      <c r="I97">
        <v>2004</v>
      </c>
      <c r="J97" t="s">
        <v>1355</v>
      </c>
      <c r="K97" t="s">
        <v>209</v>
      </c>
      <c r="L97">
        <v>1988</v>
      </c>
    </row>
    <row r="98" spans="1:15" x14ac:dyDescent="0.35">
      <c r="A98">
        <v>99</v>
      </c>
      <c r="B98" t="s">
        <v>1356</v>
      </c>
      <c r="C98" t="s">
        <v>1357</v>
      </c>
      <c r="D98" t="s">
        <v>1358</v>
      </c>
      <c r="E98" t="s">
        <v>205</v>
      </c>
      <c r="F98">
        <v>2000</v>
      </c>
      <c r="G98" t="s">
        <v>1359</v>
      </c>
      <c r="H98" t="s">
        <v>96</v>
      </c>
      <c r="I98">
        <v>2001</v>
      </c>
      <c r="J98" t="s">
        <v>1360</v>
      </c>
      <c r="K98" t="s">
        <v>96</v>
      </c>
      <c r="L98">
        <v>2011</v>
      </c>
      <c r="M98" t="s">
        <v>1361</v>
      </c>
      <c r="N98" t="s">
        <v>96</v>
      </c>
      <c r="O98">
        <v>2004</v>
      </c>
    </row>
    <row r="99" spans="1:15" x14ac:dyDescent="0.35">
      <c r="A99">
        <v>100</v>
      </c>
      <c r="B99" t="s">
        <v>1362</v>
      </c>
      <c r="C99" t="s">
        <v>1363</v>
      </c>
      <c r="D99" t="s">
        <v>1364</v>
      </c>
      <c r="E99" t="s">
        <v>96</v>
      </c>
      <c r="F99">
        <v>1992</v>
      </c>
    </row>
    <row r="100" spans="1:15" x14ac:dyDescent="0.35">
      <c r="A100">
        <v>101</v>
      </c>
      <c r="B100" t="s">
        <v>1365</v>
      </c>
      <c r="C100" t="s">
        <v>1366</v>
      </c>
      <c r="D100" t="s">
        <v>1367</v>
      </c>
      <c r="E100" t="s">
        <v>1368</v>
      </c>
      <c r="F100">
        <v>1999</v>
      </c>
      <c r="G100" t="s">
        <v>1369</v>
      </c>
      <c r="H100" t="s">
        <v>1368</v>
      </c>
      <c r="I100">
        <v>1997</v>
      </c>
      <c r="J100" t="s">
        <v>1370</v>
      </c>
      <c r="K100" t="s">
        <v>96</v>
      </c>
      <c r="L100">
        <v>2000</v>
      </c>
    </row>
    <row r="101" spans="1:15" x14ac:dyDescent="0.35">
      <c r="A101">
        <v>102</v>
      </c>
      <c r="B101" t="s">
        <v>1371</v>
      </c>
      <c r="C101" t="s">
        <v>1372</v>
      </c>
      <c r="D101" t="s">
        <v>1373</v>
      </c>
      <c r="E101" t="s">
        <v>203</v>
      </c>
      <c r="F101">
        <v>2003</v>
      </c>
    </row>
    <row r="102" spans="1:15" x14ac:dyDescent="0.35">
      <c r="A102">
        <v>103</v>
      </c>
      <c r="B102" t="s">
        <v>1374</v>
      </c>
      <c r="C102" t="s">
        <v>1375</v>
      </c>
      <c r="D102" t="s">
        <v>1376</v>
      </c>
      <c r="E102" t="s">
        <v>1377</v>
      </c>
      <c r="F102">
        <v>2003</v>
      </c>
      <c r="G102" t="s">
        <v>1378</v>
      </c>
      <c r="H102" t="s">
        <v>1377</v>
      </c>
      <c r="I102">
        <v>1996</v>
      </c>
      <c r="J102" t="s">
        <v>1379</v>
      </c>
      <c r="K102" t="s">
        <v>1377</v>
      </c>
      <c r="L102">
        <v>1996</v>
      </c>
    </row>
    <row r="103" spans="1:15" x14ac:dyDescent="0.35">
      <c r="A103">
        <v>104</v>
      </c>
      <c r="B103" t="s">
        <v>546</v>
      </c>
      <c r="C103" t="s">
        <v>1380</v>
      </c>
      <c r="D103" t="s">
        <v>1381</v>
      </c>
      <c r="E103" t="s">
        <v>203</v>
      </c>
      <c r="F103">
        <v>1998</v>
      </c>
      <c r="G103" t="s">
        <v>1382</v>
      </c>
      <c r="H103" t="s">
        <v>96</v>
      </c>
      <c r="I103">
        <v>2009</v>
      </c>
      <c r="J103" t="s">
        <v>1383</v>
      </c>
      <c r="K103" t="s">
        <v>96</v>
      </c>
      <c r="L103">
        <v>2004</v>
      </c>
      <c r="M103" t="s">
        <v>1384</v>
      </c>
      <c r="N103" t="s">
        <v>96</v>
      </c>
      <c r="O103">
        <v>2007</v>
      </c>
    </row>
    <row r="104" spans="1:15" x14ac:dyDescent="0.35">
      <c r="A104">
        <v>105</v>
      </c>
      <c r="B104" t="s">
        <v>623</v>
      </c>
      <c r="C104" t="s">
        <v>1385</v>
      </c>
      <c r="D104" t="s">
        <v>1386</v>
      </c>
      <c r="E104" t="s">
        <v>1387</v>
      </c>
      <c r="F104">
        <v>1985</v>
      </c>
      <c r="G104" t="s">
        <v>1388</v>
      </c>
      <c r="H104" t="s">
        <v>1387</v>
      </c>
      <c r="I104">
        <v>1994</v>
      </c>
      <c r="J104" t="s">
        <v>1389</v>
      </c>
      <c r="K104" t="s">
        <v>1387</v>
      </c>
      <c r="L104">
        <v>1996</v>
      </c>
      <c r="M104" t="s">
        <v>1390</v>
      </c>
      <c r="N104" t="s">
        <v>1387</v>
      </c>
      <c r="O104">
        <v>1994</v>
      </c>
    </row>
    <row r="105" spans="1:15" x14ac:dyDescent="0.35">
      <c r="A105">
        <v>106</v>
      </c>
      <c r="B105" t="s">
        <v>1391</v>
      </c>
      <c r="C105" t="s">
        <v>1392</v>
      </c>
      <c r="D105" t="s">
        <v>1393</v>
      </c>
      <c r="E105" t="s">
        <v>203</v>
      </c>
      <c r="F105">
        <v>1989</v>
      </c>
      <c r="G105" t="s">
        <v>1394</v>
      </c>
      <c r="H105" t="s">
        <v>205</v>
      </c>
      <c r="I105">
        <v>1984</v>
      </c>
    </row>
    <row r="106" spans="1:15" x14ac:dyDescent="0.35">
      <c r="A106">
        <v>107</v>
      </c>
      <c r="B106" t="s">
        <v>162</v>
      </c>
      <c r="C106" t="s">
        <v>1395</v>
      </c>
      <c r="D106" t="s">
        <v>1396</v>
      </c>
      <c r="E106" t="s">
        <v>205</v>
      </c>
      <c r="F106">
        <v>1989</v>
      </c>
    </row>
    <row r="107" spans="1:15" x14ac:dyDescent="0.35">
      <c r="A107">
        <v>108</v>
      </c>
      <c r="B107" t="s">
        <v>467</v>
      </c>
      <c r="C107" t="s">
        <v>1397</v>
      </c>
      <c r="D107" t="s">
        <v>1398</v>
      </c>
      <c r="E107" t="s">
        <v>203</v>
      </c>
      <c r="F107">
        <v>2012</v>
      </c>
      <c r="G107" t="s">
        <v>1399</v>
      </c>
      <c r="H107" t="s">
        <v>209</v>
      </c>
      <c r="I107">
        <v>2012</v>
      </c>
    </row>
    <row r="108" spans="1:15" x14ac:dyDescent="0.35">
      <c r="A108">
        <v>109</v>
      </c>
      <c r="B108" t="s">
        <v>359</v>
      </c>
      <c r="C108" t="s">
        <v>1400</v>
      </c>
      <c r="D108" t="s">
        <v>1401</v>
      </c>
      <c r="E108" t="s">
        <v>205</v>
      </c>
      <c r="F108">
        <v>1996</v>
      </c>
      <c r="G108" t="s">
        <v>1402</v>
      </c>
      <c r="H108" t="s">
        <v>203</v>
      </c>
      <c r="I108">
        <v>1991</v>
      </c>
      <c r="J108" t="s">
        <v>1403</v>
      </c>
      <c r="K108" t="s">
        <v>936</v>
      </c>
      <c r="L108">
        <v>1997</v>
      </c>
    </row>
    <row r="109" spans="1:15" x14ac:dyDescent="0.35">
      <c r="A109">
        <v>110</v>
      </c>
      <c r="B109" t="s">
        <v>1404</v>
      </c>
      <c r="C109" t="s">
        <v>1405</v>
      </c>
      <c r="D109" t="s">
        <v>1406</v>
      </c>
      <c r="E109" t="s">
        <v>96</v>
      </c>
      <c r="F109">
        <v>1993</v>
      </c>
      <c r="G109" t="s">
        <v>1407</v>
      </c>
      <c r="H109" t="s">
        <v>1408</v>
      </c>
      <c r="I109">
        <v>1995</v>
      </c>
      <c r="J109" t="s">
        <v>1333</v>
      </c>
      <c r="K109" t="s">
        <v>96</v>
      </c>
      <c r="L109">
        <v>2004</v>
      </c>
      <c r="M109" t="s">
        <v>1409</v>
      </c>
      <c r="N109" t="s">
        <v>96</v>
      </c>
      <c r="O109">
        <v>2004</v>
      </c>
    </row>
    <row r="110" spans="1:15" x14ac:dyDescent="0.35">
      <c r="A110">
        <v>111</v>
      </c>
      <c r="B110" t="s">
        <v>428</v>
      </c>
      <c r="C110" t="s">
        <v>3387</v>
      </c>
      <c r="D110" t="s">
        <v>1410</v>
      </c>
      <c r="E110" t="s">
        <v>1411</v>
      </c>
      <c r="F110">
        <v>2020</v>
      </c>
      <c r="G110" t="s">
        <v>1412</v>
      </c>
      <c r="H110" t="s">
        <v>205</v>
      </c>
      <c r="I110">
        <v>2017</v>
      </c>
    </row>
    <row r="111" spans="1:15" x14ac:dyDescent="0.35">
      <c r="A111">
        <v>112</v>
      </c>
      <c r="B111" t="s">
        <v>626</v>
      </c>
      <c r="C111" t="s">
        <v>1413</v>
      </c>
      <c r="D111" t="s">
        <v>1414</v>
      </c>
      <c r="E111" t="s">
        <v>203</v>
      </c>
      <c r="F111">
        <v>1991</v>
      </c>
      <c r="G111" t="s">
        <v>1415</v>
      </c>
      <c r="H111" t="s">
        <v>915</v>
      </c>
      <c r="I111">
        <v>2001</v>
      </c>
      <c r="J111" t="s">
        <v>1416</v>
      </c>
      <c r="K111" t="s">
        <v>209</v>
      </c>
      <c r="L111">
        <v>1983</v>
      </c>
    </row>
    <row r="112" spans="1:15" x14ac:dyDescent="0.35">
      <c r="A112">
        <v>113</v>
      </c>
      <c r="B112" t="s">
        <v>1417</v>
      </c>
      <c r="C112" t="s">
        <v>1418</v>
      </c>
      <c r="D112" t="s">
        <v>1419</v>
      </c>
      <c r="E112" t="s">
        <v>96</v>
      </c>
      <c r="F112">
        <v>2004</v>
      </c>
    </row>
    <row r="113" spans="1:15" x14ac:dyDescent="0.35">
      <c r="A113">
        <v>114</v>
      </c>
      <c r="B113" t="s">
        <v>1420</v>
      </c>
      <c r="C113" t="s">
        <v>1421</v>
      </c>
      <c r="D113" t="s">
        <v>1422</v>
      </c>
      <c r="E113" t="s">
        <v>203</v>
      </c>
      <c r="F113">
        <v>1998</v>
      </c>
      <c r="G113" t="s">
        <v>1423</v>
      </c>
      <c r="H113" t="s">
        <v>96</v>
      </c>
      <c r="I113">
        <v>2003</v>
      </c>
      <c r="J113" t="s">
        <v>1424</v>
      </c>
      <c r="K113" t="s">
        <v>209</v>
      </c>
      <c r="L113">
        <v>2006</v>
      </c>
    </row>
    <row r="114" spans="1:15" x14ac:dyDescent="0.35">
      <c r="A114">
        <v>115</v>
      </c>
      <c r="B114" t="s">
        <v>1425</v>
      </c>
      <c r="C114" t="s">
        <v>1426</v>
      </c>
      <c r="D114" t="s">
        <v>1427</v>
      </c>
      <c r="E114" t="s">
        <v>203</v>
      </c>
      <c r="F114">
        <v>2004</v>
      </c>
      <c r="G114" t="s">
        <v>1428</v>
      </c>
      <c r="H114" t="s">
        <v>96</v>
      </c>
      <c r="I114">
        <v>2007</v>
      </c>
      <c r="J114" t="s">
        <v>1429</v>
      </c>
      <c r="K114" t="s">
        <v>96</v>
      </c>
      <c r="L114">
        <v>2004</v>
      </c>
      <c r="M114" t="s">
        <v>1430</v>
      </c>
      <c r="N114" t="s">
        <v>96</v>
      </c>
      <c r="O114">
        <v>2004</v>
      </c>
    </row>
    <row r="115" spans="1:15" x14ac:dyDescent="0.35">
      <c r="A115">
        <v>116</v>
      </c>
      <c r="B115" t="s">
        <v>1431</v>
      </c>
      <c r="C115" t="s">
        <v>1432</v>
      </c>
      <c r="D115" t="s">
        <v>1433</v>
      </c>
      <c r="E115" t="s">
        <v>205</v>
      </c>
      <c r="F115">
        <v>1990</v>
      </c>
      <c r="G115" t="s">
        <v>1434</v>
      </c>
      <c r="H115" t="s">
        <v>921</v>
      </c>
      <c r="I115">
        <v>1995</v>
      </c>
      <c r="J115" t="s">
        <v>1435</v>
      </c>
      <c r="K115" t="s">
        <v>209</v>
      </c>
      <c r="L115">
        <v>1994</v>
      </c>
    </row>
    <row r="116" spans="1:15" x14ac:dyDescent="0.35">
      <c r="A116">
        <v>117</v>
      </c>
      <c r="B116" t="s">
        <v>3151</v>
      </c>
      <c r="C116" t="s">
        <v>3152</v>
      </c>
      <c r="D116" t="s">
        <v>3153</v>
      </c>
      <c r="E116" t="s">
        <v>203</v>
      </c>
      <c r="F116">
        <v>1975</v>
      </c>
      <c r="G116" t="s">
        <v>3154</v>
      </c>
      <c r="H116" t="s">
        <v>205</v>
      </c>
      <c r="I116">
        <v>1996</v>
      </c>
    </row>
    <row r="117" spans="1:15" x14ac:dyDescent="0.35">
      <c r="A117">
        <v>118</v>
      </c>
      <c r="B117" t="s">
        <v>3182</v>
      </c>
      <c r="C117" t="s">
        <v>3183</v>
      </c>
      <c r="D117" t="s">
        <v>3184</v>
      </c>
      <c r="E117" t="s">
        <v>205</v>
      </c>
      <c r="F117">
        <v>2000</v>
      </c>
      <c r="G117" t="s">
        <v>3185</v>
      </c>
      <c r="H117" t="s">
        <v>203</v>
      </c>
      <c r="I117">
        <v>1998</v>
      </c>
      <c r="J117" t="s">
        <v>3186</v>
      </c>
      <c r="K117" t="s">
        <v>3187</v>
      </c>
      <c r="L117">
        <v>2000</v>
      </c>
      <c r="M117" t="s">
        <v>3188</v>
      </c>
      <c r="N117" t="s">
        <v>3189</v>
      </c>
      <c r="O117">
        <v>2009</v>
      </c>
    </row>
    <row r="118" spans="1:15" x14ac:dyDescent="0.35">
      <c r="A118">
        <v>119</v>
      </c>
      <c r="B118" t="s">
        <v>3190</v>
      </c>
      <c r="C118" t="s">
        <v>3191</v>
      </c>
      <c r="D118" t="s">
        <v>3192</v>
      </c>
      <c r="E118" t="s">
        <v>205</v>
      </c>
      <c r="F118">
        <v>1995</v>
      </c>
    </row>
    <row r="119" spans="1:15" x14ac:dyDescent="0.35">
      <c r="A119">
        <v>120</v>
      </c>
      <c r="B119" t="s">
        <v>3676</v>
      </c>
      <c r="C119" t="s">
        <v>3677</v>
      </c>
    </row>
    <row r="120" spans="1:15" x14ac:dyDescent="0.35">
      <c r="A120">
        <v>121</v>
      </c>
      <c r="B120" s="226" t="s">
        <v>3825</v>
      </c>
    </row>
    <row r="121" spans="1:15" x14ac:dyDescent="0.35">
      <c r="A121">
        <v>122</v>
      </c>
      <c r="B121" s="165" t="s">
        <v>2714</v>
      </c>
    </row>
    <row r="122" spans="1:15" x14ac:dyDescent="0.35">
      <c r="A122">
        <v>123</v>
      </c>
      <c r="B122" s="165" t="s">
        <v>3826</v>
      </c>
    </row>
    <row r="123" spans="1:15" x14ac:dyDescent="0.35">
      <c r="A123">
        <v>124</v>
      </c>
      <c r="B123" s="165" t="s">
        <v>3827</v>
      </c>
    </row>
    <row r="124" spans="1:15" x14ac:dyDescent="0.35">
      <c r="A124">
        <v>125</v>
      </c>
      <c r="B124" s="165" t="s">
        <v>3828</v>
      </c>
    </row>
    <row r="125" spans="1:15" x14ac:dyDescent="0.35">
      <c r="A125">
        <v>126</v>
      </c>
      <c r="B125" s="165" t="s">
        <v>3829</v>
      </c>
    </row>
    <row r="126" spans="1:15" x14ac:dyDescent="0.35">
      <c r="A126">
        <v>127</v>
      </c>
      <c r="B126" s="165" t="s">
        <v>3830</v>
      </c>
    </row>
    <row r="127" spans="1:15" x14ac:dyDescent="0.35">
      <c r="A127">
        <v>128</v>
      </c>
      <c r="B127" s="165" t="s">
        <v>3831</v>
      </c>
    </row>
  </sheetData>
  <autoFilter ref="B1:B119" xr:uid="{AC41C7F5-BCB2-4693-B95D-5091730756C5}"/>
  <pageMargins left="0.7" right="0.7" top="0.75" bottom="0.75" header="0.3" footer="0.3"/>
  <headerFooter>
    <oddFooter>&amp;R_x000D_&amp;1#&amp;"Calibri"&amp;10&amp;K008000 [ CLASSIFICAÇÃO: PÚBLICA ]</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839E6-2A4E-4CE8-A866-FF5206CB6978}">
  <sheetPr codeName="Sheet9"/>
  <dimension ref="A1:U526"/>
  <sheetViews>
    <sheetView showGridLines="0" topLeftCell="A438" workbookViewId="0">
      <selection activeCell="A3" sqref="A3"/>
    </sheetView>
  </sheetViews>
  <sheetFormatPr defaultRowHeight="14.5" x14ac:dyDescent="0.35"/>
  <cols>
    <col min="4" max="4" width="15.81640625" bestFit="1" customWidth="1"/>
  </cols>
  <sheetData>
    <row r="1" spans="1:21" x14ac:dyDescent="0.35">
      <c r="A1" t="s">
        <v>272</v>
      </c>
      <c r="B1" t="s">
        <v>273</v>
      </c>
      <c r="C1" t="s">
        <v>274</v>
      </c>
      <c r="D1" t="s">
        <v>275</v>
      </c>
      <c r="E1" t="s">
        <v>276</v>
      </c>
      <c r="F1" t="s">
        <v>277</v>
      </c>
      <c r="G1" t="s">
        <v>278</v>
      </c>
      <c r="H1" t="s">
        <v>279</v>
      </c>
      <c r="I1" t="s">
        <v>280</v>
      </c>
      <c r="J1" t="s">
        <v>281</v>
      </c>
      <c r="K1" t="s">
        <v>282</v>
      </c>
      <c r="L1" t="s">
        <v>283</v>
      </c>
      <c r="M1" t="s">
        <v>284</v>
      </c>
      <c r="N1" t="s">
        <v>285</v>
      </c>
      <c r="O1" t="s">
        <v>286</v>
      </c>
      <c r="P1" t="s">
        <v>287</v>
      </c>
      <c r="Q1" t="s">
        <v>288</v>
      </c>
      <c r="R1" t="s">
        <v>289</v>
      </c>
      <c r="S1" t="s">
        <v>290</v>
      </c>
      <c r="T1" t="s">
        <v>291</v>
      </c>
      <c r="U1" t="s">
        <v>292</v>
      </c>
    </row>
    <row r="2" spans="1:21" x14ac:dyDescent="0.35">
      <c r="A2">
        <v>1</v>
      </c>
      <c r="B2" t="s">
        <v>202</v>
      </c>
      <c r="C2" t="s">
        <v>200</v>
      </c>
      <c r="D2" s="123">
        <v>2013</v>
      </c>
      <c r="E2" t="s">
        <v>293</v>
      </c>
      <c r="F2" t="s">
        <v>212</v>
      </c>
      <c r="G2">
        <v>2009</v>
      </c>
      <c r="H2">
        <v>2012</v>
      </c>
      <c r="I2" t="s">
        <v>294</v>
      </c>
      <c r="J2">
        <v>2007</v>
      </c>
      <c r="K2">
        <v>2008</v>
      </c>
      <c r="L2" t="s">
        <v>295</v>
      </c>
      <c r="M2">
        <v>1997</v>
      </c>
      <c r="N2">
        <v>2007</v>
      </c>
      <c r="O2" t="s">
        <v>296</v>
      </c>
      <c r="P2">
        <v>1996</v>
      </c>
      <c r="Q2">
        <v>1997</v>
      </c>
    </row>
    <row r="3" spans="1:21" x14ac:dyDescent="0.35">
      <c r="A3">
        <v>2</v>
      </c>
      <c r="B3" t="s">
        <v>206</v>
      </c>
      <c r="C3" t="s">
        <v>200</v>
      </c>
      <c r="D3" s="123">
        <v>2013</v>
      </c>
      <c r="E3" t="s">
        <v>293</v>
      </c>
      <c r="F3" t="s">
        <v>297</v>
      </c>
      <c r="G3">
        <v>2008</v>
      </c>
      <c r="H3">
        <v>2013</v>
      </c>
      <c r="I3" t="s">
        <v>295</v>
      </c>
      <c r="J3">
        <v>2002</v>
      </c>
      <c r="K3">
        <v>2008</v>
      </c>
    </row>
    <row r="4" spans="1:21" x14ac:dyDescent="0.35">
      <c r="A4">
        <v>3</v>
      </c>
      <c r="B4" t="s">
        <v>207</v>
      </c>
      <c r="C4" t="s">
        <v>200</v>
      </c>
      <c r="D4" s="123">
        <v>2013</v>
      </c>
      <c r="E4" t="s">
        <v>293</v>
      </c>
      <c r="F4" t="s">
        <v>298</v>
      </c>
      <c r="G4">
        <v>2009</v>
      </c>
      <c r="H4">
        <v>2013</v>
      </c>
      <c r="I4" t="s">
        <v>271</v>
      </c>
      <c r="J4">
        <v>2008</v>
      </c>
      <c r="K4">
        <v>2009</v>
      </c>
      <c r="L4" t="s">
        <v>299</v>
      </c>
      <c r="M4">
        <v>2002</v>
      </c>
      <c r="N4">
        <v>2008</v>
      </c>
    </row>
    <row r="5" spans="1:21" x14ac:dyDescent="0.35">
      <c r="A5">
        <v>4</v>
      </c>
      <c r="B5" t="s">
        <v>2225</v>
      </c>
      <c r="C5" t="s">
        <v>270</v>
      </c>
      <c r="D5" s="123">
        <v>2018</v>
      </c>
      <c r="E5" t="s">
        <v>293</v>
      </c>
      <c r="F5" t="s">
        <v>393</v>
      </c>
      <c r="G5">
        <v>2012</v>
      </c>
      <c r="H5">
        <v>2018</v>
      </c>
      <c r="I5" t="s">
        <v>2226</v>
      </c>
      <c r="J5">
        <v>2009</v>
      </c>
      <c r="K5">
        <v>2012</v>
      </c>
      <c r="L5" t="s">
        <v>2227</v>
      </c>
      <c r="M5">
        <v>2007</v>
      </c>
      <c r="N5">
        <v>2009</v>
      </c>
    </row>
    <row r="6" spans="1:21" x14ac:dyDescent="0.35">
      <c r="A6">
        <v>5</v>
      </c>
      <c r="B6" t="s">
        <v>2228</v>
      </c>
      <c r="C6" t="s">
        <v>270</v>
      </c>
      <c r="D6" s="123">
        <v>2018</v>
      </c>
      <c r="E6" t="s">
        <v>293</v>
      </c>
      <c r="F6" t="s">
        <v>2229</v>
      </c>
      <c r="G6">
        <v>2017</v>
      </c>
      <c r="H6">
        <v>2018</v>
      </c>
      <c r="I6" t="s">
        <v>2230</v>
      </c>
      <c r="J6">
        <v>2011</v>
      </c>
      <c r="K6">
        <v>2016</v>
      </c>
      <c r="L6" t="s">
        <v>2231</v>
      </c>
      <c r="M6">
        <v>2009</v>
      </c>
      <c r="N6">
        <v>2011</v>
      </c>
    </row>
    <row r="7" spans="1:21" x14ac:dyDescent="0.35">
      <c r="A7">
        <v>6</v>
      </c>
      <c r="B7" t="s">
        <v>889</v>
      </c>
      <c r="C7" t="s">
        <v>159</v>
      </c>
      <c r="D7" s="123">
        <v>2019</v>
      </c>
      <c r="E7" t="s">
        <v>293</v>
      </c>
      <c r="F7" t="s">
        <v>295</v>
      </c>
      <c r="G7">
        <v>2002</v>
      </c>
      <c r="H7">
        <v>2019</v>
      </c>
      <c r="J7">
        <v>1997</v>
      </c>
    </row>
    <row r="8" spans="1:21" x14ac:dyDescent="0.35">
      <c r="A8">
        <v>7</v>
      </c>
      <c r="B8" t="s">
        <v>892</v>
      </c>
      <c r="C8" t="s">
        <v>159</v>
      </c>
      <c r="D8" s="123">
        <v>2019</v>
      </c>
      <c r="E8" t="s">
        <v>293</v>
      </c>
      <c r="F8" t="s">
        <v>295</v>
      </c>
      <c r="G8">
        <v>2011</v>
      </c>
      <c r="H8">
        <v>2019</v>
      </c>
    </row>
    <row r="9" spans="1:21" x14ac:dyDescent="0.35">
      <c r="A9">
        <v>8</v>
      </c>
      <c r="B9" t="s">
        <v>893</v>
      </c>
      <c r="C9" t="s">
        <v>159</v>
      </c>
      <c r="D9" s="123">
        <v>2019</v>
      </c>
      <c r="E9" t="s">
        <v>293</v>
      </c>
      <c r="F9" t="s">
        <v>295</v>
      </c>
      <c r="G9">
        <v>2010</v>
      </c>
      <c r="H9">
        <v>2019</v>
      </c>
      <c r="I9" t="s">
        <v>807</v>
      </c>
      <c r="J9">
        <v>2008</v>
      </c>
      <c r="K9">
        <v>2010</v>
      </c>
      <c r="L9" t="s">
        <v>295</v>
      </c>
      <c r="M9">
        <v>2006</v>
      </c>
      <c r="N9">
        <v>2008</v>
      </c>
    </row>
    <row r="10" spans="1:21" x14ac:dyDescent="0.35">
      <c r="A10">
        <v>9</v>
      </c>
      <c r="B10" t="s">
        <v>2232</v>
      </c>
      <c r="C10" t="s">
        <v>159</v>
      </c>
      <c r="D10" s="123">
        <v>2019</v>
      </c>
      <c r="E10" t="s">
        <v>293</v>
      </c>
      <c r="F10" t="s">
        <v>295</v>
      </c>
      <c r="G10">
        <v>2014</v>
      </c>
      <c r="H10">
        <v>2019</v>
      </c>
      <c r="I10" t="s">
        <v>2233</v>
      </c>
      <c r="J10">
        <v>2013</v>
      </c>
      <c r="K10">
        <v>2014</v>
      </c>
      <c r="L10" t="s">
        <v>2234</v>
      </c>
      <c r="M10">
        <v>2012</v>
      </c>
      <c r="N10">
        <v>2013</v>
      </c>
    </row>
    <row r="11" spans="1:21" x14ac:dyDescent="0.35">
      <c r="A11">
        <v>10</v>
      </c>
      <c r="B11" t="s">
        <v>2235</v>
      </c>
      <c r="C11" t="s">
        <v>159</v>
      </c>
      <c r="D11" s="123">
        <v>2019</v>
      </c>
      <c r="E11" t="s">
        <v>293</v>
      </c>
      <c r="F11" t="s">
        <v>295</v>
      </c>
      <c r="G11">
        <v>2007</v>
      </c>
      <c r="H11">
        <v>2019</v>
      </c>
    </row>
    <row r="12" spans="1:21" x14ac:dyDescent="0.35">
      <c r="A12">
        <v>11</v>
      </c>
      <c r="B12" t="s">
        <v>897</v>
      </c>
      <c r="C12" t="s">
        <v>2236</v>
      </c>
      <c r="D12" s="123">
        <v>2018</v>
      </c>
      <c r="E12" t="s">
        <v>293</v>
      </c>
      <c r="F12" t="s">
        <v>2237</v>
      </c>
      <c r="G12">
        <v>2015</v>
      </c>
      <c r="H12">
        <v>2018</v>
      </c>
      <c r="I12" t="s">
        <v>2238</v>
      </c>
      <c r="J12">
        <v>2010</v>
      </c>
      <c r="K12">
        <v>2015</v>
      </c>
    </row>
    <row r="13" spans="1:21" x14ac:dyDescent="0.35">
      <c r="A13">
        <v>12</v>
      </c>
      <c r="B13" t="s">
        <v>896</v>
      </c>
      <c r="C13" t="s">
        <v>2236</v>
      </c>
      <c r="D13" s="123">
        <v>2018</v>
      </c>
      <c r="E13" t="s">
        <v>293</v>
      </c>
      <c r="F13" t="s">
        <v>2238</v>
      </c>
      <c r="G13">
        <v>2011</v>
      </c>
      <c r="H13">
        <v>2016</v>
      </c>
      <c r="I13" t="s">
        <v>2239</v>
      </c>
      <c r="J13">
        <v>1999</v>
      </c>
      <c r="K13">
        <v>2011</v>
      </c>
    </row>
    <row r="14" spans="1:21" x14ac:dyDescent="0.35">
      <c r="A14">
        <v>13</v>
      </c>
      <c r="B14" t="s">
        <v>2698</v>
      </c>
      <c r="C14" t="s">
        <v>559</v>
      </c>
      <c r="D14" s="123">
        <v>2020</v>
      </c>
      <c r="E14" t="s">
        <v>293</v>
      </c>
      <c r="F14" t="s">
        <v>351</v>
      </c>
      <c r="G14">
        <v>2018</v>
      </c>
      <c r="H14">
        <v>2020</v>
      </c>
      <c r="I14" t="s">
        <v>2240</v>
      </c>
      <c r="J14">
        <v>2015</v>
      </c>
      <c r="K14">
        <v>2018</v>
      </c>
      <c r="L14" t="s">
        <v>559</v>
      </c>
      <c r="M14">
        <v>2003</v>
      </c>
      <c r="N14">
        <v>2014</v>
      </c>
      <c r="O14" t="s">
        <v>2241</v>
      </c>
      <c r="P14">
        <v>2001</v>
      </c>
      <c r="Q14">
        <v>2013</v>
      </c>
      <c r="R14" t="s">
        <v>2242</v>
      </c>
      <c r="S14">
        <v>1996</v>
      </c>
      <c r="T14">
        <v>1999</v>
      </c>
    </row>
    <row r="15" spans="1:21" x14ac:dyDescent="0.35">
      <c r="A15">
        <v>14</v>
      </c>
      <c r="B15" t="s">
        <v>903</v>
      </c>
      <c r="C15" t="s">
        <v>559</v>
      </c>
      <c r="D15" s="123">
        <v>2020</v>
      </c>
      <c r="E15" t="s">
        <v>293</v>
      </c>
      <c r="F15" t="s">
        <v>351</v>
      </c>
      <c r="G15">
        <v>2018</v>
      </c>
      <c r="H15">
        <v>2020</v>
      </c>
      <c r="I15" t="s">
        <v>2240</v>
      </c>
      <c r="J15">
        <v>2014</v>
      </c>
      <c r="K15">
        <v>2018</v>
      </c>
      <c r="L15" t="s">
        <v>559</v>
      </c>
      <c r="M15">
        <v>2004</v>
      </c>
      <c r="N15">
        <v>2014</v>
      </c>
    </row>
    <row r="16" spans="1:21" x14ac:dyDescent="0.35">
      <c r="A16">
        <v>15</v>
      </c>
      <c r="B16" t="s">
        <v>2244</v>
      </c>
      <c r="C16" t="s">
        <v>559</v>
      </c>
      <c r="D16" s="123">
        <v>2020</v>
      </c>
      <c r="E16" t="s">
        <v>293</v>
      </c>
      <c r="F16" t="s">
        <v>351</v>
      </c>
      <c r="G16">
        <v>2018</v>
      </c>
      <c r="H16">
        <v>2020</v>
      </c>
      <c r="I16" t="s">
        <v>445</v>
      </c>
      <c r="J16">
        <v>2016</v>
      </c>
      <c r="K16">
        <v>2018</v>
      </c>
      <c r="L16" t="s">
        <v>2245</v>
      </c>
      <c r="M16">
        <v>2012</v>
      </c>
      <c r="N16">
        <v>2016</v>
      </c>
      <c r="O16" t="s">
        <v>559</v>
      </c>
      <c r="P16">
        <v>2006</v>
      </c>
      <c r="Q16">
        <v>2012</v>
      </c>
      <c r="R16" t="s">
        <v>2246</v>
      </c>
      <c r="S16">
        <v>2005</v>
      </c>
      <c r="T16">
        <v>2006</v>
      </c>
    </row>
    <row r="17" spans="1:20" x14ac:dyDescent="0.35">
      <c r="A17">
        <v>18</v>
      </c>
      <c r="B17" t="s">
        <v>908</v>
      </c>
      <c r="C17" t="s">
        <v>313</v>
      </c>
      <c r="D17" s="123">
        <v>2018</v>
      </c>
      <c r="E17" t="s">
        <v>293</v>
      </c>
      <c r="F17" t="s">
        <v>389</v>
      </c>
      <c r="G17">
        <v>2012</v>
      </c>
      <c r="H17">
        <v>2018</v>
      </c>
      <c r="I17" t="s">
        <v>1431</v>
      </c>
      <c r="J17">
        <v>2011</v>
      </c>
      <c r="K17">
        <v>2012</v>
      </c>
    </row>
    <row r="18" spans="1:20" x14ac:dyDescent="0.35">
      <c r="A18">
        <v>19</v>
      </c>
      <c r="B18" t="s">
        <v>2247</v>
      </c>
      <c r="C18" t="s">
        <v>313</v>
      </c>
      <c r="D18" s="123">
        <v>2018</v>
      </c>
      <c r="E18" t="s">
        <v>293</v>
      </c>
      <c r="F18" t="s">
        <v>389</v>
      </c>
      <c r="G18">
        <v>2018</v>
      </c>
      <c r="H18">
        <v>2018</v>
      </c>
      <c r="I18" t="s">
        <v>2248</v>
      </c>
      <c r="J18">
        <v>2013</v>
      </c>
      <c r="K18">
        <v>2018</v>
      </c>
    </row>
    <row r="19" spans="1:20" x14ac:dyDescent="0.35">
      <c r="A19">
        <v>20</v>
      </c>
      <c r="B19" t="s">
        <v>2249</v>
      </c>
      <c r="C19" t="s">
        <v>313</v>
      </c>
      <c r="D19" s="123">
        <v>2018</v>
      </c>
      <c r="E19" t="s">
        <v>293</v>
      </c>
      <c r="F19" t="s">
        <v>389</v>
      </c>
      <c r="G19">
        <v>2015</v>
      </c>
      <c r="H19">
        <v>2018</v>
      </c>
    </row>
    <row r="20" spans="1:20" x14ac:dyDescent="0.35">
      <c r="A20">
        <v>21</v>
      </c>
      <c r="B20" t="s">
        <v>909</v>
      </c>
      <c r="C20" t="s">
        <v>313</v>
      </c>
      <c r="D20" s="123">
        <v>2019</v>
      </c>
      <c r="E20" t="s">
        <v>293</v>
      </c>
      <c r="F20" t="s">
        <v>2250</v>
      </c>
      <c r="G20">
        <v>2015</v>
      </c>
      <c r="H20">
        <v>2019</v>
      </c>
      <c r="I20" t="s">
        <v>2251</v>
      </c>
      <c r="J20">
        <v>2007</v>
      </c>
      <c r="K20">
        <v>2013</v>
      </c>
      <c r="L20" t="s">
        <v>2252</v>
      </c>
      <c r="M20">
        <v>2004</v>
      </c>
      <c r="N20">
        <v>2007</v>
      </c>
      <c r="O20" t="s">
        <v>2253</v>
      </c>
      <c r="P20">
        <v>2003</v>
      </c>
      <c r="Q20">
        <v>2004</v>
      </c>
      <c r="R20" t="s">
        <v>2254</v>
      </c>
      <c r="S20">
        <v>1998</v>
      </c>
      <c r="T20">
        <v>2003</v>
      </c>
    </row>
    <row r="21" spans="1:20" x14ac:dyDescent="0.35">
      <c r="A21">
        <v>22</v>
      </c>
      <c r="B21" t="s">
        <v>906</v>
      </c>
      <c r="C21" t="s">
        <v>313</v>
      </c>
      <c r="D21" s="123">
        <v>2006</v>
      </c>
      <c r="E21" t="s">
        <v>293</v>
      </c>
      <c r="F21" t="s">
        <v>2255</v>
      </c>
      <c r="G21">
        <v>2004</v>
      </c>
      <c r="H21">
        <v>2005</v>
      </c>
      <c r="I21" t="s">
        <v>2256</v>
      </c>
      <c r="J21">
        <v>2003</v>
      </c>
      <c r="K21">
        <v>2004</v>
      </c>
      <c r="L21" t="s">
        <v>796</v>
      </c>
      <c r="M21">
        <v>2002</v>
      </c>
      <c r="N21">
        <v>2003</v>
      </c>
      <c r="O21" t="s">
        <v>2257</v>
      </c>
      <c r="P21">
        <v>2001</v>
      </c>
      <c r="Q21">
        <v>2002</v>
      </c>
      <c r="R21" t="s">
        <v>2258</v>
      </c>
      <c r="S21">
        <v>1996</v>
      </c>
      <c r="T21">
        <v>2001</v>
      </c>
    </row>
    <row r="22" spans="1:20" x14ac:dyDescent="0.35">
      <c r="A22">
        <v>23</v>
      </c>
      <c r="B22" t="s">
        <v>2259</v>
      </c>
      <c r="C22" t="s">
        <v>313</v>
      </c>
      <c r="D22" s="123">
        <v>2017</v>
      </c>
      <c r="E22" t="s">
        <v>293</v>
      </c>
      <c r="F22" t="s">
        <v>2260</v>
      </c>
      <c r="G22">
        <v>2014</v>
      </c>
      <c r="H22">
        <v>2017</v>
      </c>
      <c r="I22" t="s">
        <v>313</v>
      </c>
      <c r="J22">
        <v>2001</v>
      </c>
      <c r="K22">
        <v>2014</v>
      </c>
    </row>
    <row r="23" spans="1:20" x14ac:dyDescent="0.35">
      <c r="A23">
        <v>24</v>
      </c>
      <c r="B23" t="s">
        <v>2261</v>
      </c>
      <c r="C23" t="s">
        <v>313</v>
      </c>
      <c r="D23" s="123">
        <v>2010</v>
      </c>
      <c r="E23" t="s">
        <v>293</v>
      </c>
      <c r="F23" t="s">
        <v>299</v>
      </c>
      <c r="G23">
        <v>2009</v>
      </c>
      <c r="H23">
        <v>2010</v>
      </c>
    </row>
    <row r="24" spans="1:20" x14ac:dyDescent="0.35">
      <c r="A24">
        <v>25</v>
      </c>
      <c r="B24" t="s">
        <v>2262</v>
      </c>
      <c r="C24" t="s">
        <v>313</v>
      </c>
      <c r="D24" s="123">
        <v>2020</v>
      </c>
      <c r="E24" t="s">
        <v>293</v>
      </c>
      <c r="F24" t="s">
        <v>373</v>
      </c>
      <c r="G24">
        <v>2007</v>
      </c>
      <c r="H24">
        <v>2020</v>
      </c>
    </row>
    <row r="25" spans="1:20" x14ac:dyDescent="0.35">
      <c r="A25">
        <v>26</v>
      </c>
      <c r="B25" t="s">
        <v>913</v>
      </c>
      <c r="C25" t="s">
        <v>353</v>
      </c>
      <c r="D25" s="123">
        <v>2013</v>
      </c>
      <c r="E25" t="s">
        <v>293</v>
      </c>
      <c r="F25" t="s">
        <v>2263</v>
      </c>
      <c r="G25">
        <v>2008</v>
      </c>
      <c r="H25">
        <v>2013</v>
      </c>
      <c r="I25" t="s">
        <v>2264</v>
      </c>
      <c r="J25">
        <v>2004</v>
      </c>
      <c r="K25">
        <v>2008</v>
      </c>
      <c r="L25" t="s">
        <v>367</v>
      </c>
      <c r="M25">
        <v>2001</v>
      </c>
      <c r="N25">
        <v>2004</v>
      </c>
      <c r="O25" t="s">
        <v>2265</v>
      </c>
      <c r="P25">
        <v>2000</v>
      </c>
      <c r="Q25">
        <v>2001</v>
      </c>
    </row>
    <row r="26" spans="1:20" x14ac:dyDescent="0.35">
      <c r="A26">
        <v>27</v>
      </c>
      <c r="B26" t="s">
        <v>919</v>
      </c>
      <c r="C26" t="s">
        <v>356</v>
      </c>
      <c r="D26" s="123">
        <v>2018</v>
      </c>
      <c r="E26" t="s">
        <v>293</v>
      </c>
      <c r="F26" t="s">
        <v>2266</v>
      </c>
      <c r="G26">
        <v>2017</v>
      </c>
      <c r="H26">
        <v>2018</v>
      </c>
      <c r="I26" t="s">
        <v>2267</v>
      </c>
      <c r="J26">
        <v>2010</v>
      </c>
      <c r="K26">
        <v>2017</v>
      </c>
      <c r="L26" t="s">
        <v>2268</v>
      </c>
      <c r="M26">
        <v>2006</v>
      </c>
      <c r="N26">
        <v>2010</v>
      </c>
      <c r="O26" t="s">
        <v>2269</v>
      </c>
      <c r="P26">
        <v>2000</v>
      </c>
      <c r="Q26">
        <v>2004</v>
      </c>
      <c r="R26" t="s">
        <v>2270</v>
      </c>
      <c r="S26">
        <v>1997</v>
      </c>
      <c r="T26">
        <v>2000</v>
      </c>
    </row>
    <row r="27" spans="1:20" x14ac:dyDescent="0.35">
      <c r="A27">
        <v>28</v>
      </c>
      <c r="B27" t="s">
        <v>2271</v>
      </c>
      <c r="C27" t="s">
        <v>323</v>
      </c>
      <c r="D27" s="123">
        <v>2011</v>
      </c>
      <c r="E27" t="s">
        <v>293</v>
      </c>
      <c r="F27" t="s">
        <v>2272</v>
      </c>
      <c r="G27">
        <v>2005</v>
      </c>
      <c r="H27">
        <v>2009</v>
      </c>
      <c r="I27" t="s">
        <v>2269</v>
      </c>
      <c r="J27">
        <v>2001</v>
      </c>
      <c r="K27">
        <v>2005</v>
      </c>
      <c r="L27" t="s">
        <v>2273</v>
      </c>
      <c r="M27">
        <v>1997</v>
      </c>
      <c r="N27">
        <v>2001</v>
      </c>
      <c r="O27" t="s">
        <v>2274</v>
      </c>
      <c r="P27">
        <v>1994</v>
      </c>
      <c r="Q27">
        <v>1995</v>
      </c>
    </row>
    <row r="28" spans="1:20" x14ac:dyDescent="0.35">
      <c r="A28">
        <v>29</v>
      </c>
      <c r="B28" t="s">
        <v>2275</v>
      </c>
      <c r="C28" t="s">
        <v>323</v>
      </c>
      <c r="D28" s="123">
        <v>2015</v>
      </c>
      <c r="E28" t="s">
        <v>293</v>
      </c>
      <c r="F28" t="s">
        <v>2276</v>
      </c>
      <c r="G28">
        <v>2009</v>
      </c>
      <c r="H28">
        <v>2014</v>
      </c>
      <c r="I28" t="s">
        <v>2277</v>
      </c>
      <c r="J28">
        <v>2006</v>
      </c>
      <c r="K28">
        <v>2008</v>
      </c>
      <c r="L28" t="s">
        <v>2278</v>
      </c>
      <c r="M28">
        <v>2005</v>
      </c>
      <c r="N28">
        <v>2005</v>
      </c>
      <c r="O28" t="s">
        <v>2279</v>
      </c>
      <c r="P28">
        <v>2002</v>
      </c>
      <c r="Q28">
        <v>2004</v>
      </c>
      <c r="R28" t="s">
        <v>2276</v>
      </c>
      <c r="S28">
        <v>2000</v>
      </c>
      <c r="T28">
        <v>2001</v>
      </c>
    </row>
    <row r="29" spans="1:20" x14ac:dyDescent="0.35">
      <c r="A29">
        <v>30</v>
      </c>
      <c r="B29" t="s">
        <v>2280</v>
      </c>
      <c r="C29" t="s">
        <v>323</v>
      </c>
      <c r="D29" s="123">
        <v>2017</v>
      </c>
      <c r="E29" t="s">
        <v>293</v>
      </c>
      <c r="F29" t="s">
        <v>1431</v>
      </c>
      <c r="G29">
        <v>2008</v>
      </c>
      <c r="H29">
        <v>2016</v>
      </c>
      <c r="I29" t="s">
        <v>2281</v>
      </c>
      <c r="J29">
        <v>2007</v>
      </c>
      <c r="K29">
        <v>2008</v>
      </c>
      <c r="L29" t="s">
        <v>2282</v>
      </c>
      <c r="M29">
        <v>2003</v>
      </c>
      <c r="N29">
        <v>2007</v>
      </c>
      <c r="O29" t="s">
        <v>2269</v>
      </c>
      <c r="P29">
        <v>1995</v>
      </c>
      <c r="Q29">
        <v>2003</v>
      </c>
    </row>
    <row r="30" spans="1:20" x14ac:dyDescent="0.35">
      <c r="A30">
        <v>31</v>
      </c>
      <c r="B30" t="s">
        <v>2283</v>
      </c>
      <c r="C30" t="s">
        <v>323</v>
      </c>
      <c r="D30" s="123">
        <v>2018</v>
      </c>
      <c r="E30" t="s">
        <v>293</v>
      </c>
      <c r="F30" t="s">
        <v>2284</v>
      </c>
      <c r="G30">
        <v>2016</v>
      </c>
      <c r="H30">
        <v>2018</v>
      </c>
      <c r="I30" t="s">
        <v>393</v>
      </c>
      <c r="J30">
        <v>2012</v>
      </c>
      <c r="K30">
        <v>2016</v>
      </c>
      <c r="L30" t="s">
        <v>2285</v>
      </c>
      <c r="M30">
        <v>2009</v>
      </c>
      <c r="N30">
        <v>2012</v>
      </c>
    </row>
    <row r="31" spans="1:20" x14ac:dyDescent="0.35">
      <c r="A31">
        <v>32</v>
      </c>
      <c r="B31" t="s">
        <v>2286</v>
      </c>
      <c r="C31" t="s">
        <v>323</v>
      </c>
      <c r="D31" s="123">
        <v>2016</v>
      </c>
      <c r="E31" t="s">
        <v>293</v>
      </c>
      <c r="F31" t="s">
        <v>271</v>
      </c>
      <c r="G31">
        <v>2008</v>
      </c>
      <c r="H31">
        <v>2016</v>
      </c>
    </row>
    <row r="32" spans="1:20" x14ac:dyDescent="0.35">
      <c r="A32">
        <v>33</v>
      </c>
      <c r="B32" t="s">
        <v>925</v>
      </c>
      <c r="C32" t="s">
        <v>323</v>
      </c>
      <c r="D32" s="123">
        <v>2011</v>
      </c>
      <c r="E32" t="s">
        <v>293</v>
      </c>
      <c r="F32" t="s">
        <v>2287</v>
      </c>
      <c r="G32">
        <v>2003</v>
      </c>
      <c r="H32">
        <v>2011</v>
      </c>
      <c r="I32" t="s">
        <v>2288</v>
      </c>
      <c r="J32">
        <v>1999</v>
      </c>
      <c r="K32">
        <v>2003</v>
      </c>
      <c r="L32" t="s">
        <v>2289</v>
      </c>
      <c r="M32">
        <v>1995</v>
      </c>
      <c r="N32">
        <v>1999</v>
      </c>
    </row>
    <row r="33" spans="1:20" x14ac:dyDescent="0.35">
      <c r="A33">
        <v>34</v>
      </c>
      <c r="B33" t="s">
        <v>2290</v>
      </c>
      <c r="C33" t="s">
        <v>323</v>
      </c>
      <c r="D33" s="123">
        <v>2017</v>
      </c>
      <c r="E33" t="s">
        <v>293</v>
      </c>
      <c r="F33" t="s">
        <v>2291</v>
      </c>
      <c r="G33">
        <v>2014</v>
      </c>
      <c r="H33">
        <v>2017</v>
      </c>
      <c r="I33" t="s">
        <v>2292</v>
      </c>
      <c r="J33">
        <v>2012</v>
      </c>
      <c r="K33">
        <v>2014</v>
      </c>
      <c r="L33" t="s">
        <v>2287</v>
      </c>
      <c r="M33">
        <v>2004</v>
      </c>
      <c r="N33">
        <v>2012</v>
      </c>
      <c r="O33" t="s">
        <v>2293</v>
      </c>
      <c r="P33">
        <v>1996</v>
      </c>
      <c r="Q33">
        <v>2004</v>
      </c>
    </row>
    <row r="34" spans="1:20" x14ac:dyDescent="0.35">
      <c r="A34">
        <v>35</v>
      </c>
      <c r="B34" t="s">
        <v>2294</v>
      </c>
      <c r="C34" t="s">
        <v>323</v>
      </c>
      <c r="D34" s="123">
        <v>2011</v>
      </c>
      <c r="E34" t="s">
        <v>293</v>
      </c>
      <c r="F34" t="s">
        <v>539</v>
      </c>
      <c r="G34">
        <v>2009</v>
      </c>
      <c r="H34">
        <v>2010</v>
      </c>
      <c r="I34" t="s">
        <v>2295</v>
      </c>
      <c r="J34">
        <v>2007</v>
      </c>
      <c r="K34">
        <v>2008</v>
      </c>
      <c r="L34" t="s">
        <v>2296</v>
      </c>
      <c r="M34">
        <v>2003</v>
      </c>
      <c r="N34">
        <v>2007</v>
      </c>
    </row>
    <row r="35" spans="1:20" x14ac:dyDescent="0.35">
      <c r="A35">
        <v>36</v>
      </c>
      <c r="B35" t="s">
        <v>2297</v>
      </c>
      <c r="C35" t="s">
        <v>323</v>
      </c>
      <c r="D35" s="123">
        <v>2011</v>
      </c>
      <c r="E35" t="s">
        <v>293</v>
      </c>
      <c r="F35" t="s">
        <v>2298</v>
      </c>
      <c r="G35">
        <v>2010</v>
      </c>
      <c r="H35">
        <v>2011</v>
      </c>
      <c r="I35" t="s">
        <v>2299</v>
      </c>
      <c r="J35">
        <v>2007</v>
      </c>
      <c r="K35">
        <v>2010</v>
      </c>
      <c r="L35" t="s">
        <v>2300</v>
      </c>
      <c r="M35">
        <v>2005</v>
      </c>
      <c r="N35">
        <v>2007</v>
      </c>
    </row>
    <row r="36" spans="1:20" x14ac:dyDescent="0.35">
      <c r="A36">
        <v>37</v>
      </c>
      <c r="B36" t="s">
        <v>927</v>
      </c>
      <c r="C36" t="s">
        <v>2301</v>
      </c>
      <c r="D36" s="123">
        <v>2007</v>
      </c>
      <c r="E36" t="s">
        <v>293</v>
      </c>
      <c r="F36" t="s">
        <v>2302</v>
      </c>
      <c r="G36">
        <v>2004</v>
      </c>
      <c r="H36">
        <v>2007</v>
      </c>
    </row>
    <row r="37" spans="1:20" x14ac:dyDescent="0.35">
      <c r="A37">
        <v>38</v>
      </c>
      <c r="B37" t="s">
        <v>928</v>
      </c>
      <c r="C37" t="s">
        <v>2303</v>
      </c>
      <c r="D37" s="123">
        <v>2006</v>
      </c>
      <c r="E37" t="s">
        <v>293</v>
      </c>
    </row>
    <row r="38" spans="1:20" x14ac:dyDescent="0.35">
      <c r="A38">
        <v>39</v>
      </c>
      <c r="B38" t="s">
        <v>2304</v>
      </c>
      <c r="C38" t="s">
        <v>2305</v>
      </c>
      <c r="D38" s="123">
        <v>2018</v>
      </c>
      <c r="E38" t="s">
        <v>293</v>
      </c>
      <c r="F38" t="s">
        <v>2306</v>
      </c>
      <c r="G38">
        <v>2001</v>
      </c>
      <c r="H38">
        <v>2018</v>
      </c>
      <c r="I38" t="s">
        <v>2258</v>
      </c>
      <c r="J38">
        <v>1994</v>
      </c>
      <c r="K38">
        <v>2001</v>
      </c>
      <c r="L38" t="s">
        <v>2307</v>
      </c>
      <c r="M38">
        <v>1989</v>
      </c>
      <c r="N38">
        <v>1994</v>
      </c>
    </row>
    <row r="39" spans="1:20" x14ac:dyDescent="0.35">
      <c r="A39">
        <v>40</v>
      </c>
      <c r="B39" t="s">
        <v>935</v>
      </c>
      <c r="C39" t="s">
        <v>2305</v>
      </c>
      <c r="D39" s="123">
        <v>2020</v>
      </c>
      <c r="E39" t="s">
        <v>293</v>
      </c>
      <c r="F39" t="s">
        <v>2308</v>
      </c>
      <c r="G39">
        <v>2014</v>
      </c>
      <c r="H39">
        <v>2020</v>
      </c>
      <c r="I39" t="s">
        <v>2241</v>
      </c>
      <c r="J39">
        <v>2006</v>
      </c>
      <c r="K39">
        <v>2014</v>
      </c>
      <c r="L39" t="s">
        <v>2309</v>
      </c>
      <c r="M39">
        <v>2003</v>
      </c>
      <c r="N39">
        <v>2006</v>
      </c>
      <c r="O39" t="s">
        <v>2310</v>
      </c>
      <c r="P39">
        <v>1999</v>
      </c>
      <c r="Q39">
        <v>2003</v>
      </c>
      <c r="R39" t="s">
        <v>2311</v>
      </c>
      <c r="S39">
        <v>1993</v>
      </c>
      <c r="T39">
        <v>1999</v>
      </c>
    </row>
    <row r="40" spans="1:20" x14ac:dyDescent="0.35">
      <c r="A40">
        <v>41</v>
      </c>
      <c r="B40" t="s">
        <v>937</v>
      </c>
      <c r="C40" t="s">
        <v>2305</v>
      </c>
      <c r="D40" s="123">
        <v>2020</v>
      </c>
      <c r="E40" t="s">
        <v>293</v>
      </c>
      <c r="F40" t="s">
        <v>2312</v>
      </c>
      <c r="G40">
        <v>2010</v>
      </c>
      <c r="H40">
        <v>2019</v>
      </c>
    </row>
    <row r="41" spans="1:20" x14ac:dyDescent="0.35">
      <c r="A41">
        <v>42</v>
      </c>
      <c r="B41" t="s">
        <v>934</v>
      </c>
      <c r="C41" t="s">
        <v>2313</v>
      </c>
      <c r="D41" s="123">
        <v>2018</v>
      </c>
      <c r="E41" t="s">
        <v>293</v>
      </c>
      <c r="F41" t="s">
        <v>801</v>
      </c>
      <c r="G41">
        <v>2002</v>
      </c>
      <c r="H41">
        <v>2018</v>
      </c>
      <c r="I41" t="s">
        <v>2258</v>
      </c>
      <c r="J41">
        <v>1994</v>
      </c>
      <c r="K41">
        <v>2001</v>
      </c>
      <c r="L41" t="s">
        <v>2307</v>
      </c>
      <c r="M41">
        <v>1990</v>
      </c>
      <c r="N41">
        <v>1994</v>
      </c>
    </row>
    <row r="42" spans="1:20" x14ac:dyDescent="0.35">
      <c r="A42">
        <v>43</v>
      </c>
      <c r="B42" t="s">
        <v>2314</v>
      </c>
      <c r="C42" t="s">
        <v>384</v>
      </c>
      <c r="D42" s="123">
        <v>2008</v>
      </c>
      <c r="E42" t="s">
        <v>293</v>
      </c>
      <c r="F42" t="s">
        <v>437</v>
      </c>
      <c r="G42">
        <v>2002</v>
      </c>
      <c r="H42">
        <v>2008</v>
      </c>
      <c r="I42" t="s">
        <v>2315</v>
      </c>
      <c r="J42">
        <v>2000</v>
      </c>
      <c r="K42">
        <v>2002</v>
      </c>
    </row>
    <row r="43" spans="1:20" x14ac:dyDescent="0.35">
      <c r="A43">
        <v>44</v>
      </c>
      <c r="B43" t="s">
        <v>942</v>
      </c>
      <c r="C43" t="s">
        <v>2316</v>
      </c>
      <c r="D43" s="123">
        <v>2009</v>
      </c>
      <c r="E43" t="s">
        <v>293</v>
      </c>
      <c r="F43" t="s">
        <v>2317</v>
      </c>
      <c r="G43">
        <v>2004</v>
      </c>
      <c r="H43">
        <v>2008</v>
      </c>
    </row>
    <row r="44" spans="1:20" x14ac:dyDescent="0.35">
      <c r="A44">
        <v>45</v>
      </c>
      <c r="B44" t="s">
        <v>943</v>
      </c>
      <c r="C44" t="s">
        <v>2316</v>
      </c>
      <c r="D44" s="123">
        <v>2012</v>
      </c>
      <c r="E44" t="s">
        <v>293</v>
      </c>
      <c r="F44" t="s">
        <v>2317</v>
      </c>
      <c r="G44">
        <v>2001</v>
      </c>
      <c r="H44">
        <v>2008</v>
      </c>
    </row>
    <row r="45" spans="1:20" x14ac:dyDescent="0.35">
      <c r="A45">
        <v>46</v>
      </c>
      <c r="B45" t="s">
        <v>945</v>
      </c>
      <c r="C45" t="s">
        <v>386</v>
      </c>
      <c r="D45" s="123">
        <v>2009</v>
      </c>
      <c r="E45" t="s">
        <v>293</v>
      </c>
      <c r="F45" t="s">
        <v>2318</v>
      </c>
      <c r="G45">
        <v>2006</v>
      </c>
      <c r="H45">
        <v>2009</v>
      </c>
      <c r="I45" t="s">
        <v>2319</v>
      </c>
      <c r="J45">
        <v>1999</v>
      </c>
      <c r="K45">
        <v>2006</v>
      </c>
      <c r="L45" t="s">
        <v>2320</v>
      </c>
      <c r="M45">
        <v>1995</v>
      </c>
      <c r="N45">
        <v>1999</v>
      </c>
    </row>
    <row r="46" spans="1:20" x14ac:dyDescent="0.35">
      <c r="A46">
        <v>47</v>
      </c>
      <c r="B46" t="s">
        <v>946</v>
      </c>
      <c r="C46" t="s">
        <v>386</v>
      </c>
      <c r="D46" s="123">
        <v>2010</v>
      </c>
      <c r="E46" t="s">
        <v>293</v>
      </c>
      <c r="F46" t="s">
        <v>2318</v>
      </c>
      <c r="G46">
        <v>2007</v>
      </c>
      <c r="H46">
        <v>2010</v>
      </c>
    </row>
    <row r="47" spans="1:20" x14ac:dyDescent="0.35">
      <c r="A47">
        <v>48</v>
      </c>
      <c r="B47" t="s">
        <v>950</v>
      </c>
      <c r="C47" t="s">
        <v>367</v>
      </c>
      <c r="D47" s="123">
        <v>2009</v>
      </c>
      <c r="E47" t="s">
        <v>293</v>
      </c>
      <c r="F47" t="s">
        <v>2281</v>
      </c>
      <c r="G47">
        <v>2008</v>
      </c>
      <c r="H47">
        <v>2009</v>
      </c>
    </row>
    <row r="48" spans="1:20" x14ac:dyDescent="0.35">
      <c r="A48">
        <v>49</v>
      </c>
      <c r="B48" t="s">
        <v>951</v>
      </c>
      <c r="C48" t="s">
        <v>367</v>
      </c>
      <c r="D48" s="123">
        <v>1999</v>
      </c>
      <c r="E48" t="s">
        <v>293</v>
      </c>
    </row>
    <row r="49" spans="1:20" x14ac:dyDescent="0.35">
      <c r="A49">
        <v>50</v>
      </c>
      <c r="B49" t="s">
        <v>2321</v>
      </c>
      <c r="C49" t="s">
        <v>367</v>
      </c>
      <c r="D49" s="123">
        <v>2007</v>
      </c>
      <c r="E49" t="s">
        <v>293</v>
      </c>
    </row>
    <row r="50" spans="1:20" x14ac:dyDescent="0.35">
      <c r="A50">
        <v>51</v>
      </c>
      <c r="B50" t="s">
        <v>949</v>
      </c>
      <c r="C50" t="s">
        <v>367</v>
      </c>
      <c r="D50" s="123">
        <v>2008</v>
      </c>
      <c r="E50" t="s">
        <v>293</v>
      </c>
      <c r="F50" t="s">
        <v>2322</v>
      </c>
      <c r="G50">
        <v>2005</v>
      </c>
      <c r="H50">
        <v>2008</v>
      </c>
    </row>
    <row r="51" spans="1:20" x14ac:dyDescent="0.35">
      <c r="A51">
        <v>52</v>
      </c>
      <c r="B51" t="s">
        <v>2323</v>
      </c>
      <c r="C51" t="s">
        <v>367</v>
      </c>
      <c r="D51" s="123">
        <v>2010</v>
      </c>
      <c r="E51" t="s">
        <v>293</v>
      </c>
      <c r="F51" t="s">
        <v>796</v>
      </c>
      <c r="G51">
        <v>2009</v>
      </c>
      <c r="H51">
        <v>2010</v>
      </c>
      <c r="I51" t="s">
        <v>367</v>
      </c>
      <c r="J51">
        <v>2003</v>
      </c>
      <c r="K51">
        <v>2009</v>
      </c>
    </row>
    <row r="52" spans="1:20" x14ac:dyDescent="0.35">
      <c r="A52">
        <v>53</v>
      </c>
      <c r="B52" t="s">
        <v>2324</v>
      </c>
      <c r="C52" t="s">
        <v>2325</v>
      </c>
      <c r="D52" s="123">
        <v>2018</v>
      </c>
      <c r="E52" t="s">
        <v>293</v>
      </c>
      <c r="F52" t="s">
        <v>2326</v>
      </c>
      <c r="G52">
        <v>2015</v>
      </c>
      <c r="H52">
        <v>2018</v>
      </c>
      <c r="I52" t="s">
        <v>2327</v>
      </c>
      <c r="J52">
        <v>2012</v>
      </c>
      <c r="K52">
        <v>2015</v>
      </c>
      <c r="L52" t="s">
        <v>2328</v>
      </c>
      <c r="M52">
        <v>2011</v>
      </c>
      <c r="N52">
        <v>2012</v>
      </c>
      <c r="O52" t="s">
        <v>2329</v>
      </c>
      <c r="P52">
        <v>2010</v>
      </c>
      <c r="Q52">
        <v>2011</v>
      </c>
      <c r="R52" t="s">
        <v>2330</v>
      </c>
      <c r="S52">
        <v>2010</v>
      </c>
      <c r="T52">
        <v>2010</v>
      </c>
    </row>
    <row r="53" spans="1:20" x14ac:dyDescent="0.35">
      <c r="A53">
        <v>54</v>
      </c>
      <c r="B53" t="s">
        <v>2331</v>
      </c>
      <c r="C53" t="s">
        <v>2245</v>
      </c>
      <c r="D53" s="123">
        <v>2015</v>
      </c>
      <c r="E53" t="s">
        <v>293</v>
      </c>
      <c r="F53" t="s">
        <v>2319</v>
      </c>
      <c r="G53">
        <v>2011</v>
      </c>
      <c r="H53">
        <v>2015</v>
      </c>
      <c r="I53" t="s">
        <v>2332</v>
      </c>
      <c r="J53">
        <v>2009</v>
      </c>
      <c r="K53">
        <v>2011</v>
      </c>
      <c r="L53" t="s">
        <v>2333</v>
      </c>
      <c r="M53">
        <v>2006</v>
      </c>
      <c r="N53">
        <v>2010</v>
      </c>
      <c r="O53" t="s">
        <v>2334</v>
      </c>
      <c r="P53">
        <v>2003</v>
      </c>
      <c r="Q53">
        <v>2006</v>
      </c>
      <c r="R53" t="s">
        <v>801</v>
      </c>
      <c r="S53">
        <v>1999</v>
      </c>
      <c r="T53">
        <v>2002</v>
      </c>
    </row>
    <row r="54" spans="1:20" x14ac:dyDescent="0.35">
      <c r="A54">
        <v>55</v>
      </c>
      <c r="B54" t="s">
        <v>2335</v>
      </c>
      <c r="C54" t="s">
        <v>2245</v>
      </c>
      <c r="D54" s="123">
        <v>2015</v>
      </c>
      <c r="E54" t="s">
        <v>293</v>
      </c>
      <c r="F54" t="s">
        <v>2319</v>
      </c>
      <c r="G54">
        <v>2011</v>
      </c>
      <c r="H54">
        <v>2015</v>
      </c>
      <c r="I54" t="s">
        <v>2332</v>
      </c>
      <c r="J54">
        <v>2009</v>
      </c>
      <c r="K54">
        <v>2011</v>
      </c>
    </row>
    <row r="55" spans="1:20" x14ac:dyDescent="0.35">
      <c r="A55">
        <v>56</v>
      </c>
      <c r="B55" t="s">
        <v>962</v>
      </c>
      <c r="C55" t="s">
        <v>393</v>
      </c>
      <c r="D55" s="123">
        <v>2016</v>
      </c>
      <c r="E55" t="s">
        <v>293</v>
      </c>
      <c r="F55" t="s">
        <v>2336</v>
      </c>
      <c r="G55">
        <v>2010</v>
      </c>
      <c r="H55">
        <v>2016</v>
      </c>
      <c r="I55" t="s">
        <v>2337</v>
      </c>
      <c r="J55">
        <v>2008</v>
      </c>
      <c r="K55">
        <v>2010</v>
      </c>
      <c r="L55" t="s">
        <v>2338</v>
      </c>
      <c r="M55">
        <v>2005</v>
      </c>
      <c r="N55">
        <v>2008</v>
      </c>
      <c r="O55" t="s">
        <v>2339</v>
      </c>
      <c r="P55">
        <v>1997</v>
      </c>
      <c r="Q55">
        <v>2005</v>
      </c>
    </row>
    <row r="56" spans="1:20" x14ac:dyDescent="0.35">
      <c r="A56">
        <v>57</v>
      </c>
      <c r="B56" t="s">
        <v>961</v>
      </c>
      <c r="C56" t="s">
        <v>393</v>
      </c>
      <c r="D56" s="123">
        <v>2016</v>
      </c>
      <c r="E56" t="s">
        <v>293</v>
      </c>
      <c r="F56" t="s">
        <v>2336</v>
      </c>
      <c r="G56">
        <v>2013</v>
      </c>
      <c r="H56">
        <v>2016</v>
      </c>
      <c r="I56" t="s">
        <v>2338</v>
      </c>
      <c r="J56">
        <v>2005</v>
      </c>
      <c r="K56">
        <v>2013</v>
      </c>
      <c r="L56" t="s">
        <v>2340</v>
      </c>
      <c r="M56">
        <v>2001</v>
      </c>
      <c r="N56">
        <v>2004</v>
      </c>
      <c r="O56" t="s">
        <v>2341</v>
      </c>
      <c r="P56">
        <v>1999</v>
      </c>
      <c r="Q56">
        <v>2001</v>
      </c>
      <c r="R56" t="s">
        <v>2342</v>
      </c>
      <c r="S56">
        <v>1996</v>
      </c>
      <c r="T56">
        <v>1999</v>
      </c>
    </row>
    <row r="57" spans="1:20" x14ac:dyDescent="0.35">
      <c r="A57">
        <v>58</v>
      </c>
      <c r="B57" t="s">
        <v>2343</v>
      </c>
      <c r="C57" t="s">
        <v>2245</v>
      </c>
      <c r="D57" s="123">
        <v>2015</v>
      </c>
      <c r="E57" t="s">
        <v>293</v>
      </c>
      <c r="F57" t="s">
        <v>2344</v>
      </c>
      <c r="G57">
        <v>2014</v>
      </c>
      <c r="H57">
        <v>2015</v>
      </c>
      <c r="I57" t="s">
        <v>2345</v>
      </c>
      <c r="J57">
        <v>2009</v>
      </c>
      <c r="K57">
        <v>2014</v>
      </c>
    </row>
    <row r="58" spans="1:20" x14ac:dyDescent="0.35">
      <c r="A58">
        <v>59</v>
      </c>
      <c r="B58" t="s">
        <v>2346</v>
      </c>
      <c r="C58" t="s">
        <v>2245</v>
      </c>
      <c r="D58" s="123">
        <v>2018</v>
      </c>
      <c r="E58" t="s">
        <v>293</v>
      </c>
      <c r="F58" t="s">
        <v>2347</v>
      </c>
      <c r="G58">
        <v>2017</v>
      </c>
      <c r="H58">
        <v>2018</v>
      </c>
      <c r="I58" t="s">
        <v>2345</v>
      </c>
      <c r="J58">
        <v>2010</v>
      </c>
      <c r="K58">
        <v>2014</v>
      </c>
    </row>
    <row r="59" spans="1:20" x14ac:dyDescent="0.35">
      <c r="A59">
        <v>60</v>
      </c>
      <c r="B59" t="s">
        <v>2348</v>
      </c>
      <c r="C59" t="s">
        <v>2245</v>
      </c>
      <c r="D59" s="123">
        <v>2018</v>
      </c>
      <c r="E59" t="s">
        <v>293</v>
      </c>
      <c r="F59" t="s">
        <v>2349</v>
      </c>
      <c r="G59">
        <v>2006</v>
      </c>
      <c r="H59">
        <v>2018</v>
      </c>
      <c r="I59" t="s">
        <v>2350</v>
      </c>
      <c r="J59">
        <v>2003</v>
      </c>
      <c r="K59">
        <v>2006</v>
      </c>
    </row>
    <row r="60" spans="1:20" x14ac:dyDescent="0.35">
      <c r="A60">
        <v>61</v>
      </c>
      <c r="B60" t="s">
        <v>2351</v>
      </c>
      <c r="C60" t="s">
        <v>2245</v>
      </c>
      <c r="D60" s="123">
        <v>2015</v>
      </c>
      <c r="E60" t="s">
        <v>293</v>
      </c>
      <c r="F60" t="s">
        <v>2352</v>
      </c>
      <c r="G60">
        <v>2006</v>
      </c>
      <c r="H60">
        <v>2013</v>
      </c>
    </row>
    <row r="61" spans="1:20" x14ac:dyDescent="0.35">
      <c r="A61">
        <v>62</v>
      </c>
      <c r="B61" t="s">
        <v>2353</v>
      </c>
      <c r="C61" t="s">
        <v>2226</v>
      </c>
      <c r="D61" s="123">
        <v>2003</v>
      </c>
      <c r="E61" t="s">
        <v>293</v>
      </c>
    </row>
    <row r="62" spans="1:20" x14ac:dyDescent="0.35">
      <c r="A62">
        <v>63</v>
      </c>
      <c r="B62" t="s">
        <v>2353</v>
      </c>
      <c r="C62" t="s">
        <v>2226</v>
      </c>
      <c r="D62" s="123">
        <v>2003</v>
      </c>
      <c r="E62" t="s">
        <v>293</v>
      </c>
      <c r="F62" t="s">
        <v>2334</v>
      </c>
      <c r="G62">
        <v>1999</v>
      </c>
      <c r="H62">
        <v>2003</v>
      </c>
      <c r="I62" t="s">
        <v>2354</v>
      </c>
      <c r="J62">
        <v>1996</v>
      </c>
      <c r="K62">
        <v>1999</v>
      </c>
    </row>
    <row r="63" spans="1:20" x14ac:dyDescent="0.35">
      <c r="A63">
        <v>64</v>
      </c>
      <c r="B63" t="s">
        <v>2355</v>
      </c>
      <c r="C63" t="s">
        <v>2356</v>
      </c>
      <c r="D63" s="123">
        <v>2012</v>
      </c>
      <c r="E63" t="s">
        <v>293</v>
      </c>
    </row>
    <row r="64" spans="1:20" x14ac:dyDescent="0.35">
      <c r="A64">
        <v>65</v>
      </c>
      <c r="B64" t="s">
        <v>2357</v>
      </c>
      <c r="C64" t="s">
        <v>2356</v>
      </c>
      <c r="D64" s="123">
        <v>2010</v>
      </c>
      <c r="E64" t="s">
        <v>293</v>
      </c>
    </row>
    <row r="65" spans="1:20" x14ac:dyDescent="0.35">
      <c r="A65">
        <v>66</v>
      </c>
      <c r="B65" t="s">
        <v>973</v>
      </c>
      <c r="C65" t="s">
        <v>412</v>
      </c>
      <c r="D65" s="123">
        <v>2018</v>
      </c>
      <c r="E65" t="s">
        <v>293</v>
      </c>
      <c r="F65" t="s">
        <v>2358</v>
      </c>
      <c r="G65">
        <v>2016</v>
      </c>
      <c r="H65">
        <v>2018</v>
      </c>
      <c r="I65" t="s">
        <v>2338</v>
      </c>
      <c r="J65">
        <v>2012</v>
      </c>
      <c r="K65">
        <v>2016</v>
      </c>
      <c r="L65" t="s">
        <v>2359</v>
      </c>
      <c r="M65">
        <v>2010</v>
      </c>
      <c r="N65">
        <v>2011</v>
      </c>
    </row>
    <row r="66" spans="1:20" x14ac:dyDescent="0.35">
      <c r="A66">
        <v>67</v>
      </c>
      <c r="B66" t="s">
        <v>975</v>
      </c>
      <c r="C66" t="s">
        <v>2360</v>
      </c>
      <c r="D66" s="123">
        <v>2002</v>
      </c>
      <c r="E66" t="s">
        <v>293</v>
      </c>
      <c r="F66" t="s">
        <v>2361</v>
      </c>
      <c r="G66">
        <v>1998</v>
      </c>
      <c r="H66">
        <v>2002</v>
      </c>
      <c r="I66" t="s">
        <v>2362</v>
      </c>
      <c r="J66">
        <v>1990</v>
      </c>
      <c r="K66">
        <v>1998</v>
      </c>
    </row>
    <row r="67" spans="1:20" x14ac:dyDescent="0.35">
      <c r="A67">
        <v>68</v>
      </c>
      <c r="B67" t="s">
        <v>976</v>
      </c>
      <c r="C67" t="s">
        <v>2360</v>
      </c>
      <c r="D67" s="123">
        <v>2006</v>
      </c>
      <c r="E67" t="s">
        <v>293</v>
      </c>
      <c r="F67" t="s">
        <v>2338</v>
      </c>
      <c r="G67">
        <v>2003</v>
      </c>
      <c r="H67">
        <v>2006</v>
      </c>
    </row>
    <row r="68" spans="1:20" x14ac:dyDescent="0.35">
      <c r="A68">
        <v>69</v>
      </c>
      <c r="B68" t="s">
        <v>2363</v>
      </c>
      <c r="C68" t="s">
        <v>2360</v>
      </c>
      <c r="D68" s="123">
        <v>2009</v>
      </c>
      <c r="E68" t="s">
        <v>293</v>
      </c>
      <c r="F68" t="s">
        <v>2338</v>
      </c>
      <c r="G68">
        <v>2008</v>
      </c>
      <c r="H68">
        <v>2009</v>
      </c>
    </row>
    <row r="69" spans="1:20" x14ac:dyDescent="0.35">
      <c r="A69">
        <v>70</v>
      </c>
      <c r="B69" t="s">
        <v>2364</v>
      </c>
      <c r="C69" t="s">
        <v>2360</v>
      </c>
      <c r="D69" s="123">
        <v>2010</v>
      </c>
      <c r="E69" t="s">
        <v>293</v>
      </c>
      <c r="F69" t="s">
        <v>2365</v>
      </c>
      <c r="G69">
        <v>2007</v>
      </c>
      <c r="H69">
        <v>2010</v>
      </c>
    </row>
    <row r="70" spans="1:20" x14ac:dyDescent="0.35">
      <c r="A70">
        <v>71</v>
      </c>
      <c r="B70" t="s">
        <v>2366</v>
      </c>
      <c r="C70" t="s">
        <v>2360</v>
      </c>
      <c r="D70" s="123">
        <v>2014</v>
      </c>
      <c r="E70" t="s">
        <v>293</v>
      </c>
      <c r="F70" t="s">
        <v>2345</v>
      </c>
      <c r="G70">
        <v>2012</v>
      </c>
      <c r="H70">
        <v>2014</v>
      </c>
      <c r="I70" t="s">
        <v>801</v>
      </c>
      <c r="J70">
        <v>2011</v>
      </c>
      <c r="K70">
        <v>2011</v>
      </c>
    </row>
    <row r="71" spans="1:20" x14ac:dyDescent="0.35">
      <c r="A71">
        <v>72</v>
      </c>
      <c r="B71" t="s">
        <v>979</v>
      </c>
      <c r="C71" t="s">
        <v>211</v>
      </c>
      <c r="D71" s="123">
        <v>2016</v>
      </c>
      <c r="E71" t="s">
        <v>293</v>
      </c>
      <c r="F71" t="s">
        <v>2367</v>
      </c>
      <c r="G71">
        <v>2008</v>
      </c>
      <c r="H71">
        <v>2015</v>
      </c>
      <c r="I71" t="s">
        <v>2284</v>
      </c>
      <c r="J71">
        <v>2000</v>
      </c>
      <c r="K71">
        <v>2008</v>
      </c>
      <c r="L71" t="s">
        <v>2368</v>
      </c>
      <c r="M71">
        <v>1995</v>
      </c>
      <c r="N71">
        <v>2000</v>
      </c>
    </row>
    <row r="72" spans="1:20" x14ac:dyDescent="0.35">
      <c r="A72">
        <v>73</v>
      </c>
      <c r="B72" t="s">
        <v>980</v>
      </c>
      <c r="C72" t="s">
        <v>211</v>
      </c>
      <c r="D72" s="123">
        <v>2016</v>
      </c>
      <c r="E72" t="s">
        <v>293</v>
      </c>
      <c r="F72" t="s">
        <v>2284</v>
      </c>
      <c r="G72">
        <v>2007</v>
      </c>
      <c r="H72">
        <v>2016</v>
      </c>
      <c r="I72" t="s">
        <v>2369</v>
      </c>
      <c r="J72">
        <v>2002</v>
      </c>
      <c r="K72">
        <v>2007</v>
      </c>
      <c r="L72" t="s">
        <v>2370</v>
      </c>
      <c r="M72">
        <v>1997</v>
      </c>
      <c r="N72">
        <v>2002</v>
      </c>
    </row>
    <row r="73" spans="1:20" x14ac:dyDescent="0.35">
      <c r="A73">
        <v>74</v>
      </c>
      <c r="B73" t="s">
        <v>983</v>
      </c>
      <c r="C73" t="s">
        <v>211</v>
      </c>
      <c r="D73" s="123">
        <v>2016</v>
      </c>
      <c r="E73" t="s">
        <v>293</v>
      </c>
      <c r="F73" t="s">
        <v>2371</v>
      </c>
      <c r="G73">
        <v>2013</v>
      </c>
      <c r="H73">
        <v>2016</v>
      </c>
      <c r="I73" t="s">
        <v>2372</v>
      </c>
      <c r="J73">
        <v>2012</v>
      </c>
      <c r="K73">
        <v>2013</v>
      </c>
      <c r="L73" t="s">
        <v>2373</v>
      </c>
      <c r="M73">
        <v>2001</v>
      </c>
      <c r="N73">
        <v>2011</v>
      </c>
      <c r="O73" t="s">
        <v>2374</v>
      </c>
      <c r="P73">
        <v>1996</v>
      </c>
      <c r="Q73">
        <v>2000</v>
      </c>
      <c r="R73" t="s">
        <v>2375</v>
      </c>
      <c r="S73">
        <v>1990</v>
      </c>
      <c r="T73">
        <v>1996</v>
      </c>
    </row>
    <row r="74" spans="1:20" x14ac:dyDescent="0.35">
      <c r="A74">
        <v>75</v>
      </c>
      <c r="B74" t="s">
        <v>2376</v>
      </c>
      <c r="C74" t="s">
        <v>438</v>
      </c>
      <c r="D74" s="123">
        <v>2015</v>
      </c>
      <c r="E74" t="s">
        <v>293</v>
      </c>
      <c r="F74" t="s">
        <v>2377</v>
      </c>
      <c r="G74">
        <v>2014</v>
      </c>
      <c r="H74">
        <v>2015</v>
      </c>
      <c r="I74" t="s">
        <v>2378</v>
      </c>
      <c r="J74">
        <v>2012</v>
      </c>
      <c r="K74">
        <v>2014</v>
      </c>
      <c r="L74" t="s">
        <v>2379</v>
      </c>
      <c r="M74">
        <v>2008</v>
      </c>
      <c r="N74">
        <v>2012</v>
      </c>
      <c r="O74" t="s">
        <v>2380</v>
      </c>
      <c r="P74">
        <v>2003</v>
      </c>
      <c r="Q74">
        <v>2008</v>
      </c>
    </row>
    <row r="75" spans="1:20" x14ac:dyDescent="0.35">
      <c r="A75">
        <v>76</v>
      </c>
      <c r="B75" t="s">
        <v>2381</v>
      </c>
      <c r="C75" t="s">
        <v>438</v>
      </c>
      <c r="D75" s="123">
        <v>2004</v>
      </c>
      <c r="E75" t="s">
        <v>293</v>
      </c>
      <c r="F75" t="s">
        <v>620</v>
      </c>
      <c r="G75">
        <v>2003</v>
      </c>
      <c r="H75">
        <v>2004</v>
      </c>
      <c r="I75" t="s">
        <v>2382</v>
      </c>
      <c r="J75">
        <v>1999</v>
      </c>
      <c r="K75">
        <v>2003</v>
      </c>
      <c r="L75" t="s">
        <v>2383</v>
      </c>
      <c r="M75">
        <v>1998</v>
      </c>
      <c r="N75">
        <v>1999</v>
      </c>
    </row>
    <row r="76" spans="1:20" x14ac:dyDescent="0.35">
      <c r="A76">
        <v>77</v>
      </c>
      <c r="B76" t="s">
        <v>2384</v>
      </c>
      <c r="C76" t="s">
        <v>438</v>
      </c>
      <c r="D76" s="123">
        <v>2011</v>
      </c>
      <c r="E76" t="s">
        <v>293</v>
      </c>
      <c r="F76" t="s">
        <v>2385</v>
      </c>
      <c r="G76">
        <v>2010</v>
      </c>
      <c r="H76">
        <v>2011</v>
      </c>
      <c r="I76" t="s">
        <v>2386</v>
      </c>
      <c r="J76">
        <v>2004</v>
      </c>
      <c r="K76">
        <v>2008</v>
      </c>
      <c r="L76" t="s">
        <v>2387</v>
      </c>
      <c r="M76">
        <v>2003</v>
      </c>
      <c r="N76">
        <v>2004</v>
      </c>
      <c r="O76" t="s">
        <v>2289</v>
      </c>
      <c r="P76">
        <v>1999</v>
      </c>
      <c r="Q76">
        <v>2000</v>
      </c>
    </row>
    <row r="77" spans="1:20" x14ac:dyDescent="0.35">
      <c r="A77">
        <v>78</v>
      </c>
      <c r="B77" t="s">
        <v>2388</v>
      </c>
      <c r="C77" t="s">
        <v>2389</v>
      </c>
      <c r="D77" s="123">
        <v>2008</v>
      </c>
      <c r="E77" t="s">
        <v>293</v>
      </c>
      <c r="F77" t="s">
        <v>2390</v>
      </c>
      <c r="G77">
        <v>2003</v>
      </c>
      <c r="H77">
        <v>2008</v>
      </c>
      <c r="I77" t="s">
        <v>296</v>
      </c>
      <c r="J77">
        <v>1999</v>
      </c>
      <c r="K77">
        <v>2003</v>
      </c>
      <c r="L77" t="s">
        <v>2391</v>
      </c>
      <c r="M77">
        <v>1998</v>
      </c>
      <c r="N77">
        <v>1999</v>
      </c>
      <c r="O77" t="s">
        <v>2392</v>
      </c>
      <c r="P77">
        <v>1996</v>
      </c>
      <c r="Q77">
        <v>1998</v>
      </c>
    </row>
    <row r="78" spans="1:20" x14ac:dyDescent="0.35">
      <c r="A78">
        <v>79</v>
      </c>
      <c r="B78" t="s">
        <v>2393</v>
      </c>
      <c r="C78" t="s">
        <v>430</v>
      </c>
      <c r="D78" s="123">
        <v>2013</v>
      </c>
      <c r="E78" t="s">
        <v>293</v>
      </c>
      <c r="F78" t="s">
        <v>2394</v>
      </c>
      <c r="G78">
        <v>2010</v>
      </c>
      <c r="H78">
        <v>2012</v>
      </c>
    </row>
    <row r="79" spans="1:20" x14ac:dyDescent="0.35">
      <c r="A79">
        <v>80</v>
      </c>
      <c r="B79" t="s">
        <v>2395</v>
      </c>
      <c r="C79" t="s">
        <v>2396</v>
      </c>
      <c r="D79" s="123">
        <v>2013</v>
      </c>
      <c r="E79" t="s">
        <v>293</v>
      </c>
      <c r="F79" t="s">
        <v>2371</v>
      </c>
      <c r="G79">
        <v>2011</v>
      </c>
      <c r="H79">
        <v>2013</v>
      </c>
      <c r="I79" t="s">
        <v>271</v>
      </c>
      <c r="J79">
        <v>2006</v>
      </c>
      <c r="K79">
        <v>2011</v>
      </c>
      <c r="L79" t="s">
        <v>2284</v>
      </c>
      <c r="M79">
        <v>2004</v>
      </c>
      <c r="N79">
        <v>2006</v>
      </c>
    </row>
    <row r="80" spans="1:20" x14ac:dyDescent="0.35">
      <c r="A80">
        <v>81</v>
      </c>
      <c r="B80" t="s">
        <v>2397</v>
      </c>
      <c r="C80" t="s">
        <v>2396</v>
      </c>
      <c r="D80" s="123">
        <v>2017</v>
      </c>
      <c r="E80" t="s">
        <v>293</v>
      </c>
      <c r="F80" t="s">
        <v>2371</v>
      </c>
      <c r="G80">
        <v>2010</v>
      </c>
      <c r="H80">
        <v>2017</v>
      </c>
      <c r="I80" t="s">
        <v>798</v>
      </c>
      <c r="J80">
        <v>2009</v>
      </c>
      <c r="K80">
        <v>2010</v>
      </c>
    </row>
    <row r="81" spans="1:20" x14ac:dyDescent="0.35">
      <c r="A81">
        <v>82</v>
      </c>
      <c r="B81" t="s">
        <v>2398</v>
      </c>
      <c r="C81" t="s">
        <v>2396</v>
      </c>
      <c r="D81" s="123">
        <v>2015</v>
      </c>
      <c r="E81" t="s">
        <v>293</v>
      </c>
      <c r="F81" t="s">
        <v>2399</v>
      </c>
      <c r="G81">
        <v>2006</v>
      </c>
      <c r="H81">
        <v>2014</v>
      </c>
      <c r="I81" t="s">
        <v>2400</v>
      </c>
      <c r="J81">
        <v>2005</v>
      </c>
      <c r="K81">
        <v>2006</v>
      </c>
    </row>
    <row r="82" spans="1:20" x14ac:dyDescent="0.35">
      <c r="A82">
        <v>83</v>
      </c>
      <c r="B82" t="s">
        <v>2401</v>
      </c>
      <c r="C82" t="s">
        <v>2396</v>
      </c>
      <c r="D82" s="123">
        <v>2002</v>
      </c>
      <c r="E82" t="s">
        <v>293</v>
      </c>
      <c r="F82" t="s">
        <v>2277</v>
      </c>
      <c r="G82">
        <v>2001</v>
      </c>
      <c r="H82">
        <v>2002</v>
      </c>
      <c r="I82" t="s">
        <v>2402</v>
      </c>
      <c r="J82">
        <v>2000</v>
      </c>
      <c r="K82">
        <v>2001</v>
      </c>
      <c r="L82" t="s">
        <v>2403</v>
      </c>
      <c r="M82">
        <v>1999</v>
      </c>
      <c r="N82">
        <v>2000</v>
      </c>
      <c r="O82" t="s">
        <v>2404</v>
      </c>
      <c r="P82">
        <v>1998</v>
      </c>
      <c r="Q82">
        <v>1999</v>
      </c>
      <c r="R82" t="s">
        <v>2405</v>
      </c>
      <c r="S82">
        <v>1994</v>
      </c>
      <c r="T82">
        <v>1998</v>
      </c>
    </row>
    <row r="83" spans="1:20" x14ac:dyDescent="0.35">
      <c r="A83">
        <v>84</v>
      </c>
      <c r="B83" t="s">
        <v>998</v>
      </c>
      <c r="C83" t="s">
        <v>555</v>
      </c>
      <c r="D83" s="123">
        <v>2018</v>
      </c>
      <c r="E83" t="s">
        <v>293</v>
      </c>
      <c r="F83" t="s">
        <v>803</v>
      </c>
      <c r="G83">
        <v>2009</v>
      </c>
      <c r="H83">
        <v>2018</v>
      </c>
      <c r="I83" t="s">
        <v>2338</v>
      </c>
      <c r="J83">
        <v>2008</v>
      </c>
      <c r="K83">
        <v>2009</v>
      </c>
      <c r="L83" t="s">
        <v>2406</v>
      </c>
      <c r="M83">
        <v>1999</v>
      </c>
      <c r="N83">
        <v>2008</v>
      </c>
    </row>
    <row r="84" spans="1:20" x14ac:dyDescent="0.35">
      <c r="A84">
        <v>85</v>
      </c>
      <c r="B84" t="s">
        <v>998</v>
      </c>
      <c r="C84" t="s">
        <v>555</v>
      </c>
      <c r="D84" s="123">
        <v>2018</v>
      </c>
      <c r="E84" t="s">
        <v>293</v>
      </c>
      <c r="F84" t="s">
        <v>803</v>
      </c>
      <c r="G84">
        <v>2008</v>
      </c>
      <c r="H84">
        <v>2018</v>
      </c>
      <c r="I84" t="s">
        <v>2338</v>
      </c>
      <c r="J84">
        <v>2007</v>
      </c>
      <c r="K84">
        <v>2008</v>
      </c>
      <c r="L84" t="s">
        <v>2407</v>
      </c>
      <c r="M84">
        <v>1999</v>
      </c>
      <c r="N84">
        <v>2007</v>
      </c>
    </row>
    <row r="85" spans="1:20" x14ac:dyDescent="0.35">
      <c r="A85">
        <v>86</v>
      </c>
      <c r="B85" t="s">
        <v>2408</v>
      </c>
      <c r="C85" t="s">
        <v>555</v>
      </c>
      <c r="D85" s="123">
        <v>2018</v>
      </c>
      <c r="E85" t="s">
        <v>293</v>
      </c>
      <c r="F85" t="s">
        <v>803</v>
      </c>
      <c r="G85">
        <v>2010</v>
      </c>
      <c r="H85">
        <v>2018</v>
      </c>
      <c r="I85" t="s">
        <v>2243</v>
      </c>
      <c r="J85">
        <v>2008</v>
      </c>
      <c r="K85">
        <v>2010</v>
      </c>
      <c r="L85" t="s">
        <v>2409</v>
      </c>
      <c r="M85">
        <v>2006</v>
      </c>
      <c r="N85">
        <v>2008</v>
      </c>
    </row>
    <row r="86" spans="1:20" x14ac:dyDescent="0.35">
      <c r="A86">
        <v>87</v>
      </c>
      <c r="B86" t="s">
        <v>1002</v>
      </c>
      <c r="C86" t="s">
        <v>520</v>
      </c>
      <c r="D86" s="123">
        <v>2017</v>
      </c>
      <c r="E86" t="s">
        <v>293</v>
      </c>
      <c r="F86" t="s">
        <v>1362</v>
      </c>
      <c r="G86">
        <v>2009</v>
      </c>
      <c r="H86">
        <v>2017</v>
      </c>
      <c r="I86" t="s">
        <v>2410</v>
      </c>
      <c r="J86">
        <v>2006</v>
      </c>
      <c r="K86">
        <v>2008</v>
      </c>
      <c r="L86" t="s">
        <v>2411</v>
      </c>
      <c r="M86">
        <v>2004</v>
      </c>
      <c r="N86">
        <v>2006</v>
      </c>
    </row>
    <row r="87" spans="1:20" x14ac:dyDescent="0.35">
      <c r="A87">
        <v>88</v>
      </c>
      <c r="B87" t="s">
        <v>1003</v>
      </c>
      <c r="C87" t="s">
        <v>520</v>
      </c>
      <c r="D87" s="123">
        <v>2016</v>
      </c>
      <c r="E87" t="s">
        <v>293</v>
      </c>
      <c r="F87" t="s">
        <v>685</v>
      </c>
      <c r="G87">
        <v>2010</v>
      </c>
      <c r="H87">
        <v>2016</v>
      </c>
      <c r="I87" t="s">
        <v>2412</v>
      </c>
      <c r="J87">
        <v>2002</v>
      </c>
      <c r="K87">
        <v>2010</v>
      </c>
    </row>
    <row r="88" spans="1:20" x14ac:dyDescent="0.35">
      <c r="A88">
        <v>89</v>
      </c>
      <c r="B88" t="s">
        <v>1009</v>
      </c>
      <c r="C88" t="s">
        <v>2413</v>
      </c>
      <c r="D88" s="123">
        <v>2016</v>
      </c>
      <c r="E88" t="s">
        <v>293</v>
      </c>
      <c r="F88" t="s">
        <v>2414</v>
      </c>
      <c r="G88">
        <v>2014</v>
      </c>
      <c r="H88">
        <v>2016</v>
      </c>
      <c r="I88" t="s">
        <v>2415</v>
      </c>
      <c r="J88">
        <v>2012</v>
      </c>
      <c r="K88">
        <v>2014</v>
      </c>
      <c r="L88" t="s">
        <v>2416</v>
      </c>
      <c r="M88">
        <v>2010</v>
      </c>
      <c r="N88">
        <v>2012</v>
      </c>
      <c r="O88" t="s">
        <v>2417</v>
      </c>
      <c r="P88">
        <v>2007</v>
      </c>
      <c r="Q88">
        <v>2010</v>
      </c>
    </row>
    <row r="89" spans="1:20" x14ac:dyDescent="0.35">
      <c r="A89">
        <v>90</v>
      </c>
      <c r="B89" t="s">
        <v>1007</v>
      </c>
      <c r="C89" t="s">
        <v>2413</v>
      </c>
      <c r="D89" s="123">
        <v>2016</v>
      </c>
      <c r="E89" t="s">
        <v>293</v>
      </c>
      <c r="F89" t="s">
        <v>2418</v>
      </c>
      <c r="G89">
        <v>2000</v>
      </c>
      <c r="H89">
        <v>2016</v>
      </c>
    </row>
    <row r="90" spans="1:20" x14ac:dyDescent="0.35">
      <c r="A90">
        <v>91</v>
      </c>
      <c r="B90" t="s">
        <v>1008</v>
      </c>
      <c r="C90" t="s">
        <v>2413</v>
      </c>
      <c r="D90" s="123">
        <v>2016</v>
      </c>
      <c r="E90" t="s">
        <v>293</v>
      </c>
      <c r="F90" t="s">
        <v>2418</v>
      </c>
      <c r="G90">
        <v>2010</v>
      </c>
      <c r="H90">
        <v>2016</v>
      </c>
      <c r="I90" t="s">
        <v>2419</v>
      </c>
      <c r="J90">
        <v>1993</v>
      </c>
      <c r="K90">
        <v>2010</v>
      </c>
      <c r="L90" t="s">
        <v>2420</v>
      </c>
      <c r="M90">
        <v>1990</v>
      </c>
      <c r="N90">
        <v>1993</v>
      </c>
    </row>
    <row r="91" spans="1:20" x14ac:dyDescent="0.35">
      <c r="A91">
        <v>92</v>
      </c>
      <c r="B91" t="s">
        <v>2421</v>
      </c>
      <c r="C91" t="s">
        <v>2422</v>
      </c>
      <c r="D91" s="123">
        <v>2002</v>
      </c>
      <c r="E91" t="s">
        <v>293</v>
      </c>
      <c r="F91" t="s">
        <v>2423</v>
      </c>
      <c r="G91">
        <v>2001</v>
      </c>
      <c r="H91">
        <v>2002</v>
      </c>
      <c r="I91" t="s">
        <v>2424</v>
      </c>
      <c r="J91">
        <v>1999</v>
      </c>
      <c r="K91">
        <v>2001</v>
      </c>
    </row>
    <row r="92" spans="1:20" x14ac:dyDescent="0.35">
      <c r="A92">
        <v>93</v>
      </c>
      <c r="B92" t="s">
        <v>1014</v>
      </c>
      <c r="C92" t="s">
        <v>2422</v>
      </c>
      <c r="D92" s="123">
        <v>2016</v>
      </c>
      <c r="E92" t="s">
        <v>293</v>
      </c>
      <c r="F92" t="s">
        <v>2425</v>
      </c>
      <c r="G92">
        <v>2015</v>
      </c>
      <c r="H92">
        <v>2016</v>
      </c>
      <c r="I92" t="s">
        <v>2426</v>
      </c>
      <c r="J92">
        <v>2012</v>
      </c>
      <c r="K92">
        <v>2015</v>
      </c>
      <c r="L92" t="s">
        <v>2422</v>
      </c>
      <c r="M92">
        <v>2006</v>
      </c>
      <c r="N92">
        <v>2012</v>
      </c>
      <c r="O92" t="s">
        <v>2227</v>
      </c>
      <c r="P92">
        <v>1999</v>
      </c>
      <c r="Q92">
        <v>2006</v>
      </c>
    </row>
    <row r="93" spans="1:20" x14ac:dyDescent="0.35">
      <c r="A93">
        <v>94</v>
      </c>
      <c r="B93" t="s">
        <v>1015</v>
      </c>
      <c r="C93" t="s">
        <v>1011</v>
      </c>
      <c r="D93" s="123">
        <v>2019</v>
      </c>
      <c r="E93" t="s">
        <v>293</v>
      </c>
      <c r="F93" t="s">
        <v>2427</v>
      </c>
      <c r="G93">
        <v>2012</v>
      </c>
      <c r="H93">
        <v>2019</v>
      </c>
      <c r="I93" t="s">
        <v>1011</v>
      </c>
      <c r="J93">
        <v>2011</v>
      </c>
      <c r="K93">
        <v>2012</v>
      </c>
      <c r="L93" t="s">
        <v>2227</v>
      </c>
      <c r="M93">
        <v>2008</v>
      </c>
      <c r="N93">
        <v>2011</v>
      </c>
    </row>
    <row r="94" spans="1:20" x14ac:dyDescent="0.35">
      <c r="A94">
        <v>95</v>
      </c>
      <c r="B94" t="s">
        <v>1017</v>
      </c>
      <c r="C94" t="s">
        <v>541</v>
      </c>
      <c r="D94" s="123">
        <v>2015</v>
      </c>
      <c r="E94" t="s">
        <v>293</v>
      </c>
      <c r="F94" t="s">
        <v>2245</v>
      </c>
      <c r="G94">
        <v>2013</v>
      </c>
      <c r="H94">
        <v>2015</v>
      </c>
      <c r="I94" t="s">
        <v>298</v>
      </c>
      <c r="J94">
        <v>2011</v>
      </c>
      <c r="K94">
        <v>2013</v>
      </c>
      <c r="L94" t="s">
        <v>2428</v>
      </c>
      <c r="M94">
        <v>2008</v>
      </c>
      <c r="N94">
        <v>2011</v>
      </c>
      <c r="O94" t="s">
        <v>2429</v>
      </c>
      <c r="P94">
        <v>2006</v>
      </c>
      <c r="Q94">
        <v>2007</v>
      </c>
      <c r="R94" t="s">
        <v>2430</v>
      </c>
      <c r="S94">
        <v>2004</v>
      </c>
      <c r="T94">
        <v>2006</v>
      </c>
    </row>
    <row r="95" spans="1:20" x14ac:dyDescent="0.35">
      <c r="A95">
        <v>96</v>
      </c>
      <c r="B95" t="s">
        <v>1018</v>
      </c>
      <c r="C95" t="s">
        <v>541</v>
      </c>
      <c r="D95" s="123">
        <v>2015</v>
      </c>
      <c r="E95" t="s">
        <v>293</v>
      </c>
      <c r="F95" t="s">
        <v>2431</v>
      </c>
      <c r="G95">
        <v>2010</v>
      </c>
      <c r="H95">
        <v>2013</v>
      </c>
      <c r="I95" t="s">
        <v>2226</v>
      </c>
      <c r="J95">
        <v>2008</v>
      </c>
      <c r="K95">
        <v>2010</v>
      </c>
      <c r="L95" t="s">
        <v>2429</v>
      </c>
      <c r="M95">
        <v>2006</v>
      </c>
      <c r="N95">
        <v>2007</v>
      </c>
      <c r="O95" t="s">
        <v>2432</v>
      </c>
      <c r="P95">
        <v>2003</v>
      </c>
      <c r="Q95">
        <v>2006</v>
      </c>
    </row>
    <row r="96" spans="1:20" x14ac:dyDescent="0.35">
      <c r="A96">
        <v>97</v>
      </c>
      <c r="B96" t="s">
        <v>2433</v>
      </c>
      <c r="C96" t="s">
        <v>541</v>
      </c>
      <c r="D96" s="123">
        <v>2015</v>
      </c>
      <c r="E96" t="s">
        <v>293</v>
      </c>
      <c r="F96" t="s">
        <v>2245</v>
      </c>
      <c r="G96">
        <v>2012</v>
      </c>
      <c r="H96">
        <v>2015</v>
      </c>
      <c r="I96" t="s">
        <v>298</v>
      </c>
      <c r="J96">
        <v>2010</v>
      </c>
      <c r="K96">
        <v>2012</v>
      </c>
      <c r="L96" t="s">
        <v>2428</v>
      </c>
      <c r="M96">
        <v>2007</v>
      </c>
      <c r="N96">
        <v>2010</v>
      </c>
      <c r="O96" t="s">
        <v>2429</v>
      </c>
      <c r="P96">
        <v>2005</v>
      </c>
      <c r="Q96">
        <v>2007</v>
      </c>
      <c r="R96" t="s">
        <v>2434</v>
      </c>
      <c r="S96">
        <v>2004</v>
      </c>
      <c r="T96">
        <v>2005</v>
      </c>
    </row>
    <row r="97" spans="1:20" x14ac:dyDescent="0.35">
      <c r="A97">
        <v>98</v>
      </c>
      <c r="B97" t="s">
        <v>1024</v>
      </c>
      <c r="C97" t="s">
        <v>628</v>
      </c>
      <c r="D97" s="123">
        <v>2015</v>
      </c>
      <c r="E97" t="s">
        <v>293</v>
      </c>
      <c r="F97" t="s">
        <v>2435</v>
      </c>
      <c r="G97">
        <v>2009</v>
      </c>
      <c r="H97">
        <v>2014</v>
      </c>
      <c r="I97" t="s">
        <v>2239</v>
      </c>
      <c r="J97">
        <v>2000</v>
      </c>
      <c r="K97">
        <v>2008</v>
      </c>
    </row>
    <row r="98" spans="1:20" x14ac:dyDescent="0.35">
      <c r="A98">
        <v>99</v>
      </c>
      <c r="B98" t="s">
        <v>1023</v>
      </c>
      <c r="C98" t="s">
        <v>628</v>
      </c>
      <c r="D98" s="123">
        <v>2015</v>
      </c>
      <c r="E98" t="s">
        <v>293</v>
      </c>
      <c r="F98" t="s">
        <v>2435</v>
      </c>
      <c r="G98">
        <v>2009</v>
      </c>
      <c r="H98">
        <v>2014</v>
      </c>
      <c r="I98" t="s">
        <v>2239</v>
      </c>
      <c r="J98">
        <v>2001</v>
      </c>
      <c r="K98">
        <v>2008</v>
      </c>
    </row>
    <row r="99" spans="1:20" x14ac:dyDescent="0.35">
      <c r="A99">
        <v>100</v>
      </c>
      <c r="B99" t="s">
        <v>1028</v>
      </c>
      <c r="C99" t="s">
        <v>420</v>
      </c>
      <c r="D99" s="123">
        <v>2018</v>
      </c>
      <c r="E99" t="s">
        <v>293</v>
      </c>
      <c r="F99" t="s">
        <v>348</v>
      </c>
      <c r="G99">
        <v>2011</v>
      </c>
      <c r="H99">
        <v>2017</v>
      </c>
      <c r="I99" t="s">
        <v>2299</v>
      </c>
      <c r="J99">
        <v>2008</v>
      </c>
      <c r="K99">
        <v>2011</v>
      </c>
      <c r="L99" t="s">
        <v>2436</v>
      </c>
      <c r="M99">
        <v>2000</v>
      </c>
      <c r="N99">
        <v>2008</v>
      </c>
    </row>
    <row r="100" spans="1:20" x14ac:dyDescent="0.35">
      <c r="A100">
        <v>101</v>
      </c>
      <c r="B100" t="s">
        <v>1029</v>
      </c>
      <c r="C100" t="s">
        <v>420</v>
      </c>
      <c r="D100" s="123">
        <v>2018</v>
      </c>
      <c r="E100" t="s">
        <v>293</v>
      </c>
      <c r="F100" t="s">
        <v>2437</v>
      </c>
      <c r="G100">
        <v>2006</v>
      </c>
      <c r="H100">
        <v>2017</v>
      </c>
      <c r="I100" t="s">
        <v>2239</v>
      </c>
      <c r="J100">
        <v>1999</v>
      </c>
      <c r="K100">
        <v>2006</v>
      </c>
    </row>
    <row r="101" spans="1:20" x14ac:dyDescent="0.35">
      <c r="A101">
        <v>102</v>
      </c>
      <c r="B101" t="s">
        <v>1034</v>
      </c>
      <c r="C101" t="s">
        <v>2438</v>
      </c>
      <c r="D101" s="123">
        <v>2004</v>
      </c>
      <c r="E101" t="s">
        <v>293</v>
      </c>
      <c r="F101" t="s">
        <v>359</v>
      </c>
      <c r="G101">
        <v>2002</v>
      </c>
      <c r="H101">
        <v>2004</v>
      </c>
      <c r="I101" t="s">
        <v>2439</v>
      </c>
      <c r="J101">
        <v>1996</v>
      </c>
      <c r="K101">
        <v>2002</v>
      </c>
      <c r="L101" t="s">
        <v>2440</v>
      </c>
      <c r="M101">
        <v>1995</v>
      </c>
      <c r="N101">
        <v>1996</v>
      </c>
      <c r="O101" t="s">
        <v>2441</v>
      </c>
      <c r="P101">
        <v>1992</v>
      </c>
      <c r="Q101">
        <v>1992</v>
      </c>
      <c r="R101" t="s">
        <v>2442</v>
      </c>
      <c r="S101">
        <v>1988</v>
      </c>
      <c r="T101">
        <v>1992</v>
      </c>
    </row>
    <row r="102" spans="1:20" x14ac:dyDescent="0.35">
      <c r="A102">
        <v>103</v>
      </c>
      <c r="B102" t="s">
        <v>1035</v>
      </c>
      <c r="C102" t="s">
        <v>2443</v>
      </c>
      <c r="D102" s="123">
        <v>2011</v>
      </c>
      <c r="E102" t="s">
        <v>293</v>
      </c>
      <c r="F102" t="s">
        <v>2444</v>
      </c>
      <c r="G102">
        <v>2006</v>
      </c>
      <c r="H102">
        <v>2011</v>
      </c>
      <c r="I102" t="s">
        <v>2445</v>
      </c>
      <c r="J102">
        <v>1997</v>
      </c>
      <c r="K102">
        <v>2006</v>
      </c>
      <c r="L102" t="s">
        <v>2446</v>
      </c>
      <c r="M102">
        <v>1994</v>
      </c>
      <c r="N102">
        <v>1997</v>
      </c>
    </row>
    <row r="103" spans="1:20" x14ac:dyDescent="0.35">
      <c r="A103">
        <v>104</v>
      </c>
      <c r="B103" t="s">
        <v>2447</v>
      </c>
      <c r="C103" t="s">
        <v>416</v>
      </c>
      <c r="D103" s="123">
        <v>2011</v>
      </c>
      <c r="E103" t="s">
        <v>293</v>
      </c>
      <c r="F103" t="s">
        <v>2448</v>
      </c>
      <c r="G103">
        <v>2007</v>
      </c>
      <c r="H103">
        <v>2011</v>
      </c>
    </row>
    <row r="104" spans="1:20" x14ac:dyDescent="0.35">
      <c r="A104">
        <v>105</v>
      </c>
      <c r="B104" t="s">
        <v>2449</v>
      </c>
      <c r="C104" t="s">
        <v>416</v>
      </c>
      <c r="D104" s="123">
        <v>2003</v>
      </c>
      <c r="E104" t="s">
        <v>293</v>
      </c>
      <c r="F104" t="s">
        <v>2450</v>
      </c>
      <c r="G104">
        <v>2002</v>
      </c>
      <c r="H104">
        <v>2003</v>
      </c>
      <c r="I104" t="s">
        <v>2451</v>
      </c>
      <c r="J104">
        <v>2000</v>
      </c>
      <c r="K104">
        <v>2002</v>
      </c>
      <c r="L104" t="s">
        <v>2452</v>
      </c>
      <c r="M104">
        <v>1999</v>
      </c>
      <c r="N104">
        <v>1999</v>
      </c>
    </row>
    <row r="105" spans="1:20" x14ac:dyDescent="0.35">
      <c r="A105">
        <v>106</v>
      </c>
      <c r="B105" t="s">
        <v>2453</v>
      </c>
      <c r="C105" t="s">
        <v>416</v>
      </c>
      <c r="D105" s="123">
        <v>2003</v>
      </c>
      <c r="E105" t="s">
        <v>293</v>
      </c>
      <c r="F105" t="s">
        <v>2392</v>
      </c>
      <c r="G105">
        <v>2002</v>
      </c>
      <c r="H105">
        <v>2002</v>
      </c>
      <c r="I105" t="s">
        <v>2454</v>
      </c>
      <c r="J105">
        <v>2001</v>
      </c>
      <c r="K105">
        <v>2001</v>
      </c>
    </row>
    <row r="106" spans="1:20" x14ac:dyDescent="0.35">
      <c r="A106">
        <v>107</v>
      </c>
      <c r="B106" t="s">
        <v>2455</v>
      </c>
      <c r="C106" t="s">
        <v>416</v>
      </c>
      <c r="D106" s="123">
        <v>2015</v>
      </c>
      <c r="E106" t="s">
        <v>293</v>
      </c>
      <c r="F106" t="s">
        <v>2456</v>
      </c>
      <c r="G106">
        <v>2015</v>
      </c>
      <c r="H106">
        <v>2015</v>
      </c>
      <c r="I106" t="s">
        <v>2457</v>
      </c>
      <c r="J106">
        <v>2014</v>
      </c>
      <c r="K106">
        <v>2014</v>
      </c>
      <c r="L106" t="s">
        <v>416</v>
      </c>
      <c r="M106">
        <v>2011</v>
      </c>
      <c r="N106">
        <v>2014</v>
      </c>
    </row>
    <row r="107" spans="1:20" x14ac:dyDescent="0.35">
      <c r="A107">
        <v>108</v>
      </c>
      <c r="B107" t="s">
        <v>1041</v>
      </c>
      <c r="C107" t="s">
        <v>434</v>
      </c>
      <c r="D107" s="123">
        <v>2006</v>
      </c>
      <c r="E107" t="s">
        <v>293</v>
      </c>
      <c r="F107" t="s">
        <v>2458</v>
      </c>
      <c r="G107">
        <v>2003</v>
      </c>
      <c r="H107">
        <v>2006</v>
      </c>
      <c r="I107" t="s">
        <v>2459</v>
      </c>
      <c r="J107">
        <v>1999</v>
      </c>
      <c r="K107">
        <v>2003</v>
      </c>
      <c r="L107" t="s">
        <v>2460</v>
      </c>
      <c r="M107">
        <v>1994</v>
      </c>
      <c r="N107">
        <v>1998</v>
      </c>
    </row>
    <row r="108" spans="1:20" x14ac:dyDescent="0.35">
      <c r="A108">
        <v>109</v>
      </c>
      <c r="B108" t="s">
        <v>1048</v>
      </c>
      <c r="C108" t="s">
        <v>1046</v>
      </c>
      <c r="D108" s="123">
        <v>1993</v>
      </c>
      <c r="E108" t="s">
        <v>293</v>
      </c>
    </row>
    <row r="109" spans="1:20" x14ac:dyDescent="0.35">
      <c r="A109">
        <v>110</v>
      </c>
      <c r="B109" t="s">
        <v>1049</v>
      </c>
      <c r="C109" t="s">
        <v>1046</v>
      </c>
      <c r="D109" s="123">
        <v>1993</v>
      </c>
      <c r="E109" t="s">
        <v>293</v>
      </c>
    </row>
    <row r="110" spans="1:20" x14ac:dyDescent="0.35">
      <c r="A110">
        <v>111</v>
      </c>
      <c r="B110" t="s">
        <v>1054</v>
      </c>
      <c r="C110" t="s">
        <v>2461</v>
      </c>
      <c r="D110" s="123">
        <v>2018</v>
      </c>
      <c r="E110" t="s">
        <v>293</v>
      </c>
      <c r="F110" t="s">
        <v>2462</v>
      </c>
      <c r="G110">
        <v>2012</v>
      </c>
      <c r="H110">
        <v>2017</v>
      </c>
      <c r="I110" t="s">
        <v>1178</v>
      </c>
      <c r="J110">
        <v>2008</v>
      </c>
      <c r="K110">
        <v>2011</v>
      </c>
      <c r="L110" t="s">
        <v>2463</v>
      </c>
      <c r="M110">
        <v>2005</v>
      </c>
      <c r="N110">
        <v>2008</v>
      </c>
      <c r="O110" t="s">
        <v>2464</v>
      </c>
      <c r="P110">
        <v>2000</v>
      </c>
      <c r="Q110">
        <v>2005</v>
      </c>
      <c r="R110" t="s">
        <v>2465</v>
      </c>
      <c r="S110">
        <v>1995</v>
      </c>
      <c r="T110">
        <v>2000</v>
      </c>
    </row>
    <row r="111" spans="1:20" x14ac:dyDescent="0.35">
      <c r="A111">
        <v>112</v>
      </c>
      <c r="B111" t="s">
        <v>1055</v>
      </c>
      <c r="C111" t="s">
        <v>2461</v>
      </c>
      <c r="D111" s="123">
        <v>2018</v>
      </c>
      <c r="E111" t="s">
        <v>293</v>
      </c>
      <c r="F111" t="s">
        <v>2466</v>
      </c>
      <c r="G111">
        <v>2014</v>
      </c>
      <c r="H111">
        <v>2018</v>
      </c>
      <c r="I111" t="s">
        <v>2467</v>
      </c>
      <c r="J111">
        <v>2012</v>
      </c>
      <c r="K111">
        <v>2014</v>
      </c>
      <c r="L111" t="s">
        <v>2430</v>
      </c>
      <c r="M111">
        <v>2010</v>
      </c>
      <c r="N111">
        <v>2012</v>
      </c>
      <c r="O111" t="s">
        <v>2463</v>
      </c>
      <c r="P111">
        <v>2004</v>
      </c>
      <c r="Q111">
        <v>2010</v>
      </c>
    </row>
    <row r="112" spans="1:20" x14ac:dyDescent="0.35">
      <c r="A112">
        <v>113</v>
      </c>
      <c r="B112" t="s">
        <v>2468</v>
      </c>
      <c r="C112" t="s">
        <v>800</v>
      </c>
      <c r="D112" s="123">
        <v>2013</v>
      </c>
      <c r="E112" t="s">
        <v>293</v>
      </c>
      <c r="F112" t="s">
        <v>2469</v>
      </c>
      <c r="G112">
        <v>2002</v>
      </c>
      <c r="H112">
        <v>2013</v>
      </c>
      <c r="I112" t="s">
        <v>2341</v>
      </c>
      <c r="J112">
        <v>2000</v>
      </c>
      <c r="K112">
        <v>2002</v>
      </c>
      <c r="L112" t="s">
        <v>2470</v>
      </c>
      <c r="M112">
        <v>1997</v>
      </c>
      <c r="N112">
        <v>2000</v>
      </c>
    </row>
    <row r="113" spans="1:20" x14ac:dyDescent="0.35">
      <c r="A113">
        <v>114</v>
      </c>
      <c r="B113" t="s">
        <v>1060</v>
      </c>
      <c r="C113" t="s">
        <v>800</v>
      </c>
      <c r="D113" s="123">
        <v>2013</v>
      </c>
      <c r="E113" t="s">
        <v>293</v>
      </c>
      <c r="F113" t="s">
        <v>2469</v>
      </c>
      <c r="G113">
        <v>2002</v>
      </c>
      <c r="H113">
        <v>2013</v>
      </c>
    </row>
    <row r="114" spans="1:20" x14ac:dyDescent="0.35">
      <c r="A114">
        <v>115</v>
      </c>
      <c r="B114" t="s">
        <v>2471</v>
      </c>
      <c r="C114" t="s">
        <v>800</v>
      </c>
      <c r="D114" s="123">
        <v>2014</v>
      </c>
      <c r="E114" t="s">
        <v>293</v>
      </c>
      <c r="F114" t="s">
        <v>2472</v>
      </c>
      <c r="G114">
        <v>2010</v>
      </c>
      <c r="H114">
        <v>2014</v>
      </c>
      <c r="I114" t="s">
        <v>2473</v>
      </c>
      <c r="J114">
        <v>2006</v>
      </c>
      <c r="K114">
        <v>2010</v>
      </c>
      <c r="L114" t="s">
        <v>2293</v>
      </c>
      <c r="M114">
        <v>2004</v>
      </c>
      <c r="N114">
        <v>2006</v>
      </c>
    </row>
    <row r="115" spans="1:20" x14ac:dyDescent="0.35">
      <c r="A115">
        <v>116</v>
      </c>
      <c r="B115" t="s">
        <v>2474</v>
      </c>
      <c r="C115" t="s">
        <v>800</v>
      </c>
      <c r="D115" s="123">
        <v>2015</v>
      </c>
      <c r="E115" t="s">
        <v>293</v>
      </c>
      <c r="F115" t="s">
        <v>2475</v>
      </c>
      <c r="G115">
        <v>2014</v>
      </c>
      <c r="H115">
        <v>2015</v>
      </c>
      <c r="I115" t="s">
        <v>2476</v>
      </c>
      <c r="J115">
        <v>2008</v>
      </c>
      <c r="K115">
        <v>2014</v>
      </c>
    </row>
    <row r="116" spans="1:20" x14ac:dyDescent="0.35">
      <c r="A116">
        <v>117</v>
      </c>
      <c r="B116" t="s">
        <v>2477</v>
      </c>
      <c r="C116" t="s">
        <v>800</v>
      </c>
      <c r="D116" s="123">
        <v>2020</v>
      </c>
      <c r="E116" t="s">
        <v>293</v>
      </c>
      <c r="F116" t="s">
        <v>367</v>
      </c>
      <c r="G116">
        <v>2017</v>
      </c>
      <c r="H116">
        <v>2020</v>
      </c>
      <c r="I116" t="s">
        <v>2276</v>
      </c>
      <c r="J116">
        <v>2013</v>
      </c>
      <c r="K116">
        <v>2016</v>
      </c>
      <c r="L116" t="s">
        <v>2478</v>
      </c>
      <c r="M116">
        <v>2006</v>
      </c>
      <c r="N116">
        <v>2012</v>
      </c>
    </row>
    <row r="117" spans="1:20" x14ac:dyDescent="0.35">
      <c r="A117">
        <v>118</v>
      </c>
      <c r="B117" t="s">
        <v>1063</v>
      </c>
      <c r="C117" t="s">
        <v>450</v>
      </c>
      <c r="D117" s="123">
        <v>2014</v>
      </c>
      <c r="E117" t="s">
        <v>293</v>
      </c>
      <c r="F117" t="s">
        <v>2338</v>
      </c>
      <c r="G117">
        <v>2010</v>
      </c>
      <c r="H117">
        <v>2014</v>
      </c>
      <c r="I117" t="s">
        <v>2341</v>
      </c>
      <c r="J117">
        <v>2009</v>
      </c>
      <c r="K117">
        <v>2010</v>
      </c>
      <c r="L117" t="s">
        <v>2479</v>
      </c>
      <c r="M117">
        <v>2007</v>
      </c>
      <c r="N117">
        <v>2009</v>
      </c>
    </row>
    <row r="118" spans="1:20" x14ac:dyDescent="0.35">
      <c r="A118">
        <v>119</v>
      </c>
      <c r="B118" t="s">
        <v>1066</v>
      </c>
      <c r="C118" t="s">
        <v>450</v>
      </c>
      <c r="D118" s="123">
        <v>2017</v>
      </c>
      <c r="E118" t="s">
        <v>293</v>
      </c>
      <c r="F118" t="s">
        <v>2480</v>
      </c>
      <c r="G118">
        <v>2016</v>
      </c>
      <c r="H118">
        <v>2017</v>
      </c>
      <c r="I118" t="s">
        <v>2481</v>
      </c>
      <c r="J118">
        <v>2012</v>
      </c>
      <c r="K118">
        <v>2015</v>
      </c>
      <c r="L118" t="s">
        <v>2338</v>
      </c>
      <c r="M118">
        <v>2009</v>
      </c>
      <c r="N118">
        <v>2012</v>
      </c>
    </row>
    <row r="119" spans="1:20" x14ac:dyDescent="0.35">
      <c r="A119">
        <v>120</v>
      </c>
      <c r="B119" t="s">
        <v>2482</v>
      </c>
      <c r="C119" t="s">
        <v>450</v>
      </c>
      <c r="D119" s="123">
        <v>2020</v>
      </c>
      <c r="E119" t="s">
        <v>293</v>
      </c>
      <c r="F119" t="s">
        <v>2483</v>
      </c>
      <c r="G119">
        <v>2019</v>
      </c>
      <c r="H119">
        <v>2020</v>
      </c>
      <c r="I119" t="s">
        <v>2484</v>
      </c>
      <c r="J119">
        <v>2013</v>
      </c>
      <c r="K119">
        <v>2019</v>
      </c>
    </row>
    <row r="120" spans="1:20" x14ac:dyDescent="0.35">
      <c r="A120">
        <v>121</v>
      </c>
      <c r="B120" t="s">
        <v>1062</v>
      </c>
      <c r="C120" t="s">
        <v>450</v>
      </c>
      <c r="D120" s="123">
        <v>2014</v>
      </c>
      <c r="E120" t="s">
        <v>293</v>
      </c>
      <c r="F120" t="s">
        <v>2338</v>
      </c>
      <c r="G120">
        <v>2009</v>
      </c>
      <c r="H120">
        <v>2014</v>
      </c>
      <c r="I120" t="s">
        <v>2485</v>
      </c>
      <c r="J120">
        <v>2005</v>
      </c>
      <c r="K120">
        <v>2009</v>
      </c>
      <c r="L120" t="s">
        <v>2370</v>
      </c>
      <c r="M120">
        <v>1997</v>
      </c>
      <c r="N120">
        <v>2005</v>
      </c>
      <c r="O120" t="s">
        <v>2486</v>
      </c>
      <c r="P120">
        <v>1991</v>
      </c>
      <c r="Q120">
        <v>1997</v>
      </c>
      <c r="R120" t="s">
        <v>2487</v>
      </c>
      <c r="S120">
        <v>1989</v>
      </c>
      <c r="T120">
        <v>1991</v>
      </c>
    </row>
    <row r="121" spans="1:20" x14ac:dyDescent="0.35">
      <c r="A121">
        <v>122</v>
      </c>
      <c r="B121" t="s">
        <v>2488</v>
      </c>
      <c r="C121" t="s">
        <v>450</v>
      </c>
      <c r="D121" s="123">
        <v>2016</v>
      </c>
      <c r="E121" t="s">
        <v>293</v>
      </c>
      <c r="F121" t="s">
        <v>2338</v>
      </c>
      <c r="G121">
        <v>2014</v>
      </c>
      <c r="H121">
        <v>2015</v>
      </c>
      <c r="I121" t="s">
        <v>2269</v>
      </c>
      <c r="J121">
        <v>2013</v>
      </c>
      <c r="K121">
        <v>2014</v>
      </c>
    </row>
    <row r="122" spans="1:20" x14ac:dyDescent="0.35">
      <c r="A122">
        <v>123</v>
      </c>
      <c r="B122" t="s">
        <v>2489</v>
      </c>
      <c r="C122" t="s">
        <v>450</v>
      </c>
      <c r="D122" s="123">
        <v>2019</v>
      </c>
      <c r="E122" t="s">
        <v>293</v>
      </c>
      <c r="F122" t="s">
        <v>2269</v>
      </c>
      <c r="G122">
        <v>2018</v>
      </c>
      <c r="H122">
        <v>2019</v>
      </c>
      <c r="I122" t="s">
        <v>2276</v>
      </c>
      <c r="J122">
        <v>2008</v>
      </c>
      <c r="K122">
        <v>2018</v>
      </c>
    </row>
    <row r="123" spans="1:20" x14ac:dyDescent="0.35">
      <c r="A123">
        <v>124</v>
      </c>
      <c r="B123" t="s">
        <v>2490</v>
      </c>
      <c r="C123" t="s">
        <v>2491</v>
      </c>
      <c r="D123" s="123">
        <v>2012</v>
      </c>
      <c r="E123" t="s">
        <v>293</v>
      </c>
      <c r="F123" t="s">
        <v>2492</v>
      </c>
      <c r="G123">
        <v>2008</v>
      </c>
      <c r="H123">
        <v>2011</v>
      </c>
      <c r="I123" t="s">
        <v>2493</v>
      </c>
      <c r="J123">
        <v>2007</v>
      </c>
      <c r="K123">
        <v>2008</v>
      </c>
      <c r="L123" t="s">
        <v>2494</v>
      </c>
      <c r="M123">
        <v>2000</v>
      </c>
      <c r="N123">
        <v>2007</v>
      </c>
      <c r="O123" t="s">
        <v>2272</v>
      </c>
      <c r="P123">
        <v>1998</v>
      </c>
      <c r="Q123">
        <v>2000</v>
      </c>
      <c r="R123" t="s">
        <v>1431</v>
      </c>
      <c r="S123">
        <v>1996</v>
      </c>
      <c r="T123">
        <v>1998</v>
      </c>
    </row>
    <row r="124" spans="1:20" x14ac:dyDescent="0.35">
      <c r="A124">
        <v>125</v>
      </c>
      <c r="B124" t="s">
        <v>1070</v>
      </c>
      <c r="C124" t="s">
        <v>2491</v>
      </c>
      <c r="D124" s="123">
        <v>2012</v>
      </c>
      <c r="E124" t="s">
        <v>293</v>
      </c>
      <c r="F124" t="s">
        <v>2469</v>
      </c>
      <c r="G124">
        <v>2007</v>
      </c>
      <c r="H124">
        <v>2011</v>
      </c>
      <c r="I124" t="s">
        <v>2370</v>
      </c>
      <c r="J124">
        <v>2005</v>
      </c>
      <c r="K124">
        <v>2007</v>
      </c>
      <c r="L124" t="s">
        <v>2495</v>
      </c>
      <c r="M124">
        <v>2003</v>
      </c>
      <c r="N124">
        <v>2005</v>
      </c>
    </row>
    <row r="125" spans="1:20" x14ac:dyDescent="0.35">
      <c r="A125">
        <v>126</v>
      </c>
      <c r="B125" t="s">
        <v>1068</v>
      </c>
      <c r="C125" t="s">
        <v>2491</v>
      </c>
      <c r="D125" s="123">
        <v>2012</v>
      </c>
      <c r="E125" t="s">
        <v>293</v>
      </c>
      <c r="F125" t="s">
        <v>2496</v>
      </c>
      <c r="G125">
        <v>2010</v>
      </c>
      <c r="H125">
        <v>2012</v>
      </c>
      <c r="I125" t="s">
        <v>2497</v>
      </c>
      <c r="J125">
        <v>2010</v>
      </c>
      <c r="K125">
        <v>2011</v>
      </c>
      <c r="L125" t="s">
        <v>2498</v>
      </c>
      <c r="M125">
        <v>2008</v>
      </c>
      <c r="N125">
        <v>2009</v>
      </c>
    </row>
    <row r="126" spans="1:20" x14ac:dyDescent="0.35">
      <c r="A126">
        <v>127</v>
      </c>
      <c r="B126" t="s">
        <v>2499</v>
      </c>
      <c r="C126" t="s">
        <v>2491</v>
      </c>
      <c r="D126" s="123">
        <v>2015</v>
      </c>
      <c r="E126" t="s">
        <v>293</v>
      </c>
      <c r="F126" t="s">
        <v>2500</v>
      </c>
      <c r="G126">
        <v>2012</v>
      </c>
      <c r="H126">
        <v>2015</v>
      </c>
      <c r="I126" t="s">
        <v>2501</v>
      </c>
      <c r="J126">
        <v>2005</v>
      </c>
      <c r="K126">
        <v>2009</v>
      </c>
    </row>
    <row r="127" spans="1:20" x14ac:dyDescent="0.35">
      <c r="A127">
        <v>128</v>
      </c>
      <c r="B127" t="s">
        <v>2502</v>
      </c>
      <c r="C127" t="s">
        <v>2491</v>
      </c>
      <c r="D127" s="123">
        <v>2016</v>
      </c>
      <c r="E127" t="s">
        <v>293</v>
      </c>
      <c r="F127" t="s">
        <v>2503</v>
      </c>
      <c r="G127">
        <v>2015</v>
      </c>
      <c r="H127">
        <v>2016</v>
      </c>
      <c r="I127" t="s">
        <v>2504</v>
      </c>
      <c r="J127">
        <v>2012</v>
      </c>
      <c r="K127">
        <v>2015</v>
      </c>
    </row>
    <row r="128" spans="1:20" x14ac:dyDescent="0.35">
      <c r="A128">
        <v>129</v>
      </c>
      <c r="B128" t="s">
        <v>1073</v>
      </c>
      <c r="C128" t="s">
        <v>461</v>
      </c>
      <c r="D128" s="123">
        <v>2004</v>
      </c>
      <c r="E128" t="s">
        <v>293</v>
      </c>
    </row>
    <row r="129" spans="1:20" x14ac:dyDescent="0.35">
      <c r="A129">
        <v>130</v>
      </c>
      <c r="B129" t="s">
        <v>2505</v>
      </c>
      <c r="C129" t="s">
        <v>463</v>
      </c>
      <c r="D129" s="123">
        <v>2003</v>
      </c>
      <c r="E129" t="s">
        <v>293</v>
      </c>
      <c r="F129" t="s">
        <v>2506</v>
      </c>
      <c r="G129">
        <v>2002</v>
      </c>
      <c r="H129">
        <v>1999</v>
      </c>
      <c r="I129" t="s">
        <v>2507</v>
      </c>
      <c r="J129">
        <v>1993</v>
      </c>
      <c r="K129">
        <v>1998</v>
      </c>
      <c r="L129" t="s">
        <v>2506</v>
      </c>
      <c r="M129">
        <v>1991</v>
      </c>
      <c r="N129">
        <v>1992</v>
      </c>
      <c r="O129" t="s">
        <v>2508</v>
      </c>
      <c r="P129">
        <v>1989</v>
      </c>
      <c r="Q129">
        <v>1991</v>
      </c>
      <c r="R129" t="s">
        <v>2509</v>
      </c>
      <c r="S129">
        <v>1988</v>
      </c>
      <c r="T129">
        <v>1989</v>
      </c>
    </row>
    <row r="130" spans="1:20" x14ac:dyDescent="0.35">
      <c r="A130">
        <v>131</v>
      </c>
      <c r="B130" t="s">
        <v>2510</v>
      </c>
      <c r="C130" t="s">
        <v>463</v>
      </c>
      <c r="D130" s="123">
        <v>2003</v>
      </c>
      <c r="E130" t="s">
        <v>293</v>
      </c>
      <c r="F130" t="s">
        <v>2258</v>
      </c>
      <c r="G130">
        <v>2002</v>
      </c>
      <c r="H130">
        <v>2003</v>
      </c>
    </row>
    <row r="131" spans="1:20" x14ac:dyDescent="0.35">
      <c r="A131">
        <v>132</v>
      </c>
      <c r="B131" t="s">
        <v>2511</v>
      </c>
      <c r="C131" t="s">
        <v>463</v>
      </c>
      <c r="D131" s="123">
        <v>2019</v>
      </c>
      <c r="E131" t="s">
        <v>293</v>
      </c>
      <c r="F131" t="s">
        <v>2512</v>
      </c>
      <c r="G131">
        <v>2018</v>
      </c>
      <c r="H131">
        <v>2019</v>
      </c>
      <c r="I131" t="s">
        <v>367</v>
      </c>
      <c r="J131">
        <v>2010</v>
      </c>
      <c r="K131">
        <v>2018</v>
      </c>
      <c r="L131" t="s">
        <v>580</v>
      </c>
      <c r="M131">
        <v>2007</v>
      </c>
      <c r="N131">
        <v>2010</v>
      </c>
    </row>
    <row r="132" spans="1:20" x14ac:dyDescent="0.35">
      <c r="A132">
        <v>133</v>
      </c>
      <c r="B132" t="s">
        <v>2513</v>
      </c>
      <c r="C132" t="s">
        <v>463</v>
      </c>
      <c r="D132" s="123">
        <v>2019</v>
      </c>
      <c r="E132" t="s">
        <v>293</v>
      </c>
      <c r="F132" t="s">
        <v>507</v>
      </c>
      <c r="G132">
        <v>2015</v>
      </c>
      <c r="H132">
        <v>2019</v>
      </c>
      <c r="I132" t="s">
        <v>695</v>
      </c>
      <c r="J132">
        <v>2014</v>
      </c>
      <c r="K132">
        <v>2015</v>
      </c>
      <c r="L132" t="s">
        <v>367</v>
      </c>
      <c r="M132">
        <v>2011</v>
      </c>
      <c r="N132">
        <v>2014</v>
      </c>
    </row>
    <row r="133" spans="1:20" x14ac:dyDescent="0.35">
      <c r="A133">
        <v>134</v>
      </c>
      <c r="B133" t="s">
        <v>2514</v>
      </c>
      <c r="C133" t="s">
        <v>463</v>
      </c>
      <c r="D133" s="123">
        <v>2016</v>
      </c>
      <c r="E133" t="s">
        <v>293</v>
      </c>
      <c r="F133" t="s">
        <v>2515</v>
      </c>
      <c r="G133">
        <v>2015</v>
      </c>
      <c r="H133">
        <v>2015</v>
      </c>
      <c r="I133" t="s">
        <v>463</v>
      </c>
      <c r="J133">
        <v>2013</v>
      </c>
      <c r="K133">
        <v>2015</v>
      </c>
      <c r="L133" t="s">
        <v>2516</v>
      </c>
      <c r="M133">
        <v>2012</v>
      </c>
      <c r="N133">
        <v>2013</v>
      </c>
      <c r="O133" t="s">
        <v>1178</v>
      </c>
      <c r="P133">
        <v>2009</v>
      </c>
      <c r="Q133">
        <v>2012</v>
      </c>
    </row>
    <row r="134" spans="1:20" x14ac:dyDescent="0.35">
      <c r="A134">
        <v>135</v>
      </c>
      <c r="B134" t="s">
        <v>2517</v>
      </c>
      <c r="C134" t="s">
        <v>2518</v>
      </c>
      <c r="D134" s="123">
        <v>2010</v>
      </c>
      <c r="E134" t="s">
        <v>293</v>
      </c>
      <c r="F134" t="s">
        <v>2519</v>
      </c>
      <c r="G134">
        <v>2007</v>
      </c>
      <c r="H134">
        <v>2009</v>
      </c>
      <c r="I134" t="s">
        <v>2520</v>
      </c>
      <c r="J134">
        <v>1999</v>
      </c>
      <c r="K134">
        <v>2006</v>
      </c>
      <c r="L134" t="s">
        <v>2521</v>
      </c>
      <c r="M134">
        <v>1997</v>
      </c>
      <c r="N134">
        <v>1998</v>
      </c>
      <c r="O134" t="s">
        <v>2520</v>
      </c>
      <c r="P134">
        <v>1994</v>
      </c>
      <c r="Q134">
        <v>1997</v>
      </c>
    </row>
    <row r="135" spans="1:20" x14ac:dyDescent="0.35">
      <c r="A135">
        <v>136</v>
      </c>
      <c r="B135" t="s">
        <v>1083</v>
      </c>
      <c r="C135" t="s">
        <v>2518</v>
      </c>
      <c r="D135" s="123">
        <v>2010</v>
      </c>
      <c r="E135" t="s">
        <v>293</v>
      </c>
      <c r="F135" t="s">
        <v>2319</v>
      </c>
      <c r="G135">
        <v>2007</v>
      </c>
      <c r="H135">
        <v>2009</v>
      </c>
      <c r="I135" t="s">
        <v>2519</v>
      </c>
      <c r="J135">
        <v>2004</v>
      </c>
      <c r="K135">
        <v>2007</v>
      </c>
      <c r="L135" t="s">
        <v>2276</v>
      </c>
      <c r="M135">
        <v>1998</v>
      </c>
      <c r="N135">
        <v>2004</v>
      </c>
      <c r="O135" t="s">
        <v>2522</v>
      </c>
      <c r="P135">
        <v>1994</v>
      </c>
      <c r="Q135">
        <v>1998</v>
      </c>
    </row>
    <row r="136" spans="1:20" x14ac:dyDescent="0.35">
      <c r="A136">
        <v>137</v>
      </c>
      <c r="B136" t="s">
        <v>2523</v>
      </c>
      <c r="C136" t="s">
        <v>2518</v>
      </c>
      <c r="D136" s="123">
        <v>2011</v>
      </c>
      <c r="E136" t="s">
        <v>293</v>
      </c>
      <c r="F136" t="s">
        <v>2371</v>
      </c>
      <c r="G136">
        <v>2007</v>
      </c>
      <c r="H136">
        <v>2010</v>
      </c>
      <c r="I136" t="s">
        <v>2430</v>
      </c>
      <c r="J136">
        <v>1993</v>
      </c>
      <c r="K136">
        <v>2007</v>
      </c>
    </row>
    <row r="137" spans="1:20" x14ac:dyDescent="0.35">
      <c r="A137">
        <v>138</v>
      </c>
      <c r="B137" t="s">
        <v>2524</v>
      </c>
      <c r="C137" t="s">
        <v>480</v>
      </c>
      <c r="D137" s="123">
        <v>2010</v>
      </c>
      <c r="E137" t="s">
        <v>293</v>
      </c>
      <c r="F137" t="s">
        <v>2525</v>
      </c>
      <c r="G137">
        <v>2008</v>
      </c>
      <c r="H137">
        <v>2010</v>
      </c>
    </row>
    <row r="138" spans="1:20" x14ac:dyDescent="0.35">
      <c r="A138">
        <v>139</v>
      </c>
      <c r="B138" t="s">
        <v>2526</v>
      </c>
      <c r="C138" t="s">
        <v>480</v>
      </c>
      <c r="D138" s="123">
        <v>2017</v>
      </c>
      <c r="E138" t="s">
        <v>293</v>
      </c>
      <c r="F138" t="s">
        <v>2527</v>
      </c>
      <c r="G138">
        <v>2013</v>
      </c>
      <c r="H138">
        <v>2017</v>
      </c>
    </row>
    <row r="139" spans="1:20" x14ac:dyDescent="0.35">
      <c r="A139">
        <v>140</v>
      </c>
      <c r="B139" t="s">
        <v>2528</v>
      </c>
      <c r="C139" t="s">
        <v>480</v>
      </c>
      <c r="D139" s="123">
        <v>2003</v>
      </c>
      <c r="E139" t="s">
        <v>293</v>
      </c>
      <c r="F139" t="s">
        <v>2529</v>
      </c>
      <c r="G139">
        <v>2001</v>
      </c>
      <c r="H139">
        <v>2003</v>
      </c>
      <c r="I139" t="s">
        <v>2530</v>
      </c>
      <c r="J139">
        <v>2000</v>
      </c>
      <c r="K139">
        <v>2001</v>
      </c>
      <c r="L139" t="s">
        <v>2531</v>
      </c>
      <c r="M139">
        <v>1995</v>
      </c>
      <c r="N139">
        <v>2000</v>
      </c>
      <c r="O139" t="s">
        <v>2532</v>
      </c>
      <c r="P139">
        <v>1978</v>
      </c>
      <c r="Q139">
        <v>1995</v>
      </c>
    </row>
    <row r="140" spans="1:20" x14ac:dyDescent="0.35">
      <c r="A140">
        <v>141</v>
      </c>
      <c r="B140" t="s">
        <v>2533</v>
      </c>
      <c r="C140" t="s">
        <v>480</v>
      </c>
      <c r="D140" s="123">
        <v>2016</v>
      </c>
      <c r="E140" t="s">
        <v>293</v>
      </c>
      <c r="F140" t="s">
        <v>2534</v>
      </c>
      <c r="G140">
        <v>2011</v>
      </c>
      <c r="H140">
        <v>2016</v>
      </c>
      <c r="I140" t="s">
        <v>480</v>
      </c>
      <c r="J140">
        <v>2008</v>
      </c>
      <c r="K140">
        <v>2011</v>
      </c>
    </row>
    <row r="141" spans="1:20" x14ac:dyDescent="0.35">
      <c r="A141">
        <v>142</v>
      </c>
      <c r="B141" t="s">
        <v>2535</v>
      </c>
      <c r="C141" t="s">
        <v>480</v>
      </c>
      <c r="D141" s="123">
        <v>2019</v>
      </c>
      <c r="E141" t="s">
        <v>293</v>
      </c>
      <c r="F141" t="s">
        <v>2536</v>
      </c>
      <c r="G141">
        <v>2016</v>
      </c>
      <c r="H141">
        <v>2019</v>
      </c>
      <c r="I141" t="s">
        <v>480</v>
      </c>
      <c r="J141">
        <v>2011</v>
      </c>
      <c r="K141">
        <v>2015</v>
      </c>
    </row>
    <row r="142" spans="1:20" x14ac:dyDescent="0.35">
      <c r="A142">
        <v>143</v>
      </c>
      <c r="B142" t="s">
        <v>2537</v>
      </c>
      <c r="C142" t="s">
        <v>480</v>
      </c>
      <c r="D142" s="123">
        <v>2010</v>
      </c>
      <c r="E142" t="s">
        <v>293</v>
      </c>
      <c r="F142" t="s">
        <v>2407</v>
      </c>
      <c r="G142">
        <v>2007</v>
      </c>
      <c r="H142">
        <v>2010</v>
      </c>
      <c r="I142" t="s">
        <v>2392</v>
      </c>
      <c r="J142">
        <v>2005</v>
      </c>
      <c r="K142">
        <v>2007</v>
      </c>
    </row>
    <row r="143" spans="1:20" x14ac:dyDescent="0.35">
      <c r="A143">
        <v>144</v>
      </c>
      <c r="B143" t="s">
        <v>2538</v>
      </c>
      <c r="C143" t="s">
        <v>480</v>
      </c>
      <c r="D143" s="123">
        <v>2011</v>
      </c>
      <c r="E143" t="s">
        <v>293</v>
      </c>
      <c r="F143" t="s">
        <v>2539</v>
      </c>
      <c r="G143">
        <v>2003</v>
      </c>
      <c r="H143">
        <v>2011</v>
      </c>
    </row>
    <row r="144" spans="1:20" x14ac:dyDescent="0.35">
      <c r="A144">
        <v>145</v>
      </c>
      <c r="B144" t="s">
        <v>2540</v>
      </c>
      <c r="C144" t="s">
        <v>480</v>
      </c>
      <c r="D144" s="123">
        <v>2019</v>
      </c>
      <c r="E144" t="s">
        <v>293</v>
      </c>
      <c r="F144" t="s">
        <v>2541</v>
      </c>
      <c r="G144">
        <v>2013</v>
      </c>
      <c r="H144">
        <v>2019</v>
      </c>
      <c r="I144" t="s">
        <v>2233</v>
      </c>
      <c r="J144">
        <v>2010</v>
      </c>
      <c r="K144">
        <v>2013</v>
      </c>
      <c r="L144" t="s">
        <v>2407</v>
      </c>
      <c r="M144">
        <v>2009</v>
      </c>
      <c r="N144">
        <v>2010</v>
      </c>
      <c r="O144" t="s">
        <v>2256</v>
      </c>
      <c r="P144">
        <v>2008</v>
      </c>
      <c r="Q144">
        <v>2009</v>
      </c>
    </row>
    <row r="145" spans="1:20" x14ac:dyDescent="0.35">
      <c r="A145">
        <v>146</v>
      </c>
      <c r="B145" t="s">
        <v>2542</v>
      </c>
      <c r="C145" t="s">
        <v>480</v>
      </c>
      <c r="D145" s="123">
        <v>2017</v>
      </c>
      <c r="E145" t="s">
        <v>293</v>
      </c>
      <c r="F145" t="s">
        <v>2525</v>
      </c>
      <c r="G145">
        <v>2015</v>
      </c>
      <c r="H145">
        <v>2017</v>
      </c>
    </row>
    <row r="146" spans="1:20" x14ac:dyDescent="0.35">
      <c r="A146">
        <v>147</v>
      </c>
      <c r="B146" t="s">
        <v>2543</v>
      </c>
      <c r="C146" t="s">
        <v>480</v>
      </c>
      <c r="D146" s="123">
        <v>2007</v>
      </c>
      <c r="E146" t="s">
        <v>293</v>
      </c>
      <c r="F146" t="s">
        <v>2544</v>
      </c>
      <c r="G146">
        <v>2003</v>
      </c>
      <c r="H146">
        <v>2007</v>
      </c>
    </row>
    <row r="147" spans="1:20" x14ac:dyDescent="0.35">
      <c r="A147">
        <v>148</v>
      </c>
      <c r="B147" t="s">
        <v>2545</v>
      </c>
      <c r="C147" t="s">
        <v>480</v>
      </c>
      <c r="D147" s="123">
        <v>2008</v>
      </c>
      <c r="E147" t="s">
        <v>293</v>
      </c>
      <c r="F147" t="s">
        <v>2546</v>
      </c>
      <c r="G147">
        <v>2003</v>
      </c>
      <c r="H147">
        <v>2008</v>
      </c>
    </row>
    <row r="148" spans="1:20" x14ac:dyDescent="0.35">
      <c r="A148">
        <v>149</v>
      </c>
      <c r="B148" t="s">
        <v>1090</v>
      </c>
      <c r="C148" t="s">
        <v>486</v>
      </c>
      <c r="D148" s="123">
        <v>2012</v>
      </c>
      <c r="E148" t="s">
        <v>293</v>
      </c>
      <c r="F148" t="s">
        <v>2547</v>
      </c>
      <c r="G148">
        <v>2008</v>
      </c>
      <c r="H148">
        <v>2011</v>
      </c>
      <c r="I148" t="s">
        <v>2548</v>
      </c>
      <c r="J148">
        <v>2005</v>
      </c>
      <c r="K148">
        <v>2008</v>
      </c>
      <c r="L148" t="s">
        <v>2506</v>
      </c>
      <c r="M148">
        <v>2003</v>
      </c>
      <c r="N148">
        <v>2005</v>
      </c>
    </row>
    <row r="149" spans="1:20" x14ac:dyDescent="0.35">
      <c r="A149">
        <v>150</v>
      </c>
      <c r="B149" t="s">
        <v>1091</v>
      </c>
      <c r="C149" t="s">
        <v>486</v>
      </c>
      <c r="D149" s="123">
        <v>2012</v>
      </c>
      <c r="E149" t="s">
        <v>293</v>
      </c>
      <c r="F149" t="s">
        <v>2547</v>
      </c>
      <c r="G149">
        <v>2004</v>
      </c>
      <c r="H149">
        <v>2012</v>
      </c>
      <c r="I149" t="s">
        <v>2549</v>
      </c>
      <c r="J149">
        <v>2001</v>
      </c>
      <c r="K149">
        <v>2001</v>
      </c>
      <c r="L149" t="s">
        <v>2550</v>
      </c>
      <c r="M149">
        <v>1999</v>
      </c>
      <c r="N149">
        <v>2000</v>
      </c>
      <c r="O149" t="s">
        <v>2551</v>
      </c>
      <c r="P149">
        <v>1999</v>
      </c>
      <c r="Q149">
        <v>1999</v>
      </c>
      <c r="R149" t="s">
        <v>2552</v>
      </c>
      <c r="S149">
        <v>1998</v>
      </c>
      <c r="T149">
        <v>1999</v>
      </c>
    </row>
    <row r="150" spans="1:20" x14ac:dyDescent="0.35">
      <c r="A150">
        <v>151</v>
      </c>
      <c r="B150" t="s">
        <v>1094</v>
      </c>
      <c r="C150" t="s">
        <v>470</v>
      </c>
      <c r="D150" s="123">
        <v>2004</v>
      </c>
      <c r="E150" t="s">
        <v>293</v>
      </c>
      <c r="F150" t="s">
        <v>2553</v>
      </c>
      <c r="G150">
        <v>2002</v>
      </c>
      <c r="H150">
        <v>2004</v>
      </c>
    </row>
    <row r="151" spans="1:20" x14ac:dyDescent="0.35">
      <c r="A151">
        <v>152</v>
      </c>
      <c r="B151" t="s">
        <v>1095</v>
      </c>
      <c r="C151" t="s">
        <v>470</v>
      </c>
      <c r="D151" s="123">
        <v>2002</v>
      </c>
      <c r="E151" t="s">
        <v>293</v>
      </c>
    </row>
    <row r="152" spans="1:20" x14ac:dyDescent="0.35">
      <c r="A152">
        <v>153</v>
      </c>
      <c r="B152" t="s">
        <v>2554</v>
      </c>
      <c r="C152" t="s">
        <v>470</v>
      </c>
      <c r="D152" s="123">
        <v>2010</v>
      </c>
      <c r="E152" t="s">
        <v>293</v>
      </c>
      <c r="F152" t="s">
        <v>2555</v>
      </c>
      <c r="G152">
        <v>2008</v>
      </c>
      <c r="H152">
        <v>2010</v>
      </c>
      <c r="I152" t="s">
        <v>2556</v>
      </c>
      <c r="J152">
        <v>2004</v>
      </c>
      <c r="K152">
        <v>2007</v>
      </c>
    </row>
    <row r="153" spans="1:20" x14ac:dyDescent="0.35">
      <c r="A153">
        <v>154</v>
      </c>
      <c r="B153" t="s">
        <v>2557</v>
      </c>
      <c r="C153" t="s">
        <v>470</v>
      </c>
      <c r="D153" s="123">
        <v>2014</v>
      </c>
      <c r="E153" t="s">
        <v>293</v>
      </c>
    </row>
    <row r="154" spans="1:20" x14ac:dyDescent="0.35">
      <c r="A154">
        <v>155</v>
      </c>
      <c r="B154" t="s">
        <v>2558</v>
      </c>
      <c r="C154" t="s">
        <v>470</v>
      </c>
      <c r="D154" s="123">
        <v>2013</v>
      </c>
      <c r="E154" t="s">
        <v>293</v>
      </c>
    </row>
    <row r="155" spans="1:20" x14ac:dyDescent="0.35">
      <c r="A155">
        <v>156</v>
      </c>
      <c r="B155" t="s">
        <v>1098</v>
      </c>
      <c r="C155" t="s">
        <v>2559</v>
      </c>
      <c r="D155" s="123">
        <v>2017</v>
      </c>
      <c r="E155" t="s">
        <v>293</v>
      </c>
      <c r="F155" t="s">
        <v>2560</v>
      </c>
      <c r="G155">
        <v>2015</v>
      </c>
      <c r="H155">
        <v>2016</v>
      </c>
      <c r="I155" t="s">
        <v>2391</v>
      </c>
      <c r="J155">
        <v>2011</v>
      </c>
      <c r="K155">
        <v>2014</v>
      </c>
      <c r="L155" t="s">
        <v>2561</v>
      </c>
      <c r="M155">
        <v>2010</v>
      </c>
      <c r="N155">
        <v>2011</v>
      </c>
    </row>
    <row r="156" spans="1:20" x14ac:dyDescent="0.35">
      <c r="A156">
        <v>157</v>
      </c>
      <c r="B156" t="s">
        <v>1099</v>
      </c>
      <c r="C156" t="s">
        <v>2559</v>
      </c>
      <c r="D156" s="123">
        <v>2017</v>
      </c>
      <c r="E156" t="s">
        <v>293</v>
      </c>
      <c r="F156" t="s">
        <v>2560</v>
      </c>
      <c r="G156">
        <v>2015</v>
      </c>
      <c r="H156">
        <v>2016</v>
      </c>
      <c r="I156" t="s">
        <v>2562</v>
      </c>
      <c r="J156">
        <v>2013</v>
      </c>
      <c r="K156">
        <v>2014</v>
      </c>
    </row>
    <row r="157" spans="1:20" x14ac:dyDescent="0.35">
      <c r="A157">
        <v>158</v>
      </c>
      <c r="B157" t="s">
        <v>2563</v>
      </c>
      <c r="C157" t="s">
        <v>2319</v>
      </c>
      <c r="D157" s="123">
        <v>2014</v>
      </c>
      <c r="E157" t="s">
        <v>293</v>
      </c>
      <c r="F157" t="s">
        <v>2362</v>
      </c>
      <c r="G157">
        <v>2007</v>
      </c>
      <c r="H157">
        <v>2014</v>
      </c>
      <c r="I157" t="s">
        <v>2564</v>
      </c>
      <c r="J157">
        <v>2003</v>
      </c>
      <c r="K157">
        <v>2007</v>
      </c>
    </row>
    <row r="158" spans="1:20" x14ac:dyDescent="0.35">
      <c r="A158">
        <v>159</v>
      </c>
      <c r="B158" t="s">
        <v>1104</v>
      </c>
      <c r="C158" t="s">
        <v>2319</v>
      </c>
      <c r="D158" s="123">
        <v>1998</v>
      </c>
      <c r="E158" t="s">
        <v>293</v>
      </c>
      <c r="F158" t="s">
        <v>2362</v>
      </c>
      <c r="G158">
        <v>1983</v>
      </c>
      <c r="H158">
        <v>1998</v>
      </c>
      <c r="I158" t="s">
        <v>2392</v>
      </c>
      <c r="J158">
        <v>1973</v>
      </c>
      <c r="K158">
        <v>1982</v>
      </c>
    </row>
    <row r="159" spans="1:20" x14ac:dyDescent="0.35">
      <c r="A159">
        <v>160</v>
      </c>
      <c r="B159" t="s">
        <v>1106</v>
      </c>
      <c r="C159" t="s">
        <v>2319</v>
      </c>
      <c r="D159" s="123">
        <v>1998</v>
      </c>
      <c r="E159" t="s">
        <v>293</v>
      </c>
      <c r="F159" t="s">
        <v>2362</v>
      </c>
      <c r="G159">
        <v>1991</v>
      </c>
      <c r="H159">
        <v>1997</v>
      </c>
    </row>
    <row r="160" spans="1:20" x14ac:dyDescent="0.35">
      <c r="A160">
        <v>161</v>
      </c>
      <c r="B160" t="s">
        <v>1108</v>
      </c>
      <c r="C160" t="s">
        <v>2319</v>
      </c>
      <c r="D160" s="123">
        <v>2001</v>
      </c>
      <c r="E160" t="s">
        <v>293</v>
      </c>
      <c r="F160" t="s">
        <v>2565</v>
      </c>
      <c r="G160">
        <v>1998</v>
      </c>
      <c r="H160">
        <v>2001</v>
      </c>
      <c r="I160" t="s">
        <v>2566</v>
      </c>
      <c r="J160">
        <v>1997</v>
      </c>
      <c r="K160">
        <v>1998</v>
      </c>
      <c r="L160" t="s">
        <v>2567</v>
      </c>
      <c r="M160">
        <v>1990</v>
      </c>
      <c r="N160">
        <v>1997</v>
      </c>
    </row>
    <row r="161" spans="1:20" x14ac:dyDescent="0.35">
      <c r="A161">
        <v>162</v>
      </c>
      <c r="B161" t="s">
        <v>2568</v>
      </c>
      <c r="C161" t="s">
        <v>2319</v>
      </c>
      <c r="D161" s="123">
        <v>2011</v>
      </c>
      <c r="E161" t="s">
        <v>293</v>
      </c>
      <c r="F161" t="s">
        <v>804</v>
      </c>
      <c r="G161">
        <v>2010</v>
      </c>
      <c r="H161">
        <v>2011</v>
      </c>
      <c r="I161" t="s">
        <v>2255</v>
      </c>
      <c r="J161">
        <v>2005</v>
      </c>
      <c r="K161">
        <v>2010</v>
      </c>
      <c r="L161" t="s">
        <v>2569</v>
      </c>
      <c r="M161">
        <v>2000</v>
      </c>
      <c r="N161">
        <v>2005</v>
      </c>
    </row>
    <row r="162" spans="1:20" x14ac:dyDescent="0.35">
      <c r="A162">
        <v>163</v>
      </c>
      <c r="B162" t="s">
        <v>2570</v>
      </c>
      <c r="C162" t="s">
        <v>2319</v>
      </c>
      <c r="D162" s="123">
        <v>2017</v>
      </c>
      <c r="E162" t="s">
        <v>293</v>
      </c>
      <c r="F162" t="s">
        <v>2571</v>
      </c>
      <c r="G162">
        <v>2013</v>
      </c>
      <c r="H162">
        <v>2015</v>
      </c>
      <c r="I162" t="s">
        <v>2572</v>
      </c>
      <c r="J162">
        <v>2010</v>
      </c>
      <c r="K162">
        <v>2012</v>
      </c>
      <c r="L162" t="s">
        <v>796</v>
      </c>
      <c r="M162">
        <v>2004</v>
      </c>
      <c r="N162">
        <v>2010</v>
      </c>
      <c r="O162" t="s">
        <v>2573</v>
      </c>
      <c r="P162">
        <v>2001</v>
      </c>
      <c r="Q162">
        <v>2004</v>
      </c>
      <c r="R162" t="s">
        <v>796</v>
      </c>
      <c r="S162">
        <v>1998</v>
      </c>
      <c r="T162">
        <v>2000</v>
      </c>
    </row>
    <row r="163" spans="1:20" x14ac:dyDescent="0.35">
      <c r="A163">
        <v>164</v>
      </c>
      <c r="B163" t="s">
        <v>1107</v>
      </c>
      <c r="C163" t="s">
        <v>2319</v>
      </c>
      <c r="D163" s="123">
        <v>2008</v>
      </c>
      <c r="E163" t="s">
        <v>293</v>
      </c>
      <c r="F163" t="s">
        <v>2362</v>
      </c>
      <c r="G163">
        <v>2004</v>
      </c>
      <c r="H163">
        <v>2008</v>
      </c>
      <c r="I163" t="s">
        <v>2276</v>
      </c>
      <c r="J163">
        <v>2001</v>
      </c>
      <c r="K163">
        <v>2004</v>
      </c>
    </row>
    <row r="164" spans="1:20" x14ac:dyDescent="0.35">
      <c r="A164">
        <v>165</v>
      </c>
      <c r="B164" t="s">
        <v>1112</v>
      </c>
      <c r="C164" t="s">
        <v>802</v>
      </c>
      <c r="D164" s="123">
        <v>2013</v>
      </c>
      <c r="E164" t="s">
        <v>293</v>
      </c>
      <c r="F164" t="s">
        <v>2574</v>
      </c>
      <c r="G164">
        <v>2011</v>
      </c>
      <c r="H164">
        <v>2013</v>
      </c>
      <c r="I164" t="s">
        <v>2575</v>
      </c>
      <c r="J164">
        <v>2011</v>
      </c>
      <c r="K164">
        <v>2008</v>
      </c>
    </row>
    <row r="165" spans="1:20" x14ac:dyDescent="0.35">
      <c r="A165">
        <v>166</v>
      </c>
      <c r="B165" t="s">
        <v>1110</v>
      </c>
      <c r="C165" t="s">
        <v>2576</v>
      </c>
      <c r="D165" s="123">
        <v>2007</v>
      </c>
      <c r="E165" t="s">
        <v>293</v>
      </c>
      <c r="F165" t="s">
        <v>2577</v>
      </c>
      <c r="G165">
        <v>1996</v>
      </c>
      <c r="H165">
        <v>2007</v>
      </c>
    </row>
    <row r="166" spans="1:20" x14ac:dyDescent="0.35">
      <c r="A166">
        <v>167</v>
      </c>
      <c r="B166" t="s">
        <v>1114</v>
      </c>
      <c r="C166" t="s">
        <v>505</v>
      </c>
      <c r="D166" s="123">
        <v>2018</v>
      </c>
      <c r="E166" t="s">
        <v>293</v>
      </c>
      <c r="F166" t="s">
        <v>2578</v>
      </c>
      <c r="G166">
        <v>2008</v>
      </c>
      <c r="H166">
        <v>2018</v>
      </c>
      <c r="I166" t="s">
        <v>2579</v>
      </c>
      <c r="J166">
        <v>2000</v>
      </c>
      <c r="K166">
        <v>2008</v>
      </c>
      <c r="L166" t="s">
        <v>2580</v>
      </c>
      <c r="M166">
        <v>1997</v>
      </c>
      <c r="N166">
        <v>2000</v>
      </c>
    </row>
    <row r="167" spans="1:20" x14ac:dyDescent="0.35">
      <c r="A167">
        <v>168</v>
      </c>
      <c r="B167" t="s">
        <v>1114</v>
      </c>
      <c r="C167" t="s">
        <v>2240</v>
      </c>
      <c r="D167" s="123">
        <v>2008</v>
      </c>
      <c r="E167" t="s">
        <v>293</v>
      </c>
      <c r="F167" t="s">
        <v>2248</v>
      </c>
      <c r="G167">
        <v>2000</v>
      </c>
      <c r="H167">
        <v>2008</v>
      </c>
      <c r="I167" t="s">
        <v>2581</v>
      </c>
      <c r="J167">
        <v>1997</v>
      </c>
      <c r="K167">
        <v>2000</v>
      </c>
    </row>
    <row r="168" spans="1:20" x14ac:dyDescent="0.35">
      <c r="A168">
        <v>169</v>
      </c>
      <c r="B168" t="s">
        <v>1119</v>
      </c>
      <c r="C168" t="s">
        <v>507</v>
      </c>
      <c r="D168" s="123">
        <v>2009</v>
      </c>
      <c r="E168" t="s">
        <v>293</v>
      </c>
      <c r="F168" t="s">
        <v>2258</v>
      </c>
      <c r="G168">
        <v>1994</v>
      </c>
      <c r="H168">
        <v>2009</v>
      </c>
    </row>
    <row r="169" spans="1:20" x14ac:dyDescent="0.35">
      <c r="A169">
        <v>170</v>
      </c>
      <c r="B169" t="s">
        <v>2582</v>
      </c>
      <c r="C169" t="s">
        <v>507</v>
      </c>
      <c r="D169" s="123">
        <v>2017</v>
      </c>
      <c r="E169" t="s">
        <v>293</v>
      </c>
      <c r="F169" t="s">
        <v>2583</v>
      </c>
      <c r="G169">
        <v>2014</v>
      </c>
      <c r="H169">
        <v>2016</v>
      </c>
      <c r="I169" t="s">
        <v>367</v>
      </c>
      <c r="J169">
        <v>2009</v>
      </c>
      <c r="K169">
        <v>2014</v>
      </c>
      <c r="L169" t="s">
        <v>2584</v>
      </c>
      <c r="M169">
        <v>1998</v>
      </c>
      <c r="N169">
        <v>2008</v>
      </c>
    </row>
    <row r="170" spans="1:20" x14ac:dyDescent="0.35">
      <c r="A170">
        <v>171</v>
      </c>
      <c r="B170" t="s">
        <v>1122</v>
      </c>
      <c r="C170" t="s">
        <v>507</v>
      </c>
      <c r="D170" s="123">
        <v>2011</v>
      </c>
      <c r="E170" t="s">
        <v>293</v>
      </c>
      <c r="F170" t="s">
        <v>2585</v>
      </c>
      <c r="G170">
        <v>2008</v>
      </c>
      <c r="H170">
        <v>2011</v>
      </c>
      <c r="I170" t="s">
        <v>2258</v>
      </c>
      <c r="J170">
        <v>1996</v>
      </c>
      <c r="K170">
        <v>2008</v>
      </c>
    </row>
    <row r="171" spans="1:20" x14ac:dyDescent="0.35">
      <c r="A171">
        <v>172</v>
      </c>
      <c r="B171" t="s">
        <v>2586</v>
      </c>
      <c r="C171" t="s">
        <v>507</v>
      </c>
      <c r="D171" s="123">
        <v>2015</v>
      </c>
      <c r="E171" t="s">
        <v>293</v>
      </c>
      <c r="F171" t="s">
        <v>2587</v>
      </c>
      <c r="G171">
        <v>2013</v>
      </c>
      <c r="H171">
        <v>2015</v>
      </c>
      <c r="I171" t="s">
        <v>2227</v>
      </c>
      <c r="J171">
        <v>2005</v>
      </c>
      <c r="K171">
        <v>2013</v>
      </c>
    </row>
    <row r="172" spans="1:20" x14ac:dyDescent="0.35">
      <c r="A172">
        <v>173</v>
      </c>
      <c r="B172" t="s">
        <v>2588</v>
      </c>
      <c r="C172" t="s">
        <v>507</v>
      </c>
      <c r="D172" s="123">
        <v>2016</v>
      </c>
      <c r="E172" t="s">
        <v>293</v>
      </c>
      <c r="F172" t="s">
        <v>2589</v>
      </c>
      <c r="G172">
        <v>2009</v>
      </c>
      <c r="H172">
        <v>2016</v>
      </c>
      <c r="J172">
        <v>2004</v>
      </c>
      <c r="K172">
        <v>2009</v>
      </c>
    </row>
    <row r="173" spans="1:20" x14ac:dyDescent="0.35">
      <c r="A173">
        <v>174</v>
      </c>
      <c r="B173" t="s">
        <v>2590</v>
      </c>
      <c r="C173" t="s">
        <v>515</v>
      </c>
      <c r="D173" s="123">
        <v>2015</v>
      </c>
      <c r="E173" t="s">
        <v>293</v>
      </c>
      <c r="F173" t="s">
        <v>2591</v>
      </c>
      <c r="G173">
        <v>2007</v>
      </c>
      <c r="H173">
        <v>2014</v>
      </c>
      <c r="I173" t="s">
        <v>2592</v>
      </c>
      <c r="J173">
        <v>2004</v>
      </c>
      <c r="K173">
        <v>2007</v>
      </c>
    </row>
    <row r="174" spans="1:20" x14ac:dyDescent="0.35">
      <c r="A174">
        <v>175</v>
      </c>
      <c r="B174" t="s">
        <v>2593</v>
      </c>
      <c r="C174" t="s">
        <v>515</v>
      </c>
      <c r="D174" s="123">
        <v>2015</v>
      </c>
      <c r="E174" t="s">
        <v>293</v>
      </c>
      <c r="F174" t="s">
        <v>2591</v>
      </c>
      <c r="G174">
        <v>2010</v>
      </c>
      <c r="H174">
        <v>2015</v>
      </c>
      <c r="I174" t="s">
        <v>2594</v>
      </c>
      <c r="J174">
        <v>2008</v>
      </c>
      <c r="K174">
        <v>2010</v>
      </c>
      <c r="L174" t="s">
        <v>2595</v>
      </c>
      <c r="M174">
        <v>2006</v>
      </c>
      <c r="N174">
        <v>2008</v>
      </c>
      <c r="O174" t="s">
        <v>2596</v>
      </c>
      <c r="P174">
        <v>1996</v>
      </c>
      <c r="Q174">
        <v>2006</v>
      </c>
    </row>
    <row r="175" spans="1:20" x14ac:dyDescent="0.35">
      <c r="A175">
        <v>176</v>
      </c>
      <c r="B175" t="s">
        <v>2597</v>
      </c>
      <c r="C175" t="s">
        <v>515</v>
      </c>
      <c r="D175" s="123">
        <v>2018</v>
      </c>
      <c r="E175" t="s">
        <v>293</v>
      </c>
      <c r="F175" t="s">
        <v>2598</v>
      </c>
      <c r="G175">
        <v>2007</v>
      </c>
      <c r="H175">
        <v>2018</v>
      </c>
      <c r="I175" t="s">
        <v>2599</v>
      </c>
      <c r="J175">
        <v>2006</v>
      </c>
      <c r="K175">
        <v>2007</v>
      </c>
      <c r="L175" t="s">
        <v>2600</v>
      </c>
      <c r="M175">
        <v>2001</v>
      </c>
      <c r="N175">
        <v>2006</v>
      </c>
    </row>
    <row r="176" spans="1:20" x14ac:dyDescent="0.35">
      <c r="A176">
        <v>177</v>
      </c>
      <c r="B176" t="s">
        <v>2601</v>
      </c>
      <c r="C176" t="s">
        <v>515</v>
      </c>
      <c r="D176" s="123">
        <v>2016</v>
      </c>
      <c r="E176" t="s">
        <v>293</v>
      </c>
      <c r="F176" t="s">
        <v>2602</v>
      </c>
      <c r="G176">
        <v>2012</v>
      </c>
      <c r="H176">
        <v>2016</v>
      </c>
      <c r="I176" t="s">
        <v>2603</v>
      </c>
      <c r="J176">
        <v>2007</v>
      </c>
      <c r="K176">
        <v>2012</v>
      </c>
    </row>
    <row r="177" spans="1:20" x14ac:dyDescent="0.35">
      <c r="A177">
        <v>178</v>
      </c>
      <c r="B177" t="s">
        <v>2604</v>
      </c>
      <c r="C177" t="s">
        <v>515</v>
      </c>
      <c r="D177" s="123">
        <v>2015</v>
      </c>
      <c r="E177" t="s">
        <v>293</v>
      </c>
      <c r="F177" t="s">
        <v>2605</v>
      </c>
      <c r="G177">
        <v>2010</v>
      </c>
      <c r="H177">
        <v>2015</v>
      </c>
      <c r="I177" t="s">
        <v>2606</v>
      </c>
      <c r="J177">
        <v>2008</v>
      </c>
      <c r="K177">
        <v>2010</v>
      </c>
      <c r="L177" t="s">
        <v>2607</v>
      </c>
      <c r="M177">
        <v>2005</v>
      </c>
      <c r="N177">
        <v>2008</v>
      </c>
    </row>
    <row r="178" spans="1:20" x14ac:dyDescent="0.35">
      <c r="A178">
        <v>179</v>
      </c>
      <c r="B178" t="s">
        <v>2608</v>
      </c>
      <c r="C178" t="s">
        <v>515</v>
      </c>
      <c r="D178" s="123">
        <v>2020</v>
      </c>
      <c r="E178" t="s">
        <v>293</v>
      </c>
      <c r="F178" t="s">
        <v>211</v>
      </c>
      <c r="G178">
        <v>2017</v>
      </c>
      <c r="H178">
        <v>2020</v>
      </c>
      <c r="I178" t="s">
        <v>2319</v>
      </c>
      <c r="J178">
        <v>2012</v>
      </c>
      <c r="K178">
        <v>2017</v>
      </c>
      <c r="L178" t="s">
        <v>2609</v>
      </c>
      <c r="M178">
        <v>1997</v>
      </c>
      <c r="N178">
        <v>2012</v>
      </c>
      <c r="O178" t="s">
        <v>362</v>
      </c>
      <c r="P178">
        <v>1993</v>
      </c>
      <c r="Q178">
        <v>1997</v>
      </c>
    </row>
    <row r="179" spans="1:20" x14ac:dyDescent="0.35">
      <c r="A179">
        <v>180</v>
      </c>
      <c r="B179" t="s">
        <v>2610</v>
      </c>
      <c r="C179" t="s">
        <v>515</v>
      </c>
      <c r="D179" s="123">
        <v>2018</v>
      </c>
      <c r="E179" t="s">
        <v>293</v>
      </c>
      <c r="F179" t="s">
        <v>2258</v>
      </c>
      <c r="G179">
        <v>2010</v>
      </c>
      <c r="H179">
        <v>2018</v>
      </c>
      <c r="I179" t="s">
        <v>2611</v>
      </c>
      <c r="J179">
        <v>2005</v>
      </c>
      <c r="K179">
        <v>2010</v>
      </c>
    </row>
    <row r="180" spans="1:20" x14ac:dyDescent="0.35">
      <c r="A180">
        <v>181</v>
      </c>
      <c r="B180" t="s">
        <v>2612</v>
      </c>
      <c r="C180" t="s">
        <v>515</v>
      </c>
      <c r="D180" s="123">
        <v>2019</v>
      </c>
      <c r="E180" t="s">
        <v>293</v>
      </c>
      <c r="F180" t="s">
        <v>352</v>
      </c>
      <c r="G180">
        <v>2018</v>
      </c>
      <c r="H180">
        <v>2019</v>
      </c>
      <c r="I180" t="s">
        <v>2276</v>
      </c>
      <c r="J180">
        <v>2014</v>
      </c>
      <c r="K180">
        <v>2018</v>
      </c>
      <c r="L180" t="s">
        <v>2338</v>
      </c>
      <c r="M180">
        <v>2013</v>
      </c>
      <c r="N180">
        <v>2014</v>
      </c>
      <c r="O180" t="s">
        <v>2613</v>
      </c>
      <c r="P180">
        <v>2012</v>
      </c>
      <c r="Q180">
        <v>2013</v>
      </c>
      <c r="R180" t="s">
        <v>2614</v>
      </c>
      <c r="S180">
        <v>2008</v>
      </c>
      <c r="T180">
        <v>2012</v>
      </c>
    </row>
    <row r="181" spans="1:20" x14ac:dyDescent="0.35">
      <c r="A181">
        <v>182</v>
      </c>
      <c r="B181" t="s">
        <v>2615</v>
      </c>
      <c r="C181" t="s">
        <v>522</v>
      </c>
      <c r="D181" s="123">
        <v>2008</v>
      </c>
      <c r="E181" t="s">
        <v>293</v>
      </c>
      <c r="F181" t="s">
        <v>2616</v>
      </c>
      <c r="G181">
        <v>1998</v>
      </c>
      <c r="H181">
        <v>2008</v>
      </c>
      <c r="I181" t="s">
        <v>2617</v>
      </c>
      <c r="J181">
        <v>1991</v>
      </c>
      <c r="K181">
        <v>1998</v>
      </c>
    </row>
    <row r="182" spans="1:20" x14ac:dyDescent="0.35">
      <c r="A182">
        <v>183</v>
      </c>
      <c r="B182" t="s">
        <v>2618</v>
      </c>
      <c r="C182" t="s">
        <v>522</v>
      </c>
      <c r="D182" s="123">
        <v>2008</v>
      </c>
      <c r="E182" t="s">
        <v>293</v>
      </c>
      <c r="F182" t="s">
        <v>470</v>
      </c>
      <c r="G182">
        <v>1995</v>
      </c>
      <c r="H182">
        <v>2008</v>
      </c>
    </row>
    <row r="183" spans="1:20" x14ac:dyDescent="0.35">
      <c r="A183">
        <v>184</v>
      </c>
      <c r="B183" t="s">
        <v>2619</v>
      </c>
      <c r="C183" t="s">
        <v>522</v>
      </c>
      <c r="D183" s="123">
        <v>2008</v>
      </c>
      <c r="E183" t="s">
        <v>293</v>
      </c>
      <c r="F183" t="s">
        <v>2616</v>
      </c>
      <c r="G183">
        <v>2000</v>
      </c>
      <c r="H183">
        <v>2008</v>
      </c>
      <c r="I183" t="s">
        <v>2564</v>
      </c>
      <c r="J183">
        <v>1997</v>
      </c>
      <c r="K183">
        <v>1999</v>
      </c>
      <c r="L183" t="s">
        <v>2620</v>
      </c>
      <c r="M183">
        <v>1994</v>
      </c>
      <c r="N183">
        <v>1996</v>
      </c>
    </row>
    <row r="184" spans="1:20" x14ac:dyDescent="0.35">
      <c r="A184">
        <v>185</v>
      </c>
      <c r="B184" t="s">
        <v>1134</v>
      </c>
      <c r="C184" t="s">
        <v>522</v>
      </c>
      <c r="D184" s="123">
        <v>2017</v>
      </c>
      <c r="E184" t="s">
        <v>293</v>
      </c>
      <c r="F184" t="s">
        <v>2621</v>
      </c>
      <c r="G184">
        <v>2007</v>
      </c>
      <c r="H184">
        <v>2016</v>
      </c>
      <c r="I184" t="s">
        <v>2622</v>
      </c>
      <c r="J184">
        <v>2004</v>
      </c>
      <c r="K184">
        <v>2006</v>
      </c>
      <c r="L184" t="s">
        <v>2623</v>
      </c>
      <c r="M184">
        <v>1999</v>
      </c>
      <c r="N184">
        <v>2003</v>
      </c>
      <c r="O184" t="s">
        <v>2624</v>
      </c>
      <c r="P184">
        <v>1996</v>
      </c>
      <c r="Q184">
        <v>1998</v>
      </c>
    </row>
    <row r="185" spans="1:20" x14ac:dyDescent="0.35">
      <c r="A185">
        <v>186</v>
      </c>
      <c r="B185" t="s">
        <v>1136</v>
      </c>
      <c r="C185" t="s">
        <v>524</v>
      </c>
      <c r="D185" s="123">
        <v>2018</v>
      </c>
      <c r="E185" t="s">
        <v>293</v>
      </c>
      <c r="F185" t="s">
        <v>295</v>
      </c>
      <c r="G185">
        <v>2005</v>
      </c>
      <c r="H185">
        <v>2018</v>
      </c>
      <c r="I185" t="s">
        <v>2269</v>
      </c>
      <c r="J185">
        <v>2000</v>
      </c>
      <c r="K185">
        <v>2005</v>
      </c>
      <c r="L185" t="s">
        <v>2407</v>
      </c>
      <c r="M185">
        <v>1998</v>
      </c>
      <c r="N185">
        <v>2000</v>
      </c>
    </row>
    <row r="186" spans="1:20" x14ac:dyDescent="0.35">
      <c r="A186">
        <v>187</v>
      </c>
      <c r="B186" t="s">
        <v>1142</v>
      </c>
      <c r="C186" t="s">
        <v>2625</v>
      </c>
      <c r="D186" s="123">
        <v>2019</v>
      </c>
      <c r="E186" t="s">
        <v>293</v>
      </c>
      <c r="F186" t="s">
        <v>2276</v>
      </c>
      <c r="G186">
        <v>2001</v>
      </c>
      <c r="H186">
        <v>2018</v>
      </c>
      <c r="I186" t="s">
        <v>2626</v>
      </c>
      <c r="J186">
        <v>1999</v>
      </c>
      <c r="K186">
        <v>2001</v>
      </c>
      <c r="L186" t="s">
        <v>2627</v>
      </c>
      <c r="M186">
        <v>1997</v>
      </c>
      <c r="N186">
        <v>1999</v>
      </c>
      <c r="O186" t="s">
        <v>2628</v>
      </c>
      <c r="P186">
        <v>1996</v>
      </c>
      <c r="Q186">
        <v>1997</v>
      </c>
      <c r="R186" t="s">
        <v>2626</v>
      </c>
      <c r="S186">
        <v>1990</v>
      </c>
      <c r="T186">
        <v>1996</v>
      </c>
    </row>
    <row r="187" spans="1:20" x14ac:dyDescent="0.35">
      <c r="A187">
        <v>188</v>
      </c>
      <c r="B187" t="s">
        <v>2629</v>
      </c>
      <c r="C187" t="s">
        <v>2625</v>
      </c>
      <c r="D187" s="123">
        <v>2019</v>
      </c>
      <c r="E187" t="s">
        <v>293</v>
      </c>
      <c r="F187" t="s">
        <v>2630</v>
      </c>
      <c r="G187">
        <v>2015</v>
      </c>
      <c r="H187">
        <v>2018</v>
      </c>
      <c r="I187" t="s">
        <v>2631</v>
      </c>
      <c r="J187">
        <v>2012</v>
      </c>
      <c r="K187">
        <v>2015</v>
      </c>
      <c r="L187" t="s">
        <v>2288</v>
      </c>
      <c r="M187">
        <v>2003</v>
      </c>
      <c r="N187">
        <v>2011</v>
      </c>
      <c r="O187" t="s">
        <v>2338</v>
      </c>
      <c r="P187">
        <v>1997</v>
      </c>
      <c r="Q187">
        <v>2003</v>
      </c>
    </row>
    <row r="188" spans="1:20" x14ac:dyDescent="0.35">
      <c r="A188">
        <v>189</v>
      </c>
      <c r="B188" t="s">
        <v>2632</v>
      </c>
      <c r="C188" t="s">
        <v>2625</v>
      </c>
      <c r="D188" s="123">
        <v>2020</v>
      </c>
      <c r="E188" t="s">
        <v>293</v>
      </c>
      <c r="F188" t="s">
        <v>468</v>
      </c>
      <c r="G188">
        <v>2005</v>
      </c>
      <c r="H188">
        <v>2020</v>
      </c>
      <c r="I188" t="s">
        <v>2633</v>
      </c>
      <c r="J188">
        <v>2000</v>
      </c>
      <c r="K188">
        <v>2005</v>
      </c>
      <c r="L188" t="s">
        <v>2634</v>
      </c>
      <c r="M188">
        <v>1999</v>
      </c>
      <c r="N188">
        <v>2000</v>
      </c>
      <c r="O188" t="s">
        <v>2430</v>
      </c>
      <c r="P188">
        <v>1998</v>
      </c>
      <c r="Q188">
        <v>1999</v>
      </c>
    </row>
    <row r="189" spans="1:20" x14ac:dyDescent="0.35">
      <c r="A189">
        <v>190</v>
      </c>
      <c r="B189" t="s">
        <v>2635</v>
      </c>
      <c r="C189" t="s">
        <v>2625</v>
      </c>
      <c r="D189" s="123">
        <v>2021</v>
      </c>
      <c r="E189" t="s">
        <v>293</v>
      </c>
      <c r="F189" t="s">
        <v>2633</v>
      </c>
      <c r="G189">
        <v>2010</v>
      </c>
      <c r="H189">
        <v>2020</v>
      </c>
      <c r="I189" t="s">
        <v>2430</v>
      </c>
      <c r="J189">
        <v>1997</v>
      </c>
      <c r="K189">
        <v>2010</v>
      </c>
      <c r="L189" t="s">
        <v>2633</v>
      </c>
      <c r="M189">
        <v>1995</v>
      </c>
      <c r="N189">
        <v>1997</v>
      </c>
      <c r="O189" t="s">
        <v>2636</v>
      </c>
      <c r="P189">
        <v>1988</v>
      </c>
      <c r="Q189">
        <v>1995</v>
      </c>
    </row>
    <row r="190" spans="1:20" x14ac:dyDescent="0.35">
      <c r="A190">
        <v>191</v>
      </c>
      <c r="B190" t="s">
        <v>2637</v>
      </c>
      <c r="C190" t="s">
        <v>2625</v>
      </c>
      <c r="D190" s="123">
        <v>2019</v>
      </c>
      <c r="E190" t="s">
        <v>293</v>
      </c>
      <c r="F190" t="s">
        <v>2287</v>
      </c>
      <c r="G190">
        <v>2011</v>
      </c>
      <c r="H190">
        <v>2019</v>
      </c>
      <c r="I190" t="s">
        <v>2638</v>
      </c>
      <c r="J190">
        <v>2008</v>
      </c>
      <c r="K190">
        <v>2011</v>
      </c>
      <c r="L190" t="s">
        <v>2639</v>
      </c>
      <c r="M190">
        <v>2006</v>
      </c>
      <c r="N190">
        <v>2008</v>
      </c>
    </row>
    <row r="191" spans="1:20" x14ac:dyDescent="0.35">
      <c r="A191">
        <v>192</v>
      </c>
      <c r="B191" t="s">
        <v>1146</v>
      </c>
      <c r="C191" t="s">
        <v>704</v>
      </c>
      <c r="D191" s="123">
        <v>2005</v>
      </c>
      <c r="E191" t="s">
        <v>293</v>
      </c>
      <c r="F191" t="s">
        <v>2640</v>
      </c>
      <c r="G191">
        <v>1999</v>
      </c>
      <c r="H191">
        <v>2005</v>
      </c>
      <c r="I191" t="s">
        <v>2641</v>
      </c>
      <c r="J191">
        <v>1995</v>
      </c>
      <c r="K191">
        <v>1998</v>
      </c>
      <c r="L191" t="s">
        <v>2642</v>
      </c>
      <c r="M191">
        <v>1992</v>
      </c>
      <c r="N191">
        <v>1994</v>
      </c>
    </row>
    <row r="192" spans="1:20" x14ac:dyDescent="0.35">
      <c r="A192">
        <v>193</v>
      </c>
      <c r="B192" t="s">
        <v>2643</v>
      </c>
      <c r="C192" t="s">
        <v>704</v>
      </c>
      <c r="D192" s="123">
        <v>2005</v>
      </c>
      <c r="E192" t="s">
        <v>293</v>
      </c>
      <c r="F192" t="s">
        <v>2640</v>
      </c>
      <c r="G192">
        <v>1995</v>
      </c>
      <c r="H192">
        <v>2005</v>
      </c>
      <c r="I192" t="s">
        <v>2644</v>
      </c>
      <c r="J192">
        <v>1989</v>
      </c>
      <c r="K192">
        <v>1994</v>
      </c>
    </row>
    <row r="193" spans="1:20" x14ac:dyDescent="0.35">
      <c r="A193">
        <v>194</v>
      </c>
      <c r="B193" t="s">
        <v>2645</v>
      </c>
      <c r="C193" t="s">
        <v>704</v>
      </c>
      <c r="D193" s="123">
        <v>2005</v>
      </c>
      <c r="E193" t="s">
        <v>293</v>
      </c>
      <c r="F193" t="s">
        <v>2646</v>
      </c>
      <c r="G193">
        <v>2002</v>
      </c>
      <c r="H193">
        <v>2005</v>
      </c>
      <c r="I193" t="s">
        <v>2647</v>
      </c>
      <c r="J193">
        <v>2001</v>
      </c>
      <c r="K193">
        <v>2002</v>
      </c>
    </row>
    <row r="194" spans="1:20" x14ac:dyDescent="0.35">
      <c r="A194">
        <v>195</v>
      </c>
      <c r="B194" t="s">
        <v>2648</v>
      </c>
      <c r="C194" t="s">
        <v>704</v>
      </c>
      <c r="D194" s="123">
        <v>2013</v>
      </c>
      <c r="E194" t="s">
        <v>293</v>
      </c>
      <c r="F194" t="s">
        <v>2649</v>
      </c>
      <c r="G194">
        <v>2011</v>
      </c>
      <c r="H194">
        <v>2013</v>
      </c>
      <c r="I194" t="s">
        <v>2650</v>
      </c>
      <c r="J194">
        <v>2005</v>
      </c>
      <c r="K194">
        <v>2011</v>
      </c>
      <c r="L194" t="s">
        <v>2651</v>
      </c>
      <c r="M194">
        <v>2003</v>
      </c>
      <c r="N194">
        <v>2005</v>
      </c>
      <c r="O194" t="s">
        <v>2454</v>
      </c>
      <c r="P194">
        <v>2000</v>
      </c>
      <c r="Q194">
        <v>2003</v>
      </c>
      <c r="R194" t="s">
        <v>2392</v>
      </c>
      <c r="S194">
        <v>1997</v>
      </c>
      <c r="T194">
        <v>2000</v>
      </c>
    </row>
    <row r="195" spans="1:20" x14ac:dyDescent="0.35">
      <c r="A195">
        <v>196</v>
      </c>
      <c r="B195" t="s">
        <v>2652</v>
      </c>
      <c r="C195" t="s">
        <v>704</v>
      </c>
      <c r="D195" s="123">
        <v>2019</v>
      </c>
      <c r="E195" t="s">
        <v>293</v>
      </c>
      <c r="F195" t="s">
        <v>2638</v>
      </c>
      <c r="G195">
        <v>2011</v>
      </c>
      <c r="H195">
        <v>2019</v>
      </c>
      <c r="I195" t="s">
        <v>2653</v>
      </c>
      <c r="J195">
        <v>2010</v>
      </c>
      <c r="K195">
        <v>2011</v>
      </c>
      <c r="L195" t="s">
        <v>2654</v>
      </c>
      <c r="M195">
        <v>2010</v>
      </c>
      <c r="N195">
        <v>2011</v>
      </c>
      <c r="O195" t="s">
        <v>2653</v>
      </c>
      <c r="P195">
        <v>2005</v>
      </c>
      <c r="Q195">
        <v>2010</v>
      </c>
    </row>
    <row r="196" spans="1:20" x14ac:dyDescent="0.35">
      <c r="A196">
        <v>197</v>
      </c>
      <c r="B196" t="s">
        <v>2655</v>
      </c>
      <c r="C196" t="s">
        <v>704</v>
      </c>
      <c r="D196" s="123">
        <v>2014</v>
      </c>
      <c r="E196" t="s">
        <v>293</v>
      </c>
      <c r="F196" t="s">
        <v>2656</v>
      </c>
      <c r="G196">
        <v>2008</v>
      </c>
      <c r="H196">
        <v>2014</v>
      </c>
      <c r="I196" t="s">
        <v>2657</v>
      </c>
      <c r="J196">
        <v>2004</v>
      </c>
      <c r="K196">
        <v>2008</v>
      </c>
      <c r="L196" t="s">
        <v>580</v>
      </c>
      <c r="M196">
        <v>2000</v>
      </c>
      <c r="N196">
        <v>2001</v>
      </c>
    </row>
    <row r="197" spans="1:20" x14ac:dyDescent="0.35">
      <c r="A197">
        <v>198</v>
      </c>
      <c r="B197" t="s">
        <v>2658</v>
      </c>
      <c r="C197" t="s">
        <v>704</v>
      </c>
      <c r="D197" s="123">
        <v>2005</v>
      </c>
      <c r="E197" t="s">
        <v>293</v>
      </c>
      <c r="F197" t="s">
        <v>2640</v>
      </c>
      <c r="G197">
        <v>1998</v>
      </c>
      <c r="H197">
        <v>2005</v>
      </c>
      <c r="I197" t="s">
        <v>2659</v>
      </c>
      <c r="J197">
        <v>1992</v>
      </c>
      <c r="K197">
        <v>1998</v>
      </c>
    </row>
    <row r="198" spans="1:20" x14ac:dyDescent="0.35">
      <c r="A198">
        <v>199</v>
      </c>
      <c r="B198" t="s">
        <v>2660</v>
      </c>
      <c r="C198" t="s">
        <v>2661</v>
      </c>
      <c r="D198" s="123">
        <v>2015</v>
      </c>
      <c r="E198" t="s">
        <v>293</v>
      </c>
      <c r="F198" t="s">
        <v>2662</v>
      </c>
      <c r="G198">
        <v>2012</v>
      </c>
      <c r="H198">
        <v>2015</v>
      </c>
      <c r="I198" t="s">
        <v>2663</v>
      </c>
      <c r="J198">
        <v>1999</v>
      </c>
      <c r="K198">
        <v>2012</v>
      </c>
      <c r="L198" t="s">
        <v>2664</v>
      </c>
      <c r="M198">
        <v>1997</v>
      </c>
      <c r="N198">
        <v>1999</v>
      </c>
      <c r="O198" t="s">
        <v>2665</v>
      </c>
      <c r="P198">
        <v>1989</v>
      </c>
      <c r="Q198">
        <v>1997</v>
      </c>
    </row>
    <row r="199" spans="1:20" x14ac:dyDescent="0.35">
      <c r="A199">
        <v>200</v>
      </c>
      <c r="B199" t="s">
        <v>2666</v>
      </c>
      <c r="C199" t="s">
        <v>2661</v>
      </c>
      <c r="D199" s="123">
        <v>2016</v>
      </c>
      <c r="E199" t="s">
        <v>293</v>
      </c>
      <c r="F199" t="s">
        <v>2667</v>
      </c>
      <c r="G199">
        <v>2014</v>
      </c>
      <c r="H199">
        <v>2016</v>
      </c>
      <c r="I199" t="s">
        <v>2472</v>
      </c>
      <c r="J199">
        <v>2014</v>
      </c>
      <c r="K199">
        <v>2014</v>
      </c>
      <c r="L199" t="s">
        <v>2668</v>
      </c>
      <c r="M199">
        <v>2009</v>
      </c>
      <c r="N199">
        <v>2014</v>
      </c>
      <c r="O199" t="s">
        <v>2669</v>
      </c>
      <c r="P199">
        <v>2007</v>
      </c>
      <c r="Q199">
        <v>2009</v>
      </c>
    </row>
    <row r="200" spans="1:20" x14ac:dyDescent="0.35">
      <c r="A200">
        <v>201</v>
      </c>
      <c r="B200" t="s">
        <v>2670</v>
      </c>
      <c r="C200" t="s">
        <v>531</v>
      </c>
      <c r="D200" s="123">
        <v>2017</v>
      </c>
      <c r="E200" t="s">
        <v>293</v>
      </c>
      <c r="F200" t="s">
        <v>445</v>
      </c>
      <c r="G200">
        <v>2015</v>
      </c>
      <c r="H200">
        <v>2016</v>
      </c>
      <c r="I200" t="s">
        <v>2671</v>
      </c>
      <c r="J200">
        <v>2012</v>
      </c>
      <c r="K200">
        <v>2015</v>
      </c>
      <c r="L200" t="s">
        <v>2663</v>
      </c>
      <c r="M200">
        <v>2007</v>
      </c>
      <c r="N200">
        <v>2012</v>
      </c>
      <c r="O200" t="s">
        <v>2672</v>
      </c>
      <c r="P200">
        <v>2002</v>
      </c>
      <c r="Q200">
        <v>2007</v>
      </c>
    </row>
    <row r="201" spans="1:20" x14ac:dyDescent="0.35">
      <c r="A201">
        <v>202</v>
      </c>
      <c r="B201" t="s">
        <v>2673</v>
      </c>
      <c r="C201" t="s">
        <v>531</v>
      </c>
      <c r="D201" s="123">
        <v>2018</v>
      </c>
      <c r="E201" t="s">
        <v>293</v>
      </c>
      <c r="F201" t="s">
        <v>295</v>
      </c>
      <c r="G201">
        <v>2013</v>
      </c>
      <c r="H201">
        <v>2017</v>
      </c>
      <c r="I201" t="s">
        <v>2674</v>
      </c>
      <c r="J201">
        <v>2011</v>
      </c>
      <c r="K201">
        <v>2012</v>
      </c>
      <c r="L201" t="s">
        <v>2675</v>
      </c>
      <c r="M201">
        <v>2004</v>
      </c>
      <c r="N201">
        <v>2005</v>
      </c>
      <c r="O201" t="s">
        <v>2676</v>
      </c>
      <c r="P201">
        <v>2003</v>
      </c>
      <c r="Q201">
        <v>2004</v>
      </c>
      <c r="R201" t="s">
        <v>2675</v>
      </c>
      <c r="S201">
        <v>1997</v>
      </c>
      <c r="T201">
        <v>2003</v>
      </c>
    </row>
    <row r="202" spans="1:20" x14ac:dyDescent="0.35">
      <c r="A202">
        <v>203</v>
      </c>
      <c r="B202" t="s">
        <v>2677</v>
      </c>
      <c r="C202" t="s">
        <v>531</v>
      </c>
      <c r="D202" s="123">
        <v>2019</v>
      </c>
      <c r="E202" t="s">
        <v>293</v>
      </c>
      <c r="F202" t="s">
        <v>623</v>
      </c>
      <c r="G202">
        <v>2017</v>
      </c>
      <c r="H202">
        <v>2019</v>
      </c>
      <c r="I202" t="s">
        <v>2668</v>
      </c>
      <c r="J202">
        <v>2015</v>
      </c>
      <c r="K202">
        <v>2017</v>
      </c>
      <c r="L202" t="s">
        <v>623</v>
      </c>
      <c r="M202">
        <v>2013</v>
      </c>
      <c r="N202">
        <v>2015</v>
      </c>
    </row>
    <row r="203" spans="1:20" x14ac:dyDescent="0.35">
      <c r="A203">
        <v>204</v>
      </c>
      <c r="B203" t="s">
        <v>2678</v>
      </c>
      <c r="C203" t="s">
        <v>531</v>
      </c>
      <c r="D203" s="123">
        <v>2018</v>
      </c>
      <c r="E203" t="s">
        <v>293</v>
      </c>
      <c r="F203" t="s">
        <v>2679</v>
      </c>
      <c r="G203">
        <v>2013</v>
      </c>
      <c r="H203">
        <v>2018</v>
      </c>
      <c r="I203" t="s">
        <v>2680</v>
      </c>
      <c r="J203">
        <v>2011</v>
      </c>
      <c r="K203">
        <v>2013</v>
      </c>
      <c r="L203" t="s">
        <v>2681</v>
      </c>
      <c r="M203">
        <v>2010</v>
      </c>
      <c r="N203">
        <v>2011</v>
      </c>
      <c r="O203" t="s">
        <v>2682</v>
      </c>
      <c r="P203">
        <v>2007</v>
      </c>
      <c r="Q203">
        <v>2010</v>
      </c>
    </row>
    <row r="204" spans="1:20" x14ac:dyDescent="0.35">
      <c r="A204">
        <v>205</v>
      </c>
      <c r="B204" t="s">
        <v>2683</v>
      </c>
      <c r="C204" t="s">
        <v>531</v>
      </c>
      <c r="D204" s="123">
        <v>2017</v>
      </c>
      <c r="E204" t="s">
        <v>293</v>
      </c>
      <c r="F204" t="s">
        <v>2668</v>
      </c>
      <c r="G204">
        <v>2008</v>
      </c>
      <c r="H204">
        <v>2017</v>
      </c>
      <c r="I204" t="s">
        <v>2684</v>
      </c>
      <c r="J204">
        <v>2007</v>
      </c>
      <c r="K204">
        <v>2008</v>
      </c>
      <c r="L204" t="s">
        <v>2685</v>
      </c>
      <c r="M204">
        <v>2004</v>
      </c>
      <c r="N204">
        <v>2007</v>
      </c>
    </row>
    <row r="205" spans="1:20" x14ac:dyDescent="0.35">
      <c r="A205">
        <v>206</v>
      </c>
      <c r="B205" t="s">
        <v>1153</v>
      </c>
      <c r="C205" t="s">
        <v>536</v>
      </c>
      <c r="D205" s="123">
        <v>2017</v>
      </c>
      <c r="E205" t="s">
        <v>293</v>
      </c>
      <c r="F205" t="s">
        <v>271</v>
      </c>
      <c r="G205">
        <v>2013</v>
      </c>
      <c r="H205">
        <v>2017</v>
      </c>
      <c r="I205" t="s">
        <v>2276</v>
      </c>
      <c r="J205">
        <v>2008</v>
      </c>
      <c r="K205">
        <v>2012</v>
      </c>
      <c r="L205" t="s">
        <v>2284</v>
      </c>
      <c r="M205">
        <v>2004</v>
      </c>
      <c r="N205">
        <v>2007</v>
      </c>
    </row>
    <row r="206" spans="1:20" x14ac:dyDescent="0.35">
      <c r="A206">
        <v>207</v>
      </c>
      <c r="B206" t="s">
        <v>1157</v>
      </c>
      <c r="C206" t="s">
        <v>2686</v>
      </c>
      <c r="D206" s="123">
        <v>2017</v>
      </c>
      <c r="E206" t="s">
        <v>293</v>
      </c>
      <c r="F206" t="s">
        <v>2638</v>
      </c>
      <c r="G206">
        <v>2016</v>
      </c>
      <c r="H206">
        <v>2017</v>
      </c>
      <c r="I206" t="s">
        <v>2341</v>
      </c>
      <c r="J206">
        <v>2005</v>
      </c>
      <c r="K206">
        <v>2016</v>
      </c>
      <c r="L206" t="s">
        <v>2687</v>
      </c>
      <c r="M206">
        <v>2004</v>
      </c>
      <c r="N206">
        <v>2005</v>
      </c>
      <c r="O206" t="s">
        <v>2469</v>
      </c>
      <c r="P206">
        <v>2001</v>
      </c>
      <c r="Q206">
        <v>2004</v>
      </c>
      <c r="R206" t="s">
        <v>2470</v>
      </c>
      <c r="S206">
        <v>1995</v>
      </c>
      <c r="T206">
        <v>2001</v>
      </c>
    </row>
    <row r="207" spans="1:20" x14ac:dyDescent="0.35">
      <c r="A207">
        <v>208</v>
      </c>
      <c r="B207" t="s">
        <v>1160</v>
      </c>
      <c r="C207" t="s">
        <v>2686</v>
      </c>
      <c r="D207" s="123">
        <v>2017</v>
      </c>
      <c r="E207" t="s">
        <v>293</v>
      </c>
      <c r="F207" t="s">
        <v>2638</v>
      </c>
      <c r="G207">
        <v>2016</v>
      </c>
      <c r="H207">
        <v>2017</v>
      </c>
      <c r="I207" t="s">
        <v>2341</v>
      </c>
      <c r="J207">
        <v>2005</v>
      </c>
      <c r="K207">
        <v>2016</v>
      </c>
      <c r="L207" t="s">
        <v>2284</v>
      </c>
      <c r="M207">
        <v>2003</v>
      </c>
      <c r="N207">
        <v>2004</v>
      </c>
    </row>
    <row r="208" spans="1:20" x14ac:dyDescent="0.35">
      <c r="A208">
        <v>209</v>
      </c>
      <c r="B208" t="s">
        <v>1159</v>
      </c>
      <c r="C208" t="s">
        <v>2686</v>
      </c>
      <c r="D208" s="123">
        <v>2018</v>
      </c>
      <c r="E208" t="s">
        <v>293</v>
      </c>
      <c r="F208" t="s">
        <v>2638</v>
      </c>
      <c r="G208">
        <v>2016</v>
      </c>
      <c r="H208">
        <v>2018</v>
      </c>
      <c r="I208" t="s">
        <v>2341</v>
      </c>
      <c r="J208">
        <v>2009</v>
      </c>
      <c r="K208">
        <v>2016</v>
      </c>
      <c r="L208" t="s">
        <v>2334</v>
      </c>
      <c r="M208">
        <v>2008</v>
      </c>
      <c r="N208">
        <v>2009</v>
      </c>
      <c r="O208" t="s">
        <v>2688</v>
      </c>
      <c r="P208">
        <v>2005</v>
      </c>
      <c r="Q208">
        <v>2008</v>
      </c>
      <c r="R208" t="s">
        <v>2469</v>
      </c>
      <c r="S208">
        <v>2004</v>
      </c>
      <c r="T208">
        <v>2005</v>
      </c>
    </row>
    <row r="209" spans="1:20" x14ac:dyDescent="0.35">
      <c r="A209">
        <v>210</v>
      </c>
      <c r="B209" t="s">
        <v>1158</v>
      </c>
      <c r="C209" t="s">
        <v>2686</v>
      </c>
      <c r="D209" s="123">
        <v>2018</v>
      </c>
      <c r="E209" t="s">
        <v>293</v>
      </c>
      <c r="F209" t="s">
        <v>2638</v>
      </c>
      <c r="G209">
        <v>2016</v>
      </c>
      <c r="H209">
        <v>2018</v>
      </c>
      <c r="I209" t="s">
        <v>2341</v>
      </c>
      <c r="J209">
        <v>2012</v>
      </c>
      <c r="K209">
        <v>2016</v>
      </c>
      <c r="L209" t="s">
        <v>2284</v>
      </c>
      <c r="M209">
        <v>2011</v>
      </c>
      <c r="N209">
        <v>2012</v>
      </c>
      <c r="O209" t="s">
        <v>2341</v>
      </c>
      <c r="P209">
        <v>2010</v>
      </c>
      <c r="Q209">
        <v>2011</v>
      </c>
      <c r="R209" t="s">
        <v>2689</v>
      </c>
      <c r="S209">
        <v>2007</v>
      </c>
      <c r="T209">
        <v>2010</v>
      </c>
    </row>
    <row r="210" spans="1:20" x14ac:dyDescent="0.35">
      <c r="A210">
        <v>211</v>
      </c>
      <c r="B210" t="s">
        <v>2690</v>
      </c>
      <c r="C210" t="s">
        <v>2686</v>
      </c>
      <c r="D210" s="123">
        <v>2020</v>
      </c>
      <c r="E210" t="s">
        <v>293</v>
      </c>
      <c r="F210" t="s">
        <v>2284</v>
      </c>
      <c r="G210">
        <v>2012</v>
      </c>
      <c r="H210">
        <v>2019</v>
      </c>
      <c r="I210" t="s">
        <v>2689</v>
      </c>
      <c r="J210">
        <v>2007</v>
      </c>
      <c r="K210">
        <v>2012</v>
      </c>
      <c r="L210" t="s">
        <v>2469</v>
      </c>
      <c r="M210">
        <v>2007</v>
      </c>
      <c r="N210">
        <v>2007</v>
      </c>
      <c r="O210" t="s">
        <v>2689</v>
      </c>
      <c r="P210">
        <v>2001</v>
      </c>
      <c r="Q210">
        <v>2007</v>
      </c>
    </row>
    <row r="211" spans="1:20" x14ac:dyDescent="0.35">
      <c r="A211">
        <v>212</v>
      </c>
      <c r="B211" t="s">
        <v>1163</v>
      </c>
      <c r="C211" t="s">
        <v>551</v>
      </c>
      <c r="D211" s="123">
        <v>2013</v>
      </c>
      <c r="E211" t="s">
        <v>293</v>
      </c>
      <c r="F211" t="s">
        <v>463</v>
      </c>
      <c r="G211">
        <v>2003</v>
      </c>
      <c r="H211">
        <v>2011</v>
      </c>
      <c r="I211" t="s">
        <v>2256</v>
      </c>
      <c r="J211">
        <v>2000</v>
      </c>
      <c r="K211">
        <v>2003</v>
      </c>
      <c r="L211" t="s">
        <v>2258</v>
      </c>
      <c r="M211">
        <v>1998</v>
      </c>
      <c r="N211">
        <v>2000</v>
      </c>
    </row>
    <row r="212" spans="1:20" x14ac:dyDescent="0.35">
      <c r="A212">
        <v>213</v>
      </c>
      <c r="B212" t="s">
        <v>1164</v>
      </c>
      <c r="C212" t="s">
        <v>551</v>
      </c>
      <c r="D212" s="123">
        <v>2017</v>
      </c>
      <c r="E212" t="s">
        <v>293</v>
      </c>
      <c r="F212" t="s">
        <v>2691</v>
      </c>
      <c r="G212">
        <v>2009</v>
      </c>
      <c r="H212">
        <v>2017</v>
      </c>
      <c r="I212" t="s">
        <v>2692</v>
      </c>
      <c r="J212">
        <v>2005</v>
      </c>
      <c r="K212">
        <v>2007</v>
      </c>
      <c r="L212" t="s">
        <v>2693</v>
      </c>
      <c r="M212">
        <v>2004</v>
      </c>
      <c r="N212">
        <v>2005</v>
      </c>
    </row>
    <row r="213" spans="1:20" x14ac:dyDescent="0.35">
      <c r="A213">
        <v>214</v>
      </c>
      <c r="B213" t="s">
        <v>1168</v>
      </c>
      <c r="C213" t="s">
        <v>2694</v>
      </c>
      <c r="D213" s="123">
        <v>2003</v>
      </c>
      <c r="E213" t="s">
        <v>293</v>
      </c>
      <c r="F213" t="s">
        <v>801</v>
      </c>
      <c r="G213">
        <v>2000</v>
      </c>
      <c r="H213">
        <v>2003</v>
      </c>
      <c r="I213" t="s">
        <v>2695</v>
      </c>
      <c r="J213">
        <v>1999</v>
      </c>
      <c r="K213">
        <v>2000</v>
      </c>
      <c r="L213" t="s">
        <v>2696</v>
      </c>
      <c r="M213">
        <v>1997</v>
      </c>
      <c r="N213">
        <v>1999</v>
      </c>
      <c r="O213" t="s">
        <v>2697</v>
      </c>
      <c r="P213">
        <v>1996</v>
      </c>
      <c r="Q213">
        <v>1997</v>
      </c>
    </row>
    <row r="214" spans="1:20" x14ac:dyDescent="0.35">
      <c r="A214">
        <v>216</v>
      </c>
      <c r="B214" t="s">
        <v>2699</v>
      </c>
      <c r="C214" t="s">
        <v>2694</v>
      </c>
      <c r="D214" s="123">
        <v>2003</v>
      </c>
      <c r="E214" t="s">
        <v>293</v>
      </c>
      <c r="F214" t="s">
        <v>2700</v>
      </c>
      <c r="G214">
        <v>1994</v>
      </c>
      <c r="H214">
        <v>2003</v>
      </c>
      <c r="I214" t="s">
        <v>2701</v>
      </c>
      <c r="J214">
        <v>1992</v>
      </c>
      <c r="K214">
        <v>1994</v>
      </c>
      <c r="L214" t="s">
        <v>2269</v>
      </c>
      <c r="M214">
        <v>1989</v>
      </c>
      <c r="N214">
        <v>1992</v>
      </c>
    </row>
    <row r="215" spans="1:20" x14ac:dyDescent="0.35">
      <c r="A215">
        <v>217</v>
      </c>
      <c r="B215" t="s">
        <v>2702</v>
      </c>
      <c r="C215" t="s">
        <v>2694</v>
      </c>
      <c r="D215" s="123">
        <v>2010</v>
      </c>
      <c r="E215" t="s">
        <v>293</v>
      </c>
      <c r="F215" t="s">
        <v>2703</v>
      </c>
      <c r="G215">
        <v>2000</v>
      </c>
      <c r="H215">
        <v>2010</v>
      </c>
      <c r="I215" t="s">
        <v>2704</v>
      </c>
      <c r="J215">
        <v>1997</v>
      </c>
      <c r="K215">
        <v>2000</v>
      </c>
      <c r="L215" t="s">
        <v>2705</v>
      </c>
      <c r="M215">
        <v>1994</v>
      </c>
      <c r="N215">
        <v>1997</v>
      </c>
      <c r="O215" t="s">
        <v>2706</v>
      </c>
      <c r="P215">
        <v>1992</v>
      </c>
      <c r="Q215">
        <v>1994</v>
      </c>
      <c r="R215" t="s">
        <v>2269</v>
      </c>
      <c r="S215">
        <v>1989</v>
      </c>
      <c r="T215">
        <v>1992</v>
      </c>
    </row>
    <row r="216" spans="1:20" x14ac:dyDescent="0.35">
      <c r="A216">
        <v>218</v>
      </c>
      <c r="B216" t="s">
        <v>2707</v>
      </c>
      <c r="C216" t="s">
        <v>2694</v>
      </c>
      <c r="D216" s="123">
        <v>2011</v>
      </c>
      <c r="E216" t="s">
        <v>293</v>
      </c>
      <c r="F216" t="s">
        <v>2708</v>
      </c>
      <c r="G216">
        <v>2010</v>
      </c>
      <c r="H216">
        <v>2011</v>
      </c>
      <c r="I216" t="s">
        <v>2709</v>
      </c>
      <c r="J216">
        <v>2008</v>
      </c>
      <c r="K216">
        <v>2010</v>
      </c>
      <c r="L216" t="s">
        <v>2710</v>
      </c>
      <c r="M216">
        <v>2007</v>
      </c>
      <c r="N216">
        <v>2008</v>
      </c>
    </row>
    <row r="217" spans="1:20" x14ac:dyDescent="0.35">
      <c r="A217">
        <v>219</v>
      </c>
      <c r="B217" t="s">
        <v>2711</v>
      </c>
      <c r="C217" t="s">
        <v>2712</v>
      </c>
      <c r="D217" s="123">
        <v>2018</v>
      </c>
      <c r="E217" t="s">
        <v>293</v>
      </c>
      <c r="F217" t="s">
        <v>2713</v>
      </c>
      <c r="G217">
        <v>2014</v>
      </c>
      <c r="H217">
        <v>2017</v>
      </c>
      <c r="I217" t="s">
        <v>367</v>
      </c>
      <c r="J217">
        <v>2007</v>
      </c>
      <c r="K217">
        <v>2013</v>
      </c>
      <c r="L217" t="s">
        <v>2714</v>
      </c>
      <c r="M217">
        <v>2006</v>
      </c>
      <c r="N217">
        <v>2007</v>
      </c>
      <c r="O217" t="s">
        <v>2715</v>
      </c>
      <c r="P217">
        <v>1996</v>
      </c>
      <c r="Q217">
        <v>2001</v>
      </c>
    </row>
    <row r="218" spans="1:20" x14ac:dyDescent="0.35">
      <c r="A218">
        <v>220</v>
      </c>
      <c r="B218" t="s">
        <v>2716</v>
      </c>
      <c r="C218" t="s">
        <v>2712</v>
      </c>
      <c r="D218" s="123">
        <v>2018</v>
      </c>
      <c r="E218" t="s">
        <v>293</v>
      </c>
      <c r="F218" t="s">
        <v>549</v>
      </c>
      <c r="G218">
        <v>2017</v>
      </c>
      <c r="H218">
        <v>2018</v>
      </c>
      <c r="I218" t="s">
        <v>2717</v>
      </c>
      <c r="J218">
        <v>2012</v>
      </c>
      <c r="K218">
        <v>2017</v>
      </c>
      <c r="L218" t="s">
        <v>2718</v>
      </c>
      <c r="M218">
        <v>2011</v>
      </c>
      <c r="N218">
        <v>2012</v>
      </c>
      <c r="O218" t="s">
        <v>2719</v>
      </c>
      <c r="P218">
        <v>2008</v>
      </c>
      <c r="Q218">
        <v>2011</v>
      </c>
      <c r="R218" t="s">
        <v>2424</v>
      </c>
      <c r="S218">
        <v>2004</v>
      </c>
      <c r="T218">
        <v>2008</v>
      </c>
    </row>
    <row r="219" spans="1:20" x14ac:dyDescent="0.35">
      <c r="A219">
        <v>221</v>
      </c>
      <c r="B219" t="s">
        <v>2720</v>
      </c>
      <c r="C219" t="s">
        <v>2712</v>
      </c>
      <c r="D219" s="123">
        <v>2017</v>
      </c>
      <c r="E219" t="s">
        <v>293</v>
      </c>
      <c r="F219" t="s">
        <v>2713</v>
      </c>
      <c r="G219">
        <v>2014</v>
      </c>
      <c r="H219">
        <v>2017</v>
      </c>
    </row>
    <row r="220" spans="1:20" x14ac:dyDescent="0.35">
      <c r="A220">
        <v>222</v>
      </c>
      <c r="B220" t="s">
        <v>1173</v>
      </c>
      <c r="C220" t="s">
        <v>2712</v>
      </c>
      <c r="D220" s="123">
        <v>2005</v>
      </c>
      <c r="E220" t="s">
        <v>293</v>
      </c>
    </row>
    <row r="221" spans="1:20" x14ac:dyDescent="0.35">
      <c r="A221">
        <v>223</v>
      </c>
      <c r="B221" t="s">
        <v>2721</v>
      </c>
      <c r="C221" t="s">
        <v>2712</v>
      </c>
      <c r="D221" s="123">
        <v>2015</v>
      </c>
      <c r="E221" t="s">
        <v>293</v>
      </c>
      <c r="F221" t="s">
        <v>2722</v>
      </c>
      <c r="G221">
        <v>2014</v>
      </c>
      <c r="H221">
        <v>2015</v>
      </c>
      <c r="I221" t="s">
        <v>2723</v>
      </c>
      <c r="J221">
        <v>2008</v>
      </c>
      <c r="K221">
        <v>2012</v>
      </c>
    </row>
    <row r="222" spans="1:20" x14ac:dyDescent="0.35">
      <c r="A222">
        <v>224</v>
      </c>
      <c r="B222" t="s">
        <v>1173</v>
      </c>
      <c r="C222" t="s">
        <v>2712</v>
      </c>
      <c r="D222" s="123">
        <v>2006</v>
      </c>
      <c r="E222" t="s">
        <v>293</v>
      </c>
    </row>
    <row r="223" spans="1:20" x14ac:dyDescent="0.35">
      <c r="A223">
        <v>225</v>
      </c>
      <c r="B223" t="s">
        <v>2724</v>
      </c>
      <c r="C223" t="s">
        <v>2712</v>
      </c>
      <c r="D223" s="123">
        <v>2006</v>
      </c>
      <c r="E223" t="s">
        <v>293</v>
      </c>
    </row>
    <row r="224" spans="1:20" x14ac:dyDescent="0.35">
      <c r="A224">
        <v>226</v>
      </c>
      <c r="B224" t="s">
        <v>2725</v>
      </c>
      <c r="C224" t="s">
        <v>2712</v>
      </c>
      <c r="D224" s="123">
        <v>2015</v>
      </c>
      <c r="E224" t="s">
        <v>293</v>
      </c>
      <c r="F224" t="s">
        <v>386</v>
      </c>
      <c r="G224">
        <v>2012</v>
      </c>
      <c r="H224">
        <v>2015</v>
      </c>
      <c r="I224" t="s">
        <v>2726</v>
      </c>
      <c r="J224">
        <v>2010</v>
      </c>
      <c r="K224">
        <v>2012</v>
      </c>
      <c r="L224" t="s">
        <v>2727</v>
      </c>
      <c r="M224">
        <v>2007</v>
      </c>
      <c r="N224">
        <v>2010</v>
      </c>
    </row>
    <row r="225" spans="1:20" x14ac:dyDescent="0.35">
      <c r="A225">
        <v>227</v>
      </c>
      <c r="B225" t="s">
        <v>2728</v>
      </c>
      <c r="C225" t="s">
        <v>2712</v>
      </c>
      <c r="D225" s="123">
        <v>2011</v>
      </c>
      <c r="E225" t="s">
        <v>293</v>
      </c>
    </row>
    <row r="226" spans="1:20" x14ac:dyDescent="0.35">
      <c r="A226">
        <v>228</v>
      </c>
      <c r="B226" t="s">
        <v>1176</v>
      </c>
      <c r="C226" t="s">
        <v>2729</v>
      </c>
      <c r="D226" s="123">
        <v>2011</v>
      </c>
      <c r="E226" t="s">
        <v>293</v>
      </c>
      <c r="F226" t="s">
        <v>580</v>
      </c>
      <c r="G226">
        <v>1995</v>
      </c>
      <c r="H226">
        <v>2011</v>
      </c>
    </row>
    <row r="227" spans="1:20" x14ac:dyDescent="0.35">
      <c r="A227">
        <v>229</v>
      </c>
      <c r="B227" t="s">
        <v>1177</v>
      </c>
      <c r="C227" t="s">
        <v>2729</v>
      </c>
      <c r="D227" s="123">
        <v>2011</v>
      </c>
      <c r="E227" t="s">
        <v>293</v>
      </c>
      <c r="F227" t="s">
        <v>580</v>
      </c>
      <c r="G227">
        <v>1998</v>
      </c>
      <c r="H227">
        <v>2011</v>
      </c>
    </row>
    <row r="228" spans="1:20" x14ac:dyDescent="0.35">
      <c r="A228">
        <v>230</v>
      </c>
      <c r="B228" t="s">
        <v>2730</v>
      </c>
      <c r="C228" t="s">
        <v>2729</v>
      </c>
      <c r="D228" s="123">
        <v>2011</v>
      </c>
      <c r="E228" t="s">
        <v>293</v>
      </c>
      <c r="F228" t="s">
        <v>580</v>
      </c>
      <c r="G228">
        <v>1999</v>
      </c>
      <c r="H228">
        <v>2011</v>
      </c>
    </row>
    <row r="229" spans="1:20" x14ac:dyDescent="0.35">
      <c r="A229">
        <v>231</v>
      </c>
      <c r="B229" t="s">
        <v>2731</v>
      </c>
      <c r="C229" t="s">
        <v>2729</v>
      </c>
      <c r="D229" s="123">
        <v>2011</v>
      </c>
      <c r="E229" t="s">
        <v>293</v>
      </c>
      <c r="F229" t="s">
        <v>2322</v>
      </c>
      <c r="G229">
        <v>2001</v>
      </c>
      <c r="H229">
        <v>2011</v>
      </c>
      <c r="I229" t="s">
        <v>580</v>
      </c>
      <c r="J229">
        <v>1995</v>
      </c>
      <c r="K229">
        <v>2001</v>
      </c>
      <c r="L229" t="s">
        <v>2732</v>
      </c>
      <c r="M229">
        <v>1989</v>
      </c>
      <c r="N229">
        <v>1995</v>
      </c>
      <c r="O229" t="s">
        <v>2733</v>
      </c>
      <c r="P229">
        <v>1985</v>
      </c>
      <c r="Q229">
        <v>1989</v>
      </c>
    </row>
    <row r="230" spans="1:20" x14ac:dyDescent="0.35">
      <c r="A230">
        <v>232</v>
      </c>
      <c r="B230" t="s">
        <v>2734</v>
      </c>
      <c r="C230" t="s">
        <v>2729</v>
      </c>
      <c r="D230" s="123">
        <v>2011</v>
      </c>
      <c r="E230" t="s">
        <v>293</v>
      </c>
      <c r="F230" t="s">
        <v>580</v>
      </c>
      <c r="G230">
        <v>2000</v>
      </c>
      <c r="H230">
        <v>2011</v>
      </c>
    </row>
    <row r="231" spans="1:20" x14ac:dyDescent="0.35">
      <c r="A231">
        <v>233</v>
      </c>
      <c r="B231" t="s">
        <v>2735</v>
      </c>
      <c r="C231" t="s">
        <v>2729</v>
      </c>
      <c r="D231" s="123">
        <v>2011</v>
      </c>
      <c r="E231" t="s">
        <v>293</v>
      </c>
      <c r="F231" t="s">
        <v>580</v>
      </c>
      <c r="G231">
        <v>2005</v>
      </c>
      <c r="H231">
        <v>2011</v>
      </c>
    </row>
    <row r="232" spans="1:20" x14ac:dyDescent="0.35">
      <c r="A232">
        <v>234</v>
      </c>
      <c r="B232" t="s">
        <v>2736</v>
      </c>
      <c r="C232" t="s">
        <v>1178</v>
      </c>
      <c r="D232" s="123">
        <v>2009</v>
      </c>
      <c r="E232" t="s">
        <v>293</v>
      </c>
      <c r="F232" t="s">
        <v>2319</v>
      </c>
      <c r="G232">
        <v>1998</v>
      </c>
      <c r="H232">
        <v>2009</v>
      </c>
      <c r="I232" t="s">
        <v>2320</v>
      </c>
      <c r="J232">
        <v>1990</v>
      </c>
      <c r="K232">
        <v>1998</v>
      </c>
    </row>
    <row r="233" spans="1:20" x14ac:dyDescent="0.35">
      <c r="A233">
        <v>235</v>
      </c>
      <c r="B233" t="s">
        <v>2737</v>
      </c>
      <c r="C233" t="s">
        <v>1178</v>
      </c>
      <c r="D233" s="123">
        <v>2010</v>
      </c>
      <c r="E233" t="s">
        <v>293</v>
      </c>
      <c r="F233" t="s">
        <v>2738</v>
      </c>
      <c r="G233">
        <v>2004</v>
      </c>
      <c r="H233">
        <v>2010</v>
      </c>
    </row>
    <row r="234" spans="1:20" x14ac:dyDescent="0.35">
      <c r="A234">
        <v>236</v>
      </c>
      <c r="B234" t="s">
        <v>2739</v>
      </c>
      <c r="C234" t="s">
        <v>1178</v>
      </c>
      <c r="D234" s="123">
        <v>2018</v>
      </c>
      <c r="E234" t="s">
        <v>293</v>
      </c>
      <c r="F234" t="s">
        <v>2740</v>
      </c>
      <c r="G234">
        <v>2014</v>
      </c>
      <c r="H234">
        <v>2018</v>
      </c>
      <c r="I234" t="s">
        <v>804</v>
      </c>
      <c r="J234">
        <v>2013</v>
      </c>
      <c r="K234">
        <v>2014</v>
      </c>
      <c r="L234" t="s">
        <v>2472</v>
      </c>
      <c r="M234">
        <v>2011</v>
      </c>
      <c r="N234">
        <v>2013</v>
      </c>
      <c r="O234" t="s">
        <v>804</v>
      </c>
      <c r="P234">
        <v>2007</v>
      </c>
      <c r="Q234">
        <v>2011</v>
      </c>
    </row>
    <row r="235" spans="1:20" x14ac:dyDescent="0.35">
      <c r="A235">
        <v>237</v>
      </c>
      <c r="B235" t="s">
        <v>2741</v>
      </c>
      <c r="C235" t="s">
        <v>1178</v>
      </c>
      <c r="D235" s="123">
        <v>2016</v>
      </c>
      <c r="E235" t="s">
        <v>293</v>
      </c>
    </row>
    <row r="236" spans="1:20" x14ac:dyDescent="0.35">
      <c r="A236">
        <v>238</v>
      </c>
      <c r="B236" t="s">
        <v>2742</v>
      </c>
      <c r="C236" t="s">
        <v>595</v>
      </c>
      <c r="D236" s="123">
        <v>2017</v>
      </c>
      <c r="E236" t="s">
        <v>293</v>
      </c>
      <c r="F236" t="s">
        <v>2743</v>
      </c>
      <c r="G236">
        <v>2016</v>
      </c>
      <c r="H236">
        <v>2017</v>
      </c>
      <c r="I236" t="s">
        <v>2744</v>
      </c>
      <c r="J236">
        <v>2014</v>
      </c>
      <c r="K236">
        <v>2016</v>
      </c>
      <c r="L236" t="s">
        <v>2745</v>
      </c>
      <c r="M236">
        <v>2008</v>
      </c>
      <c r="N236">
        <v>2013</v>
      </c>
      <c r="O236" t="s">
        <v>2594</v>
      </c>
      <c r="P236">
        <v>2007</v>
      </c>
      <c r="Q236">
        <v>2008</v>
      </c>
      <c r="R236" t="s">
        <v>2746</v>
      </c>
      <c r="S236">
        <v>2003</v>
      </c>
      <c r="T236">
        <v>2006</v>
      </c>
    </row>
    <row r="237" spans="1:20" x14ac:dyDescent="0.35">
      <c r="A237">
        <v>239</v>
      </c>
      <c r="B237" t="s">
        <v>1187</v>
      </c>
      <c r="C237" t="s">
        <v>595</v>
      </c>
      <c r="D237" s="123">
        <v>2017</v>
      </c>
      <c r="E237" t="s">
        <v>293</v>
      </c>
      <c r="F237" t="s">
        <v>2743</v>
      </c>
      <c r="G237">
        <v>2016</v>
      </c>
      <c r="H237">
        <v>2017</v>
      </c>
      <c r="I237" t="s">
        <v>2744</v>
      </c>
      <c r="J237">
        <v>2008</v>
      </c>
      <c r="K237">
        <v>2016</v>
      </c>
      <c r="L237" t="s">
        <v>2747</v>
      </c>
      <c r="M237">
        <v>2007</v>
      </c>
      <c r="N237">
        <v>2007</v>
      </c>
      <c r="O237" t="s">
        <v>1431</v>
      </c>
      <c r="P237">
        <v>2004</v>
      </c>
      <c r="Q237">
        <v>2007</v>
      </c>
    </row>
    <row r="238" spans="1:20" x14ac:dyDescent="0.35">
      <c r="A238">
        <v>240</v>
      </c>
      <c r="B238" t="s">
        <v>2748</v>
      </c>
      <c r="C238" t="s">
        <v>595</v>
      </c>
      <c r="D238" s="123">
        <v>2018</v>
      </c>
      <c r="E238" t="s">
        <v>293</v>
      </c>
      <c r="F238" t="s">
        <v>2745</v>
      </c>
      <c r="G238">
        <v>2009</v>
      </c>
      <c r="H238">
        <v>2018</v>
      </c>
      <c r="I238" t="s">
        <v>2744</v>
      </c>
      <c r="J238">
        <v>2000</v>
      </c>
      <c r="K238">
        <v>2009</v>
      </c>
    </row>
    <row r="239" spans="1:20" x14ac:dyDescent="0.35">
      <c r="A239">
        <v>241</v>
      </c>
      <c r="B239" t="s">
        <v>2749</v>
      </c>
      <c r="C239" t="s">
        <v>595</v>
      </c>
      <c r="D239" s="123">
        <v>2018</v>
      </c>
      <c r="E239" t="s">
        <v>293</v>
      </c>
      <c r="F239" t="s">
        <v>2743</v>
      </c>
      <c r="G239">
        <v>2014</v>
      </c>
      <c r="H239">
        <v>2018</v>
      </c>
      <c r="I239" t="s">
        <v>212</v>
      </c>
      <c r="J239">
        <v>2009</v>
      </c>
      <c r="K239">
        <v>2013</v>
      </c>
      <c r="L239" t="s">
        <v>2750</v>
      </c>
      <c r="M239">
        <v>2001</v>
      </c>
      <c r="N239">
        <v>2009</v>
      </c>
      <c r="O239" t="s">
        <v>2751</v>
      </c>
      <c r="P239">
        <v>1999</v>
      </c>
      <c r="Q239">
        <v>2001</v>
      </c>
    </row>
    <row r="240" spans="1:20" x14ac:dyDescent="0.35">
      <c r="A240">
        <v>242</v>
      </c>
      <c r="B240" t="s">
        <v>2752</v>
      </c>
      <c r="C240" t="s">
        <v>595</v>
      </c>
      <c r="D240" s="123">
        <v>2018</v>
      </c>
      <c r="E240" t="s">
        <v>293</v>
      </c>
      <c r="F240" t="s">
        <v>2743</v>
      </c>
      <c r="G240">
        <v>2011</v>
      </c>
      <c r="H240">
        <v>2018</v>
      </c>
      <c r="I240" t="s">
        <v>2594</v>
      </c>
      <c r="J240">
        <v>2006</v>
      </c>
      <c r="K240">
        <v>2011</v>
      </c>
      <c r="L240" t="s">
        <v>2753</v>
      </c>
      <c r="M240">
        <v>2005</v>
      </c>
      <c r="N240">
        <v>2006</v>
      </c>
      <c r="O240" t="s">
        <v>2754</v>
      </c>
      <c r="P240">
        <v>2004</v>
      </c>
      <c r="Q240">
        <v>2005</v>
      </c>
      <c r="R240" t="s">
        <v>2755</v>
      </c>
      <c r="S240">
        <v>1998</v>
      </c>
      <c r="T240">
        <v>2004</v>
      </c>
    </row>
    <row r="241" spans="1:20" x14ac:dyDescent="0.35">
      <c r="A241">
        <v>243</v>
      </c>
      <c r="B241" t="s">
        <v>2756</v>
      </c>
      <c r="C241" t="s">
        <v>212</v>
      </c>
      <c r="D241" s="123">
        <v>2012</v>
      </c>
      <c r="E241" t="s">
        <v>293</v>
      </c>
      <c r="F241" t="s">
        <v>2277</v>
      </c>
      <c r="G241">
        <v>2005</v>
      </c>
      <c r="H241">
        <v>2012</v>
      </c>
      <c r="I241" t="s">
        <v>2757</v>
      </c>
      <c r="J241">
        <v>2004</v>
      </c>
      <c r="K241">
        <v>2005</v>
      </c>
      <c r="L241" t="s">
        <v>2743</v>
      </c>
      <c r="M241">
        <v>2003</v>
      </c>
      <c r="N241">
        <v>2004</v>
      </c>
      <c r="O241" t="s">
        <v>801</v>
      </c>
      <c r="P241">
        <v>1996</v>
      </c>
      <c r="Q241">
        <v>2003</v>
      </c>
    </row>
    <row r="242" spans="1:20" x14ac:dyDescent="0.35">
      <c r="A242">
        <v>244</v>
      </c>
      <c r="B242" t="s">
        <v>2758</v>
      </c>
      <c r="C242" t="s">
        <v>212</v>
      </c>
      <c r="D242" s="123">
        <v>2017</v>
      </c>
      <c r="E242" t="s">
        <v>293</v>
      </c>
      <c r="F242" t="s">
        <v>2248</v>
      </c>
      <c r="G242">
        <v>2009</v>
      </c>
      <c r="H242">
        <v>2016</v>
      </c>
      <c r="I242" t="s">
        <v>2759</v>
      </c>
      <c r="J242">
        <v>2004</v>
      </c>
      <c r="K242">
        <v>2008</v>
      </c>
    </row>
    <row r="243" spans="1:20" x14ac:dyDescent="0.35">
      <c r="A243">
        <v>245</v>
      </c>
      <c r="B243" t="s">
        <v>2760</v>
      </c>
      <c r="C243" t="s">
        <v>212</v>
      </c>
      <c r="D243" s="123">
        <v>2018</v>
      </c>
      <c r="E243" t="s">
        <v>293</v>
      </c>
      <c r="F243" t="s">
        <v>2761</v>
      </c>
      <c r="G243">
        <v>2011</v>
      </c>
      <c r="H243">
        <v>2017</v>
      </c>
      <c r="I243" t="s">
        <v>2248</v>
      </c>
      <c r="J243">
        <v>2007</v>
      </c>
      <c r="K243">
        <v>2010</v>
      </c>
      <c r="L243" t="s">
        <v>2759</v>
      </c>
      <c r="M243">
        <v>2003</v>
      </c>
      <c r="N243">
        <v>2007</v>
      </c>
    </row>
    <row r="244" spans="1:20" x14ac:dyDescent="0.35">
      <c r="A244">
        <v>246</v>
      </c>
      <c r="B244" t="s">
        <v>1192</v>
      </c>
      <c r="C244" t="s">
        <v>212</v>
      </c>
      <c r="D244" s="123">
        <v>2012</v>
      </c>
      <c r="E244" t="s">
        <v>293</v>
      </c>
      <c r="F244" t="s">
        <v>2762</v>
      </c>
      <c r="G244">
        <v>1998</v>
      </c>
      <c r="H244">
        <v>2001</v>
      </c>
    </row>
    <row r="245" spans="1:20" x14ac:dyDescent="0.35">
      <c r="A245">
        <v>247</v>
      </c>
      <c r="B245" t="s">
        <v>2763</v>
      </c>
      <c r="C245" t="s">
        <v>212</v>
      </c>
      <c r="D245" s="123">
        <v>2002</v>
      </c>
      <c r="E245" t="s">
        <v>293</v>
      </c>
    </row>
    <row r="246" spans="1:20" x14ac:dyDescent="0.35">
      <c r="A246">
        <v>248</v>
      </c>
      <c r="B246" t="s">
        <v>2764</v>
      </c>
      <c r="C246" t="s">
        <v>212</v>
      </c>
      <c r="D246" s="123">
        <v>2019</v>
      </c>
      <c r="E246" t="s">
        <v>293</v>
      </c>
      <c r="F246" t="s">
        <v>2765</v>
      </c>
      <c r="G246">
        <v>2014</v>
      </c>
      <c r="H246">
        <v>2019</v>
      </c>
      <c r="I246" t="s">
        <v>2766</v>
      </c>
      <c r="J246">
        <v>2013</v>
      </c>
      <c r="K246">
        <v>2014</v>
      </c>
      <c r="L246" t="s">
        <v>2767</v>
      </c>
      <c r="M246">
        <v>2012</v>
      </c>
      <c r="N246">
        <v>2013</v>
      </c>
      <c r="O246" t="s">
        <v>2341</v>
      </c>
      <c r="P246">
        <v>2011</v>
      </c>
      <c r="Q246">
        <v>2012</v>
      </c>
      <c r="R246" t="s">
        <v>2768</v>
      </c>
      <c r="S246">
        <v>2009</v>
      </c>
      <c r="T246">
        <v>2011</v>
      </c>
    </row>
    <row r="247" spans="1:20" x14ac:dyDescent="0.35">
      <c r="A247">
        <v>249</v>
      </c>
      <c r="B247" t="s">
        <v>2769</v>
      </c>
      <c r="C247" t="s">
        <v>553</v>
      </c>
      <c r="D247" s="123">
        <v>2010</v>
      </c>
      <c r="E247" t="s">
        <v>293</v>
      </c>
      <c r="F247" t="s">
        <v>2770</v>
      </c>
      <c r="G247">
        <v>2007</v>
      </c>
      <c r="H247">
        <v>2010</v>
      </c>
      <c r="I247" t="s">
        <v>2771</v>
      </c>
      <c r="J247">
        <v>2003</v>
      </c>
      <c r="K247">
        <v>2007</v>
      </c>
      <c r="L247" t="s">
        <v>1431</v>
      </c>
      <c r="M247">
        <v>1998</v>
      </c>
      <c r="N247">
        <v>2003</v>
      </c>
      <c r="O247" t="s">
        <v>801</v>
      </c>
      <c r="P247">
        <v>1997</v>
      </c>
      <c r="Q247">
        <v>1998</v>
      </c>
    </row>
    <row r="248" spans="1:20" x14ac:dyDescent="0.35">
      <c r="A248">
        <v>250</v>
      </c>
      <c r="B248" t="s">
        <v>2772</v>
      </c>
      <c r="C248" t="s">
        <v>602</v>
      </c>
      <c r="D248" s="123">
        <v>2019</v>
      </c>
      <c r="E248" t="s">
        <v>293</v>
      </c>
      <c r="F248" t="s">
        <v>806</v>
      </c>
      <c r="G248">
        <v>2016</v>
      </c>
      <c r="H248">
        <v>2019</v>
      </c>
      <c r="I248" t="s">
        <v>2773</v>
      </c>
      <c r="J248">
        <v>2015</v>
      </c>
      <c r="K248">
        <v>2016</v>
      </c>
      <c r="L248" t="s">
        <v>2774</v>
      </c>
      <c r="M248">
        <v>2011</v>
      </c>
      <c r="N248">
        <v>2014</v>
      </c>
    </row>
    <row r="249" spans="1:20" x14ac:dyDescent="0.35">
      <c r="A249">
        <v>251</v>
      </c>
      <c r="B249" t="s">
        <v>1200</v>
      </c>
      <c r="C249" t="s">
        <v>602</v>
      </c>
      <c r="D249" s="123">
        <v>2014</v>
      </c>
      <c r="E249" t="s">
        <v>293</v>
      </c>
      <c r="F249" t="s">
        <v>2469</v>
      </c>
      <c r="G249">
        <v>2011</v>
      </c>
      <c r="H249">
        <v>2013</v>
      </c>
      <c r="I249" t="s">
        <v>2775</v>
      </c>
      <c r="J249">
        <v>2009</v>
      </c>
      <c r="K249">
        <v>2010</v>
      </c>
      <c r="L249" t="s">
        <v>2338</v>
      </c>
      <c r="M249">
        <v>2007</v>
      </c>
      <c r="N249">
        <v>2008</v>
      </c>
      <c r="O249" t="s">
        <v>2454</v>
      </c>
      <c r="P249">
        <v>2002</v>
      </c>
      <c r="Q249">
        <v>2006</v>
      </c>
      <c r="R249" t="s">
        <v>2776</v>
      </c>
      <c r="S249">
        <v>1999</v>
      </c>
      <c r="T249">
        <v>2002</v>
      </c>
    </row>
    <row r="250" spans="1:20" x14ac:dyDescent="0.35">
      <c r="A250">
        <v>252</v>
      </c>
      <c r="B250" t="s">
        <v>1200</v>
      </c>
      <c r="C250" t="s">
        <v>602</v>
      </c>
      <c r="D250" s="123">
        <v>2014</v>
      </c>
      <c r="E250" t="s">
        <v>293</v>
      </c>
      <c r="F250" t="s">
        <v>2469</v>
      </c>
      <c r="G250">
        <v>2011</v>
      </c>
      <c r="H250">
        <v>2013</v>
      </c>
      <c r="I250" t="s">
        <v>2775</v>
      </c>
      <c r="J250">
        <v>2009</v>
      </c>
      <c r="K250">
        <v>2010</v>
      </c>
      <c r="L250" t="s">
        <v>2777</v>
      </c>
      <c r="M250">
        <v>2007</v>
      </c>
      <c r="N250">
        <v>2008</v>
      </c>
      <c r="O250" t="s">
        <v>2454</v>
      </c>
      <c r="P250">
        <v>2002</v>
      </c>
      <c r="Q250">
        <v>2006</v>
      </c>
      <c r="R250" t="s">
        <v>2776</v>
      </c>
      <c r="S250">
        <v>1999</v>
      </c>
      <c r="T250">
        <v>2002</v>
      </c>
    </row>
    <row r="251" spans="1:20" x14ac:dyDescent="0.35">
      <c r="A251">
        <v>253</v>
      </c>
      <c r="B251" t="s">
        <v>2778</v>
      </c>
      <c r="C251" t="s">
        <v>602</v>
      </c>
      <c r="D251" s="123">
        <v>2016</v>
      </c>
      <c r="E251" t="s">
        <v>293</v>
      </c>
      <c r="F251" t="s">
        <v>2245</v>
      </c>
      <c r="G251">
        <v>2015</v>
      </c>
      <c r="H251">
        <v>2016</v>
      </c>
      <c r="I251" t="s">
        <v>803</v>
      </c>
      <c r="J251">
        <v>2006</v>
      </c>
      <c r="K251">
        <v>2014</v>
      </c>
      <c r="L251" t="s">
        <v>2777</v>
      </c>
      <c r="M251">
        <v>2002</v>
      </c>
      <c r="N251">
        <v>2006</v>
      </c>
      <c r="O251" t="s">
        <v>2779</v>
      </c>
      <c r="P251">
        <v>2000</v>
      </c>
      <c r="Q251">
        <v>2002</v>
      </c>
      <c r="R251" t="s">
        <v>2780</v>
      </c>
      <c r="S251">
        <v>1994</v>
      </c>
      <c r="T251">
        <v>2000</v>
      </c>
    </row>
    <row r="252" spans="1:20" x14ac:dyDescent="0.35">
      <c r="A252">
        <v>254</v>
      </c>
      <c r="B252" t="s">
        <v>2781</v>
      </c>
      <c r="C252" t="s">
        <v>602</v>
      </c>
      <c r="D252" s="123">
        <v>2018</v>
      </c>
      <c r="E252" t="s">
        <v>293</v>
      </c>
      <c r="F252" t="s">
        <v>2782</v>
      </c>
      <c r="G252">
        <v>2014</v>
      </c>
      <c r="H252">
        <v>2017</v>
      </c>
      <c r="I252" t="s">
        <v>487</v>
      </c>
      <c r="J252">
        <v>2011</v>
      </c>
      <c r="K252">
        <v>2014</v>
      </c>
      <c r="L252" t="s">
        <v>2777</v>
      </c>
      <c r="M252">
        <v>2010</v>
      </c>
      <c r="N252">
        <v>2011</v>
      </c>
      <c r="O252" t="s">
        <v>2783</v>
      </c>
      <c r="P252">
        <v>2008</v>
      </c>
      <c r="Q252">
        <v>2010</v>
      </c>
      <c r="R252" t="s">
        <v>2784</v>
      </c>
      <c r="S252">
        <v>2006</v>
      </c>
      <c r="T252">
        <v>2008</v>
      </c>
    </row>
    <row r="253" spans="1:20" x14ac:dyDescent="0.35">
      <c r="A253">
        <v>255</v>
      </c>
      <c r="B253" t="s">
        <v>2785</v>
      </c>
      <c r="C253" t="s">
        <v>2786</v>
      </c>
      <c r="D253" s="123">
        <v>2011</v>
      </c>
      <c r="E253" t="s">
        <v>293</v>
      </c>
      <c r="F253" t="s">
        <v>2787</v>
      </c>
      <c r="G253">
        <v>2002</v>
      </c>
      <c r="H253">
        <v>2011</v>
      </c>
      <c r="I253" t="s">
        <v>2788</v>
      </c>
      <c r="J253">
        <v>2000</v>
      </c>
      <c r="K253">
        <v>2001</v>
      </c>
    </row>
    <row r="254" spans="1:20" x14ac:dyDescent="0.35">
      <c r="A254">
        <v>256</v>
      </c>
      <c r="B254" t="s">
        <v>2789</v>
      </c>
      <c r="C254" t="s">
        <v>2774</v>
      </c>
      <c r="D254" s="123">
        <v>2013</v>
      </c>
      <c r="E254" t="s">
        <v>293</v>
      </c>
      <c r="F254" t="s">
        <v>2790</v>
      </c>
      <c r="G254">
        <v>2010</v>
      </c>
      <c r="H254">
        <v>2012</v>
      </c>
    </row>
    <row r="255" spans="1:20" x14ac:dyDescent="0.35">
      <c r="A255">
        <v>257</v>
      </c>
      <c r="B255" t="s">
        <v>1207</v>
      </c>
      <c r="C255" t="s">
        <v>2774</v>
      </c>
      <c r="D255" s="123">
        <v>2016</v>
      </c>
      <c r="E255" t="s">
        <v>293</v>
      </c>
      <c r="F255" t="s">
        <v>2791</v>
      </c>
      <c r="G255">
        <v>2014</v>
      </c>
      <c r="H255">
        <v>2016</v>
      </c>
      <c r="I255" t="s">
        <v>2792</v>
      </c>
      <c r="J255">
        <v>2013</v>
      </c>
      <c r="K255">
        <v>2014</v>
      </c>
      <c r="L255" t="s">
        <v>2793</v>
      </c>
      <c r="M255">
        <v>2011</v>
      </c>
      <c r="N255">
        <v>2013</v>
      </c>
      <c r="O255" t="s">
        <v>804</v>
      </c>
      <c r="P255">
        <v>2006</v>
      </c>
      <c r="Q255">
        <v>2010</v>
      </c>
    </row>
    <row r="256" spans="1:20" x14ac:dyDescent="0.35">
      <c r="A256">
        <v>258</v>
      </c>
      <c r="B256" t="s">
        <v>2794</v>
      </c>
      <c r="C256" t="s">
        <v>2774</v>
      </c>
      <c r="D256" s="123">
        <v>2012</v>
      </c>
      <c r="E256" t="s">
        <v>293</v>
      </c>
      <c r="F256" t="s">
        <v>2790</v>
      </c>
      <c r="G256">
        <v>1999</v>
      </c>
      <c r="H256">
        <v>2012</v>
      </c>
    </row>
    <row r="257" spans="1:20" x14ac:dyDescent="0.35">
      <c r="A257">
        <v>259</v>
      </c>
      <c r="B257" t="s">
        <v>2795</v>
      </c>
      <c r="C257" t="s">
        <v>2774</v>
      </c>
      <c r="D257" s="123">
        <v>2011</v>
      </c>
      <c r="E257" t="s">
        <v>293</v>
      </c>
      <c r="F257" t="s">
        <v>2787</v>
      </c>
      <c r="G257">
        <v>2008</v>
      </c>
      <c r="H257">
        <v>2011</v>
      </c>
      <c r="I257" t="s">
        <v>2369</v>
      </c>
      <c r="J257">
        <v>2007</v>
      </c>
      <c r="K257">
        <v>2007</v>
      </c>
      <c r="L257" t="s">
        <v>2796</v>
      </c>
      <c r="M257">
        <v>2004</v>
      </c>
      <c r="N257">
        <v>2006</v>
      </c>
    </row>
    <row r="258" spans="1:20" x14ac:dyDescent="0.35">
      <c r="A258">
        <v>260</v>
      </c>
      <c r="B258" t="s">
        <v>2797</v>
      </c>
      <c r="C258" t="s">
        <v>2798</v>
      </c>
      <c r="D258" s="123">
        <v>2017</v>
      </c>
      <c r="E258" t="s">
        <v>293</v>
      </c>
      <c r="F258" t="s">
        <v>2799</v>
      </c>
      <c r="G258">
        <v>2016</v>
      </c>
      <c r="H258">
        <v>2017</v>
      </c>
      <c r="I258" t="s">
        <v>2744</v>
      </c>
      <c r="J258">
        <v>1999</v>
      </c>
      <c r="K258">
        <v>2016</v>
      </c>
      <c r="L258" t="s">
        <v>2800</v>
      </c>
      <c r="M258">
        <v>1994</v>
      </c>
      <c r="N258">
        <v>1998</v>
      </c>
    </row>
    <row r="259" spans="1:20" x14ac:dyDescent="0.35">
      <c r="A259">
        <v>261</v>
      </c>
      <c r="B259" t="s">
        <v>2801</v>
      </c>
      <c r="C259" t="s">
        <v>2798</v>
      </c>
      <c r="D259" s="123">
        <v>2018</v>
      </c>
      <c r="E259" t="s">
        <v>293</v>
      </c>
      <c r="F259" t="s">
        <v>2802</v>
      </c>
      <c r="G259">
        <v>2016</v>
      </c>
      <c r="H259">
        <v>2018</v>
      </c>
      <c r="I259" t="s">
        <v>2744</v>
      </c>
      <c r="J259">
        <v>2014</v>
      </c>
      <c r="K259">
        <v>2016</v>
      </c>
    </row>
    <row r="260" spans="1:20" x14ac:dyDescent="0.35">
      <c r="A260">
        <v>262</v>
      </c>
      <c r="B260" t="s">
        <v>1215</v>
      </c>
      <c r="C260" t="s">
        <v>619</v>
      </c>
      <c r="D260" s="123">
        <v>2010</v>
      </c>
      <c r="E260" t="s">
        <v>293</v>
      </c>
    </row>
    <row r="261" spans="1:20" x14ac:dyDescent="0.35">
      <c r="A261">
        <v>263</v>
      </c>
      <c r="B261" t="s">
        <v>2803</v>
      </c>
      <c r="C261" t="s">
        <v>807</v>
      </c>
      <c r="D261" s="123">
        <v>2008</v>
      </c>
      <c r="E261" t="s">
        <v>293</v>
      </c>
      <c r="F261" t="s">
        <v>2804</v>
      </c>
      <c r="G261">
        <v>2007</v>
      </c>
      <c r="H261">
        <v>2008</v>
      </c>
    </row>
    <row r="262" spans="1:20" x14ac:dyDescent="0.35">
      <c r="A262">
        <v>264</v>
      </c>
      <c r="B262" t="s">
        <v>2805</v>
      </c>
      <c r="C262" t="s">
        <v>807</v>
      </c>
      <c r="D262" s="123">
        <v>2011</v>
      </c>
      <c r="E262" t="s">
        <v>293</v>
      </c>
    </row>
    <row r="263" spans="1:20" x14ac:dyDescent="0.35">
      <c r="A263">
        <v>265</v>
      </c>
      <c r="B263" t="s">
        <v>1222</v>
      </c>
      <c r="C263" t="s">
        <v>807</v>
      </c>
      <c r="D263" s="123">
        <v>2007</v>
      </c>
      <c r="E263" t="s">
        <v>293</v>
      </c>
    </row>
    <row r="264" spans="1:20" x14ac:dyDescent="0.35">
      <c r="A264">
        <v>266</v>
      </c>
      <c r="B264" t="s">
        <v>2806</v>
      </c>
      <c r="C264" t="s">
        <v>685</v>
      </c>
      <c r="D264" s="123">
        <v>2010</v>
      </c>
      <c r="E264" t="s">
        <v>293</v>
      </c>
      <c r="F264" t="s">
        <v>2807</v>
      </c>
      <c r="G264">
        <v>1999</v>
      </c>
      <c r="H264">
        <v>2010</v>
      </c>
      <c r="I264" t="s">
        <v>2548</v>
      </c>
      <c r="J264">
        <v>1998</v>
      </c>
      <c r="K264">
        <v>1999</v>
      </c>
    </row>
    <row r="265" spans="1:20" x14ac:dyDescent="0.35">
      <c r="A265">
        <v>267</v>
      </c>
      <c r="B265" t="s">
        <v>2808</v>
      </c>
      <c r="C265" t="s">
        <v>685</v>
      </c>
      <c r="D265" s="123">
        <v>2011</v>
      </c>
      <c r="E265" t="s">
        <v>293</v>
      </c>
      <c r="F265" t="s">
        <v>796</v>
      </c>
      <c r="G265">
        <v>2007</v>
      </c>
      <c r="H265">
        <v>2011</v>
      </c>
      <c r="I265" t="s">
        <v>2809</v>
      </c>
      <c r="J265">
        <v>1998</v>
      </c>
      <c r="K265">
        <v>2003</v>
      </c>
    </row>
    <row r="266" spans="1:20" x14ac:dyDescent="0.35">
      <c r="A266">
        <v>268</v>
      </c>
      <c r="B266" t="s">
        <v>2810</v>
      </c>
      <c r="C266" t="s">
        <v>2811</v>
      </c>
      <c r="D266" s="123">
        <v>2012</v>
      </c>
      <c r="E266" t="s">
        <v>293</v>
      </c>
      <c r="F266" t="s">
        <v>2812</v>
      </c>
      <c r="G266">
        <v>2011</v>
      </c>
      <c r="H266">
        <v>2011</v>
      </c>
    </row>
    <row r="267" spans="1:20" x14ac:dyDescent="0.35">
      <c r="A267">
        <v>269</v>
      </c>
      <c r="B267" t="s">
        <v>2813</v>
      </c>
      <c r="C267" t="s">
        <v>685</v>
      </c>
      <c r="D267" s="123">
        <v>2009</v>
      </c>
      <c r="E267" t="s">
        <v>293</v>
      </c>
      <c r="F267" t="s">
        <v>2616</v>
      </c>
      <c r="G267">
        <v>2006</v>
      </c>
      <c r="H267">
        <v>2009</v>
      </c>
      <c r="I267" t="s">
        <v>2362</v>
      </c>
      <c r="J267">
        <v>1995</v>
      </c>
      <c r="K267">
        <v>2005</v>
      </c>
    </row>
    <row r="268" spans="1:20" x14ac:dyDescent="0.35">
      <c r="A268">
        <v>270</v>
      </c>
      <c r="B268" t="s">
        <v>2814</v>
      </c>
      <c r="C268" t="s">
        <v>685</v>
      </c>
      <c r="D268" s="123">
        <v>2013</v>
      </c>
      <c r="E268" t="s">
        <v>293</v>
      </c>
      <c r="F268" t="s">
        <v>2815</v>
      </c>
      <c r="G268">
        <v>2009</v>
      </c>
      <c r="H268">
        <v>2013</v>
      </c>
      <c r="I268" t="s">
        <v>2816</v>
      </c>
      <c r="J268">
        <v>2007</v>
      </c>
      <c r="K268">
        <v>2008</v>
      </c>
      <c r="L268" t="s">
        <v>2817</v>
      </c>
      <c r="M268">
        <v>2005</v>
      </c>
      <c r="N268">
        <v>2006</v>
      </c>
      <c r="O268" t="s">
        <v>2818</v>
      </c>
      <c r="P268">
        <v>2003</v>
      </c>
      <c r="Q268">
        <v>2005</v>
      </c>
      <c r="R268" t="s">
        <v>801</v>
      </c>
      <c r="S268">
        <v>2001</v>
      </c>
      <c r="T268">
        <v>2003</v>
      </c>
    </row>
    <row r="269" spans="1:20" x14ac:dyDescent="0.35">
      <c r="A269">
        <v>271</v>
      </c>
      <c r="B269" t="s">
        <v>2819</v>
      </c>
      <c r="C269" t="s">
        <v>685</v>
      </c>
      <c r="D269" s="123">
        <v>2012</v>
      </c>
      <c r="E269" t="s">
        <v>293</v>
      </c>
      <c r="F269" t="s">
        <v>367</v>
      </c>
      <c r="G269">
        <v>2001</v>
      </c>
      <c r="H269">
        <v>2011</v>
      </c>
    </row>
    <row r="270" spans="1:20" x14ac:dyDescent="0.35">
      <c r="A270">
        <v>272</v>
      </c>
      <c r="B270" t="s">
        <v>2820</v>
      </c>
      <c r="C270" t="s">
        <v>685</v>
      </c>
      <c r="D270" s="123">
        <v>2017</v>
      </c>
      <c r="E270" t="s">
        <v>293</v>
      </c>
      <c r="F270" t="s">
        <v>2821</v>
      </c>
      <c r="G270">
        <v>2009</v>
      </c>
      <c r="H270">
        <v>2017</v>
      </c>
      <c r="I270" t="s">
        <v>2822</v>
      </c>
      <c r="J270">
        <v>2003</v>
      </c>
      <c r="K270">
        <v>2009</v>
      </c>
      <c r="L270" t="s">
        <v>2823</v>
      </c>
      <c r="M270">
        <v>1992</v>
      </c>
      <c r="N270">
        <v>2002</v>
      </c>
      <c r="O270" t="s">
        <v>2465</v>
      </c>
      <c r="P270">
        <v>1990</v>
      </c>
      <c r="Q270">
        <v>1992</v>
      </c>
      <c r="R270" t="s">
        <v>2362</v>
      </c>
      <c r="S270">
        <v>1989</v>
      </c>
      <c r="T270">
        <v>1990</v>
      </c>
    </row>
    <row r="271" spans="1:20" x14ac:dyDescent="0.35">
      <c r="A271">
        <v>273</v>
      </c>
      <c r="B271" t="s">
        <v>2824</v>
      </c>
      <c r="C271" t="s">
        <v>685</v>
      </c>
      <c r="D271" s="123">
        <v>2017</v>
      </c>
      <c r="E271" t="s">
        <v>293</v>
      </c>
      <c r="F271" t="s">
        <v>2825</v>
      </c>
      <c r="G271">
        <v>2016</v>
      </c>
      <c r="H271">
        <v>2017</v>
      </c>
      <c r="I271" t="s">
        <v>2826</v>
      </c>
      <c r="J271">
        <v>2012</v>
      </c>
      <c r="K271">
        <v>2016</v>
      </c>
      <c r="L271" t="s">
        <v>2827</v>
      </c>
      <c r="M271">
        <v>2006</v>
      </c>
      <c r="N271">
        <v>2012</v>
      </c>
      <c r="O271" t="s">
        <v>2828</v>
      </c>
      <c r="P271">
        <v>1997</v>
      </c>
      <c r="Q271">
        <v>2006</v>
      </c>
    </row>
    <row r="272" spans="1:20" x14ac:dyDescent="0.35">
      <c r="A272">
        <v>274</v>
      </c>
      <c r="B272" t="s">
        <v>2829</v>
      </c>
      <c r="C272" t="s">
        <v>685</v>
      </c>
      <c r="D272" s="123">
        <v>2017</v>
      </c>
      <c r="E272" t="s">
        <v>293</v>
      </c>
      <c r="F272" t="s">
        <v>2830</v>
      </c>
      <c r="G272">
        <v>2015</v>
      </c>
      <c r="H272">
        <v>2017</v>
      </c>
      <c r="I272" t="s">
        <v>2831</v>
      </c>
      <c r="J272">
        <v>2012</v>
      </c>
      <c r="K272">
        <v>2014</v>
      </c>
      <c r="L272" t="s">
        <v>2539</v>
      </c>
      <c r="M272">
        <v>2001</v>
      </c>
      <c r="N272">
        <v>2012</v>
      </c>
      <c r="O272" t="s">
        <v>2832</v>
      </c>
      <c r="P272">
        <v>1999</v>
      </c>
      <c r="Q272">
        <v>2001</v>
      </c>
      <c r="R272" t="s">
        <v>2833</v>
      </c>
      <c r="S272">
        <v>1998</v>
      </c>
      <c r="T272">
        <v>1999</v>
      </c>
    </row>
    <row r="273" spans="1:20" x14ac:dyDescent="0.35">
      <c r="A273">
        <v>275</v>
      </c>
      <c r="B273" t="s">
        <v>2834</v>
      </c>
      <c r="C273" t="s">
        <v>685</v>
      </c>
      <c r="D273" s="123">
        <v>2018</v>
      </c>
      <c r="E273" t="s">
        <v>293</v>
      </c>
      <c r="F273" t="s">
        <v>2835</v>
      </c>
      <c r="G273">
        <v>2015</v>
      </c>
      <c r="H273">
        <v>2018</v>
      </c>
      <c r="I273" t="s">
        <v>2836</v>
      </c>
      <c r="J273">
        <v>2013</v>
      </c>
      <c r="K273">
        <v>2015</v>
      </c>
      <c r="L273" t="s">
        <v>367</v>
      </c>
      <c r="M273">
        <v>1997</v>
      </c>
      <c r="N273">
        <v>2012</v>
      </c>
    </row>
    <row r="274" spans="1:20" x14ac:dyDescent="0.35">
      <c r="A274">
        <v>276</v>
      </c>
      <c r="B274" t="s">
        <v>2837</v>
      </c>
      <c r="C274" t="s">
        <v>685</v>
      </c>
      <c r="D274" s="123">
        <v>2018</v>
      </c>
      <c r="E274" t="s">
        <v>293</v>
      </c>
      <c r="F274" t="s">
        <v>2838</v>
      </c>
      <c r="G274">
        <v>2015</v>
      </c>
      <c r="H274">
        <v>2017</v>
      </c>
      <c r="I274" t="s">
        <v>695</v>
      </c>
      <c r="J274">
        <v>2014</v>
      </c>
      <c r="K274">
        <v>2015</v>
      </c>
      <c r="L274" t="s">
        <v>2369</v>
      </c>
      <c r="M274">
        <v>2012</v>
      </c>
      <c r="N274">
        <v>2014</v>
      </c>
      <c r="O274" t="s">
        <v>2836</v>
      </c>
      <c r="P274">
        <v>2010</v>
      </c>
      <c r="Q274">
        <v>2012</v>
      </c>
      <c r="R274" t="s">
        <v>2839</v>
      </c>
      <c r="S274">
        <v>2006</v>
      </c>
      <c r="T274">
        <v>2010</v>
      </c>
    </row>
    <row r="275" spans="1:20" x14ac:dyDescent="0.35">
      <c r="A275">
        <v>277</v>
      </c>
      <c r="B275" t="s">
        <v>2840</v>
      </c>
      <c r="C275" t="s">
        <v>685</v>
      </c>
      <c r="D275" s="123">
        <v>2009</v>
      </c>
      <c r="E275" t="s">
        <v>293</v>
      </c>
      <c r="F275" t="s">
        <v>2616</v>
      </c>
      <c r="G275">
        <v>2007</v>
      </c>
      <c r="H275">
        <v>2009</v>
      </c>
      <c r="I275" t="s">
        <v>2362</v>
      </c>
      <c r="J275">
        <v>2003</v>
      </c>
      <c r="K275">
        <v>2006</v>
      </c>
      <c r="L275" t="s">
        <v>1431</v>
      </c>
      <c r="M275">
        <v>2000</v>
      </c>
      <c r="N275">
        <v>2003</v>
      </c>
      <c r="O275" t="s">
        <v>2492</v>
      </c>
      <c r="P275">
        <v>1999</v>
      </c>
      <c r="Q275">
        <v>2000</v>
      </c>
      <c r="R275" t="s">
        <v>2841</v>
      </c>
      <c r="S275">
        <v>1996</v>
      </c>
      <c r="T275">
        <v>1999</v>
      </c>
    </row>
    <row r="276" spans="1:20" x14ac:dyDescent="0.35">
      <c r="A276">
        <v>278</v>
      </c>
      <c r="B276" t="s">
        <v>2842</v>
      </c>
      <c r="C276" t="s">
        <v>685</v>
      </c>
      <c r="D276" s="123">
        <v>2017</v>
      </c>
      <c r="E276" t="s">
        <v>293</v>
      </c>
      <c r="F276" t="s">
        <v>2426</v>
      </c>
      <c r="G276">
        <v>2010</v>
      </c>
      <c r="H276">
        <v>2017</v>
      </c>
      <c r="I276" t="s">
        <v>2843</v>
      </c>
      <c r="J276">
        <v>2003</v>
      </c>
      <c r="K276">
        <v>2009</v>
      </c>
      <c r="L276" t="s">
        <v>2338</v>
      </c>
      <c r="M276">
        <v>2000</v>
      </c>
      <c r="N276">
        <v>2003</v>
      </c>
    </row>
    <row r="277" spans="1:20" x14ac:dyDescent="0.35">
      <c r="A277">
        <v>279</v>
      </c>
      <c r="B277" t="s">
        <v>2844</v>
      </c>
      <c r="C277" t="s">
        <v>685</v>
      </c>
      <c r="D277" s="123">
        <v>2010</v>
      </c>
      <c r="E277" t="s">
        <v>293</v>
      </c>
      <c r="F277" t="s">
        <v>2843</v>
      </c>
      <c r="G277">
        <v>2005</v>
      </c>
      <c r="H277">
        <v>2009</v>
      </c>
    </row>
    <row r="278" spans="1:20" x14ac:dyDescent="0.35">
      <c r="A278">
        <v>280</v>
      </c>
      <c r="B278" t="s">
        <v>2845</v>
      </c>
      <c r="C278" t="s">
        <v>685</v>
      </c>
      <c r="D278" s="123">
        <v>2016</v>
      </c>
      <c r="E278" t="s">
        <v>293</v>
      </c>
      <c r="F278" t="s">
        <v>2846</v>
      </c>
      <c r="G278">
        <v>2015</v>
      </c>
      <c r="H278">
        <v>2015</v>
      </c>
      <c r="I278" t="s">
        <v>2847</v>
      </c>
      <c r="J278">
        <v>2013</v>
      </c>
      <c r="K278">
        <v>2015</v>
      </c>
      <c r="L278" t="s">
        <v>685</v>
      </c>
      <c r="M278">
        <v>2009</v>
      </c>
      <c r="N278">
        <v>2013</v>
      </c>
      <c r="O278" t="s">
        <v>2848</v>
      </c>
      <c r="P278">
        <v>2006</v>
      </c>
      <c r="Q278">
        <v>2009</v>
      </c>
      <c r="R278" t="s">
        <v>2362</v>
      </c>
      <c r="S278">
        <v>2000</v>
      </c>
      <c r="T278">
        <v>2005</v>
      </c>
    </row>
    <row r="279" spans="1:20" x14ac:dyDescent="0.35">
      <c r="A279">
        <v>281</v>
      </c>
      <c r="B279" t="s">
        <v>1230</v>
      </c>
      <c r="C279" t="s">
        <v>613</v>
      </c>
      <c r="D279" s="123">
        <v>2013</v>
      </c>
      <c r="E279" t="s">
        <v>293</v>
      </c>
      <c r="F279" t="s">
        <v>2776</v>
      </c>
      <c r="G279">
        <v>2006</v>
      </c>
      <c r="H279">
        <v>2013</v>
      </c>
    </row>
    <row r="280" spans="1:20" x14ac:dyDescent="0.35">
      <c r="A280">
        <v>282</v>
      </c>
      <c r="B280" t="s">
        <v>2849</v>
      </c>
      <c r="C280" t="s">
        <v>2850</v>
      </c>
      <c r="D280" s="123">
        <v>2014</v>
      </c>
      <c r="E280" t="s">
        <v>293</v>
      </c>
      <c r="F280" t="s">
        <v>529</v>
      </c>
      <c r="G280">
        <v>2011</v>
      </c>
      <c r="H280">
        <v>2014</v>
      </c>
      <c r="I280" t="s">
        <v>2851</v>
      </c>
      <c r="J280">
        <v>2009</v>
      </c>
      <c r="K280">
        <v>2010</v>
      </c>
      <c r="L280" t="s">
        <v>2775</v>
      </c>
      <c r="M280">
        <v>2007</v>
      </c>
      <c r="N280">
        <v>2008</v>
      </c>
      <c r="O280" t="s">
        <v>2852</v>
      </c>
      <c r="P280">
        <v>2005</v>
      </c>
      <c r="Q280">
        <v>2006</v>
      </c>
      <c r="R280" t="s">
        <v>2853</v>
      </c>
      <c r="S280">
        <v>2000</v>
      </c>
      <c r="T280">
        <v>2001</v>
      </c>
    </row>
    <row r="281" spans="1:20" x14ac:dyDescent="0.35">
      <c r="A281">
        <v>283</v>
      </c>
      <c r="B281" t="s">
        <v>2854</v>
      </c>
      <c r="C281" t="s">
        <v>2850</v>
      </c>
      <c r="D281" s="123">
        <v>2015</v>
      </c>
      <c r="E281" t="s">
        <v>293</v>
      </c>
      <c r="F281" t="s">
        <v>2855</v>
      </c>
      <c r="G281">
        <v>2012</v>
      </c>
      <c r="H281">
        <v>2015</v>
      </c>
      <c r="I281" t="s">
        <v>1431</v>
      </c>
      <c r="J281">
        <v>2008</v>
      </c>
      <c r="K281">
        <v>2012</v>
      </c>
      <c r="L281" t="s">
        <v>2639</v>
      </c>
      <c r="M281">
        <v>2006</v>
      </c>
      <c r="N281">
        <v>2008</v>
      </c>
      <c r="O281" t="s">
        <v>2856</v>
      </c>
      <c r="P281">
        <v>2003</v>
      </c>
      <c r="Q281">
        <v>2006</v>
      </c>
    </row>
    <row r="282" spans="1:20" x14ac:dyDescent="0.35">
      <c r="A282">
        <v>284</v>
      </c>
      <c r="B282" t="s">
        <v>2857</v>
      </c>
      <c r="C282" t="s">
        <v>2850</v>
      </c>
      <c r="D282" s="123">
        <v>2018</v>
      </c>
      <c r="E282" t="s">
        <v>293</v>
      </c>
      <c r="F282" t="s">
        <v>2284</v>
      </c>
      <c r="G282">
        <v>2013</v>
      </c>
      <c r="H282">
        <v>2018</v>
      </c>
      <c r="I282" t="s">
        <v>2858</v>
      </c>
      <c r="J282">
        <v>2011</v>
      </c>
      <c r="K282">
        <v>2013</v>
      </c>
      <c r="L282" t="s">
        <v>2859</v>
      </c>
      <c r="M282">
        <v>2006</v>
      </c>
      <c r="N282">
        <v>2011</v>
      </c>
    </row>
    <row r="283" spans="1:20" x14ac:dyDescent="0.35">
      <c r="A283">
        <v>285</v>
      </c>
      <c r="B283" t="s">
        <v>2477</v>
      </c>
      <c r="C283" t="s">
        <v>2850</v>
      </c>
      <c r="D283" s="123">
        <v>2019</v>
      </c>
      <c r="E283" t="s">
        <v>293</v>
      </c>
      <c r="F283" t="s">
        <v>2284</v>
      </c>
      <c r="G283">
        <v>2018</v>
      </c>
      <c r="H283">
        <v>2019</v>
      </c>
      <c r="I283" t="s">
        <v>2860</v>
      </c>
      <c r="J283">
        <v>2015</v>
      </c>
      <c r="K283">
        <v>2018</v>
      </c>
      <c r="L283" t="s">
        <v>2858</v>
      </c>
      <c r="M283">
        <v>2013</v>
      </c>
      <c r="N283">
        <v>2015</v>
      </c>
      <c r="O283" t="s">
        <v>2341</v>
      </c>
      <c r="P283">
        <v>2011</v>
      </c>
      <c r="Q283">
        <v>2012</v>
      </c>
    </row>
    <row r="284" spans="1:20" x14ac:dyDescent="0.35">
      <c r="A284">
        <v>286</v>
      </c>
      <c r="B284" t="s">
        <v>1239</v>
      </c>
      <c r="C284" t="s">
        <v>633</v>
      </c>
      <c r="D284" s="123">
        <v>2018</v>
      </c>
      <c r="E284" t="s">
        <v>293</v>
      </c>
      <c r="F284" t="s">
        <v>2273</v>
      </c>
      <c r="G284">
        <v>2003</v>
      </c>
      <c r="H284">
        <v>2018</v>
      </c>
      <c r="I284" t="s">
        <v>2258</v>
      </c>
      <c r="J284">
        <v>2002</v>
      </c>
      <c r="K284">
        <v>2003</v>
      </c>
    </row>
    <row r="285" spans="1:20" x14ac:dyDescent="0.35">
      <c r="A285">
        <v>287</v>
      </c>
      <c r="B285" t="s">
        <v>1240</v>
      </c>
      <c r="C285" t="s">
        <v>633</v>
      </c>
      <c r="D285" s="123">
        <v>2018</v>
      </c>
      <c r="E285" t="s">
        <v>293</v>
      </c>
      <c r="F285" t="s">
        <v>2273</v>
      </c>
      <c r="G285">
        <v>2013</v>
      </c>
      <c r="H285">
        <v>2018</v>
      </c>
      <c r="I285" t="s">
        <v>2233</v>
      </c>
      <c r="J285">
        <v>2011</v>
      </c>
      <c r="K285">
        <v>2013</v>
      </c>
      <c r="L285" t="s">
        <v>2273</v>
      </c>
      <c r="M285">
        <v>2007</v>
      </c>
      <c r="N285">
        <v>2011</v>
      </c>
    </row>
    <row r="286" spans="1:20" x14ac:dyDescent="0.35">
      <c r="A286">
        <v>288</v>
      </c>
      <c r="B286" t="s">
        <v>1242</v>
      </c>
      <c r="C286" t="s">
        <v>633</v>
      </c>
      <c r="D286" s="123">
        <v>2018</v>
      </c>
      <c r="E286" t="s">
        <v>293</v>
      </c>
      <c r="F286" t="s">
        <v>2273</v>
      </c>
      <c r="G286">
        <v>2017</v>
      </c>
      <c r="H286">
        <v>2018</v>
      </c>
      <c r="I286" t="s">
        <v>313</v>
      </c>
      <c r="J286">
        <v>2010</v>
      </c>
      <c r="K286">
        <v>2017</v>
      </c>
      <c r="L286" t="s">
        <v>2258</v>
      </c>
      <c r="M286">
        <v>2009</v>
      </c>
      <c r="N286">
        <v>2010</v>
      </c>
    </row>
    <row r="287" spans="1:20" x14ac:dyDescent="0.35">
      <c r="A287">
        <v>289</v>
      </c>
      <c r="B287" t="s">
        <v>2861</v>
      </c>
      <c r="C287" t="s">
        <v>633</v>
      </c>
      <c r="D287" s="123">
        <v>2018</v>
      </c>
      <c r="E287" t="s">
        <v>293</v>
      </c>
      <c r="F287" t="s">
        <v>2273</v>
      </c>
      <c r="G287">
        <v>2013</v>
      </c>
      <c r="H287">
        <v>2018</v>
      </c>
      <c r="I287" t="s">
        <v>2862</v>
      </c>
      <c r="J287">
        <v>2008</v>
      </c>
      <c r="K287">
        <v>2013</v>
      </c>
    </row>
    <row r="288" spans="1:20" x14ac:dyDescent="0.35">
      <c r="A288">
        <v>290</v>
      </c>
      <c r="B288" t="s">
        <v>1244</v>
      </c>
      <c r="C288" t="s">
        <v>639</v>
      </c>
      <c r="D288" s="123">
        <v>2013</v>
      </c>
      <c r="E288" t="s">
        <v>293</v>
      </c>
      <c r="F288" t="s">
        <v>2863</v>
      </c>
      <c r="G288">
        <v>2010</v>
      </c>
      <c r="H288">
        <v>2013</v>
      </c>
      <c r="I288" t="s">
        <v>2864</v>
      </c>
      <c r="J288">
        <v>2005</v>
      </c>
      <c r="K288">
        <v>2010</v>
      </c>
      <c r="L288" t="s">
        <v>2392</v>
      </c>
      <c r="M288">
        <v>2004</v>
      </c>
      <c r="N288">
        <v>2005</v>
      </c>
      <c r="O288" t="s">
        <v>2865</v>
      </c>
      <c r="P288">
        <v>1997</v>
      </c>
      <c r="Q288">
        <v>2004</v>
      </c>
    </row>
    <row r="289" spans="1:20" x14ac:dyDescent="0.35">
      <c r="A289">
        <v>291</v>
      </c>
      <c r="B289" t="s">
        <v>1244</v>
      </c>
      <c r="C289" t="s">
        <v>639</v>
      </c>
      <c r="D289" s="123">
        <v>2013</v>
      </c>
      <c r="E289" t="s">
        <v>293</v>
      </c>
      <c r="F289" t="s">
        <v>2469</v>
      </c>
      <c r="G289">
        <v>2010</v>
      </c>
      <c r="H289">
        <v>2013</v>
      </c>
      <c r="I289" t="s">
        <v>2866</v>
      </c>
      <c r="J289">
        <v>2007</v>
      </c>
      <c r="K289">
        <v>2010</v>
      </c>
      <c r="L289" t="s">
        <v>2867</v>
      </c>
      <c r="M289">
        <v>2005</v>
      </c>
      <c r="N289">
        <v>2007</v>
      </c>
      <c r="O289" t="s">
        <v>2392</v>
      </c>
      <c r="P289">
        <v>2004</v>
      </c>
      <c r="Q289">
        <v>2005</v>
      </c>
      <c r="R289" t="s">
        <v>2638</v>
      </c>
      <c r="S289">
        <v>1997</v>
      </c>
      <c r="T289">
        <v>2004</v>
      </c>
    </row>
    <row r="290" spans="1:20" x14ac:dyDescent="0.35">
      <c r="A290">
        <v>292</v>
      </c>
      <c r="B290" t="s">
        <v>1414</v>
      </c>
      <c r="C290" t="s">
        <v>626</v>
      </c>
      <c r="D290" s="123">
        <v>2010</v>
      </c>
      <c r="E290" t="s">
        <v>293</v>
      </c>
      <c r="F290" t="s">
        <v>2868</v>
      </c>
      <c r="G290">
        <v>2008</v>
      </c>
      <c r="H290">
        <v>2010</v>
      </c>
      <c r="I290" t="s">
        <v>2869</v>
      </c>
      <c r="J290">
        <v>2004</v>
      </c>
      <c r="K290">
        <v>2008</v>
      </c>
      <c r="L290" t="s">
        <v>2870</v>
      </c>
      <c r="M290">
        <v>1999</v>
      </c>
      <c r="N290">
        <v>2004</v>
      </c>
      <c r="O290" t="s">
        <v>2469</v>
      </c>
      <c r="P290">
        <v>1998</v>
      </c>
      <c r="Q290">
        <v>1999</v>
      </c>
      <c r="R290" t="s">
        <v>2392</v>
      </c>
      <c r="S290">
        <v>1991</v>
      </c>
      <c r="T290">
        <v>1995</v>
      </c>
    </row>
    <row r="291" spans="1:20" x14ac:dyDescent="0.35">
      <c r="A291">
        <v>293</v>
      </c>
      <c r="B291" t="s">
        <v>1248</v>
      </c>
      <c r="C291" t="s">
        <v>2871</v>
      </c>
      <c r="D291" s="123">
        <v>2009</v>
      </c>
      <c r="E291" t="s">
        <v>293</v>
      </c>
      <c r="F291" t="s">
        <v>2872</v>
      </c>
      <c r="G291">
        <v>2006</v>
      </c>
      <c r="H291">
        <v>2009</v>
      </c>
      <c r="I291" t="s">
        <v>2712</v>
      </c>
      <c r="J291">
        <v>2000</v>
      </c>
      <c r="K291">
        <v>2005</v>
      </c>
    </row>
    <row r="292" spans="1:20" x14ac:dyDescent="0.35">
      <c r="A292">
        <v>294</v>
      </c>
      <c r="B292" t="s">
        <v>1249</v>
      </c>
      <c r="C292" t="s">
        <v>2871</v>
      </c>
      <c r="D292" s="123">
        <v>2009</v>
      </c>
      <c r="E292" t="s">
        <v>293</v>
      </c>
      <c r="F292" t="s">
        <v>2872</v>
      </c>
      <c r="G292">
        <v>2008</v>
      </c>
      <c r="H292">
        <v>2009</v>
      </c>
      <c r="I292" t="s">
        <v>2873</v>
      </c>
      <c r="J292">
        <v>2006</v>
      </c>
      <c r="K292">
        <v>2008</v>
      </c>
      <c r="L292" t="s">
        <v>2712</v>
      </c>
      <c r="M292">
        <v>2001</v>
      </c>
      <c r="N292">
        <v>2005</v>
      </c>
    </row>
    <row r="293" spans="1:20" x14ac:dyDescent="0.35">
      <c r="A293">
        <v>295</v>
      </c>
      <c r="B293" t="s">
        <v>2874</v>
      </c>
      <c r="C293" t="s">
        <v>2875</v>
      </c>
      <c r="D293" s="123">
        <v>1996</v>
      </c>
      <c r="E293" t="s">
        <v>293</v>
      </c>
      <c r="F293" t="s">
        <v>2392</v>
      </c>
      <c r="G293">
        <v>1994</v>
      </c>
      <c r="H293">
        <v>1996</v>
      </c>
    </row>
    <row r="294" spans="1:20" x14ac:dyDescent="0.35">
      <c r="A294">
        <v>296</v>
      </c>
      <c r="B294" t="s">
        <v>2876</v>
      </c>
      <c r="C294" t="s">
        <v>2875</v>
      </c>
      <c r="D294" s="123">
        <v>2018</v>
      </c>
      <c r="E294" t="s">
        <v>293</v>
      </c>
      <c r="F294" t="s">
        <v>2719</v>
      </c>
      <c r="G294">
        <v>2011</v>
      </c>
      <c r="H294">
        <v>2018</v>
      </c>
      <c r="I294" t="s">
        <v>2630</v>
      </c>
      <c r="J294">
        <v>2007</v>
      </c>
      <c r="K294">
        <v>2010</v>
      </c>
      <c r="L294" t="s">
        <v>2877</v>
      </c>
      <c r="M294">
        <v>2005</v>
      </c>
      <c r="N294">
        <v>2007</v>
      </c>
      <c r="O294" t="s">
        <v>2276</v>
      </c>
      <c r="P294">
        <v>2000</v>
      </c>
      <c r="Q294">
        <v>2005</v>
      </c>
    </row>
    <row r="295" spans="1:20" x14ac:dyDescent="0.35">
      <c r="A295">
        <v>297</v>
      </c>
      <c r="B295" t="s">
        <v>2878</v>
      </c>
      <c r="C295" t="s">
        <v>2875</v>
      </c>
      <c r="D295" s="123">
        <v>2015</v>
      </c>
      <c r="E295" t="s">
        <v>293</v>
      </c>
      <c r="F295" t="s">
        <v>2879</v>
      </c>
      <c r="G295">
        <v>2012</v>
      </c>
      <c r="H295">
        <v>2015</v>
      </c>
      <c r="I295" t="s">
        <v>2880</v>
      </c>
      <c r="J295">
        <v>2010</v>
      </c>
      <c r="K295">
        <v>2012</v>
      </c>
      <c r="L295" t="s">
        <v>2379</v>
      </c>
      <c r="M295">
        <v>2008</v>
      </c>
      <c r="N295">
        <v>2010</v>
      </c>
      <c r="O295" t="s">
        <v>2860</v>
      </c>
      <c r="P295">
        <v>2007</v>
      </c>
      <c r="Q295">
        <v>2008</v>
      </c>
    </row>
    <row r="296" spans="1:20" x14ac:dyDescent="0.35">
      <c r="A296">
        <v>298</v>
      </c>
      <c r="B296" t="s">
        <v>2881</v>
      </c>
      <c r="C296" t="s">
        <v>2875</v>
      </c>
      <c r="D296" s="123">
        <v>2016</v>
      </c>
      <c r="E296" t="s">
        <v>293</v>
      </c>
    </row>
    <row r="297" spans="1:20" x14ac:dyDescent="0.35">
      <c r="A297">
        <v>299</v>
      </c>
      <c r="B297" t="s">
        <v>2882</v>
      </c>
      <c r="C297" t="s">
        <v>2875</v>
      </c>
      <c r="D297" s="123">
        <v>2020</v>
      </c>
      <c r="E297" t="s">
        <v>293</v>
      </c>
      <c r="F297" t="s">
        <v>367</v>
      </c>
      <c r="G297">
        <v>2018</v>
      </c>
      <c r="H297">
        <v>2020</v>
      </c>
      <c r="I297" t="s">
        <v>515</v>
      </c>
      <c r="J297">
        <v>2017</v>
      </c>
      <c r="K297">
        <v>2018</v>
      </c>
    </row>
    <row r="298" spans="1:20" x14ac:dyDescent="0.35">
      <c r="A298">
        <v>300</v>
      </c>
      <c r="B298" t="s">
        <v>2883</v>
      </c>
      <c r="C298" t="s">
        <v>2875</v>
      </c>
      <c r="D298" s="123">
        <v>1997</v>
      </c>
      <c r="E298" t="s">
        <v>293</v>
      </c>
      <c r="F298" t="s">
        <v>2884</v>
      </c>
      <c r="G298">
        <v>1994</v>
      </c>
      <c r="H298">
        <v>1996</v>
      </c>
      <c r="I298" t="s">
        <v>2440</v>
      </c>
      <c r="J298">
        <v>1991</v>
      </c>
      <c r="K298">
        <v>1993</v>
      </c>
    </row>
    <row r="299" spans="1:20" x14ac:dyDescent="0.35">
      <c r="A299">
        <v>301</v>
      </c>
      <c r="B299" t="s">
        <v>2885</v>
      </c>
      <c r="C299" t="s">
        <v>2875</v>
      </c>
      <c r="D299" s="123">
        <v>2016</v>
      </c>
      <c r="E299" t="s">
        <v>293</v>
      </c>
      <c r="F299" t="s">
        <v>2886</v>
      </c>
      <c r="G299">
        <v>2014</v>
      </c>
      <c r="H299">
        <v>2016</v>
      </c>
      <c r="I299" t="s">
        <v>2255</v>
      </c>
      <c r="J299">
        <v>2011</v>
      </c>
      <c r="K299">
        <v>2013</v>
      </c>
      <c r="L299" t="s">
        <v>2630</v>
      </c>
      <c r="M299">
        <v>2008</v>
      </c>
      <c r="N299">
        <v>2010</v>
      </c>
      <c r="O299" t="s">
        <v>2719</v>
      </c>
      <c r="P299">
        <v>2004</v>
      </c>
      <c r="Q299">
        <v>2008</v>
      </c>
      <c r="R299" t="s">
        <v>801</v>
      </c>
      <c r="S299">
        <v>2003</v>
      </c>
      <c r="T299">
        <v>2004</v>
      </c>
    </row>
    <row r="300" spans="1:20" x14ac:dyDescent="0.35">
      <c r="A300">
        <v>302</v>
      </c>
      <c r="B300" t="s">
        <v>2887</v>
      </c>
      <c r="C300" t="s">
        <v>2875</v>
      </c>
      <c r="D300" s="123">
        <v>2000</v>
      </c>
      <c r="E300" t="s">
        <v>293</v>
      </c>
    </row>
    <row r="301" spans="1:20" x14ac:dyDescent="0.35">
      <c r="A301">
        <v>303</v>
      </c>
      <c r="B301" t="s">
        <v>2888</v>
      </c>
      <c r="C301" t="s">
        <v>2875</v>
      </c>
      <c r="D301" s="123">
        <v>2017</v>
      </c>
      <c r="E301" t="s">
        <v>293</v>
      </c>
      <c r="F301" t="s">
        <v>2469</v>
      </c>
      <c r="G301">
        <v>2013</v>
      </c>
      <c r="H301">
        <v>2016</v>
      </c>
    </row>
    <row r="302" spans="1:20" x14ac:dyDescent="0.35">
      <c r="A302">
        <v>304</v>
      </c>
      <c r="B302" t="s">
        <v>2889</v>
      </c>
      <c r="C302" t="s">
        <v>2875</v>
      </c>
      <c r="D302" s="123">
        <v>2016</v>
      </c>
      <c r="E302" t="s">
        <v>293</v>
      </c>
      <c r="F302" t="s">
        <v>2890</v>
      </c>
      <c r="G302">
        <v>2014</v>
      </c>
      <c r="H302">
        <v>2016</v>
      </c>
      <c r="I302" t="s">
        <v>2369</v>
      </c>
      <c r="J302">
        <v>2012</v>
      </c>
      <c r="K302">
        <v>2014</v>
      </c>
      <c r="L302" t="s">
        <v>2891</v>
      </c>
      <c r="M302">
        <v>2010</v>
      </c>
      <c r="N302">
        <v>2012</v>
      </c>
      <c r="O302" t="s">
        <v>2892</v>
      </c>
      <c r="P302">
        <v>2008</v>
      </c>
      <c r="Q302">
        <v>2010</v>
      </c>
      <c r="R302" t="s">
        <v>699</v>
      </c>
      <c r="S302">
        <v>2000</v>
      </c>
      <c r="T302">
        <v>2008</v>
      </c>
    </row>
    <row r="303" spans="1:20" x14ac:dyDescent="0.35">
      <c r="A303">
        <v>305</v>
      </c>
      <c r="B303" t="s">
        <v>2893</v>
      </c>
      <c r="C303" t="s">
        <v>2875</v>
      </c>
      <c r="D303" s="123">
        <v>2018</v>
      </c>
      <c r="E303" t="s">
        <v>293</v>
      </c>
      <c r="F303" t="s">
        <v>2894</v>
      </c>
      <c r="G303">
        <v>2010</v>
      </c>
      <c r="H303">
        <v>2017</v>
      </c>
      <c r="I303" t="s">
        <v>2895</v>
      </c>
      <c r="J303">
        <v>2008</v>
      </c>
      <c r="K303">
        <v>2009</v>
      </c>
    </row>
    <row r="304" spans="1:20" x14ac:dyDescent="0.35">
      <c r="A304">
        <v>306</v>
      </c>
      <c r="B304" t="s">
        <v>2896</v>
      </c>
      <c r="C304" t="s">
        <v>2875</v>
      </c>
      <c r="D304" s="123">
        <v>2017</v>
      </c>
      <c r="E304" t="s">
        <v>293</v>
      </c>
      <c r="F304" t="s">
        <v>2897</v>
      </c>
      <c r="G304">
        <v>2016</v>
      </c>
      <c r="H304">
        <v>2016</v>
      </c>
      <c r="I304" t="s">
        <v>2898</v>
      </c>
      <c r="J304">
        <v>2011</v>
      </c>
      <c r="K304">
        <v>2015</v>
      </c>
      <c r="L304" t="s">
        <v>2899</v>
      </c>
      <c r="M304">
        <v>2008</v>
      </c>
      <c r="N304">
        <v>2010</v>
      </c>
      <c r="O304" t="s">
        <v>704</v>
      </c>
      <c r="P304">
        <v>2006</v>
      </c>
      <c r="Q304">
        <v>2007</v>
      </c>
      <c r="R304" t="s">
        <v>271</v>
      </c>
      <c r="S304">
        <v>2003</v>
      </c>
      <c r="T304">
        <v>2005</v>
      </c>
    </row>
    <row r="305" spans="1:20" x14ac:dyDescent="0.35">
      <c r="A305">
        <v>307</v>
      </c>
      <c r="B305" t="s">
        <v>2900</v>
      </c>
      <c r="C305" t="s">
        <v>2875</v>
      </c>
      <c r="D305" s="123">
        <v>2013</v>
      </c>
      <c r="E305" t="s">
        <v>293</v>
      </c>
      <c r="F305" t="s">
        <v>2901</v>
      </c>
      <c r="G305">
        <v>2011</v>
      </c>
      <c r="H305">
        <v>2012</v>
      </c>
      <c r="I305" t="s">
        <v>2902</v>
      </c>
      <c r="J305">
        <v>2007</v>
      </c>
      <c r="K305">
        <v>2010</v>
      </c>
      <c r="L305" t="s">
        <v>2392</v>
      </c>
      <c r="M305">
        <v>2004</v>
      </c>
      <c r="N305">
        <v>2006</v>
      </c>
      <c r="O305" t="s">
        <v>2284</v>
      </c>
      <c r="P305">
        <v>2000</v>
      </c>
      <c r="Q305">
        <v>2003</v>
      </c>
      <c r="R305" t="s">
        <v>2581</v>
      </c>
      <c r="S305">
        <v>1997</v>
      </c>
      <c r="T305">
        <v>1999</v>
      </c>
    </row>
    <row r="306" spans="1:20" x14ac:dyDescent="0.35">
      <c r="A306">
        <v>308</v>
      </c>
      <c r="B306" t="s">
        <v>2903</v>
      </c>
      <c r="C306" t="s">
        <v>2875</v>
      </c>
      <c r="D306" s="123">
        <v>2004</v>
      </c>
      <c r="E306" t="s">
        <v>293</v>
      </c>
      <c r="F306" t="s">
        <v>2904</v>
      </c>
      <c r="G306">
        <v>2000</v>
      </c>
      <c r="H306">
        <v>2003</v>
      </c>
    </row>
    <row r="307" spans="1:20" x14ac:dyDescent="0.35">
      <c r="A307">
        <v>309</v>
      </c>
      <c r="B307" t="s">
        <v>2905</v>
      </c>
      <c r="C307" t="s">
        <v>2875</v>
      </c>
      <c r="D307" s="123">
        <v>2015</v>
      </c>
      <c r="E307" t="s">
        <v>293</v>
      </c>
      <c r="F307" t="s">
        <v>2906</v>
      </c>
      <c r="G307">
        <v>2014</v>
      </c>
      <c r="H307">
        <v>2014</v>
      </c>
      <c r="I307" t="s">
        <v>2284</v>
      </c>
      <c r="J307">
        <v>2003</v>
      </c>
      <c r="K307">
        <v>2013</v>
      </c>
    </row>
    <row r="308" spans="1:20" x14ac:dyDescent="0.35">
      <c r="A308">
        <v>310</v>
      </c>
      <c r="B308" t="s">
        <v>1256</v>
      </c>
      <c r="C308" t="s">
        <v>666</v>
      </c>
      <c r="D308" s="123">
        <v>2018</v>
      </c>
      <c r="E308" t="s">
        <v>293</v>
      </c>
      <c r="F308" t="s">
        <v>2319</v>
      </c>
      <c r="G308">
        <v>2011</v>
      </c>
      <c r="H308">
        <v>2018</v>
      </c>
      <c r="I308" t="s">
        <v>1362</v>
      </c>
      <c r="J308">
        <v>2007</v>
      </c>
      <c r="K308">
        <v>2010</v>
      </c>
      <c r="L308" t="s">
        <v>2907</v>
      </c>
      <c r="M308">
        <v>2000</v>
      </c>
      <c r="N308">
        <v>2007</v>
      </c>
    </row>
    <row r="309" spans="1:20" x14ac:dyDescent="0.35">
      <c r="A309">
        <v>311</v>
      </c>
      <c r="B309" t="s">
        <v>2908</v>
      </c>
      <c r="C309" t="s">
        <v>669</v>
      </c>
      <c r="D309" s="123">
        <v>2017</v>
      </c>
      <c r="E309" t="s">
        <v>293</v>
      </c>
      <c r="F309" t="s">
        <v>313</v>
      </c>
      <c r="G309">
        <v>2012</v>
      </c>
      <c r="H309">
        <v>2017</v>
      </c>
      <c r="I309" t="s">
        <v>2909</v>
      </c>
      <c r="J309">
        <v>2010</v>
      </c>
      <c r="K309">
        <v>2012</v>
      </c>
      <c r="L309" t="s">
        <v>2288</v>
      </c>
      <c r="M309">
        <v>2008</v>
      </c>
      <c r="N309">
        <v>2010</v>
      </c>
      <c r="O309" t="s">
        <v>2258</v>
      </c>
      <c r="P309">
        <v>2005</v>
      </c>
      <c r="Q309">
        <v>2008</v>
      </c>
      <c r="R309" t="s">
        <v>2362</v>
      </c>
      <c r="S309">
        <v>2004</v>
      </c>
      <c r="T309">
        <v>2005</v>
      </c>
    </row>
    <row r="310" spans="1:20" x14ac:dyDescent="0.35">
      <c r="A310">
        <v>312</v>
      </c>
      <c r="B310" t="s">
        <v>2910</v>
      </c>
      <c r="C310" t="s">
        <v>669</v>
      </c>
      <c r="D310" s="123">
        <v>2018</v>
      </c>
      <c r="E310" t="s">
        <v>293</v>
      </c>
      <c r="F310" t="s">
        <v>2288</v>
      </c>
      <c r="G310">
        <v>2013</v>
      </c>
      <c r="H310">
        <v>2018</v>
      </c>
    </row>
    <row r="311" spans="1:20" x14ac:dyDescent="0.35">
      <c r="A311">
        <v>313</v>
      </c>
      <c r="B311" t="s">
        <v>2911</v>
      </c>
      <c r="C311" t="s">
        <v>669</v>
      </c>
      <c r="D311" s="123">
        <v>2018</v>
      </c>
      <c r="E311" t="s">
        <v>293</v>
      </c>
      <c r="F311" t="s">
        <v>2233</v>
      </c>
      <c r="G311">
        <v>2013</v>
      </c>
      <c r="H311">
        <v>2018</v>
      </c>
    </row>
    <row r="312" spans="1:20" x14ac:dyDescent="0.35">
      <c r="A312">
        <v>314</v>
      </c>
      <c r="B312" t="s">
        <v>1263</v>
      </c>
      <c r="C312" t="s">
        <v>669</v>
      </c>
      <c r="D312" s="123">
        <v>2017</v>
      </c>
      <c r="E312" t="s">
        <v>293</v>
      </c>
      <c r="F312" t="s">
        <v>313</v>
      </c>
      <c r="G312">
        <v>2001</v>
      </c>
      <c r="H312">
        <v>2017</v>
      </c>
      <c r="I312" t="s">
        <v>2712</v>
      </c>
      <c r="J312">
        <v>1998</v>
      </c>
      <c r="K312">
        <v>2018</v>
      </c>
    </row>
    <row r="313" spans="1:20" x14ac:dyDescent="0.35">
      <c r="A313">
        <v>315</v>
      </c>
      <c r="B313" t="s">
        <v>2912</v>
      </c>
      <c r="C313" t="s">
        <v>669</v>
      </c>
      <c r="D313" s="123">
        <v>2017</v>
      </c>
      <c r="E313" t="s">
        <v>293</v>
      </c>
      <c r="F313" t="s">
        <v>313</v>
      </c>
      <c r="G313">
        <v>2013</v>
      </c>
      <c r="H313">
        <v>2017</v>
      </c>
      <c r="I313" t="s">
        <v>2288</v>
      </c>
      <c r="J313">
        <v>2008</v>
      </c>
      <c r="K313">
        <v>2013</v>
      </c>
    </row>
    <row r="314" spans="1:20" x14ac:dyDescent="0.35">
      <c r="A314">
        <v>316</v>
      </c>
      <c r="B314" t="s">
        <v>1265</v>
      </c>
      <c r="C314" t="s">
        <v>2913</v>
      </c>
      <c r="D314" s="123">
        <v>2014</v>
      </c>
      <c r="E314" t="s">
        <v>293</v>
      </c>
      <c r="F314" t="s">
        <v>623</v>
      </c>
      <c r="G314">
        <v>2011</v>
      </c>
      <c r="H314">
        <v>2014</v>
      </c>
      <c r="I314" t="s">
        <v>2273</v>
      </c>
      <c r="J314">
        <v>2009</v>
      </c>
      <c r="K314">
        <v>2011</v>
      </c>
      <c r="L314" t="s">
        <v>2258</v>
      </c>
      <c r="M314">
        <v>2001</v>
      </c>
      <c r="N314">
        <v>2009</v>
      </c>
    </row>
    <row r="315" spans="1:20" x14ac:dyDescent="0.35">
      <c r="A315">
        <v>317</v>
      </c>
      <c r="B315" t="s">
        <v>1266</v>
      </c>
      <c r="C315" t="s">
        <v>2913</v>
      </c>
      <c r="D315" s="123">
        <v>2002</v>
      </c>
      <c r="E315" t="s">
        <v>293</v>
      </c>
      <c r="F315" t="s">
        <v>2914</v>
      </c>
      <c r="G315">
        <v>2000</v>
      </c>
      <c r="H315">
        <v>2002</v>
      </c>
    </row>
    <row r="316" spans="1:20" x14ac:dyDescent="0.35">
      <c r="A316">
        <v>318</v>
      </c>
      <c r="B316" t="s">
        <v>1271</v>
      </c>
      <c r="C316" t="s">
        <v>2915</v>
      </c>
      <c r="D316" s="123">
        <v>2016</v>
      </c>
      <c r="E316" t="s">
        <v>293</v>
      </c>
      <c r="F316" t="s">
        <v>2916</v>
      </c>
      <c r="G316">
        <v>2008</v>
      </c>
      <c r="H316">
        <v>2015</v>
      </c>
      <c r="I316" t="s">
        <v>2917</v>
      </c>
      <c r="J316">
        <v>2001</v>
      </c>
      <c r="K316">
        <v>2008</v>
      </c>
      <c r="L316" t="s">
        <v>2918</v>
      </c>
      <c r="M316">
        <v>1999</v>
      </c>
      <c r="N316">
        <v>2000</v>
      </c>
    </row>
    <row r="317" spans="1:20" x14ac:dyDescent="0.35">
      <c r="A317">
        <v>319</v>
      </c>
      <c r="B317" t="s">
        <v>1269</v>
      </c>
      <c r="C317" t="s">
        <v>678</v>
      </c>
      <c r="D317" s="123">
        <v>2005</v>
      </c>
      <c r="E317" t="s">
        <v>293</v>
      </c>
      <c r="F317" t="s">
        <v>2919</v>
      </c>
      <c r="G317">
        <v>2002</v>
      </c>
      <c r="H317">
        <v>2005</v>
      </c>
      <c r="I317" t="s">
        <v>2920</v>
      </c>
      <c r="J317">
        <v>1996</v>
      </c>
      <c r="K317">
        <v>2002</v>
      </c>
      <c r="L317" t="s">
        <v>2921</v>
      </c>
      <c r="M317">
        <v>1994</v>
      </c>
      <c r="N317">
        <v>1996</v>
      </c>
    </row>
    <row r="318" spans="1:20" x14ac:dyDescent="0.35">
      <c r="A318">
        <v>320</v>
      </c>
      <c r="B318" t="s">
        <v>1272</v>
      </c>
      <c r="C318" t="s">
        <v>2915</v>
      </c>
      <c r="D318" s="123">
        <v>2007</v>
      </c>
      <c r="E318" t="s">
        <v>293</v>
      </c>
    </row>
    <row r="319" spans="1:20" x14ac:dyDescent="0.35">
      <c r="A319">
        <v>321</v>
      </c>
      <c r="B319" t="s">
        <v>1273</v>
      </c>
      <c r="C319" t="s">
        <v>2915</v>
      </c>
      <c r="D319" s="123">
        <v>2016</v>
      </c>
      <c r="E319" t="s">
        <v>293</v>
      </c>
      <c r="F319" t="s">
        <v>2916</v>
      </c>
      <c r="G319">
        <v>2008</v>
      </c>
      <c r="H319">
        <v>2015</v>
      </c>
    </row>
    <row r="320" spans="1:20" x14ac:dyDescent="0.35">
      <c r="A320">
        <v>322</v>
      </c>
      <c r="B320" t="s">
        <v>2922</v>
      </c>
      <c r="C320" t="s">
        <v>690</v>
      </c>
      <c r="D320" s="123">
        <v>2018</v>
      </c>
      <c r="E320" t="s">
        <v>293</v>
      </c>
      <c r="F320" t="s">
        <v>367</v>
      </c>
      <c r="G320">
        <v>1992</v>
      </c>
      <c r="H320">
        <v>2016</v>
      </c>
    </row>
    <row r="321" spans="1:20" x14ac:dyDescent="0.35">
      <c r="A321">
        <v>323</v>
      </c>
      <c r="B321" t="s">
        <v>2923</v>
      </c>
      <c r="C321" t="s">
        <v>690</v>
      </c>
      <c r="D321" s="123">
        <v>2018</v>
      </c>
      <c r="E321" t="s">
        <v>293</v>
      </c>
      <c r="F321" t="s">
        <v>471</v>
      </c>
      <c r="G321">
        <v>2014</v>
      </c>
      <c r="H321">
        <v>2018</v>
      </c>
      <c r="I321" t="s">
        <v>2467</v>
      </c>
      <c r="J321">
        <v>2005</v>
      </c>
      <c r="K321">
        <v>2014</v>
      </c>
    </row>
    <row r="322" spans="1:20" x14ac:dyDescent="0.35">
      <c r="A322">
        <v>324</v>
      </c>
      <c r="B322" t="s">
        <v>2924</v>
      </c>
      <c r="C322" t="s">
        <v>690</v>
      </c>
      <c r="D322" s="123">
        <v>2019</v>
      </c>
      <c r="E322" t="s">
        <v>293</v>
      </c>
      <c r="F322" t="s">
        <v>2858</v>
      </c>
      <c r="G322">
        <v>2012</v>
      </c>
      <c r="H322">
        <v>2019</v>
      </c>
      <c r="I322" t="s">
        <v>2467</v>
      </c>
      <c r="J322">
        <v>2008</v>
      </c>
      <c r="K322">
        <v>2012</v>
      </c>
      <c r="L322" t="s">
        <v>2392</v>
      </c>
      <c r="M322">
        <v>2005</v>
      </c>
      <c r="N322">
        <v>2008</v>
      </c>
    </row>
    <row r="323" spans="1:20" x14ac:dyDescent="0.35">
      <c r="A323">
        <v>325</v>
      </c>
      <c r="B323" t="s">
        <v>2925</v>
      </c>
      <c r="C323" t="s">
        <v>690</v>
      </c>
      <c r="D323" s="123">
        <v>2019</v>
      </c>
      <c r="E323" t="s">
        <v>293</v>
      </c>
      <c r="F323" t="s">
        <v>2281</v>
      </c>
      <c r="G323">
        <v>2009</v>
      </c>
      <c r="H323">
        <v>2019</v>
      </c>
      <c r="I323" t="s">
        <v>2866</v>
      </c>
      <c r="J323">
        <v>2005</v>
      </c>
      <c r="K323">
        <v>2009</v>
      </c>
      <c r="L323" t="s">
        <v>2926</v>
      </c>
      <c r="M323">
        <v>2003</v>
      </c>
      <c r="N323">
        <v>2005</v>
      </c>
      <c r="O323" t="s">
        <v>2927</v>
      </c>
      <c r="P323">
        <v>1994</v>
      </c>
      <c r="Q323">
        <v>2003</v>
      </c>
    </row>
    <row r="324" spans="1:20" x14ac:dyDescent="0.35">
      <c r="A324">
        <v>326</v>
      </c>
      <c r="B324" t="s">
        <v>2928</v>
      </c>
      <c r="C324" t="s">
        <v>690</v>
      </c>
      <c r="D324" s="123">
        <v>2018</v>
      </c>
      <c r="E324" t="s">
        <v>293</v>
      </c>
      <c r="F324" t="s">
        <v>803</v>
      </c>
      <c r="G324">
        <v>2013</v>
      </c>
      <c r="H324">
        <v>2017</v>
      </c>
      <c r="I324" t="s">
        <v>2929</v>
      </c>
      <c r="J324">
        <v>2011</v>
      </c>
      <c r="K324">
        <v>2013</v>
      </c>
    </row>
    <row r="325" spans="1:20" x14ac:dyDescent="0.35">
      <c r="A325">
        <v>327</v>
      </c>
      <c r="B325" t="s">
        <v>2930</v>
      </c>
      <c r="C325" t="s">
        <v>690</v>
      </c>
      <c r="D325" s="123">
        <v>2018</v>
      </c>
      <c r="E325" t="s">
        <v>293</v>
      </c>
      <c r="F325" t="s">
        <v>2281</v>
      </c>
      <c r="G325">
        <v>2007</v>
      </c>
      <c r="H325">
        <v>2018</v>
      </c>
      <c r="I325" t="s">
        <v>2931</v>
      </c>
      <c r="J325">
        <v>2002</v>
      </c>
      <c r="K325">
        <v>2007</v>
      </c>
      <c r="L325" t="s">
        <v>2367</v>
      </c>
      <c r="M325">
        <v>2000</v>
      </c>
      <c r="N325">
        <v>2002</v>
      </c>
      <c r="O325" t="s">
        <v>2932</v>
      </c>
      <c r="P325">
        <v>1992</v>
      </c>
      <c r="Q325">
        <v>2000</v>
      </c>
    </row>
    <row r="326" spans="1:20" x14ac:dyDescent="0.35">
      <c r="A326">
        <v>328</v>
      </c>
      <c r="B326" t="s">
        <v>1280</v>
      </c>
      <c r="C326" t="s">
        <v>695</v>
      </c>
      <c r="D326" s="123">
        <v>2014</v>
      </c>
      <c r="E326" t="s">
        <v>293</v>
      </c>
      <c r="F326" t="s">
        <v>597</v>
      </c>
      <c r="G326">
        <v>2010</v>
      </c>
      <c r="H326">
        <v>2014</v>
      </c>
      <c r="I326" t="s">
        <v>2933</v>
      </c>
      <c r="J326">
        <v>2005</v>
      </c>
      <c r="K326">
        <v>2009</v>
      </c>
      <c r="L326" t="s">
        <v>2934</v>
      </c>
      <c r="M326">
        <v>1996</v>
      </c>
      <c r="N326">
        <v>2005</v>
      </c>
      <c r="O326" t="s">
        <v>2935</v>
      </c>
      <c r="P326">
        <v>1993</v>
      </c>
      <c r="Q326">
        <v>1996</v>
      </c>
    </row>
    <row r="327" spans="1:20" x14ac:dyDescent="0.35">
      <c r="A327">
        <v>329</v>
      </c>
      <c r="B327" t="s">
        <v>2936</v>
      </c>
      <c r="C327" t="s">
        <v>695</v>
      </c>
      <c r="D327" s="123">
        <v>2014</v>
      </c>
      <c r="E327" t="s">
        <v>293</v>
      </c>
      <c r="F327" t="s">
        <v>2937</v>
      </c>
      <c r="G327">
        <v>2011</v>
      </c>
      <c r="H327">
        <v>2014</v>
      </c>
      <c r="I327" t="s">
        <v>2938</v>
      </c>
      <c r="J327">
        <v>2010</v>
      </c>
      <c r="K327">
        <v>2011</v>
      </c>
      <c r="L327" t="s">
        <v>2939</v>
      </c>
      <c r="M327">
        <v>2007</v>
      </c>
      <c r="N327">
        <v>2010</v>
      </c>
      <c r="O327" t="s">
        <v>2525</v>
      </c>
      <c r="P327">
        <v>2003</v>
      </c>
      <c r="Q327">
        <v>2007</v>
      </c>
      <c r="R327" t="s">
        <v>2940</v>
      </c>
      <c r="S327">
        <v>1998</v>
      </c>
      <c r="T327">
        <v>2003</v>
      </c>
    </row>
    <row r="328" spans="1:20" x14ac:dyDescent="0.35">
      <c r="A328">
        <v>330</v>
      </c>
      <c r="B328" t="s">
        <v>2941</v>
      </c>
      <c r="C328" t="s">
        <v>695</v>
      </c>
      <c r="D328" s="123">
        <v>2017</v>
      </c>
      <c r="E328" t="s">
        <v>293</v>
      </c>
      <c r="F328" t="s">
        <v>2369</v>
      </c>
      <c r="G328">
        <v>2000</v>
      </c>
      <c r="H328">
        <v>2017</v>
      </c>
    </row>
    <row r="329" spans="1:20" x14ac:dyDescent="0.35">
      <c r="A329">
        <v>331</v>
      </c>
      <c r="B329" t="s">
        <v>2942</v>
      </c>
      <c r="C329" t="s">
        <v>695</v>
      </c>
      <c r="D329" s="123">
        <v>2013</v>
      </c>
      <c r="E329" t="s">
        <v>293</v>
      </c>
      <c r="F329" t="s">
        <v>2943</v>
      </c>
      <c r="G329">
        <v>2011</v>
      </c>
      <c r="H329">
        <v>2013</v>
      </c>
      <c r="I329" t="s">
        <v>2944</v>
      </c>
      <c r="J329">
        <v>2002</v>
      </c>
      <c r="K329">
        <v>2010</v>
      </c>
      <c r="L329" t="s">
        <v>2934</v>
      </c>
      <c r="M329">
        <v>1998</v>
      </c>
      <c r="N329">
        <v>2002</v>
      </c>
      <c r="O329" t="s">
        <v>2617</v>
      </c>
      <c r="P329">
        <v>1984</v>
      </c>
      <c r="Q329">
        <v>1998</v>
      </c>
    </row>
    <row r="330" spans="1:20" x14ac:dyDescent="0.35">
      <c r="A330">
        <v>332</v>
      </c>
      <c r="B330" t="s">
        <v>1279</v>
      </c>
      <c r="C330" t="s">
        <v>695</v>
      </c>
      <c r="D330" s="123">
        <v>2013</v>
      </c>
      <c r="E330" t="s">
        <v>293</v>
      </c>
      <c r="F330" t="s">
        <v>2944</v>
      </c>
      <c r="G330">
        <v>2002</v>
      </c>
      <c r="H330">
        <v>2013</v>
      </c>
      <c r="I330" t="s">
        <v>2934</v>
      </c>
      <c r="J330">
        <v>1998</v>
      </c>
      <c r="K330">
        <v>2002</v>
      </c>
      <c r="L330" t="s">
        <v>2617</v>
      </c>
      <c r="M330">
        <v>1988</v>
      </c>
      <c r="N330">
        <v>1998</v>
      </c>
    </row>
    <row r="331" spans="1:20" x14ac:dyDescent="0.35">
      <c r="A331">
        <v>333</v>
      </c>
      <c r="B331" t="s">
        <v>1283</v>
      </c>
      <c r="C331" t="s">
        <v>696</v>
      </c>
      <c r="D331" s="123">
        <v>2014</v>
      </c>
      <c r="E331" t="s">
        <v>293</v>
      </c>
      <c r="F331" t="s">
        <v>2945</v>
      </c>
      <c r="G331">
        <v>2008</v>
      </c>
      <c r="H331">
        <v>2014</v>
      </c>
      <c r="I331" t="s">
        <v>367</v>
      </c>
      <c r="J331">
        <v>2006</v>
      </c>
      <c r="K331">
        <v>2008</v>
      </c>
    </row>
    <row r="332" spans="1:20" x14ac:dyDescent="0.35">
      <c r="A332">
        <v>334</v>
      </c>
      <c r="B332" t="s">
        <v>2946</v>
      </c>
      <c r="C332" t="s">
        <v>696</v>
      </c>
      <c r="D332" s="123">
        <v>2019</v>
      </c>
      <c r="E332" t="s">
        <v>293</v>
      </c>
      <c r="F332" t="s">
        <v>313</v>
      </c>
      <c r="G332">
        <v>2016</v>
      </c>
      <c r="H332">
        <v>2019</v>
      </c>
      <c r="I332" t="s">
        <v>597</v>
      </c>
      <c r="J332">
        <v>2010</v>
      </c>
      <c r="K332">
        <v>2016</v>
      </c>
      <c r="L332" t="s">
        <v>2947</v>
      </c>
      <c r="M332">
        <v>2007</v>
      </c>
      <c r="N332">
        <v>2010</v>
      </c>
      <c r="O332" t="s">
        <v>265</v>
      </c>
      <c r="P332">
        <v>2006</v>
      </c>
      <c r="Q332">
        <v>2007</v>
      </c>
    </row>
    <row r="333" spans="1:20" x14ac:dyDescent="0.35">
      <c r="A333">
        <v>335</v>
      </c>
      <c r="B333" t="s">
        <v>2948</v>
      </c>
      <c r="C333" t="s">
        <v>696</v>
      </c>
      <c r="D333" s="123">
        <v>2017</v>
      </c>
      <c r="E333" t="s">
        <v>293</v>
      </c>
      <c r="F333" t="s">
        <v>2273</v>
      </c>
      <c r="G333">
        <v>2012</v>
      </c>
      <c r="H333">
        <v>2017</v>
      </c>
    </row>
    <row r="334" spans="1:20" x14ac:dyDescent="0.35">
      <c r="A334">
        <v>336</v>
      </c>
      <c r="B334" t="s">
        <v>1284</v>
      </c>
      <c r="C334" t="s">
        <v>696</v>
      </c>
      <c r="D334" s="123">
        <v>2014</v>
      </c>
      <c r="E334" t="s">
        <v>293</v>
      </c>
      <c r="F334" t="s">
        <v>522</v>
      </c>
      <c r="G334">
        <v>2009</v>
      </c>
      <c r="H334">
        <v>2012</v>
      </c>
      <c r="I334" t="s">
        <v>2350</v>
      </c>
      <c r="J334">
        <v>2004</v>
      </c>
      <c r="K334">
        <v>2009</v>
      </c>
      <c r="L334" t="s">
        <v>2949</v>
      </c>
      <c r="M334">
        <v>2004</v>
      </c>
      <c r="N334">
        <v>2004</v>
      </c>
    </row>
    <row r="335" spans="1:20" x14ac:dyDescent="0.35">
      <c r="A335">
        <v>337</v>
      </c>
      <c r="B335" t="s">
        <v>2950</v>
      </c>
      <c r="C335" t="s">
        <v>699</v>
      </c>
      <c r="D335" s="123">
        <v>2007</v>
      </c>
      <c r="E335" t="s">
        <v>293</v>
      </c>
      <c r="F335" t="s">
        <v>2369</v>
      </c>
      <c r="G335">
        <v>2000</v>
      </c>
      <c r="H335">
        <v>2007</v>
      </c>
    </row>
    <row r="336" spans="1:20" x14ac:dyDescent="0.35">
      <c r="A336">
        <v>338</v>
      </c>
      <c r="B336" t="s">
        <v>2951</v>
      </c>
      <c r="C336" t="s">
        <v>699</v>
      </c>
      <c r="D336" s="123">
        <v>2017</v>
      </c>
      <c r="E336" t="s">
        <v>293</v>
      </c>
      <c r="F336" t="s">
        <v>2858</v>
      </c>
      <c r="G336">
        <v>2005</v>
      </c>
      <c r="H336">
        <v>2017</v>
      </c>
    </row>
    <row r="337" spans="1:20" x14ac:dyDescent="0.35">
      <c r="A337">
        <v>339</v>
      </c>
      <c r="B337" t="s">
        <v>2952</v>
      </c>
      <c r="C337" t="s">
        <v>699</v>
      </c>
      <c r="D337" s="123">
        <v>2013</v>
      </c>
      <c r="E337" t="s">
        <v>293</v>
      </c>
    </row>
    <row r="338" spans="1:20" x14ac:dyDescent="0.35">
      <c r="A338">
        <v>340</v>
      </c>
      <c r="B338" t="s">
        <v>2953</v>
      </c>
      <c r="C338" t="s">
        <v>699</v>
      </c>
      <c r="D338" s="123">
        <v>2011</v>
      </c>
      <c r="E338" t="s">
        <v>293</v>
      </c>
      <c r="F338" t="s">
        <v>2340</v>
      </c>
      <c r="G338">
        <v>2006</v>
      </c>
      <c r="H338">
        <v>2011</v>
      </c>
      <c r="I338" t="s">
        <v>2454</v>
      </c>
      <c r="J338">
        <v>2002</v>
      </c>
      <c r="K338">
        <v>2006</v>
      </c>
    </row>
    <row r="339" spans="1:20" x14ac:dyDescent="0.35">
      <c r="A339">
        <v>341</v>
      </c>
      <c r="B339" t="s">
        <v>2954</v>
      </c>
      <c r="C339" t="s">
        <v>699</v>
      </c>
      <c r="D339" s="123">
        <v>2014</v>
      </c>
      <c r="E339" t="s">
        <v>293</v>
      </c>
      <c r="F339" t="s">
        <v>2955</v>
      </c>
      <c r="G339">
        <v>2012</v>
      </c>
      <c r="H339">
        <v>2013</v>
      </c>
      <c r="I339" t="s">
        <v>2484</v>
      </c>
      <c r="J339">
        <v>2006</v>
      </c>
      <c r="K339">
        <v>2012</v>
      </c>
      <c r="L339" t="s">
        <v>2284</v>
      </c>
      <c r="M339">
        <v>2004</v>
      </c>
      <c r="N339">
        <v>2006</v>
      </c>
      <c r="O339" t="s">
        <v>2956</v>
      </c>
      <c r="P339">
        <v>2002</v>
      </c>
      <c r="Q339">
        <v>2004</v>
      </c>
    </row>
    <row r="340" spans="1:20" x14ac:dyDescent="0.35">
      <c r="A340">
        <v>342</v>
      </c>
      <c r="B340" t="s">
        <v>2957</v>
      </c>
      <c r="C340" t="s">
        <v>699</v>
      </c>
      <c r="D340" s="123">
        <v>2011</v>
      </c>
      <c r="E340" t="s">
        <v>293</v>
      </c>
    </row>
    <row r="341" spans="1:20" x14ac:dyDescent="0.35">
      <c r="A341">
        <v>343</v>
      </c>
      <c r="B341" t="s">
        <v>2958</v>
      </c>
      <c r="C341" t="s">
        <v>699</v>
      </c>
      <c r="D341" s="123">
        <v>2014</v>
      </c>
      <c r="E341" t="s">
        <v>293</v>
      </c>
    </row>
    <row r="342" spans="1:20" x14ac:dyDescent="0.35">
      <c r="A342">
        <v>344</v>
      </c>
      <c r="B342" t="s">
        <v>2959</v>
      </c>
      <c r="C342" t="s">
        <v>699</v>
      </c>
      <c r="D342" s="123">
        <v>2020</v>
      </c>
      <c r="E342" t="s">
        <v>293</v>
      </c>
      <c r="F342" t="s">
        <v>2270</v>
      </c>
      <c r="G342">
        <v>2012</v>
      </c>
      <c r="H342">
        <v>2020</v>
      </c>
    </row>
    <row r="343" spans="1:20" x14ac:dyDescent="0.35">
      <c r="A343">
        <v>345</v>
      </c>
      <c r="B343" t="s">
        <v>2960</v>
      </c>
      <c r="C343" t="s">
        <v>699</v>
      </c>
      <c r="D343" s="123">
        <v>2019</v>
      </c>
      <c r="E343" t="s">
        <v>293</v>
      </c>
      <c r="F343" t="s">
        <v>2284</v>
      </c>
      <c r="G343">
        <v>2018</v>
      </c>
      <c r="H343">
        <v>2019</v>
      </c>
      <c r="I343" t="s">
        <v>2961</v>
      </c>
      <c r="J343">
        <v>2017</v>
      </c>
      <c r="K343">
        <v>2018</v>
      </c>
      <c r="L343" t="s">
        <v>2962</v>
      </c>
      <c r="M343">
        <v>2015</v>
      </c>
      <c r="N343">
        <v>2017</v>
      </c>
      <c r="O343" t="s">
        <v>2963</v>
      </c>
      <c r="P343">
        <v>2009</v>
      </c>
      <c r="Q343">
        <v>2015</v>
      </c>
    </row>
    <row r="344" spans="1:20" x14ac:dyDescent="0.35">
      <c r="A344">
        <v>346</v>
      </c>
      <c r="B344" t="s">
        <v>1292</v>
      </c>
      <c r="C344" t="s">
        <v>566</v>
      </c>
      <c r="D344" s="123">
        <v>2018</v>
      </c>
      <c r="E344" t="s">
        <v>293</v>
      </c>
      <c r="F344" t="s">
        <v>2964</v>
      </c>
      <c r="G344">
        <v>2002</v>
      </c>
      <c r="H344">
        <v>2018</v>
      </c>
    </row>
    <row r="345" spans="1:20" x14ac:dyDescent="0.35">
      <c r="A345">
        <v>347</v>
      </c>
      <c r="B345" t="s">
        <v>2965</v>
      </c>
      <c r="C345" t="s">
        <v>566</v>
      </c>
      <c r="D345" s="123">
        <v>2018</v>
      </c>
      <c r="E345" t="s">
        <v>293</v>
      </c>
      <c r="F345" t="s">
        <v>2966</v>
      </c>
      <c r="G345">
        <v>2015</v>
      </c>
      <c r="H345">
        <v>2018</v>
      </c>
      <c r="I345" t="s">
        <v>2945</v>
      </c>
      <c r="J345">
        <v>2010</v>
      </c>
      <c r="K345">
        <v>2015</v>
      </c>
      <c r="L345" t="s">
        <v>2964</v>
      </c>
      <c r="M345">
        <v>2006</v>
      </c>
      <c r="N345">
        <v>2010</v>
      </c>
    </row>
    <row r="346" spans="1:20" x14ac:dyDescent="0.35">
      <c r="A346">
        <v>348</v>
      </c>
      <c r="B346" t="s">
        <v>1293</v>
      </c>
      <c r="C346" t="s">
        <v>566</v>
      </c>
      <c r="D346" s="123">
        <v>2018</v>
      </c>
      <c r="E346" t="s">
        <v>293</v>
      </c>
      <c r="F346" t="s">
        <v>2967</v>
      </c>
      <c r="G346">
        <v>2012</v>
      </c>
      <c r="H346">
        <v>2018</v>
      </c>
      <c r="I346" t="s">
        <v>2467</v>
      </c>
      <c r="J346">
        <v>1999</v>
      </c>
      <c r="K346">
        <v>2012</v>
      </c>
    </row>
    <row r="347" spans="1:20" x14ac:dyDescent="0.35">
      <c r="A347">
        <v>349</v>
      </c>
      <c r="B347" t="s">
        <v>1294</v>
      </c>
      <c r="C347" t="s">
        <v>566</v>
      </c>
      <c r="D347" s="123">
        <v>2018</v>
      </c>
      <c r="E347" t="s">
        <v>293</v>
      </c>
      <c r="F347" t="s">
        <v>2967</v>
      </c>
      <c r="G347">
        <v>2012</v>
      </c>
      <c r="H347">
        <v>2018</v>
      </c>
      <c r="I347" t="s">
        <v>2968</v>
      </c>
      <c r="J347">
        <v>2009</v>
      </c>
      <c r="K347">
        <v>2012</v>
      </c>
      <c r="L347" t="s">
        <v>2467</v>
      </c>
      <c r="M347">
        <v>1999</v>
      </c>
      <c r="N347">
        <v>2009</v>
      </c>
    </row>
    <row r="348" spans="1:20" x14ac:dyDescent="0.35">
      <c r="A348">
        <v>350</v>
      </c>
      <c r="B348" t="s">
        <v>2969</v>
      </c>
      <c r="C348" t="s">
        <v>566</v>
      </c>
      <c r="D348" s="123">
        <v>2018</v>
      </c>
      <c r="E348" t="s">
        <v>293</v>
      </c>
      <c r="F348" t="s">
        <v>2964</v>
      </c>
      <c r="G348">
        <v>2017</v>
      </c>
      <c r="H348">
        <v>2018</v>
      </c>
      <c r="I348" t="s">
        <v>2970</v>
      </c>
      <c r="J348">
        <v>2014</v>
      </c>
      <c r="K348">
        <v>2016</v>
      </c>
      <c r="L348" t="s">
        <v>2964</v>
      </c>
      <c r="M348">
        <v>2013</v>
      </c>
      <c r="N348">
        <v>2014</v>
      </c>
      <c r="O348" t="s">
        <v>2284</v>
      </c>
      <c r="P348">
        <v>2012</v>
      </c>
      <c r="Q348">
        <v>2013</v>
      </c>
      <c r="R348" t="s">
        <v>2971</v>
      </c>
      <c r="S348">
        <v>2004</v>
      </c>
      <c r="T348">
        <v>2011</v>
      </c>
    </row>
    <row r="349" spans="1:20" x14ac:dyDescent="0.35">
      <c r="A349">
        <v>351</v>
      </c>
      <c r="B349" t="s">
        <v>2972</v>
      </c>
      <c r="C349" t="s">
        <v>804</v>
      </c>
      <c r="D349" s="123">
        <v>2012</v>
      </c>
      <c r="E349" t="s">
        <v>293</v>
      </c>
      <c r="F349" t="s">
        <v>2973</v>
      </c>
      <c r="G349">
        <v>2002</v>
      </c>
      <c r="H349">
        <v>2012</v>
      </c>
    </row>
    <row r="350" spans="1:20" x14ac:dyDescent="0.35">
      <c r="A350">
        <v>352</v>
      </c>
      <c r="B350" t="s">
        <v>2974</v>
      </c>
      <c r="C350" t="s">
        <v>572</v>
      </c>
      <c r="D350" s="123">
        <v>2018</v>
      </c>
      <c r="E350" t="s">
        <v>293</v>
      </c>
      <c r="F350" t="s">
        <v>386</v>
      </c>
      <c r="G350">
        <v>2010</v>
      </c>
      <c r="H350">
        <v>2018</v>
      </c>
      <c r="I350" t="s">
        <v>2320</v>
      </c>
      <c r="J350">
        <v>1998</v>
      </c>
      <c r="K350">
        <v>2009</v>
      </c>
    </row>
    <row r="351" spans="1:20" x14ac:dyDescent="0.35">
      <c r="A351">
        <v>353</v>
      </c>
      <c r="B351" t="s">
        <v>1297</v>
      </c>
      <c r="C351" t="s">
        <v>572</v>
      </c>
      <c r="D351" s="123">
        <v>2018</v>
      </c>
      <c r="E351" t="s">
        <v>293</v>
      </c>
      <c r="F351" t="s">
        <v>2975</v>
      </c>
      <c r="G351">
        <v>2015</v>
      </c>
      <c r="H351">
        <v>2018</v>
      </c>
      <c r="I351" t="s">
        <v>685</v>
      </c>
      <c r="J351">
        <v>2009</v>
      </c>
      <c r="K351">
        <v>2015</v>
      </c>
      <c r="L351" t="s">
        <v>2976</v>
      </c>
      <c r="M351">
        <v>2008</v>
      </c>
      <c r="N351">
        <v>2009</v>
      </c>
      <c r="O351" t="s">
        <v>2977</v>
      </c>
      <c r="P351">
        <v>2006</v>
      </c>
      <c r="Q351">
        <v>2008</v>
      </c>
      <c r="R351" t="s">
        <v>2362</v>
      </c>
      <c r="S351">
        <v>2002</v>
      </c>
      <c r="T351">
        <v>2006</v>
      </c>
    </row>
    <row r="352" spans="1:20" x14ac:dyDescent="0.35">
      <c r="A352">
        <v>354</v>
      </c>
      <c r="B352" t="s">
        <v>1298</v>
      </c>
      <c r="C352" t="s">
        <v>572</v>
      </c>
      <c r="D352" s="123">
        <v>2018</v>
      </c>
      <c r="E352" t="s">
        <v>293</v>
      </c>
      <c r="F352" t="s">
        <v>2978</v>
      </c>
      <c r="G352">
        <v>2015</v>
      </c>
      <c r="H352">
        <v>2018</v>
      </c>
      <c r="I352" t="s">
        <v>685</v>
      </c>
      <c r="J352">
        <v>2009</v>
      </c>
      <c r="K352">
        <v>2015</v>
      </c>
      <c r="L352" t="s">
        <v>2320</v>
      </c>
      <c r="M352">
        <v>1999</v>
      </c>
      <c r="N352">
        <v>2009</v>
      </c>
      <c r="O352" t="s">
        <v>796</v>
      </c>
      <c r="P352">
        <v>1998</v>
      </c>
      <c r="Q352">
        <v>1999</v>
      </c>
      <c r="R352" t="s">
        <v>2979</v>
      </c>
      <c r="S352">
        <v>1995</v>
      </c>
      <c r="T352">
        <v>1998</v>
      </c>
    </row>
    <row r="353" spans="1:20" x14ac:dyDescent="0.35">
      <c r="A353">
        <v>355</v>
      </c>
      <c r="B353" t="s">
        <v>2980</v>
      </c>
      <c r="C353" t="s">
        <v>572</v>
      </c>
      <c r="D353" s="123">
        <v>2018</v>
      </c>
      <c r="E353" t="s">
        <v>293</v>
      </c>
      <c r="F353" t="s">
        <v>2981</v>
      </c>
      <c r="G353">
        <v>2016</v>
      </c>
      <c r="H353">
        <v>2018</v>
      </c>
      <c r="I353" t="s">
        <v>2982</v>
      </c>
      <c r="J353">
        <v>2012</v>
      </c>
      <c r="K353">
        <v>2016</v>
      </c>
      <c r="L353" t="s">
        <v>2574</v>
      </c>
      <c r="M353">
        <v>2010</v>
      </c>
      <c r="N353">
        <v>2012</v>
      </c>
      <c r="O353" t="s">
        <v>2712</v>
      </c>
      <c r="P353">
        <v>1995</v>
      </c>
      <c r="Q353">
        <v>2010</v>
      </c>
    </row>
    <row r="354" spans="1:20" x14ac:dyDescent="0.35">
      <c r="A354">
        <v>356</v>
      </c>
      <c r="B354" t="s">
        <v>2983</v>
      </c>
      <c r="C354" t="s">
        <v>572</v>
      </c>
      <c r="D354" s="123">
        <v>2018</v>
      </c>
      <c r="E354" t="s">
        <v>293</v>
      </c>
      <c r="F354" t="s">
        <v>386</v>
      </c>
      <c r="G354">
        <v>2011</v>
      </c>
      <c r="H354">
        <v>2018</v>
      </c>
      <c r="I354" t="s">
        <v>2984</v>
      </c>
      <c r="J354">
        <v>2008</v>
      </c>
      <c r="K354">
        <v>2011</v>
      </c>
    </row>
    <row r="355" spans="1:20" x14ac:dyDescent="0.35">
      <c r="A355">
        <v>357</v>
      </c>
      <c r="B355" t="s">
        <v>2985</v>
      </c>
      <c r="C355" t="s">
        <v>2536</v>
      </c>
      <c r="D355" s="123">
        <v>2009</v>
      </c>
      <c r="E355" t="s">
        <v>293</v>
      </c>
      <c r="F355" t="s">
        <v>367</v>
      </c>
      <c r="G355">
        <v>2003</v>
      </c>
      <c r="H355">
        <v>2009</v>
      </c>
      <c r="I355" t="s">
        <v>2564</v>
      </c>
      <c r="J355">
        <v>2002</v>
      </c>
      <c r="K355">
        <v>2003</v>
      </c>
    </row>
    <row r="356" spans="1:20" x14ac:dyDescent="0.35">
      <c r="A356">
        <v>358</v>
      </c>
      <c r="B356" t="s">
        <v>2986</v>
      </c>
      <c r="C356" t="s">
        <v>2536</v>
      </c>
      <c r="D356" s="123">
        <v>2014</v>
      </c>
      <c r="E356" t="s">
        <v>293</v>
      </c>
      <c r="F356" t="s">
        <v>2987</v>
      </c>
      <c r="G356">
        <v>2013</v>
      </c>
      <c r="H356">
        <v>2014</v>
      </c>
      <c r="I356" t="s">
        <v>480</v>
      </c>
      <c r="J356">
        <v>2012</v>
      </c>
      <c r="K356">
        <v>2013</v>
      </c>
      <c r="L356" t="s">
        <v>2988</v>
      </c>
      <c r="M356">
        <v>2011</v>
      </c>
      <c r="N356">
        <v>2012</v>
      </c>
    </row>
    <row r="357" spans="1:20" x14ac:dyDescent="0.35">
      <c r="A357">
        <v>359</v>
      </c>
      <c r="B357" t="s">
        <v>2989</v>
      </c>
      <c r="C357" t="s">
        <v>711</v>
      </c>
      <c r="D357" s="123">
        <v>2017</v>
      </c>
      <c r="E357" t="s">
        <v>293</v>
      </c>
      <c r="F357" t="s">
        <v>2258</v>
      </c>
      <c r="G357">
        <v>2014</v>
      </c>
      <c r="H357">
        <v>2017</v>
      </c>
      <c r="I357" t="s">
        <v>2990</v>
      </c>
      <c r="J357">
        <v>2013</v>
      </c>
      <c r="K357">
        <v>2014</v>
      </c>
    </row>
    <row r="358" spans="1:20" x14ac:dyDescent="0.35">
      <c r="A358">
        <v>360</v>
      </c>
      <c r="B358" t="s">
        <v>1305</v>
      </c>
      <c r="C358" t="s">
        <v>2536</v>
      </c>
      <c r="D358" s="123">
        <v>2016</v>
      </c>
      <c r="E358" t="s">
        <v>293</v>
      </c>
      <c r="F358" t="s">
        <v>2991</v>
      </c>
      <c r="G358">
        <v>2012</v>
      </c>
      <c r="H358">
        <v>2016</v>
      </c>
      <c r="I358" t="s">
        <v>2992</v>
      </c>
      <c r="J358">
        <v>2008</v>
      </c>
      <c r="K358">
        <v>2012</v>
      </c>
      <c r="L358" t="s">
        <v>366</v>
      </c>
      <c r="M358">
        <v>2006</v>
      </c>
      <c r="N358">
        <v>2008</v>
      </c>
    </row>
    <row r="359" spans="1:20" x14ac:dyDescent="0.35">
      <c r="A359">
        <v>361</v>
      </c>
      <c r="B359" t="s">
        <v>2993</v>
      </c>
      <c r="C359" t="s">
        <v>2536</v>
      </c>
      <c r="D359" s="123">
        <v>2016</v>
      </c>
      <c r="E359" t="s">
        <v>293</v>
      </c>
      <c r="F359" t="s">
        <v>2273</v>
      </c>
      <c r="G359">
        <v>2010</v>
      </c>
      <c r="H359">
        <v>2015</v>
      </c>
      <c r="I359" t="s">
        <v>271</v>
      </c>
      <c r="J359">
        <v>2008</v>
      </c>
      <c r="K359">
        <v>2010</v>
      </c>
      <c r="L359" t="s">
        <v>2994</v>
      </c>
      <c r="M359">
        <v>1995</v>
      </c>
      <c r="N359">
        <v>2008</v>
      </c>
    </row>
    <row r="360" spans="1:20" x14ac:dyDescent="0.35">
      <c r="A360">
        <v>362</v>
      </c>
      <c r="B360" t="s">
        <v>2995</v>
      </c>
      <c r="C360" t="s">
        <v>2536</v>
      </c>
      <c r="D360" s="123">
        <v>2016</v>
      </c>
      <c r="E360" t="s">
        <v>293</v>
      </c>
      <c r="F360" t="s">
        <v>313</v>
      </c>
      <c r="G360">
        <v>2010</v>
      </c>
      <c r="H360">
        <v>2016</v>
      </c>
      <c r="I360" t="s">
        <v>2996</v>
      </c>
      <c r="J360">
        <v>2008</v>
      </c>
      <c r="K360">
        <v>2010</v>
      </c>
      <c r="L360" t="s">
        <v>2569</v>
      </c>
      <c r="M360">
        <v>2001</v>
      </c>
      <c r="N360">
        <v>2008</v>
      </c>
    </row>
    <row r="361" spans="1:20" x14ac:dyDescent="0.35">
      <c r="A361">
        <v>363</v>
      </c>
      <c r="B361" t="s">
        <v>1303</v>
      </c>
      <c r="C361" t="s">
        <v>2536</v>
      </c>
      <c r="D361" s="123">
        <v>2013</v>
      </c>
      <c r="E361" t="s">
        <v>293</v>
      </c>
      <c r="F361" t="s">
        <v>271</v>
      </c>
      <c r="G361">
        <v>2007</v>
      </c>
      <c r="H361">
        <v>2013</v>
      </c>
      <c r="I361" t="s">
        <v>2258</v>
      </c>
      <c r="J361">
        <v>2001</v>
      </c>
      <c r="K361">
        <v>2007</v>
      </c>
    </row>
    <row r="362" spans="1:20" x14ac:dyDescent="0.35">
      <c r="A362">
        <v>364</v>
      </c>
      <c r="B362" t="s">
        <v>1310</v>
      </c>
      <c r="C362" t="s">
        <v>499</v>
      </c>
      <c r="D362" s="123">
        <v>2017</v>
      </c>
      <c r="E362" t="s">
        <v>293</v>
      </c>
      <c r="F362" t="s">
        <v>2997</v>
      </c>
      <c r="G362">
        <v>2016</v>
      </c>
      <c r="H362">
        <v>2017</v>
      </c>
      <c r="I362" t="s">
        <v>2370</v>
      </c>
      <c r="J362">
        <v>2014</v>
      </c>
      <c r="K362">
        <v>2016</v>
      </c>
      <c r="L362" t="s">
        <v>2726</v>
      </c>
      <c r="M362">
        <v>2012</v>
      </c>
      <c r="N362">
        <v>2014</v>
      </c>
      <c r="O362" t="s">
        <v>2284</v>
      </c>
      <c r="P362">
        <v>2000</v>
      </c>
      <c r="Q362">
        <v>2012</v>
      </c>
      <c r="R362" t="s">
        <v>2998</v>
      </c>
      <c r="S362">
        <v>1999</v>
      </c>
      <c r="T362">
        <v>2000</v>
      </c>
    </row>
    <row r="363" spans="1:20" x14ac:dyDescent="0.35">
      <c r="A363">
        <v>365</v>
      </c>
      <c r="B363" t="s">
        <v>1314</v>
      </c>
      <c r="C363" t="s">
        <v>2999</v>
      </c>
      <c r="D363" s="123">
        <v>2017</v>
      </c>
      <c r="E363" t="s">
        <v>293</v>
      </c>
      <c r="F363" t="s">
        <v>3000</v>
      </c>
      <c r="G363">
        <v>2016</v>
      </c>
      <c r="H363">
        <v>2016</v>
      </c>
      <c r="I363" t="s">
        <v>3001</v>
      </c>
      <c r="J363">
        <v>2008</v>
      </c>
      <c r="K363">
        <v>2015</v>
      </c>
      <c r="L363" t="s">
        <v>3002</v>
      </c>
      <c r="M363">
        <v>2004</v>
      </c>
      <c r="N363">
        <v>2008</v>
      </c>
      <c r="O363" t="s">
        <v>3003</v>
      </c>
      <c r="P363">
        <v>2000</v>
      </c>
      <c r="Q363">
        <v>2004</v>
      </c>
    </row>
    <row r="364" spans="1:20" x14ac:dyDescent="0.35">
      <c r="A364">
        <v>366</v>
      </c>
      <c r="B364" t="s">
        <v>1314</v>
      </c>
      <c r="C364" t="s">
        <v>564</v>
      </c>
      <c r="D364" s="123">
        <v>2017</v>
      </c>
      <c r="E364" t="s">
        <v>293</v>
      </c>
      <c r="F364" t="s">
        <v>3000</v>
      </c>
      <c r="G364">
        <v>2015</v>
      </c>
      <c r="H364">
        <v>2017</v>
      </c>
      <c r="I364" t="s">
        <v>3001</v>
      </c>
      <c r="J364">
        <v>2008</v>
      </c>
      <c r="K364">
        <v>2015</v>
      </c>
      <c r="L364" t="s">
        <v>3004</v>
      </c>
      <c r="M364">
        <v>2004</v>
      </c>
      <c r="N364">
        <v>2008</v>
      </c>
      <c r="O364" t="s">
        <v>3003</v>
      </c>
      <c r="P364">
        <v>2000</v>
      </c>
      <c r="Q364">
        <v>2004</v>
      </c>
    </row>
    <row r="365" spans="1:20" x14ac:dyDescent="0.35">
      <c r="A365">
        <v>367</v>
      </c>
      <c r="B365" t="s">
        <v>3005</v>
      </c>
      <c r="C365" t="s">
        <v>564</v>
      </c>
      <c r="D365" s="123">
        <v>2018</v>
      </c>
      <c r="E365" t="s">
        <v>293</v>
      </c>
      <c r="F365" t="s">
        <v>3006</v>
      </c>
      <c r="G365">
        <v>2015</v>
      </c>
      <c r="H365">
        <v>2018</v>
      </c>
    </row>
    <row r="366" spans="1:20" x14ac:dyDescent="0.35">
      <c r="A366">
        <v>368</v>
      </c>
      <c r="B366" t="s">
        <v>1319</v>
      </c>
      <c r="C366" t="s">
        <v>3007</v>
      </c>
      <c r="D366" s="123">
        <v>2017</v>
      </c>
      <c r="E366" t="s">
        <v>293</v>
      </c>
      <c r="F366" t="s">
        <v>2880</v>
      </c>
      <c r="G366">
        <v>2008</v>
      </c>
      <c r="H366">
        <v>2017</v>
      </c>
      <c r="I366" t="s">
        <v>3008</v>
      </c>
      <c r="J366">
        <v>2007</v>
      </c>
      <c r="K366">
        <v>2008</v>
      </c>
      <c r="L366" t="s">
        <v>3009</v>
      </c>
      <c r="M366">
        <v>2003</v>
      </c>
      <c r="N366">
        <v>2007</v>
      </c>
      <c r="O366" t="s">
        <v>3010</v>
      </c>
      <c r="P366">
        <v>2000</v>
      </c>
      <c r="Q366">
        <v>2002</v>
      </c>
      <c r="R366" t="s">
        <v>3011</v>
      </c>
      <c r="S366">
        <v>1999</v>
      </c>
      <c r="T366">
        <v>1999</v>
      </c>
    </row>
    <row r="367" spans="1:20" x14ac:dyDescent="0.35">
      <c r="A367">
        <v>369</v>
      </c>
      <c r="B367" t="s">
        <v>3012</v>
      </c>
      <c r="C367" t="s">
        <v>3007</v>
      </c>
      <c r="D367" s="123">
        <v>2018</v>
      </c>
      <c r="E367" t="s">
        <v>293</v>
      </c>
      <c r="F367" t="s">
        <v>801</v>
      </c>
      <c r="G367">
        <v>2010</v>
      </c>
      <c r="H367">
        <v>2017</v>
      </c>
      <c r="I367" t="s">
        <v>2341</v>
      </c>
      <c r="J367">
        <v>2005</v>
      </c>
      <c r="K367">
        <v>2010</v>
      </c>
      <c r="L367" t="s">
        <v>2269</v>
      </c>
      <c r="M367">
        <v>2004</v>
      </c>
      <c r="N367">
        <v>2005</v>
      </c>
    </row>
    <row r="368" spans="1:20" x14ac:dyDescent="0.35">
      <c r="A368">
        <v>370</v>
      </c>
      <c r="B368" t="s">
        <v>3013</v>
      </c>
      <c r="C368" t="s">
        <v>3007</v>
      </c>
      <c r="D368" s="123">
        <v>2019</v>
      </c>
      <c r="E368" t="s">
        <v>293</v>
      </c>
      <c r="F368" t="s">
        <v>3014</v>
      </c>
      <c r="G368">
        <v>2016</v>
      </c>
      <c r="H368">
        <v>2019</v>
      </c>
      <c r="I368" t="s">
        <v>2341</v>
      </c>
      <c r="J368">
        <v>2006</v>
      </c>
      <c r="K368">
        <v>2016</v>
      </c>
      <c r="L368" t="s">
        <v>2284</v>
      </c>
      <c r="M368">
        <v>2005</v>
      </c>
      <c r="N368">
        <v>2006</v>
      </c>
      <c r="O368" t="s">
        <v>3015</v>
      </c>
      <c r="P368">
        <v>2002</v>
      </c>
      <c r="Q368">
        <v>2005</v>
      </c>
      <c r="R368" t="s">
        <v>2712</v>
      </c>
      <c r="S368">
        <v>2000</v>
      </c>
      <c r="T368">
        <v>2002</v>
      </c>
    </row>
    <row r="369" spans="1:20" x14ac:dyDescent="0.35">
      <c r="A369">
        <v>371</v>
      </c>
      <c r="B369" t="s">
        <v>1326</v>
      </c>
      <c r="C369" t="s">
        <v>3016</v>
      </c>
      <c r="D369" s="123">
        <v>2007</v>
      </c>
      <c r="E369" t="s">
        <v>293</v>
      </c>
      <c r="F369" t="s">
        <v>3017</v>
      </c>
      <c r="G369">
        <v>2006</v>
      </c>
      <c r="H369">
        <v>2006</v>
      </c>
      <c r="I369" t="s">
        <v>3016</v>
      </c>
      <c r="J369">
        <v>2005</v>
      </c>
      <c r="K369">
        <v>2005</v>
      </c>
      <c r="L369" t="s">
        <v>2367</v>
      </c>
      <c r="M369">
        <v>2004</v>
      </c>
      <c r="N369">
        <v>2004</v>
      </c>
      <c r="O369" t="s">
        <v>2284</v>
      </c>
      <c r="P369">
        <v>2002</v>
      </c>
      <c r="Q369">
        <v>2004</v>
      </c>
    </row>
    <row r="370" spans="1:20" x14ac:dyDescent="0.35">
      <c r="A370">
        <v>372</v>
      </c>
      <c r="B370" t="s">
        <v>1327</v>
      </c>
      <c r="C370" t="s">
        <v>3016</v>
      </c>
      <c r="D370" s="123">
        <v>2011</v>
      </c>
      <c r="E370" t="s">
        <v>293</v>
      </c>
      <c r="F370" t="s">
        <v>3018</v>
      </c>
      <c r="G370">
        <v>2006</v>
      </c>
      <c r="H370">
        <v>2011</v>
      </c>
      <c r="I370" t="s">
        <v>2392</v>
      </c>
      <c r="J370">
        <v>2006</v>
      </c>
      <c r="K370">
        <v>2006</v>
      </c>
      <c r="L370" t="s">
        <v>3019</v>
      </c>
      <c r="M370">
        <v>1999</v>
      </c>
      <c r="N370">
        <v>2005</v>
      </c>
    </row>
    <row r="371" spans="1:20" x14ac:dyDescent="0.35">
      <c r="A371">
        <v>373</v>
      </c>
      <c r="B371" t="s">
        <v>3020</v>
      </c>
      <c r="C371" t="s">
        <v>3016</v>
      </c>
      <c r="D371" s="123">
        <v>2015</v>
      </c>
      <c r="E371" t="s">
        <v>293</v>
      </c>
      <c r="F371" t="s">
        <v>3021</v>
      </c>
      <c r="G371">
        <v>2012</v>
      </c>
      <c r="H371">
        <v>2015</v>
      </c>
      <c r="I371" t="s">
        <v>2726</v>
      </c>
      <c r="J371">
        <v>2009</v>
      </c>
      <c r="K371">
        <v>2011</v>
      </c>
      <c r="L371" t="s">
        <v>2231</v>
      </c>
      <c r="M371">
        <v>2006</v>
      </c>
      <c r="N371">
        <v>2009</v>
      </c>
      <c r="O371" t="s">
        <v>2272</v>
      </c>
      <c r="P371">
        <v>2001</v>
      </c>
      <c r="Q371">
        <v>2006</v>
      </c>
    </row>
    <row r="372" spans="1:20" x14ac:dyDescent="0.35">
      <c r="A372">
        <v>374</v>
      </c>
      <c r="B372" t="s">
        <v>3022</v>
      </c>
      <c r="C372" t="s">
        <v>2536</v>
      </c>
      <c r="D372" s="123">
        <v>2009</v>
      </c>
      <c r="E372" t="s">
        <v>293</v>
      </c>
    </row>
    <row r="373" spans="1:20" x14ac:dyDescent="0.35">
      <c r="A373">
        <v>375</v>
      </c>
      <c r="B373" t="s">
        <v>3023</v>
      </c>
      <c r="C373" t="s">
        <v>597</v>
      </c>
      <c r="D373" s="123">
        <v>2006</v>
      </c>
      <c r="E373" t="s">
        <v>293</v>
      </c>
      <c r="F373" t="s">
        <v>2362</v>
      </c>
      <c r="G373">
        <v>2005</v>
      </c>
      <c r="H373">
        <v>2006</v>
      </c>
      <c r="I373" t="s">
        <v>804</v>
      </c>
      <c r="J373">
        <v>2004</v>
      </c>
      <c r="K373">
        <v>2005</v>
      </c>
    </row>
    <row r="374" spans="1:20" x14ac:dyDescent="0.35">
      <c r="A374">
        <v>376</v>
      </c>
      <c r="B374" t="s">
        <v>1332</v>
      </c>
      <c r="C374" t="s">
        <v>597</v>
      </c>
      <c r="D374" s="123">
        <v>2003</v>
      </c>
      <c r="E374" t="s">
        <v>293</v>
      </c>
      <c r="F374" t="s">
        <v>2880</v>
      </c>
      <c r="G374">
        <v>2000</v>
      </c>
      <c r="H374">
        <v>2003</v>
      </c>
    </row>
    <row r="375" spans="1:20" x14ac:dyDescent="0.35">
      <c r="A375">
        <v>377</v>
      </c>
      <c r="B375" t="s">
        <v>3024</v>
      </c>
      <c r="C375" t="s">
        <v>597</v>
      </c>
      <c r="D375" s="123">
        <v>2010</v>
      </c>
      <c r="E375" t="s">
        <v>293</v>
      </c>
      <c r="F375" t="s">
        <v>3025</v>
      </c>
      <c r="G375">
        <v>2008</v>
      </c>
      <c r="H375">
        <v>2009</v>
      </c>
      <c r="I375" t="s">
        <v>3026</v>
      </c>
      <c r="J375">
        <v>2007</v>
      </c>
      <c r="K375">
        <v>2008</v>
      </c>
      <c r="L375" t="s">
        <v>3027</v>
      </c>
      <c r="M375">
        <v>2005</v>
      </c>
      <c r="N375">
        <v>2007</v>
      </c>
    </row>
    <row r="376" spans="1:20" x14ac:dyDescent="0.35">
      <c r="A376">
        <v>378</v>
      </c>
      <c r="B376" t="s">
        <v>3028</v>
      </c>
      <c r="C376" t="s">
        <v>597</v>
      </c>
      <c r="D376" s="123">
        <v>2002</v>
      </c>
      <c r="E376" t="s">
        <v>293</v>
      </c>
      <c r="F376" t="s">
        <v>2522</v>
      </c>
      <c r="G376">
        <v>1993</v>
      </c>
      <c r="H376">
        <v>2002</v>
      </c>
    </row>
    <row r="377" spans="1:20" x14ac:dyDescent="0.35">
      <c r="A377">
        <v>379</v>
      </c>
      <c r="B377" t="s">
        <v>1329</v>
      </c>
      <c r="C377" t="s">
        <v>597</v>
      </c>
      <c r="D377" s="123">
        <v>2002</v>
      </c>
      <c r="E377" t="s">
        <v>293</v>
      </c>
      <c r="F377" t="s">
        <v>3029</v>
      </c>
      <c r="G377">
        <v>1997</v>
      </c>
      <c r="H377">
        <v>2002</v>
      </c>
      <c r="I377" t="s">
        <v>2935</v>
      </c>
      <c r="J377">
        <v>1994</v>
      </c>
      <c r="K377">
        <v>1997</v>
      </c>
      <c r="L377" t="s">
        <v>2531</v>
      </c>
      <c r="M377">
        <v>1993</v>
      </c>
      <c r="N377">
        <v>1994</v>
      </c>
    </row>
    <row r="378" spans="1:20" x14ac:dyDescent="0.35">
      <c r="A378">
        <v>380</v>
      </c>
      <c r="B378" t="s">
        <v>1331</v>
      </c>
      <c r="C378" t="s">
        <v>597</v>
      </c>
      <c r="D378" s="123">
        <v>2011</v>
      </c>
      <c r="E378" t="s">
        <v>293</v>
      </c>
      <c r="F378" t="s">
        <v>3030</v>
      </c>
      <c r="G378">
        <v>2010</v>
      </c>
      <c r="H378">
        <v>2011</v>
      </c>
      <c r="I378" t="s">
        <v>3031</v>
      </c>
      <c r="J378">
        <v>1999</v>
      </c>
      <c r="K378">
        <v>2010</v>
      </c>
      <c r="L378" t="s">
        <v>3032</v>
      </c>
      <c r="M378">
        <v>1995</v>
      </c>
      <c r="N378">
        <v>1998</v>
      </c>
      <c r="O378" t="s">
        <v>3033</v>
      </c>
      <c r="P378">
        <v>1994</v>
      </c>
      <c r="Q378">
        <v>1995</v>
      </c>
    </row>
    <row r="379" spans="1:20" x14ac:dyDescent="0.35">
      <c r="A379">
        <v>381</v>
      </c>
      <c r="B379" t="s">
        <v>1335</v>
      </c>
      <c r="C379" t="s">
        <v>681</v>
      </c>
      <c r="D379" s="123">
        <v>2015</v>
      </c>
      <c r="E379" t="s">
        <v>293</v>
      </c>
      <c r="F379" t="s">
        <v>2656</v>
      </c>
      <c r="G379">
        <v>1979</v>
      </c>
      <c r="H379">
        <v>2015</v>
      </c>
    </row>
    <row r="380" spans="1:20" x14ac:dyDescent="0.35">
      <c r="A380">
        <v>382</v>
      </c>
      <c r="B380" t="s">
        <v>1336</v>
      </c>
      <c r="C380" t="s">
        <v>681</v>
      </c>
      <c r="D380" s="123">
        <v>2015</v>
      </c>
      <c r="E380" t="s">
        <v>293</v>
      </c>
      <c r="F380" t="s">
        <v>2656</v>
      </c>
      <c r="G380">
        <v>2002</v>
      </c>
      <c r="H380">
        <v>2015</v>
      </c>
    </row>
    <row r="381" spans="1:20" x14ac:dyDescent="0.35">
      <c r="A381">
        <v>383</v>
      </c>
      <c r="B381" t="s">
        <v>1337</v>
      </c>
      <c r="C381" t="s">
        <v>681</v>
      </c>
      <c r="D381" s="123">
        <v>2015</v>
      </c>
      <c r="E381" t="s">
        <v>293</v>
      </c>
      <c r="F381" t="s">
        <v>2656</v>
      </c>
      <c r="G381">
        <v>2005</v>
      </c>
      <c r="H381">
        <v>2015</v>
      </c>
      <c r="I381" t="s">
        <v>2319</v>
      </c>
      <c r="J381">
        <v>1999</v>
      </c>
      <c r="K381">
        <v>2005</v>
      </c>
    </row>
    <row r="382" spans="1:20" x14ac:dyDescent="0.35">
      <c r="A382">
        <v>384</v>
      </c>
      <c r="B382" t="s">
        <v>1349</v>
      </c>
      <c r="C382" t="s">
        <v>213</v>
      </c>
      <c r="D382" s="123">
        <v>2015</v>
      </c>
      <c r="E382" t="s">
        <v>293</v>
      </c>
      <c r="F382" t="s">
        <v>3034</v>
      </c>
      <c r="G382">
        <v>2013</v>
      </c>
      <c r="H382">
        <v>2015</v>
      </c>
      <c r="I382" t="s">
        <v>3035</v>
      </c>
      <c r="J382">
        <v>2010</v>
      </c>
      <c r="K382">
        <v>2013</v>
      </c>
      <c r="L382" t="s">
        <v>3036</v>
      </c>
      <c r="M382">
        <v>2009</v>
      </c>
      <c r="N382">
        <v>2010</v>
      </c>
      <c r="O382" t="s">
        <v>3037</v>
      </c>
      <c r="P382">
        <v>2008</v>
      </c>
      <c r="Q382">
        <v>2009</v>
      </c>
      <c r="R382" t="s">
        <v>2285</v>
      </c>
      <c r="S382">
        <v>2005</v>
      </c>
      <c r="T382">
        <v>2008</v>
      </c>
    </row>
    <row r="383" spans="1:20" x14ac:dyDescent="0.35">
      <c r="A383">
        <v>385</v>
      </c>
      <c r="B383" t="s">
        <v>1350</v>
      </c>
      <c r="C383" t="s">
        <v>213</v>
      </c>
      <c r="D383" s="123">
        <v>2015</v>
      </c>
      <c r="E383" t="s">
        <v>293</v>
      </c>
      <c r="F383" t="s">
        <v>3038</v>
      </c>
      <c r="G383">
        <v>2011</v>
      </c>
      <c r="H383">
        <v>2015</v>
      </c>
      <c r="I383" t="s">
        <v>2472</v>
      </c>
      <c r="J383">
        <v>2009</v>
      </c>
      <c r="K383">
        <v>2011</v>
      </c>
      <c r="L383" t="s">
        <v>2386</v>
      </c>
      <c r="M383">
        <v>2005</v>
      </c>
      <c r="N383">
        <v>2009</v>
      </c>
      <c r="O383" t="s">
        <v>2392</v>
      </c>
      <c r="P383">
        <v>1997</v>
      </c>
      <c r="Q383">
        <v>2005</v>
      </c>
      <c r="R383" t="s">
        <v>2430</v>
      </c>
      <c r="S383">
        <v>1996</v>
      </c>
      <c r="T383">
        <v>1997</v>
      </c>
    </row>
    <row r="384" spans="1:20" x14ac:dyDescent="0.35">
      <c r="A384">
        <v>386</v>
      </c>
      <c r="B384" t="s">
        <v>1353</v>
      </c>
      <c r="C384" t="s">
        <v>348</v>
      </c>
      <c r="D384" s="123">
        <v>2011</v>
      </c>
      <c r="E384" t="s">
        <v>293</v>
      </c>
      <c r="F384" t="s">
        <v>2719</v>
      </c>
      <c r="G384">
        <v>2006</v>
      </c>
      <c r="H384">
        <v>2011</v>
      </c>
      <c r="I384" t="s">
        <v>2276</v>
      </c>
      <c r="J384">
        <v>1998</v>
      </c>
      <c r="K384">
        <v>2005</v>
      </c>
      <c r="L384" t="s">
        <v>2522</v>
      </c>
      <c r="M384">
        <v>1994</v>
      </c>
      <c r="N384">
        <v>1998</v>
      </c>
      <c r="O384" t="s">
        <v>3039</v>
      </c>
      <c r="P384">
        <v>1986</v>
      </c>
      <c r="Q384">
        <v>1994</v>
      </c>
    </row>
    <row r="385" spans="1:20" x14ac:dyDescent="0.35">
      <c r="A385">
        <v>387</v>
      </c>
      <c r="B385" t="s">
        <v>1354</v>
      </c>
      <c r="C385" t="s">
        <v>348</v>
      </c>
      <c r="D385" s="123">
        <v>2011</v>
      </c>
      <c r="E385" t="s">
        <v>293</v>
      </c>
      <c r="F385" t="s">
        <v>2719</v>
      </c>
      <c r="G385">
        <v>2008</v>
      </c>
      <c r="H385">
        <v>2011</v>
      </c>
      <c r="I385" t="s">
        <v>2284</v>
      </c>
      <c r="J385">
        <v>2004</v>
      </c>
      <c r="K385">
        <v>2008</v>
      </c>
    </row>
    <row r="386" spans="1:20" x14ac:dyDescent="0.35">
      <c r="A386">
        <v>388</v>
      </c>
      <c r="B386" t="s">
        <v>3040</v>
      </c>
      <c r="C386" t="s">
        <v>348</v>
      </c>
      <c r="D386" s="123">
        <v>2017</v>
      </c>
      <c r="E386" t="s">
        <v>293</v>
      </c>
      <c r="F386" t="s">
        <v>2276</v>
      </c>
      <c r="G386">
        <v>1998</v>
      </c>
      <c r="H386">
        <v>2016</v>
      </c>
    </row>
    <row r="387" spans="1:20" x14ac:dyDescent="0.35">
      <c r="A387">
        <v>389</v>
      </c>
      <c r="B387" t="s">
        <v>3041</v>
      </c>
      <c r="C387" t="s">
        <v>348</v>
      </c>
      <c r="D387" s="123">
        <v>2011</v>
      </c>
      <c r="E387" t="s">
        <v>293</v>
      </c>
      <c r="F387" t="s">
        <v>2367</v>
      </c>
      <c r="G387">
        <v>2010</v>
      </c>
      <c r="H387">
        <v>2011</v>
      </c>
      <c r="I387" t="s">
        <v>3042</v>
      </c>
      <c r="J387">
        <v>2010</v>
      </c>
      <c r="K387">
        <v>2010</v>
      </c>
      <c r="L387" t="s">
        <v>3043</v>
      </c>
      <c r="M387">
        <v>2006</v>
      </c>
      <c r="N387">
        <v>2009</v>
      </c>
    </row>
    <row r="388" spans="1:20" x14ac:dyDescent="0.35">
      <c r="A388">
        <v>390</v>
      </c>
      <c r="B388" t="s">
        <v>1342</v>
      </c>
      <c r="C388" t="s">
        <v>442</v>
      </c>
      <c r="D388" s="123">
        <v>2001</v>
      </c>
      <c r="E388" t="s">
        <v>293</v>
      </c>
      <c r="F388" t="s">
        <v>3044</v>
      </c>
      <c r="G388">
        <v>1999</v>
      </c>
      <c r="H388">
        <v>2001</v>
      </c>
      <c r="I388" t="s">
        <v>2430</v>
      </c>
      <c r="J388">
        <v>1992</v>
      </c>
      <c r="K388">
        <v>1999</v>
      </c>
      <c r="L388" t="s">
        <v>3045</v>
      </c>
      <c r="M388">
        <v>1989</v>
      </c>
      <c r="N388">
        <v>1992</v>
      </c>
    </row>
    <row r="389" spans="1:20" x14ac:dyDescent="0.35">
      <c r="A389">
        <v>391</v>
      </c>
      <c r="B389" t="s">
        <v>1341</v>
      </c>
      <c r="C389" t="s">
        <v>442</v>
      </c>
      <c r="D389" s="123">
        <v>1996</v>
      </c>
      <c r="E389" t="s">
        <v>293</v>
      </c>
      <c r="F389" t="s">
        <v>3046</v>
      </c>
      <c r="G389">
        <v>1991</v>
      </c>
      <c r="H389">
        <v>1995</v>
      </c>
      <c r="I389" t="s">
        <v>2732</v>
      </c>
      <c r="J389">
        <v>1989</v>
      </c>
      <c r="K389">
        <v>1990</v>
      </c>
    </row>
    <row r="390" spans="1:20" x14ac:dyDescent="0.35">
      <c r="A390">
        <v>392</v>
      </c>
      <c r="B390" t="s">
        <v>1343</v>
      </c>
      <c r="C390" t="s">
        <v>442</v>
      </c>
      <c r="D390" s="123">
        <v>2018</v>
      </c>
      <c r="E390" t="s">
        <v>293</v>
      </c>
      <c r="F390" t="s">
        <v>463</v>
      </c>
      <c r="G390">
        <v>2011</v>
      </c>
      <c r="H390">
        <v>2018</v>
      </c>
      <c r="I390" t="s">
        <v>3047</v>
      </c>
      <c r="J390">
        <v>2007</v>
      </c>
      <c r="K390">
        <v>2010</v>
      </c>
    </row>
    <row r="391" spans="1:20" x14ac:dyDescent="0.35">
      <c r="A391">
        <v>393</v>
      </c>
      <c r="B391" t="s">
        <v>1344</v>
      </c>
      <c r="C391" t="s">
        <v>442</v>
      </c>
      <c r="D391" s="123">
        <v>2020</v>
      </c>
      <c r="E391" t="s">
        <v>293</v>
      </c>
      <c r="F391" t="s">
        <v>3048</v>
      </c>
      <c r="G391">
        <v>2018</v>
      </c>
      <c r="H391">
        <v>2019</v>
      </c>
      <c r="I391" t="s">
        <v>3049</v>
      </c>
      <c r="J391">
        <v>2011</v>
      </c>
      <c r="K391">
        <v>2018</v>
      </c>
    </row>
    <row r="392" spans="1:20" x14ac:dyDescent="0.35">
      <c r="A392">
        <v>394</v>
      </c>
      <c r="B392" t="s">
        <v>3050</v>
      </c>
      <c r="C392" t="s">
        <v>711</v>
      </c>
      <c r="D392" s="123">
        <v>2017</v>
      </c>
      <c r="E392" t="s">
        <v>293</v>
      </c>
      <c r="F392" t="s">
        <v>3051</v>
      </c>
      <c r="G392">
        <v>2016</v>
      </c>
      <c r="H392">
        <v>2016</v>
      </c>
      <c r="I392" t="s">
        <v>367</v>
      </c>
      <c r="J392">
        <v>2015</v>
      </c>
      <c r="K392">
        <v>2016</v>
      </c>
      <c r="L392" t="s">
        <v>3052</v>
      </c>
      <c r="M392">
        <v>2012</v>
      </c>
      <c r="N392">
        <v>2015</v>
      </c>
    </row>
    <row r="393" spans="1:20" x14ac:dyDescent="0.35">
      <c r="A393">
        <v>395</v>
      </c>
      <c r="B393" t="s">
        <v>3053</v>
      </c>
      <c r="C393" t="s">
        <v>3054</v>
      </c>
      <c r="D393" s="123">
        <v>2009</v>
      </c>
      <c r="E393" t="s">
        <v>293</v>
      </c>
      <c r="F393" t="s">
        <v>3055</v>
      </c>
      <c r="G393">
        <v>2013</v>
      </c>
      <c r="H393" t="s">
        <v>293</v>
      </c>
      <c r="I393" t="s">
        <v>3056</v>
      </c>
      <c r="J393">
        <v>2013</v>
      </c>
      <c r="K393" t="s">
        <v>293</v>
      </c>
      <c r="L393" t="s">
        <v>3057</v>
      </c>
      <c r="M393">
        <v>2010</v>
      </c>
      <c r="N393" t="s">
        <v>293</v>
      </c>
      <c r="O393" t="s">
        <v>3058</v>
      </c>
      <c r="P393">
        <v>2010</v>
      </c>
      <c r="Q393" t="s">
        <v>293</v>
      </c>
    </row>
    <row r="394" spans="1:20" x14ac:dyDescent="0.35">
      <c r="A394">
        <v>396</v>
      </c>
      <c r="B394" t="s">
        <v>1359</v>
      </c>
      <c r="C394" t="s">
        <v>1356</v>
      </c>
      <c r="D394" s="123">
        <v>2020</v>
      </c>
      <c r="E394" t="s">
        <v>293</v>
      </c>
      <c r="F394" t="s">
        <v>2319</v>
      </c>
      <c r="G394">
        <v>2018</v>
      </c>
      <c r="H394">
        <v>2020</v>
      </c>
      <c r="I394" t="s">
        <v>3059</v>
      </c>
      <c r="J394">
        <v>2016</v>
      </c>
      <c r="K394">
        <v>2017</v>
      </c>
      <c r="L394" t="s">
        <v>367</v>
      </c>
      <c r="M394">
        <v>2010</v>
      </c>
      <c r="N394">
        <v>2016</v>
      </c>
      <c r="O394" t="s">
        <v>3060</v>
      </c>
      <c r="P394">
        <v>2008</v>
      </c>
      <c r="Q394">
        <v>2010</v>
      </c>
      <c r="R394" t="s">
        <v>367</v>
      </c>
      <c r="S394">
        <v>2004</v>
      </c>
      <c r="T394">
        <v>2008</v>
      </c>
    </row>
    <row r="395" spans="1:20" x14ac:dyDescent="0.35">
      <c r="A395">
        <v>397</v>
      </c>
      <c r="B395" t="s">
        <v>1358</v>
      </c>
      <c r="C395" t="s">
        <v>1356</v>
      </c>
      <c r="D395" s="123">
        <v>2019</v>
      </c>
      <c r="E395" t="s">
        <v>293</v>
      </c>
      <c r="F395" t="s">
        <v>352</v>
      </c>
      <c r="G395">
        <v>2012</v>
      </c>
      <c r="H395">
        <v>2019</v>
      </c>
      <c r="I395" t="s">
        <v>3061</v>
      </c>
      <c r="J395">
        <v>2010</v>
      </c>
      <c r="K395">
        <v>2011</v>
      </c>
      <c r="L395" t="s">
        <v>3062</v>
      </c>
      <c r="M395">
        <v>2009</v>
      </c>
      <c r="N395">
        <v>2010</v>
      </c>
      <c r="O395" t="s">
        <v>2718</v>
      </c>
      <c r="P395">
        <v>2007</v>
      </c>
      <c r="Q395">
        <v>2009</v>
      </c>
      <c r="R395" t="s">
        <v>367</v>
      </c>
      <c r="S395">
        <v>2000</v>
      </c>
      <c r="T395">
        <v>2007</v>
      </c>
    </row>
    <row r="396" spans="1:20" x14ac:dyDescent="0.35">
      <c r="A396">
        <v>398</v>
      </c>
      <c r="B396" t="s">
        <v>1364</v>
      </c>
      <c r="C396" t="s">
        <v>1362</v>
      </c>
      <c r="D396" s="123">
        <v>2007</v>
      </c>
      <c r="E396" t="s">
        <v>293</v>
      </c>
      <c r="F396" t="s">
        <v>2976</v>
      </c>
      <c r="G396">
        <v>2005</v>
      </c>
      <c r="H396">
        <v>2007</v>
      </c>
      <c r="I396" t="s">
        <v>3063</v>
      </c>
      <c r="J396">
        <v>2003</v>
      </c>
      <c r="K396">
        <v>2005</v>
      </c>
      <c r="L396" t="s">
        <v>470</v>
      </c>
      <c r="M396">
        <v>1992</v>
      </c>
      <c r="N396">
        <v>2003</v>
      </c>
    </row>
    <row r="397" spans="1:20" x14ac:dyDescent="0.35">
      <c r="A397">
        <v>399</v>
      </c>
      <c r="B397" t="s">
        <v>3064</v>
      </c>
      <c r="C397" t="s">
        <v>323</v>
      </c>
      <c r="D397" s="123">
        <v>2008</v>
      </c>
      <c r="E397" t="s">
        <v>293</v>
      </c>
      <c r="F397" t="s">
        <v>3065</v>
      </c>
      <c r="G397">
        <v>2007</v>
      </c>
      <c r="H397">
        <v>2008</v>
      </c>
      <c r="I397" t="s">
        <v>2553</v>
      </c>
      <c r="J397">
        <v>2003</v>
      </c>
      <c r="K397">
        <v>2007</v>
      </c>
      <c r="L397" t="s">
        <v>3066</v>
      </c>
      <c r="M397">
        <v>1994</v>
      </c>
      <c r="N397">
        <v>2003</v>
      </c>
    </row>
    <row r="398" spans="1:20" x14ac:dyDescent="0.35">
      <c r="A398">
        <v>400</v>
      </c>
      <c r="B398" t="s">
        <v>3067</v>
      </c>
      <c r="C398" t="s">
        <v>3068</v>
      </c>
      <c r="D398" s="123">
        <v>1990</v>
      </c>
      <c r="E398" t="s">
        <v>293</v>
      </c>
    </row>
    <row r="399" spans="1:20" x14ac:dyDescent="0.35">
      <c r="A399">
        <v>401</v>
      </c>
      <c r="B399" t="s">
        <v>3069</v>
      </c>
      <c r="C399" t="s">
        <v>3070</v>
      </c>
      <c r="D399" s="123">
        <v>1992</v>
      </c>
      <c r="E399" t="s">
        <v>293</v>
      </c>
    </row>
    <row r="400" spans="1:20" x14ac:dyDescent="0.35">
      <c r="A400">
        <v>402</v>
      </c>
      <c r="B400" t="s">
        <v>1369</v>
      </c>
      <c r="C400" t="s">
        <v>1365</v>
      </c>
      <c r="D400" s="123">
        <v>2018</v>
      </c>
      <c r="E400" t="s">
        <v>293</v>
      </c>
      <c r="F400" t="s">
        <v>2462</v>
      </c>
      <c r="G400">
        <v>2013</v>
      </c>
      <c r="H400">
        <v>2018</v>
      </c>
      <c r="I400" t="s">
        <v>3071</v>
      </c>
      <c r="J400">
        <v>2008</v>
      </c>
      <c r="K400">
        <v>2013</v>
      </c>
    </row>
    <row r="401" spans="1:17" x14ac:dyDescent="0.35">
      <c r="A401">
        <v>403</v>
      </c>
      <c r="B401" t="s">
        <v>1370</v>
      </c>
      <c r="C401" t="s">
        <v>1365</v>
      </c>
      <c r="D401" s="123">
        <v>2018</v>
      </c>
      <c r="E401" t="s">
        <v>293</v>
      </c>
      <c r="F401" t="s">
        <v>2462</v>
      </c>
      <c r="G401">
        <v>2013</v>
      </c>
      <c r="H401">
        <v>2018</v>
      </c>
      <c r="I401" t="s">
        <v>3071</v>
      </c>
      <c r="J401">
        <v>2010</v>
      </c>
      <c r="K401">
        <v>2013</v>
      </c>
    </row>
    <row r="402" spans="1:17" x14ac:dyDescent="0.35">
      <c r="A402">
        <v>404</v>
      </c>
      <c r="B402" t="s">
        <v>1367</v>
      </c>
      <c r="C402" t="s">
        <v>1365</v>
      </c>
      <c r="D402" s="123">
        <v>2018</v>
      </c>
      <c r="E402" t="s">
        <v>293</v>
      </c>
      <c r="F402" t="s">
        <v>2462</v>
      </c>
      <c r="G402">
        <v>2013</v>
      </c>
      <c r="H402">
        <v>2018</v>
      </c>
      <c r="I402" t="s">
        <v>3071</v>
      </c>
      <c r="J402">
        <v>2011</v>
      </c>
      <c r="K402">
        <v>2013</v>
      </c>
    </row>
    <row r="403" spans="1:17" x14ac:dyDescent="0.35">
      <c r="A403">
        <v>405</v>
      </c>
      <c r="B403" t="s">
        <v>1373</v>
      </c>
      <c r="C403" t="s">
        <v>1371</v>
      </c>
      <c r="D403" s="123">
        <v>2017</v>
      </c>
      <c r="E403" t="s">
        <v>293</v>
      </c>
      <c r="F403" t="s">
        <v>3072</v>
      </c>
      <c r="G403">
        <v>2012</v>
      </c>
      <c r="H403">
        <v>2017</v>
      </c>
      <c r="I403" t="s">
        <v>3073</v>
      </c>
      <c r="J403">
        <v>2007</v>
      </c>
      <c r="K403">
        <v>2011</v>
      </c>
    </row>
    <row r="404" spans="1:17" x14ac:dyDescent="0.35">
      <c r="A404">
        <v>406</v>
      </c>
      <c r="B404" t="s">
        <v>3074</v>
      </c>
      <c r="C404" t="s">
        <v>1371</v>
      </c>
      <c r="D404" s="123">
        <v>2017</v>
      </c>
      <c r="E404" t="s">
        <v>293</v>
      </c>
      <c r="F404" t="s">
        <v>386</v>
      </c>
      <c r="G404">
        <v>2013</v>
      </c>
      <c r="H404">
        <v>2017</v>
      </c>
      <c r="I404" t="s">
        <v>3075</v>
      </c>
      <c r="J404">
        <v>2011</v>
      </c>
      <c r="K404">
        <v>2013</v>
      </c>
    </row>
    <row r="405" spans="1:17" x14ac:dyDescent="0.35">
      <c r="A405">
        <v>407</v>
      </c>
      <c r="B405" t="s">
        <v>3076</v>
      </c>
      <c r="C405" t="s">
        <v>1371</v>
      </c>
      <c r="D405" s="123">
        <v>2017</v>
      </c>
      <c r="E405" t="s">
        <v>293</v>
      </c>
      <c r="F405" t="s">
        <v>386</v>
      </c>
      <c r="G405">
        <v>2013</v>
      </c>
      <c r="H405">
        <v>2017</v>
      </c>
      <c r="I405" t="s">
        <v>3077</v>
      </c>
      <c r="J405">
        <v>2011</v>
      </c>
      <c r="K405">
        <v>2013</v>
      </c>
    </row>
    <row r="406" spans="1:17" x14ac:dyDescent="0.35">
      <c r="A406">
        <v>408</v>
      </c>
      <c r="B406" t="s">
        <v>1379</v>
      </c>
      <c r="C406" t="s">
        <v>1374</v>
      </c>
      <c r="D406" s="123">
        <v>2016</v>
      </c>
      <c r="E406" t="s">
        <v>293</v>
      </c>
      <c r="F406" t="s">
        <v>3078</v>
      </c>
      <c r="G406">
        <v>1998</v>
      </c>
      <c r="H406">
        <v>2016</v>
      </c>
      <c r="I406" t="s">
        <v>3079</v>
      </c>
      <c r="J406">
        <v>2014</v>
      </c>
      <c r="K406">
        <v>2015</v>
      </c>
    </row>
    <row r="407" spans="1:17" x14ac:dyDescent="0.35">
      <c r="A407">
        <v>409</v>
      </c>
      <c r="B407" t="s">
        <v>1376</v>
      </c>
      <c r="C407" t="s">
        <v>1374</v>
      </c>
      <c r="D407" s="123">
        <v>2012</v>
      </c>
      <c r="E407" t="s">
        <v>293</v>
      </c>
      <c r="F407" t="s">
        <v>3080</v>
      </c>
      <c r="G407">
        <v>2010</v>
      </c>
      <c r="H407">
        <v>2011</v>
      </c>
      <c r="I407" t="s">
        <v>3078</v>
      </c>
      <c r="J407">
        <v>2009</v>
      </c>
      <c r="K407">
        <v>2010</v>
      </c>
    </row>
    <row r="408" spans="1:17" x14ac:dyDescent="0.35">
      <c r="A408">
        <v>410</v>
      </c>
      <c r="B408" t="s">
        <v>1378</v>
      </c>
      <c r="C408" t="s">
        <v>1374</v>
      </c>
      <c r="D408" s="123">
        <v>2014</v>
      </c>
      <c r="E408" t="s">
        <v>293</v>
      </c>
      <c r="F408" t="s">
        <v>3081</v>
      </c>
      <c r="G408">
        <v>2008</v>
      </c>
      <c r="H408">
        <v>2014</v>
      </c>
      <c r="I408" t="s">
        <v>3082</v>
      </c>
      <c r="J408">
        <v>2006</v>
      </c>
      <c r="K408">
        <v>2008</v>
      </c>
    </row>
    <row r="409" spans="1:17" x14ac:dyDescent="0.35">
      <c r="A409">
        <v>411</v>
      </c>
      <c r="B409" t="s">
        <v>3083</v>
      </c>
      <c r="C409" t="s">
        <v>711</v>
      </c>
      <c r="D409" s="123">
        <v>2019</v>
      </c>
      <c r="E409" t="s">
        <v>293</v>
      </c>
      <c r="F409" t="s">
        <v>3084</v>
      </c>
      <c r="G409">
        <v>2017</v>
      </c>
      <c r="H409">
        <v>2019</v>
      </c>
      <c r="I409" t="s">
        <v>3085</v>
      </c>
      <c r="J409">
        <v>2007</v>
      </c>
      <c r="K409">
        <v>2017</v>
      </c>
    </row>
    <row r="410" spans="1:17" x14ac:dyDescent="0.35">
      <c r="A410">
        <v>412</v>
      </c>
      <c r="B410" t="s">
        <v>1381</v>
      </c>
      <c r="C410" t="s">
        <v>3086</v>
      </c>
      <c r="D410" s="123">
        <v>2005</v>
      </c>
      <c r="E410" t="s">
        <v>293</v>
      </c>
      <c r="F410" t="s">
        <v>2463</v>
      </c>
      <c r="G410">
        <v>2000</v>
      </c>
      <c r="H410">
        <v>2005</v>
      </c>
      <c r="I410" t="s">
        <v>3087</v>
      </c>
      <c r="J410">
        <v>1999</v>
      </c>
      <c r="K410">
        <v>2000</v>
      </c>
      <c r="L410" t="s">
        <v>2979</v>
      </c>
      <c r="M410">
        <v>1998</v>
      </c>
      <c r="N410">
        <v>1999</v>
      </c>
    </row>
    <row r="411" spans="1:17" x14ac:dyDescent="0.35">
      <c r="A411">
        <v>413</v>
      </c>
      <c r="B411" t="s">
        <v>1383</v>
      </c>
      <c r="C411" t="s">
        <v>3086</v>
      </c>
      <c r="D411" s="123">
        <v>2008</v>
      </c>
      <c r="E411" t="s">
        <v>293</v>
      </c>
      <c r="F411" t="s">
        <v>3088</v>
      </c>
      <c r="G411">
        <v>2004</v>
      </c>
      <c r="H411">
        <v>2008</v>
      </c>
    </row>
    <row r="412" spans="1:17" x14ac:dyDescent="0.35">
      <c r="A412">
        <v>414</v>
      </c>
      <c r="B412" t="s">
        <v>1390</v>
      </c>
      <c r="C412" t="s">
        <v>623</v>
      </c>
      <c r="D412" s="123">
        <v>2012</v>
      </c>
      <c r="E412" t="s">
        <v>293</v>
      </c>
      <c r="F412" t="s">
        <v>2258</v>
      </c>
      <c r="G412">
        <v>1994</v>
      </c>
      <c r="H412">
        <v>2012</v>
      </c>
    </row>
    <row r="413" spans="1:17" x14ac:dyDescent="0.35">
      <c r="A413">
        <v>415</v>
      </c>
      <c r="B413" t="s">
        <v>3089</v>
      </c>
      <c r="C413" t="s">
        <v>623</v>
      </c>
      <c r="D413" s="123">
        <v>2019</v>
      </c>
      <c r="E413" t="s">
        <v>293</v>
      </c>
      <c r="F413" t="s">
        <v>367</v>
      </c>
      <c r="G413">
        <v>2005</v>
      </c>
      <c r="H413">
        <v>2019</v>
      </c>
      <c r="I413" t="s">
        <v>3090</v>
      </c>
      <c r="J413">
        <v>2004</v>
      </c>
      <c r="K413">
        <v>2005</v>
      </c>
    </row>
    <row r="414" spans="1:17" x14ac:dyDescent="0.35">
      <c r="A414">
        <v>416</v>
      </c>
      <c r="B414" t="s">
        <v>3091</v>
      </c>
      <c r="C414" t="s">
        <v>623</v>
      </c>
      <c r="D414" s="123">
        <v>2013</v>
      </c>
      <c r="E414" t="s">
        <v>293</v>
      </c>
      <c r="F414" t="s">
        <v>2258</v>
      </c>
      <c r="G414">
        <v>2004</v>
      </c>
      <c r="H414">
        <v>2013</v>
      </c>
      <c r="I414" t="s">
        <v>2519</v>
      </c>
      <c r="J414">
        <v>2002</v>
      </c>
      <c r="K414">
        <v>2004</v>
      </c>
      <c r="L414" t="s">
        <v>2258</v>
      </c>
      <c r="M414">
        <v>1995</v>
      </c>
      <c r="N414">
        <v>2002</v>
      </c>
    </row>
    <row r="415" spans="1:17" x14ac:dyDescent="0.35">
      <c r="A415">
        <v>417</v>
      </c>
      <c r="B415" t="s">
        <v>1393</v>
      </c>
      <c r="C415" t="s">
        <v>1391</v>
      </c>
      <c r="D415" s="123">
        <v>2018</v>
      </c>
      <c r="E415" t="s">
        <v>293</v>
      </c>
      <c r="F415" t="s">
        <v>3092</v>
      </c>
      <c r="G415">
        <v>2016</v>
      </c>
      <c r="H415">
        <v>2018</v>
      </c>
      <c r="I415" t="s">
        <v>2369</v>
      </c>
      <c r="J415">
        <v>1989</v>
      </c>
      <c r="K415">
        <v>2014</v>
      </c>
    </row>
    <row r="416" spans="1:17" x14ac:dyDescent="0.35">
      <c r="A416">
        <v>418</v>
      </c>
      <c r="B416" t="s">
        <v>1394</v>
      </c>
      <c r="C416" t="s">
        <v>1391</v>
      </c>
      <c r="D416" s="123">
        <v>2019</v>
      </c>
      <c r="E416" t="s">
        <v>293</v>
      </c>
      <c r="F416" t="s">
        <v>2506</v>
      </c>
      <c r="G416">
        <v>2016</v>
      </c>
      <c r="H416">
        <v>2019</v>
      </c>
      <c r="I416" t="s">
        <v>2396</v>
      </c>
      <c r="J416">
        <v>2011</v>
      </c>
      <c r="K416">
        <v>2016</v>
      </c>
      <c r="L416" t="s">
        <v>3093</v>
      </c>
      <c r="M416">
        <v>2004</v>
      </c>
      <c r="N416">
        <v>2014</v>
      </c>
      <c r="O416" t="s">
        <v>3094</v>
      </c>
      <c r="P416">
        <v>2009</v>
      </c>
      <c r="Q416">
        <v>2011</v>
      </c>
    </row>
    <row r="417" spans="1:20" x14ac:dyDescent="0.35">
      <c r="A417">
        <v>419</v>
      </c>
      <c r="B417" t="s">
        <v>3095</v>
      </c>
      <c r="C417" t="s">
        <v>1391</v>
      </c>
      <c r="D417" s="123">
        <v>2019</v>
      </c>
      <c r="E417" t="s">
        <v>293</v>
      </c>
      <c r="F417" t="s">
        <v>805</v>
      </c>
      <c r="G417">
        <v>2018</v>
      </c>
      <c r="H417">
        <v>2019</v>
      </c>
      <c r="I417" t="s">
        <v>2369</v>
      </c>
      <c r="J417">
        <v>2013</v>
      </c>
      <c r="K417">
        <v>2018</v>
      </c>
      <c r="L417" t="s">
        <v>3096</v>
      </c>
      <c r="M417">
        <v>2010</v>
      </c>
      <c r="N417">
        <v>2013</v>
      </c>
      <c r="O417" t="s">
        <v>2319</v>
      </c>
      <c r="P417">
        <v>2005</v>
      </c>
      <c r="Q417">
        <v>2010</v>
      </c>
    </row>
    <row r="418" spans="1:20" x14ac:dyDescent="0.35">
      <c r="A418">
        <v>420</v>
      </c>
      <c r="B418" t="s">
        <v>3097</v>
      </c>
      <c r="C418" t="s">
        <v>1391</v>
      </c>
      <c r="D418" s="123">
        <v>2020</v>
      </c>
      <c r="E418" t="s">
        <v>293</v>
      </c>
      <c r="F418" t="s">
        <v>2284</v>
      </c>
      <c r="G418">
        <v>2018</v>
      </c>
      <c r="H418">
        <v>2019</v>
      </c>
      <c r="I418" t="s">
        <v>2469</v>
      </c>
      <c r="J418">
        <v>2006</v>
      </c>
      <c r="K418">
        <v>2018</v>
      </c>
      <c r="L418" t="s">
        <v>2867</v>
      </c>
      <c r="M418">
        <v>2004</v>
      </c>
      <c r="N418">
        <v>2006</v>
      </c>
    </row>
    <row r="419" spans="1:20" x14ac:dyDescent="0.35">
      <c r="A419">
        <v>421</v>
      </c>
      <c r="B419" t="s">
        <v>3098</v>
      </c>
      <c r="C419" t="s">
        <v>602</v>
      </c>
      <c r="D419" s="123">
        <v>2014</v>
      </c>
      <c r="E419" t="s">
        <v>293</v>
      </c>
      <c r="F419" t="s">
        <v>2863</v>
      </c>
      <c r="G419">
        <v>2008</v>
      </c>
      <c r="H419">
        <v>2014</v>
      </c>
    </row>
    <row r="420" spans="1:20" x14ac:dyDescent="0.35">
      <c r="A420">
        <v>422</v>
      </c>
      <c r="B420" t="s">
        <v>3099</v>
      </c>
      <c r="C420" t="s">
        <v>162</v>
      </c>
      <c r="D420" s="123">
        <v>2020</v>
      </c>
      <c r="E420" t="s">
        <v>293</v>
      </c>
      <c r="F420" t="s">
        <v>367</v>
      </c>
      <c r="G420">
        <v>2012</v>
      </c>
      <c r="H420">
        <v>2020</v>
      </c>
      <c r="I420" t="s">
        <v>3100</v>
      </c>
      <c r="J420">
        <v>2010</v>
      </c>
      <c r="K420">
        <v>2011</v>
      </c>
      <c r="L420" t="s">
        <v>2536</v>
      </c>
      <c r="M420">
        <v>2009</v>
      </c>
      <c r="N420">
        <v>2010</v>
      </c>
    </row>
    <row r="421" spans="1:20" x14ac:dyDescent="0.35">
      <c r="A421">
        <v>423</v>
      </c>
      <c r="B421" t="s">
        <v>1396</v>
      </c>
      <c r="C421" t="s">
        <v>162</v>
      </c>
      <c r="D421" s="123">
        <v>1990</v>
      </c>
      <c r="E421" t="s">
        <v>293</v>
      </c>
      <c r="F421" t="s">
        <v>3101</v>
      </c>
      <c r="G421">
        <v>1989</v>
      </c>
      <c r="H421">
        <v>1990</v>
      </c>
    </row>
    <row r="422" spans="1:20" x14ac:dyDescent="0.35">
      <c r="A422">
        <v>424</v>
      </c>
      <c r="B422" t="s">
        <v>1398</v>
      </c>
      <c r="C422" t="s">
        <v>3102</v>
      </c>
      <c r="D422" s="123">
        <v>2012</v>
      </c>
      <c r="E422" t="s">
        <v>293</v>
      </c>
      <c r="F422" t="s">
        <v>3103</v>
      </c>
      <c r="G422">
        <v>2006</v>
      </c>
      <c r="H422">
        <v>2012</v>
      </c>
      <c r="I422" t="s">
        <v>3104</v>
      </c>
      <c r="J422">
        <v>2005</v>
      </c>
      <c r="K422">
        <v>2012</v>
      </c>
      <c r="L422" t="s">
        <v>3105</v>
      </c>
      <c r="M422">
        <v>2004</v>
      </c>
      <c r="N422">
        <v>2006</v>
      </c>
    </row>
    <row r="423" spans="1:20" x14ac:dyDescent="0.35">
      <c r="A423">
        <v>425</v>
      </c>
      <c r="B423" t="s">
        <v>3106</v>
      </c>
      <c r="C423" t="s">
        <v>359</v>
      </c>
      <c r="D423" s="123">
        <v>2018</v>
      </c>
      <c r="E423" t="s">
        <v>293</v>
      </c>
      <c r="F423" t="s">
        <v>2595</v>
      </c>
      <c r="G423">
        <v>2010</v>
      </c>
      <c r="H423">
        <v>2018</v>
      </c>
      <c r="I423" t="s">
        <v>359</v>
      </c>
      <c r="J423">
        <v>2010</v>
      </c>
      <c r="K423">
        <v>2010</v>
      </c>
      <c r="L423" t="s">
        <v>3107</v>
      </c>
      <c r="M423">
        <v>2008</v>
      </c>
      <c r="N423">
        <v>2010</v>
      </c>
      <c r="O423" t="s">
        <v>3108</v>
      </c>
      <c r="P423">
        <v>2004</v>
      </c>
      <c r="Q423">
        <v>2008</v>
      </c>
    </row>
    <row r="424" spans="1:20" x14ac:dyDescent="0.35">
      <c r="A424">
        <v>426</v>
      </c>
      <c r="B424" t="s">
        <v>3109</v>
      </c>
      <c r="C424" t="s">
        <v>359</v>
      </c>
      <c r="D424" s="123">
        <v>2013</v>
      </c>
      <c r="E424" t="s">
        <v>293</v>
      </c>
      <c r="F424" t="s">
        <v>2562</v>
      </c>
      <c r="G424">
        <v>2009</v>
      </c>
      <c r="H424">
        <v>2013</v>
      </c>
    </row>
    <row r="425" spans="1:20" x14ac:dyDescent="0.35">
      <c r="A425">
        <v>427</v>
      </c>
      <c r="B425" t="s">
        <v>3110</v>
      </c>
      <c r="C425" t="s">
        <v>359</v>
      </c>
      <c r="D425" s="123">
        <v>2013</v>
      </c>
      <c r="E425" t="s">
        <v>293</v>
      </c>
    </row>
    <row r="426" spans="1:20" x14ac:dyDescent="0.35">
      <c r="A426">
        <v>428</v>
      </c>
      <c r="B426" t="s">
        <v>3111</v>
      </c>
      <c r="C426" t="s">
        <v>359</v>
      </c>
      <c r="D426" s="123">
        <v>2017</v>
      </c>
      <c r="E426" t="s">
        <v>293</v>
      </c>
      <c r="F426" t="s">
        <v>3112</v>
      </c>
      <c r="G426">
        <v>2010</v>
      </c>
      <c r="H426">
        <v>2015</v>
      </c>
      <c r="I426" t="s">
        <v>2292</v>
      </c>
      <c r="J426">
        <v>2008</v>
      </c>
      <c r="K426">
        <v>2010</v>
      </c>
      <c r="L426" t="s">
        <v>2909</v>
      </c>
      <c r="M426">
        <v>2004</v>
      </c>
      <c r="N426">
        <v>2008</v>
      </c>
      <c r="O426" t="s">
        <v>2596</v>
      </c>
      <c r="P426">
        <v>1997</v>
      </c>
      <c r="Q426">
        <v>2001</v>
      </c>
    </row>
    <row r="427" spans="1:20" x14ac:dyDescent="0.35">
      <c r="A427">
        <v>429</v>
      </c>
      <c r="B427" t="s">
        <v>3113</v>
      </c>
      <c r="C427" t="s">
        <v>359</v>
      </c>
      <c r="D427" s="123">
        <v>2014</v>
      </c>
      <c r="E427" t="s">
        <v>293</v>
      </c>
    </row>
    <row r="428" spans="1:20" x14ac:dyDescent="0.35">
      <c r="A428">
        <v>430</v>
      </c>
      <c r="B428" t="s">
        <v>3114</v>
      </c>
      <c r="C428" t="s">
        <v>359</v>
      </c>
      <c r="D428" s="123">
        <v>2008</v>
      </c>
      <c r="E428" t="s">
        <v>293</v>
      </c>
      <c r="F428" t="s">
        <v>3115</v>
      </c>
      <c r="G428">
        <v>2002</v>
      </c>
      <c r="H428">
        <v>2008</v>
      </c>
    </row>
    <row r="429" spans="1:20" x14ac:dyDescent="0.35">
      <c r="A429">
        <v>431</v>
      </c>
      <c r="B429" t="s">
        <v>3116</v>
      </c>
      <c r="C429" t="s">
        <v>359</v>
      </c>
      <c r="D429" s="123">
        <v>2020</v>
      </c>
      <c r="E429" t="s">
        <v>293</v>
      </c>
      <c r="F429" t="s">
        <v>3117</v>
      </c>
      <c r="G429">
        <v>2013</v>
      </c>
      <c r="H429">
        <v>2020</v>
      </c>
      <c r="I429" t="s">
        <v>3118</v>
      </c>
      <c r="J429">
        <v>2011</v>
      </c>
      <c r="K429">
        <v>2013</v>
      </c>
      <c r="L429" t="s">
        <v>3119</v>
      </c>
      <c r="M429">
        <v>2009</v>
      </c>
      <c r="N429">
        <v>2010</v>
      </c>
    </row>
    <row r="430" spans="1:20" x14ac:dyDescent="0.35">
      <c r="A430">
        <v>432</v>
      </c>
      <c r="B430" t="s">
        <v>1402</v>
      </c>
      <c r="C430" t="s">
        <v>359</v>
      </c>
      <c r="D430" s="123">
        <v>2013</v>
      </c>
      <c r="E430" t="s">
        <v>293</v>
      </c>
      <c r="F430" t="s">
        <v>2292</v>
      </c>
      <c r="G430">
        <v>2011</v>
      </c>
      <c r="H430">
        <v>2013</v>
      </c>
      <c r="I430" t="s">
        <v>359</v>
      </c>
      <c r="J430">
        <v>2001</v>
      </c>
      <c r="K430">
        <v>2011</v>
      </c>
      <c r="L430" t="s">
        <v>3120</v>
      </c>
      <c r="M430">
        <v>1991</v>
      </c>
      <c r="N430">
        <v>2000</v>
      </c>
    </row>
    <row r="431" spans="1:20" x14ac:dyDescent="0.35">
      <c r="A431">
        <v>433</v>
      </c>
      <c r="B431" t="s">
        <v>1406</v>
      </c>
      <c r="C431" t="s">
        <v>1404</v>
      </c>
      <c r="D431" s="123">
        <v>2020</v>
      </c>
      <c r="E431" t="s">
        <v>293</v>
      </c>
      <c r="F431" t="s">
        <v>2791</v>
      </c>
      <c r="G431">
        <v>2014</v>
      </c>
      <c r="H431">
        <v>2020</v>
      </c>
      <c r="I431" t="s">
        <v>2933</v>
      </c>
      <c r="J431">
        <v>2010</v>
      </c>
      <c r="K431">
        <v>2013</v>
      </c>
      <c r="L431" t="s">
        <v>359</v>
      </c>
      <c r="M431">
        <v>2005</v>
      </c>
      <c r="N431">
        <v>2009</v>
      </c>
      <c r="O431" t="s">
        <v>2300</v>
      </c>
      <c r="P431">
        <v>2002</v>
      </c>
      <c r="Q431">
        <v>2005</v>
      </c>
      <c r="R431" t="s">
        <v>3121</v>
      </c>
      <c r="S431">
        <v>1993</v>
      </c>
      <c r="T431">
        <v>2002</v>
      </c>
    </row>
    <row r="432" spans="1:20" x14ac:dyDescent="0.35">
      <c r="A432">
        <v>434</v>
      </c>
      <c r="B432" t="s">
        <v>1410</v>
      </c>
      <c r="C432" t="s">
        <v>428</v>
      </c>
      <c r="D432" s="123">
        <v>2020</v>
      </c>
      <c r="E432" t="s">
        <v>293</v>
      </c>
      <c r="F432" t="s">
        <v>3122</v>
      </c>
      <c r="G432">
        <v>2018</v>
      </c>
      <c r="H432">
        <v>2020</v>
      </c>
      <c r="I432" t="s">
        <v>3123</v>
      </c>
      <c r="J432">
        <v>2016</v>
      </c>
      <c r="K432">
        <v>2018</v>
      </c>
      <c r="L432" t="s">
        <v>3124</v>
      </c>
      <c r="M432">
        <v>2015</v>
      </c>
      <c r="N432">
        <v>2016</v>
      </c>
      <c r="O432" t="s">
        <v>3125</v>
      </c>
      <c r="P432">
        <v>2010</v>
      </c>
      <c r="Q432">
        <v>2014</v>
      </c>
    </row>
    <row r="433" spans="1:21" x14ac:dyDescent="0.35">
      <c r="A433">
        <v>435</v>
      </c>
      <c r="B433" t="s">
        <v>1412</v>
      </c>
      <c r="C433" t="s">
        <v>428</v>
      </c>
      <c r="D433" s="123">
        <v>2017</v>
      </c>
      <c r="E433" t="s">
        <v>293</v>
      </c>
      <c r="F433" t="s">
        <v>3126</v>
      </c>
      <c r="G433">
        <v>2004</v>
      </c>
      <c r="H433">
        <v>2017</v>
      </c>
    </row>
    <row r="434" spans="1:21" x14ac:dyDescent="0.35">
      <c r="A434">
        <v>436</v>
      </c>
      <c r="B434" t="s">
        <v>3127</v>
      </c>
      <c r="C434" t="s">
        <v>428</v>
      </c>
      <c r="D434" s="123">
        <v>2017</v>
      </c>
      <c r="E434" t="s">
        <v>293</v>
      </c>
      <c r="F434" t="s">
        <v>3126</v>
      </c>
      <c r="G434">
        <v>1999</v>
      </c>
      <c r="H434">
        <v>2017</v>
      </c>
    </row>
    <row r="435" spans="1:21" x14ac:dyDescent="0.35">
      <c r="A435">
        <v>438</v>
      </c>
      <c r="B435" t="s">
        <v>3128</v>
      </c>
      <c r="C435" t="s">
        <v>685</v>
      </c>
      <c r="D435" s="123">
        <v>2009</v>
      </c>
      <c r="E435" t="s">
        <v>293</v>
      </c>
      <c r="F435" t="s">
        <v>2616</v>
      </c>
      <c r="G435">
        <v>2006</v>
      </c>
      <c r="H435">
        <v>2009</v>
      </c>
      <c r="I435" t="s">
        <v>2320</v>
      </c>
      <c r="J435">
        <v>2001</v>
      </c>
      <c r="K435">
        <v>2006</v>
      </c>
    </row>
    <row r="436" spans="1:21" x14ac:dyDescent="0.35">
      <c r="A436">
        <v>439</v>
      </c>
      <c r="B436" t="s">
        <v>3129</v>
      </c>
      <c r="C436" t="s">
        <v>685</v>
      </c>
      <c r="D436" s="123">
        <v>2012</v>
      </c>
      <c r="E436" t="s">
        <v>293</v>
      </c>
      <c r="F436" t="s">
        <v>2320</v>
      </c>
      <c r="G436">
        <v>2005</v>
      </c>
      <c r="H436">
        <v>2012</v>
      </c>
    </row>
    <row r="437" spans="1:21" x14ac:dyDescent="0.35">
      <c r="A437">
        <v>440</v>
      </c>
      <c r="B437" t="s">
        <v>3130</v>
      </c>
      <c r="C437" t="s">
        <v>1417</v>
      </c>
      <c r="D437" s="123">
        <v>2020</v>
      </c>
      <c r="E437" t="s">
        <v>293</v>
      </c>
      <c r="F437" t="s">
        <v>2536</v>
      </c>
      <c r="G437">
        <v>2015</v>
      </c>
      <c r="H437">
        <v>2020</v>
      </c>
      <c r="I437" t="s">
        <v>3061</v>
      </c>
      <c r="J437">
        <v>2005</v>
      </c>
      <c r="K437">
        <v>2014</v>
      </c>
      <c r="L437" t="s">
        <v>2424</v>
      </c>
      <c r="M437">
        <v>2004</v>
      </c>
      <c r="N437">
        <v>2005</v>
      </c>
    </row>
    <row r="438" spans="1:21" x14ac:dyDescent="0.35">
      <c r="A438">
        <v>441</v>
      </c>
      <c r="B438" t="s">
        <v>3131</v>
      </c>
      <c r="C438" t="s">
        <v>2536</v>
      </c>
      <c r="D438" s="123">
        <v>2017</v>
      </c>
      <c r="E438" t="s">
        <v>293</v>
      </c>
      <c r="F438" t="s">
        <v>2276</v>
      </c>
      <c r="G438">
        <v>2014</v>
      </c>
      <c r="H438">
        <v>2016</v>
      </c>
      <c r="I438" t="s">
        <v>463</v>
      </c>
      <c r="J438">
        <v>2012</v>
      </c>
      <c r="K438">
        <v>2014</v>
      </c>
      <c r="L438" t="s">
        <v>367</v>
      </c>
      <c r="M438">
        <v>2010</v>
      </c>
      <c r="N438">
        <v>2012</v>
      </c>
    </row>
    <row r="439" spans="1:21" x14ac:dyDescent="0.35">
      <c r="A439">
        <v>442</v>
      </c>
      <c r="B439" t="s">
        <v>1422</v>
      </c>
      <c r="C439" t="s">
        <v>1420</v>
      </c>
      <c r="D439" s="123">
        <v>2020</v>
      </c>
      <c r="E439" t="s">
        <v>293</v>
      </c>
      <c r="F439" t="s">
        <v>3061</v>
      </c>
      <c r="G439">
        <v>2013</v>
      </c>
      <c r="H439">
        <v>2020</v>
      </c>
      <c r="I439" t="s">
        <v>2281</v>
      </c>
      <c r="J439">
        <v>2009</v>
      </c>
      <c r="K439">
        <v>2013</v>
      </c>
      <c r="L439" t="s">
        <v>3132</v>
      </c>
      <c r="M439">
        <v>2007</v>
      </c>
      <c r="N439">
        <v>2009</v>
      </c>
      <c r="O439" t="s">
        <v>2867</v>
      </c>
      <c r="P439">
        <v>1998</v>
      </c>
      <c r="Q439">
        <v>2007</v>
      </c>
    </row>
    <row r="440" spans="1:21" x14ac:dyDescent="0.35">
      <c r="A440">
        <v>443</v>
      </c>
      <c r="B440" t="s">
        <v>1423</v>
      </c>
      <c r="C440" t="s">
        <v>1420</v>
      </c>
      <c r="D440" s="123">
        <v>2020</v>
      </c>
      <c r="E440" t="s">
        <v>293</v>
      </c>
      <c r="F440" t="s">
        <v>3061</v>
      </c>
      <c r="G440">
        <v>2009</v>
      </c>
      <c r="H440">
        <v>2020</v>
      </c>
      <c r="I440" t="s">
        <v>2622</v>
      </c>
      <c r="J440">
        <v>2006</v>
      </c>
      <c r="K440">
        <v>2009</v>
      </c>
      <c r="L440" t="s">
        <v>2284</v>
      </c>
      <c r="M440">
        <v>2002</v>
      </c>
      <c r="N440">
        <v>2006</v>
      </c>
    </row>
    <row r="441" spans="1:21" x14ac:dyDescent="0.35">
      <c r="A441">
        <v>444</v>
      </c>
      <c r="B441" t="s">
        <v>1427</v>
      </c>
      <c r="C441" t="s">
        <v>1425</v>
      </c>
      <c r="D441" s="123">
        <v>2021</v>
      </c>
      <c r="E441" t="s">
        <v>293</v>
      </c>
      <c r="F441" t="s">
        <v>1425</v>
      </c>
      <c r="G441">
        <v>2011</v>
      </c>
      <c r="H441">
        <v>2021</v>
      </c>
      <c r="I441" t="s">
        <v>2284</v>
      </c>
      <c r="J441">
        <v>2004</v>
      </c>
      <c r="K441">
        <v>2011</v>
      </c>
      <c r="L441" t="s">
        <v>2338</v>
      </c>
    </row>
    <row r="442" spans="1:21" x14ac:dyDescent="0.35">
      <c r="A442">
        <v>445</v>
      </c>
      <c r="B442" t="s">
        <v>1428</v>
      </c>
      <c r="C442" t="s">
        <v>1425</v>
      </c>
      <c r="D442" s="123">
        <v>2021</v>
      </c>
      <c r="E442" t="s">
        <v>293</v>
      </c>
      <c r="F442" t="s">
        <v>1425</v>
      </c>
      <c r="G442">
        <v>2018</v>
      </c>
      <c r="H442">
        <v>2021</v>
      </c>
      <c r="I442" t="s">
        <v>2284</v>
      </c>
      <c r="J442">
        <v>2011</v>
      </c>
      <c r="K442">
        <v>2018</v>
      </c>
      <c r="L442" t="s">
        <v>2858</v>
      </c>
      <c r="M442">
        <v>2007</v>
      </c>
      <c r="N442">
        <v>2011</v>
      </c>
      <c r="O442" t="s">
        <v>367</v>
      </c>
    </row>
    <row r="443" spans="1:21" x14ac:dyDescent="0.35">
      <c r="A443">
        <v>446</v>
      </c>
      <c r="B443" t="s">
        <v>1429</v>
      </c>
      <c r="C443" t="s">
        <v>1425</v>
      </c>
      <c r="D443" s="123">
        <v>2021</v>
      </c>
      <c r="E443" t="s">
        <v>293</v>
      </c>
      <c r="F443" t="s">
        <v>1425</v>
      </c>
      <c r="G443">
        <v>2019</v>
      </c>
      <c r="H443">
        <v>2021</v>
      </c>
      <c r="I443" t="s">
        <v>2284</v>
      </c>
      <c r="J443">
        <v>2004</v>
      </c>
      <c r="K443">
        <v>2019</v>
      </c>
      <c r="L443" t="s">
        <v>2338</v>
      </c>
    </row>
    <row r="444" spans="1:21" x14ac:dyDescent="0.35">
      <c r="A444">
        <v>447</v>
      </c>
      <c r="B444" t="s">
        <v>1430</v>
      </c>
      <c r="C444" t="s">
        <v>1425</v>
      </c>
      <c r="D444" s="123">
        <v>2021</v>
      </c>
      <c r="E444" t="s">
        <v>293</v>
      </c>
      <c r="F444" t="s">
        <v>1425</v>
      </c>
      <c r="G444">
        <v>2016</v>
      </c>
      <c r="H444">
        <v>2021</v>
      </c>
      <c r="I444" t="s">
        <v>2284</v>
      </c>
      <c r="J444">
        <v>2014</v>
      </c>
      <c r="K444">
        <v>2015</v>
      </c>
      <c r="L444" t="s">
        <v>3133</v>
      </c>
      <c r="M444">
        <v>2010</v>
      </c>
      <c r="N444">
        <v>2014</v>
      </c>
      <c r="O444" t="s">
        <v>2345</v>
      </c>
      <c r="P444">
        <v>2007</v>
      </c>
      <c r="Q444">
        <v>2010</v>
      </c>
      <c r="R444" t="s">
        <v>2469</v>
      </c>
      <c r="S444">
        <v>2004</v>
      </c>
      <c r="T444">
        <v>2006</v>
      </c>
      <c r="U444" t="s">
        <v>2638</v>
      </c>
    </row>
    <row r="445" spans="1:21" x14ac:dyDescent="0.35">
      <c r="A445">
        <v>448</v>
      </c>
      <c r="B445" t="s">
        <v>3134</v>
      </c>
      <c r="C445" t="s">
        <v>3135</v>
      </c>
      <c r="D445" s="123">
        <v>2001</v>
      </c>
      <c r="E445" t="s">
        <v>293</v>
      </c>
    </row>
    <row r="446" spans="1:21" x14ac:dyDescent="0.35">
      <c r="A446">
        <v>449</v>
      </c>
      <c r="B446" t="s">
        <v>3143</v>
      </c>
      <c r="C446" t="s">
        <v>412</v>
      </c>
      <c r="D446" s="123">
        <v>2021</v>
      </c>
      <c r="E446" t="s">
        <v>293</v>
      </c>
      <c r="F446" t="s">
        <v>555</v>
      </c>
      <c r="G446">
        <v>2020</v>
      </c>
      <c r="H446">
        <v>2021</v>
      </c>
      <c r="I446" t="s">
        <v>386</v>
      </c>
      <c r="J446">
        <v>2015</v>
      </c>
      <c r="K446">
        <v>2020</v>
      </c>
      <c r="L446" t="s">
        <v>2359</v>
      </c>
      <c r="M446">
        <v>2014</v>
      </c>
      <c r="N446">
        <v>2015</v>
      </c>
      <c r="O446" t="s">
        <v>3144</v>
      </c>
      <c r="P446">
        <v>2010</v>
      </c>
      <c r="Q446">
        <v>2013</v>
      </c>
    </row>
    <row r="447" spans="1:21" x14ac:dyDescent="0.35">
      <c r="A447">
        <v>450</v>
      </c>
      <c r="B447" t="s">
        <v>3161</v>
      </c>
      <c r="C447" t="s">
        <v>3162</v>
      </c>
      <c r="D447" s="123">
        <v>2006</v>
      </c>
      <c r="E447" t="s">
        <v>293</v>
      </c>
    </row>
    <row r="448" spans="1:21" x14ac:dyDescent="0.35">
      <c r="A448">
        <v>451</v>
      </c>
      <c r="B448" t="s">
        <v>3163</v>
      </c>
      <c r="C448" t="s">
        <v>3162</v>
      </c>
      <c r="D448" s="123">
        <v>2017</v>
      </c>
      <c r="E448" t="s">
        <v>293</v>
      </c>
      <c r="F448" t="s">
        <v>3164</v>
      </c>
      <c r="G448">
        <v>2013</v>
      </c>
      <c r="H448">
        <v>2016</v>
      </c>
      <c r="I448" t="s">
        <v>2269</v>
      </c>
      <c r="J448">
        <v>2002</v>
      </c>
      <c r="K448">
        <v>2012</v>
      </c>
      <c r="L448" t="s">
        <v>3165</v>
      </c>
      <c r="M448">
        <v>1999</v>
      </c>
      <c r="N448">
        <v>2002</v>
      </c>
    </row>
    <row r="449" spans="1:17" x14ac:dyDescent="0.35">
      <c r="A449">
        <v>452</v>
      </c>
      <c r="B449" t="s">
        <v>3166</v>
      </c>
      <c r="C449" t="s">
        <v>2396</v>
      </c>
      <c r="D449" s="123">
        <v>2011</v>
      </c>
      <c r="E449" t="s">
        <v>293</v>
      </c>
      <c r="F449" t="s">
        <v>2768</v>
      </c>
      <c r="G449">
        <v>1994</v>
      </c>
      <c r="H449">
        <v>2011</v>
      </c>
    </row>
    <row r="450" spans="1:17" x14ac:dyDescent="0.35">
      <c r="A450">
        <v>453</v>
      </c>
      <c r="B450" t="s">
        <v>3184</v>
      </c>
      <c r="C450" t="s">
        <v>3182</v>
      </c>
      <c r="D450" s="123">
        <v>2010</v>
      </c>
      <c r="E450" t="s">
        <v>293</v>
      </c>
      <c r="F450" t="s">
        <v>3208</v>
      </c>
      <c r="G450">
        <v>2008</v>
      </c>
      <c r="H450">
        <v>2009</v>
      </c>
      <c r="I450" t="s">
        <v>3209</v>
      </c>
      <c r="J450">
        <v>2006</v>
      </c>
      <c r="K450">
        <v>2007</v>
      </c>
    </row>
    <row r="451" spans="1:17" x14ac:dyDescent="0.35">
      <c r="A451">
        <v>454</v>
      </c>
      <c r="B451" t="s">
        <v>3185</v>
      </c>
      <c r="C451" t="s">
        <v>3182</v>
      </c>
      <c r="D451" s="123">
        <v>2012</v>
      </c>
      <c r="E451" t="s">
        <v>293</v>
      </c>
      <c r="F451" t="s">
        <v>2281</v>
      </c>
      <c r="G451">
        <v>2011</v>
      </c>
      <c r="H451">
        <v>2012</v>
      </c>
      <c r="I451" t="s">
        <v>3210</v>
      </c>
      <c r="J451">
        <v>2006</v>
      </c>
      <c r="K451">
        <v>2010</v>
      </c>
      <c r="L451" t="s">
        <v>3211</v>
      </c>
      <c r="M451">
        <v>2003</v>
      </c>
      <c r="N451">
        <v>2005</v>
      </c>
      <c r="O451" t="s">
        <v>801</v>
      </c>
      <c r="P451">
        <v>2001</v>
      </c>
      <c r="Q451">
        <v>2002</v>
      </c>
    </row>
    <row r="452" spans="1:17" x14ac:dyDescent="0.35">
      <c r="A452">
        <v>455</v>
      </c>
      <c r="B452" t="s">
        <v>3212</v>
      </c>
      <c r="C452" t="s">
        <v>3182</v>
      </c>
      <c r="D452" s="123">
        <v>2020</v>
      </c>
      <c r="E452" t="s">
        <v>293</v>
      </c>
      <c r="F452" t="s">
        <v>3213</v>
      </c>
      <c r="G452">
        <v>2018</v>
      </c>
      <c r="H452">
        <v>2019</v>
      </c>
      <c r="I452" t="s">
        <v>3214</v>
      </c>
      <c r="J452">
        <v>2015</v>
      </c>
      <c r="K452">
        <v>2017</v>
      </c>
      <c r="L452" t="s">
        <v>3215</v>
      </c>
      <c r="M452">
        <v>2013</v>
      </c>
      <c r="N452">
        <v>2015</v>
      </c>
      <c r="O452" t="s">
        <v>3216</v>
      </c>
      <c r="P452">
        <v>2007</v>
      </c>
      <c r="Q452">
        <v>2013</v>
      </c>
    </row>
    <row r="453" spans="1:17" x14ac:dyDescent="0.35">
      <c r="A453">
        <v>456</v>
      </c>
      <c r="B453" t="s">
        <v>3217</v>
      </c>
      <c r="C453" t="s">
        <v>3190</v>
      </c>
      <c r="D453" s="123">
        <v>2002</v>
      </c>
      <c r="E453" t="s">
        <v>293</v>
      </c>
      <c r="F453" t="s">
        <v>3218</v>
      </c>
      <c r="G453">
        <v>1996</v>
      </c>
      <c r="H453">
        <v>2002</v>
      </c>
      <c r="I453" t="s">
        <v>475</v>
      </c>
      <c r="J453">
        <v>1988</v>
      </c>
      <c r="K453">
        <v>1996</v>
      </c>
      <c r="L453" t="s">
        <v>3219</v>
      </c>
      <c r="M453">
        <v>1985</v>
      </c>
      <c r="N453">
        <v>1987</v>
      </c>
    </row>
    <row r="454" spans="1:17" x14ac:dyDescent="0.35">
      <c r="A454">
        <v>456</v>
      </c>
      <c r="B454" t="s">
        <v>3217</v>
      </c>
      <c r="C454" t="s">
        <v>3190</v>
      </c>
      <c r="D454" s="123">
        <v>2002</v>
      </c>
      <c r="E454" t="s">
        <v>293</v>
      </c>
      <c r="F454" t="s">
        <v>3218</v>
      </c>
      <c r="G454">
        <v>1996</v>
      </c>
      <c r="H454">
        <v>2002</v>
      </c>
      <c r="I454" t="s">
        <v>475</v>
      </c>
      <c r="J454">
        <v>1988</v>
      </c>
      <c r="K454">
        <v>1996</v>
      </c>
      <c r="L454" t="s">
        <v>3219</v>
      </c>
      <c r="M454">
        <v>1985</v>
      </c>
      <c r="N454">
        <v>1987</v>
      </c>
    </row>
    <row r="455" spans="1:17" x14ac:dyDescent="0.35">
      <c r="D455" s="123"/>
    </row>
    <row r="456" spans="1:17" x14ac:dyDescent="0.35">
      <c r="D456" s="123"/>
    </row>
    <row r="457" spans="1:17" x14ac:dyDescent="0.35">
      <c r="D457" s="123"/>
    </row>
    <row r="458" spans="1:17" x14ac:dyDescent="0.35">
      <c r="D458" s="123"/>
    </row>
    <row r="459" spans="1:17" x14ac:dyDescent="0.35">
      <c r="D459" s="123"/>
    </row>
    <row r="460" spans="1:17" x14ac:dyDescent="0.35">
      <c r="D460" s="123"/>
    </row>
    <row r="461" spans="1:17" x14ac:dyDescent="0.35">
      <c r="D461" s="123"/>
    </row>
    <row r="462" spans="1:17" x14ac:dyDescent="0.35">
      <c r="D462" s="123"/>
    </row>
    <row r="463" spans="1:17" x14ac:dyDescent="0.35">
      <c r="D463" s="123"/>
    </row>
    <row r="464" spans="1:17" x14ac:dyDescent="0.35">
      <c r="D464" s="123"/>
    </row>
    <row r="465" spans="4:4" x14ac:dyDescent="0.35">
      <c r="D465" s="123"/>
    </row>
    <row r="466" spans="4:4" x14ac:dyDescent="0.35">
      <c r="D466" s="123"/>
    </row>
    <row r="467" spans="4:4" x14ac:dyDescent="0.35">
      <c r="D467" s="123"/>
    </row>
    <row r="468" spans="4:4" x14ac:dyDescent="0.35">
      <c r="D468" s="123"/>
    </row>
    <row r="469" spans="4:4" x14ac:dyDescent="0.35">
      <c r="D469" s="123"/>
    </row>
    <row r="470" spans="4:4" x14ac:dyDescent="0.35">
      <c r="D470" s="123"/>
    </row>
    <row r="471" spans="4:4" x14ac:dyDescent="0.35">
      <c r="D471" s="123"/>
    </row>
    <row r="472" spans="4:4" x14ac:dyDescent="0.35">
      <c r="D472" s="123"/>
    </row>
    <row r="473" spans="4:4" x14ac:dyDescent="0.35">
      <c r="D473" s="123"/>
    </row>
    <row r="474" spans="4:4" x14ac:dyDescent="0.35">
      <c r="D474" s="123"/>
    </row>
    <row r="475" spans="4:4" x14ac:dyDescent="0.35">
      <c r="D475" s="123"/>
    </row>
    <row r="476" spans="4:4" x14ac:dyDescent="0.35">
      <c r="D476" s="123"/>
    </row>
    <row r="477" spans="4:4" x14ac:dyDescent="0.35">
      <c r="D477" s="123"/>
    </row>
    <row r="478" spans="4:4" x14ac:dyDescent="0.35">
      <c r="D478" s="123"/>
    </row>
    <row r="479" spans="4:4" x14ac:dyDescent="0.35">
      <c r="D479" s="123"/>
    </row>
    <row r="480" spans="4:4" x14ac:dyDescent="0.35">
      <c r="D480" s="123"/>
    </row>
    <row r="481" spans="4:4" x14ac:dyDescent="0.35">
      <c r="D481" s="123"/>
    </row>
    <row r="482" spans="4:4" x14ac:dyDescent="0.35">
      <c r="D482" s="123"/>
    </row>
    <row r="483" spans="4:4" x14ac:dyDescent="0.35">
      <c r="D483" s="123"/>
    </row>
    <row r="484" spans="4:4" x14ac:dyDescent="0.35">
      <c r="D484" s="123"/>
    </row>
    <row r="485" spans="4:4" x14ac:dyDescent="0.35">
      <c r="D485" s="123"/>
    </row>
    <row r="486" spans="4:4" x14ac:dyDescent="0.35">
      <c r="D486" s="123"/>
    </row>
    <row r="487" spans="4:4" x14ac:dyDescent="0.35">
      <c r="D487" s="123"/>
    </row>
    <row r="488" spans="4:4" x14ac:dyDescent="0.35">
      <c r="D488" s="123"/>
    </row>
    <row r="489" spans="4:4" x14ac:dyDescent="0.35">
      <c r="D489" s="123"/>
    </row>
    <row r="490" spans="4:4" x14ac:dyDescent="0.35">
      <c r="D490" s="123"/>
    </row>
    <row r="491" spans="4:4" x14ac:dyDescent="0.35">
      <c r="D491" s="123"/>
    </row>
    <row r="492" spans="4:4" x14ac:dyDescent="0.35">
      <c r="D492" s="123"/>
    </row>
    <row r="493" spans="4:4" x14ac:dyDescent="0.35">
      <c r="D493" s="123"/>
    </row>
    <row r="494" spans="4:4" x14ac:dyDescent="0.35">
      <c r="D494" s="123"/>
    </row>
    <row r="495" spans="4:4" x14ac:dyDescent="0.35">
      <c r="D495" s="123"/>
    </row>
    <row r="496" spans="4:4" x14ac:dyDescent="0.35">
      <c r="D496" s="123"/>
    </row>
    <row r="497" spans="4:4" x14ac:dyDescent="0.35">
      <c r="D497" s="123"/>
    </row>
    <row r="498" spans="4:4" x14ac:dyDescent="0.35">
      <c r="D498" s="123"/>
    </row>
    <row r="499" spans="4:4" x14ac:dyDescent="0.35">
      <c r="D499" s="123"/>
    </row>
    <row r="500" spans="4:4" x14ac:dyDescent="0.35">
      <c r="D500" s="123"/>
    </row>
    <row r="501" spans="4:4" x14ac:dyDescent="0.35">
      <c r="D501" s="123"/>
    </row>
    <row r="502" spans="4:4" x14ac:dyDescent="0.35">
      <c r="D502" s="123"/>
    </row>
    <row r="503" spans="4:4" x14ac:dyDescent="0.35">
      <c r="D503" s="123"/>
    </row>
    <row r="504" spans="4:4" x14ac:dyDescent="0.35">
      <c r="D504" s="123"/>
    </row>
    <row r="505" spans="4:4" x14ac:dyDescent="0.35">
      <c r="D505" s="123"/>
    </row>
    <row r="506" spans="4:4" x14ac:dyDescent="0.35">
      <c r="D506" s="123"/>
    </row>
    <row r="507" spans="4:4" x14ac:dyDescent="0.35">
      <c r="D507" s="123"/>
    </row>
    <row r="508" spans="4:4" x14ac:dyDescent="0.35">
      <c r="D508" s="123"/>
    </row>
    <row r="509" spans="4:4" x14ac:dyDescent="0.35">
      <c r="D509" s="123"/>
    </row>
    <row r="510" spans="4:4" x14ac:dyDescent="0.35">
      <c r="D510" s="123"/>
    </row>
    <row r="511" spans="4:4" x14ac:dyDescent="0.35">
      <c r="D511" s="123"/>
    </row>
    <row r="512" spans="4:4" x14ac:dyDescent="0.35">
      <c r="D512" s="123"/>
    </row>
    <row r="513" spans="4:4" x14ac:dyDescent="0.35">
      <c r="D513" s="123"/>
    </row>
    <row r="514" spans="4:4" x14ac:dyDescent="0.35">
      <c r="D514" s="123"/>
    </row>
    <row r="515" spans="4:4" x14ac:dyDescent="0.35">
      <c r="D515" s="123"/>
    </row>
    <row r="516" spans="4:4" x14ac:dyDescent="0.35">
      <c r="D516" s="123"/>
    </row>
    <row r="517" spans="4:4" x14ac:dyDescent="0.35">
      <c r="D517" s="123"/>
    </row>
    <row r="518" spans="4:4" x14ac:dyDescent="0.35">
      <c r="D518" s="123"/>
    </row>
    <row r="519" spans="4:4" x14ac:dyDescent="0.35">
      <c r="D519" s="123"/>
    </row>
    <row r="520" spans="4:4" x14ac:dyDescent="0.35">
      <c r="D520" s="123"/>
    </row>
    <row r="521" spans="4:4" x14ac:dyDescent="0.35">
      <c r="D521" s="123"/>
    </row>
    <row r="522" spans="4:4" x14ac:dyDescent="0.35">
      <c r="D522" s="123"/>
    </row>
    <row r="523" spans="4:4" x14ac:dyDescent="0.35">
      <c r="D523" s="123"/>
    </row>
    <row r="524" spans="4:4" x14ac:dyDescent="0.35">
      <c r="D524" s="123"/>
    </row>
    <row r="525" spans="4:4" x14ac:dyDescent="0.35">
      <c r="D525" s="123"/>
    </row>
    <row r="526" spans="4:4" x14ac:dyDescent="0.35">
      <c r="D526" s="123"/>
    </row>
  </sheetData>
  <pageMargins left="0.7" right="0.7" top="0.75" bottom="0.75" header="0.3" footer="0.3"/>
  <headerFooter>
    <oddFooter>&amp;R_x000D_&amp;1#&amp;"Calibri"&amp;10&amp;K008000 [ CLASSIFICAÇÃO: PÚBLICA ]</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A36C6-0D8B-4CE2-8C20-71BA453E1F07}">
  <sheetPr codeName="Sheet10"/>
  <dimension ref="A1:X543"/>
  <sheetViews>
    <sheetView showGridLines="0" workbookViewId="0">
      <selection activeCell="B1" sqref="B1"/>
    </sheetView>
  </sheetViews>
  <sheetFormatPr defaultRowHeight="14.5" x14ac:dyDescent="0.35"/>
  <cols>
    <col min="1" max="1" width="12" bestFit="1" customWidth="1"/>
    <col min="2" max="2" width="64" bestFit="1" customWidth="1"/>
    <col min="3" max="3" width="7.6328125" bestFit="1" customWidth="1"/>
    <col min="4" max="4" width="10.54296875" bestFit="1" customWidth="1"/>
    <col min="5" max="6" width="255.81640625" bestFit="1" customWidth="1"/>
    <col min="7" max="11" width="10.08984375" bestFit="1" customWidth="1"/>
    <col min="12" max="12" width="18.6328125" bestFit="1" customWidth="1"/>
    <col min="13" max="13" width="25.08984375" bestFit="1" customWidth="1"/>
    <col min="14" max="14" width="15.6328125" bestFit="1" customWidth="1"/>
    <col min="15" max="15" width="19.453125" bestFit="1" customWidth="1"/>
    <col min="16" max="16" width="26" bestFit="1" customWidth="1"/>
    <col min="17" max="17" width="19.90625" bestFit="1" customWidth="1"/>
    <col min="18" max="18" width="25.08984375" bestFit="1" customWidth="1"/>
    <col min="19" max="19" width="24.36328125" bestFit="1" customWidth="1"/>
    <col min="20" max="20" width="23.90625" bestFit="1" customWidth="1"/>
    <col min="21" max="21" width="30.6328125" bestFit="1" customWidth="1"/>
    <col min="22" max="22" width="18" bestFit="1" customWidth="1"/>
    <col min="23" max="23" width="27" bestFit="1" customWidth="1"/>
    <col min="24" max="24" width="43.90625" bestFit="1" customWidth="1"/>
  </cols>
  <sheetData>
    <row r="1" spans="1:24" x14ac:dyDescent="0.35">
      <c r="A1" t="s">
        <v>225</v>
      </c>
      <c r="B1" t="s">
        <v>226</v>
      </c>
      <c r="C1" t="s">
        <v>182</v>
      </c>
      <c r="D1" t="s">
        <v>227</v>
      </c>
      <c r="E1" t="s">
        <v>228</v>
      </c>
      <c r="F1" t="s">
        <v>229</v>
      </c>
      <c r="G1" t="s">
        <v>230</v>
      </c>
      <c r="H1" t="s">
        <v>231</v>
      </c>
      <c r="I1" t="s">
        <v>232</v>
      </c>
      <c r="J1" t="s">
        <v>233</v>
      </c>
      <c r="K1" t="s">
        <v>234</v>
      </c>
      <c r="L1" t="s">
        <v>235</v>
      </c>
      <c r="M1" t="s">
        <v>236</v>
      </c>
      <c r="N1" t="s">
        <v>237</v>
      </c>
      <c r="O1" t="s">
        <v>238</v>
      </c>
      <c r="P1" t="s">
        <v>239</v>
      </c>
      <c r="Q1" t="s">
        <v>240</v>
      </c>
      <c r="R1" t="s">
        <v>241</v>
      </c>
      <c r="S1" t="s">
        <v>242</v>
      </c>
      <c r="T1" t="s">
        <v>243</v>
      </c>
      <c r="U1" t="s">
        <v>244</v>
      </c>
      <c r="V1" t="s">
        <v>245</v>
      </c>
      <c r="W1" t="s">
        <v>246</v>
      </c>
      <c r="X1" t="s">
        <v>3193</v>
      </c>
    </row>
    <row r="2" spans="1:24" x14ac:dyDescent="0.35">
      <c r="A2">
        <v>18860180000147</v>
      </c>
      <c r="B2" t="s">
        <v>247</v>
      </c>
      <c r="C2">
        <v>1</v>
      </c>
      <c r="D2" s="123">
        <v>41547</v>
      </c>
      <c r="E2" t="s">
        <v>248</v>
      </c>
      <c r="F2" t="s">
        <v>249</v>
      </c>
      <c r="G2">
        <v>1</v>
      </c>
      <c r="L2">
        <v>0</v>
      </c>
      <c r="M2">
        <v>0</v>
      </c>
      <c r="N2">
        <v>0</v>
      </c>
      <c r="O2">
        <v>1</v>
      </c>
      <c r="P2">
        <v>1</v>
      </c>
      <c r="Q2">
        <v>0</v>
      </c>
      <c r="R2">
        <v>0</v>
      </c>
      <c r="S2">
        <v>0</v>
      </c>
      <c r="T2">
        <v>0</v>
      </c>
      <c r="U2">
        <v>0</v>
      </c>
      <c r="V2">
        <v>0</v>
      </c>
      <c r="W2">
        <v>0</v>
      </c>
    </row>
    <row r="3" spans="1:24" x14ac:dyDescent="0.35">
      <c r="A3">
        <v>29813769000100</v>
      </c>
      <c r="B3" t="s">
        <v>171</v>
      </c>
      <c r="C3">
        <v>1</v>
      </c>
      <c r="D3" s="123">
        <v>43641</v>
      </c>
      <c r="E3" t="s">
        <v>250</v>
      </c>
      <c r="F3" t="s">
        <v>249</v>
      </c>
      <c r="G3">
        <v>1</v>
      </c>
      <c r="L3">
        <v>0</v>
      </c>
      <c r="M3">
        <v>0</v>
      </c>
      <c r="N3">
        <v>0</v>
      </c>
      <c r="O3">
        <v>1</v>
      </c>
      <c r="P3">
        <v>1</v>
      </c>
      <c r="Q3">
        <v>0</v>
      </c>
      <c r="R3">
        <v>0</v>
      </c>
      <c r="S3">
        <v>0</v>
      </c>
      <c r="T3">
        <v>0</v>
      </c>
      <c r="U3">
        <v>0</v>
      </c>
      <c r="V3">
        <v>0</v>
      </c>
      <c r="W3">
        <v>0</v>
      </c>
    </row>
    <row r="4" spans="1:24" x14ac:dyDescent="0.35">
      <c r="A4">
        <v>21983042000160</v>
      </c>
      <c r="B4" t="s">
        <v>841</v>
      </c>
      <c r="C4">
        <v>1</v>
      </c>
      <c r="D4" s="123">
        <v>42153</v>
      </c>
      <c r="E4" t="s">
        <v>1436</v>
      </c>
      <c r="F4" t="s">
        <v>249</v>
      </c>
      <c r="G4">
        <v>1</v>
      </c>
      <c r="L4">
        <v>0</v>
      </c>
      <c r="M4">
        <v>0</v>
      </c>
      <c r="N4">
        <v>0</v>
      </c>
      <c r="O4">
        <v>1</v>
      </c>
      <c r="P4">
        <v>1</v>
      </c>
      <c r="Q4">
        <v>0</v>
      </c>
      <c r="R4">
        <v>0</v>
      </c>
      <c r="S4">
        <v>0</v>
      </c>
      <c r="T4">
        <v>0</v>
      </c>
      <c r="U4">
        <v>0</v>
      </c>
      <c r="V4">
        <v>0</v>
      </c>
      <c r="W4">
        <v>0</v>
      </c>
    </row>
    <row r="5" spans="1:24" x14ac:dyDescent="0.35">
      <c r="A5">
        <v>35617938000130</v>
      </c>
      <c r="B5" t="s">
        <v>172</v>
      </c>
      <c r="C5">
        <v>1</v>
      </c>
      <c r="D5" s="123">
        <v>43826</v>
      </c>
      <c r="E5" t="s">
        <v>1437</v>
      </c>
      <c r="F5" t="s">
        <v>249</v>
      </c>
      <c r="G5">
        <v>1</v>
      </c>
      <c r="L5">
        <v>0</v>
      </c>
      <c r="M5">
        <v>0</v>
      </c>
      <c r="N5">
        <v>0</v>
      </c>
      <c r="O5">
        <v>1</v>
      </c>
      <c r="P5">
        <v>1</v>
      </c>
      <c r="Q5">
        <v>0</v>
      </c>
      <c r="R5">
        <v>0</v>
      </c>
      <c r="S5">
        <v>0</v>
      </c>
      <c r="T5">
        <v>0</v>
      </c>
      <c r="U5">
        <v>0</v>
      </c>
      <c r="V5">
        <v>0</v>
      </c>
      <c r="W5">
        <v>0</v>
      </c>
    </row>
    <row r="6" spans="1:24" x14ac:dyDescent="0.35">
      <c r="A6">
        <v>18860059000115</v>
      </c>
      <c r="B6" t="s">
        <v>173</v>
      </c>
      <c r="C6">
        <v>1</v>
      </c>
      <c r="D6" s="123">
        <v>41547</v>
      </c>
      <c r="E6" t="s">
        <v>1438</v>
      </c>
      <c r="F6" t="s">
        <v>1439</v>
      </c>
      <c r="G6">
        <v>1</v>
      </c>
      <c r="H6">
        <v>2</v>
      </c>
      <c r="I6">
        <v>3</v>
      </c>
      <c r="L6">
        <v>1</v>
      </c>
      <c r="M6">
        <v>1</v>
      </c>
      <c r="N6">
        <v>1</v>
      </c>
      <c r="O6">
        <v>1</v>
      </c>
      <c r="P6">
        <v>1</v>
      </c>
      <c r="Q6">
        <v>0</v>
      </c>
      <c r="R6">
        <v>0</v>
      </c>
      <c r="S6">
        <v>0</v>
      </c>
      <c r="T6">
        <v>0</v>
      </c>
      <c r="U6">
        <v>0</v>
      </c>
      <c r="V6">
        <v>1</v>
      </c>
      <c r="W6">
        <v>0</v>
      </c>
    </row>
    <row r="7" spans="1:24" x14ac:dyDescent="0.35">
      <c r="A7">
        <v>29242441000181</v>
      </c>
      <c r="B7" t="s">
        <v>842</v>
      </c>
      <c r="C7">
        <v>1</v>
      </c>
      <c r="D7" s="123">
        <v>43374</v>
      </c>
      <c r="E7" t="s">
        <v>1440</v>
      </c>
      <c r="F7" t="s">
        <v>1439</v>
      </c>
      <c r="G7">
        <v>1</v>
      </c>
      <c r="H7">
        <v>2</v>
      </c>
      <c r="I7">
        <v>3</v>
      </c>
      <c r="L7">
        <v>1</v>
      </c>
      <c r="M7">
        <v>0</v>
      </c>
      <c r="N7">
        <v>1</v>
      </c>
      <c r="O7">
        <v>1</v>
      </c>
      <c r="P7">
        <v>1</v>
      </c>
      <c r="Q7">
        <v>0</v>
      </c>
      <c r="R7">
        <v>0</v>
      </c>
      <c r="S7">
        <v>0</v>
      </c>
      <c r="T7">
        <v>0</v>
      </c>
      <c r="U7">
        <v>0</v>
      </c>
      <c r="V7">
        <v>0</v>
      </c>
      <c r="W7">
        <v>0</v>
      </c>
    </row>
    <row r="8" spans="1:24" x14ac:dyDescent="0.35">
      <c r="A8">
        <v>32892827000143</v>
      </c>
      <c r="B8" t="s">
        <v>174</v>
      </c>
      <c r="C8">
        <v>1</v>
      </c>
      <c r="D8" s="123">
        <v>43637</v>
      </c>
      <c r="E8" t="s">
        <v>1441</v>
      </c>
      <c r="F8" t="s">
        <v>1442</v>
      </c>
      <c r="G8">
        <v>4</v>
      </c>
      <c r="H8">
        <v>5</v>
      </c>
      <c r="L8">
        <v>0</v>
      </c>
      <c r="M8">
        <v>0</v>
      </c>
      <c r="N8">
        <v>0</v>
      </c>
      <c r="O8">
        <v>1</v>
      </c>
      <c r="P8">
        <v>1</v>
      </c>
      <c r="Q8">
        <v>0</v>
      </c>
      <c r="R8">
        <v>0</v>
      </c>
      <c r="S8">
        <v>0</v>
      </c>
      <c r="T8">
        <v>0</v>
      </c>
      <c r="U8">
        <v>0</v>
      </c>
      <c r="V8">
        <v>0</v>
      </c>
      <c r="W8">
        <v>0</v>
      </c>
    </row>
    <row r="9" spans="1:24" x14ac:dyDescent="0.35">
      <c r="A9">
        <v>28947266000165</v>
      </c>
      <c r="B9" t="s">
        <v>175</v>
      </c>
      <c r="C9">
        <v>1</v>
      </c>
      <c r="D9" s="123">
        <v>43416</v>
      </c>
      <c r="E9" t="s">
        <v>1443</v>
      </c>
      <c r="F9" t="s">
        <v>1439</v>
      </c>
      <c r="G9">
        <v>1</v>
      </c>
      <c r="H9">
        <v>2</v>
      </c>
      <c r="I9">
        <v>3</v>
      </c>
      <c r="L9">
        <v>1</v>
      </c>
      <c r="M9">
        <v>1</v>
      </c>
      <c r="N9">
        <v>1</v>
      </c>
      <c r="O9">
        <v>1</v>
      </c>
      <c r="P9">
        <v>1</v>
      </c>
      <c r="Q9">
        <v>0</v>
      </c>
      <c r="R9">
        <v>0</v>
      </c>
      <c r="S9">
        <v>0</v>
      </c>
      <c r="T9">
        <v>0</v>
      </c>
      <c r="U9">
        <v>0</v>
      </c>
      <c r="V9">
        <v>0</v>
      </c>
      <c r="W9">
        <v>0</v>
      </c>
    </row>
    <row r="10" spans="1:24" x14ac:dyDescent="0.35">
      <c r="A10">
        <v>34774642000160</v>
      </c>
      <c r="B10" t="s">
        <v>158</v>
      </c>
      <c r="C10">
        <v>2</v>
      </c>
      <c r="D10" s="123">
        <v>43738</v>
      </c>
      <c r="E10" t="s">
        <v>1444</v>
      </c>
      <c r="F10" t="s">
        <v>1445</v>
      </c>
      <c r="G10">
        <v>6</v>
      </c>
      <c r="H10">
        <v>7</v>
      </c>
      <c r="I10">
        <v>8</v>
      </c>
      <c r="J10">
        <v>9</v>
      </c>
      <c r="K10">
        <v>10</v>
      </c>
      <c r="L10">
        <v>1</v>
      </c>
      <c r="M10">
        <v>1</v>
      </c>
      <c r="N10">
        <v>1</v>
      </c>
      <c r="O10">
        <v>1</v>
      </c>
      <c r="P10">
        <v>1</v>
      </c>
      <c r="Q10">
        <v>1</v>
      </c>
      <c r="R10">
        <v>0</v>
      </c>
      <c r="S10">
        <v>0</v>
      </c>
      <c r="T10">
        <v>0</v>
      </c>
      <c r="U10">
        <v>1</v>
      </c>
      <c r="V10">
        <v>0</v>
      </c>
      <c r="W10">
        <v>0</v>
      </c>
    </row>
    <row r="11" spans="1:24" x14ac:dyDescent="0.35">
      <c r="A11">
        <v>37541379000157</v>
      </c>
      <c r="B11" t="s">
        <v>1446</v>
      </c>
      <c r="C11">
        <v>2</v>
      </c>
      <c r="D11" s="123">
        <v>44165</v>
      </c>
      <c r="E11" t="s">
        <v>1447</v>
      </c>
      <c r="F11" t="s">
        <v>1445</v>
      </c>
      <c r="G11">
        <v>6</v>
      </c>
      <c r="H11">
        <v>7</v>
      </c>
      <c r="I11">
        <v>8</v>
      </c>
      <c r="J11">
        <v>9</v>
      </c>
      <c r="K11">
        <v>10</v>
      </c>
      <c r="L11">
        <v>1</v>
      </c>
      <c r="M11">
        <v>1</v>
      </c>
      <c r="N11">
        <v>1</v>
      </c>
      <c r="O11">
        <v>1</v>
      </c>
      <c r="P11">
        <v>1</v>
      </c>
      <c r="Q11">
        <v>0</v>
      </c>
      <c r="R11">
        <v>0</v>
      </c>
      <c r="S11">
        <v>0</v>
      </c>
      <c r="T11">
        <v>0</v>
      </c>
      <c r="U11">
        <v>0</v>
      </c>
      <c r="V11">
        <v>0</v>
      </c>
      <c r="W11">
        <v>0</v>
      </c>
    </row>
    <row r="12" spans="1:24" x14ac:dyDescent="0.35">
      <c r="A12">
        <v>25681955000182</v>
      </c>
      <c r="B12" t="s">
        <v>875</v>
      </c>
      <c r="C12">
        <v>19</v>
      </c>
      <c r="D12" s="123">
        <v>42691</v>
      </c>
      <c r="E12" t="s">
        <v>1448</v>
      </c>
      <c r="F12" t="s">
        <v>1449</v>
      </c>
      <c r="G12">
        <v>72</v>
      </c>
      <c r="H12">
        <v>73</v>
      </c>
      <c r="I12">
        <v>74</v>
      </c>
      <c r="L12">
        <v>1</v>
      </c>
      <c r="M12">
        <v>0</v>
      </c>
      <c r="N12">
        <v>1</v>
      </c>
      <c r="O12">
        <v>1</v>
      </c>
      <c r="P12">
        <v>0</v>
      </c>
      <c r="Q12">
        <v>0</v>
      </c>
      <c r="R12">
        <v>0</v>
      </c>
      <c r="S12">
        <v>0</v>
      </c>
      <c r="T12">
        <v>1</v>
      </c>
      <c r="U12">
        <v>0</v>
      </c>
      <c r="V12">
        <v>0</v>
      </c>
      <c r="W12">
        <v>0</v>
      </c>
    </row>
    <row r="13" spans="1:24" x14ac:dyDescent="0.35">
      <c r="A13">
        <v>24078037000109</v>
      </c>
      <c r="B13" t="s">
        <v>176</v>
      </c>
      <c r="C13">
        <v>19</v>
      </c>
      <c r="D13" s="123">
        <v>42488</v>
      </c>
      <c r="E13" t="s">
        <v>1450</v>
      </c>
      <c r="F13" t="s">
        <v>1449</v>
      </c>
      <c r="G13">
        <v>72</v>
      </c>
      <c r="H13">
        <v>73</v>
      </c>
      <c r="I13">
        <v>74</v>
      </c>
      <c r="L13">
        <v>0</v>
      </c>
      <c r="M13">
        <v>1</v>
      </c>
      <c r="N13">
        <v>0</v>
      </c>
      <c r="O13">
        <v>0</v>
      </c>
      <c r="P13">
        <v>0</v>
      </c>
      <c r="Q13">
        <v>0</v>
      </c>
      <c r="R13">
        <v>0</v>
      </c>
      <c r="S13">
        <v>0</v>
      </c>
      <c r="T13">
        <v>0</v>
      </c>
      <c r="U13">
        <v>0</v>
      </c>
      <c r="V13">
        <v>0</v>
      </c>
      <c r="W13">
        <v>1</v>
      </c>
    </row>
    <row r="14" spans="1:24" x14ac:dyDescent="0.35">
      <c r="A14">
        <v>29298529000115</v>
      </c>
      <c r="B14" t="s">
        <v>177</v>
      </c>
      <c r="C14">
        <v>19</v>
      </c>
      <c r="D14" s="123">
        <v>43158</v>
      </c>
      <c r="E14" t="s">
        <v>1451</v>
      </c>
      <c r="F14" t="s">
        <v>1449</v>
      </c>
      <c r="G14">
        <v>72</v>
      </c>
      <c r="H14">
        <v>73</v>
      </c>
      <c r="I14">
        <v>74</v>
      </c>
      <c r="L14">
        <v>0</v>
      </c>
      <c r="M14">
        <v>1</v>
      </c>
      <c r="N14">
        <v>1</v>
      </c>
      <c r="O14">
        <v>0</v>
      </c>
      <c r="P14">
        <v>1</v>
      </c>
      <c r="Q14">
        <v>1</v>
      </c>
      <c r="R14">
        <v>0</v>
      </c>
      <c r="S14">
        <v>0</v>
      </c>
      <c r="T14">
        <v>0</v>
      </c>
      <c r="U14">
        <v>1</v>
      </c>
      <c r="V14">
        <v>0</v>
      </c>
      <c r="W14">
        <v>1</v>
      </c>
    </row>
    <row r="15" spans="1:24" x14ac:dyDescent="0.35">
      <c r="A15">
        <v>23979285000150</v>
      </c>
      <c r="B15" t="s">
        <v>178</v>
      </c>
      <c r="C15">
        <v>19</v>
      </c>
      <c r="D15" s="123">
        <v>42916</v>
      </c>
      <c r="E15" t="s">
        <v>1452</v>
      </c>
      <c r="F15" t="s">
        <v>1449</v>
      </c>
      <c r="G15">
        <v>72</v>
      </c>
      <c r="H15">
        <v>73</v>
      </c>
      <c r="I15">
        <v>74</v>
      </c>
      <c r="L15">
        <v>0</v>
      </c>
      <c r="M15">
        <v>1</v>
      </c>
      <c r="N15">
        <v>1</v>
      </c>
      <c r="O15">
        <v>1</v>
      </c>
      <c r="P15">
        <v>1</v>
      </c>
      <c r="Q15">
        <v>1</v>
      </c>
      <c r="R15">
        <v>0</v>
      </c>
      <c r="S15">
        <v>0</v>
      </c>
      <c r="T15">
        <v>1</v>
      </c>
      <c r="U15">
        <v>0</v>
      </c>
      <c r="V15">
        <v>0</v>
      </c>
      <c r="W15">
        <v>0</v>
      </c>
    </row>
    <row r="16" spans="1:24" x14ac:dyDescent="0.35">
      <c r="A16">
        <v>30998045000168</v>
      </c>
      <c r="B16" t="s">
        <v>874</v>
      </c>
      <c r="C16">
        <v>19</v>
      </c>
      <c r="D16" s="123">
        <v>43591</v>
      </c>
      <c r="E16" t="s">
        <v>1453</v>
      </c>
      <c r="F16" t="s">
        <v>1454</v>
      </c>
      <c r="G16">
        <v>72</v>
      </c>
      <c r="H16">
        <v>73</v>
      </c>
      <c r="I16">
        <v>74</v>
      </c>
      <c r="L16">
        <v>1</v>
      </c>
      <c r="M16">
        <v>0</v>
      </c>
      <c r="N16">
        <v>1</v>
      </c>
      <c r="O16">
        <v>1</v>
      </c>
      <c r="P16">
        <v>0</v>
      </c>
      <c r="Q16">
        <v>0</v>
      </c>
      <c r="R16">
        <v>0</v>
      </c>
      <c r="S16">
        <v>0</v>
      </c>
      <c r="T16">
        <v>0</v>
      </c>
      <c r="U16">
        <v>0</v>
      </c>
      <c r="V16">
        <v>0</v>
      </c>
      <c r="W16">
        <v>0</v>
      </c>
    </row>
    <row r="17" spans="1:23" x14ac:dyDescent="0.35">
      <c r="A17">
        <v>29044189000104</v>
      </c>
      <c r="B17" t="s">
        <v>161</v>
      </c>
      <c r="C17">
        <v>107</v>
      </c>
      <c r="D17" s="123">
        <v>43187</v>
      </c>
      <c r="E17" t="s">
        <v>1455</v>
      </c>
      <c r="F17" t="s">
        <v>1456</v>
      </c>
      <c r="G17">
        <v>422</v>
      </c>
      <c r="L17">
        <v>1</v>
      </c>
      <c r="M17">
        <v>0</v>
      </c>
      <c r="N17">
        <v>0</v>
      </c>
      <c r="O17">
        <v>0</v>
      </c>
      <c r="P17">
        <v>0</v>
      </c>
      <c r="Q17">
        <v>0</v>
      </c>
      <c r="R17">
        <v>1</v>
      </c>
      <c r="S17">
        <v>1</v>
      </c>
      <c r="T17">
        <v>1</v>
      </c>
      <c r="U17">
        <v>0</v>
      </c>
      <c r="V17">
        <v>0</v>
      </c>
      <c r="W17">
        <v>0</v>
      </c>
    </row>
    <row r="18" spans="1:23" x14ac:dyDescent="0.35">
      <c r="A18">
        <v>29722458000136</v>
      </c>
      <c r="B18" t="s">
        <v>828</v>
      </c>
      <c r="C18">
        <v>97</v>
      </c>
      <c r="D18" s="123">
        <v>43171</v>
      </c>
      <c r="E18" t="s">
        <v>1457</v>
      </c>
      <c r="F18" t="s">
        <v>1458</v>
      </c>
      <c r="G18">
        <v>384</v>
      </c>
      <c r="L18">
        <v>0</v>
      </c>
      <c r="M18">
        <v>0</v>
      </c>
      <c r="N18">
        <v>0</v>
      </c>
      <c r="O18">
        <v>1</v>
      </c>
      <c r="P18">
        <v>0</v>
      </c>
      <c r="Q18">
        <v>0</v>
      </c>
      <c r="R18">
        <v>0</v>
      </c>
      <c r="S18">
        <v>0</v>
      </c>
      <c r="T18">
        <v>0</v>
      </c>
      <c r="U18">
        <v>0</v>
      </c>
      <c r="V18">
        <v>0</v>
      </c>
      <c r="W18">
        <v>0</v>
      </c>
    </row>
    <row r="19" spans="1:23" x14ac:dyDescent="0.35">
      <c r="A19">
        <v>32757743000105</v>
      </c>
      <c r="B19" t="s">
        <v>1459</v>
      </c>
      <c r="C19">
        <v>97</v>
      </c>
      <c r="D19" s="123">
        <v>43704</v>
      </c>
      <c r="E19" t="s">
        <v>1460</v>
      </c>
      <c r="F19" t="s">
        <v>1458</v>
      </c>
      <c r="G19">
        <v>384</v>
      </c>
      <c r="L19">
        <v>0</v>
      </c>
      <c r="M19">
        <v>0</v>
      </c>
      <c r="N19">
        <v>0</v>
      </c>
      <c r="O19">
        <v>1</v>
      </c>
      <c r="P19">
        <v>0</v>
      </c>
      <c r="Q19">
        <v>0</v>
      </c>
      <c r="R19">
        <v>0</v>
      </c>
      <c r="S19">
        <v>0</v>
      </c>
      <c r="T19">
        <v>0</v>
      </c>
      <c r="U19">
        <v>0</v>
      </c>
      <c r="V19">
        <v>0</v>
      </c>
      <c r="W19">
        <v>0</v>
      </c>
    </row>
    <row r="20" spans="1:23" x14ac:dyDescent="0.35">
      <c r="A20">
        <v>35939857000156</v>
      </c>
      <c r="B20" t="s">
        <v>1461</v>
      </c>
      <c r="C20">
        <v>97</v>
      </c>
      <c r="D20" s="123">
        <v>43916</v>
      </c>
      <c r="E20" t="s">
        <v>1460</v>
      </c>
      <c r="F20" t="s">
        <v>1458</v>
      </c>
      <c r="G20">
        <v>384</v>
      </c>
      <c r="L20">
        <v>0</v>
      </c>
      <c r="M20">
        <v>0</v>
      </c>
      <c r="N20">
        <v>0</v>
      </c>
      <c r="O20">
        <v>1</v>
      </c>
      <c r="P20">
        <v>0</v>
      </c>
      <c r="Q20">
        <v>0</v>
      </c>
      <c r="R20">
        <v>0</v>
      </c>
      <c r="S20">
        <v>0</v>
      </c>
      <c r="T20">
        <v>0</v>
      </c>
      <c r="U20">
        <v>0</v>
      </c>
      <c r="V20">
        <v>0</v>
      </c>
      <c r="W20">
        <v>0</v>
      </c>
    </row>
    <row r="21" spans="1:23" x14ac:dyDescent="0.35">
      <c r="A21">
        <v>32761323000194</v>
      </c>
      <c r="B21" t="s">
        <v>829</v>
      </c>
      <c r="C21">
        <v>97</v>
      </c>
      <c r="D21" s="123">
        <v>43704</v>
      </c>
      <c r="E21" t="s">
        <v>1462</v>
      </c>
      <c r="F21" t="s">
        <v>1458</v>
      </c>
      <c r="G21">
        <v>384</v>
      </c>
      <c r="L21">
        <v>0</v>
      </c>
      <c r="M21">
        <v>0</v>
      </c>
      <c r="N21">
        <v>0</v>
      </c>
      <c r="O21">
        <v>1</v>
      </c>
      <c r="P21">
        <v>0</v>
      </c>
      <c r="Q21">
        <v>0</v>
      </c>
      <c r="R21">
        <v>0</v>
      </c>
      <c r="S21">
        <v>0</v>
      </c>
      <c r="T21">
        <v>0</v>
      </c>
      <c r="U21">
        <v>0</v>
      </c>
      <c r="V21">
        <v>0</v>
      </c>
      <c r="W21">
        <v>0</v>
      </c>
    </row>
    <row r="22" spans="1:23" x14ac:dyDescent="0.35">
      <c r="A22">
        <v>35939700000120</v>
      </c>
      <c r="B22" t="s">
        <v>1463</v>
      </c>
      <c r="C22">
        <v>97</v>
      </c>
      <c r="D22" s="123">
        <v>43916</v>
      </c>
      <c r="E22" t="s">
        <v>1462</v>
      </c>
      <c r="F22" t="s">
        <v>1458</v>
      </c>
      <c r="G22">
        <v>384</v>
      </c>
      <c r="L22">
        <v>0</v>
      </c>
      <c r="M22">
        <v>0</v>
      </c>
      <c r="N22">
        <v>0</v>
      </c>
      <c r="O22">
        <v>1</v>
      </c>
      <c r="P22">
        <v>0</v>
      </c>
      <c r="Q22">
        <v>0</v>
      </c>
      <c r="R22">
        <v>0</v>
      </c>
      <c r="S22">
        <v>0</v>
      </c>
      <c r="T22">
        <v>0</v>
      </c>
      <c r="U22">
        <v>0</v>
      </c>
      <c r="V22">
        <v>0</v>
      </c>
      <c r="W22">
        <v>0</v>
      </c>
    </row>
    <row r="23" spans="1:23" x14ac:dyDescent="0.35">
      <c r="A23">
        <v>12987743000186</v>
      </c>
      <c r="B23" t="s">
        <v>179</v>
      </c>
      <c r="C23">
        <v>97</v>
      </c>
      <c r="D23" s="123">
        <v>40555</v>
      </c>
      <c r="E23" t="s">
        <v>1464</v>
      </c>
      <c r="F23" t="s">
        <v>1458</v>
      </c>
      <c r="G23">
        <v>384</v>
      </c>
      <c r="L23">
        <v>1</v>
      </c>
      <c r="M23">
        <v>0</v>
      </c>
      <c r="N23">
        <v>1</v>
      </c>
      <c r="O23">
        <v>1</v>
      </c>
      <c r="P23">
        <v>0</v>
      </c>
      <c r="Q23">
        <v>0</v>
      </c>
      <c r="R23">
        <v>0</v>
      </c>
      <c r="S23">
        <v>0</v>
      </c>
      <c r="T23">
        <v>0</v>
      </c>
      <c r="U23">
        <v>0</v>
      </c>
      <c r="V23">
        <v>0</v>
      </c>
      <c r="W23">
        <v>0</v>
      </c>
    </row>
    <row r="24" spans="1:23" x14ac:dyDescent="0.35">
      <c r="A24">
        <v>26673556000132</v>
      </c>
      <c r="B24" t="s">
        <v>180</v>
      </c>
      <c r="C24">
        <v>97</v>
      </c>
      <c r="D24" s="123">
        <v>42782</v>
      </c>
      <c r="E24" t="s">
        <v>1465</v>
      </c>
      <c r="F24" t="s">
        <v>1458</v>
      </c>
      <c r="G24">
        <v>384</v>
      </c>
      <c r="L24">
        <v>0</v>
      </c>
      <c r="M24">
        <v>0</v>
      </c>
      <c r="N24">
        <v>0</v>
      </c>
      <c r="O24">
        <v>1</v>
      </c>
      <c r="P24">
        <v>0</v>
      </c>
      <c r="Q24">
        <v>0</v>
      </c>
      <c r="R24">
        <v>0</v>
      </c>
      <c r="S24">
        <v>0</v>
      </c>
      <c r="T24">
        <v>0</v>
      </c>
      <c r="U24">
        <v>0</v>
      </c>
      <c r="V24">
        <v>0</v>
      </c>
      <c r="W24">
        <v>0</v>
      </c>
    </row>
    <row r="25" spans="1:23" x14ac:dyDescent="0.35">
      <c r="A25">
        <v>36352721000108</v>
      </c>
      <c r="B25" t="s">
        <v>181</v>
      </c>
      <c r="C25">
        <v>3</v>
      </c>
      <c r="D25" s="123">
        <v>44000</v>
      </c>
      <c r="E25" t="s">
        <v>1466</v>
      </c>
      <c r="F25" t="s">
        <v>1467</v>
      </c>
      <c r="G25">
        <v>11</v>
      </c>
      <c r="H25">
        <v>12</v>
      </c>
      <c r="L25">
        <v>0</v>
      </c>
      <c r="M25">
        <v>0</v>
      </c>
      <c r="N25">
        <v>0</v>
      </c>
      <c r="O25">
        <v>1</v>
      </c>
      <c r="P25">
        <v>0</v>
      </c>
      <c r="Q25">
        <v>0</v>
      </c>
      <c r="R25">
        <v>0</v>
      </c>
      <c r="S25">
        <v>0</v>
      </c>
      <c r="T25">
        <v>0</v>
      </c>
      <c r="U25">
        <v>0</v>
      </c>
      <c r="V25">
        <v>0</v>
      </c>
      <c r="W25">
        <v>0</v>
      </c>
    </row>
    <row r="26" spans="1:23" x14ac:dyDescent="0.35">
      <c r="A26">
        <v>33784197000156</v>
      </c>
      <c r="B26" t="s">
        <v>1468</v>
      </c>
      <c r="C26">
        <v>3</v>
      </c>
      <c r="D26" s="123">
        <v>43696</v>
      </c>
      <c r="E26" t="s">
        <v>1469</v>
      </c>
      <c r="F26" t="s">
        <v>1467</v>
      </c>
      <c r="G26">
        <v>11</v>
      </c>
      <c r="H26">
        <v>12</v>
      </c>
      <c r="L26">
        <v>0</v>
      </c>
      <c r="M26">
        <v>0</v>
      </c>
      <c r="N26">
        <v>0</v>
      </c>
      <c r="O26">
        <v>1</v>
      </c>
      <c r="P26">
        <v>0</v>
      </c>
      <c r="Q26">
        <v>0</v>
      </c>
      <c r="R26">
        <v>0</v>
      </c>
      <c r="S26">
        <v>0</v>
      </c>
      <c r="T26">
        <v>0</v>
      </c>
      <c r="U26">
        <v>0</v>
      </c>
      <c r="V26">
        <v>0</v>
      </c>
      <c r="W26">
        <v>0</v>
      </c>
    </row>
    <row r="27" spans="1:23" x14ac:dyDescent="0.35">
      <c r="A27">
        <v>15862830000103</v>
      </c>
      <c r="B27" t="s">
        <v>347</v>
      </c>
      <c r="C27">
        <v>98</v>
      </c>
      <c r="D27" s="123">
        <v>41141</v>
      </c>
      <c r="E27" t="s">
        <v>1470</v>
      </c>
      <c r="F27" t="s">
        <v>1471</v>
      </c>
      <c r="G27">
        <v>386</v>
      </c>
      <c r="H27">
        <v>387</v>
      </c>
      <c r="I27">
        <v>388</v>
      </c>
      <c r="J27">
        <v>389</v>
      </c>
      <c r="L27">
        <v>0</v>
      </c>
      <c r="M27">
        <v>0</v>
      </c>
      <c r="N27">
        <v>0</v>
      </c>
      <c r="O27">
        <v>1</v>
      </c>
      <c r="P27">
        <v>0</v>
      </c>
      <c r="Q27">
        <v>0</v>
      </c>
      <c r="R27">
        <v>0</v>
      </c>
      <c r="S27">
        <v>0</v>
      </c>
      <c r="T27">
        <v>0</v>
      </c>
      <c r="U27">
        <v>0</v>
      </c>
      <c r="V27">
        <v>0</v>
      </c>
      <c r="W27">
        <v>0</v>
      </c>
    </row>
    <row r="28" spans="1:23" x14ac:dyDescent="0.35">
      <c r="A28">
        <v>33345956000184</v>
      </c>
      <c r="B28" t="s">
        <v>350</v>
      </c>
      <c r="C28">
        <v>98</v>
      </c>
      <c r="D28" s="123">
        <v>43686</v>
      </c>
      <c r="E28" t="s">
        <v>1472</v>
      </c>
      <c r="F28" t="s">
        <v>1471</v>
      </c>
      <c r="G28">
        <v>386</v>
      </c>
      <c r="H28">
        <v>387</v>
      </c>
      <c r="I28">
        <v>388</v>
      </c>
      <c r="J28">
        <v>389</v>
      </c>
      <c r="L28">
        <v>0</v>
      </c>
      <c r="M28">
        <v>0</v>
      </c>
      <c r="N28">
        <v>0</v>
      </c>
      <c r="O28">
        <v>1</v>
      </c>
      <c r="P28">
        <v>0</v>
      </c>
      <c r="Q28">
        <v>0</v>
      </c>
      <c r="R28">
        <v>0</v>
      </c>
      <c r="S28">
        <v>0</v>
      </c>
      <c r="T28">
        <v>0</v>
      </c>
      <c r="U28">
        <v>0</v>
      </c>
      <c r="V28">
        <v>0</v>
      </c>
      <c r="W28">
        <v>0</v>
      </c>
    </row>
    <row r="29" spans="1:23" x14ac:dyDescent="0.35">
      <c r="A29">
        <v>40634864000180</v>
      </c>
      <c r="B29" t="s">
        <v>349</v>
      </c>
      <c r="C29">
        <v>98</v>
      </c>
      <c r="D29" s="123">
        <v>44333</v>
      </c>
      <c r="E29" t="s">
        <v>1473</v>
      </c>
      <c r="F29" t="s">
        <v>1471</v>
      </c>
      <c r="G29">
        <v>386</v>
      </c>
      <c r="H29">
        <v>387</v>
      </c>
      <c r="I29">
        <v>388</v>
      </c>
      <c r="J29">
        <v>389</v>
      </c>
      <c r="L29">
        <v>0</v>
      </c>
      <c r="M29">
        <v>0</v>
      </c>
      <c r="N29">
        <v>0</v>
      </c>
      <c r="O29">
        <v>1</v>
      </c>
      <c r="P29">
        <v>1</v>
      </c>
      <c r="Q29">
        <v>0</v>
      </c>
      <c r="R29">
        <v>0</v>
      </c>
      <c r="S29">
        <v>0</v>
      </c>
      <c r="T29">
        <v>0</v>
      </c>
      <c r="U29">
        <v>0</v>
      </c>
      <c r="V29">
        <v>0</v>
      </c>
      <c r="W29">
        <v>0</v>
      </c>
    </row>
    <row r="30" spans="1:23" x14ac:dyDescent="0.35">
      <c r="A30">
        <v>29732909000116</v>
      </c>
      <c r="B30" t="s">
        <v>848</v>
      </c>
      <c r="C30">
        <v>98</v>
      </c>
      <c r="D30" s="123">
        <v>43305</v>
      </c>
      <c r="E30" t="s">
        <v>1474</v>
      </c>
      <c r="F30" t="s">
        <v>1471</v>
      </c>
      <c r="G30">
        <v>386</v>
      </c>
      <c r="H30">
        <v>387</v>
      </c>
      <c r="I30">
        <v>388</v>
      </c>
      <c r="J30">
        <v>389</v>
      </c>
      <c r="L30">
        <v>0</v>
      </c>
      <c r="M30">
        <v>0</v>
      </c>
      <c r="N30">
        <v>0</v>
      </c>
      <c r="O30">
        <v>1</v>
      </c>
      <c r="P30">
        <v>0</v>
      </c>
      <c r="Q30">
        <v>0</v>
      </c>
      <c r="R30">
        <v>0</v>
      </c>
      <c r="S30">
        <v>0</v>
      </c>
      <c r="T30">
        <v>0</v>
      </c>
      <c r="U30">
        <v>0</v>
      </c>
      <c r="V30">
        <v>0</v>
      </c>
      <c r="W30">
        <v>0</v>
      </c>
    </row>
    <row r="31" spans="1:23" x14ac:dyDescent="0.35">
      <c r="A31">
        <v>20814969000103</v>
      </c>
      <c r="B31" t="s">
        <v>849</v>
      </c>
      <c r="C31">
        <v>98</v>
      </c>
      <c r="D31" s="123">
        <v>42074</v>
      </c>
      <c r="E31" t="s">
        <v>1475</v>
      </c>
      <c r="F31" t="s">
        <v>1471</v>
      </c>
      <c r="G31">
        <v>386</v>
      </c>
      <c r="H31">
        <v>387</v>
      </c>
      <c r="I31">
        <v>388</v>
      </c>
      <c r="J31">
        <v>389</v>
      </c>
      <c r="L31">
        <v>0</v>
      </c>
      <c r="M31">
        <v>0</v>
      </c>
      <c r="N31">
        <v>0</v>
      </c>
      <c r="O31">
        <v>1</v>
      </c>
      <c r="P31">
        <v>0</v>
      </c>
      <c r="Q31">
        <v>0</v>
      </c>
      <c r="R31">
        <v>0</v>
      </c>
      <c r="S31">
        <v>0</v>
      </c>
      <c r="T31">
        <v>0</v>
      </c>
      <c r="U31">
        <v>0</v>
      </c>
      <c r="V31">
        <v>0</v>
      </c>
      <c r="W31">
        <v>0</v>
      </c>
    </row>
    <row r="32" spans="1:23" x14ac:dyDescent="0.35">
      <c r="A32">
        <v>32236875000183</v>
      </c>
      <c r="B32" t="s">
        <v>3194</v>
      </c>
      <c r="C32">
        <v>59</v>
      </c>
      <c r="D32" s="123">
        <v>43500</v>
      </c>
      <c r="E32" t="s">
        <v>3195</v>
      </c>
      <c r="F32" t="s">
        <v>3196</v>
      </c>
      <c r="G32">
        <v>13</v>
      </c>
      <c r="H32">
        <v>14</v>
      </c>
      <c r="I32">
        <v>15</v>
      </c>
      <c r="L32">
        <v>0</v>
      </c>
      <c r="M32">
        <v>0</v>
      </c>
      <c r="N32">
        <v>0</v>
      </c>
      <c r="O32">
        <v>1</v>
      </c>
      <c r="P32">
        <v>0</v>
      </c>
      <c r="Q32">
        <v>0</v>
      </c>
      <c r="R32">
        <v>0</v>
      </c>
      <c r="S32">
        <v>0</v>
      </c>
      <c r="T32">
        <v>0</v>
      </c>
      <c r="U32">
        <v>0</v>
      </c>
      <c r="V32">
        <v>0</v>
      </c>
      <c r="W32">
        <v>0</v>
      </c>
    </row>
    <row r="33" spans="1:23" x14ac:dyDescent="0.35">
      <c r="A33">
        <v>24215286000190</v>
      </c>
      <c r="B33" t="s">
        <v>1476</v>
      </c>
      <c r="C33">
        <v>105</v>
      </c>
      <c r="D33" s="123">
        <v>42633</v>
      </c>
      <c r="E33" t="s">
        <v>1477</v>
      </c>
      <c r="F33" t="s">
        <v>1478</v>
      </c>
      <c r="G33">
        <v>414</v>
      </c>
      <c r="L33">
        <v>0</v>
      </c>
      <c r="M33">
        <v>0</v>
      </c>
      <c r="N33">
        <v>0</v>
      </c>
      <c r="O33">
        <v>1</v>
      </c>
      <c r="P33">
        <v>1</v>
      </c>
      <c r="Q33">
        <v>0</v>
      </c>
      <c r="R33">
        <v>0</v>
      </c>
      <c r="S33">
        <v>0</v>
      </c>
      <c r="T33">
        <v>0</v>
      </c>
      <c r="U33">
        <v>0</v>
      </c>
      <c r="V33">
        <v>0</v>
      </c>
      <c r="W33">
        <v>0</v>
      </c>
    </row>
    <row r="34" spans="1:23" x14ac:dyDescent="0.35">
      <c r="A34">
        <v>30921203000181</v>
      </c>
      <c r="B34" t="s">
        <v>1479</v>
      </c>
      <c r="C34">
        <v>5</v>
      </c>
      <c r="D34" s="123">
        <v>43336</v>
      </c>
      <c r="E34" t="s">
        <v>1480</v>
      </c>
      <c r="F34" t="s">
        <v>1481</v>
      </c>
      <c r="G34">
        <v>18</v>
      </c>
      <c r="H34">
        <v>19</v>
      </c>
      <c r="I34">
        <v>20</v>
      </c>
      <c r="L34">
        <v>0</v>
      </c>
      <c r="M34">
        <v>0</v>
      </c>
      <c r="N34">
        <v>0</v>
      </c>
      <c r="O34">
        <v>0</v>
      </c>
      <c r="P34">
        <v>0</v>
      </c>
      <c r="Q34">
        <v>0</v>
      </c>
      <c r="R34">
        <v>1</v>
      </c>
      <c r="S34">
        <v>0</v>
      </c>
      <c r="T34">
        <v>1</v>
      </c>
      <c r="U34">
        <v>0</v>
      </c>
      <c r="V34">
        <v>0</v>
      </c>
      <c r="W34">
        <v>0</v>
      </c>
    </row>
    <row r="35" spans="1:23" x14ac:dyDescent="0.35">
      <c r="A35">
        <v>31353579000108</v>
      </c>
      <c r="B35" t="s">
        <v>811</v>
      </c>
      <c r="C35">
        <v>5</v>
      </c>
      <c r="D35" s="123">
        <v>43412</v>
      </c>
      <c r="E35" t="s">
        <v>1482</v>
      </c>
      <c r="F35" t="s">
        <v>1481</v>
      </c>
      <c r="G35">
        <v>18</v>
      </c>
      <c r="H35">
        <v>19</v>
      </c>
      <c r="I35">
        <v>20</v>
      </c>
      <c r="L35">
        <v>0</v>
      </c>
      <c r="M35">
        <v>0</v>
      </c>
      <c r="N35">
        <v>0</v>
      </c>
      <c r="O35">
        <v>0</v>
      </c>
      <c r="P35">
        <v>0</v>
      </c>
      <c r="Q35">
        <v>0</v>
      </c>
      <c r="R35">
        <v>1</v>
      </c>
      <c r="S35">
        <v>0</v>
      </c>
      <c r="T35">
        <v>1</v>
      </c>
      <c r="U35">
        <v>0</v>
      </c>
      <c r="V35">
        <v>0</v>
      </c>
      <c r="W35">
        <v>0</v>
      </c>
    </row>
    <row r="36" spans="1:23" x14ac:dyDescent="0.35">
      <c r="A36">
        <v>32318938000140</v>
      </c>
      <c r="B36" t="s">
        <v>809</v>
      </c>
      <c r="C36">
        <v>5</v>
      </c>
      <c r="D36" s="123">
        <v>43649</v>
      </c>
      <c r="E36" t="s">
        <v>1483</v>
      </c>
      <c r="F36" t="s">
        <v>1481</v>
      </c>
      <c r="G36">
        <v>18</v>
      </c>
      <c r="H36">
        <v>19</v>
      </c>
      <c r="I36">
        <v>20</v>
      </c>
      <c r="L36">
        <v>0</v>
      </c>
      <c r="M36">
        <v>0</v>
      </c>
      <c r="N36">
        <v>0</v>
      </c>
      <c r="O36">
        <v>0</v>
      </c>
      <c r="P36">
        <v>0</v>
      </c>
      <c r="Q36">
        <v>0</v>
      </c>
      <c r="R36">
        <v>1</v>
      </c>
      <c r="S36">
        <v>0</v>
      </c>
      <c r="T36">
        <v>1</v>
      </c>
      <c r="U36">
        <v>0</v>
      </c>
      <c r="V36">
        <v>0</v>
      </c>
      <c r="W36">
        <v>0</v>
      </c>
    </row>
    <row r="37" spans="1:23" x14ac:dyDescent="0.35">
      <c r="A37">
        <v>32319627000104</v>
      </c>
      <c r="B37" t="s">
        <v>314</v>
      </c>
      <c r="C37">
        <v>5</v>
      </c>
      <c r="D37" s="123">
        <v>43549</v>
      </c>
      <c r="E37" t="s">
        <v>1484</v>
      </c>
      <c r="F37" t="s">
        <v>1481</v>
      </c>
      <c r="G37">
        <v>18</v>
      </c>
      <c r="H37">
        <v>19</v>
      </c>
      <c r="I37">
        <v>20</v>
      </c>
      <c r="L37">
        <v>1</v>
      </c>
      <c r="M37">
        <v>0</v>
      </c>
      <c r="N37">
        <v>0</v>
      </c>
      <c r="O37">
        <v>0</v>
      </c>
      <c r="P37">
        <v>0</v>
      </c>
      <c r="Q37">
        <v>0</v>
      </c>
      <c r="R37">
        <v>1</v>
      </c>
      <c r="S37">
        <v>0</v>
      </c>
      <c r="T37">
        <v>1</v>
      </c>
      <c r="U37">
        <v>0</v>
      </c>
      <c r="V37">
        <v>0</v>
      </c>
      <c r="W37">
        <v>0</v>
      </c>
    </row>
    <row r="38" spans="1:23" x14ac:dyDescent="0.35">
      <c r="A38">
        <v>38267868000125</v>
      </c>
      <c r="B38" t="s">
        <v>1485</v>
      </c>
      <c r="C38">
        <v>5</v>
      </c>
      <c r="D38" s="123">
        <v>44151</v>
      </c>
      <c r="E38" t="s">
        <v>1486</v>
      </c>
      <c r="F38" t="s">
        <v>1481</v>
      </c>
      <c r="G38">
        <v>18</v>
      </c>
      <c r="H38">
        <v>19</v>
      </c>
      <c r="I38">
        <v>20</v>
      </c>
      <c r="L38">
        <v>1</v>
      </c>
      <c r="M38">
        <v>0</v>
      </c>
      <c r="N38">
        <v>0</v>
      </c>
      <c r="O38">
        <v>0</v>
      </c>
      <c r="P38">
        <v>0</v>
      </c>
      <c r="Q38">
        <v>0</v>
      </c>
      <c r="R38">
        <v>1</v>
      </c>
      <c r="S38">
        <v>0</v>
      </c>
      <c r="T38">
        <v>1</v>
      </c>
      <c r="U38">
        <v>0</v>
      </c>
      <c r="V38">
        <v>0</v>
      </c>
      <c r="W38">
        <v>0</v>
      </c>
    </row>
    <row r="39" spans="1:23" x14ac:dyDescent="0.35">
      <c r="A39">
        <v>17414721000140</v>
      </c>
      <c r="B39" t="s">
        <v>1487</v>
      </c>
      <c r="C39">
        <v>5</v>
      </c>
      <c r="D39" s="123">
        <v>42185</v>
      </c>
      <c r="E39" t="s">
        <v>1488</v>
      </c>
      <c r="F39" t="s">
        <v>1489</v>
      </c>
      <c r="G39">
        <v>21</v>
      </c>
      <c r="L39">
        <v>1</v>
      </c>
      <c r="M39">
        <v>0</v>
      </c>
      <c r="N39">
        <v>1</v>
      </c>
      <c r="O39">
        <v>1</v>
      </c>
      <c r="P39">
        <v>1</v>
      </c>
      <c r="Q39">
        <v>0</v>
      </c>
      <c r="R39">
        <v>0</v>
      </c>
      <c r="S39">
        <v>0</v>
      </c>
      <c r="T39">
        <v>1</v>
      </c>
      <c r="U39">
        <v>0</v>
      </c>
      <c r="V39">
        <v>0</v>
      </c>
      <c r="W39">
        <v>0</v>
      </c>
    </row>
    <row r="40" spans="1:23" x14ac:dyDescent="0.35">
      <c r="A40">
        <v>35789436000196</v>
      </c>
      <c r="B40" t="s">
        <v>316</v>
      </c>
      <c r="C40">
        <v>5</v>
      </c>
      <c r="D40" s="123">
        <v>43866</v>
      </c>
      <c r="E40" t="s">
        <v>1490</v>
      </c>
      <c r="F40" t="s">
        <v>1481</v>
      </c>
      <c r="G40">
        <v>18</v>
      </c>
      <c r="H40">
        <v>19</v>
      </c>
      <c r="I40">
        <v>20</v>
      </c>
      <c r="L40">
        <v>0</v>
      </c>
      <c r="M40">
        <v>0</v>
      </c>
      <c r="N40">
        <v>0</v>
      </c>
      <c r="O40">
        <v>0</v>
      </c>
      <c r="P40">
        <v>0</v>
      </c>
      <c r="Q40">
        <v>0</v>
      </c>
      <c r="R40">
        <v>1</v>
      </c>
      <c r="S40">
        <v>0</v>
      </c>
      <c r="T40">
        <v>1</v>
      </c>
      <c r="U40">
        <v>0</v>
      </c>
      <c r="V40">
        <v>0</v>
      </c>
      <c r="W40">
        <v>0</v>
      </c>
    </row>
    <row r="41" spans="1:23" x14ac:dyDescent="0.35">
      <c r="A41">
        <v>6041290000106</v>
      </c>
      <c r="B41" t="s">
        <v>317</v>
      </c>
      <c r="C41">
        <v>5</v>
      </c>
      <c r="D41" s="123">
        <v>37978</v>
      </c>
      <c r="E41" t="s">
        <v>1491</v>
      </c>
      <c r="F41" t="s">
        <v>1489</v>
      </c>
      <c r="G41">
        <v>21</v>
      </c>
      <c r="L41">
        <v>1</v>
      </c>
      <c r="M41">
        <v>0</v>
      </c>
      <c r="N41">
        <v>1</v>
      </c>
      <c r="O41">
        <v>1</v>
      </c>
      <c r="P41">
        <v>1</v>
      </c>
      <c r="Q41">
        <v>0</v>
      </c>
      <c r="R41">
        <v>0</v>
      </c>
      <c r="S41">
        <v>0</v>
      </c>
      <c r="T41">
        <v>1</v>
      </c>
      <c r="U41">
        <v>0</v>
      </c>
      <c r="V41">
        <v>0</v>
      </c>
      <c r="W41">
        <v>0</v>
      </c>
    </row>
    <row r="42" spans="1:23" x14ac:dyDescent="0.35">
      <c r="A42">
        <v>32225663000109</v>
      </c>
      <c r="B42" t="s">
        <v>318</v>
      </c>
      <c r="C42">
        <v>5</v>
      </c>
      <c r="D42" s="123">
        <v>43462</v>
      </c>
      <c r="E42" t="s">
        <v>1492</v>
      </c>
      <c r="F42" t="s">
        <v>1481</v>
      </c>
      <c r="G42">
        <v>18</v>
      </c>
      <c r="H42">
        <v>19</v>
      </c>
      <c r="I42">
        <v>20</v>
      </c>
      <c r="L42">
        <v>0</v>
      </c>
      <c r="M42">
        <v>0</v>
      </c>
      <c r="N42">
        <v>0</v>
      </c>
      <c r="O42">
        <v>0</v>
      </c>
      <c r="P42">
        <v>0</v>
      </c>
      <c r="Q42">
        <v>0</v>
      </c>
      <c r="R42">
        <v>1</v>
      </c>
      <c r="S42">
        <v>0</v>
      </c>
      <c r="T42">
        <v>1</v>
      </c>
      <c r="U42">
        <v>0</v>
      </c>
      <c r="V42">
        <v>0</v>
      </c>
      <c r="W42">
        <v>0</v>
      </c>
    </row>
    <row r="43" spans="1:23" x14ac:dyDescent="0.35">
      <c r="A43">
        <v>3168062000103</v>
      </c>
      <c r="B43" t="s">
        <v>1493</v>
      </c>
      <c r="C43">
        <v>5</v>
      </c>
      <c r="D43" s="123">
        <v>36328</v>
      </c>
      <c r="E43" t="s">
        <v>1494</v>
      </c>
      <c r="F43" t="s">
        <v>1495</v>
      </c>
      <c r="G43">
        <v>22</v>
      </c>
      <c r="H43">
        <v>23</v>
      </c>
      <c r="I43">
        <v>24</v>
      </c>
      <c r="J43">
        <v>25</v>
      </c>
      <c r="L43">
        <v>0</v>
      </c>
      <c r="M43">
        <v>0</v>
      </c>
      <c r="N43">
        <v>0</v>
      </c>
      <c r="O43">
        <v>1</v>
      </c>
      <c r="P43">
        <v>0</v>
      </c>
      <c r="Q43">
        <v>0</v>
      </c>
      <c r="R43">
        <v>0</v>
      </c>
      <c r="S43">
        <v>0</v>
      </c>
      <c r="T43">
        <v>0</v>
      </c>
      <c r="U43">
        <v>0</v>
      </c>
      <c r="V43">
        <v>0</v>
      </c>
      <c r="W43">
        <v>0</v>
      </c>
    </row>
    <row r="44" spans="1:23" x14ac:dyDescent="0.35">
      <c r="A44">
        <v>3879361000148</v>
      </c>
      <c r="B44" t="s">
        <v>810</v>
      </c>
      <c r="C44">
        <v>5</v>
      </c>
      <c r="D44" s="123">
        <v>36794</v>
      </c>
      <c r="E44" t="s">
        <v>1496</v>
      </c>
      <c r="F44" t="s">
        <v>1495</v>
      </c>
      <c r="G44">
        <v>22</v>
      </c>
      <c r="H44">
        <v>23</v>
      </c>
      <c r="I44">
        <v>24</v>
      </c>
      <c r="J44">
        <v>25</v>
      </c>
      <c r="L44">
        <v>1</v>
      </c>
      <c r="M44">
        <v>0</v>
      </c>
      <c r="N44">
        <v>0</v>
      </c>
      <c r="O44">
        <v>1</v>
      </c>
      <c r="P44">
        <v>0</v>
      </c>
      <c r="Q44">
        <v>0</v>
      </c>
      <c r="R44">
        <v>0</v>
      </c>
      <c r="S44">
        <v>0</v>
      </c>
      <c r="T44">
        <v>0</v>
      </c>
      <c r="U44">
        <v>0</v>
      </c>
      <c r="V44">
        <v>0</v>
      </c>
      <c r="W44">
        <v>0</v>
      </c>
    </row>
    <row r="45" spans="1:23" x14ac:dyDescent="0.35">
      <c r="A45">
        <v>34461754000160</v>
      </c>
      <c r="B45" t="s">
        <v>1497</v>
      </c>
      <c r="C45">
        <v>5</v>
      </c>
      <c r="D45" s="123">
        <v>43803</v>
      </c>
      <c r="E45" t="s">
        <v>1498</v>
      </c>
      <c r="F45" t="s">
        <v>1495</v>
      </c>
      <c r="G45">
        <v>22</v>
      </c>
      <c r="H45">
        <v>23</v>
      </c>
      <c r="I45">
        <v>24</v>
      </c>
      <c r="J45">
        <v>25</v>
      </c>
      <c r="L45">
        <v>0</v>
      </c>
      <c r="M45">
        <v>0</v>
      </c>
      <c r="N45">
        <v>0</v>
      </c>
      <c r="O45">
        <v>1</v>
      </c>
      <c r="P45">
        <v>0</v>
      </c>
      <c r="Q45">
        <v>0</v>
      </c>
      <c r="R45">
        <v>0</v>
      </c>
      <c r="S45">
        <v>0</v>
      </c>
      <c r="T45">
        <v>0</v>
      </c>
      <c r="U45">
        <v>0</v>
      </c>
      <c r="V45">
        <v>0</v>
      </c>
      <c r="W45">
        <v>0</v>
      </c>
    </row>
    <row r="46" spans="1:23" x14ac:dyDescent="0.35">
      <c r="A46">
        <v>7158060000186</v>
      </c>
      <c r="B46" t="s">
        <v>1499</v>
      </c>
      <c r="C46">
        <v>5</v>
      </c>
      <c r="D46" s="123">
        <v>38427</v>
      </c>
      <c r="E46" t="s">
        <v>1500</v>
      </c>
      <c r="F46" t="s">
        <v>1495</v>
      </c>
      <c r="G46">
        <v>22</v>
      </c>
      <c r="H46">
        <v>23</v>
      </c>
      <c r="I46">
        <v>24</v>
      </c>
      <c r="J46">
        <v>25</v>
      </c>
      <c r="L46">
        <v>0</v>
      </c>
      <c r="M46">
        <v>0</v>
      </c>
      <c r="N46">
        <v>0</v>
      </c>
      <c r="O46">
        <v>1</v>
      </c>
      <c r="P46">
        <v>0</v>
      </c>
      <c r="Q46">
        <v>0</v>
      </c>
      <c r="R46">
        <v>0</v>
      </c>
      <c r="S46">
        <v>0</v>
      </c>
      <c r="T46">
        <v>0</v>
      </c>
      <c r="U46">
        <v>0</v>
      </c>
      <c r="V46">
        <v>0</v>
      </c>
      <c r="W46">
        <v>0</v>
      </c>
    </row>
    <row r="47" spans="1:23" x14ac:dyDescent="0.35">
      <c r="A47">
        <v>10237480000162</v>
      </c>
      <c r="B47" t="s">
        <v>321</v>
      </c>
      <c r="C47">
        <v>5</v>
      </c>
      <c r="D47" s="123">
        <v>39696</v>
      </c>
      <c r="E47" t="s">
        <v>1501</v>
      </c>
      <c r="F47" t="s">
        <v>1495</v>
      </c>
      <c r="G47">
        <v>22</v>
      </c>
      <c r="H47">
        <v>23</v>
      </c>
      <c r="I47">
        <v>24</v>
      </c>
      <c r="J47">
        <v>25</v>
      </c>
      <c r="L47">
        <v>0</v>
      </c>
      <c r="M47">
        <v>0</v>
      </c>
      <c r="N47">
        <v>0</v>
      </c>
      <c r="O47">
        <v>1</v>
      </c>
      <c r="P47">
        <v>0</v>
      </c>
      <c r="Q47">
        <v>0</v>
      </c>
      <c r="R47">
        <v>0</v>
      </c>
      <c r="S47">
        <v>0</v>
      </c>
      <c r="T47">
        <v>0</v>
      </c>
      <c r="U47">
        <v>0</v>
      </c>
      <c r="V47">
        <v>0</v>
      </c>
      <c r="W47">
        <v>0</v>
      </c>
    </row>
    <row r="48" spans="1:23" x14ac:dyDescent="0.35">
      <c r="A48">
        <v>3369187000193</v>
      </c>
      <c r="B48" t="s">
        <v>1502</v>
      </c>
      <c r="C48">
        <v>5</v>
      </c>
      <c r="D48" s="123">
        <v>36405</v>
      </c>
      <c r="E48" t="s">
        <v>1503</v>
      </c>
      <c r="F48" t="s">
        <v>1489</v>
      </c>
      <c r="G48">
        <v>21</v>
      </c>
      <c r="L48">
        <v>1</v>
      </c>
      <c r="M48">
        <v>0</v>
      </c>
      <c r="N48">
        <v>0</v>
      </c>
      <c r="O48">
        <v>1</v>
      </c>
      <c r="P48">
        <v>0</v>
      </c>
      <c r="Q48">
        <v>0</v>
      </c>
      <c r="R48">
        <v>0</v>
      </c>
      <c r="S48">
        <v>0</v>
      </c>
      <c r="T48">
        <v>1</v>
      </c>
      <c r="U48">
        <v>0</v>
      </c>
      <c r="V48">
        <v>0</v>
      </c>
      <c r="W48">
        <v>0</v>
      </c>
    </row>
    <row r="49" spans="1:23" x14ac:dyDescent="0.35">
      <c r="A49">
        <v>30910553000142</v>
      </c>
      <c r="B49" t="s">
        <v>1504</v>
      </c>
      <c r="C49">
        <v>5</v>
      </c>
      <c r="D49" s="123">
        <v>43336</v>
      </c>
      <c r="E49" t="s">
        <v>1505</v>
      </c>
      <c r="F49" t="s">
        <v>1481</v>
      </c>
      <c r="G49">
        <v>18</v>
      </c>
      <c r="H49">
        <v>19</v>
      </c>
      <c r="I49">
        <v>20</v>
      </c>
      <c r="L49">
        <v>0</v>
      </c>
      <c r="M49">
        <v>0</v>
      </c>
      <c r="N49">
        <v>0</v>
      </c>
      <c r="O49">
        <v>0</v>
      </c>
      <c r="P49">
        <v>0</v>
      </c>
      <c r="Q49">
        <v>0</v>
      </c>
      <c r="R49">
        <v>1</v>
      </c>
      <c r="S49">
        <v>0</v>
      </c>
      <c r="T49">
        <v>1</v>
      </c>
      <c r="U49">
        <v>0</v>
      </c>
      <c r="V49">
        <v>0</v>
      </c>
      <c r="W49">
        <v>0</v>
      </c>
    </row>
    <row r="50" spans="1:23" x14ac:dyDescent="0.35">
      <c r="A50">
        <v>20458815000126</v>
      </c>
      <c r="B50" t="s">
        <v>1506</v>
      </c>
      <c r="C50">
        <v>110</v>
      </c>
      <c r="D50" s="123">
        <v>41883</v>
      </c>
      <c r="E50" t="s">
        <v>1507</v>
      </c>
      <c r="F50" t="s">
        <v>1508</v>
      </c>
      <c r="G50">
        <v>433</v>
      </c>
      <c r="L50">
        <v>1</v>
      </c>
      <c r="M50">
        <v>1</v>
      </c>
      <c r="N50">
        <v>1</v>
      </c>
      <c r="O50">
        <v>1</v>
      </c>
      <c r="P50">
        <v>0</v>
      </c>
      <c r="Q50">
        <v>0</v>
      </c>
      <c r="R50">
        <v>0</v>
      </c>
      <c r="S50">
        <v>0</v>
      </c>
      <c r="T50">
        <v>0</v>
      </c>
      <c r="U50">
        <v>0</v>
      </c>
      <c r="V50">
        <v>0</v>
      </c>
      <c r="W50">
        <v>0</v>
      </c>
    </row>
    <row r="51" spans="1:23" x14ac:dyDescent="0.35">
      <c r="A51">
        <v>29045319000115</v>
      </c>
      <c r="B51" t="s">
        <v>876</v>
      </c>
      <c r="C51">
        <v>6</v>
      </c>
      <c r="D51" s="123">
        <v>43222</v>
      </c>
      <c r="E51" t="s">
        <v>1509</v>
      </c>
      <c r="F51" t="s">
        <v>1510</v>
      </c>
      <c r="G51">
        <v>26</v>
      </c>
      <c r="L51">
        <v>0</v>
      </c>
      <c r="M51">
        <v>0</v>
      </c>
      <c r="N51">
        <v>0</v>
      </c>
      <c r="O51">
        <v>1</v>
      </c>
      <c r="P51">
        <v>0</v>
      </c>
      <c r="Q51">
        <v>0</v>
      </c>
      <c r="R51">
        <v>0</v>
      </c>
      <c r="S51">
        <v>0</v>
      </c>
      <c r="T51">
        <v>0</v>
      </c>
      <c r="U51">
        <v>0</v>
      </c>
      <c r="V51">
        <v>0</v>
      </c>
      <c r="W51">
        <v>0</v>
      </c>
    </row>
    <row r="52" spans="1:23" x14ac:dyDescent="0.35">
      <c r="A52">
        <v>23186344000132</v>
      </c>
      <c r="B52" t="s">
        <v>354</v>
      </c>
      <c r="C52">
        <v>6</v>
      </c>
      <c r="D52" s="123">
        <v>42276</v>
      </c>
      <c r="E52" t="s">
        <v>1511</v>
      </c>
      <c r="F52" t="s">
        <v>1510</v>
      </c>
      <c r="G52">
        <v>26</v>
      </c>
      <c r="L52">
        <v>0</v>
      </c>
      <c r="M52">
        <v>0</v>
      </c>
      <c r="N52">
        <v>0</v>
      </c>
      <c r="O52">
        <v>1</v>
      </c>
      <c r="P52">
        <v>0</v>
      </c>
      <c r="Q52">
        <v>0</v>
      </c>
      <c r="R52">
        <v>0</v>
      </c>
      <c r="S52">
        <v>0</v>
      </c>
      <c r="T52">
        <v>0</v>
      </c>
      <c r="U52">
        <v>0</v>
      </c>
      <c r="V52">
        <v>0</v>
      </c>
      <c r="W52">
        <v>0</v>
      </c>
    </row>
    <row r="53" spans="1:23" x14ac:dyDescent="0.35">
      <c r="A53">
        <v>34218678000167</v>
      </c>
      <c r="B53" t="s">
        <v>355</v>
      </c>
      <c r="C53">
        <v>7</v>
      </c>
      <c r="D53" s="123">
        <v>43826</v>
      </c>
      <c r="E53" t="s">
        <v>1512</v>
      </c>
      <c r="F53" t="s">
        <v>1513</v>
      </c>
      <c r="G53">
        <v>27</v>
      </c>
      <c r="L53">
        <v>0</v>
      </c>
      <c r="M53">
        <v>0</v>
      </c>
      <c r="N53">
        <v>0</v>
      </c>
      <c r="O53">
        <v>0</v>
      </c>
      <c r="P53">
        <v>0</v>
      </c>
      <c r="Q53">
        <v>0</v>
      </c>
      <c r="R53">
        <v>1</v>
      </c>
      <c r="S53">
        <v>1</v>
      </c>
      <c r="T53">
        <v>0</v>
      </c>
      <c r="U53">
        <v>0</v>
      </c>
      <c r="V53">
        <v>0</v>
      </c>
      <c r="W53">
        <v>0</v>
      </c>
    </row>
    <row r="54" spans="1:23" x14ac:dyDescent="0.35">
      <c r="A54">
        <v>30568495000110</v>
      </c>
      <c r="B54" t="s">
        <v>357</v>
      </c>
      <c r="C54">
        <v>7</v>
      </c>
      <c r="D54" s="123">
        <v>43612</v>
      </c>
      <c r="E54" t="s">
        <v>1514</v>
      </c>
      <c r="F54" t="s">
        <v>1513</v>
      </c>
      <c r="G54">
        <v>27</v>
      </c>
      <c r="L54">
        <v>0</v>
      </c>
      <c r="M54">
        <v>0</v>
      </c>
      <c r="N54">
        <v>0</v>
      </c>
      <c r="O54">
        <v>0</v>
      </c>
      <c r="P54">
        <v>0</v>
      </c>
      <c r="Q54">
        <v>0</v>
      </c>
      <c r="R54">
        <v>1</v>
      </c>
      <c r="S54">
        <v>0</v>
      </c>
      <c r="T54">
        <v>0</v>
      </c>
      <c r="U54">
        <v>0</v>
      </c>
      <c r="V54">
        <v>0</v>
      </c>
      <c r="W54">
        <v>0</v>
      </c>
    </row>
    <row r="55" spans="1:23" ht="29" x14ac:dyDescent="0.35">
      <c r="A55">
        <v>7279657000189</v>
      </c>
      <c r="B55" t="s">
        <v>327</v>
      </c>
      <c r="C55">
        <v>8</v>
      </c>
      <c r="D55" s="123">
        <v>38504</v>
      </c>
      <c r="E55" t="s">
        <v>1515</v>
      </c>
      <c r="F55" s="199" t="s">
        <v>1516</v>
      </c>
      <c r="G55">
        <v>33</v>
      </c>
      <c r="H55">
        <v>34</v>
      </c>
      <c r="I55">
        <v>35</v>
      </c>
      <c r="J55">
        <v>36</v>
      </c>
      <c r="L55">
        <v>0</v>
      </c>
      <c r="M55">
        <v>0</v>
      </c>
      <c r="N55">
        <v>0</v>
      </c>
      <c r="O55">
        <v>1</v>
      </c>
      <c r="P55">
        <v>0</v>
      </c>
      <c r="Q55">
        <v>0</v>
      </c>
      <c r="R55">
        <v>0</v>
      </c>
      <c r="S55">
        <v>0</v>
      </c>
      <c r="T55">
        <v>0</v>
      </c>
      <c r="U55">
        <v>0</v>
      </c>
      <c r="V55">
        <v>0</v>
      </c>
      <c r="W55">
        <v>0</v>
      </c>
    </row>
    <row r="56" spans="1:23" x14ac:dyDescent="0.35">
      <c r="A56">
        <v>28911614000144</v>
      </c>
      <c r="B56" t="s">
        <v>819</v>
      </c>
      <c r="C56">
        <v>8</v>
      </c>
      <c r="D56" s="123">
        <v>43215</v>
      </c>
      <c r="E56" t="s">
        <v>1517</v>
      </c>
      <c r="F56" t="s">
        <v>1518</v>
      </c>
      <c r="G56">
        <v>28</v>
      </c>
      <c r="H56">
        <v>30</v>
      </c>
      <c r="I56">
        <v>31</v>
      </c>
      <c r="J56">
        <v>32</v>
      </c>
      <c r="L56">
        <v>1</v>
      </c>
      <c r="M56">
        <v>1</v>
      </c>
      <c r="N56">
        <v>1</v>
      </c>
      <c r="O56">
        <v>1</v>
      </c>
      <c r="P56">
        <v>1</v>
      </c>
      <c r="Q56">
        <v>1</v>
      </c>
      <c r="R56">
        <v>1</v>
      </c>
      <c r="S56">
        <v>1</v>
      </c>
      <c r="T56">
        <v>1</v>
      </c>
      <c r="U56">
        <v>1</v>
      </c>
      <c r="V56">
        <v>1</v>
      </c>
      <c r="W56">
        <v>0</v>
      </c>
    </row>
    <row r="57" spans="1:23" x14ac:dyDescent="0.35">
      <c r="A57">
        <v>32240069000189</v>
      </c>
      <c r="B57" t="s">
        <v>322</v>
      </c>
      <c r="C57">
        <v>8</v>
      </c>
      <c r="D57" s="123">
        <v>43479</v>
      </c>
      <c r="E57" t="s">
        <v>1519</v>
      </c>
      <c r="F57" t="s">
        <v>1520</v>
      </c>
      <c r="G57">
        <v>33</v>
      </c>
      <c r="H57">
        <v>34</v>
      </c>
      <c r="I57">
        <v>35</v>
      </c>
      <c r="J57">
        <v>36</v>
      </c>
      <c r="L57">
        <v>1</v>
      </c>
      <c r="M57">
        <v>1</v>
      </c>
      <c r="N57">
        <v>1</v>
      </c>
      <c r="O57">
        <v>1</v>
      </c>
      <c r="P57">
        <v>1</v>
      </c>
      <c r="Q57">
        <v>1</v>
      </c>
      <c r="R57">
        <v>1</v>
      </c>
      <c r="S57">
        <v>1</v>
      </c>
      <c r="T57">
        <v>1</v>
      </c>
      <c r="U57">
        <v>1</v>
      </c>
      <c r="V57">
        <v>1</v>
      </c>
      <c r="W57">
        <v>0</v>
      </c>
    </row>
    <row r="58" spans="1:23" x14ac:dyDescent="0.35">
      <c r="A58">
        <v>34370777000160</v>
      </c>
      <c r="B58" t="s">
        <v>325</v>
      </c>
      <c r="C58">
        <v>8</v>
      </c>
      <c r="D58" s="123">
        <v>43733</v>
      </c>
      <c r="E58" t="s">
        <v>1521</v>
      </c>
      <c r="F58" t="s">
        <v>1522</v>
      </c>
      <c r="G58">
        <v>29</v>
      </c>
      <c r="L58">
        <v>1</v>
      </c>
      <c r="M58">
        <v>1</v>
      </c>
      <c r="N58">
        <v>1</v>
      </c>
      <c r="O58">
        <v>1</v>
      </c>
      <c r="P58">
        <v>1</v>
      </c>
      <c r="Q58">
        <v>1</v>
      </c>
      <c r="R58">
        <v>1</v>
      </c>
      <c r="S58">
        <v>1</v>
      </c>
      <c r="T58">
        <v>1</v>
      </c>
      <c r="U58">
        <v>1</v>
      </c>
      <c r="V58">
        <v>1</v>
      </c>
      <c r="W58">
        <v>0</v>
      </c>
    </row>
    <row r="59" spans="1:23" x14ac:dyDescent="0.35">
      <c r="A59">
        <v>22100009000107</v>
      </c>
      <c r="B59" t="s">
        <v>326</v>
      </c>
      <c r="C59">
        <v>8</v>
      </c>
      <c r="D59" s="123">
        <v>42073</v>
      </c>
      <c r="E59" t="s">
        <v>1523</v>
      </c>
      <c r="F59" t="s">
        <v>1522</v>
      </c>
      <c r="G59">
        <v>29</v>
      </c>
      <c r="L59">
        <v>1</v>
      </c>
      <c r="M59">
        <v>1</v>
      </c>
      <c r="N59">
        <v>1</v>
      </c>
      <c r="O59">
        <v>1</v>
      </c>
      <c r="P59">
        <v>1</v>
      </c>
      <c r="Q59">
        <v>1</v>
      </c>
      <c r="R59">
        <v>1</v>
      </c>
      <c r="S59">
        <v>1</v>
      </c>
      <c r="T59">
        <v>1</v>
      </c>
      <c r="U59">
        <v>1</v>
      </c>
      <c r="V59">
        <v>1</v>
      </c>
      <c r="W59">
        <v>0</v>
      </c>
    </row>
    <row r="60" spans="1:23" x14ac:dyDescent="0.35">
      <c r="A60">
        <v>25213405000139</v>
      </c>
      <c r="B60" t="s">
        <v>329</v>
      </c>
      <c r="C60">
        <v>8</v>
      </c>
      <c r="D60" s="123">
        <v>42619</v>
      </c>
      <c r="E60" t="s">
        <v>1524</v>
      </c>
      <c r="F60" t="s">
        <v>1522</v>
      </c>
      <c r="G60">
        <v>29</v>
      </c>
      <c r="L60">
        <v>1</v>
      </c>
      <c r="M60">
        <v>1</v>
      </c>
      <c r="N60">
        <v>1</v>
      </c>
      <c r="O60">
        <v>1</v>
      </c>
      <c r="P60">
        <v>1</v>
      </c>
      <c r="Q60">
        <v>1</v>
      </c>
      <c r="R60">
        <v>1</v>
      </c>
      <c r="S60">
        <v>1</v>
      </c>
      <c r="T60">
        <v>1</v>
      </c>
      <c r="U60">
        <v>1</v>
      </c>
      <c r="V60">
        <v>1</v>
      </c>
      <c r="W60">
        <v>0</v>
      </c>
    </row>
    <row r="61" spans="1:23" x14ac:dyDescent="0.35">
      <c r="A61">
        <v>9141893000160</v>
      </c>
      <c r="B61" t="s">
        <v>330</v>
      </c>
      <c r="C61">
        <v>8</v>
      </c>
      <c r="D61" s="123">
        <v>39416</v>
      </c>
      <c r="E61" t="s">
        <v>1525</v>
      </c>
      <c r="F61" t="s">
        <v>1520</v>
      </c>
      <c r="G61">
        <v>33</v>
      </c>
      <c r="H61">
        <v>34</v>
      </c>
      <c r="I61">
        <v>35</v>
      </c>
      <c r="J61">
        <v>36</v>
      </c>
      <c r="L61">
        <v>1</v>
      </c>
      <c r="M61">
        <v>1</v>
      </c>
      <c r="N61">
        <v>1</v>
      </c>
      <c r="O61">
        <v>1</v>
      </c>
      <c r="P61">
        <v>0</v>
      </c>
      <c r="Q61">
        <v>1</v>
      </c>
      <c r="R61">
        <v>1</v>
      </c>
      <c r="S61">
        <v>1</v>
      </c>
      <c r="T61">
        <v>1</v>
      </c>
      <c r="U61">
        <v>1</v>
      </c>
      <c r="V61">
        <v>1</v>
      </c>
      <c r="W61">
        <v>0</v>
      </c>
    </row>
    <row r="62" spans="1:23" x14ac:dyDescent="0.35">
      <c r="A62">
        <v>10320188000109</v>
      </c>
      <c r="B62" t="s">
        <v>346</v>
      </c>
      <c r="C62">
        <v>8</v>
      </c>
      <c r="D62" s="123">
        <v>39780</v>
      </c>
      <c r="E62" t="s">
        <v>1526</v>
      </c>
      <c r="F62" t="s">
        <v>1527</v>
      </c>
      <c r="G62">
        <v>399</v>
      </c>
      <c r="L62">
        <v>0</v>
      </c>
      <c r="M62">
        <v>0</v>
      </c>
      <c r="N62">
        <v>0</v>
      </c>
      <c r="O62">
        <v>1</v>
      </c>
      <c r="P62">
        <v>0</v>
      </c>
      <c r="Q62">
        <v>0</v>
      </c>
      <c r="R62">
        <v>0</v>
      </c>
      <c r="S62">
        <v>0</v>
      </c>
      <c r="T62">
        <v>0</v>
      </c>
      <c r="U62">
        <v>0</v>
      </c>
      <c r="V62">
        <v>0</v>
      </c>
      <c r="W62">
        <v>0</v>
      </c>
    </row>
    <row r="63" spans="1:23" x14ac:dyDescent="0.35">
      <c r="A63">
        <v>32847001000162</v>
      </c>
      <c r="B63" t="s">
        <v>821</v>
      </c>
      <c r="C63">
        <v>8</v>
      </c>
      <c r="D63" s="123">
        <v>43774</v>
      </c>
      <c r="E63" t="s">
        <v>1528</v>
      </c>
      <c r="F63" t="s">
        <v>1522</v>
      </c>
      <c r="G63">
        <v>29</v>
      </c>
      <c r="L63">
        <v>0</v>
      </c>
      <c r="M63">
        <v>0</v>
      </c>
      <c r="N63">
        <v>0</v>
      </c>
      <c r="O63">
        <v>0</v>
      </c>
      <c r="P63">
        <v>0</v>
      </c>
      <c r="Q63">
        <v>0</v>
      </c>
      <c r="R63">
        <v>1</v>
      </c>
      <c r="S63">
        <v>0</v>
      </c>
      <c r="T63">
        <v>0</v>
      </c>
      <c r="U63">
        <v>0</v>
      </c>
      <c r="V63">
        <v>0</v>
      </c>
      <c r="W63">
        <v>0</v>
      </c>
    </row>
    <row r="64" spans="1:23" x14ac:dyDescent="0.35">
      <c r="A64">
        <v>34187244000147</v>
      </c>
      <c r="B64" t="s">
        <v>332</v>
      </c>
      <c r="C64">
        <v>8</v>
      </c>
      <c r="D64" s="123">
        <v>43739</v>
      </c>
      <c r="E64" t="s">
        <v>1529</v>
      </c>
      <c r="F64" t="s">
        <v>1522</v>
      </c>
      <c r="G64">
        <v>29</v>
      </c>
      <c r="L64">
        <v>0</v>
      </c>
      <c r="M64">
        <v>0</v>
      </c>
      <c r="N64">
        <v>0</v>
      </c>
      <c r="O64">
        <v>0</v>
      </c>
      <c r="P64">
        <v>0</v>
      </c>
      <c r="Q64">
        <v>0</v>
      </c>
      <c r="R64">
        <v>1</v>
      </c>
      <c r="S64">
        <v>0</v>
      </c>
      <c r="T64">
        <v>0</v>
      </c>
      <c r="U64">
        <v>0</v>
      </c>
      <c r="V64">
        <v>0</v>
      </c>
      <c r="W64">
        <v>0</v>
      </c>
    </row>
    <row r="65" spans="1:23" x14ac:dyDescent="0.35">
      <c r="A65">
        <v>29562424000121</v>
      </c>
      <c r="B65" t="s">
        <v>820</v>
      </c>
      <c r="C65">
        <v>8</v>
      </c>
      <c r="D65" s="123">
        <v>43202</v>
      </c>
      <c r="E65" t="s">
        <v>1530</v>
      </c>
      <c r="F65" t="s">
        <v>1522</v>
      </c>
      <c r="G65">
        <v>29</v>
      </c>
      <c r="L65">
        <v>0</v>
      </c>
      <c r="M65">
        <v>0</v>
      </c>
      <c r="N65">
        <v>0</v>
      </c>
      <c r="O65">
        <v>0</v>
      </c>
      <c r="P65">
        <v>0</v>
      </c>
      <c r="Q65">
        <v>0</v>
      </c>
      <c r="R65">
        <v>1</v>
      </c>
      <c r="S65">
        <v>0</v>
      </c>
      <c r="T65">
        <v>0</v>
      </c>
      <c r="U65">
        <v>0</v>
      </c>
      <c r="V65">
        <v>0</v>
      </c>
      <c r="W65">
        <v>0</v>
      </c>
    </row>
    <row r="66" spans="1:23" x14ac:dyDescent="0.35">
      <c r="A66">
        <v>23556185000110</v>
      </c>
      <c r="B66" t="s">
        <v>333</v>
      </c>
      <c r="C66">
        <v>8</v>
      </c>
      <c r="D66" s="123">
        <v>42349</v>
      </c>
      <c r="E66" t="s">
        <v>1531</v>
      </c>
      <c r="F66" t="s">
        <v>1522</v>
      </c>
      <c r="G66">
        <v>28</v>
      </c>
      <c r="L66">
        <v>0</v>
      </c>
      <c r="M66">
        <v>0</v>
      </c>
      <c r="N66">
        <v>0</v>
      </c>
      <c r="O66">
        <v>0</v>
      </c>
      <c r="P66">
        <v>0</v>
      </c>
      <c r="Q66">
        <v>0</v>
      </c>
      <c r="R66">
        <v>1</v>
      </c>
      <c r="S66">
        <v>0</v>
      </c>
      <c r="T66">
        <v>0</v>
      </c>
      <c r="U66">
        <v>0</v>
      </c>
      <c r="V66">
        <v>0</v>
      </c>
      <c r="W66">
        <v>0</v>
      </c>
    </row>
    <row r="67" spans="1:23" ht="43.5" x14ac:dyDescent="0.35">
      <c r="A67">
        <v>27077299000139</v>
      </c>
      <c r="B67" t="s">
        <v>1532</v>
      </c>
      <c r="C67">
        <v>8</v>
      </c>
      <c r="D67" s="123">
        <v>43028</v>
      </c>
      <c r="E67" t="s">
        <v>1533</v>
      </c>
      <c r="F67" s="199" t="s">
        <v>1534</v>
      </c>
      <c r="G67">
        <v>28</v>
      </c>
      <c r="H67">
        <v>30</v>
      </c>
      <c r="I67">
        <v>31</v>
      </c>
      <c r="J67">
        <v>32</v>
      </c>
      <c r="L67">
        <v>1</v>
      </c>
      <c r="M67">
        <v>1</v>
      </c>
      <c r="N67">
        <v>1</v>
      </c>
      <c r="O67">
        <v>1</v>
      </c>
      <c r="P67">
        <v>1</v>
      </c>
      <c r="Q67">
        <v>1</v>
      </c>
      <c r="R67">
        <v>1</v>
      </c>
      <c r="S67">
        <v>1</v>
      </c>
      <c r="T67">
        <v>1</v>
      </c>
      <c r="U67">
        <v>1</v>
      </c>
      <c r="V67">
        <v>1</v>
      </c>
      <c r="W67">
        <v>0</v>
      </c>
    </row>
    <row r="68" spans="1:23" x14ac:dyDescent="0.35">
      <c r="A68">
        <v>4455632000109</v>
      </c>
      <c r="B68" t="s">
        <v>334</v>
      </c>
      <c r="C68">
        <v>8</v>
      </c>
      <c r="D68" s="123">
        <v>37074</v>
      </c>
      <c r="E68" t="s">
        <v>1535</v>
      </c>
      <c r="F68" t="s">
        <v>1518</v>
      </c>
      <c r="G68">
        <v>28</v>
      </c>
      <c r="H68">
        <v>30</v>
      </c>
      <c r="I68">
        <v>31</v>
      </c>
      <c r="J68">
        <v>32</v>
      </c>
      <c r="L68">
        <v>1</v>
      </c>
      <c r="M68">
        <v>1</v>
      </c>
      <c r="N68">
        <v>1</v>
      </c>
      <c r="O68">
        <v>1</v>
      </c>
      <c r="P68">
        <v>1</v>
      </c>
      <c r="Q68">
        <v>1</v>
      </c>
      <c r="R68">
        <v>1</v>
      </c>
      <c r="S68">
        <v>1</v>
      </c>
      <c r="T68">
        <v>1</v>
      </c>
      <c r="U68">
        <v>1</v>
      </c>
      <c r="V68">
        <v>1</v>
      </c>
      <c r="W68">
        <v>0</v>
      </c>
    </row>
    <row r="69" spans="1:23" x14ac:dyDescent="0.35">
      <c r="A69">
        <v>26323079000185</v>
      </c>
      <c r="B69" t="s">
        <v>335</v>
      </c>
      <c r="C69">
        <v>8</v>
      </c>
      <c r="D69" s="123">
        <v>42790</v>
      </c>
      <c r="E69" t="s">
        <v>1536</v>
      </c>
      <c r="F69" t="s">
        <v>1518</v>
      </c>
      <c r="G69">
        <v>28</v>
      </c>
      <c r="H69">
        <v>30</v>
      </c>
      <c r="I69">
        <v>31</v>
      </c>
      <c r="J69">
        <v>32</v>
      </c>
      <c r="L69">
        <v>1</v>
      </c>
      <c r="M69">
        <v>1</v>
      </c>
      <c r="N69">
        <v>1</v>
      </c>
      <c r="O69">
        <v>1</v>
      </c>
      <c r="P69">
        <v>1</v>
      </c>
      <c r="Q69">
        <v>1</v>
      </c>
      <c r="R69">
        <v>1</v>
      </c>
      <c r="S69">
        <v>1</v>
      </c>
      <c r="T69">
        <v>1</v>
      </c>
      <c r="U69">
        <v>1</v>
      </c>
      <c r="V69">
        <v>1</v>
      </c>
      <c r="W69">
        <v>0</v>
      </c>
    </row>
    <row r="70" spans="1:23" ht="29" x14ac:dyDescent="0.35">
      <c r="A70">
        <v>11392165000172</v>
      </c>
      <c r="B70" t="s">
        <v>336</v>
      </c>
      <c r="C70">
        <v>8</v>
      </c>
      <c r="D70" s="123">
        <v>40177</v>
      </c>
      <c r="E70" t="s">
        <v>1537</v>
      </c>
      <c r="F70" s="199" t="s">
        <v>1516</v>
      </c>
      <c r="G70">
        <v>33</v>
      </c>
      <c r="H70">
        <v>34</v>
      </c>
      <c r="I70">
        <v>35</v>
      </c>
      <c r="J70">
        <v>36</v>
      </c>
      <c r="L70">
        <v>0</v>
      </c>
      <c r="M70">
        <v>0</v>
      </c>
      <c r="N70">
        <v>0</v>
      </c>
      <c r="O70">
        <v>1</v>
      </c>
      <c r="P70">
        <v>0</v>
      </c>
      <c r="Q70">
        <v>0</v>
      </c>
      <c r="R70">
        <v>0</v>
      </c>
      <c r="S70">
        <v>0</v>
      </c>
      <c r="T70">
        <v>0</v>
      </c>
      <c r="U70">
        <v>0</v>
      </c>
      <c r="V70">
        <v>0</v>
      </c>
      <c r="W70">
        <v>0</v>
      </c>
    </row>
    <row r="71" spans="1:23" x14ac:dyDescent="0.35">
      <c r="A71">
        <v>36352498000107</v>
      </c>
      <c r="B71" t="s">
        <v>339</v>
      </c>
      <c r="C71">
        <v>8</v>
      </c>
      <c r="D71" s="123">
        <v>43997</v>
      </c>
      <c r="E71" t="s">
        <v>1538</v>
      </c>
      <c r="F71" t="s">
        <v>1522</v>
      </c>
      <c r="G71">
        <v>29</v>
      </c>
      <c r="L71">
        <v>1</v>
      </c>
      <c r="M71">
        <v>1</v>
      </c>
      <c r="N71">
        <v>1</v>
      </c>
      <c r="O71">
        <v>1</v>
      </c>
      <c r="P71">
        <v>1</v>
      </c>
      <c r="Q71">
        <v>1</v>
      </c>
      <c r="R71">
        <v>1</v>
      </c>
      <c r="S71">
        <v>1</v>
      </c>
      <c r="T71">
        <v>1</v>
      </c>
      <c r="U71">
        <v>1</v>
      </c>
      <c r="V71">
        <v>1</v>
      </c>
      <c r="W71">
        <v>0</v>
      </c>
    </row>
    <row r="72" spans="1:23" x14ac:dyDescent="0.35">
      <c r="A72">
        <v>22681798000117</v>
      </c>
      <c r="B72" t="s">
        <v>341</v>
      </c>
      <c r="C72">
        <v>8</v>
      </c>
      <c r="D72" s="123">
        <v>42219</v>
      </c>
      <c r="E72" t="s">
        <v>1539</v>
      </c>
      <c r="F72" t="s">
        <v>1527</v>
      </c>
      <c r="G72">
        <v>399</v>
      </c>
      <c r="L72">
        <v>0</v>
      </c>
      <c r="M72">
        <v>0</v>
      </c>
      <c r="N72">
        <v>0</v>
      </c>
      <c r="O72">
        <v>1</v>
      </c>
      <c r="P72">
        <v>0</v>
      </c>
      <c r="Q72">
        <v>0</v>
      </c>
      <c r="R72">
        <v>0</v>
      </c>
      <c r="S72">
        <v>0</v>
      </c>
      <c r="T72">
        <v>0</v>
      </c>
      <c r="U72">
        <v>0</v>
      </c>
      <c r="V72">
        <v>0</v>
      </c>
      <c r="W72">
        <v>0</v>
      </c>
    </row>
    <row r="73" spans="1:23" ht="29" x14ac:dyDescent="0.35">
      <c r="A73">
        <v>13974750000106</v>
      </c>
      <c r="B73" t="s">
        <v>340</v>
      </c>
      <c r="C73">
        <v>8</v>
      </c>
      <c r="D73" s="123">
        <v>40834</v>
      </c>
      <c r="E73" t="s">
        <v>1540</v>
      </c>
      <c r="F73" s="199" t="s">
        <v>1516</v>
      </c>
      <c r="G73">
        <v>33</v>
      </c>
      <c r="H73">
        <v>34</v>
      </c>
      <c r="I73">
        <v>35</v>
      </c>
      <c r="J73">
        <v>36</v>
      </c>
      <c r="L73">
        <v>0</v>
      </c>
      <c r="M73">
        <v>0</v>
      </c>
      <c r="N73">
        <v>0</v>
      </c>
      <c r="O73">
        <v>1</v>
      </c>
      <c r="P73">
        <v>0</v>
      </c>
      <c r="Q73">
        <v>0</v>
      </c>
      <c r="R73">
        <v>0</v>
      </c>
      <c r="S73">
        <v>0</v>
      </c>
      <c r="T73">
        <v>0</v>
      </c>
      <c r="U73">
        <v>0</v>
      </c>
      <c r="V73">
        <v>0</v>
      </c>
      <c r="W73">
        <v>0</v>
      </c>
    </row>
    <row r="74" spans="1:23" x14ac:dyDescent="0.35">
      <c r="A74">
        <v>14812722000155</v>
      </c>
      <c r="B74" t="s">
        <v>343</v>
      </c>
      <c r="C74">
        <v>8</v>
      </c>
      <c r="D74" s="123">
        <v>40931</v>
      </c>
      <c r="E74" t="s">
        <v>1541</v>
      </c>
      <c r="F74" t="s">
        <v>1520</v>
      </c>
      <c r="G74">
        <v>33</v>
      </c>
      <c r="H74">
        <v>34</v>
      </c>
      <c r="I74">
        <v>35</v>
      </c>
      <c r="J74">
        <v>36</v>
      </c>
      <c r="L74">
        <v>1</v>
      </c>
      <c r="M74">
        <v>1</v>
      </c>
      <c r="N74">
        <v>1</v>
      </c>
      <c r="O74">
        <v>1</v>
      </c>
      <c r="P74">
        <v>1</v>
      </c>
      <c r="Q74">
        <v>1</v>
      </c>
      <c r="R74">
        <v>1</v>
      </c>
      <c r="S74">
        <v>1</v>
      </c>
      <c r="T74">
        <v>1</v>
      </c>
      <c r="U74">
        <v>1</v>
      </c>
      <c r="V74">
        <v>1</v>
      </c>
      <c r="W74">
        <v>0</v>
      </c>
    </row>
    <row r="75" spans="1:23" x14ac:dyDescent="0.35">
      <c r="A75">
        <v>19782311000188</v>
      </c>
      <c r="B75" t="s">
        <v>344</v>
      </c>
      <c r="C75">
        <v>8</v>
      </c>
      <c r="D75" s="123">
        <v>41757</v>
      </c>
      <c r="E75" t="s">
        <v>1542</v>
      </c>
      <c r="F75" t="s">
        <v>1522</v>
      </c>
      <c r="G75">
        <v>29</v>
      </c>
      <c r="L75">
        <v>1</v>
      </c>
      <c r="M75">
        <v>1</v>
      </c>
      <c r="N75">
        <v>1</v>
      </c>
      <c r="O75">
        <v>1</v>
      </c>
      <c r="P75">
        <v>1</v>
      </c>
      <c r="Q75">
        <v>1</v>
      </c>
      <c r="R75">
        <v>1</v>
      </c>
      <c r="S75">
        <v>1</v>
      </c>
      <c r="T75">
        <v>1</v>
      </c>
      <c r="U75">
        <v>1</v>
      </c>
      <c r="V75">
        <v>1</v>
      </c>
      <c r="W75">
        <v>0</v>
      </c>
    </row>
    <row r="76" spans="1:23" x14ac:dyDescent="0.35">
      <c r="A76">
        <v>16599968000116</v>
      </c>
      <c r="B76" t="s">
        <v>345</v>
      </c>
      <c r="C76">
        <v>8</v>
      </c>
      <c r="D76" s="123">
        <v>41172</v>
      </c>
      <c r="E76" t="s">
        <v>1543</v>
      </c>
      <c r="F76" t="s">
        <v>1544</v>
      </c>
      <c r="G76">
        <v>28</v>
      </c>
      <c r="L76">
        <v>1</v>
      </c>
      <c r="M76">
        <v>0</v>
      </c>
      <c r="N76">
        <v>0</v>
      </c>
      <c r="O76">
        <v>0</v>
      </c>
      <c r="P76">
        <v>0</v>
      </c>
      <c r="Q76">
        <v>0</v>
      </c>
      <c r="R76">
        <v>0</v>
      </c>
      <c r="S76">
        <v>0</v>
      </c>
      <c r="T76">
        <v>0</v>
      </c>
      <c r="U76">
        <v>0</v>
      </c>
      <c r="V76">
        <v>0</v>
      </c>
      <c r="W76">
        <v>0</v>
      </c>
    </row>
    <row r="77" spans="1:23" x14ac:dyDescent="0.35">
      <c r="A77">
        <v>32862354000131</v>
      </c>
      <c r="B77" t="s">
        <v>372</v>
      </c>
      <c r="C77">
        <v>9</v>
      </c>
      <c r="D77" s="123">
        <v>43628</v>
      </c>
      <c r="E77" t="s">
        <v>1545</v>
      </c>
      <c r="F77" t="s">
        <v>1546</v>
      </c>
      <c r="G77">
        <v>37</v>
      </c>
      <c r="H77">
        <v>38</v>
      </c>
      <c r="L77">
        <v>1</v>
      </c>
      <c r="M77">
        <v>1</v>
      </c>
      <c r="N77">
        <v>1</v>
      </c>
      <c r="O77">
        <v>1</v>
      </c>
      <c r="P77">
        <v>0</v>
      </c>
      <c r="Q77">
        <v>0</v>
      </c>
      <c r="R77">
        <v>0</v>
      </c>
      <c r="S77">
        <v>0</v>
      </c>
      <c r="T77">
        <v>1</v>
      </c>
      <c r="U77">
        <v>0</v>
      </c>
      <c r="V77">
        <v>0</v>
      </c>
      <c r="W77">
        <v>0</v>
      </c>
    </row>
    <row r="78" spans="1:23" x14ac:dyDescent="0.35">
      <c r="A78">
        <v>23732231000195</v>
      </c>
      <c r="B78" t="s">
        <v>374</v>
      </c>
      <c r="C78">
        <v>9</v>
      </c>
      <c r="D78" s="123">
        <v>42368</v>
      </c>
      <c r="E78" t="s">
        <v>1547</v>
      </c>
      <c r="F78" t="s">
        <v>1548</v>
      </c>
      <c r="G78">
        <v>37</v>
      </c>
      <c r="L78">
        <v>0</v>
      </c>
      <c r="M78">
        <v>0</v>
      </c>
      <c r="N78">
        <v>0</v>
      </c>
      <c r="O78">
        <v>1</v>
      </c>
      <c r="P78">
        <v>0</v>
      </c>
      <c r="Q78">
        <v>0</v>
      </c>
      <c r="R78">
        <v>0</v>
      </c>
      <c r="S78">
        <v>0</v>
      </c>
      <c r="T78">
        <v>0</v>
      </c>
      <c r="U78">
        <v>0</v>
      </c>
      <c r="V78">
        <v>0</v>
      </c>
      <c r="W78">
        <v>0</v>
      </c>
    </row>
    <row r="79" spans="1:23" x14ac:dyDescent="0.35">
      <c r="A79">
        <v>35844932000103</v>
      </c>
      <c r="B79" t="s">
        <v>375</v>
      </c>
      <c r="C79">
        <v>9</v>
      </c>
      <c r="D79" s="123">
        <v>43908</v>
      </c>
      <c r="E79" t="s">
        <v>1549</v>
      </c>
      <c r="F79" t="s">
        <v>1548</v>
      </c>
      <c r="G79">
        <v>37</v>
      </c>
      <c r="L79">
        <v>0</v>
      </c>
      <c r="M79">
        <v>0</v>
      </c>
      <c r="N79">
        <v>0</v>
      </c>
      <c r="O79">
        <v>1</v>
      </c>
      <c r="P79">
        <v>0</v>
      </c>
      <c r="Q79">
        <v>0</v>
      </c>
      <c r="R79">
        <v>0</v>
      </c>
      <c r="S79">
        <v>0</v>
      </c>
      <c r="T79">
        <v>0</v>
      </c>
      <c r="U79">
        <v>0</v>
      </c>
      <c r="V79">
        <v>0</v>
      </c>
      <c r="W79">
        <v>0</v>
      </c>
    </row>
    <row r="80" spans="1:23" x14ac:dyDescent="0.35">
      <c r="A80">
        <v>28747733000103</v>
      </c>
      <c r="B80" t="s">
        <v>376</v>
      </c>
      <c r="C80">
        <v>9</v>
      </c>
      <c r="D80" s="123">
        <v>43095</v>
      </c>
      <c r="E80" t="s">
        <v>1550</v>
      </c>
      <c r="F80" t="s">
        <v>1546</v>
      </c>
      <c r="G80">
        <v>37</v>
      </c>
      <c r="H80">
        <v>38</v>
      </c>
      <c r="L80">
        <v>1</v>
      </c>
      <c r="M80">
        <v>1</v>
      </c>
      <c r="N80">
        <v>1</v>
      </c>
      <c r="O80">
        <v>1</v>
      </c>
      <c r="P80">
        <v>0</v>
      </c>
      <c r="Q80">
        <v>0</v>
      </c>
      <c r="R80">
        <v>0</v>
      </c>
      <c r="S80">
        <v>0</v>
      </c>
      <c r="T80">
        <v>1</v>
      </c>
      <c r="U80">
        <v>0</v>
      </c>
      <c r="V80">
        <v>0</v>
      </c>
      <c r="W80">
        <v>0</v>
      </c>
    </row>
    <row r="81" spans="1:23" x14ac:dyDescent="0.35">
      <c r="A81">
        <v>17087932000116</v>
      </c>
      <c r="B81" t="s">
        <v>1551</v>
      </c>
      <c r="C81">
        <v>9</v>
      </c>
      <c r="D81" s="123">
        <v>41271</v>
      </c>
      <c r="E81" t="s">
        <v>1552</v>
      </c>
      <c r="F81" t="s">
        <v>1546</v>
      </c>
      <c r="G81">
        <v>37</v>
      </c>
      <c r="H81">
        <v>38</v>
      </c>
      <c r="L81">
        <v>1</v>
      </c>
      <c r="M81">
        <v>1</v>
      </c>
      <c r="N81">
        <v>1</v>
      </c>
      <c r="O81">
        <v>1</v>
      </c>
      <c r="P81">
        <v>0</v>
      </c>
      <c r="Q81">
        <v>0</v>
      </c>
      <c r="R81">
        <v>0</v>
      </c>
      <c r="S81">
        <v>0</v>
      </c>
      <c r="T81">
        <v>1</v>
      </c>
      <c r="U81">
        <v>0</v>
      </c>
      <c r="V81">
        <v>0</v>
      </c>
      <c r="W81">
        <v>0</v>
      </c>
    </row>
    <row r="82" spans="1:23" x14ac:dyDescent="0.35">
      <c r="A82">
        <v>9635172000106</v>
      </c>
      <c r="B82" t="s">
        <v>377</v>
      </c>
      <c r="C82">
        <v>9</v>
      </c>
      <c r="D82" s="123">
        <v>40385</v>
      </c>
      <c r="E82" t="s">
        <v>1553</v>
      </c>
      <c r="F82" t="s">
        <v>1548</v>
      </c>
      <c r="G82">
        <v>37</v>
      </c>
      <c r="L82">
        <v>0</v>
      </c>
      <c r="M82">
        <v>0</v>
      </c>
      <c r="N82">
        <v>0</v>
      </c>
      <c r="O82">
        <v>1</v>
      </c>
      <c r="P82">
        <v>0</v>
      </c>
      <c r="Q82">
        <v>0</v>
      </c>
      <c r="R82">
        <v>0</v>
      </c>
      <c r="S82">
        <v>0</v>
      </c>
      <c r="T82">
        <v>0</v>
      </c>
      <c r="U82">
        <v>0</v>
      </c>
      <c r="V82">
        <v>0</v>
      </c>
      <c r="W82">
        <v>0</v>
      </c>
    </row>
    <row r="83" spans="1:23" x14ac:dyDescent="0.35">
      <c r="A83">
        <v>32319396000120</v>
      </c>
      <c r="B83" t="s">
        <v>379</v>
      </c>
      <c r="C83">
        <v>10</v>
      </c>
      <c r="D83" s="123">
        <v>43657</v>
      </c>
      <c r="E83" t="s">
        <v>1554</v>
      </c>
      <c r="F83" t="s">
        <v>1555</v>
      </c>
      <c r="G83">
        <v>39</v>
      </c>
      <c r="H83">
        <v>40</v>
      </c>
      <c r="I83">
        <v>41</v>
      </c>
      <c r="L83">
        <v>1</v>
      </c>
      <c r="M83">
        <v>1</v>
      </c>
      <c r="N83">
        <v>1</v>
      </c>
      <c r="O83">
        <v>1</v>
      </c>
      <c r="P83">
        <v>1</v>
      </c>
      <c r="Q83">
        <v>0</v>
      </c>
      <c r="R83">
        <v>0</v>
      </c>
      <c r="S83">
        <v>0</v>
      </c>
      <c r="T83">
        <v>0</v>
      </c>
      <c r="U83">
        <v>0</v>
      </c>
      <c r="V83">
        <v>0</v>
      </c>
      <c r="W83">
        <v>0</v>
      </c>
    </row>
    <row r="84" spans="1:23" x14ac:dyDescent="0.35">
      <c r="A84">
        <v>12239939000192</v>
      </c>
      <c r="B84" t="s">
        <v>360</v>
      </c>
      <c r="C84">
        <v>109</v>
      </c>
      <c r="D84" s="123">
        <v>40808</v>
      </c>
      <c r="E84" t="s">
        <v>1556</v>
      </c>
      <c r="F84" t="s">
        <v>1557</v>
      </c>
      <c r="G84">
        <v>425</v>
      </c>
      <c r="L84">
        <v>0</v>
      </c>
      <c r="M84">
        <v>0</v>
      </c>
      <c r="N84">
        <v>0</v>
      </c>
      <c r="O84">
        <v>1</v>
      </c>
      <c r="P84">
        <v>0</v>
      </c>
      <c r="Q84">
        <v>0</v>
      </c>
      <c r="R84">
        <v>0</v>
      </c>
      <c r="S84">
        <v>0</v>
      </c>
      <c r="T84">
        <v>0</v>
      </c>
      <c r="U84">
        <v>0</v>
      </c>
      <c r="V84">
        <v>0</v>
      </c>
      <c r="W84">
        <v>0</v>
      </c>
    </row>
    <row r="85" spans="1:23" x14ac:dyDescent="0.35">
      <c r="A85">
        <v>25108905000100</v>
      </c>
      <c r="B85" t="s">
        <v>1558</v>
      </c>
      <c r="C85">
        <v>109</v>
      </c>
      <c r="D85" s="123">
        <v>42733</v>
      </c>
      <c r="E85" t="s">
        <v>1559</v>
      </c>
      <c r="F85" t="s">
        <v>1560</v>
      </c>
      <c r="G85">
        <v>428</v>
      </c>
      <c r="H85">
        <v>429</v>
      </c>
      <c r="L85">
        <v>0</v>
      </c>
      <c r="M85">
        <v>0</v>
      </c>
      <c r="N85">
        <v>0</v>
      </c>
      <c r="O85">
        <v>0</v>
      </c>
      <c r="P85">
        <v>0</v>
      </c>
      <c r="Q85">
        <v>0</v>
      </c>
      <c r="R85">
        <v>1</v>
      </c>
      <c r="S85">
        <v>0</v>
      </c>
      <c r="T85">
        <v>1</v>
      </c>
      <c r="U85">
        <v>0</v>
      </c>
      <c r="V85">
        <v>0</v>
      </c>
      <c r="W85">
        <v>0</v>
      </c>
    </row>
    <row r="86" spans="1:23" x14ac:dyDescent="0.35">
      <c r="A86">
        <v>38443033000189</v>
      </c>
      <c r="B86" t="s">
        <v>1558</v>
      </c>
      <c r="C86">
        <v>109</v>
      </c>
      <c r="D86" s="123">
        <v>44244</v>
      </c>
      <c r="E86" t="s">
        <v>1561</v>
      </c>
      <c r="F86" t="s">
        <v>1560</v>
      </c>
      <c r="G86">
        <v>428</v>
      </c>
      <c r="H86">
        <v>429</v>
      </c>
      <c r="L86">
        <v>0</v>
      </c>
      <c r="M86">
        <v>0</v>
      </c>
      <c r="N86">
        <v>0</v>
      </c>
      <c r="O86">
        <v>0</v>
      </c>
      <c r="P86">
        <v>0</v>
      </c>
      <c r="Q86">
        <v>0</v>
      </c>
      <c r="R86">
        <v>1</v>
      </c>
      <c r="S86">
        <v>0</v>
      </c>
      <c r="T86">
        <v>1</v>
      </c>
      <c r="U86">
        <v>0</v>
      </c>
      <c r="V86">
        <v>0</v>
      </c>
      <c r="W86">
        <v>0</v>
      </c>
    </row>
    <row r="87" spans="1:23" x14ac:dyDescent="0.35">
      <c r="A87">
        <v>5104498000156</v>
      </c>
      <c r="B87" t="s">
        <v>361</v>
      </c>
      <c r="C87">
        <v>109</v>
      </c>
      <c r="D87" s="123">
        <v>37536</v>
      </c>
      <c r="E87" t="s">
        <v>1562</v>
      </c>
      <c r="F87" t="s">
        <v>1563</v>
      </c>
      <c r="G87">
        <v>432</v>
      </c>
      <c r="H87">
        <v>428</v>
      </c>
      <c r="I87">
        <v>430</v>
      </c>
      <c r="J87">
        <v>431</v>
      </c>
      <c r="K87">
        <v>429</v>
      </c>
      <c r="L87">
        <v>1</v>
      </c>
      <c r="M87">
        <v>0</v>
      </c>
      <c r="N87">
        <v>0</v>
      </c>
      <c r="O87">
        <v>0</v>
      </c>
      <c r="P87">
        <v>0</v>
      </c>
      <c r="Q87">
        <v>0</v>
      </c>
      <c r="R87">
        <v>0</v>
      </c>
      <c r="S87">
        <v>0</v>
      </c>
      <c r="T87">
        <v>1</v>
      </c>
      <c r="U87">
        <v>0</v>
      </c>
      <c r="V87">
        <v>0</v>
      </c>
      <c r="W87">
        <v>0</v>
      </c>
    </row>
    <row r="88" spans="1:23" x14ac:dyDescent="0.35">
      <c r="A88">
        <v>2539921000152</v>
      </c>
      <c r="B88" t="s">
        <v>363</v>
      </c>
      <c r="C88">
        <v>109</v>
      </c>
      <c r="D88" s="123">
        <v>35971</v>
      </c>
      <c r="E88" t="s">
        <v>1564</v>
      </c>
      <c r="F88" t="s">
        <v>1563</v>
      </c>
      <c r="G88">
        <v>432</v>
      </c>
      <c r="H88">
        <v>428</v>
      </c>
      <c r="I88">
        <v>430</v>
      </c>
      <c r="J88">
        <v>431</v>
      </c>
      <c r="K88">
        <v>429</v>
      </c>
      <c r="L88">
        <v>1</v>
      </c>
      <c r="M88">
        <v>0</v>
      </c>
      <c r="N88">
        <v>0</v>
      </c>
      <c r="O88">
        <v>0</v>
      </c>
      <c r="P88">
        <v>0</v>
      </c>
      <c r="Q88">
        <v>0</v>
      </c>
      <c r="R88">
        <v>0</v>
      </c>
      <c r="S88">
        <v>0</v>
      </c>
      <c r="T88">
        <v>1</v>
      </c>
      <c r="U88">
        <v>0</v>
      </c>
      <c r="V88">
        <v>0</v>
      </c>
      <c r="W88">
        <v>0</v>
      </c>
    </row>
    <row r="89" spans="1:23" x14ac:dyDescent="0.35">
      <c r="A89">
        <v>21185984000100</v>
      </c>
      <c r="B89" t="s">
        <v>364</v>
      </c>
      <c r="C89">
        <v>109</v>
      </c>
      <c r="D89" s="123">
        <v>42003</v>
      </c>
      <c r="E89" t="s">
        <v>1565</v>
      </c>
      <c r="F89" t="s">
        <v>1560</v>
      </c>
      <c r="G89">
        <v>428</v>
      </c>
      <c r="H89">
        <v>429</v>
      </c>
      <c r="L89">
        <v>0</v>
      </c>
      <c r="M89">
        <v>0</v>
      </c>
      <c r="N89">
        <v>0</v>
      </c>
      <c r="O89">
        <v>0</v>
      </c>
      <c r="P89">
        <v>0</v>
      </c>
      <c r="Q89">
        <v>0</v>
      </c>
      <c r="R89">
        <v>1</v>
      </c>
      <c r="S89">
        <v>0</v>
      </c>
      <c r="T89">
        <v>1</v>
      </c>
      <c r="U89">
        <v>0</v>
      </c>
      <c r="V89">
        <v>0</v>
      </c>
      <c r="W89">
        <v>0</v>
      </c>
    </row>
    <row r="90" spans="1:23" x14ac:dyDescent="0.35">
      <c r="A90">
        <v>11108013000103</v>
      </c>
      <c r="B90" t="s">
        <v>365</v>
      </c>
      <c r="C90">
        <v>109</v>
      </c>
      <c r="D90" s="123">
        <v>40116</v>
      </c>
      <c r="E90" t="s">
        <v>1566</v>
      </c>
      <c r="F90" t="s">
        <v>1567</v>
      </c>
      <c r="G90">
        <v>426</v>
      </c>
      <c r="L90">
        <v>0</v>
      </c>
      <c r="M90">
        <v>0</v>
      </c>
      <c r="N90">
        <v>0</v>
      </c>
      <c r="O90">
        <v>1</v>
      </c>
      <c r="P90">
        <v>0</v>
      </c>
      <c r="Q90">
        <v>0</v>
      </c>
      <c r="R90">
        <v>0</v>
      </c>
      <c r="S90">
        <v>0</v>
      </c>
      <c r="T90">
        <v>0</v>
      </c>
      <c r="U90">
        <v>0</v>
      </c>
      <c r="V90">
        <v>0</v>
      </c>
      <c r="W90">
        <v>0</v>
      </c>
    </row>
    <row r="91" spans="1:23" x14ac:dyDescent="0.35">
      <c r="A91">
        <v>27945399000130</v>
      </c>
      <c r="B91" t="s">
        <v>712</v>
      </c>
      <c r="C91">
        <v>101</v>
      </c>
      <c r="D91" s="123">
        <v>43175</v>
      </c>
      <c r="E91" t="s">
        <v>1568</v>
      </c>
      <c r="F91" t="s">
        <v>1569</v>
      </c>
      <c r="G91">
        <v>404</v>
      </c>
      <c r="H91">
        <v>403</v>
      </c>
      <c r="L91">
        <v>0</v>
      </c>
      <c r="M91">
        <v>0</v>
      </c>
      <c r="N91">
        <v>0</v>
      </c>
      <c r="O91">
        <v>1</v>
      </c>
      <c r="P91">
        <v>0</v>
      </c>
      <c r="Q91">
        <v>0</v>
      </c>
      <c r="R91">
        <v>0</v>
      </c>
      <c r="S91">
        <v>0</v>
      </c>
      <c r="T91">
        <v>0</v>
      </c>
      <c r="U91">
        <v>0</v>
      </c>
      <c r="V91">
        <v>0</v>
      </c>
      <c r="W91">
        <v>0</v>
      </c>
    </row>
    <row r="92" spans="1:23" x14ac:dyDescent="0.35">
      <c r="A92">
        <v>34054884000189</v>
      </c>
      <c r="B92" t="s">
        <v>381</v>
      </c>
      <c r="C92">
        <v>22</v>
      </c>
      <c r="D92" s="123">
        <v>43738</v>
      </c>
      <c r="E92" t="s">
        <v>1570</v>
      </c>
      <c r="F92" t="s">
        <v>3155</v>
      </c>
      <c r="G92">
        <v>83</v>
      </c>
      <c r="L92">
        <v>0</v>
      </c>
      <c r="M92">
        <v>0</v>
      </c>
      <c r="N92">
        <v>0</v>
      </c>
      <c r="O92">
        <v>1</v>
      </c>
      <c r="P92">
        <v>0</v>
      </c>
      <c r="Q92">
        <v>0</v>
      </c>
      <c r="R92">
        <v>0</v>
      </c>
      <c r="S92">
        <v>0</v>
      </c>
      <c r="T92">
        <v>0</v>
      </c>
      <c r="U92">
        <v>0</v>
      </c>
      <c r="V92">
        <v>0</v>
      </c>
      <c r="W92">
        <v>0</v>
      </c>
    </row>
    <row r="93" spans="1:23" x14ac:dyDescent="0.35">
      <c r="A93">
        <v>34109809000178</v>
      </c>
      <c r="B93" t="s">
        <v>382</v>
      </c>
      <c r="C93">
        <v>22</v>
      </c>
      <c r="D93" s="123">
        <v>43769</v>
      </c>
      <c r="E93" t="s">
        <v>1571</v>
      </c>
      <c r="F93" t="s">
        <v>3156</v>
      </c>
      <c r="G93">
        <v>80</v>
      </c>
      <c r="H93">
        <v>81</v>
      </c>
      <c r="I93">
        <v>452</v>
      </c>
      <c r="L93">
        <v>0</v>
      </c>
      <c r="M93">
        <v>0</v>
      </c>
      <c r="N93">
        <v>0</v>
      </c>
      <c r="O93">
        <v>0</v>
      </c>
      <c r="P93">
        <v>0</v>
      </c>
      <c r="Q93">
        <v>0</v>
      </c>
      <c r="R93">
        <v>1</v>
      </c>
      <c r="S93">
        <v>0</v>
      </c>
      <c r="T93">
        <v>0</v>
      </c>
      <c r="U93">
        <v>0</v>
      </c>
      <c r="V93">
        <v>0</v>
      </c>
      <c r="W93">
        <v>0</v>
      </c>
    </row>
    <row r="94" spans="1:23" x14ac:dyDescent="0.35">
      <c r="A94">
        <v>34187279000186</v>
      </c>
      <c r="B94" t="s">
        <v>866</v>
      </c>
      <c r="C94">
        <v>11</v>
      </c>
      <c r="D94" s="123">
        <v>43811</v>
      </c>
      <c r="E94" t="s">
        <v>1572</v>
      </c>
      <c r="F94" t="s">
        <v>1573</v>
      </c>
      <c r="G94">
        <v>43</v>
      </c>
      <c r="H94">
        <v>44</v>
      </c>
      <c r="I94">
        <v>45</v>
      </c>
      <c r="L94">
        <v>0</v>
      </c>
      <c r="M94">
        <v>0</v>
      </c>
      <c r="N94">
        <v>0</v>
      </c>
      <c r="O94">
        <v>1</v>
      </c>
      <c r="P94">
        <v>0</v>
      </c>
      <c r="Q94">
        <v>0</v>
      </c>
      <c r="R94">
        <v>0</v>
      </c>
      <c r="S94">
        <v>0</v>
      </c>
      <c r="T94">
        <v>0</v>
      </c>
      <c r="U94">
        <v>0</v>
      </c>
      <c r="V94">
        <v>0</v>
      </c>
      <c r="W94">
        <v>0</v>
      </c>
    </row>
    <row r="95" spans="1:23" x14ac:dyDescent="0.35">
      <c r="A95">
        <v>34430477000129</v>
      </c>
      <c r="B95" t="s">
        <v>383</v>
      </c>
      <c r="C95">
        <v>11</v>
      </c>
      <c r="D95" s="123">
        <v>43810</v>
      </c>
      <c r="E95" t="s">
        <v>1574</v>
      </c>
      <c r="F95" t="s">
        <v>1573</v>
      </c>
      <c r="G95">
        <v>43</v>
      </c>
      <c r="H95">
        <v>44</v>
      </c>
      <c r="I95">
        <v>45</v>
      </c>
      <c r="L95">
        <v>0</v>
      </c>
      <c r="M95">
        <v>0</v>
      </c>
      <c r="N95">
        <v>0</v>
      </c>
      <c r="O95">
        <v>1</v>
      </c>
      <c r="P95">
        <v>0</v>
      </c>
      <c r="Q95">
        <v>0</v>
      </c>
      <c r="R95">
        <v>0</v>
      </c>
      <c r="S95">
        <v>0</v>
      </c>
      <c r="T95">
        <v>0</v>
      </c>
      <c r="U95">
        <v>0</v>
      </c>
      <c r="V95">
        <v>0</v>
      </c>
      <c r="W95">
        <v>0</v>
      </c>
    </row>
    <row r="96" spans="1:23" x14ac:dyDescent="0.35">
      <c r="A96">
        <v>14866273000128</v>
      </c>
      <c r="B96" t="s">
        <v>1575</v>
      </c>
      <c r="C96">
        <v>11</v>
      </c>
      <c r="D96" s="123">
        <v>41148</v>
      </c>
      <c r="E96" t="s">
        <v>1574</v>
      </c>
      <c r="F96" t="s">
        <v>1573</v>
      </c>
      <c r="G96">
        <v>43</v>
      </c>
      <c r="H96">
        <v>44</v>
      </c>
      <c r="I96">
        <v>45</v>
      </c>
      <c r="L96">
        <v>0</v>
      </c>
      <c r="M96">
        <v>0</v>
      </c>
      <c r="N96">
        <v>0</v>
      </c>
      <c r="O96">
        <v>1</v>
      </c>
      <c r="P96">
        <v>0</v>
      </c>
      <c r="Q96">
        <v>0</v>
      </c>
      <c r="R96">
        <v>0</v>
      </c>
      <c r="S96">
        <v>0</v>
      </c>
      <c r="T96">
        <v>0</v>
      </c>
      <c r="U96">
        <v>0</v>
      </c>
      <c r="V96">
        <v>0</v>
      </c>
      <c r="W96">
        <v>0</v>
      </c>
    </row>
    <row r="97" spans="1:23" x14ac:dyDescent="0.35">
      <c r="A97">
        <v>32892517000129</v>
      </c>
      <c r="B97" t="s">
        <v>865</v>
      </c>
      <c r="C97">
        <v>11</v>
      </c>
      <c r="D97" s="123">
        <v>43692</v>
      </c>
      <c r="E97" t="s">
        <v>1576</v>
      </c>
      <c r="F97" t="s">
        <v>1573</v>
      </c>
      <c r="G97">
        <v>43</v>
      </c>
      <c r="H97">
        <v>44</v>
      </c>
      <c r="I97">
        <v>45</v>
      </c>
      <c r="L97">
        <v>0</v>
      </c>
      <c r="M97">
        <v>0</v>
      </c>
      <c r="N97">
        <v>0</v>
      </c>
      <c r="O97">
        <v>1</v>
      </c>
      <c r="P97">
        <v>0</v>
      </c>
      <c r="Q97">
        <v>0</v>
      </c>
      <c r="R97">
        <v>0</v>
      </c>
      <c r="S97">
        <v>0</v>
      </c>
      <c r="T97">
        <v>0</v>
      </c>
      <c r="U97">
        <v>0</v>
      </c>
      <c r="V97">
        <v>0</v>
      </c>
      <c r="W97">
        <v>0</v>
      </c>
    </row>
    <row r="98" spans="1:23" x14ac:dyDescent="0.35">
      <c r="A98">
        <v>18316558000146</v>
      </c>
      <c r="B98" t="s">
        <v>385</v>
      </c>
      <c r="C98">
        <v>12</v>
      </c>
      <c r="D98" s="123">
        <v>41506</v>
      </c>
      <c r="E98" t="s">
        <v>1577</v>
      </c>
      <c r="F98" t="s">
        <v>1578</v>
      </c>
      <c r="G98">
        <v>46</v>
      </c>
      <c r="H98">
        <v>47</v>
      </c>
      <c r="L98">
        <v>0</v>
      </c>
      <c r="M98">
        <v>0</v>
      </c>
      <c r="N98">
        <v>0</v>
      </c>
      <c r="O98">
        <v>0</v>
      </c>
      <c r="P98">
        <v>0</v>
      </c>
      <c r="Q98">
        <v>0</v>
      </c>
      <c r="R98">
        <v>1</v>
      </c>
      <c r="S98">
        <v>1</v>
      </c>
      <c r="T98">
        <v>0</v>
      </c>
      <c r="U98">
        <v>0</v>
      </c>
      <c r="V98">
        <v>0</v>
      </c>
      <c r="W98">
        <v>0</v>
      </c>
    </row>
    <row r="99" spans="1:23" x14ac:dyDescent="0.35">
      <c r="A99">
        <v>15350679000116</v>
      </c>
      <c r="B99" t="s">
        <v>387</v>
      </c>
      <c r="C99">
        <v>12</v>
      </c>
      <c r="D99" s="123">
        <v>41058</v>
      </c>
      <c r="E99" t="s">
        <v>1579</v>
      </c>
      <c r="F99" t="s">
        <v>1578</v>
      </c>
      <c r="G99">
        <v>46</v>
      </c>
      <c r="H99">
        <v>47</v>
      </c>
      <c r="L99">
        <v>0</v>
      </c>
      <c r="M99">
        <v>0</v>
      </c>
      <c r="N99">
        <v>0</v>
      </c>
      <c r="O99">
        <v>0</v>
      </c>
      <c r="P99">
        <v>0</v>
      </c>
      <c r="Q99">
        <v>0</v>
      </c>
      <c r="R99">
        <v>1</v>
      </c>
      <c r="S99">
        <v>0</v>
      </c>
      <c r="T99">
        <v>0</v>
      </c>
      <c r="U99">
        <v>0</v>
      </c>
      <c r="V99">
        <v>0</v>
      </c>
      <c r="W99">
        <v>0</v>
      </c>
    </row>
    <row r="100" spans="1:23" x14ac:dyDescent="0.35">
      <c r="A100">
        <v>23263359000157</v>
      </c>
      <c r="B100" t="s">
        <v>831</v>
      </c>
      <c r="C100">
        <v>12</v>
      </c>
      <c r="D100" s="123">
        <v>42433</v>
      </c>
      <c r="E100" t="s">
        <v>1580</v>
      </c>
      <c r="F100" t="s">
        <v>1578</v>
      </c>
      <c r="G100">
        <v>46</v>
      </c>
      <c r="H100">
        <v>47</v>
      </c>
      <c r="L100">
        <v>0</v>
      </c>
      <c r="M100">
        <v>0</v>
      </c>
      <c r="N100">
        <v>0</v>
      </c>
      <c r="O100">
        <v>0</v>
      </c>
      <c r="P100">
        <v>0</v>
      </c>
      <c r="Q100">
        <v>0</v>
      </c>
      <c r="R100">
        <v>1</v>
      </c>
      <c r="S100">
        <v>0</v>
      </c>
      <c r="T100">
        <v>0</v>
      </c>
      <c r="U100">
        <v>0</v>
      </c>
      <c r="V100">
        <v>0</v>
      </c>
      <c r="W100">
        <v>0</v>
      </c>
    </row>
    <row r="101" spans="1:23" x14ac:dyDescent="0.35">
      <c r="A101">
        <v>30329397000120</v>
      </c>
      <c r="B101" t="s">
        <v>1581</v>
      </c>
      <c r="C101">
        <v>13</v>
      </c>
      <c r="D101" s="123">
        <v>43374</v>
      </c>
      <c r="E101" t="s">
        <v>1582</v>
      </c>
      <c r="F101" t="s">
        <v>1583</v>
      </c>
      <c r="G101">
        <v>48</v>
      </c>
      <c r="H101">
        <v>49</v>
      </c>
      <c r="I101">
        <v>51</v>
      </c>
      <c r="J101">
        <v>52</v>
      </c>
      <c r="L101">
        <v>1</v>
      </c>
      <c r="M101">
        <v>1</v>
      </c>
      <c r="N101">
        <v>1</v>
      </c>
      <c r="O101">
        <v>1</v>
      </c>
      <c r="P101">
        <v>1</v>
      </c>
      <c r="Q101">
        <v>0</v>
      </c>
      <c r="R101">
        <v>0</v>
      </c>
      <c r="S101">
        <v>0</v>
      </c>
      <c r="T101">
        <v>0</v>
      </c>
      <c r="U101">
        <v>0</v>
      </c>
      <c r="V101">
        <v>0</v>
      </c>
      <c r="W101">
        <v>0</v>
      </c>
    </row>
    <row r="102" spans="1:23" x14ac:dyDescent="0.35">
      <c r="A102">
        <v>11952873000110</v>
      </c>
      <c r="B102" t="s">
        <v>369</v>
      </c>
      <c r="C102">
        <v>13</v>
      </c>
      <c r="D102" s="123">
        <v>40330</v>
      </c>
      <c r="E102" t="s">
        <v>1584</v>
      </c>
      <c r="F102" t="s">
        <v>1585</v>
      </c>
      <c r="G102">
        <v>48</v>
      </c>
      <c r="H102">
        <v>49</v>
      </c>
      <c r="L102">
        <v>1</v>
      </c>
      <c r="M102">
        <v>1</v>
      </c>
      <c r="N102">
        <v>1</v>
      </c>
      <c r="O102">
        <v>0</v>
      </c>
      <c r="P102">
        <v>0</v>
      </c>
      <c r="Q102">
        <v>0</v>
      </c>
      <c r="R102">
        <v>0</v>
      </c>
      <c r="S102">
        <v>0</v>
      </c>
      <c r="T102">
        <v>0</v>
      </c>
      <c r="U102">
        <v>0</v>
      </c>
      <c r="V102">
        <v>0</v>
      </c>
      <c r="W102">
        <v>0</v>
      </c>
    </row>
    <row r="103" spans="1:23" x14ac:dyDescent="0.35">
      <c r="A103">
        <v>7539298000151</v>
      </c>
      <c r="B103" t="s">
        <v>371</v>
      </c>
      <c r="C103">
        <v>13</v>
      </c>
      <c r="D103" s="123">
        <v>38700</v>
      </c>
      <c r="E103" t="s">
        <v>1586</v>
      </c>
      <c r="F103" t="s">
        <v>1587</v>
      </c>
      <c r="G103">
        <v>48</v>
      </c>
      <c r="H103">
        <v>49</v>
      </c>
      <c r="L103">
        <v>1</v>
      </c>
      <c r="M103">
        <v>0</v>
      </c>
      <c r="N103">
        <v>0</v>
      </c>
      <c r="O103">
        <v>0</v>
      </c>
      <c r="P103">
        <v>0</v>
      </c>
      <c r="Q103">
        <v>0</v>
      </c>
      <c r="R103">
        <v>0</v>
      </c>
      <c r="S103">
        <v>0</v>
      </c>
      <c r="T103">
        <v>0</v>
      </c>
      <c r="U103">
        <v>0</v>
      </c>
      <c r="V103">
        <v>0</v>
      </c>
      <c r="W103">
        <v>0</v>
      </c>
    </row>
    <row r="104" spans="1:23" x14ac:dyDescent="0.35">
      <c r="A104">
        <v>12796232000187</v>
      </c>
      <c r="B104" t="s">
        <v>388</v>
      </c>
      <c r="C104">
        <v>14</v>
      </c>
      <c r="D104" s="123">
        <v>42390</v>
      </c>
      <c r="E104" t="s">
        <v>1588</v>
      </c>
      <c r="F104" t="s">
        <v>1589</v>
      </c>
      <c r="G104">
        <v>53</v>
      </c>
      <c r="L104">
        <v>1</v>
      </c>
      <c r="M104">
        <v>0</v>
      </c>
      <c r="N104">
        <v>0</v>
      </c>
      <c r="O104">
        <v>0</v>
      </c>
      <c r="P104">
        <v>0</v>
      </c>
      <c r="Q104">
        <v>0</v>
      </c>
      <c r="R104">
        <v>1</v>
      </c>
      <c r="S104">
        <v>0</v>
      </c>
      <c r="T104">
        <v>1</v>
      </c>
      <c r="U104">
        <v>0</v>
      </c>
      <c r="V104">
        <v>0</v>
      </c>
      <c r="W104">
        <v>0</v>
      </c>
    </row>
    <row r="105" spans="1:23" x14ac:dyDescent="0.35">
      <c r="A105">
        <v>18623722000168</v>
      </c>
      <c r="B105" t="s">
        <v>391</v>
      </c>
      <c r="C105">
        <v>14</v>
      </c>
      <c r="D105" s="123">
        <v>42250</v>
      </c>
      <c r="E105" t="s">
        <v>1590</v>
      </c>
      <c r="F105" t="s">
        <v>1589</v>
      </c>
      <c r="G105">
        <v>53</v>
      </c>
      <c r="L105">
        <v>1</v>
      </c>
      <c r="M105">
        <v>0</v>
      </c>
      <c r="N105">
        <v>0</v>
      </c>
      <c r="O105">
        <v>0</v>
      </c>
      <c r="P105">
        <v>0</v>
      </c>
      <c r="Q105">
        <v>0</v>
      </c>
      <c r="R105">
        <v>1</v>
      </c>
      <c r="S105">
        <v>0</v>
      </c>
      <c r="T105">
        <v>1</v>
      </c>
      <c r="U105">
        <v>0</v>
      </c>
      <c r="V105">
        <v>0</v>
      </c>
      <c r="W105">
        <v>0</v>
      </c>
    </row>
    <row r="106" spans="1:23" x14ac:dyDescent="0.35">
      <c r="A106">
        <v>2536364000116</v>
      </c>
      <c r="B106" t="s">
        <v>390</v>
      </c>
      <c r="C106">
        <v>14</v>
      </c>
      <c r="D106" s="123">
        <v>36131</v>
      </c>
      <c r="E106" t="s">
        <v>1591</v>
      </c>
      <c r="F106" t="s">
        <v>1592</v>
      </c>
      <c r="G106">
        <v>53</v>
      </c>
      <c r="L106">
        <v>1</v>
      </c>
      <c r="M106">
        <v>0</v>
      </c>
      <c r="N106">
        <v>0</v>
      </c>
      <c r="O106">
        <v>0</v>
      </c>
      <c r="P106">
        <v>0</v>
      </c>
      <c r="Q106">
        <v>0</v>
      </c>
      <c r="R106">
        <v>1</v>
      </c>
      <c r="S106">
        <v>0</v>
      </c>
      <c r="T106">
        <v>0</v>
      </c>
      <c r="U106">
        <v>0</v>
      </c>
      <c r="V106">
        <v>0</v>
      </c>
      <c r="W106">
        <v>0</v>
      </c>
    </row>
    <row r="107" spans="1:23" x14ac:dyDescent="0.35">
      <c r="A107">
        <v>12796193000118</v>
      </c>
      <c r="B107" t="s">
        <v>847</v>
      </c>
      <c r="C107">
        <v>14</v>
      </c>
      <c r="D107" s="123">
        <v>42368</v>
      </c>
      <c r="E107" t="s">
        <v>1593</v>
      </c>
      <c r="F107" t="s">
        <v>1589</v>
      </c>
      <c r="G107">
        <v>53</v>
      </c>
      <c r="L107">
        <v>1</v>
      </c>
      <c r="M107">
        <v>0</v>
      </c>
      <c r="N107">
        <v>0</v>
      </c>
      <c r="O107">
        <v>0</v>
      </c>
      <c r="P107">
        <v>0</v>
      </c>
      <c r="Q107">
        <v>0</v>
      </c>
      <c r="R107">
        <v>1</v>
      </c>
      <c r="S107">
        <v>0</v>
      </c>
      <c r="T107">
        <v>1</v>
      </c>
      <c r="U107">
        <v>0</v>
      </c>
      <c r="V107">
        <v>0</v>
      </c>
      <c r="W107">
        <v>0</v>
      </c>
    </row>
    <row r="108" spans="1:23" x14ac:dyDescent="0.35">
      <c r="A108">
        <v>12907125000189</v>
      </c>
      <c r="B108" t="s">
        <v>392</v>
      </c>
      <c r="C108">
        <v>15</v>
      </c>
      <c r="D108" s="123">
        <v>40556</v>
      </c>
      <c r="E108" t="s">
        <v>1594</v>
      </c>
      <c r="F108" t="s">
        <v>1595</v>
      </c>
      <c r="G108">
        <v>56</v>
      </c>
      <c r="H108">
        <v>57</v>
      </c>
      <c r="L108">
        <v>1</v>
      </c>
      <c r="M108">
        <v>1</v>
      </c>
      <c r="N108">
        <v>1</v>
      </c>
      <c r="O108">
        <v>1</v>
      </c>
      <c r="P108">
        <v>1</v>
      </c>
      <c r="Q108">
        <v>1</v>
      </c>
      <c r="R108">
        <v>0</v>
      </c>
      <c r="S108">
        <v>0</v>
      </c>
      <c r="T108">
        <v>0</v>
      </c>
      <c r="U108">
        <v>0</v>
      </c>
      <c r="V108">
        <v>0</v>
      </c>
      <c r="W108">
        <v>0</v>
      </c>
    </row>
    <row r="109" spans="1:23" x14ac:dyDescent="0.35">
      <c r="A109">
        <v>28246652000120</v>
      </c>
      <c r="B109" t="s">
        <v>394</v>
      </c>
      <c r="C109">
        <v>15</v>
      </c>
      <c r="D109" s="123">
        <v>43090</v>
      </c>
      <c r="E109" t="s">
        <v>1596</v>
      </c>
      <c r="F109" t="s">
        <v>1597</v>
      </c>
      <c r="G109">
        <v>60</v>
      </c>
      <c r="H109">
        <v>61</v>
      </c>
      <c r="L109">
        <v>0</v>
      </c>
      <c r="M109">
        <v>0</v>
      </c>
      <c r="N109">
        <v>0</v>
      </c>
      <c r="O109">
        <v>1</v>
      </c>
      <c r="P109">
        <v>1</v>
      </c>
      <c r="Q109">
        <v>0</v>
      </c>
      <c r="R109">
        <v>0</v>
      </c>
      <c r="S109">
        <v>0</v>
      </c>
      <c r="T109">
        <v>0</v>
      </c>
      <c r="U109">
        <v>0</v>
      </c>
      <c r="V109">
        <v>0</v>
      </c>
      <c r="W109">
        <v>0</v>
      </c>
    </row>
    <row r="110" spans="1:23" x14ac:dyDescent="0.35">
      <c r="A110">
        <v>30032145000135</v>
      </c>
      <c r="B110" t="s">
        <v>395</v>
      </c>
      <c r="C110">
        <v>15</v>
      </c>
      <c r="D110" s="123">
        <v>43523</v>
      </c>
      <c r="E110" t="s">
        <v>1598</v>
      </c>
      <c r="F110" t="s">
        <v>1595</v>
      </c>
      <c r="G110">
        <v>56</v>
      </c>
      <c r="H110">
        <v>57</v>
      </c>
      <c r="L110">
        <v>1</v>
      </c>
      <c r="M110">
        <v>1</v>
      </c>
      <c r="N110">
        <v>1</v>
      </c>
      <c r="O110">
        <v>1</v>
      </c>
      <c r="P110">
        <v>1</v>
      </c>
      <c r="Q110">
        <v>1</v>
      </c>
      <c r="R110">
        <v>0</v>
      </c>
      <c r="S110">
        <v>0</v>
      </c>
      <c r="T110">
        <v>0</v>
      </c>
      <c r="U110">
        <v>0</v>
      </c>
      <c r="V110">
        <v>0</v>
      </c>
      <c r="W110">
        <v>0</v>
      </c>
    </row>
    <row r="111" spans="1:23" x14ac:dyDescent="0.35">
      <c r="A111">
        <v>13106979000129</v>
      </c>
      <c r="B111" t="s">
        <v>396</v>
      </c>
      <c r="C111">
        <v>15</v>
      </c>
      <c r="D111" s="123">
        <v>40633</v>
      </c>
      <c r="E111" t="s">
        <v>1599</v>
      </c>
      <c r="F111" t="s">
        <v>1595</v>
      </c>
      <c r="G111">
        <v>56</v>
      </c>
      <c r="H111">
        <v>57</v>
      </c>
      <c r="L111">
        <v>1</v>
      </c>
      <c r="M111">
        <v>1</v>
      </c>
      <c r="N111">
        <v>1</v>
      </c>
      <c r="O111">
        <v>1</v>
      </c>
      <c r="P111">
        <v>1</v>
      </c>
      <c r="Q111">
        <v>1</v>
      </c>
      <c r="R111">
        <v>0</v>
      </c>
      <c r="S111">
        <v>0</v>
      </c>
      <c r="T111">
        <v>0</v>
      </c>
      <c r="U111">
        <v>0</v>
      </c>
      <c r="V111">
        <v>0</v>
      </c>
      <c r="W111">
        <v>0</v>
      </c>
    </row>
    <row r="112" spans="1:23" x14ac:dyDescent="0.35">
      <c r="A112">
        <v>34431610000161</v>
      </c>
      <c r="B112" t="s">
        <v>397</v>
      </c>
      <c r="C112">
        <v>15</v>
      </c>
      <c r="D112" s="123">
        <v>43768</v>
      </c>
      <c r="E112" t="s">
        <v>1600</v>
      </c>
      <c r="F112" t="s">
        <v>1601</v>
      </c>
      <c r="G112">
        <v>54</v>
      </c>
      <c r="H112">
        <v>55</v>
      </c>
      <c r="L112">
        <v>0</v>
      </c>
      <c r="M112">
        <v>0</v>
      </c>
      <c r="N112">
        <v>0</v>
      </c>
      <c r="O112">
        <v>0</v>
      </c>
      <c r="P112">
        <v>0</v>
      </c>
      <c r="Q112">
        <v>0</v>
      </c>
      <c r="R112">
        <v>1</v>
      </c>
      <c r="S112">
        <v>1</v>
      </c>
      <c r="T112">
        <v>0</v>
      </c>
      <c r="U112">
        <v>0</v>
      </c>
      <c r="V112">
        <v>0</v>
      </c>
      <c r="W112">
        <v>0</v>
      </c>
    </row>
    <row r="113" spans="1:23" x14ac:dyDescent="0.35">
      <c r="A113">
        <v>24405282000175</v>
      </c>
      <c r="B113" t="s">
        <v>862</v>
      </c>
      <c r="C113">
        <v>15</v>
      </c>
      <c r="D113" s="123">
        <v>42825</v>
      </c>
      <c r="E113" t="s">
        <v>1602</v>
      </c>
      <c r="F113" t="s">
        <v>1595</v>
      </c>
      <c r="G113">
        <v>56</v>
      </c>
      <c r="H113">
        <v>57</v>
      </c>
      <c r="L113">
        <v>1</v>
      </c>
      <c r="M113">
        <v>0</v>
      </c>
      <c r="N113">
        <v>1</v>
      </c>
      <c r="O113">
        <v>1</v>
      </c>
      <c r="P113">
        <v>0</v>
      </c>
      <c r="Q113">
        <v>0</v>
      </c>
      <c r="R113">
        <v>0</v>
      </c>
      <c r="S113">
        <v>0</v>
      </c>
      <c r="T113">
        <v>0</v>
      </c>
      <c r="U113">
        <v>0</v>
      </c>
      <c r="V113">
        <v>0</v>
      </c>
      <c r="W113">
        <v>0</v>
      </c>
    </row>
    <row r="114" spans="1:23" x14ac:dyDescent="0.35">
      <c r="A114">
        <v>28866524000189</v>
      </c>
      <c r="B114" t="s">
        <v>398</v>
      </c>
      <c r="C114">
        <v>15</v>
      </c>
      <c r="D114" s="123">
        <v>43088</v>
      </c>
      <c r="E114" t="s">
        <v>1603</v>
      </c>
      <c r="F114" t="s">
        <v>1604</v>
      </c>
      <c r="G114">
        <v>58</v>
      </c>
      <c r="H114">
        <v>59</v>
      </c>
      <c r="L114">
        <v>0</v>
      </c>
      <c r="M114">
        <v>1</v>
      </c>
      <c r="N114">
        <v>1</v>
      </c>
      <c r="O114">
        <v>0</v>
      </c>
      <c r="P114">
        <v>1</v>
      </c>
      <c r="Q114">
        <v>1</v>
      </c>
      <c r="R114">
        <v>1</v>
      </c>
      <c r="S114">
        <v>1</v>
      </c>
      <c r="T114">
        <v>1</v>
      </c>
      <c r="U114">
        <v>1</v>
      </c>
      <c r="V114">
        <v>0</v>
      </c>
      <c r="W114">
        <v>0</v>
      </c>
    </row>
    <row r="115" spans="1:23" x14ac:dyDescent="0.35">
      <c r="A115">
        <v>20146294000171</v>
      </c>
      <c r="B115" t="s">
        <v>400</v>
      </c>
      <c r="C115">
        <v>16</v>
      </c>
      <c r="D115" s="123">
        <v>41949</v>
      </c>
      <c r="E115" t="s">
        <v>1605</v>
      </c>
      <c r="F115" t="s">
        <v>1606</v>
      </c>
      <c r="G115">
        <v>62</v>
      </c>
      <c r="H115">
        <v>64</v>
      </c>
      <c r="L115">
        <v>1</v>
      </c>
      <c r="M115">
        <v>0</v>
      </c>
      <c r="N115">
        <v>0</v>
      </c>
      <c r="O115">
        <v>0</v>
      </c>
      <c r="P115">
        <v>0</v>
      </c>
      <c r="Q115">
        <v>0</v>
      </c>
      <c r="R115">
        <v>1</v>
      </c>
      <c r="S115">
        <v>1</v>
      </c>
      <c r="T115">
        <v>1</v>
      </c>
      <c r="U115">
        <v>0</v>
      </c>
      <c r="V115">
        <v>0</v>
      </c>
      <c r="W115">
        <v>0</v>
      </c>
    </row>
    <row r="116" spans="1:23" x14ac:dyDescent="0.35">
      <c r="A116">
        <v>32319658000157</v>
      </c>
      <c r="B116" t="s">
        <v>823</v>
      </c>
      <c r="C116">
        <v>16</v>
      </c>
      <c r="D116" s="123">
        <v>43585</v>
      </c>
      <c r="E116" t="s">
        <v>1607</v>
      </c>
      <c r="F116" t="s">
        <v>1606</v>
      </c>
      <c r="G116">
        <v>62</v>
      </c>
      <c r="H116">
        <v>64</v>
      </c>
      <c r="L116">
        <v>1</v>
      </c>
      <c r="M116">
        <v>0</v>
      </c>
      <c r="N116">
        <v>0</v>
      </c>
      <c r="O116">
        <v>0</v>
      </c>
      <c r="P116">
        <v>0</v>
      </c>
      <c r="Q116">
        <v>0</v>
      </c>
      <c r="R116">
        <v>1</v>
      </c>
      <c r="S116">
        <v>1</v>
      </c>
      <c r="T116">
        <v>1</v>
      </c>
      <c r="U116">
        <v>0</v>
      </c>
      <c r="V116">
        <v>0</v>
      </c>
      <c r="W116">
        <v>0</v>
      </c>
    </row>
    <row r="117" spans="1:23" x14ac:dyDescent="0.35">
      <c r="A117">
        <v>26498249000162</v>
      </c>
      <c r="B117" t="s">
        <v>822</v>
      </c>
      <c r="C117">
        <v>16</v>
      </c>
      <c r="D117" s="123">
        <v>42767</v>
      </c>
      <c r="E117" t="s">
        <v>1608</v>
      </c>
      <c r="F117" t="s">
        <v>1606</v>
      </c>
      <c r="G117">
        <v>62</v>
      </c>
      <c r="H117">
        <v>64</v>
      </c>
      <c r="L117">
        <v>1</v>
      </c>
      <c r="M117">
        <v>0</v>
      </c>
      <c r="N117">
        <v>0</v>
      </c>
      <c r="O117">
        <v>0</v>
      </c>
      <c r="P117">
        <v>0</v>
      </c>
      <c r="Q117">
        <v>0</v>
      </c>
      <c r="R117">
        <v>1</v>
      </c>
      <c r="S117">
        <v>1</v>
      </c>
      <c r="T117">
        <v>1</v>
      </c>
      <c r="U117">
        <v>0</v>
      </c>
      <c r="V117">
        <v>0</v>
      </c>
      <c r="W117">
        <v>0</v>
      </c>
    </row>
    <row r="118" spans="1:23" x14ac:dyDescent="0.35">
      <c r="A118">
        <v>31120037000187</v>
      </c>
      <c r="B118" t="s">
        <v>401</v>
      </c>
      <c r="C118">
        <v>16</v>
      </c>
      <c r="D118" s="123">
        <v>43439</v>
      </c>
      <c r="E118" t="s">
        <v>1609</v>
      </c>
      <c r="F118" t="s">
        <v>1610</v>
      </c>
      <c r="G118">
        <v>65</v>
      </c>
      <c r="L118">
        <v>0</v>
      </c>
      <c r="M118">
        <v>0</v>
      </c>
      <c r="N118">
        <v>0</v>
      </c>
      <c r="O118">
        <v>0</v>
      </c>
      <c r="P118">
        <v>0</v>
      </c>
      <c r="Q118">
        <v>0</v>
      </c>
      <c r="R118">
        <v>0</v>
      </c>
      <c r="S118">
        <v>0</v>
      </c>
      <c r="T118">
        <v>0</v>
      </c>
      <c r="U118">
        <v>0</v>
      </c>
      <c r="V118">
        <v>1</v>
      </c>
      <c r="W118">
        <v>0</v>
      </c>
    </row>
    <row r="119" spans="1:23" x14ac:dyDescent="0.35">
      <c r="A119">
        <v>13615411000133</v>
      </c>
      <c r="B119" t="s">
        <v>403</v>
      </c>
      <c r="C119">
        <v>16</v>
      </c>
      <c r="D119" s="123">
        <v>39589</v>
      </c>
      <c r="E119" t="s">
        <v>1611</v>
      </c>
      <c r="F119" t="s">
        <v>1606</v>
      </c>
      <c r="G119">
        <v>62</v>
      </c>
      <c r="L119">
        <v>1</v>
      </c>
      <c r="M119">
        <v>0</v>
      </c>
      <c r="N119">
        <v>0</v>
      </c>
      <c r="O119">
        <v>0</v>
      </c>
      <c r="P119">
        <v>0</v>
      </c>
      <c r="Q119">
        <v>0</v>
      </c>
      <c r="R119">
        <v>1</v>
      </c>
      <c r="S119">
        <v>1</v>
      </c>
      <c r="T119">
        <v>1</v>
      </c>
      <c r="U119">
        <v>0</v>
      </c>
      <c r="V119">
        <v>0</v>
      </c>
      <c r="W119">
        <v>0</v>
      </c>
    </row>
    <row r="120" spans="1:23" x14ac:dyDescent="0.35">
      <c r="A120">
        <v>29626006000150</v>
      </c>
      <c r="B120" t="s">
        <v>1612</v>
      </c>
      <c r="C120">
        <v>64</v>
      </c>
      <c r="D120" s="123">
        <v>43195</v>
      </c>
      <c r="E120" t="s">
        <v>1613</v>
      </c>
      <c r="F120" t="s">
        <v>1614</v>
      </c>
      <c r="G120">
        <v>243</v>
      </c>
      <c r="H120">
        <v>244</v>
      </c>
      <c r="I120">
        <v>245</v>
      </c>
      <c r="L120">
        <v>1</v>
      </c>
      <c r="M120">
        <v>0</v>
      </c>
      <c r="N120">
        <v>1</v>
      </c>
      <c r="O120">
        <v>1</v>
      </c>
      <c r="P120">
        <v>0</v>
      </c>
      <c r="Q120">
        <v>0</v>
      </c>
      <c r="R120">
        <v>0</v>
      </c>
      <c r="S120">
        <v>0</v>
      </c>
      <c r="T120">
        <v>0</v>
      </c>
      <c r="U120">
        <v>0</v>
      </c>
      <c r="V120">
        <v>0</v>
      </c>
      <c r="W120">
        <v>0</v>
      </c>
    </row>
    <row r="121" spans="1:23" x14ac:dyDescent="0.35">
      <c r="A121">
        <v>32755077000168</v>
      </c>
      <c r="B121" t="s">
        <v>1615</v>
      </c>
      <c r="C121">
        <v>64</v>
      </c>
      <c r="D121" s="123">
        <v>43735</v>
      </c>
      <c r="E121" t="s">
        <v>1616</v>
      </c>
      <c r="F121" t="s">
        <v>1614</v>
      </c>
      <c r="G121">
        <v>243</v>
      </c>
      <c r="H121">
        <v>244</v>
      </c>
      <c r="I121">
        <v>245</v>
      </c>
      <c r="L121">
        <v>1</v>
      </c>
      <c r="M121">
        <v>0</v>
      </c>
      <c r="N121">
        <v>1</v>
      </c>
      <c r="O121">
        <v>1</v>
      </c>
      <c r="P121">
        <v>0</v>
      </c>
      <c r="Q121">
        <v>0</v>
      </c>
      <c r="R121">
        <v>0</v>
      </c>
      <c r="S121">
        <v>0</v>
      </c>
      <c r="T121">
        <v>0</v>
      </c>
      <c r="U121">
        <v>0</v>
      </c>
      <c r="V121">
        <v>0</v>
      </c>
      <c r="W121">
        <v>0</v>
      </c>
    </row>
    <row r="122" spans="1:23" x14ac:dyDescent="0.35">
      <c r="A122">
        <v>17302010000184</v>
      </c>
      <c r="B122" t="s">
        <v>405</v>
      </c>
      <c r="C122">
        <v>64</v>
      </c>
      <c r="D122" s="123">
        <v>41348</v>
      </c>
      <c r="E122" t="s">
        <v>1617</v>
      </c>
      <c r="F122" t="s">
        <v>1618</v>
      </c>
      <c r="G122">
        <v>400</v>
      </c>
      <c r="L122">
        <v>0</v>
      </c>
      <c r="M122">
        <v>1</v>
      </c>
      <c r="N122">
        <v>0</v>
      </c>
      <c r="O122">
        <v>0</v>
      </c>
      <c r="P122">
        <v>0</v>
      </c>
      <c r="Q122">
        <v>0</v>
      </c>
      <c r="R122">
        <v>0</v>
      </c>
      <c r="S122">
        <v>1</v>
      </c>
      <c r="T122">
        <v>0</v>
      </c>
      <c r="U122">
        <v>0</v>
      </c>
      <c r="V122">
        <v>0</v>
      </c>
      <c r="W122">
        <v>1</v>
      </c>
    </row>
    <row r="123" spans="1:23" x14ac:dyDescent="0.35">
      <c r="A123">
        <v>5488919000190</v>
      </c>
      <c r="B123" t="s">
        <v>827</v>
      </c>
      <c r="C123">
        <v>64</v>
      </c>
      <c r="D123" s="123">
        <v>37649</v>
      </c>
      <c r="E123" t="s">
        <v>1619</v>
      </c>
      <c r="F123" t="s">
        <v>1614</v>
      </c>
      <c r="G123">
        <v>243</v>
      </c>
      <c r="H123">
        <v>244</v>
      </c>
      <c r="I123">
        <v>245</v>
      </c>
      <c r="L123">
        <v>1</v>
      </c>
      <c r="M123">
        <v>0</v>
      </c>
      <c r="N123">
        <v>1</v>
      </c>
      <c r="O123">
        <v>1</v>
      </c>
      <c r="P123">
        <v>0</v>
      </c>
      <c r="Q123">
        <v>0</v>
      </c>
      <c r="R123">
        <v>0</v>
      </c>
      <c r="S123">
        <v>0</v>
      </c>
      <c r="T123">
        <v>0</v>
      </c>
      <c r="U123">
        <v>0</v>
      </c>
      <c r="V123">
        <v>0</v>
      </c>
      <c r="W123">
        <v>0</v>
      </c>
    </row>
    <row r="124" spans="1:23" x14ac:dyDescent="0.35">
      <c r="A124">
        <v>39960120000176</v>
      </c>
      <c r="B124" t="s">
        <v>407</v>
      </c>
      <c r="C124">
        <v>64</v>
      </c>
      <c r="D124" s="123">
        <v>44323</v>
      </c>
      <c r="E124" t="s">
        <v>1620</v>
      </c>
      <c r="F124" t="s">
        <v>1614</v>
      </c>
      <c r="G124">
        <v>243</v>
      </c>
      <c r="H124">
        <v>244</v>
      </c>
      <c r="I124">
        <v>245</v>
      </c>
      <c r="L124">
        <v>1</v>
      </c>
      <c r="M124">
        <v>0</v>
      </c>
      <c r="N124">
        <v>1</v>
      </c>
      <c r="O124">
        <v>1</v>
      </c>
      <c r="P124">
        <v>0</v>
      </c>
      <c r="Q124">
        <v>0</v>
      </c>
      <c r="R124">
        <v>0</v>
      </c>
      <c r="S124">
        <v>0</v>
      </c>
      <c r="T124">
        <v>0</v>
      </c>
      <c r="U124">
        <v>0</v>
      </c>
      <c r="V124">
        <v>0</v>
      </c>
      <c r="W124">
        <v>0</v>
      </c>
    </row>
    <row r="125" spans="1:23" x14ac:dyDescent="0.35">
      <c r="A125">
        <v>10705335000169</v>
      </c>
      <c r="B125" t="s">
        <v>408</v>
      </c>
      <c r="C125">
        <v>64</v>
      </c>
      <c r="D125" s="123">
        <v>39986</v>
      </c>
      <c r="E125" t="s">
        <v>1621</v>
      </c>
      <c r="F125" t="s">
        <v>1614</v>
      </c>
      <c r="G125">
        <v>243</v>
      </c>
      <c r="H125">
        <v>244</v>
      </c>
      <c r="I125">
        <v>245</v>
      </c>
      <c r="L125">
        <v>1</v>
      </c>
      <c r="M125">
        <v>0</v>
      </c>
      <c r="N125">
        <v>1</v>
      </c>
      <c r="O125">
        <v>1</v>
      </c>
      <c r="P125">
        <v>0</v>
      </c>
      <c r="Q125">
        <v>0</v>
      </c>
      <c r="R125">
        <v>0</v>
      </c>
      <c r="S125">
        <v>0</v>
      </c>
      <c r="T125">
        <v>0</v>
      </c>
      <c r="U125">
        <v>0</v>
      </c>
      <c r="V125">
        <v>0</v>
      </c>
      <c r="W125">
        <v>0</v>
      </c>
    </row>
    <row r="126" spans="1:23" x14ac:dyDescent="0.35">
      <c r="A126">
        <v>27944406000189</v>
      </c>
      <c r="B126" t="s">
        <v>409</v>
      </c>
      <c r="C126">
        <v>64</v>
      </c>
      <c r="D126" s="123">
        <v>43542</v>
      </c>
      <c r="E126" t="s">
        <v>1622</v>
      </c>
      <c r="F126" t="s">
        <v>1623</v>
      </c>
      <c r="G126">
        <v>246</v>
      </c>
      <c r="H126">
        <v>247</v>
      </c>
      <c r="I126">
        <v>248</v>
      </c>
      <c r="L126">
        <v>0</v>
      </c>
      <c r="M126">
        <v>0</v>
      </c>
      <c r="N126">
        <v>0</v>
      </c>
      <c r="O126">
        <v>1</v>
      </c>
      <c r="P126">
        <v>0</v>
      </c>
      <c r="Q126">
        <v>0</v>
      </c>
      <c r="R126">
        <v>0</v>
      </c>
      <c r="S126">
        <v>0</v>
      </c>
      <c r="T126">
        <v>0</v>
      </c>
      <c r="U126">
        <v>0</v>
      </c>
      <c r="V126">
        <v>0</v>
      </c>
      <c r="W126">
        <v>0</v>
      </c>
    </row>
    <row r="127" spans="1:23" x14ac:dyDescent="0.35">
      <c r="A127">
        <v>29298540000185</v>
      </c>
      <c r="B127" t="s">
        <v>410</v>
      </c>
      <c r="C127">
        <v>64</v>
      </c>
      <c r="D127" s="123">
        <v>43160</v>
      </c>
      <c r="E127" t="s">
        <v>1624</v>
      </c>
      <c r="F127" t="s">
        <v>1614</v>
      </c>
      <c r="G127">
        <v>243</v>
      </c>
      <c r="H127">
        <v>244</v>
      </c>
      <c r="I127">
        <v>245</v>
      </c>
      <c r="L127">
        <v>1</v>
      </c>
      <c r="M127">
        <v>0</v>
      </c>
      <c r="N127">
        <v>1</v>
      </c>
      <c r="O127">
        <v>1</v>
      </c>
      <c r="P127">
        <v>0</v>
      </c>
      <c r="Q127">
        <v>0</v>
      </c>
      <c r="R127">
        <v>0</v>
      </c>
      <c r="S127">
        <v>0</v>
      </c>
      <c r="T127">
        <v>0</v>
      </c>
      <c r="U127">
        <v>0</v>
      </c>
      <c r="V127">
        <v>0</v>
      </c>
      <c r="W127">
        <v>0</v>
      </c>
    </row>
    <row r="128" spans="1:23" x14ac:dyDescent="0.35">
      <c r="A128">
        <v>11403850000157</v>
      </c>
      <c r="B128" t="s">
        <v>411</v>
      </c>
      <c r="C128">
        <v>64</v>
      </c>
      <c r="D128" s="123">
        <v>40254</v>
      </c>
      <c r="E128" t="s">
        <v>1625</v>
      </c>
      <c r="F128" t="s">
        <v>1623</v>
      </c>
      <c r="G128">
        <v>246</v>
      </c>
      <c r="H128">
        <v>247</v>
      </c>
      <c r="I128">
        <v>248</v>
      </c>
      <c r="L128">
        <v>0</v>
      </c>
      <c r="M128">
        <v>0</v>
      </c>
      <c r="N128">
        <v>0</v>
      </c>
      <c r="O128">
        <v>1</v>
      </c>
      <c r="P128">
        <v>0</v>
      </c>
      <c r="Q128">
        <v>0</v>
      </c>
      <c r="R128">
        <v>0</v>
      </c>
      <c r="S128">
        <v>0</v>
      </c>
      <c r="T128">
        <v>0</v>
      </c>
      <c r="U128">
        <v>0</v>
      </c>
      <c r="V128">
        <v>0</v>
      </c>
      <c r="W128">
        <v>0</v>
      </c>
    </row>
    <row r="129" spans="1:23" x14ac:dyDescent="0.35">
      <c r="A129">
        <v>35408329000170</v>
      </c>
      <c r="B129" t="s">
        <v>1626</v>
      </c>
      <c r="C129">
        <v>17</v>
      </c>
      <c r="D129" s="123">
        <v>43826</v>
      </c>
      <c r="E129" t="s">
        <v>1627</v>
      </c>
      <c r="F129" t="s">
        <v>1628</v>
      </c>
      <c r="G129">
        <v>449</v>
      </c>
      <c r="L129">
        <v>0</v>
      </c>
      <c r="M129">
        <v>0</v>
      </c>
      <c r="N129">
        <v>0</v>
      </c>
      <c r="O129">
        <v>0</v>
      </c>
      <c r="P129">
        <v>0</v>
      </c>
      <c r="Q129">
        <v>0</v>
      </c>
      <c r="R129">
        <v>1</v>
      </c>
      <c r="S129">
        <v>0</v>
      </c>
      <c r="T129">
        <v>1</v>
      </c>
      <c r="U129">
        <v>0</v>
      </c>
      <c r="V129">
        <v>0</v>
      </c>
      <c r="W129">
        <v>0</v>
      </c>
    </row>
    <row r="130" spans="1:23" x14ac:dyDescent="0.35">
      <c r="A130">
        <v>30178912000119</v>
      </c>
      <c r="B130" t="s">
        <v>1629</v>
      </c>
      <c r="C130">
        <v>18</v>
      </c>
      <c r="D130" s="123">
        <v>43434</v>
      </c>
      <c r="E130" t="s">
        <v>1630</v>
      </c>
      <c r="F130" t="s">
        <v>1631</v>
      </c>
      <c r="G130">
        <v>67</v>
      </c>
      <c r="H130">
        <v>68</v>
      </c>
      <c r="I130">
        <v>69</v>
      </c>
      <c r="J130">
        <v>70</v>
      </c>
      <c r="K130">
        <v>71</v>
      </c>
      <c r="L130">
        <v>0</v>
      </c>
      <c r="M130">
        <v>0</v>
      </c>
      <c r="N130">
        <v>0</v>
      </c>
      <c r="O130">
        <v>1</v>
      </c>
      <c r="P130">
        <v>0</v>
      </c>
      <c r="Q130">
        <v>0</v>
      </c>
      <c r="R130">
        <v>0</v>
      </c>
      <c r="S130">
        <v>0</v>
      </c>
      <c r="T130">
        <v>0</v>
      </c>
      <c r="U130">
        <v>0</v>
      </c>
      <c r="V130">
        <v>0</v>
      </c>
      <c r="W130">
        <v>0</v>
      </c>
    </row>
    <row r="131" spans="1:23" x14ac:dyDescent="0.35">
      <c r="A131">
        <v>34462109000162</v>
      </c>
      <c r="B131" t="s">
        <v>414</v>
      </c>
      <c r="C131">
        <v>18</v>
      </c>
      <c r="D131" s="123">
        <v>43815</v>
      </c>
      <c r="E131" t="s">
        <v>1632</v>
      </c>
      <c r="F131" t="s">
        <v>1631</v>
      </c>
      <c r="G131">
        <v>67</v>
      </c>
      <c r="H131">
        <v>68</v>
      </c>
      <c r="I131">
        <v>69</v>
      </c>
      <c r="J131">
        <v>70</v>
      </c>
      <c r="K131">
        <v>71</v>
      </c>
      <c r="L131">
        <v>0</v>
      </c>
      <c r="M131">
        <v>0</v>
      </c>
      <c r="N131">
        <v>0</v>
      </c>
      <c r="O131">
        <v>1</v>
      </c>
      <c r="P131">
        <v>0</v>
      </c>
      <c r="Q131">
        <v>0</v>
      </c>
      <c r="R131">
        <v>0</v>
      </c>
      <c r="S131">
        <v>0</v>
      </c>
      <c r="T131">
        <v>0</v>
      </c>
      <c r="U131">
        <v>0</v>
      </c>
      <c r="V131">
        <v>0</v>
      </c>
      <c r="W131">
        <v>0</v>
      </c>
    </row>
    <row r="132" spans="1:23" x14ac:dyDescent="0.35">
      <c r="A132">
        <v>16948298000104</v>
      </c>
      <c r="B132" t="s">
        <v>415</v>
      </c>
      <c r="C132">
        <v>18</v>
      </c>
      <c r="D132" s="123">
        <v>41249</v>
      </c>
      <c r="E132" t="s">
        <v>1633</v>
      </c>
      <c r="F132" t="s">
        <v>1631</v>
      </c>
      <c r="G132">
        <v>67</v>
      </c>
      <c r="H132">
        <v>68</v>
      </c>
      <c r="I132">
        <v>69</v>
      </c>
      <c r="J132">
        <v>70</v>
      </c>
      <c r="K132">
        <v>71</v>
      </c>
      <c r="L132">
        <v>0</v>
      </c>
      <c r="M132">
        <v>0</v>
      </c>
      <c r="N132">
        <v>0</v>
      </c>
      <c r="O132">
        <v>1</v>
      </c>
      <c r="P132">
        <v>0</v>
      </c>
      <c r="Q132">
        <v>0</v>
      </c>
      <c r="R132">
        <v>0</v>
      </c>
      <c r="S132">
        <v>0</v>
      </c>
      <c r="T132">
        <v>0</v>
      </c>
      <c r="U132">
        <v>0</v>
      </c>
      <c r="V132">
        <v>0</v>
      </c>
      <c r="W132">
        <v>0</v>
      </c>
    </row>
    <row r="133" spans="1:23" x14ac:dyDescent="0.35">
      <c r="A133">
        <v>36327214000114</v>
      </c>
      <c r="B133" t="s">
        <v>872</v>
      </c>
      <c r="C133">
        <v>29</v>
      </c>
      <c r="D133" s="123">
        <v>44011</v>
      </c>
      <c r="E133" t="s">
        <v>1634</v>
      </c>
      <c r="F133" t="s">
        <v>1635</v>
      </c>
      <c r="G133">
        <v>100</v>
      </c>
      <c r="H133">
        <v>101</v>
      </c>
      <c r="L133">
        <v>0</v>
      </c>
      <c r="M133">
        <v>0</v>
      </c>
      <c r="N133">
        <v>0</v>
      </c>
      <c r="O133">
        <v>1</v>
      </c>
      <c r="P133">
        <v>0</v>
      </c>
      <c r="Q133">
        <v>0</v>
      </c>
      <c r="R133">
        <v>0</v>
      </c>
      <c r="S133">
        <v>0</v>
      </c>
      <c r="T133">
        <v>0</v>
      </c>
      <c r="U133">
        <v>0</v>
      </c>
      <c r="V133">
        <v>0</v>
      </c>
      <c r="W133">
        <v>0</v>
      </c>
    </row>
    <row r="134" spans="1:23" x14ac:dyDescent="0.35">
      <c r="A134">
        <v>31963337000128</v>
      </c>
      <c r="B134" t="s">
        <v>873</v>
      </c>
      <c r="C134">
        <v>29</v>
      </c>
      <c r="D134" s="123">
        <v>43539</v>
      </c>
      <c r="E134" t="s">
        <v>1636</v>
      </c>
      <c r="F134" t="s">
        <v>1635</v>
      </c>
      <c r="G134">
        <v>100</v>
      </c>
      <c r="H134">
        <v>101</v>
      </c>
      <c r="L134">
        <v>1</v>
      </c>
      <c r="M134">
        <v>0</v>
      </c>
      <c r="N134">
        <v>1</v>
      </c>
      <c r="O134">
        <v>1</v>
      </c>
      <c r="P134">
        <v>0</v>
      </c>
      <c r="Q134">
        <v>1</v>
      </c>
      <c r="R134">
        <v>0</v>
      </c>
      <c r="S134">
        <v>0</v>
      </c>
      <c r="T134">
        <v>0</v>
      </c>
      <c r="U134">
        <v>1</v>
      </c>
      <c r="V134">
        <v>0</v>
      </c>
      <c r="W134">
        <v>0</v>
      </c>
    </row>
    <row r="135" spans="1:23" x14ac:dyDescent="0.35">
      <c r="A135">
        <v>33755672000166</v>
      </c>
      <c r="B135" t="s">
        <v>422</v>
      </c>
      <c r="C135">
        <v>29</v>
      </c>
      <c r="D135" s="123">
        <v>43677</v>
      </c>
      <c r="E135" t="s">
        <v>1637</v>
      </c>
      <c r="F135" t="s">
        <v>1635</v>
      </c>
      <c r="G135">
        <v>100</v>
      </c>
      <c r="H135">
        <v>101</v>
      </c>
      <c r="L135">
        <v>0</v>
      </c>
      <c r="M135">
        <v>0</v>
      </c>
      <c r="N135">
        <v>0</v>
      </c>
      <c r="O135">
        <v>1</v>
      </c>
      <c r="P135">
        <v>0</v>
      </c>
      <c r="Q135">
        <v>0</v>
      </c>
      <c r="R135">
        <v>0</v>
      </c>
      <c r="S135">
        <v>0</v>
      </c>
      <c r="T135">
        <v>0</v>
      </c>
      <c r="U135">
        <v>0</v>
      </c>
      <c r="V135">
        <v>0</v>
      </c>
      <c r="W135">
        <v>0</v>
      </c>
    </row>
    <row r="136" spans="1:23" x14ac:dyDescent="0.35">
      <c r="A136">
        <v>34309551000153</v>
      </c>
      <c r="B136" t="s">
        <v>423</v>
      </c>
      <c r="C136">
        <v>29</v>
      </c>
      <c r="D136" s="123">
        <v>43700</v>
      </c>
      <c r="E136" t="s">
        <v>1638</v>
      </c>
      <c r="F136" t="s">
        <v>1635</v>
      </c>
      <c r="G136">
        <v>100</v>
      </c>
      <c r="H136">
        <v>101</v>
      </c>
      <c r="L136">
        <v>1</v>
      </c>
      <c r="M136">
        <v>0</v>
      </c>
      <c r="N136">
        <v>1</v>
      </c>
      <c r="O136">
        <v>1</v>
      </c>
      <c r="P136">
        <v>0</v>
      </c>
      <c r="Q136">
        <v>1</v>
      </c>
      <c r="R136">
        <v>0</v>
      </c>
      <c r="S136">
        <v>0</v>
      </c>
      <c r="T136">
        <v>0</v>
      </c>
      <c r="U136">
        <v>1</v>
      </c>
      <c r="V136">
        <v>0</v>
      </c>
      <c r="W136">
        <v>0</v>
      </c>
    </row>
    <row r="137" spans="1:23" x14ac:dyDescent="0.35">
      <c r="A137">
        <v>30317454000151</v>
      </c>
      <c r="B137" t="s">
        <v>424</v>
      </c>
      <c r="C137">
        <v>29</v>
      </c>
      <c r="D137" s="123">
        <v>43251</v>
      </c>
      <c r="E137" t="s">
        <v>1639</v>
      </c>
      <c r="F137" t="s">
        <v>1635</v>
      </c>
      <c r="G137">
        <v>100</v>
      </c>
      <c r="H137">
        <v>101</v>
      </c>
      <c r="L137">
        <v>1</v>
      </c>
      <c r="M137">
        <v>0</v>
      </c>
      <c r="N137">
        <v>1</v>
      </c>
      <c r="O137">
        <v>1</v>
      </c>
      <c r="P137">
        <v>0</v>
      </c>
      <c r="Q137">
        <v>1</v>
      </c>
      <c r="R137">
        <v>0</v>
      </c>
      <c r="S137">
        <v>0</v>
      </c>
      <c r="T137">
        <v>0</v>
      </c>
      <c r="U137">
        <v>1</v>
      </c>
      <c r="V137">
        <v>0</v>
      </c>
      <c r="W137">
        <v>0</v>
      </c>
    </row>
    <row r="138" spans="1:23" x14ac:dyDescent="0.35">
      <c r="A138">
        <v>10783480000168</v>
      </c>
      <c r="B138" t="s">
        <v>425</v>
      </c>
      <c r="C138">
        <v>30</v>
      </c>
      <c r="D138" s="123">
        <v>39931</v>
      </c>
      <c r="E138" t="s">
        <v>1640</v>
      </c>
      <c r="F138" t="s">
        <v>1641</v>
      </c>
      <c r="G138">
        <v>102</v>
      </c>
      <c r="H138">
        <v>103</v>
      </c>
      <c r="L138">
        <v>0</v>
      </c>
      <c r="M138">
        <v>0</v>
      </c>
      <c r="N138">
        <v>0</v>
      </c>
      <c r="O138">
        <v>0</v>
      </c>
      <c r="P138">
        <v>0</v>
      </c>
      <c r="Q138">
        <v>0</v>
      </c>
      <c r="R138">
        <v>1</v>
      </c>
      <c r="S138">
        <v>0</v>
      </c>
      <c r="T138">
        <v>0</v>
      </c>
      <c r="U138">
        <v>0</v>
      </c>
      <c r="V138">
        <v>0</v>
      </c>
      <c r="W138">
        <v>0</v>
      </c>
    </row>
    <row r="139" spans="1:23" x14ac:dyDescent="0.35">
      <c r="A139">
        <v>30068728000116</v>
      </c>
      <c r="B139" t="s">
        <v>854</v>
      </c>
      <c r="C139">
        <v>31</v>
      </c>
      <c r="D139" s="123">
        <v>43264</v>
      </c>
      <c r="E139" t="s">
        <v>1642</v>
      </c>
      <c r="F139" t="s">
        <v>1643</v>
      </c>
      <c r="G139">
        <v>104</v>
      </c>
      <c r="H139">
        <v>105</v>
      </c>
      <c r="I139">
        <v>106</v>
      </c>
      <c r="J139">
        <v>107</v>
      </c>
      <c r="L139">
        <v>0</v>
      </c>
      <c r="M139">
        <v>0</v>
      </c>
      <c r="N139">
        <v>0</v>
      </c>
      <c r="O139">
        <v>0</v>
      </c>
      <c r="P139">
        <v>0</v>
      </c>
      <c r="Q139">
        <v>0</v>
      </c>
      <c r="R139">
        <v>1</v>
      </c>
      <c r="S139">
        <v>0</v>
      </c>
      <c r="T139">
        <v>0</v>
      </c>
      <c r="U139">
        <v>0</v>
      </c>
      <c r="V139">
        <v>0</v>
      </c>
      <c r="W139">
        <v>0</v>
      </c>
    </row>
    <row r="140" spans="1:23" x14ac:dyDescent="0.35">
      <c r="A140">
        <v>32236232000130</v>
      </c>
      <c r="B140" t="s">
        <v>1644</v>
      </c>
      <c r="C140">
        <v>31</v>
      </c>
      <c r="D140" s="123">
        <v>43581</v>
      </c>
      <c r="E140" t="s">
        <v>1645</v>
      </c>
      <c r="F140" t="s">
        <v>1643</v>
      </c>
      <c r="G140">
        <v>104</v>
      </c>
      <c r="H140">
        <v>105</v>
      </c>
      <c r="I140">
        <v>106</v>
      </c>
      <c r="J140">
        <v>107</v>
      </c>
      <c r="L140">
        <v>0</v>
      </c>
      <c r="M140">
        <v>0</v>
      </c>
      <c r="N140">
        <v>0</v>
      </c>
      <c r="O140">
        <v>0</v>
      </c>
      <c r="P140">
        <v>0</v>
      </c>
      <c r="Q140">
        <v>0</v>
      </c>
      <c r="R140">
        <v>1</v>
      </c>
      <c r="S140">
        <v>0</v>
      </c>
      <c r="T140">
        <v>0</v>
      </c>
      <c r="U140">
        <v>0</v>
      </c>
      <c r="V140">
        <v>0</v>
      </c>
      <c r="W140">
        <v>0</v>
      </c>
    </row>
    <row r="141" spans="1:23" x14ac:dyDescent="0.35">
      <c r="A141">
        <v>30877528000104</v>
      </c>
      <c r="B141" t="s">
        <v>853</v>
      </c>
      <c r="C141">
        <v>31</v>
      </c>
      <c r="D141" s="123">
        <v>43343</v>
      </c>
      <c r="E141" t="s">
        <v>1646</v>
      </c>
      <c r="F141" t="s">
        <v>1643</v>
      </c>
      <c r="G141">
        <v>104</v>
      </c>
      <c r="H141">
        <v>105</v>
      </c>
      <c r="I141">
        <v>106</v>
      </c>
      <c r="J141">
        <v>107</v>
      </c>
      <c r="L141">
        <v>0</v>
      </c>
      <c r="M141">
        <v>0</v>
      </c>
      <c r="N141">
        <v>0</v>
      </c>
      <c r="O141">
        <v>0</v>
      </c>
      <c r="P141">
        <v>0</v>
      </c>
      <c r="Q141">
        <v>0</v>
      </c>
      <c r="R141">
        <v>1</v>
      </c>
      <c r="S141">
        <v>0</v>
      </c>
      <c r="T141">
        <v>0</v>
      </c>
      <c r="U141">
        <v>0</v>
      </c>
      <c r="V141">
        <v>0</v>
      </c>
      <c r="W141">
        <v>0</v>
      </c>
    </row>
    <row r="142" spans="1:23" x14ac:dyDescent="0.35">
      <c r="A142">
        <v>9720710000160</v>
      </c>
      <c r="B142" t="s">
        <v>417</v>
      </c>
      <c r="C142">
        <v>31</v>
      </c>
      <c r="D142" s="123">
        <v>39720</v>
      </c>
      <c r="E142" t="s">
        <v>1647</v>
      </c>
      <c r="F142" t="s">
        <v>1643</v>
      </c>
      <c r="G142">
        <v>104</v>
      </c>
      <c r="H142">
        <v>105</v>
      </c>
      <c r="I142">
        <v>106</v>
      </c>
      <c r="J142">
        <v>107</v>
      </c>
      <c r="L142">
        <v>0</v>
      </c>
      <c r="M142">
        <v>0</v>
      </c>
      <c r="N142">
        <v>0</v>
      </c>
      <c r="O142">
        <v>0</v>
      </c>
      <c r="P142">
        <v>0</v>
      </c>
      <c r="Q142">
        <v>0</v>
      </c>
      <c r="R142">
        <v>1</v>
      </c>
      <c r="S142">
        <v>0</v>
      </c>
      <c r="T142">
        <v>0</v>
      </c>
      <c r="U142">
        <v>0</v>
      </c>
      <c r="V142">
        <v>0</v>
      </c>
      <c r="W142">
        <v>0</v>
      </c>
    </row>
    <row r="143" spans="1:23" x14ac:dyDescent="0.35">
      <c r="A143">
        <v>20879578000177</v>
      </c>
      <c r="B143" t="s">
        <v>418</v>
      </c>
      <c r="C143">
        <v>31</v>
      </c>
      <c r="D143" s="123">
        <v>42034</v>
      </c>
      <c r="E143" t="s">
        <v>1648</v>
      </c>
      <c r="F143" t="s">
        <v>1643</v>
      </c>
      <c r="G143">
        <v>104</v>
      </c>
      <c r="H143">
        <v>105</v>
      </c>
      <c r="I143">
        <v>106</v>
      </c>
      <c r="J143">
        <v>107</v>
      </c>
      <c r="L143">
        <v>0</v>
      </c>
      <c r="M143">
        <v>0</v>
      </c>
      <c r="N143">
        <v>0</v>
      </c>
      <c r="O143">
        <v>0</v>
      </c>
      <c r="P143">
        <v>0</v>
      </c>
      <c r="Q143">
        <v>0</v>
      </c>
      <c r="R143">
        <v>1</v>
      </c>
      <c r="S143">
        <v>0</v>
      </c>
      <c r="T143">
        <v>0</v>
      </c>
      <c r="U143">
        <v>0</v>
      </c>
      <c r="V143">
        <v>0</v>
      </c>
      <c r="W143">
        <v>0</v>
      </c>
    </row>
    <row r="144" spans="1:23" x14ac:dyDescent="0.35">
      <c r="A144">
        <v>27826059000190</v>
      </c>
      <c r="B144" t="s">
        <v>419</v>
      </c>
      <c r="C144">
        <v>31</v>
      </c>
      <c r="D144" s="123">
        <v>43039</v>
      </c>
      <c r="E144" t="s">
        <v>1649</v>
      </c>
      <c r="F144" t="s">
        <v>1643</v>
      </c>
      <c r="G144">
        <v>104</v>
      </c>
      <c r="H144">
        <v>105</v>
      </c>
      <c r="I144">
        <v>106</v>
      </c>
      <c r="J144">
        <v>107</v>
      </c>
      <c r="L144">
        <v>0</v>
      </c>
      <c r="M144">
        <v>0</v>
      </c>
      <c r="N144">
        <v>0</v>
      </c>
      <c r="O144">
        <v>0</v>
      </c>
      <c r="P144">
        <v>0</v>
      </c>
      <c r="Q144">
        <v>0</v>
      </c>
      <c r="R144">
        <v>1</v>
      </c>
      <c r="S144">
        <v>0</v>
      </c>
      <c r="T144">
        <v>0</v>
      </c>
      <c r="U144">
        <v>0</v>
      </c>
      <c r="V144">
        <v>0</v>
      </c>
      <c r="W144">
        <v>0</v>
      </c>
    </row>
    <row r="145" spans="1:23" x14ac:dyDescent="0.35">
      <c r="A145">
        <v>31392355000105</v>
      </c>
      <c r="B145" t="s">
        <v>427</v>
      </c>
      <c r="C145">
        <v>111</v>
      </c>
      <c r="D145" s="123">
        <v>44132</v>
      </c>
      <c r="E145" t="s">
        <v>1650</v>
      </c>
      <c r="F145" t="s">
        <v>3388</v>
      </c>
      <c r="G145">
        <v>434</v>
      </c>
      <c r="H145">
        <v>435</v>
      </c>
      <c r="I145">
        <v>436</v>
      </c>
      <c r="L145">
        <v>0</v>
      </c>
      <c r="M145">
        <v>0</v>
      </c>
      <c r="N145">
        <v>0</v>
      </c>
      <c r="O145">
        <v>1</v>
      </c>
      <c r="P145">
        <v>0</v>
      </c>
      <c r="Q145">
        <v>0</v>
      </c>
      <c r="R145">
        <v>0</v>
      </c>
      <c r="S145">
        <v>0</v>
      </c>
      <c r="T145">
        <v>0</v>
      </c>
      <c r="U145">
        <v>0</v>
      </c>
      <c r="V145">
        <v>0</v>
      </c>
      <c r="W145">
        <v>0</v>
      </c>
    </row>
    <row r="146" spans="1:23" x14ac:dyDescent="0.35">
      <c r="A146">
        <v>17251743000137</v>
      </c>
      <c r="B146" t="s">
        <v>429</v>
      </c>
      <c r="C146">
        <v>21</v>
      </c>
      <c r="D146" s="123">
        <v>41578</v>
      </c>
      <c r="E146" t="s">
        <v>1651</v>
      </c>
      <c r="F146" t="s">
        <v>1652</v>
      </c>
      <c r="G146">
        <v>78</v>
      </c>
      <c r="H146">
        <v>79</v>
      </c>
      <c r="L146">
        <v>0</v>
      </c>
      <c r="M146">
        <v>0</v>
      </c>
      <c r="N146">
        <v>0</v>
      </c>
      <c r="O146">
        <v>0</v>
      </c>
      <c r="P146">
        <v>0</v>
      </c>
      <c r="Q146">
        <v>0</v>
      </c>
      <c r="R146">
        <v>0</v>
      </c>
      <c r="S146">
        <v>1</v>
      </c>
      <c r="T146">
        <v>0</v>
      </c>
      <c r="U146">
        <v>0</v>
      </c>
      <c r="V146">
        <v>0</v>
      </c>
      <c r="W146">
        <v>0</v>
      </c>
    </row>
    <row r="147" spans="1:23" x14ac:dyDescent="0.35">
      <c r="A147">
        <v>22652091000182</v>
      </c>
      <c r="B147" t="s">
        <v>431</v>
      </c>
      <c r="C147">
        <v>21</v>
      </c>
      <c r="D147" s="123">
        <v>42354</v>
      </c>
      <c r="E147" t="s">
        <v>1653</v>
      </c>
      <c r="F147" t="s">
        <v>1654</v>
      </c>
      <c r="G147">
        <v>78</v>
      </c>
      <c r="H147">
        <v>79</v>
      </c>
      <c r="L147">
        <v>0</v>
      </c>
      <c r="M147">
        <v>0</v>
      </c>
      <c r="N147">
        <v>0</v>
      </c>
      <c r="O147">
        <v>0</v>
      </c>
      <c r="P147">
        <v>0</v>
      </c>
      <c r="Q147">
        <v>0</v>
      </c>
      <c r="R147">
        <v>0</v>
      </c>
      <c r="S147">
        <v>1</v>
      </c>
      <c r="T147">
        <v>0</v>
      </c>
      <c r="U147">
        <v>0</v>
      </c>
      <c r="V147">
        <v>0</v>
      </c>
      <c r="W147">
        <v>0</v>
      </c>
    </row>
    <row r="148" spans="1:23" x14ac:dyDescent="0.35">
      <c r="A148">
        <v>37487547000173</v>
      </c>
      <c r="B148" t="s">
        <v>432</v>
      </c>
      <c r="C148">
        <v>113</v>
      </c>
      <c r="D148" s="123">
        <v>44225</v>
      </c>
      <c r="E148" t="s">
        <v>1655</v>
      </c>
      <c r="F148" t="s">
        <v>1656</v>
      </c>
      <c r="G148">
        <v>440</v>
      </c>
      <c r="L148">
        <v>0</v>
      </c>
      <c r="M148">
        <v>0</v>
      </c>
      <c r="N148">
        <v>0</v>
      </c>
      <c r="O148">
        <v>1</v>
      </c>
      <c r="P148">
        <v>0</v>
      </c>
      <c r="Q148">
        <v>0</v>
      </c>
      <c r="R148">
        <v>0</v>
      </c>
      <c r="S148">
        <v>0</v>
      </c>
      <c r="T148">
        <v>0</v>
      </c>
      <c r="U148">
        <v>0</v>
      </c>
      <c r="V148">
        <v>0</v>
      </c>
      <c r="W148">
        <v>0</v>
      </c>
    </row>
    <row r="149" spans="1:23" x14ac:dyDescent="0.35">
      <c r="A149">
        <v>37487500000100</v>
      </c>
      <c r="B149" t="s">
        <v>433</v>
      </c>
      <c r="C149">
        <v>113</v>
      </c>
      <c r="D149" s="123">
        <v>44225</v>
      </c>
      <c r="E149" t="s">
        <v>1657</v>
      </c>
      <c r="F149" t="s">
        <v>1656</v>
      </c>
      <c r="G149">
        <v>440</v>
      </c>
      <c r="L149">
        <v>0</v>
      </c>
      <c r="M149">
        <v>0</v>
      </c>
      <c r="N149">
        <v>0</v>
      </c>
      <c r="O149">
        <v>1</v>
      </c>
      <c r="P149">
        <v>0</v>
      </c>
      <c r="Q149">
        <v>0</v>
      </c>
      <c r="R149">
        <v>0</v>
      </c>
      <c r="S149">
        <v>0</v>
      </c>
      <c r="T149">
        <v>0</v>
      </c>
      <c r="U149">
        <v>0</v>
      </c>
      <c r="V149">
        <v>0</v>
      </c>
      <c r="W149">
        <v>0</v>
      </c>
    </row>
    <row r="150" spans="1:23" x14ac:dyDescent="0.35">
      <c r="A150">
        <v>12004203000135</v>
      </c>
      <c r="B150" t="s">
        <v>435</v>
      </c>
      <c r="C150">
        <v>32</v>
      </c>
      <c r="D150" s="123">
        <v>40365</v>
      </c>
      <c r="E150" t="s">
        <v>1658</v>
      </c>
      <c r="F150" t="s">
        <v>1659</v>
      </c>
      <c r="G150">
        <v>108</v>
      </c>
      <c r="L150">
        <v>0</v>
      </c>
      <c r="M150">
        <v>0</v>
      </c>
      <c r="N150">
        <v>0</v>
      </c>
      <c r="O150">
        <v>1</v>
      </c>
      <c r="P150">
        <v>0</v>
      </c>
      <c r="Q150">
        <v>1</v>
      </c>
      <c r="R150">
        <v>0</v>
      </c>
      <c r="S150">
        <v>0</v>
      </c>
      <c r="T150">
        <v>0</v>
      </c>
      <c r="U150">
        <v>0</v>
      </c>
      <c r="V150">
        <v>0</v>
      </c>
      <c r="W150">
        <v>0</v>
      </c>
    </row>
    <row r="151" spans="1:23" x14ac:dyDescent="0.35">
      <c r="A151">
        <v>601692000123</v>
      </c>
      <c r="B151" t="s">
        <v>436</v>
      </c>
      <c r="C151">
        <v>33</v>
      </c>
      <c r="D151" s="123">
        <v>34851</v>
      </c>
      <c r="E151" t="s">
        <v>1660</v>
      </c>
      <c r="F151" t="s">
        <v>1661</v>
      </c>
      <c r="G151">
        <v>109</v>
      </c>
      <c r="H151">
        <v>110</v>
      </c>
      <c r="L151">
        <v>1</v>
      </c>
      <c r="M151">
        <v>1</v>
      </c>
      <c r="N151">
        <v>1</v>
      </c>
      <c r="O151">
        <v>1</v>
      </c>
      <c r="P151">
        <v>1</v>
      </c>
      <c r="Q151">
        <v>1</v>
      </c>
      <c r="R151">
        <v>1</v>
      </c>
      <c r="S151">
        <v>1</v>
      </c>
      <c r="T151">
        <v>1</v>
      </c>
      <c r="U151">
        <v>1</v>
      </c>
      <c r="V151">
        <v>1</v>
      </c>
      <c r="W151">
        <v>0</v>
      </c>
    </row>
    <row r="152" spans="1:23" x14ac:dyDescent="0.35">
      <c r="A152">
        <v>9344799000108</v>
      </c>
      <c r="B152" t="s">
        <v>700</v>
      </c>
      <c r="C152">
        <v>86</v>
      </c>
      <c r="D152" s="123">
        <v>39646</v>
      </c>
      <c r="E152" t="s">
        <v>1662</v>
      </c>
      <c r="F152" t="s">
        <v>1663</v>
      </c>
      <c r="G152">
        <v>337</v>
      </c>
      <c r="H152">
        <v>338</v>
      </c>
      <c r="I152">
        <v>339</v>
      </c>
      <c r="L152">
        <v>1</v>
      </c>
      <c r="M152">
        <v>0</v>
      </c>
      <c r="N152">
        <v>0</v>
      </c>
      <c r="O152">
        <v>0</v>
      </c>
      <c r="P152">
        <v>0</v>
      </c>
      <c r="Q152">
        <v>0</v>
      </c>
      <c r="R152">
        <v>0</v>
      </c>
      <c r="S152">
        <v>0</v>
      </c>
      <c r="T152">
        <v>0</v>
      </c>
      <c r="U152">
        <v>0</v>
      </c>
      <c r="V152">
        <v>0</v>
      </c>
      <c r="W152">
        <v>0</v>
      </c>
    </row>
    <row r="153" spans="1:23" x14ac:dyDescent="0.35">
      <c r="A153">
        <v>32319047000109</v>
      </c>
      <c r="B153" t="s">
        <v>1664</v>
      </c>
      <c r="C153">
        <v>20</v>
      </c>
      <c r="D153" s="123">
        <v>43700</v>
      </c>
      <c r="E153" t="s">
        <v>1665</v>
      </c>
      <c r="F153" t="s">
        <v>1666</v>
      </c>
      <c r="G153">
        <v>76</v>
      </c>
      <c r="H153">
        <v>77</v>
      </c>
      <c r="L153">
        <v>1</v>
      </c>
      <c r="M153">
        <v>0</v>
      </c>
      <c r="N153">
        <v>1</v>
      </c>
      <c r="O153">
        <v>1</v>
      </c>
      <c r="P153">
        <v>0</v>
      </c>
      <c r="Q153">
        <v>0</v>
      </c>
      <c r="R153">
        <v>0</v>
      </c>
      <c r="S153">
        <v>0</v>
      </c>
      <c r="T153">
        <v>0</v>
      </c>
      <c r="U153">
        <v>0</v>
      </c>
      <c r="V153">
        <v>0</v>
      </c>
      <c r="W153">
        <v>0</v>
      </c>
    </row>
    <row r="154" spans="1:23" x14ac:dyDescent="0.35">
      <c r="A154">
        <v>2895694000106</v>
      </c>
      <c r="B154" t="s">
        <v>439</v>
      </c>
      <c r="C154">
        <v>20</v>
      </c>
      <c r="D154" s="123">
        <v>36152</v>
      </c>
      <c r="E154" t="s">
        <v>1667</v>
      </c>
      <c r="F154" t="s">
        <v>1666</v>
      </c>
      <c r="G154">
        <v>76</v>
      </c>
      <c r="H154">
        <v>77</v>
      </c>
      <c r="L154">
        <v>0</v>
      </c>
      <c r="M154">
        <v>0</v>
      </c>
      <c r="N154">
        <v>0</v>
      </c>
      <c r="O154">
        <v>1</v>
      </c>
      <c r="P154">
        <v>0</v>
      </c>
      <c r="Q154">
        <v>0</v>
      </c>
      <c r="R154">
        <v>0</v>
      </c>
      <c r="S154">
        <v>0</v>
      </c>
      <c r="T154">
        <v>0</v>
      </c>
      <c r="U154">
        <v>0</v>
      </c>
      <c r="V154">
        <v>0</v>
      </c>
      <c r="W154">
        <v>0</v>
      </c>
    </row>
    <row r="155" spans="1:23" x14ac:dyDescent="0.35">
      <c r="A155">
        <v>29283824000106</v>
      </c>
      <c r="B155" t="s">
        <v>441</v>
      </c>
      <c r="C155">
        <v>34</v>
      </c>
      <c r="D155" s="123">
        <v>43222</v>
      </c>
      <c r="E155" t="s">
        <v>1668</v>
      </c>
      <c r="F155" t="s">
        <v>1669</v>
      </c>
      <c r="G155">
        <v>111</v>
      </c>
      <c r="H155">
        <v>112</v>
      </c>
      <c r="L155">
        <v>0</v>
      </c>
      <c r="M155">
        <v>0</v>
      </c>
      <c r="N155">
        <v>1</v>
      </c>
      <c r="O155">
        <v>0</v>
      </c>
      <c r="P155">
        <v>0</v>
      </c>
      <c r="Q155">
        <v>0</v>
      </c>
      <c r="R155">
        <v>1</v>
      </c>
      <c r="S155">
        <v>0</v>
      </c>
      <c r="T155">
        <v>0</v>
      </c>
      <c r="U155">
        <v>0</v>
      </c>
      <c r="V155">
        <v>0</v>
      </c>
      <c r="W155">
        <v>0</v>
      </c>
    </row>
    <row r="156" spans="1:23" x14ac:dyDescent="0.35">
      <c r="A156">
        <v>1823373000125</v>
      </c>
      <c r="B156" t="s">
        <v>443</v>
      </c>
      <c r="C156">
        <v>96</v>
      </c>
      <c r="D156" s="123">
        <v>38716</v>
      </c>
      <c r="E156" t="s">
        <v>1670</v>
      </c>
      <c r="F156" t="s">
        <v>1671</v>
      </c>
      <c r="G156">
        <v>390</v>
      </c>
      <c r="H156">
        <v>391</v>
      </c>
      <c r="I156">
        <v>392</v>
      </c>
      <c r="J156">
        <v>393</v>
      </c>
      <c r="L156">
        <v>1</v>
      </c>
      <c r="M156">
        <v>1</v>
      </c>
      <c r="N156">
        <v>1</v>
      </c>
      <c r="O156">
        <v>1</v>
      </c>
      <c r="P156">
        <v>1</v>
      </c>
      <c r="Q156">
        <v>0</v>
      </c>
      <c r="R156">
        <v>0</v>
      </c>
      <c r="S156">
        <v>0</v>
      </c>
      <c r="T156">
        <v>0</v>
      </c>
      <c r="U156">
        <v>0</v>
      </c>
      <c r="V156">
        <v>0</v>
      </c>
      <c r="W156">
        <v>0</v>
      </c>
    </row>
    <row r="157" spans="1:23" x14ac:dyDescent="0.35">
      <c r="A157">
        <v>35956326000171</v>
      </c>
      <c r="B157" t="s">
        <v>818</v>
      </c>
      <c r="C157">
        <v>96</v>
      </c>
      <c r="D157" s="123">
        <v>43987</v>
      </c>
      <c r="E157" t="s">
        <v>1672</v>
      </c>
      <c r="F157" t="s">
        <v>1671</v>
      </c>
      <c r="G157">
        <v>390</v>
      </c>
      <c r="H157">
        <v>391</v>
      </c>
      <c r="I157">
        <v>392</v>
      </c>
      <c r="J157">
        <v>393</v>
      </c>
      <c r="L157">
        <v>1</v>
      </c>
      <c r="M157">
        <v>1</v>
      </c>
      <c r="N157">
        <v>1</v>
      </c>
      <c r="O157">
        <v>1</v>
      </c>
      <c r="P157">
        <v>1</v>
      </c>
      <c r="Q157">
        <v>0</v>
      </c>
      <c r="R157">
        <v>0</v>
      </c>
      <c r="S157">
        <v>0</v>
      </c>
      <c r="T157">
        <v>0</v>
      </c>
      <c r="U157">
        <v>0</v>
      </c>
      <c r="V157">
        <v>0</v>
      </c>
      <c r="W157">
        <v>0</v>
      </c>
    </row>
    <row r="158" spans="1:23" x14ac:dyDescent="0.35">
      <c r="A158">
        <v>29275210000174</v>
      </c>
      <c r="B158" t="s">
        <v>816</v>
      </c>
      <c r="C158">
        <v>35</v>
      </c>
      <c r="D158" s="123">
        <v>43320</v>
      </c>
      <c r="E158" t="s">
        <v>1673</v>
      </c>
      <c r="F158" t="s">
        <v>1674</v>
      </c>
      <c r="G158">
        <v>113</v>
      </c>
      <c r="H158">
        <v>114</v>
      </c>
      <c r="I158">
        <v>115</v>
      </c>
      <c r="J158">
        <v>116</v>
      </c>
      <c r="K158">
        <v>117</v>
      </c>
      <c r="L158">
        <v>1</v>
      </c>
      <c r="M158">
        <v>0</v>
      </c>
      <c r="N158">
        <v>1</v>
      </c>
      <c r="O158">
        <v>1</v>
      </c>
      <c r="P158">
        <v>0</v>
      </c>
      <c r="Q158">
        <v>0</v>
      </c>
      <c r="R158">
        <v>0</v>
      </c>
      <c r="S158">
        <v>0</v>
      </c>
      <c r="T158">
        <v>0</v>
      </c>
      <c r="U158">
        <v>0</v>
      </c>
      <c r="V158">
        <v>0</v>
      </c>
      <c r="W158">
        <v>0</v>
      </c>
    </row>
    <row r="159" spans="1:23" x14ac:dyDescent="0.35">
      <c r="A159">
        <v>30995018000131</v>
      </c>
      <c r="B159" t="s">
        <v>444</v>
      </c>
      <c r="C159">
        <v>35</v>
      </c>
      <c r="D159" s="123">
        <v>43460</v>
      </c>
      <c r="E159" t="s">
        <v>1675</v>
      </c>
      <c r="F159" t="s">
        <v>1676</v>
      </c>
      <c r="G159">
        <v>117</v>
      </c>
      <c r="L159">
        <v>0</v>
      </c>
      <c r="M159">
        <v>0</v>
      </c>
      <c r="N159">
        <v>0</v>
      </c>
      <c r="O159">
        <v>1</v>
      </c>
      <c r="P159">
        <v>0</v>
      </c>
      <c r="Q159">
        <v>0</v>
      </c>
      <c r="R159">
        <v>0</v>
      </c>
      <c r="S159">
        <v>0</v>
      </c>
      <c r="T159">
        <v>0</v>
      </c>
      <c r="U159">
        <v>0</v>
      </c>
      <c r="V159">
        <v>0</v>
      </c>
      <c r="W159">
        <v>0</v>
      </c>
    </row>
    <row r="160" spans="1:23" x14ac:dyDescent="0.35">
      <c r="A160">
        <v>26179685000179</v>
      </c>
      <c r="B160" t="s">
        <v>446</v>
      </c>
      <c r="C160">
        <v>35</v>
      </c>
      <c r="D160" s="123">
        <v>42733</v>
      </c>
      <c r="E160" t="s">
        <v>1677</v>
      </c>
      <c r="F160" t="s">
        <v>1674</v>
      </c>
      <c r="G160">
        <v>113</v>
      </c>
      <c r="H160">
        <v>114</v>
      </c>
      <c r="I160">
        <v>115</v>
      </c>
      <c r="J160">
        <v>116</v>
      </c>
      <c r="K160">
        <v>117</v>
      </c>
      <c r="L160">
        <v>1</v>
      </c>
      <c r="M160">
        <v>0</v>
      </c>
      <c r="N160">
        <v>1</v>
      </c>
      <c r="O160">
        <v>1</v>
      </c>
      <c r="P160">
        <v>0</v>
      </c>
      <c r="Q160">
        <v>0</v>
      </c>
      <c r="R160">
        <v>0</v>
      </c>
      <c r="S160">
        <v>0</v>
      </c>
      <c r="T160">
        <v>0</v>
      </c>
      <c r="U160">
        <v>0</v>
      </c>
      <c r="V160">
        <v>0</v>
      </c>
      <c r="W160">
        <v>0</v>
      </c>
    </row>
    <row r="161" spans="1:23" x14ac:dyDescent="0.35">
      <c r="A161">
        <v>19212817000151</v>
      </c>
      <c r="B161" t="s">
        <v>447</v>
      </c>
      <c r="C161">
        <v>35</v>
      </c>
      <c r="D161" s="123">
        <v>41614</v>
      </c>
      <c r="E161" t="s">
        <v>1678</v>
      </c>
      <c r="F161" t="s">
        <v>1674</v>
      </c>
      <c r="G161">
        <v>113</v>
      </c>
      <c r="H161">
        <v>114</v>
      </c>
      <c r="I161">
        <v>115</v>
      </c>
      <c r="J161">
        <v>116</v>
      </c>
      <c r="K161">
        <v>117</v>
      </c>
      <c r="L161">
        <v>1</v>
      </c>
      <c r="M161">
        <v>0</v>
      </c>
      <c r="N161">
        <v>1</v>
      </c>
      <c r="O161">
        <v>1</v>
      </c>
      <c r="P161">
        <v>0</v>
      </c>
      <c r="Q161">
        <v>0</v>
      </c>
      <c r="R161">
        <v>0</v>
      </c>
      <c r="S161">
        <v>0</v>
      </c>
      <c r="T161">
        <v>0</v>
      </c>
      <c r="U161">
        <v>0</v>
      </c>
      <c r="V161">
        <v>0</v>
      </c>
      <c r="W161">
        <v>0</v>
      </c>
    </row>
    <row r="162" spans="1:23" x14ac:dyDescent="0.35">
      <c r="A162">
        <v>37893341000143</v>
      </c>
      <c r="B162" t="s">
        <v>448</v>
      </c>
      <c r="C162">
        <v>35</v>
      </c>
      <c r="D162" s="123">
        <v>44077</v>
      </c>
      <c r="E162" t="s">
        <v>1679</v>
      </c>
      <c r="F162" t="s">
        <v>1674</v>
      </c>
      <c r="G162">
        <v>113</v>
      </c>
      <c r="H162">
        <v>114</v>
      </c>
      <c r="I162">
        <v>115</v>
      </c>
      <c r="J162">
        <v>116</v>
      </c>
      <c r="K162">
        <v>117</v>
      </c>
      <c r="L162">
        <v>1</v>
      </c>
      <c r="M162">
        <v>0</v>
      </c>
      <c r="N162">
        <v>1</v>
      </c>
      <c r="O162">
        <v>1</v>
      </c>
      <c r="P162">
        <v>0</v>
      </c>
      <c r="Q162">
        <v>0</v>
      </c>
      <c r="R162">
        <v>0</v>
      </c>
      <c r="S162">
        <v>0</v>
      </c>
      <c r="T162">
        <v>0</v>
      </c>
      <c r="U162">
        <v>0</v>
      </c>
      <c r="V162">
        <v>0</v>
      </c>
      <c r="W162">
        <v>0</v>
      </c>
    </row>
    <row r="163" spans="1:23" x14ac:dyDescent="0.35">
      <c r="A163">
        <v>25307278000137</v>
      </c>
      <c r="B163" t="s">
        <v>449</v>
      </c>
      <c r="C163">
        <v>36</v>
      </c>
      <c r="D163" s="123">
        <v>41949</v>
      </c>
      <c r="E163" t="s">
        <v>1680</v>
      </c>
      <c r="F163" t="s">
        <v>1681</v>
      </c>
      <c r="G163">
        <v>121</v>
      </c>
      <c r="H163">
        <v>118</v>
      </c>
      <c r="I163">
        <v>119</v>
      </c>
      <c r="J163">
        <v>122</v>
      </c>
      <c r="K163">
        <v>123</v>
      </c>
      <c r="L163">
        <v>1</v>
      </c>
      <c r="M163">
        <v>1</v>
      </c>
      <c r="N163">
        <v>1</v>
      </c>
      <c r="O163">
        <v>1</v>
      </c>
      <c r="P163">
        <v>1</v>
      </c>
      <c r="Q163">
        <v>1</v>
      </c>
      <c r="R163">
        <v>0</v>
      </c>
      <c r="S163">
        <v>0</v>
      </c>
      <c r="T163">
        <v>0</v>
      </c>
      <c r="U163">
        <v>1</v>
      </c>
      <c r="V163">
        <v>0</v>
      </c>
      <c r="W163">
        <v>0</v>
      </c>
    </row>
    <row r="164" spans="1:23" x14ac:dyDescent="0.35">
      <c r="A164">
        <v>26343792000190</v>
      </c>
      <c r="B164" t="s">
        <v>817</v>
      </c>
      <c r="C164">
        <v>36</v>
      </c>
      <c r="D164" s="123">
        <v>42941</v>
      </c>
      <c r="E164" t="s">
        <v>1682</v>
      </c>
      <c r="F164" t="s">
        <v>1681</v>
      </c>
      <c r="G164">
        <v>121</v>
      </c>
      <c r="H164">
        <v>118</v>
      </c>
      <c r="I164">
        <v>119</v>
      </c>
      <c r="J164">
        <v>122</v>
      </c>
      <c r="K164">
        <v>123</v>
      </c>
      <c r="L164">
        <v>1</v>
      </c>
      <c r="M164">
        <v>0</v>
      </c>
      <c r="N164">
        <v>1</v>
      </c>
      <c r="O164">
        <v>1</v>
      </c>
      <c r="P164">
        <v>1</v>
      </c>
      <c r="Q164">
        <v>0</v>
      </c>
      <c r="R164">
        <v>0</v>
      </c>
      <c r="S164">
        <v>0</v>
      </c>
      <c r="T164">
        <v>0</v>
      </c>
      <c r="U164">
        <v>0</v>
      </c>
      <c r="V164">
        <v>0</v>
      </c>
      <c r="W164">
        <v>0</v>
      </c>
    </row>
    <row r="165" spans="1:23" x14ac:dyDescent="0.35">
      <c r="A165">
        <v>26434293000109</v>
      </c>
      <c r="B165" t="s">
        <v>451</v>
      </c>
      <c r="C165">
        <v>36</v>
      </c>
      <c r="D165" s="123">
        <v>42759</v>
      </c>
      <c r="E165" t="s">
        <v>1683</v>
      </c>
      <c r="F165" t="s">
        <v>1684</v>
      </c>
      <c r="G165">
        <v>118</v>
      </c>
      <c r="L165">
        <v>0</v>
      </c>
      <c r="M165">
        <v>0</v>
      </c>
      <c r="N165">
        <v>0</v>
      </c>
      <c r="O165">
        <v>0</v>
      </c>
      <c r="P165">
        <v>0</v>
      </c>
      <c r="Q165">
        <v>0</v>
      </c>
      <c r="R165">
        <v>1</v>
      </c>
      <c r="S165">
        <v>0</v>
      </c>
      <c r="T165">
        <v>0</v>
      </c>
      <c r="U165">
        <v>0</v>
      </c>
      <c r="V165">
        <v>0</v>
      </c>
      <c r="W165">
        <v>0</v>
      </c>
    </row>
    <row r="166" spans="1:23" x14ac:dyDescent="0.35">
      <c r="A166">
        <v>22899237000199</v>
      </c>
      <c r="B166" t="s">
        <v>1685</v>
      </c>
      <c r="C166">
        <v>36</v>
      </c>
      <c r="D166" s="123">
        <v>43066</v>
      </c>
      <c r="E166" t="s">
        <v>1686</v>
      </c>
      <c r="F166" t="s">
        <v>1687</v>
      </c>
      <c r="G166">
        <v>121</v>
      </c>
      <c r="H166">
        <v>118</v>
      </c>
      <c r="I166">
        <v>119</v>
      </c>
      <c r="J166">
        <v>122</v>
      </c>
      <c r="K166">
        <v>123</v>
      </c>
      <c r="L166">
        <v>1</v>
      </c>
      <c r="M166">
        <v>0</v>
      </c>
      <c r="N166">
        <v>1</v>
      </c>
      <c r="O166">
        <v>1</v>
      </c>
      <c r="P166">
        <v>1</v>
      </c>
      <c r="Q166">
        <v>0</v>
      </c>
      <c r="R166">
        <v>0</v>
      </c>
      <c r="S166">
        <v>0</v>
      </c>
      <c r="T166">
        <v>0</v>
      </c>
      <c r="U166">
        <v>0</v>
      </c>
      <c r="V166">
        <v>0</v>
      </c>
      <c r="W166">
        <v>0</v>
      </c>
    </row>
    <row r="167" spans="1:23" x14ac:dyDescent="0.35">
      <c r="A167">
        <v>32240637000141</v>
      </c>
      <c r="B167" t="s">
        <v>462</v>
      </c>
      <c r="C167">
        <v>39</v>
      </c>
      <c r="D167" s="123">
        <v>43651</v>
      </c>
      <c r="E167" t="s">
        <v>1688</v>
      </c>
      <c r="F167" t="s">
        <v>1689</v>
      </c>
      <c r="G167">
        <v>130</v>
      </c>
      <c r="H167">
        <v>131</v>
      </c>
      <c r="I167">
        <v>132</v>
      </c>
      <c r="J167">
        <v>133</v>
      </c>
      <c r="K167">
        <v>134</v>
      </c>
      <c r="L167">
        <v>1</v>
      </c>
      <c r="M167">
        <v>1</v>
      </c>
      <c r="N167">
        <v>1</v>
      </c>
      <c r="O167">
        <v>1</v>
      </c>
      <c r="P167">
        <v>1</v>
      </c>
      <c r="Q167">
        <v>1</v>
      </c>
      <c r="R167">
        <v>0</v>
      </c>
      <c r="S167">
        <v>0</v>
      </c>
      <c r="T167">
        <v>1</v>
      </c>
      <c r="U167">
        <v>1</v>
      </c>
      <c r="V167">
        <v>0</v>
      </c>
      <c r="W167">
        <v>0</v>
      </c>
    </row>
    <row r="168" spans="1:23" x14ac:dyDescent="0.35">
      <c r="A168">
        <v>8893082000152</v>
      </c>
      <c r="B168" t="s">
        <v>464</v>
      </c>
      <c r="C168">
        <v>39</v>
      </c>
      <c r="D168" s="123">
        <v>39629</v>
      </c>
      <c r="E168" t="s">
        <v>1690</v>
      </c>
      <c r="F168" t="s">
        <v>1689</v>
      </c>
      <c r="G168">
        <v>130</v>
      </c>
      <c r="H168">
        <v>131</v>
      </c>
      <c r="I168">
        <v>132</v>
      </c>
      <c r="J168">
        <v>133</v>
      </c>
      <c r="K168">
        <v>134</v>
      </c>
      <c r="L168">
        <v>1</v>
      </c>
      <c r="M168">
        <v>1</v>
      </c>
      <c r="N168">
        <v>1</v>
      </c>
      <c r="O168">
        <v>1</v>
      </c>
      <c r="P168">
        <v>1</v>
      </c>
      <c r="Q168">
        <v>1</v>
      </c>
      <c r="R168">
        <v>0</v>
      </c>
      <c r="S168">
        <v>0</v>
      </c>
      <c r="T168">
        <v>1</v>
      </c>
      <c r="U168">
        <v>1</v>
      </c>
      <c r="V168">
        <v>0</v>
      </c>
      <c r="W168">
        <v>0</v>
      </c>
    </row>
    <row r="169" spans="1:23" x14ac:dyDescent="0.35">
      <c r="A169">
        <v>30556738000109</v>
      </c>
      <c r="B169" t="s">
        <v>465</v>
      </c>
      <c r="C169">
        <v>39</v>
      </c>
      <c r="D169" s="123">
        <v>43375</v>
      </c>
      <c r="E169" t="s">
        <v>1691</v>
      </c>
      <c r="F169" t="s">
        <v>1689</v>
      </c>
      <c r="G169">
        <v>130</v>
      </c>
      <c r="H169">
        <v>131</v>
      </c>
      <c r="I169">
        <v>132</v>
      </c>
      <c r="J169">
        <v>133</v>
      </c>
      <c r="K169">
        <v>134</v>
      </c>
      <c r="L169">
        <v>1</v>
      </c>
      <c r="M169">
        <v>1</v>
      </c>
      <c r="N169">
        <v>1</v>
      </c>
      <c r="O169">
        <v>1</v>
      </c>
      <c r="P169">
        <v>1</v>
      </c>
      <c r="Q169">
        <v>1</v>
      </c>
      <c r="R169">
        <v>0</v>
      </c>
      <c r="S169">
        <v>0</v>
      </c>
      <c r="T169">
        <v>1</v>
      </c>
      <c r="U169">
        <v>1</v>
      </c>
      <c r="V169">
        <v>0</v>
      </c>
      <c r="W169">
        <v>0</v>
      </c>
    </row>
    <row r="170" spans="1:23" x14ac:dyDescent="0.35">
      <c r="A170">
        <v>31440882000130</v>
      </c>
      <c r="B170" t="s">
        <v>454</v>
      </c>
      <c r="C170">
        <v>37</v>
      </c>
      <c r="D170" s="123">
        <v>43405</v>
      </c>
      <c r="E170" t="s">
        <v>1692</v>
      </c>
      <c r="F170" t="s">
        <v>1604</v>
      </c>
      <c r="G170">
        <v>124</v>
      </c>
      <c r="H170">
        <v>125</v>
      </c>
      <c r="I170">
        <v>126</v>
      </c>
      <c r="J170">
        <v>127</v>
      </c>
      <c r="K170">
        <v>128</v>
      </c>
      <c r="L170">
        <v>1</v>
      </c>
      <c r="M170">
        <v>1</v>
      </c>
      <c r="N170">
        <v>1</v>
      </c>
      <c r="O170">
        <v>1</v>
      </c>
      <c r="P170">
        <v>1</v>
      </c>
      <c r="Q170">
        <v>0</v>
      </c>
      <c r="R170">
        <v>0</v>
      </c>
      <c r="S170">
        <v>0</v>
      </c>
      <c r="T170">
        <v>0</v>
      </c>
      <c r="U170">
        <v>0</v>
      </c>
      <c r="V170">
        <v>0</v>
      </c>
      <c r="W170">
        <v>0</v>
      </c>
    </row>
    <row r="171" spans="1:23" x14ac:dyDescent="0.35">
      <c r="A171">
        <v>34186116000189</v>
      </c>
      <c r="B171" t="s">
        <v>455</v>
      </c>
      <c r="C171">
        <v>37</v>
      </c>
      <c r="D171" s="123">
        <v>43676</v>
      </c>
      <c r="E171" t="s">
        <v>1693</v>
      </c>
      <c r="F171" t="s">
        <v>1604</v>
      </c>
      <c r="G171">
        <v>124</v>
      </c>
      <c r="H171">
        <v>125</v>
      </c>
      <c r="I171">
        <v>126</v>
      </c>
      <c r="J171">
        <v>127</v>
      </c>
      <c r="K171">
        <v>128</v>
      </c>
      <c r="L171">
        <v>1</v>
      </c>
      <c r="M171">
        <v>1</v>
      </c>
      <c r="N171">
        <v>1</v>
      </c>
      <c r="O171">
        <v>1</v>
      </c>
      <c r="P171">
        <v>1</v>
      </c>
      <c r="Q171">
        <v>0</v>
      </c>
      <c r="R171">
        <v>0</v>
      </c>
      <c r="S171">
        <v>0</v>
      </c>
      <c r="T171">
        <v>0</v>
      </c>
      <c r="U171">
        <v>0</v>
      </c>
      <c r="V171">
        <v>0</v>
      </c>
      <c r="W171">
        <v>0</v>
      </c>
    </row>
    <row r="172" spans="1:23" x14ac:dyDescent="0.35">
      <c r="A172">
        <v>32847791000186</v>
      </c>
      <c r="B172" t="s">
        <v>1694</v>
      </c>
      <c r="C172">
        <v>37</v>
      </c>
      <c r="D172" s="123">
        <v>43817</v>
      </c>
      <c r="E172" t="s">
        <v>1695</v>
      </c>
      <c r="F172" t="s">
        <v>1604</v>
      </c>
      <c r="G172">
        <v>124</v>
      </c>
      <c r="H172">
        <v>125</v>
      </c>
      <c r="I172">
        <v>126</v>
      </c>
      <c r="J172">
        <v>127</v>
      </c>
      <c r="K172">
        <v>128</v>
      </c>
      <c r="L172">
        <v>1</v>
      </c>
      <c r="M172">
        <v>1</v>
      </c>
      <c r="N172">
        <v>1</v>
      </c>
      <c r="O172">
        <v>1</v>
      </c>
      <c r="P172">
        <v>1</v>
      </c>
      <c r="Q172">
        <v>0</v>
      </c>
      <c r="R172">
        <v>0</v>
      </c>
      <c r="S172">
        <v>0</v>
      </c>
      <c r="T172">
        <v>0</v>
      </c>
      <c r="U172">
        <v>0</v>
      </c>
      <c r="V172">
        <v>0</v>
      </c>
      <c r="W172">
        <v>0</v>
      </c>
    </row>
    <row r="173" spans="1:23" x14ac:dyDescent="0.35">
      <c r="A173">
        <v>11052478000181</v>
      </c>
      <c r="B173" t="s">
        <v>456</v>
      </c>
      <c r="C173">
        <v>37</v>
      </c>
      <c r="D173" s="123">
        <v>40975</v>
      </c>
      <c r="E173" t="s">
        <v>1696</v>
      </c>
      <c r="F173" t="s">
        <v>1604</v>
      </c>
      <c r="G173">
        <v>124</v>
      </c>
      <c r="H173">
        <v>125</v>
      </c>
      <c r="I173">
        <v>126</v>
      </c>
      <c r="J173">
        <v>127</v>
      </c>
      <c r="K173">
        <v>128</v>
      </c>
      <c r="L173">
        <v>1</v>
      </c>
      <c r="M173">
        <v>1</v>
      </c>
      <c r="N173">
        <v>1</v>
      </c>
      <c r="O173">
        <v>1</v>
      </c>
      <c r="P173">
        <v>1</v>
      </c>
      <c r="Q173">
        <v>0</v>
      </c>
      <c r="R173">
        <v>0</v>
      </c>
      <c r="S173">
        <v>0</v>
      </c>
      <c r="T173">
        <v>0</v>
      </c>
      <c r="U173">
        <v>0</v>
      </c>
      <c r="V173">
        <v>0</v>
      </c>
      <c r="W173">
        <v>0</v>
      </c>
    </row>
    <row r="174" spans="1:23" x14ac:dyDescent="0.35">
      <c r="A174">
        <v>41610489000109</v>
      </c>
      <c r="B174" t="s">
        <v>457</v>
      </c>
      <c r="C174">
        <v>115</v>
      </c>
      <c r="D174" s="123">
        <v>44316</v>
      </c>
      <c r="E174" t="s">
        <v>1697</v>
      </c>
      <c r="F174" t="s">
        <v>1698</v>
      </c>
      <c r="G174">
        <v>445</v>
      </c>
      <c r="H174">
        <v>446</v>
      </c>
      <c r="I174">
        <v>447</v>
      </c>
      <c r="L174">
        <v>1</v>
      </c>
      <c r="M174">
        <v>0</v>
      </c>
      <c r="N174">
        <v>1</v>
      </c>
      <c r="O174">
        <v>1</v>
      </c>
      <c r="P174">
        <v>0</v>
      </c>
      <c r="Q174">
        <v>0</v>
      </c>
      <c r="R174">
        <v>0</v>
      </c>
      <c r="S174">
        <v>0</v>
      </c>
      <c r="T174">
        <v>0</v>
      </c>
      <c r="U174">
        <v>0</v>
      </c>
      <c r="V174">
        <v>0</v>
      </c>
      <c r="W174">
        <v>0</v>
      </c>
    </row>
    <row r="175" spans="1:23" x14ac:dyDescent="0.35">
      <c r="A175">
        <v>37525962000174</v>
      </c>
      <c r="B175" t="s">
        <v>458</v>
      </c>
      <c r="C175">
        <v>114</v>
      </c>
      <c r="D175" s="123">
        <v>44253</v>
      </c>
      <c r="E175" t="s">
        <v>1699</v>
      </c>
      <c r="F175" t="s">
        <v>1700</v>
      </c>
      <c r="G175">
        <v>442</v>
      </c>
      <c r="L175">
        <v>1</v>
      </c>
      <c r="M175">
        <v>1</v>
      </c>
      <c r="N175">
        <v>1</v>
      </c>
      <c r="O175">
        <v>1</v>
      </c>
      <c r="P175">
        <v>1</v>
      </c>
      <c r="Q175">
        <v>1</v>
      </c>
      <c r="R175">
        <v>1</v>
      </c>
      <c r="S175">
        <v>0</v>
      </c>
      <c r="T175">
        <v>1</v>
      </c>
      <c r="U175">
        <v>0</v>
      </c>
      <c r="V175">
        <v>0</v>
      </c>
      <c r="W175">
        <v>1</v>
      </c>
    </row>
    <row r="176" spans="1:23" x14ac:dyDescent="0.35">
      <c r="A176">
        <v>37525911000142</v>
      </c>
      <c r="B176" t="s">
        <v>459</v>
      </c>
      <c r="C176">
        <v>114</v>
      </c>
      <c r="D176" s="123">
        <v>44260</v>
      </c>
      <c r="E176" t="s">
        <v>1701</v>
      </c>
      <c r="F176" t="s">
        <v>1702</v>
      </c>
      <c r="G176">
        <v>443</v>
      </c>
      <c r="L176">
        <v>0</v>
      </c>
      <c r="M176">
        <v>0</v>
      </c>
      <c r="N176">
        <v>0</v>
      </c>
      <c r="O176">
        <v>1</v>
      </c>
      <c r="P176">
        <v>1</v>
      </c>
      <c r="Q176">
        <v>0</v>
      </c>
      <c r="R176">
        <v>0</v>
      </c>
      <c r="S176">
        <v>0</v>
      </c>
      <c r="T176">
        <v>0</v>
      </c>
      <c r="U176">
        <v>0</v>
      </c>
      <c r="V176">
        <v>0</v>
      </c>
      <c r="W176">
        <v>0</v>
      </c>
    </row>
    <row r="177" spans="1:23" x14ac:dyDescent="0.35">
      <c r="A177">
        <v>8830947000131</v>
      </c>
      <c r="B177" t="s">
        <v>460</v>
      </c>
      <c r="C177">
        <v>38</v>
      </c>
      <c r="D177" s="123">
        <v>39232</v>
      </c>
      <c r="E177" t="s">
        <v>1703</v>
      </c>
      <c r="F177" t="s">
        <v>1704</v>
      </c>
      <c r="G177">
        <v>129</v>
      </c>
      <c r="L177">
        <v>0</v>
      </c>
      <c r="M177">
        <v>0</v>
      </c>
      <c r="N177">
        <v>0</v>
      </c>
      <c r="O177">
        <v>1</v>
      </c>
      <c r="P177">
        <v>0</v>
      </c>
      <c r="Q177">
        <v>0</v>
      </c>
      <c r="R177">
        <v>0</v>
      </c>
      <c r="S177">
        <v>0</v>
      </c>
      <c r="T177">
        <v>0</v>
      </c>
      <c r="U177">
        <v>0</v>
      </c>
      <c r="V177">
        <v>0</v>
      </c>
      <c r="W177">
        <v>0</v>
      </c>
    </row>
    <row r="178" spans="1:23" x14ac:dyDescent="0.35">
      <c r="A178">
        <v>32890800000111</v>
      </c>
      <c r="B178" t="s">
        <v>466</v>
      </c>
      <c r="C178">
        <v>108</v>
      </c>
      <c r="D178" s="123">
        <v>43791</v>
      </c>
      <c r="E178" t="s">
        <v>1705</v>
      </c>
      <c r="F178" t="s">
        <v>1706</v>
      </c>
      <c r="G178">
        <v>424</v>
      </c>
      <c r="L178">
        <v>0</v>
      </c>
      <c r="M178">
        <v>0</v>
      </c>
      <c r="N178">
        <v>0</v>
      </c>
      <c r="O178">
        <v>1</v>
      </c>
      <c r="P178">
        <v>1</v>
      </c>
      <c r="Q178">
        <v>0</v>
      </c>
      <c r="R178">
        <v>0</v>
      </c>
      <c r="S178">
        <v>0</v>
      </c>
      <c r="T178">
        <v>0</v>
      </c>
      <c r="U178">
        <v>0</v>
      </c>
      <c r="V178">
        <v>0</v>
      </c>
      <c r="W178">
        <v>0</v>
      </c>
    </row>
    <row r="179" spans="1:23" x14ac:dyDescent="0.35">
      <c r="A179">
        <v>29800227000101</v>
      </c>
      <c r="B179" t="s">
        <v>870</v>
      </c>
      <c r="C179">
        <v>108</v>
      </c>
      <c r="D179" s="123">
        <v>43557</v>
      </c>
      <c r="E179" t="s">
        <v>1705</v>
      </c>
      <c r="F179" t="s">
        <v>1706</v>
      </c>
      <c r="G179">
        <v>424</v>
      </c>
      <c r="L179">
        <v>0</v>
      </c>
      <c r="M179">
        <v>0</v>
      </c>
      <c r="N179">
        <v>0</v>
      </c>
      <c r="O179">
        <v>1</v>
      </c>
      <c r="P179">
        <v>1</v>
      </c>
      <c r="Q179">
        <v>0</v>
      </c>
      <c r="R179">
        <v>0</v>
      </c>
      <c r="S179">
        <v>0</v>
      </c>
      <c r="T179">
        <v>0</v>
      </c>
      <c r="U179">
        <v>0</v>
      </c>
      <c r="V179">
        <v>0</v>
      </c>
      <c r="W179">
        <v>0</v>
      </c>
    </row>
    <row r="180" spans="1:23" x14ac:dyDescent="0.35">
      <c r="A180">
        <v>26243348000101</v>
      </c>
      <c r="B180" t="s">
        <v>472</v>
      </c>
      <c r="C180">
        <v>40</v>
      </c>
      <c r="D180" s="123">
        <v>42754</v>
      </c>
      <c r="E180" t="s">
        <v>1707</v>
      </c>
      <c r="F180" t="s">
        <v>1708</v>
      </c>
      <c r="G180">
        <v>137</v>
      </c>
      <c r="L180">
        <v>0</v>
      </c>
      <c r="M180">
        <v>0</v>
      </c>
      <c r="N180">
        <v>0</v>
      </c>
      <c r="O180">
        <v>1</v>
      </c>
      <c r="P180">
        <v>0</v>
      </c>
      <c r="Q180">
        <v>0</v>
      </c>
      <c r="R180">
        <v>0</v>
      </c>
      <c r="S180">
        <v>0</v>
      </c>
      <c r="T180">
        <v>0</v>
      </c>
      <c r="U180">
        <v>0</v>
      </c>
      <c r="V180">
        <v>0</v>
      </c>
      <c r="W180">
        <v>0</v>
      </c>
    </row>
    <row r="181" spans="1:23" x14ac:dyDescent="0.35">
      <c r="A181">
        <v>12154412000165</v>
      </c>
      <c r="B181" t="s">
        <v>473</v>
      </c>
      <c r="C181">
        <v>40</v>
      </c>
      <c r="D181" s="123">
        <v>40480</v>
      </c>
      <c r="E181" t="s">
        <v>1709</v>
      </c>
      <c r="F181" t="s">
        <v>1710</v>
      </c>
      <c r="G181">
        <v>135</v>
      </c>
      <c r="H181">
        <v>136</v>
      </c>
      <c r="L181">
        <v>1</v>
      </c>
      <c r="M181">
        <v>1</v>
      </c>
      <c r="N181">
        <v>1</v>
      </c>
      <c r="O181">
        <v>0</v>
      </c>
      <c r="P181">
        <v>0</v>
      </c>
      <c r="Q181">
        <v>0</v>
      </c>
      <c r="R181">
        <v>0</v>
      </c>
      <c r="S181">
        <v>0</v>
      </c>
      <c r="T181">
        <v>0</v>
      </c>
      <c r="U181">
        <v>0</v>
      </c>
      <c r="V181">
        <v>0</v>
      </c>
      <c r="W181">
        <v>0</v>
      </c>
    </row>
    <row r="182" spans="1:23" x14ac:dyDescent="0.35">
      <c r="A182">
        <v>30493349000173</v>
      </c>
      <c r="B182" t="s">
        <v>1711</v>
      </c>
      <c r="C182">
        <v>40</v>
      </c>
      <c r="D182" s="123">
        <v>43362</v>
      </c>
      <c r="E182" t="s">
        <v>1712</v>
      </c>
      <c r="F182" t="s">
        <v>1710</v>
      </c>
      <c r="G182">
        <v>135</v>
      </c>
      <c r="H182">
        <v>136</v>
      </c>
      <c r="L182">
        <v>1</v>
      </c>
      <c r="M182">
        <v>1</v>
      </c>
      <c r="N182">
        <v>1</v>
      </c>
      <c r="O182">
        <v>0</v>
      </c>
      <c r="P182">
        <v>0</v>
      </c>
      <c r="Q182">
        <v>0</v>
      </c>
      <c r="R182">
        <v>0</v>
      </c>
      <c r="S182">
        <v>0</v>
      </c>
      <c r="T182">
        <v>0</v>
      </c>
      <c r="U182">
        <v>0</v>
      </c>
      <c r="V182">
        <v>0</v>
      </c>
      <c r="W182">
        <v>0</v>
      </c>
    </row>
    <row r="183" spans="1:23" x14ac:dyDescent="0.35">
      <c r="A183">
        <v>15799713000134</v>
      </c>
      <c r="B183" t="s">
        <v>474</v>
      </c>
      <c r="C183">
        <v>40</v>
      </c>
      <c r="D183" s="123">
        <v>41243</v>
      </c>
      <c r="E183" t="s">
        <v>1713</v>
      </c>
      <c r="F183" t="s">
        <v>1710</v>
      </c>
      <c r="G183">
        <v>135</v>
      </c>
      <c r="H183">
        <v>136</v>
      </c>
      <c r="L183">
        <v>1</v>
      </c>
      <c r="M183">
        <v>1</v>
      </c>
      <c r="N183">
        <v>1</v>
      </c>
      <c r="O183">
        <v>0</v>
      </c>
      <c r="P183">
        <v>0</v>
      </c>
      <c r="Q183">
        <v>0</v>
      </c>
      <c r="R183">
        <v>0</v>
      </c>
      <c r="S183">
        <v>0</v>
      </c>
      <c r="T183">
        <v>0</v>
      </c>
      <c r="U183">
        <v>0</v>
      </c>
      <c r="V183">
        <v>0</v>
      </c>
      <c r="W183">
        <v>0</v>
      </c>
    </row>
    <row r="184" spans="1:23" x14ac:dyDescent="0.35">
      <c r="A184">
        <v>17554200000199</v>
      </c>
      <c r="B184" t="s">
        <v>476</v>
      </c>
      <c r="C184">
        <v>40</v>
      </c>
      <c r="D184" s="123">
        <v>41414</v>
      </c>
      <c r="E184" t="s">
        <v>1714</v>
      </c>
      <c r="F184" t="s">
        <v>1708</v>
      </c>
      <c r="G184">
        <v>137</v>
      </c>
      <c r="L184">
        <v>0</v>
      </c>
      <c r="M184">
        <v>0</v>
      </c>
      <c r="N184">
        <v>0</v>
      </c>
      <c r="O184">
        <v>1</v>
      </c>
      <c r="P184">
        <v>0</v>
      </c>
      <c r="Q184">
        <v>0</v>
      </c>
      <c r="R184">
        <v>0</v>
      </c>
      <c r="S184">
        <v>0</v>
      </c>
      <c r="T184">
        <v>0</v>
      </c>
      <c r="U184">
        <v>0</v>
      </c>
      <c r="V184">
        <v>0</v>
      </c>
      <c r="W184">
        <v>0</v>
      </c>
    </row>
    <row r="185" spans="1:23" x14ac:dyDescent="0.35">
      <c r="A185">
        <v>29732926000153</v>
      </c>
      <c r="B185" t="s">
        <v>477</v>
      </c>
      <c r="C185">
        <v>40</v>
      </c>
      <c r="D185" s="123">
        <v>43203</v>
      </c>
      <c r="E185" t="s">
        <v>1715</v>
      </c>
      <c r="F185" t="s">
        <v>1708</v>
      </c>
      <c r="G185">
        <v>137</v>
      </c>
      <c r="L185">
        <v>0</v>
      </c>
      <c r="M185">
        <v>0</v>
      </c>
      <c r="N185">
        <v>0</v>
      </c>
      <c r="O185">
        <v>1</v>
      </c>
      <c r="P185">
        <v>0</v>
      </c>
      <c r="Q185">
        <v>0</v>
      </c>
      <c r="R185">
        <v>0</v>
      </c>
      <c r="S185">
        <v>0</v>
      </c>
      <c r="T185">
        <v>0</v>
      </c>
      <c r="U185">
        <v>0</v>
      </c>
      <c r="V185">
        <v>0</v>
      </c>
      <c r="W185">
        <v>0</v>
      </c>
    </row>
    <row r="186" spans="1:23" x14ac:dyDescent="0.35">
      <c r="A186">
        <v>18391138000124</v>
      </c>
      <c r="B186" t="s">
        <v>478</v>
      </c>
      <c r="C186">
        <v>40</v>
      </c>
      <c r="D186" s="123">
        <v>41486</v>
      </c>
      <c r="E186" t="s">
        <v>1716</v>
      </c>
      <c r="F186" t="s">
        <v>1708</v>
      </c>
      <c r="G186">
        <v>137</v>
      </c>
      <c r="L186">
        <v>0</v>
      </c>
      <c r="M186">
        <v>0</v>
      </c>
      <c r="N186">
        <v>0</v>
      </c>
      <c r="O186">
        <v>1</v>
      </c>
      <c r="P186">
        <v>0</v>
      </c>
      <c r="Q186">
        <v>0</v>
      </c>
      <c r="R186">
        <v>0</v>
      </c>
      <c r="S186">
        <v>0</v>
      </c>
      <c r="T186">
        <v>0</v>
      </c>
      <c r="U186">
        <v>0</v>
      </c>
      <c r="V186">
        <v>0</v>
      </c>
      <c r="W186">
        <v>0</v>
      </c>
    </row>
    <row r="187" spans="1:23" x14ac:dyDescent="0.35">
      <c r="A187">
        <v>18041877000196</v>
      </c>
      <c r="B187" t="s">
        <v>856</v>
      </c>
      <c r="C187">
        <v>40</v>
      </c>
      <c r="D187" s="123">
        <v>41536</v>
      </c>
      <c r="E187" t="s">
        <v>1717</v>
      </c>
      <c r="F187" t="s">
        <v>1710</v>
      </c>
      <c r="G187">
        <v>135</v>
      </c>
      <c r="H187">
        <v>136</v>
      </c>
      <c r="L187">
        <v>1</v>
      </c>
      <c r="M187">
        <v>1</v>
      </c>
      <c r="N187">
        <v>1</v>
      </c>
      <c r="O187">
        <v>0</v>
      </c>
      <c r="P187">
        <v>0</v>
      </c>
      <c r="Q187">
        <v>0</v>
      </c>
      <c r="R187">
        <v>0</v>
      </c>
      <c r="S187">
        <v>0</v>
      </c>
      <c r="T187">
        <v>0</v>
      </c>
      <c r="U187">
        <v>0</v>
      </c>
      <c r="V187">
        <v>0</v>
      </c>
      <c r="W187">
        <v>0</v>
      </c>
    </row>
    <row r="188" spans="1:23" x14ac:dyDescent="0.35">
      <c r="A188">
        <v>21818801000139</v>
      </c>
      <c r="B188" t="s">
        <v>1718</v>
      </c>
      <c r="C188">
        <v>20</v>
      </c>
      <c r="D188" s="123">
        <v>42220</v>
      </c>
      <c r="E188" t="s">
        <v>1719</v>
      </c>
      <c r="F188" t="s">
        <v>1720</v>
      </c>
      <c r="G188">
        <v>75</v>
      </c>
      <c r="L188">
        <v>1</v>
      </c>
      <c r="M188">
        <v>0</v>
      </c>
      <c r="N188">
        <v>1</v>
      </c>
      <c r="O188">
        <v>1</v>
      </c>
      <c r="P188">
        <v>0</v>
      </c>
      <c r="Q188">
        <v>0</v>
      </c>
      <c r="R188">
        <v>1</v>
      </c>
      <c r="S188">
        <v>0</v>
      </c>
      <c r="T188">
        <v>1</v>
      </c>
      <c r="U188">
        <v>0</v>
      </c>
      <c r="V188">
        <v>0</v>
      </c>
      <c r="W188">
        <v>0</v>
      </c>
    </row>
    <row r="189" spans="1:23" x14ac:dyDescent="0.35">
      <c r="A189">
        <v>15862867000123</v>
      </c>
      <c r="B189" t="s">
        <v>878</v>
      </c>
      <c r="C189">
        <v>47</v>
      </c>
      <c r="D189" s="123">
        <v>41479</v>
      </c>
      <c r="E189" t="s">
        <v>1721</v>
      </c>
      <c r="F189" t="s">
        <v>1604</v>
      </c>
      <c r="G189">
        <v>165</v>
      </c>
      <c r="H189">
        <v>166</v>
      </c>
      <c r="L189">
        <v>1</v>
      </c>
      <c r="M189">
        <v>0</v>
      </c>
      <c r="N189">
        <v>0</v>
      </c>
      <c r="O189">
        <v>1</v>
      </c>
      <c r="P189">
        <v>0</v>
      </c>
      <c r="Q189">
        <v>0</v>
      </c>
      <c r="R189">
        <v>0</v>
      </c>
      <c r="S189">
        <v>0</v>
      </c>
      <c r="T189">
        <v>0</v>
      </c>
      <c r="U189">
        <v>0</v>
      </c>
      <c r="V189">
        <v>0</v>
      </c>
      <c r="W189">
        <v>0</v>
      </c>
    </row>
    <row r="190" spans="1:23" x14ac:dyDescent="0.35">
      <c r="A190">
        <v>21494444000109</v>
      </c>
      <c r="B190" t="s">
        <v>834</v>
      </c>
      <c r="C190">
        <v>41</v>
      </c>
      <c r="D190" s="123">
        <v>42136</v>
      </c>
      <c r="E190" t="s">
        <v>1722</v>
      </c>
      <c r="F190" t="s">
        <v>1723</v>
      </c>
      <c r="G190">
        <v>140</v>
      </c>
      <c r="H190">
        <v>141</v>
      </c>
      <c r="I190">
        <v>142</v>
      </c>
      <c r="J190">
        <v>143</v>
      </c>
      <c r="L190">
        <v>0</v>
      </c>
      <c r="M190">
        <v>0</v>
      </c>
      <c r="N190">
        <v>0</v>
      </c>
      <c r="O190">
        <v>0</v>
      </c>
      <c r="P190">
        <v>0</v>
      </c>
      <c r="Q190">
        <v>0</v>
      </c>
      <c r="R190">
        <v>1</v>
      </c>
      <c r="S190">
        <v>0</v>
      </c>
      <c r="T190">
        <v>1</v>
      </c>
      <c r="U190">
        <v>0</v>
      </c>
      <c r="V190">
        <v>0</v>
      </c>
      <c r="W190">
        <v>0</v>
      </c>
    </row>
    <row r="191" spans="1:23" x14ac:dyDescent="0.35">
      <c r="A191">
        <v>7900255000150</v>
      </c>
      <c r="B191" t="s">
        <v>479</v>
      </c>
      <c r="C191">
        <v>41</v>
      </c>
      <c r="D191" s="123">
        <v>38854</v>
      </c>
      <c r="E191" t="s">
        <v>1724</v>
      </c>
      <c r="F191" t="s">
        <v>1723</v>
      </c>
      <c r="G191">
        <v>140</v>
      </c>
      <c r="H191">
        <v>141</v>
      </c>
      <c r="I191">
        <v>142</v>
      </c>
      <c r="J191">
        <v>143</v>
      </c>
      <c r="L191">
        <v>0</v>
      </c>
      <c r="M191">
        <v>0</v>
      </c>
      <c r="N191">
        <v>0</v>
      </c>
      <c r="O191">
        <v>0</v>
      </c>
      <c r="P191">
        <v>0</v>
      </c>
      <c r="Q191">
        <v>0</v>
      </c>
      <c r="R191">
        <v>1</v>
      </c>
      <c r="S191">
        <v>0</v>
      </c>
      <c r="T191">
        <v>1</v>
      </c>
      <c r="U191">
        <v>0</v>
      </c>
      <c r="V191">
        <v>0</v>
      </c>
      <c r="W191">
        <v>0</v>
      </c>
    </row>
    <row r="192" spans="1:23" x14ac:dyDescent="0.35">
      <c r="A192">
        <v>34546979000110</v>
      </c>
      <c r="B192" t="s">
        <v>481</v>
      </c>
      <c r="C192">
        <v>41</v>
      </c>
      <c r="D192" s="123">
        <v>43734</v>
      </c>
      <c r="E192" t="s">
        <v>1725</v>
      </c>
      <c r="F192" t="s">
        <v>1726</v>
      </c>
      <c r="G192">
        <v>147</v>
      </c>
      <c r="H192">
        <v>148</v>
      </c>
      <c r="L192">
        <v>0</v>
      </c>
      <c r="M192">
        <v>0</v>
      </c>
      <c r="N192">
        <v>0</v>
      </c>
      <c r="O192">
        <v>1</v>
      </c>
      <c r="P192">
        <v>0</v>
      </c>
      <c r="Q192">
        <v>0</v>
      </c>
      <c r="R192">
        <v>0</v>
      </c>
      <c r="S192">
        <v>0</v>
      </c>
      <c r="T192">
        <v>0</v>
      </c>
      <c r="U192">
        <v>0</v>
      </c>
      <c r="V192">
        <v>0</v>
      </c>
      <c r="W192">
        <v>0</v>
      </c>
    </row>
    <row r="193" spans="1:23" x14ac:dyDescent="0.35">
      <c r="A193">
        <v>8279304000141</v>
      </c>
      <c r="B193" t="s">
        <v>482</v>
      </c>
      <c r="C193">
        <v>41</v>
      </c>
      <c r="D193" s="123">
        <v>39014</v>
      </c>
      <c r="E193" t="s">
        <v>1727</v>
      </c>
      <c r="F193" t="s">
        <v>1726</v>
      </c>
      <c r="G193">
        <v>147</v>
      </c>
      <c r="H193">
        <v>148</v>
      </c>
      <c r="L193">
        <v>0</v>
      </c>
      <c r="M193">
        <v>0</v>
      </c>
      <c r="N193">
        <v>0</v>
      </c>
      <c r="O193">
        <v>1</v>
      </c>
      <c r="P193">
        <v>0</v>
      </c>
      <c r="Q193">
        <v>0</v>
      </c>
      <c r="R193">
        <v>0</v>
      </c>
      <c r="S193">
        <v>0</v>
      </c>
      <c r="T193">
        <v>0</v>
      </c>
      <c r="U193">
        <v>0</v>
      </c>
      <c r="V193">
        <v>0</v>
      </c>
      <c r="W193">
        <v>0</v>
      </c>
    </row>
    <row r="194" spans="1:23" x14ac:dyDescent="0.35">
      <c r="A194">
        <v>34793170000192</v>
      </c>
      <c r="B194" t="s">
        <v>1728</v>
      </c>
      <c r="C194">
        <v>41</v>
      </c>
      <c r="D194" s="123">
        <v>43826</v>
      </c>
      <c r="E194" t="s">
        <v>1729</v>
      </c>
      <c r="F194" t="s">
        <v>1723</v>
      </c>
      <c r="G194">
        <v>140</v>
      </c>
      <c r="H194">
        <v>141</v>
      </c>
      <c r="I194">
        <v>142</v>
      </c>
      <c r="J194">
        <v>143</v>
      </c>
      <c r="L194">
        <v>1</v>
      </c>
      <c r="M194">
        <v>0</v>
      </c>
      <c r="N194">
        <v>0</v>
      </c>
      <c r="O194">
        <v>0</v>
      </c>
      <c r="P194">
        <v>0</v>
      </c>
      <c r="Q194">
        <v>0</v>
      </c>
      <c r="R194">
        <v>1</v>
      </c>
      <c r="S194">
        <v>0</v>
      </c>
      <c r="T194">
        <v>0</v>
      </c>
      <c r="U194">
        <v>0</v>
      </c>
      <c r="V194">
        <v>0</v>
      </c>
      <c r="W194">
        <v>0</v>
      </c>
    </row>
    <row r="195" spans="1:23" x14ac:dyDescent="0.35">
      <c r="A195">
        <v>12682783000110</v>
      </c>
      <c r="B195" t="s">
        <v>483</v>
      </c>
      <c r="C195">
        <v>41</v>
      </c>
      <c r="D195" s="123">
        <v>40514</v>
      </c>
      <c r="E195" t="s">
        <v>1730</v>
      </c>
      <c r="F195" t="s">
        <v>1731</v>
      </c>
      <c r="G195">
        <v>138</v>
      </c>
      <c r="H195">
        <v>139</v>
      </c>
      <c r="L195">
        <v>1</v>
      </c>
      <c r="M195">
        <v>0</v>
      </c>
      <c r="N195">
        <v>0</v>
      </c>
      <c r="O195">
        <v>0</v>
      </c>
      <c r="P195">
        <v>0</v>
      </c>
      <c r="Q195">
        <v>0</v>
      </c>
      <c r="R195">
        <v>0</v>
      </c>
      <c r="S195">
        <v>0</v>
      </c>
      <c r="T195">
        <v>0</v>
      </c>
      <c r="U195">
        <v>0</v>
      </c>
      <c r="V195">
        <v>0</v>
      </c>
      <c r="W195">
        <v>0</v>
      </c>
    </row>
    <row r="196" spans="1:23" x14ac:dyDescent="0.35">
      <c r="A196">
        <v>7400556000114</v>
      </c>
      <c r="B196" t="s">
        <v>484</v>
      </c>
      <c r="C196">
        <v>41</v>
      </c>
      <c r="D196" s="123">
        <v>38534</v>
      </c>
      <c r="E196" t="s">
        <v>1732</v>
      </c>
      <c r="F196" t="s">
        <v>1731</v>
      </c>
      <c r="G196">
        <v>138</v>
      </c>
      <c r="H196">
        <v>139</v>
      </c>
      <c r="L196">
        <v>1</v>
      </c>
      <c r="M196">
        <v>0</v>
      </c>
      <c r="N196">
        <v>0</v>
      </c>
      <c r="O196">
        <v>0</v>
      </c>
      <c r="P196">
        <v>0</v>
      </c>
      <c r="Q196">
        <v>0</v>
      </c>
      <c r="R196">
        <v>0</v>
      </c>
      <c r="S196">
        <v>0</v>
      </c>
      <c r="T196">
        <v>0</v>
      </c>
      <c r="U196">
        <v>0</v>
      </c>
      <c r="V196">
        <v>0</v>
      </c>
      <c r="W196">
        <v>0</v>
      </c>
    </row>
    <row r="197" spans="1:23" x14ac:dyDescent="0.35">
      <c r="A197">
        <v>19418031000195</v>
      </c>
      <c r="B197" t="s">
        <v>485</v>
      </c>
      <c r="C197">
        <v>41</v>
      </c>
      <c r="D197" s="123">
        <v>41740</v>
      </c>
      <c r="E197" t="s">
        <v>1733</v>
      </c>
      <c r="F197" t="s">
        <v>1731</v>
      </c>
      <c r="G197">
        <v>138</v>
      </c>
      <c r="H197">
        <v>139</v>
      </c>
      <c r="L197">
        <v>1</v>
      </c>
      <c r="M197">
        <v>0</v>
      </c>
      <c r="N197">
        <v>0</v>
      </c>
      <c r="O197">
        <v>0</v>
      </c>
      <c r="P197">
        <v>0</v>
      </c>
      <c r="Q197">
        <v>0</v>
      </c>
      <c r="R197">
        <v>0</v>
      </c>
      <c r="S197">
        <v>0</v>
      </c>
      <c r="T197">
        <v>0</v>
      </c>
      <c r="U197">
        <v>0</v>
      </c>
      <c r="V197">
        <v>0</v>
      </c>
      <c r="W197">
        <v>0</v>
      </c>
    </row>
    <row r="198" spans="1:23" x14ac:dyDescent="0.35">
      <c r="A198">
        <v>17335646000122</v>
      </c>
      <c r="B198" t="s">
        <v>488</v>
      </c>
      <c r="C198">
        <v>42</v>
      </c>
      <c r="D198" s="123">
        <v>41271</v>
      </c>
      <c r="E198" t="s">
        <v>1633</v>
      </c>
      <c r="F198" t="s">
        <v>1734</v>
      </c>
      <c r="G198">
        <v>149</v>
      </c>
      <c r="H198">
        <v>150</v>
      </c>
      <c r="L198">
        <v>0</v>
      </c>
      <c r="M198">
        <v>0</v>
      </c>
      <c r="N198">
        <v>0</v>
      </c>
      <c r="O198">
        <v>1</v>
      </c>
      <c r="P198">
        <v>0</v>
      </c>
      <c r="Q198">
        <v>0</v>
      </c>
      <c r="R198">
        <v>0</v>
      </c>
      <c r="S198">
        <v>0</v>
      </c>
      <c r="T198">
        <v>0</v>
      </c>
      <c r="U198">
        <v>0</v>
      </c>
      <c r="V198">
        <v>0</v>
      </c>
      <c r="W198">
        <v>0</v>
      </c>
    </row>
    <row r="199" spans="1:23" x14ac:dyDescent="0.35">
      <c r="A199">
        <v>29732967000140</v>
      </c>
      <c r="B199" t="s">
        <v>812</v>
      </c>
      <c r="C199">
        <v>42</v>
      </c>
      <c r="D199" s="123">
        <v>43619</v>
      </c>
      <c r="E199" t="s">
        <v>1632</v>
      </c>
      <c r="F199" t="s">
        <v>1734</v>
      </c>
      <c r="G199">
        <v>149</v>
      </c>
      <c r="H199">
        <v>150</v>
      </c>
      <c r="L199">
        <v>0</v>
      </c>
      <c r="M199">
        <v>0</v>
      </c>
      <c r="N199">
        <v>0</v>
      </c>
      <c r="O199">
        <v>1</v>
      </c>
      <c r="P199">
        <v>0</v>
      </c>
      <c r="Q199">
        <v>0</v>
      </c>
      <c r="R199">
        <v>0</v>
      </c>
      <c r="S199">
        <v>0</v>
      </c>
      <c r="T199">
        <v>0</v>
      </c>
      <c r="U199">
        <v>0</v>
      </c>
      <c r="V199">
        <v>0</v>
      </c>
      <c r="W199">
        <v>0</v>
      </c>
    </row>
    <row r="200" spans="1:23" x14ac:dyDescent="0.35">
      <c r="A200">
        <v>12082452000149</v>
      </c>
      <c r="B200" t="s">
        <v>469</v>
      </c>
      <c r="C200">
        <v>44</v>
      </c>
      <c r="D200" s="123">
        <v>40375</v>
      </c>
      <c r="E200" t="s">
        <v>1735</v>
      </c>
      <c r="F200" t="s">
        <v>1736</v>
      </c>
      <c r="G200">
        <v>151</v>
      </c>
      <c r="H200">
        <v>152</v>
      </c>
      <c r="I200">
        <v>153</v>
      </c>
      <c r="J200">
        <v>154</v>
      </c>
      <c r="K200">
        <v>155</v>
      </c>
      <c r="L200">
        <v>0</v>
      </c>
      <c r="M200">
        <v>0</v>
      </c>
      <c r="N200">
        <v>0</v>
      </c>
      <c r="O200">
        <v>1</v>
      </c>
      <c r="P200">
        <v>1</v>
      </c>
      <c r="Q200">
        <v>0</v>
      </c>
      <c r="R200">
        <v>0</v>
      </c>
      <c r="S200">
        <v>0</v>
      </c>
      <c r="T200">
        <v>0</v>
      </c>
      <c r="U200">
        <v>0</v>
      </c>
      <c r="V200">
        <v>0</v>
      </c>
      <c r="W200">
        <v>0</v>
      </c>
    </row>
    <row r="201" spans="1:23" x14ac:dyDescent="0.35">
      <c r="A201">
        <v>32849785000168</v>
      </c>
      <c r="B201" t="s">
        <v>871</v>
      </c>
      <c r="C201">
        <v>45</v>
      </c>
      <c r="D201" s="123">
        <v>43829</v>
      </c>
      <c r="E201" t="s">
        <v>1737</v>
      </c>
      <c r="F201" t="s">
        <v>1738</v>
      </c>
      <c r="G201">
        <v>156</v>
      </c>
      <c r="H201">
        <v>157</v>
      </c>
      <c r="L201">
        <v>0</v>
      </c>
      <c r="M201">
        <v>0</v>
      </c>
      <c r="N201">
        <v>0</v>
      </c>
      <c r="O201">
        <v>0</v>
      </c>
      <c r="P201">
        <v>0</v>
      </c>
      <c r="Q201">
        <v>0</v>
      </c>
      <c r="R201">
        <v>1</v>
      </c>
      <c r="S201">
        <v>0</v>
      </c>
      <c r="T201">
        <v>0</v>
      </c>
      <c r="U201">
        <v>0</v>
      </c>
      <c r="V201">
        <v>0</v>
      </c>
      <c r="W201">
        <v>0</v>
      </c>
    </row>
    <row r="202" spans="1:23" x14ac:dyDescent="0.35">
      <c r="A202">
        <v>26978438000132</v>
      </c>
      <c r="B202" t="s">
        <v>1739</v>
      </c>
      <c r="C202">
        <v>45</v>
      </c>
      <c r="D202" s="123">
        <v>43047</v>
      </c>
      <c r="E202" t="s">
        <v>1740</v>
      </c>
      <c r="F202" t="s">
        <v>1738</v>
      </c>
      <c r="G202">
        <v>156</v>
      </c>
      <c r="H202">
        <v>157</v>
      </c>
      <c r="L202">
        <v>0</v>
      </c>
      <c r="M202">
        <v>0</v>
      </c>
      <c r="N202">
        <v>0</v>
      </c>
      <c r="O202">
        <v>0</v>
      </c>
      <c r="P202">
        <v>0</v>
      </c>
      <c r="Q202">
        <v>0</v>
      </c>
      <c r="R202">
        <v>1</v>
      </c>
      <c r="S202">
        <v>0</v>
      </c>
      <c r="T202">
        <v>0</v>
      </c>
      <c r="U202">
        <v>0</v>
      </c>
      <c r="V202">
        <v>0</v>
      </c>
      <c r="W202">
        <v>0</v>
      </c>
    </row>
    <row r="203" spans="1:23" x14ac:dyDescent="0.35">
      <c r="A203">
        <v>28259415000101</v>
      </c>
      <c r="B203" t="s">
        <v>1741</v>
      </c>
      <c r="C203">
        <v>45</v>
      </c>
      <c r="D203" s="123">
        <v>43047</v>
      </c>
      <c r="E203" t="s">
        <v>1742</v>
      </c>
      <c r="F203" t="s">
        <v>1738</v>
      </c>
      <c r="G203">
        <v>156</v>
      </c>
      <c r="H203">
        <v>157</v>
      </c>
      <c r="L203">
        <v>0</v>
      </c>
      <c r="M203">
        <v>0</v>
      </c>
      <c r="N203">
        <v>0</v>
      </c>
      <c r="O203">
        <v>0</v>
      </c>
      <c r="P203">
        <v>0</v>
      </c>
      <c r="Q203">
        <v>0</v>
      </c>
      <c r="R203">
        <v>1</v>
      </c>
      <c r="S203">
        <v>0</v>
      </c>
      <c r="T203">
        <v>0</v>
      </c>
      <c r="U203">
        <v>0</v>
      </c>
      <c r="V203">
        <v>0</v>
      </c>
      <c r="W203">
        <v>0</v>
      </c>
    </row>
    <row r="204" spans="1:23" x14ac:dyDescent="0.35">
      <c r="A204">
        <v>32756812000158</v>
      </c>
      <c r="B204" t="s">
        <v>490</v>
      </c>
      <c r="C204">
        <v>45</v>
      </c>
      <c r="D204" s="123">
        <v>43591</v>
      </c>
      <c r="E204" t="s">
        <v>1743</v>
      </c>
      <c r="F204" t="s">
        <v>1738</v>
      </c>
      <c r="G204">
        <v>156</v>
      </c>
      <c r="H204">
        <v>157</v>
      </c>
      <c r="L204">
        <v>0</v>
      </c>
      <c r="M204">
        <v>0</v>
      </c>
      <c r="N204">
        <v>0</v>
      </c>
      <c r="O204">
        <v>0</v>
      </c>
      <c r="P204">
        <v>0</v>
      </c>
      <c r="Q204">
        <v>0</v>
      </c>
      <c r="R204">
        <v>1</v>
      </c>
      <c r="S204">
        <v>0</v>
      </c>
      <c r="T204">
        <v>0</v>
      </c>
      <c r="U204">
        <v>0</v>
      </c>
      <c r="V204">
        <v>0</v>
      </c>
      <c r="W204">
        <v>0</v>
      </c>
    </row>
    <row r="205" spans="1:23" x14ac:dyDescent="0.35">
      <c r="A205">
        <v>23956069000199</v>
      </c>
      <c r="B205" t="s">
        <v>491</v>
      </c>
      <c r="C205">
        <v>46</v>
      </c>
      <c r="D205" s="123">
        <v>42535</v>
      </c>
      <c r="E205" t="s">
        <v>1744</v>
      </c>
      <c r="F205" t="s">
        <v>1745</v>
      </c>
      <c r="G205">
        <v>158</v>
      </c>
      <c r="H205">
        <v>159</v>
      </c>
      <c r="L205">
        <v>0</v>
      </c>
      <c r="M205">
        <v>0</v>
      </c>
      <c r="N205">
        <v>0</v>
      </c>
      <c r="O205">
        <v>0</v>
      </c>
      <c r="P205">
        <v>0</v>
      </c>
      <c r="Q205">
        <v>0</v>
      </c>
      <c r="R205">
        <v>1</v>
      </c>
      <c r="S205">
        <v>0</v>
      </c>
      <c r="T205">
        <v>0</v>
      </c>
      <c r="U205">
        <v>0</v>
      </c>
      <c r="V205">
        <v>0</v>
      </c>
      <c r="W205">
        <v>0</v>
      </c>
    </row>
    <row r="206" spans="1:23" x14ac:dyDescent="0.35">
      <c r="A206">
        <v>28767162000179</v>
      </c>
      <c r="B206" t="s">
        <v>493</v>
      </c>
      <c r="C206">
        <v>46</v>
      </c>
      <c r="D206" s="123">
        <v>43089</v>
      </c>
      <c r="E206" t="s">
        <v>1746</v>
      </c>
      <c r="F206" t="s">
        <v>1745</v>
      </c>
      <c r="G206">
        <v>158</v>
      </c>
      <c r="H206">
        <v>159</v>
      </c>
      <c r="L206">
        <v>0</v>
      </c>
      <c r="M206">
        <v>0</v>
      </c>
      <c r="N206">
        <v>0</v>
      </c>
      <c r="O206">
        <v>0</v>
      </c>
      <c r="P206">
        <v>0</v>
      </c>
      <c r="Q206">
        <v>0</v>
      </c>
      <c r="R206">
        <v>1</v>
      </c>
      <c r="S206">
        <v>0</v>
      </c>
      <c r="T206">
        <v>0</v>
      </c>
      <c r="U206">
        <v>0</v>
      </c>
      <c r="V206">
        <v>0</v>
      </c>
      <c r="W206">
        <v>0</v>
      </c>
    </row>
    <row r="207" spans="1:23" x14ac:dyDescent="0.35">
      <c r="A207">
        <v>32319225000100</v>
      </c>
      <c r="B207" t="s">
        <v>1747</v>
      </c>
      <c r="C207">
        <v>46</v>
      </c>
      <c r="D207" s="123">
        <v>43579</v>
      </c>
      <c r="E207" t="s">
        <v>1748</v>
      </c>
      <c r="F207" t="s">
        <v>1745</v>
      </c>
      <c r="G207">
        <v>158</v>
      </c>
      <c r="H207">
        <v>159</v>
      </c>
      <c r="L207">
        <v>0</v>
      </c>
      <c r="M207">
        <v>0</v>
      </c>
      <c r="N207">
        <v>0</v>
      </c>
      <c r="O207">
        <v>0</v>
      </c>
      <c r="P207">
        <v>0</v>
      </c>
      <c r="Q207">
        <v>0</v>
      </c>
      <c r="R207">
        <v>1</v>
      </c>
      <c r="S207">
        <v>0</v>
      </c>
      <c r="T207">
        <v>0</v>
      </c>
      <c r="U207">
        <v>0</v>
      </c>
      <c r="V207">
        <v>0</v>
      </c>
      <c r="W207">
        <v>0</v>
      </c>
    </row>
    <row r="208" spans="1:23" x14ac:dyDescent="0.35">
      <c r="A208">
        <v>9143318000104</v>
      </c>
      <c r="B208" t="s">
        <v>494</v>
      </c>
      <c r="C208">
        <v>46</v>
      </c>
      <c r="D208" s="123">
        <v>39598</v>
      </c>
      <c r="E208" t="s">
        <v>1749</v>
      </c>
      <c r="F208" t="s">
        <v>1750</v>
      </c>
      <c r="G208">
        <v>164</v>
      </c>
      <c r="L208">
        <v>0</v>
      </c>
      <c r="M208">
        <v>0</v>
      </c>
      <c r="N208">
        <v>0</v>
      </c>
      <c r="O208">
        <v>1</v>
      </c>
      <c r="P208">
        <v>1</v>
      </c>
      <c r="Q208">
        <v>0</v>
      </c>
      <c r="R208">
        <v>0</v>
      </c>
      <c r="S208">
        <v>0</v>
      </c>
      <c r="T208">
        <v>0</v>
      </c>
      <c r="U208">
        <v>0</v>
      </c>
      <c r="V208">
        <v>0</v>
      </c>
      <c r="W208">
        <v>0</v>
      </c>
    </row>
    <row r="209" spans="1:23" x14ac:dyDescent="0.35">
      <c r="A209">
        <v>11228311000129</v>
      </c>
      <c r="B209" t="s">
        <v>495</v>
      </c>
      <c r="C209">
        <v>46</v>
      </c>
      <c r="D209" s="123">
        <v>40147</v>
      </c>
      <c r="E209" t="s">
        <v>1751</v>
      </c>
      <c r="F209" t="s">
        <v>1750</v>
      </c>
      <c r="G209">
        <v>164</v>
      </c>
      <c r="L209">
        <v>0</v>
      </c>
      <c r="M209">
        <v>0</v>
      </c>
      <c r="N209">
        <v>0</v>
      </c>
      <c r="O209">
        <v>1</v>
      </c>
      <c r="P209">
        <v>1</v>
      </c>
      <c r="Q209">
        <v>0</v>
      </c>
      <c r="R209">
        <v>0</v>
      </c>
      <c r="S209">
        <v>0</v>
      </c>
      <c r="T209">
        <v>0</v>
      </c>
      <c r="U209">
        <v>0</v>
      </c>
      <c r="V209">
        <v>0</v>
      </c>
      <c r="W209">
        <v>0</v>
      </c>
    </row>
    <row r="210" spans="1:23" x14ac:dyDescent="0.35">
      <c r="A210">
        <v>28648924000118</v>
      </c>
      <c r="B210" t="s">
        <v>496</v>
      </c>
      <c r="C210">
        <v>46</v>
      </c>
      <c r="D210" s="123">
        <v>43089</v>
      </c>
      <c r="E210" t="s">
        <v>1752</v>
      </c>
      <c r="F210" t="s">
        <v>1753</v>
      </c>
      <c r="G210">
        <v>159</v>
      </c>
      <c r="H210">
        <v>160</v>
      </c>
      <c r="I210">
        <v>161</v>
      </c>
      <c r="J210">
        <v>162</v>
      </c>
      <c r="K210">
        <v>163</v>
      </c>
      <c r="L210">
        <v>1</v>
      </c>
      <c r="M210">
        <v>1</v>
      </c>
      <c r="N210">
        <v>1</v>
      </c>
      <c r="O210">
        <v>1</v>
      </c>
      <c r="P210">
        <v>1</v>
      </c>
      <c r="Q210">
        <v>1</v>
      </c>
      <c r="R210">
        <v>0</v>
      </c>
      <c r="S210">
        <v>0</v>
      </c>
      <c r="T210">
        <v>1</v>
      </c>
      <c r="U210">
        <v>1</v>
      </c>
      <c r="V210">
        <v>0</v>
      </c>
      <c r="W210">
        <v>0</v>
      </c>
    </row>
    <row r="211" spans="1:23" x14ac:dyDescent="0.35">
      <c r="A211">
        <v>34474500000187</v>
      </c>
      <c r="B211" t="s">
        <v>1754</v>
      </c>
      <c r="C211">
        <v>46</v>
      </c>
      <c r="D211" s="123">
        <v>43893</v>
      </c>
      <c r="E211" t="s">
        <v>1755</v>
      </c>
      <c r="F211" t="s">
        <v>1753</v>
      </c>
      <c r="G211">
        <v>159</v>
      </c>
      <c r="H211">
        <v>160</v>
      </c>
      <c r="I211">
        <v>161</v>
      </c>
      <c r="J211">
        <v>162</v>
      </c>
      <c r="K211">
        <v>163</v>
      </c>
      <c r="L211">
        <v>1</v>
      </c>
      <c r="M211">
        <v>1</v>
      </c>
      <c r="N211">
        <v>1</v>
      </c>
      <c r="O211">
        <v>1</v>
      </c>
      <c r="P211">
        <v>1</v>
      </c>
      <c r="Q211">
        <v>1</v>
      </c>
      <c r="R211">
        <v>0</v>
      </c>
      <c r="S211">
        <v>0</v>
      </c>
      <c r="T211">
        <v>1</v>
      </c>
      <c r="U211">
        <v>1</v>
      </c>
      <c r="V211">
        <v>0</v>
      </c>
      <c r="W211">
        <v>0</v>
      </c>
    </row>
    <row r="212" spans="1:23" x14ac:dyDescent="0.35">
      <c r="A212">
        <v>30190210000150</v>
      </c>
      <c r="B212" t="s">
        <v>497</v>
      </c>
      <c r="C212">
        <v>46</v>
      </c>
      <c r="D212" s="123">
        <v>43507</v>
      </c>
      <c r="E212" t="s">
        <v>1756</v>
      </c>
      <c r="F212" t="s">
        <v>1753</v>
      </c>
      <c r="G212">
        <v>159</v>
      </c>
      <c r="H212">
        <v>160</v>
      </c>
      <c r="I212">
        <v>161</v>
      </c>
      <c r="J212">
        <v>162</v>
      </c>
      <c r="K212">
        <v>163</v>
      </c>
      <c r="L212">
        <v>1</v>
      </c>
      <c r="M212">
        <v>1</v>
      </c>
      <c r="N212">
        <v>1</v>
      </c>
      <c r="O212">
        <v>1</v>
      </c>
      <c r="P212">
        <v>1</v>
      </c>
      <c r="Q212">
        <v>1</v>
      </c>
      <c r="R212">
        <v>0</v>
      </c>
      <c r="S212">
        <v>0</v>
      </c>
      <c r="T212">
        <v>1</v>
      </c>
      <c r="U212">
        <v>1</v>
      </c>
      <c r="V212">
        <v>0</v>
      </c>
      <c r="W212">
        <v>0</v>
      </c>
    </row>
    <row r="213" spans="1:23" x14ac:dyDescent="0.35">
      <c r="A213">
        <v>22759978000174</v>
      </c>
      <c r="B213" t="s">
        <v>1757</v>
      </c>
      <c r="C213">
        <v>46</v>
      </c>
      <c r="D213" s="123">
        <v>42727</v>
      </c>
      <c r="E213" t="s">
        <v>1758</v>
      </c>
      <c r="F213" t="s">
        <v>1753</v>
      </c>
      <c r="G213">
        <v>159</v>
      </c>
      <c r="H213">
        <v>160</v>
      </c>
      <c r="I213">
        <v>161</v>
      </c>
      <c r="J213">
        <v>162</v>
      </c>
      <c r="K213">
        <v>163</v>
      </c>
      <c r="L213">
        <v>1</v>
      </c>
      <c r="M213">
        <v>1</v>
      </c>
      <c r="N213">
        <v>1</v>
      </c>
      <c r="O213">
        <v>1</v>
      </c>
      <c r="P213">
        <v>1</v>
      </c>
      <c r="Q213">
        <v>1</v>
      </c>
      <c r="R213">
        <v>0</v>
      </c>
      <c r="S213">
        <v>0</v>
      </c>
      <c r="T213">
        <v>1</v>
      </c>
      <c r="U213">
        <v>1</v>
      </c>
      <c r="V213">
        <v>0</v>
      </c>
      <c r="W213">
        <v>0</v>
      </c>
    </row>
    <row r="214" spans="1:23" x14ac:dyDescent="0.35">
      <c r="A214">
        <v>34580935000106</v>
      </c>
      <c r="B214" t="s">
        <v>498</v>
      </c>
      <c r="C214">
        <v>90</v>
      </c>
      <c r="D214" s="123">
        <v>43717</v>
      </c>
      <c r="E214" t="s">
        <v>1759</v>
      </c>
      <c r="F214" t="s">
        <v>1760</v>
      </c>
      <c r="G214">
        <v>364</v>
      </c>
      <c r="L214">
        <v>1</v>
      </c>
      <c r="M214">
        <v>0</v>
      </c>
      <c r="N214">
        <v>0</v>
      </c>
      <c r="O214">
        <v>0</v>
      </c>
      <c r="P214">
        <v>0</v>
      </c>
      <c r="Q214">
        <v>0</v>
      </c>
      <c r="R214">
        <v>1</v>
      </c>
      <c r="S214">
        <v>1</v>
      </c>
      <c r="T214">
        <v>1</v>
      </c>
      <c r="U214">
        <v>0</v>
      </c>
      <c r="V214">
        <v>0</v>
      </c>
      <c r="W214">
        <v>0</v>
      </c>
    </row>
    <row r="215" spans="1:23" x14ac:dyDescent="0.35">
      <c r="A215">
        <v>31120420000135</v>
      </c>
      <c r="B215" t="s">
        <v>500</v>
      </c>
      <c r="C215">
        <v>90</v>
      </c>
      <c r="D215" s="123">
        <v>43433</v>
      </c>
      <c r="E215" t="s">
        <v>1761</v>
      </c>
      <c r="F215" t="s">
        <v>1760</v>
      </c>
      <c r="G215">
        <v>364</v>
      </c>
      <c r="L215">
        <v>1</v>
      </c>
      <c r="M215">
        <v>0</v>
      </c>
      <c r="N215">
        <v>0</v>
      </c>
      <c r="O215">
        <v>0</v>
      </c>
      <c r="P215">
        <v>0</v>
      </c>
      <c r="Q215">
        <v>0</v>
      </c>
      <c r="R215">
        <v>1</v>
      </c>
      <c r="S215">
        <v>1</v>
      </c>
      <c r="T215">
        <v>1</v>
      </c>
      <c r="U215">
        <v>0</v>
      </c>
      <c r="V215">
        <v>0</v>
      </c>
      <c r="W215">
        <v>0</v>
      </c>
    </row>
    <row r="216" spans="1:23" x14ac:dyDescent="0.35">
      <c r="A216">
        <v>33150386000177</v>
      </c>
      <c r="B216" t="s">
        <v>501</v>
      </c>
      <c r="C216">
        <v>90</v>
      </c>
      <c r="D216" s="123">
        <v>43635</v>
      </c>
      <c r="E216" t="s">
        <v>1762</v>
      </c>
      <c r="F216" t="s">
        <v>1760</v>
      </c>
      <c r="G216">
        <v>364</v>
      </c>
      <c r="L216">
        <v>1</v>
      </c>
      <c r="M216">
        <v>0</v>
      </c>
      <c r="N216">
        <v>0</v>
      </c>
      <c r="O216">
        <v>0</v>
      </c>
      <c r="P216">
        <v>0</v>
      </c>
      <c r="Q216">
        <v>0</v>
      </c>
      <c r="R216">
        <v>1</v>
      </c>
      <c r="S216">
        <v>1</v>
      </c>
      <c r="T216">
        <v>1</v>
      </c>
      <c r="U216">
        <v>0</v>
      </c>
      <c r="V216">
        <v>0</v>
      </c>
      <c r="W216">
        <v>0</v>
      </c>
    </row>
    <row r="217" spans="1:23" x14ac:dyDescent="0.35">
      <c r="A217">
        <v>32742641000108</v>
      </c>
      <c r="B217" t="s">
        <v>1763</v>
      </c>
      <c r="C217">
        <v>90</v>
      </c>
      <c r="D217" s="123">
        <v>43605</v>
      </c>
      <c r="E217" t="s">
        <v>1764</v>
      </c>
      <c r="F217" t="s">
        <v>1760</v>
      </c>
      <c r="G217">
        <v>364</v>
      </c>
      <c r="L217">
        <v>0</v>
      </c>
      <c r="M217">
        <v>0</v>
      </c>
      <c r="N217">
        <v>0</v>
      </c>
      <c r="O217">
        <v>0</v>
      </c>
      <c r="P217">
        <v>0</v>
      </c>
      <c r="Q217">
        <v>0</v>
      </c>
      <c r="R217">
        <v>1</v>
      </c>
      <c r="S217">
        <v>0</v>
      </c>
      <c r="T217">
        <v>1</v>
      </c>
      <c r="U217">
        <v>0</v>
      </c>
      <c r="V217">
        <v>0</v>
      </c>
      <c r="W217">
        <v>0</v>
      </c>
    </row>
    <row r="218" spans="1:23" x14ac:dyDescent="0.35">
      <c r="A218">
        <v>33045854000143</v>
      </c>
      <c r="B218" t="s">
        <v>1765</v>
      </c>
      <c r="C218">
        <v>90</v>
      </c>
      <c r="D218" s="123">
        <v>43605</v>
      </c>
      <c r="E218" t="s">
        <v>1766</v>
      </c>
      <c r="F218" t="s">
        <v>1760</v>
      </c>
      <c r="G218">
        <v>364</v>
      </c>
      <c r="L218">
        <v>0</v>
      </c>
      <c r="M218">
        <v>0</v>
      </c>
      <c r="N218">
        <v>0</v>
      </c>
      <c r="O218">
        <v>0</v>
      </c>
      <c r="P218">
        <v>0</v>
      </c>
      <c r="Q218">
        <v>0</v>
      </c>
      <c r="R218">
        <v>1</v>
      </c>
      <c r="S218">
        <v>1</v>
      </c>
      <c r="T218">
        <v>1</v>
      </c>
      <c r="U218">
        <v>0</v>
      </c>
      <c r="V218">
        <v>0</v>
      </c>
      <c r="W218">
        <v>0</v>
      </c>
    </row>
    <row r="219" spans="1:23" x14ac:dyDescent="0.35">
      <c r="A219">
        <v>9441308000147</v>
      </c>
      <c r="B219" t="s">
        <v>503</v>
      </c>
      <c r="C219">
        <v>47</v>
      </c>
      <c r="D219" s="123">
        <v>39568</v>
      </c>
      <c r="E219" t="s">
        <v>1767</v>
      </c>
      <c r="F219" t="s">
        <v>1604</v>
      </c>
      <c r="G219">
        <v>165</v>
      </c>
      <c r="H219">
        <v>166</v>
      </c>
      <c r="L219">
        <v>1</v>
      </c>
      <c r="M219">
        <v>1</v>
      </c>
      <c r="N219">
        <v>1</v>
      </c>
      <c r="O219">
        <v>1</v>
      </c>
      <c r="P219">
        <v>1</v>
      </c>
      <c r="Q219">
        <v>1</v>
      </c>
      <c r="R219">
        <v>0</v>
      </c>
      <c r="S219">
        <v>0</v>
      </c>
      <c r="T219">
        <v>0</v>
      </c>
      <c r="U219">
        <v>1</v>
      </c>
      <c r="V219">
        <v>0</v>
      </c>
      <c r="W219">
        <v>0</v>
      </c>
    </row>
    <row r="220" spans="1:23" x14ac:dyDescent="0.35">
      <c r="A220">
        <v>30898110000183</v>
      </c>
      <c r="B220" t="s">
        <v>877</v>
      </c>
      <c r="C220">
        <v>47</v>
      </c>
      <c r="D220" s="123">
        <v>43587</v>
      </c>
      <c r="E220" t="s">
        <v>1768</v>
      </c>
      <c r="F220" t="s">
        <v>1604</v>
      </c>
      <c r="G220">
        <v>165</v>
      </c>
      <c r="H220">
        <v>166</v>
      </c>
      <c r="L220">
        <v>1</v>
      </c>
      <c r="M220">
        <v>0</v>
      </c>
      <c r="N220">
        <v>0</v>
      </c>
      <c r="O220">
        <v>1</v>
      </c>
      <c r="P220">
        <v>0</v>
      </c>
      <c r="Q220">
        <v>0</v>
      </c>
      <c r="R220">
        <v>0</v>
      </c>
      <c r="S220">
        <v>0</v>
      </c>
      <c r="T220">
        <v>0</v>
      </c>
      <c r="U220">
        <v>0</v>
      </c>
      <c r="V220">
        <v>0</v>
      </c>
      <c r="W220">
        <v>0</v>
      </c>
    </row>
    <row r="221" spans="1:23" x14ac:dyDescent="0.35">
      <c r="A221">
        <v>32783564000134</v>
      </c>
      <c r="B221" t="s">
        <v>504</v>
      </c>
      <c r="C221">
        <v>48</v>
      </c>
      <c r="D221" s="123">
        <v>43585</v>
      </c>
      <c r="E221" t="s">
        <v>1769</v>
      </c>
      <c r="F221" t="s">
        <v>1770</v>
      </c>
      <c r="G221">
        <v>167</v>
      </c>
      <c r="L221">
        <v>1</v>
      </c>
      <c r="M221">
        <v>1</v>
      </c>
      <c r="N221">
        <v>1</v>
      </c>
      <c r="O221">
        <v>1</v>
      </c>
      <c r="P221">
        <v>1</v>
      </c>
      <c r="Q221">
        <v>1</v>
      </c>
      <c r="R221">
        <v>0</v>
      </c>
      <c r="S221">
        <v>0</v>
      </c>
      <c r="T221">
        <v>0</v>
      </c>
      <c r="U221">
        <v>0</v>
      </c>
      <c r="V221">
        <v>0</v>
      </c>
      <c r="W221">
        <v>0</v>
      </c>
    </row>
    <row r="222" spans="1:23" x14ac:dyDescent="0.35">
      <c r="A222">
        <v>28849694000155</v>
      </c>
      <c r="B222" t="s">
        <v>506</v>
      </c>
      <c r="C222">
        <v>49</v>
      </c>
      <c r="D222" s="123">
        <v>43116</v>
      </c>
      <c r="E222" t="s">
        <v>1771</v>
      </c>
      <c r="F222" t="s">
        <v>1772</v>
      </c>
      <c r="G222">
        <v>169</v>
      </c>
      <c r="L222">
        <v>0</v>
      </c>
      <c r="M222">
        <v>1</v>
      </c>
      <c r="N222">
        <v>1</v>
      </c>
      <c r="O222">
        <v>0</v>
      </c>
      <c r="P222">
        <v>1</v>
      </c>
      <c r="Q222">
        <v>1</v>
      </c>
      <c r="R222">
        <v>0</v>
      </c>
      <c r="S222">
        <v>0</v>
      </c>
      <c r="T222">
        <v>0</v>
      </c>
      <c r="U222">
        <v>0</v>
      </c>
      <c r="V222">
        <v>0</v>
      </c>
      <c r="W222">
        <v>0</v>
      </c>
    </row>
    <row r="223" spans="1:23" x14ac:dyDescent="0.35">
      <c r="A223">
        <v>33520968000106</v>
      </c>
      <c r="B223" t="s">
        <v>508</v>
      </c>
      <c r="C223">
        <v>49</v>
      </c>
      <c r="D223" s="123">
        <v>43677</v>
      </c>
      <c r="E223" t="s">
        <v>1773</v>
      </c>
      <c r="F223" t="s">
        <v>1774</v>
      </c>
      <c r="G223">
        <v>169</v>
      </c>
      <c r="H223">
        <v>170</v>
      </c>
      <c r="L223">
        <v>1</v>
      </c>
      <c r="M223">
        <v>1</v>
      </c>
      <c r="N223">
        <v>1</v>
      </c>
      <c r="O223">
        <v>1</v>
      </c>
      <c r="P223">
        <v>1</v>
      </c>
      <c r="Q223">
        <v>1</v>
      </c>
      <c r="R223">
        <v>0</v>
      </c>
      <c r="S223">
        <v>0</v>
      </c>
      <c r="T223">
        <v>0</v>
      </c>
      <c r="U223">
        <v>1</v>
      </c>
      <c r="V223">
        <v>0</v>
      </c>
      <c r="W223">
        <v>0</v>
      </c>
    </row>
    <row r="224" spans="1:23" x14ac:dyDescent="0.35">
      <c r="A224">
        <v>26978199000110</v>
      </c>
      <c r="B224" t="s">
        <v>509</v>
      </c>
      <c r="C224">
        <v>49</v>
      </c>
      <c r="D224" s="123">
        <v>42824</v>
      </c>
      <c r="E224" t="s">
        <v>1775</v>
      </c>
      <c r="F224" t="s">
        <v>1774</v>
      </c>
      <c r="G224">
        <v>169</v>
      </c>
      <c r="H224">
        <v>170</v>
      </c>
      <c r="L224">
        <v>1</v>
      </c>
      <c r="M224">
        <v>1</v>
      </c>
      <c r="N224">
        <v>1</v>
      </c>
      <c r="O224">
        <v>1</v>
      </c>
      <c r="P224">
        <v>1</v>
      </c>
      <c r="Q224">
        <v>1</v>
      </c>
      <c r="R224">
        <v>0</v>
      </c>
      <c r="S224">
        <v>0</v>
      </c>
      <c r="T224">
        <v>0</v>
      </c>
      <c r="U224">
        <v>1</v>
      </c>
      <c r="V224">
        <v>0</v>
      </c>
      <c r="W224">
        <v>0</v>
      </c>
    </row>
    <row r="225" spans="1:23" x14ac:dyDescent="0.35">
      <c r="A225">
        <v>12105940000124</v>
      </c>
      <c r="B225" t="s">
        <v>510</v>
      </c>
      <c r="C225">
        <v>49</v>
      </c>
      <c r="D225" s="123">
        <v>40435</v>
      </c>
      <c r="E225" t="s">
        <v>1776</v>
      </c>
      <c r="F225" t="s">
        <v>1774</v>
      </c>
      <c r="G225">
        <v>169</v>
      </c>
      <c r="H225">
        <v>170</v>
      </c>
      <c r="L225">
        <v>1</v>
      </c>
      <c r="M225">
        <v>1</v>
      </c>
      <c r="N225">
        <v>1</v>
      </c>
      <c r="O225">
        <v>1</v>
      </c>
      <c r="P225">
        <v>1</v>
      </c>
      <c r="Q225">
        <v>1</v>
      </c>
      <c r="R225">
        <v>0</v>
      </c>
      <c r="S225">
        <v>0</v>
      </c>
      <c r="T225">
        <v>0</v>
      </c>
      <c r="U225">
        <v>1</v>
      </c>
      <c r="V225">
        <v>0</v>
      </c>
      <c r="W225">
        <v>0</v>
      </c>
    </row>
    <row r="226" spans="1:23" x14ac:dyDescent="0.35">
      <c r="A226">
        <v>39573883000164</v>
      </c>
      <c r="B226" t="s">
        <v>511</v>
      </c>
      <c r="C226">
        <v>49</v>
      </c>
      <c r="D226" s="123">
        <v>44217</v>
      </c>
      <c r="E226" t="s">
        <v>1777</v>
      </c>
      <c r="F226" t="s">
        <v>1778</v>
      </c>
      <c r="G226">
        <v>171</v>
      </c>
      <c r="H226">
        <v>172</v>
      </c>
      <c r="I226">
        <v>173</v>
      </c>
      <c r="L226">
        <v>0</v>
      </c>
      <c r="M226">
        <v>0</v>
      </c>
      <c r="N226">
        <v>0</v>
      </c>
      <c r="O226">
        <v>1</v>
      </c>
      <c r="P226">
        <v>1</v>
      </c>
      <c r="Q226">
        <v>0</v>
      </c>
      <c r="R226">
        <v>0</v>
      </c>
      <c r="S226">
        <v>0</v>
      </c>
      <c r="T226">
        <v>0</v>
      </c>
      <c r="U226">
        <v>0</v>
      </c>
      <c r="V226">
        <v>0</v>
      </c>
      <c r="W226">
        <v>0</v>
      </c>
    </row>
    <row r="227" spans="1:23" x14ac:dyDescent="0.35">
      <c r="A227">
        <v>28747685000153</v>
      </c>
      <c r="B227" t="s">
        <v>512</v>
      </c>
      <c r="C227">
        <v>49</v>
      </c>
      <c r="D227" s="123">
        <v>43045</v>
      </c>
      <c r="E227" t="s">
        <v>1779</v>
      </c>
      <c r="F227" t="s">
        <v>1778</v>
      </c>
      <c r="G227">
        <v>171</v>
      </c>
      <c r="H227">
        <v>172</v>
      </c>
      <c r="I227">
        <v>173</v>
      </c>
      <c r="L227">
        <v>0</v>
      </c>
      <c r="M227">
        <v>0</v>
      </c>
      <c r="N227">
        <v>0</v>
      </c>
      <c r="O227">
        <v>1</v>
      </c>
      <c r="P227">
        <v>1</v>
      </c>
      <c r="Q227">
        <v>0</v>
      </c>
      <c r="R227">
        <v>0</v>
      </c>
      <c r="S227">
        <v>0</v>
      </c>
      <c r="T227">
        <v>0</v>
      </c>
      <c r="U227">
        <v>0</v>
      </c>
      <c r="V227">
        <v>0</v>
      </c>
      <c r="W227">
        <v>0</v>
      </c>
    </row>
    <row r="228" spans="1:23" x14ac:dyDescent="0.35">
      <c r="A228">
        <v>30521581000178</v>
      </c>
      <c r="B228" t="s">
        <v>513</v>
      </c>
      <c r="C228">
        <v>49</v>
      </c>
      <c r="D228" s="123">
        <v>43343</v>
      </c>
      <c r="E228" t="s">
        <v>1780</v>
      </c>
      <c r="F228" t="s">
        <v>1774</v>
      </c>
      <c r="G228">
        <v>169</v>
      </c>
      <c r="H228">
        <v>170</v>
      </c>
      <c r="L228">
        <v>1</v>
      </c>
      <c r="M228">
        <v>1</v>
      </c>
      <c r="N228">
        <v>1</v>
      </c>
      <c r="O228">
        <v>1</v>
      </c>
      <c r="P228">
        <v>1</v>
      </c>
      <c r="Q228">
        <v>1</v>
      </c>
      <c r="R228">
        <v>0</v>
      </c>
      <c r="S228">
        <v>0</v>
      </c>
      <c r="T228">
        <v>0</v>
      </c>
      <c r="U228">
        <v>1</v>
      </c>
      <c r="V228">
        <v>0</v>
      </c>
      <c r="W228">
        <v>0</v>
      </c>
    </row>
    <row r="229" spans="1:23" x14ac:dyDescent="0.35">
      <c r="A229">
        <v>32973280000100</v>
      </c>
      <c r="B229" t="s">
        <v>1781</v>
      </c>
      <c r="C229">
        <v>50</v>
      </c>
      <c r="D229" s="123">
        <v>43770</v>
      </c>
      <c r="E229" t="s">
        <v>1782</v>
      </c>
      <c r="F229" t="s">
        <v>1783</v>
      </c>
      <c r="G229">
        <v>181</v>
      </c>
      <c r="L229">
        <v>1</v>
      </c>
      <c r="M229">
        <v>1</v>
      </c>
      <c r="N229">
        <v>1</v>
      </c>
      <c r="O229">
        <v>1</v>
      </c>
      <c r="P229">
        <v>1</v>
      </c>
      <c r="Q229">
        <v>1</v>
      </c>
      <c r="R229">
        <v>1</v>
      </c>
      <c r="S229">
        <v>1</v>
      </c>
      <c r="T229">
        <v>1</v>
      </c>
      <c r="U229">
        <v>1</v>
      </c>
      <c r="V229">
        <v>1</v>
      </c>
      <c r="W229">
        <v>0</v>
      </c>
    </row>
    <row r="230" spans="1:23" x14ac:dyDescent="0.35">
      <c r="A230">
        <v>35162484000150</v>
      </c>
      <c r="B230" t="s">
        <v>835</v>
      </c>
      <c r="C230">
        <v>50</v>
      </c>
      <c r="D230" s="123">
        <v>43826</v>
      </c>
      <c r="E230" t="s">
        <v>1784</v>
      </c>
      <c r="F230" t="s">
        <v>1785</v>
      </c>
      <c r="G230">
        <v>174</v>
      </c>
      <c r="H230">
        <v>175</v>
      </c>
      <c r="I230">
        <v>178</v>
      </c>
      <c r="J230">
        <v>179</v>
      </c>
      <c r="K230">
        <v>180</v>
      </c>
      <c r="L230">
        <v>1</v>
      </c>
      <c r="M230">
        <v>1</v>
      </c>
      <c r="N230">
        <v>1</v>
      </c>
      <c r="O230">
        <v>1</v>
      </c>
      <c r="P230">
        <v>1</v>
      </c>
      <c r="Q230">
        <v>1</v>
      </c>
      <c r="R230">
        <v>1</v>
      </c>
      <c r="S230">
        <v>0</v>
      </c>
      <c r="T230">
        <v>1</v>
      </c>
      <c r="U230">
        <v>1</v>
      </c>
      <c r="V230">
        <v>1</v>
      </c>
      <c r="W230">
        <v>0</v>
      </c>
    </row>
    <row r="231" spans="1:23" x14ac:dyDescent="0.35">
      <c r="A231">
        <v>29762315000158</v>
      </c>
      <c r="B231" t="s">
        <v>514</v>
      </c>
      <c r="C231">
        <v>50</v>
      </c>
      <c r="D231" s="123">
        <v>43196</v>
      </c>
      <c r="E231" t="s">
        <v>1786</v>
      </c>
      <c r="F231" t="s">
        <v>1785</v>
      </c>
      <c r="G231">
        <v>174</v>
      </c>
      <c r="H231">
        <v>175</v>
      </c>
      <c r="I231">
        <v>178</v>
      </c>
      <c r="J231">
        <v>179</v>
      </c>
      <c r="K231">
        <v>180</v>
      </c>
      <c r="L231">
        <v>1</v>
      </c>
      <c r="M231">
        <v>1</v>
      </c>
      <c r="N231">
        <v>1</v>
      </c>
      <c r="O231">
        <v>1</v>
      </c>
      <c r="P231">
        <v>1</v>
      </c>
      <c r="Q231">
        <v>1</v>
      </c>
      <c r="R231">
        <v>0</v>
      </c>
      <c r="S231">
        <v>0</v>
      </c>
      <c r="T231">
        <v>0</v>
      </c>
      <c r="U231">
        <v>1</v>
      </c>
      <c r="V231">
        <v>1</v>
      </c>
      <c r="W231">
        <v>0</v>
      </c>
    </row>
    <row r="232" spans="1:23" x14ac:dyDescent="0.35">
      <c r="A232">
        <v>21624757000126</v>
      </c>
      <c r="B232" t="s">
        <v>516</v>
      </c>
      <c r="C232">
        <v>50</v>
      </c>
      <c r="D232" s="123">
        <v>42160</v>
      </c>
      <c r="E232" t="s">
        <v>1787</v>
      </c>
      <c r="F232" t="s">
        <v>1785</v>
      </c>
      <c r="G232">
        <v>174</v>
      </c>
      <c r="H232">
        <v>175</v>
      </c>
      <c r="I232">
        <v>178</v>
      </c>
      <c r="J232">
        <v>179</v>
      </c>
      <c r="K232">
        <v>180</v>
      </c>
      <c r="L232">
        <v>1</v>
      </c>
      <c r="M232">
        <v>1</v>
      </c>
      <c r="N232">
        <v>1</v>
      </c>
      <c r="O232">
        <v>1</v>
      </c>
      <c r="P232">
        <v>1</v>
      </c>
      <c r="Q232">
        <v>1</v>
      </c>
      <c r="R232">
        <v>0</v>
      </c>
      <c r="S232">
        <v>0</v>
      </c>
      <c r="T232">
        <v>1</v>
      </c>
      <c r="U232">
        <v>1</v>
      </c>
      <c r="V232">
        <v>1</v>
      </c>
      <c r="W232">
        <v>0</v>
      </c>
    </row>
    <row r="233" spans="1:23" x14ac:dyDescent="0.35">
      <c r="A233">
        <v>39586835000100</v>
      </c>
      <c r="B233" t="s">
        <v>517</v>
      </c>
      <c r="C233">
        <v>50</v>
      </c>
      <c r="D233" s="123">
        <v>44188</v>
      </c>
      <c r="E233" t="s">
        <v>1788</v>
      </c>
      <c r="F233" t="s">
        <v>1785</v>
      </c>
      <c r="G233">
        <v>174</v>
      </c>
      <c r="H233">
        <v>175</v>
      </c>
      <c r="I233">
        <v>178</v>
      </c>
      <c r="J233">
        <v>179</v>
      </c>
      <c r="K233">
        <v>180</v>
      </c>
      <c r="L233">
        <v>1</v>
      </c>
      <c r="M233">
        <v>1</v>
      </c>
      <c r="N233">
        <v>1</v>
      </c>
      <c r="O233">
        <v>0</v>
      </c>
      <c r="P233">
        <v>0</v>
      </c>
      <c r="Q233">
        <v>0</v>
      </c>
      <c r="R233">
        <v>1</v>
      </c>
      <c r="S233">
        <v>0</v>
      </c>
      <c r="T233">
        <v>0</v>
      </c>
      <c r="U233">
        <v>0</v>
      </c>
      <c r="V233">
        <v>0</v>
      </c>
      <c r="W233">
        <v>0</v>
      </c>
    </row>
    <row r="234" spans="1:23" x14ac:dyDescent="0.35">
      <c r="A234">
        <v>27945264000174</v>
      </c>
      <c r="B234" t="s">
        <v>518</v>
      </c>
      <c r="C234">
        <v>50</v>
      </c>
      <c r="D234" s="123">
        <v>43131</v>
      </c>
      <c r="E234" t="s">
        <v>1789</v>
      </c>
      <c r="F234" t="s">
        <v>1790</v>
      </c>
      <c r="G234">
        <v>174</v>
      </c>
      <c r="H234">
        <v>175</v>
      </c>
      <c r="I234">
        <v>176</v>
      </c>
      <c r="J234">
        <v>177</v>
      </c>
      <c r="L234">
        <v>1</v>
      </c>
      <c r="M234">
        <v>0</v>
      </c>
      <c r="N234">
        <v>0</v>
      </c>
      <c r="O234">
        <v>0</v>
      </c>
      <c r="P234">
        <v>0</v>
      </c>
      <c r="Q234">
        <v>0</v>
      </c>
      <c r="R234">
        <v>0</v>
      </c>
      <c r="S234">
        <v>0</v>
      </c>
      <c r="T234">
        <v>0</v>
      </c>
      <c r="U234">
        <v>0</v>
      </c>
      <c r="V234">
        <v>0</v>
      </c>
      <c r="W234">
        <v>0</v>
      </c>
    </row>
    <row r="235" spans="1:23" x14ac:dyDescent="0.35">
      <c r="A235">
        <v>32864403000175</v>
      </c>
      <c r="B235" t="s">
        <v>1791</v>
      </c>
      <c r="C235">
        <v>50</v>
      </c>
      <c r="D235" s="123">
        <v>43773</v>
      </c>
      <c r="E235" t="s">
        <v>1792</v>
      </c>
      <c r="F235" t="s">
        <v>1785</v>
      </c>
      <c r="G235">
        <v>174</v>
      </c>
      <c r="H235">
        <v>175</v>
      </c>
      <c r="I235">
        <v>178</v>
      </c>
      <c r="J235">
        <v>179</v>
      </c>
      <c r="K235">
        <v>180</v>
      </c>
      <c r="L235">
        <v>1</v>
      </c>
      <c r="M235">
        <v>1</v>
      </c>
      <c r="N235">
        <v>1</v>
      </c>
      <c r="O235">
        <v>1</v>
      </c>
      <c r="P235">
        <v>1</v>
      </c>
      <c r="Q235">
        <v>1</v>
      </c>
      <c r="R235">
        <v>0</v>
      </c>
      <c r="S235">
        <v>0</v>
      </c>
      <c r="T235">
        <v>1</v>
      </c>
      <c r="U235">
        <v>1</v>
      </c>
      <c r="V235">
        <v>1</v>
      </c>
      <c r="W235">
        <v>0</v>
      </c>
    </row>
    <row r="236" spans="1:23" x14ac:dyDescent="0.35">
      <c r="A236">
        <v>25213366000170</v>
      </c>
      <c r="B236" t="s">
        <v>519</v>
      </c>
      <c r="C236">
        <v>24</v>
      </c>
      <c r="D236" s="123">
        <v>42591</v>
      </c>
      <c r="E236" t="s">
        <v>1793</v>
      </c>
      <c r="F236" t="s">
        <v>1794</v>
      </c>
      <c r="G236">
        <v>87</v>
      </c>
      <c r="H236">
        <v>88</v>
      </c>
      <c r="L236">
        <v>0</v>
      </c>
      <c r="M236">
        <v>0</v>
      </c>
      <c r="N236">
        <v>0</v>
      </c>
      <c r="O236">
        <v>1</v>
      </c>
      <c r="P236">
        <v>1</v>
      </c>
      <c r="Q236">
        <v>0</v>
      </c>
      <c r="R236">
        <v>0</v>
      </c>
      <c r="S236">
        <v>0</v>
      </c>
      <c r="T236">
        <v>0</v>
      </c>
      <c r="U236">
        <v>0</v>
      </c>
      <c r="V236">
        <v>0</v>
      </c>
      <c r="W236">
        <v>0</v>
      </c>
    </row>
    <row r="237" spans="1:23" x14ac:dyDescent="0.35">
      <c r="A237">
        <v>34462068000104</v>
      </c>
      <c r="B237" t="s">
        <v>851</v>
      </c>
      <c r="C237">
        <v>51</v>
      </c>
      <c r="D237" s="123">
        <v>43825</v>
      </c>
      <c r="E237" t="s">
        <v>1795</v>
      </c>
      <c r="F237" t="s">
        <v>1796</v>
      </c>
      <c r="G237">
        <v>182</v>
      </c>
      <c r="H237">
        <v>183</v>
      </c>
      <c r="I237">
        <v>184</v>
      </c>
      <c r="J237">
        <v>185</v>
      </c>
      <c r="L237">
        <v>0</v>
      </c>
      <c r="M237">
        <v>0</v>
      </c>
      <c r="N237">
        <v>0</v>
      </c>
      <c r="O237">
        <v>1</v>
      </c>
      <c r="P237">
        <v>0</v>
      </c>
      <c r="Q237">
        <v>0</v>
      </c>
      <c r="R237">
        <v>0</v>
      </c>
      <c r="S237">
        <v>0</v>
      </c>
      <c r="T237">
        <v>0</v>
      </c>
      <c r="U237">
        <v>0</v>
      </c>
      <c r="V237">
        <v>0</v>
      </c>
      <c r="W237">
        <v>0</v>
      </c>
    </row>
    <row r="238" spans="1:23" x14ac:dyDescent="0.35">
      <c r="A238">
        <v>27793095000102</v>
      </c>
      <c r="B238" t="s">
        <v>852</v>
      </c>
      <c r="C238">
        <v>51</v>
      </c>
      <c r="D238" s="123">
        <v>43649</v>
      </c>
      <c r="E238" t="s">
        <v>1797</v>
      </c>
      <c r="F238" t="s">
        <v>1796</v>
      </c>
      <c r="G238">
        <v>182</v>
      </c>
      <c r="H238">
        <v>183</v>
      </c>
      <c r="I238">
        <v>184</v>
      </c>
      <c r="J238">
        <v>185</v>
      </c>
      <c r="L238">
        <v>0</v>
      </c>
      <c r="M238">
        <v>0</v>
      </c>
      <c r="N238">
        <v>0</v>
      </c>
      <c r="O238">
        <v>1</v>
      </c>
      <c r="P238">
        <v>0</v>
      </c>
      <c r="Q238">
        <v>0</v>
      </c>
      <c r="R238">
        <v>0</v>
      </c>
      <c r="S238">
        <v>0</v>
      </c>
      <c r="T238">
        <v>0</v>
      </c>
      <c r="U238">
        <v>0</v>
      </c>
      <c r="V238">
        <v>0</v>
      </c>
      <c r="W238">
        <v>0</v>
      </c>
    </row>
    <row r="239" spans="1:23" x14ac:dyDescent="0.35">
      <c r="A239">
        <v>10320151000180</v>
      </c>
      <c r="B239" t="s">
        <v>521</v>
      </c>
      <c r="C239">
        <v>51</v>
      </c>
      <c r="D239" s="123">
        <v>39721</v>
      </c>
      <c r="E239" t="s">
        <v>1798</v>
      </c>
      <c r="F239" t="s">
        <v>1796</v>
      </c>
      <c r="G239">
        <v>182</v>
      </c>
      <c r="H239">
        <v>183</v>
      </c>
      <c r="I239">
        <v>184</v>
      </c>
      <c r="J239">
        <v>185</v>
      </c>
      <c r="L239">
        <v>0</v>
      </c>
      <c r="M239">
        <v>0</v>
      </c>
      <c r="N239">
        <v>0</v>
      </c>
      <c r="O239">
        <v>1</v>
      </c>
      <c r="P239">
        <v>0</v>
      </c>
      <c r="Q239">
        <v>0</v>
      </c>
      <c r="R239">
        <v>0</v>
      </c>
      <c r="S239">
        <v>0</v>
      </c>
      <c r="T239">
        <v>0</v>
      </c>
      <c r="U239">
        <v>0</v>
      </c>
      <c r="V239">
        <v>0</v>
      </c>
      <c r="W239">
        <v>0</v>
      </c>
    </row>
    <row r="240" spans="1:23" x14ac:dyDescent="0.35">
      <c r="A240">
        <v>11098129000109</v>
      </c>
      <c r="B240" t="s">
        <v>850</v>
      </c>
      <c r="C240">
        <v>51</v>
      </c>
      <c r="D240" s="123">
        <v>40149</v>
      </c>
      <c r="E240" t="s">
        <v>1799</v>
      </c>
      <c r="F240" t="s">
        <v>1796</v>
      </c>
      <c r="G240">
        <v>182</v>
      </c>
      <c r="H240">
        <v>183</v>
      </c>
      <c r="I240">
        <v>184</v>
      </c>
      <c r="J240">
        <v>185</v>
      </c>
      <c r="L240">
        <v>0</v>
      </c>
      <c r="M240">
        <v>0</v>
      </c>
      <c r="N240">
        <v>0</v>
      </c>
      <c r="O240">
        <v>1</v>
      </c>
      <c r="P240">
        <v>0</v>
      </c>
      <c r="Q240">
        <v>0</v>
      </c>
      <c r="R240">
        <v>0</v>
      </c>
      <c r="S240">
        <v>0</v>
      </c>
      <c r="T240">
        <v>0</v>
      </c>
      <c r="U240">
        <v>0</v>
      </c>
      <c r="V240">
        <v>0</v>
      </c>
      <c r="W240">
        <v>0</v>
      </c>
    </row>
    <row r="241" spans="1:23" x14ac:dyDescent="0.35">
      <c r="A241">
        <v>30566221000192</v>
      </c>
      <c r="B241" t="s">
        <v>523</v>
      </c>
      <c r="C241">
        <v>52</v>
      </c>
      <c r="D241" s="123">
        <v>43280</v>
      </c>
      <c r="E241" t="s">
        <v>1800</v>
      </c>
      <c r="F241" t="s">
        <v>1801</v>
      </c>
      <c r="G241">
        <v>186</v>
      </c>
      <c r="L241">
        <v>1</v>
      </c>
      <c r="M241">
        <v>1</v>
      </c>
      <c r="N241">
        <v>1</v>
      </c>
      <c r="O241">
        <v>1</v>
      </c>
      <c r="P241">
        <v>1</v>
      </c>
      <c r="Q241">
        <v>0</v>
      </c>
      <c r="R241">
        <v>0</v>
      </c>
      <c r="S241">
        <v>0</v>
      </c>
      <c r="T241">
        <v>1</v>
      </c>
      <c r="U241">
        <v>0</v>
      </c>
      <c r="V241">
        <v>0</v>
      </c>
      <c r="W241">
        <v>0</v>
      </c>
    </row>
    <row r="242" spans="1:23" x14ac:dyDescent="0.35">
      <c r="A242">
        <v>28320600000156</v>
      </c>
      <c r="B242" t="s">
        <v>703</v>
      </c>
      <c r="C242">
        <v>54</v>
      </c>
      <c r="D242" s="123">
        <v>43063</v>
      </c>
      <c r="E242" t="s">
        <v>1802</v>
      </c>
      <c r="F242" t="s">
        <v>1803</v>
      </c>
      <c r="G242">
        <v>401</v>
      </c>
      <c r="L242">
        <v>0</v>
      </c>
      <c r="M242">
        <v>0</v>
      </c>
      <c r="N242">
        <v>0</v>
      </c>
      <c r="O242">
        <v>0</v>
      </c>
      <c r="P242">
        <v>1</v>
      </c>
      <c r="Q242">
        <v>0</v>
      </c>
      <c r="R242">
        <v>0</v>
      </c>
      <c r="S242">
        <v>0</v>
      </c>
      <c r="T242">
        <v>0</v>
      </c>
      <c r="U242">
        <v>0</v>
      </c>
      <c r="V242">
        <v>0</v>
      </c>
      <c r="W242">
        <v>0</v>
      </c>
    </row>
    <row r="243" spans="1:23" x14ac:dyDescent="0.35">
      <c r="A243">
        <v>33019680000144</v>
      </c>
      <c r="B243" t="s">
        <v>527</v>
      </c>
      <c r="C243">
        <v>53</v>
      </c>
      <c r="D243" s="123">
        <v>43707</v>
      </c>
      <c r="E243" t="s">
        <v>1804</v>
      </c>
      <c r="F243" t="s">
        <v>1805</v>
      </c>
      <c r="G243">
        <v>187</v>
      </c>
      <c r="H243">
        <v>188</v>
      </c>
      <c r="I243">
        <v>189</v>
      </c>
      <c r="J243">
        <v>190</v>
      </c>
      <c r="L243">
        <v>1</v>
      </c>
      <c r="M243">
        <v>1</v>
      </c>
      <c r="N243">
        <v>1</v>
      </c>
      <c r="O243">
        <v>1</v>
      </c>
      <c r="P243">
        <v>1</v>
      </c>
      <c r="Q243">
        <v>1</v>
      </c>
      <c r="R243">
        <v>0</v>
      </c>
      <c r="S243">
        <v>0</v>
      </c>
      <c r="T243">
        <v>1</v>
      </c>
      <c r="U243">
        <v>1</v>
      </c>
      <c r="V243">
        <v>0</v>
      </c>
      <c r="W243">
        <v>0</v>
      </c>
    </row>
    <row r="244" spans="1:23" x14ac:dyDescent="0.35">
      <c r="A244">
        <v>28419514000103</v>
      </c>
      <c r="B244" t="s">
        <v>530</v>
      </c>
      <c r="C244">
        <v>55</v>
      </c>
      <c r="D244" s="123">
        <v>42979</v>
      </c>
      <c r="E244" t="s">
        <v>1806</v>
      </c>
      <c r="F244" t="s">
        <v>1807</v>
      </c>
      <c r="G244">
        <v>204</v>
      </c>
      <c r="H244">
        <v>205</v>
      </c>
      <c r="L244">
        <v>0</v>
      </c>
      <c r="M244">
        <v>0</v>
      </c>
      <c r="N244">
        <v>0</v>
      </c>
      <c r="O244">
        <v>1</v>
      </c>
      <c r="P244">
        <v>0</v>
      </c>
      <c r="Q244">
        <v>0</v>
      </c>
      <c r="R244">
        <v>0</v>
      </c>
      <c r="S244">
        <v>0</v>
      </c>
      <c r="T244">
        <v>0</v>
      </c>
      <c r="U244">
        <v>0</v>
      </c>
      <c r="V244">
        <v>0</v>
      </c>
      <c r="W244">
        <v>0</v>
      </c>
    </row>
    <row r="245" spans="1:23" x14ac:dyDescent="0.35">
      <c r="A245">
        <v>18048639000102</v>
      </c>
      <c r="B245" t="s">
        <v>532</v>
      </c>
      <c r="C245">
        <v>55</v>
      </c>
      <c r="D245" s="123">
        <v>41696</v>
      </c>
      <c r="E245" t="s">
        <v>1808</v>
      </c>
      <c r="F245" t="s">
        <v>1809</v>
      </c>
      <c r="G245">
        <v>199</v>
      </c>
      <c r="H245">
        <v>200</v>
      </c>
      <c r="I245">
        <v>201</v>
      </c>
      <c r="J245">
        <v>202</v>
      </c>
      <c r="K245">
        <v>203</v>
      </c>
      <c r="L245">
        <v>1</v>
      </c>
      <c r="M245">
        <v>0</v>
      </c>
      <c r="N245">
        <v>1</v>
      </c>
      <c r="O245">
        <v>1</v>
      </c>
      <c r="P245">
        <v>0</v>
      </c>
      <c r="Q245">
        <v>0</v>
      </c>
      <c r="R245">
        <v>0</v>
      </c>
      <c r="S245">
        <v>0</v>
      </c>
      <c r="T245">
        <v>0</v>
      </c>
      <c r="U245">
        <v>0</v>
      </c>
      <c r="V245">
        <v>0</v>
      </c>
      <c r="W245">
        <v>0</v>
      </c>
    </row>
    <row r="246" spans="1:23" x14ac:dyDescent="0.35">
      <c r="A246">
        <v>27771966000189</v>
      </c>
      <c r="B246" t="s">
        <v>533</v>
      </c>
      <c r="C246">
        <v>55</v>
      </c>
      <c r="D246" s="123">
        <v>43003</v>
      </c>
      <c r="E246" t="s">
        <v>1810</v>
      </c>
      <c r="F246" t="s">
        <v>1809</v>
      </c>
      <c r="G246">
        <v>199</v>
      </c>
      <c r="H246">
        <v>200</v>
      </c>
      <c r="I246">
        <v>201</v>
      </c>
      <c r="J246">
        <v>202</v>
      </c>
      <c r="K246">
        <v>203</v>
      </c>
      <c r="L246">
        <v>1</v>
      </c>
      <c r="M246">
        <v>1</v>
      </c>
      <c r="N246">
        <v>1</v>
      </c>
      <c r="O246">
        <v>1</v>
      </c>
      <c r="P246">
        <v>1</v>
      </c>
      <c r="Q246">
        <v>1</v>
      </c>
      <c r="R246">
        <v>0</v>
      </c>
      <c r="S246">
        <v>0</v>
      </c>
      <c r="T246">
        <v>0</v>
      </c>
      <c r="U246">
        <v>1</v>
      </c>
      <c r="V246">
        <v>1</v>
      </c>
      <c r="W246">
        <v>0</v>
      </c>
    </row>
    <row r="247" spans="1:23" x14ac:dyDescent="0.35">
      <c r="A247">
        <v>5903038000198</v>
      </c>
      <c r="B247" t="s">
        <v>534</v>
      </c>
      <c r="C247">
        <v>55</v>
      </c>
      <c r="D247" s="123">
        <v>37858</v>
      </c>
      <c r="E247" t="s">
        <v>1811</v>
      </c>
      <c r="F247" t="s">
        <v>1809</v>
      </c>
      <c r="G247">
        <v>199</v>
      </c>
      <c r="H247">
        <v>200</v>
      </c>
      <c r="I247">
        <v>201</v>
      </c>
      <c r="J247">
        <v>202</v>
      </c>
      <c r="K247">
        <v>203</v>
      </c>
      <c r="L247">
        <v>1</v>
      </c>
      <c r="M247">
        <v>1</v>
      </c>
      <c r="N247">
        <v>1</v>
      </c>
      <c r="O247">
        <v>1</v>
      </c>
      <c r="P247">
        <v>1</v>
      </c>
      <c r="Q247">
        <v>1</v>
      </c>
      <c r="R247">
        <v>0</v>
      </c>
      <c r="S247">
        <v>0</v>
      </c>
      <c r="T247">
        <v>0</v>
      </c>
      <c r="U247">
        <v>1</v>
      </c>
      <c r="V247">
        <v>1</v>
      </c>
      <c r="W247">
        <v>0</v>
      </c>
    </row>
    <row r="248" spans="1:23" x14ac:dyDescent="0.35">
      <c r="A248">
        <v>29045219000199</v>
      </c>
      <c r="B248" t="s">
        <v>863</v>
      </c>
      <c r="C248">
        <v>55</v>
      </c>
      <c r="D248" s="123">
        <v>43209</v>
      </c>
      <c r="E248" t="s">
        <v>1812</v>
      </c>
      <c r="F248" t="s">
        <v>1809</v>
      </c>
      <c r="G248">
        <v>199</v>
      </c>
      <c r="H248">
        <v>200</v>
      </c>
      <c r="I248">
        <v>201</v>
      </c>
      <c r="J248">
        <v>202</v>
      </c>
      <c r="K248">
        <v>203</v>
      </c>
      <c r="L248">
        <v>1</v>
      </c>
      <c r="M248">
        <v>0</v>
      </c>
      <c r="N248">
        <v>1</v>
      </c>
      <c r="O248">
        <v>1</v>
      </c>
      <c r="P248">
        <v>0</v>
      </c>
      <c r="Q248">
        <v>0</v>
      </c>
      <c r="R248">
        <v>0</v>
      </c>
      <c r="S248">
        <v>0</v>
      </c>
      <c r="T248">
        <v>0</v>
      </c>
      <c r="U248">
        <v>0</v>
      </c>
      <c r="V248">
        <v>0</v>
      </c>
      <c r="W248">
        <v>0</v>
      </c>
    </row>
    <row r="249" spans="1:23" x14ac:dyDescent="0.35">
      <c r="A249">
        <v>33345639000168</v>
      </c>
      <c r="B249" t="s">
        <v>1813</v>
      </c>
      <c r="C249">
        <v>55</v>
      </c>
      <c r="D249" s="123">
        <v>43777</v>
      </c>
      <c r="E249" t="s">
        <v>1814</v>
      </c>
      <c r="F249" t="s">
        <v>1809</v>
      </c>
      <c r="G249">
        <v>199</v>
      </c>
      <c r="H249">
        <v>200</v>
      </c>
      <c r="I249">
        <v>201</v>
      </c>
      <c r="J249">
        <v>202</v>
      </c>
      <c r="K249">
        <v>203</v>
      </c>
      <c r="L249">
        <v>1</v>
      </c>
      <c r="M249">
        <v>0</v>
      </c>
      <c r="N249">
        <v>1</v>
      </c>
      <c r="O249">
        <v>1</v>
      </c>
      <c r="P249">
        <v>0</v>
      </c>
      <c r="Q249">
        <v>0</v>
      </c>
      <c r="R249">
        <v>0</v>
      </c>
      <c r="S249">
        <v>0</v>
      </c>
      <c r="T249">
        <v>0</v>
      </c>
      <c r="U249">
        <v>0</v>
      </c>
      <c r="V249">
        <v>0</v>
      </c>
      <c r="W249">
        <v>0</v>
      </c>
    </row>
    <row r="250" spans="1:23" x14ac:dyDescent="0.35">
      <c r="A250">
        <v>30773649000106</v>
      </c>
      <c r="B250" t="s">
        <v>535</v>
      </c>
      <c r="C250">
        <v>56</v>
      </c>
      <c r="D250" s="123">
        <v>43305</v>
      </c>
      <c r="E250" t="s">
        <v>1815</v>
      </c>
      <c r="F250" t="s">
        <v>1816</v>
      </c>
      <c r="G250">
        <v>206</v>
      </c>
      <c r="L250">
        <v>0</v>
      </c>
      <c r="M250">
        <v>0</v>
      </c>
      <c r="N250">
        <v>0</v>
      </c>
      <c r="O250">
        <v>1</v>
      </c>
      <c r="P250">
        <v>0</v>
      </c>
      <c r="Q250">
        <v>0</v>
      </c>
      <c r="R250">
        <v>0</v>
      </c>
      <c r="S250">
        <v>0</v>
      </c>
      <c r="T250">
        <v>0</v>
      </c>
      <c r="U250">
        <v>0</v>
      </c>
      <c r="V250">
        <v>0</v>
      </c>
      <c r="W250">
        <v>0</v>
      </c>
    </row>
    <row r="251" spans="1:23" x14ac:dyDescent="0.35">
      <c r="A251">
        <v>32236915000197</v>
      </c>
      <c r="B251" t="s">
        <v>537</v>
      </c>
      <c r="C251">
        <v>56</v>
      </c>
      <c r="D251" s="123">
        <v>43570</v>
      </c>
      <c r="E251" t="s">
        <v>1817</v>
      </c>
      <c r="F251" t="s">
        <v>1816</v>
      </c>
      <c r="G251">
        <v>206</v>
      </c>
      <c r="L251">
        <v>0</v>
      </c>
      <c r="M251">
        <v>0</v>
      </c>
      <c r="N251">
        <v>0</v>
      </c>
      <c r="O251">
        <v>1</v>
      </c>
      <c r="P251">
        <v>0</v>
      </c>
      <c r="Q251">
        <v>0</v>
      </c>
      <c r="R251">
        <v>0</v>
      </c>
      <c r="S251">
        <v>0</v>
      </c>
      <c r="T251">
        <v>0</v>
      </c>
      <c r="U251">
        <v>0</v>
      </c>
      <c r="V251">
        <v>0</v>
      </c>
      <c r="W251">
        <v>0</v>
      </c>
    </row>
    <row r="252" spans="1:23" x14ac:dyDescent="0.35">
      <c r="A252">
        <v>34475121000101</v>
      </c>
      <c r="B252" t="s">
        <v>815</v>
      </c>
      <c r="C252">
        <v>56</v>
      </c>
      <c r="D252" s="123">
        <v>43826</v>
      </c>
      <c r="E252" t="s">
        <v>1818</v>
      </c>
      <c r="F252" t="s">
        <v>1816</v>
      </c>
      <c r="G252">
        <v>206</v>
      </c>
      <c r="L252">
        <v>0</v>
      </c>
      <c r="M252">
        <v>0</v>
      </c>
      <c r="N252">
        <v>0</v>
      </c>
      <c r="O252">
        <v>1</v>
      </c>
      <c r="P252">
        <v>0</v>
      </c>
      <c r="Q252">
        <v>0</v>
      </c>
      <c r="R252">
        <v>0</v>
      </c>
      <c r="S252">
        <v>0</v>
      </c>
      <c r="T252">
        <v>0</v>
      </c>
      <c r="U252">
        <v>0</v>
      </c>
      <c r="V252">
        <v>0</v>
      </c>
      <c r="W252">
        <v>0</v>
      </c>
    </row>
    <row r="253" spans="1:23" x14ac:dyDescent="0.35">
      <c r="A253">
        <v>28407875000121</v>
      </c>
      <c r="B253" t="s">
        <v>538</v>
      </c>
      <c r="C253">
        <v>56</v>
      </c>
      <c r="D253" s="123">
        <v>43178</v>
      </c>
      <c r="E253" t="s">
        <v>1819</v>
      </c>
      <c r="F253" t="s">
        <v>1816</v>
      </c>
      <c r="G253">
        <v>206</v>
      </c>
      <c r="L253">
        <v>0</v>
      </c>
      <c r="M253">
        <v>0</v>
      </c>
      <c r="N253">
        <v>0</v>
      </c>
      <c r="O253">
        <v>1</v>
      </c>
      <c r="P253">
        <v>0</v>
      </c>
      <c r="Q253">
        <v>0</v>
      </c>
      <c r="R253">
        <v>0</v>
      </c>
      <c r="S253">
        <v>0</v>
      </c>
      <c r="T253">
        <v>0</v>
      </c>
      <c r="U253">
        <v>0</v>
      </c>
      <c r="V253">
        <v>0</v>
      </c>
      <c r="W253">
        <v>0</v>
      </c>
    </row>
    <row r="254" spans="1:23" x14ac:dyDescent="0.35">
      <c r="A254">
        <v>35354967000156</v>
      </c>
      <c r="B254" t="s">
        <v>540</v>
      </c>
      <c r="C254">
        <v>27</v>
      </c>
      <c r="D254" s="123">
        <v>43909</v>
      </c>
      <c r="E254" t="s">
        <v>1820</v>
      </c>
      <c r="F254" t="s">
        <v>1821</v>
      </c>
      <c r="G254">
        <v>96</v>
      </c>
      <c r="H254">
        <v>97</v>
      </c>
      <c r="L254">
        <v>0</v>
      </c>
      <c r="M254">
        <v>0</v>
      </c>
      <c r="N254">
        <v>0</v>
      </c>
      <c r="O254">
        <v>1</v>
      </c>
      <c r="P254">
        <v>0</v>
      </c>
      <c r="Q254">
        <v>0</v>
      </c>
      <c r="R254">
        <v>0</v>
      </c>
      <c r="S254">
        <v>0</v>
      </c>
      <c r="T254">
        <v>0</v>
      </c>
      <c r="U254">
        <v>0</v>
      </c>
      <c r="V254">
        <v>0</v>
      </c>
      <c r="W254">
        <v>0</v>
      </c>
    </row>
    <row r="255" spans="1:23" x14ac:dyDescent="0.35">
      <c r="A255">
        <v>24140256000162</v>
      </c>
      <c r="B255" t="s">
        <v>542</v>
      </c>
      <c r="C255">
        <v>27</v>
      </c>
      <c r="D255" s="123">
        <v>42500</v>
      </c>
      <c r="E255" t="s">
        <v>1822</v>
      </c>
      <c r="F255" t="s">
        <v>1821</v>
      </c>
      <c r="G255">
        <v>96</v>
      </c>
      <c r="H255">
        <v>97</v>
      </c>
      <c r="L255">
        <v>0</v>
      </c>
      <c r="M255">
        <v>0</v>
      </c>
      <c r="N255">
        <v>0</v>
      </c>
      <c r="O255">
        <v>1</v>
      </c>
      <c r="P255">
        <v>1</v>
      </c>
      <c r="Q255">
        <v>0</v>
      </c>
      <c r="R255">
        <v>0</v>
      </c>
      <c r="S255">
        <v>0</v>
      </c>
      <c r="T255">
        <v>0</v>
      </c>
      <c r="U255">
        <v>0</v>
      </c>
      <c r="V255">
        <v>0</v>
      </c>
      <c r="W255">
        <v>0</v>
      </c>
    </row>
    <row r="256" spans="1:23" x14ac:dyDescent="0.35">
      <c r="A256">
        <v>20658576000158</v>
      </c>
      <c r="B256" t="s">
        <v>543</v>
      </c>
      <c r="C256">
        <v>27</v>
      </c>
      <c r="D256" s="123">
        <v>41855</v>
      </c>
      <c r="E256" t="s">
        <v>1823</v>
      </c>
      <c r="F256" t="s">
        <v>1821</v>
      </c>
      <c r="G256">
        <v>96</v>
      </c>
      <c r="H256">
        <v>97</v>
      </c>
      <c r="L256">
        <v>0</v>
      </c>
      <c r="M256">
        <v>0</v>
      </c>
      <c r="N256">
        <v>0</v>
      </c>
      <c r="O256">
        <v>1</v>
      </c>
      <c r="P256">
        <v>0</v>
      </c>
      <c r="Q256">
        <v>0</v>
      </c>
      <c r="R256">
        <v>0</v>
      </c>
      <c r="S256">
        <v>0</v>
      </c>
      <c r="T256">
        <v>0</v>
      </c>
      <c r="U256">
        <v>0</v>
      </c>
      <c r="V256">
        <v>0</v>
      </c>
      <c r="W256">
        <v>0</v>
      </c>
    </row>
    <row r="257" spans="1:23" x14ac:dyDescent="0.35">
      <c r="A257">
        <v>31392336000170</v>
      </c>
      <c r="B257" t="s">
        <v>544</v>
      </c>
      <c r="C257">
        <v>27</v>
      </c>
      <c r="D257" s="123">
        <v>43553</v>
      </c>
      <c r="E257" t="s">
        <v>1824</v>
      </c>
      <c r="F257" t="s">
        <v>1821</v>
      </c>
      <c r="G257">
        <v>96</v>
      </c>
      <c r="H257">
        <v>97</v>
      </c>
      <c r="L257">
        <v>0</v>
      </c>
      <c r="M257">
        <v>0</v>
      </c>
      <c r="N257">
        <v>0</v>
      </c>
      <c r="O257">
        <v>1</v>
      </c>
      <c r="P257">
        <v>1</v>
      </c>
      <c r="Q257">
        <v>0</v>
      </c>
      <c r="R257">
        <v>0</v>
      </c>
      <c r="S257">
        <v>0</v>
      </c>
      <c r="T257">
        <v>0</v>
      </c>
      <c r="U257">
        <v>0</v>
      </c>
      <c r="V257">
        <v>0</v>
      </c>
      <c r="W257">
        <v>0</v>
      </c>
    </row>
    <row r="258" spans="1:23" x14ac:dyDescent="0.35">
      <c r="A258">
        <v>19186860000190</v>
      </c>
      <c r="B258" t="s">
        <v>550</v>
      </c>
      <c r="C258">
        <v>58</v>
      </c>
      <c r="D258" s="123">
        <v>41627</v>
      </c>
      <c r="E258" t="s">
        <v>1825</v>
      </c>
      <c r="F258" t="s">
        <v>1826</v>
      </c>
      <c r="G258">
        <v>212</v>
      </c>
      <c r="H258">
        <v>213</v>
      </c>
      <c r="L258">
        <v>0</v>
      </c>
      <c r="M258">
        <v>0</v>
      </c>
      <c r="N258">
        <v>0</v>
      </c>
      <c r="O258">
        <v>1</v>
      </c>
      <c r="P258">
        <v>0</v>
      </c>
      <c r="Q258">
        <v>0</v>
      </c>
      <c r="R258">
        <v>0</v>
      </c>
      <c r="S258">
        <v>0</v>
      </c>
      <c r="T258">
        <v>0</v>
      </c>
      <c r="U258">
        <v>0</v>
      </c>
      <c r="V258">
        <v>0</v>
      </c>
      <c r="W258">
        <v>0</v>
      </c>
    </row>
    <row r="259" spans="1:23" x14ac:dyDescent="0.35">
      <c r="A259">
        <v>19488768000184</v>
      </c>
      <c r="B259" t="s">
        <v>545</v>
      </c>
      <c r="C259">
        <v>104</v>
      </c>
      <c r="D259" s="123">
        <v>41912</v>
      </c>
      <c r="E259" t="s">
        <v>1827</v>
      </c>
      <c r="F259" t="s">
        <v>1828</v>
      </c>
      <c r="G259">
        <v>412</v>
      </c>
      <c r="H259">
        <v>413</v>
      </c>
      <c r="L259">
        <v>0</v>
      </c>
      <c r="M259">
        <v>0</v>
      </c>
      <c r="N259">
        <v>0</v>
      </c>
      <c r="O259">
        <v>0</v>
      </c>
      <c r="P259">
        <v>0</v>
      </c>
      <c r="Q259">
        <v>0</v>
      </c>
      <c r="R259">
        <v>1</v>
      </c>
      <c r="S259">
        <v>0</v>
      </c>
      <c r="T259">
        <v>0</v>
      </c>
      <c r="U259">
        <v>0</v>
      </c>
      <c r="V259">
        <v>0</v>
      </c>
      <c r="W259">
        <v>0</v>
      </c>
    </row>
    <row r="260" spans="1:23" x14ac:dyDescent="0.35">
      <c r="A260">
        <v>32385140000111</v>
      </c>
      <c r="B260" t="s">
        <v>826</v>
      </c>
      <c r="C260">
        <v>104</v>
      </c>
      <c r="D260" s="123">
        <v>43692</v>
      </c>
      <c r="E260" t="s">
        <v>1829</v>
      </c>
      <c r="F260" t="s">
        <v>1828</v>
      </c>
      <c r="G260">
        <v>412</v>
      </c>
      <c r="H260">
        <v>413</v>
      </c>
      <c r="L260">
        <v>0</v>
      </c>
      <c r="M260">
        <v>0</v>
      </c>
      <c r="N260">
        <v>0</v>
      </c>
      <c r="O260">
        <v>0</v>
      </c>
      <c r="P260">
        <v>0</v>
      </c>
      <c r="Q260">
        <v>0</v>
      </c>
      <c r="R260">
        <v>1</v>
      </c>
      <c r="S260">
        <v>0</v>
      </c>
      <c r="T260">
        <v>0</v>
      </c>
      <c r="U260">
        <v>0</v>
      </c>
      <c r="V260">
        <v>0</v>
      </c>
      <c r="W260">
        <v>0</v>
      </c>
    </row>
    <row r="261" spans="1:23" x14ac:dyDescent="0.35">
      <c r="A261">
        <v>11435287000107</v>
      </c>
      <c r="B261" t="s">
        <v>547</v>
      </c>
      <c r="C261">
        <v>104</v>
      </c>
      <c r="D261" s="123">
        <v>40422</v>
      </c>
      <c r="E261" t="s">
        <v>1830</v>
      </c>
      <c r="F261" t="s">
        <v>1828</v>
      </c>
      <c r="G261">
        <v>412</v>
      </c>
      <c r="H261">
        <v>413</v>
      </c>
      <c r="L261">
        <v>1</v>
      </c>
      <c r="M261">
        <v>0</v>
      </c>
      <c r="N261">
        <v>0</v>
      </c>
      <c r="O261">
        <v>0</v>
      </c>
      <c r="P261">
        <v>0</v>
      </c>
      <c r="Q261">
        <v>0</v>
      </c>
      <c r="R261">
        <v>1</v>
      </c>
      <c r="S261">
        <v>0</v>
      </c>
      <c r="T261">
        <v>0</v>
      </c>
      <c r="U261">
        <v>0</v>
      </c>
      <c r="V261">
        <v>0</v>
      </c>
      <c r="W261">
        <v>0</v>
      </c>
    </row>
    <row r="262" spans="1:23" x14ac:dyDescent="0.35">
      <c r="A262">
        <v>29762338000162</v>
      </c>
      <c r="B262" t="s">
        <v>525</v>
      </c>
      <c r="C262">
        <v>57</v>
      </c>
      <c r="D262" s="123">
        <v>43220</v>
      </c>
      <c r="E262" t="s">
        <v>1831</v>
      </c>
      <c r="F262" t="s">
        <v>1832</v>
      </c>
      <c r="G262">
        <v>207</v>
      </c>
      <c r="H262">
        <v>208</v>
      </c>
      <c r="I262">
        <v>209</v>
      </c>
      <c r="J262">
        <v>210</v>
      </c>
      <c r="K262">
        <v>211</v>
      </c>
      <c r="L262">
        <v>1</v>
      </c>
      <c r="M262">
        <v>1</v>
      </c>
      <c r="N262">
        <v>1</v>
      </c>
      <c r="O262">
        <v>1</v>
      </c>
      <c r="P262">
        <v>1</v>
      </c>
      <c r="Q262">
        <v>0</v>
      </c>
      <c r="R262">
        <v>0</v>
      </c>
      <c r="S262">
        <v>0</v>
      </c>
      <c r="T262">
        <v>0</v>
      </c>
      <c r="U262">
        <v>0</v>
      </c>
      <c r="V262">
        <v>0</v>
      </c>
      <c r="W262">
        <v>0</v>
      </c>
    </row>
    <row r="263" spans="1:23" x14ac:dyDescent="0.35">
      <c r="A263">
        <v>34793078000122</v>
      </c>
      <c r="B263" t="s">
        <v>554</v>
      </c>
      <c r="C263">
        <v>23</v>
      </c>
      <c r="D263" s="123">
        <v>43845</v>
      </c>
      <c r="E263" t="s">
        <v>1833</v>
      </c>
      <c r="F263" t="s">
        <v>1834</v>
      </c>
      <c r="G263">
        <v>84</v>
      </c>
      <c r="H263">
        <v>86</v>
      </c>
      <c r="L263">
        <v>0</v>
      </c>
      <c r="M263">
        <v>0</v>
      </c>
      <c r="N263">
        <v>0</v>
      </c>
      <c r="O263">
        <v>1</v>
      </c>
      <c r="P263">
        <v>0</v>
      </c>
      <c r="Q263">
        <v>0</v>
      </c>
      <c r="R263">
        <v>0</v>
      </c>
      <c r="S263">
        <v>0</v>
      </c>
      <c r="T263">
        <v>0</v>
      </c>
      <c r="U263">
        <v>0</v>
      </c>
      <c r="V263">
        <v>0</v>
      </c>
      <c r="W263">
        <v>0</v>
      </c>
    </row>
    <row r="264" spans="1:23" x14ac:dyDescent="0.35">
      <c r="A264">
        <v>14113340000133</v>
      </c>
      <c r="B264" t="s">
        <v>556</v>
      </c>
      <c r="C264">
        <v>23</v>
      </c>
      <c r="D264" s="123">
        <v>40816</v>
      </c>
      <c r="E264" t="s">
        <v>1835</v>
      </c>
      <c r="F264" t="s">
        <v>1834</v>
      </c>
      <c r="G264">
        <v>84</v>
      </c>
      <c r="H264">
        <v>86</v>
      </c>
      <c r="L264">
        <v>0</v>
      </c>
      <c r="M264">
        <v>0</v>
      </c>
      <c r="N264">
        <v>0</v>
      </c>
      <c r="O264">
        <v>1</v>
      </c>
      <c r="P264">
        <v>0</v>
      </c>
      <c r="Q264">
        <v>0</v>
      </c>
      <c r="R264">
        <v>0</v>
      </c>
      <c r="S264">
        <v>0</v>
      </c>
      <c r="T264">
        <v>0</v>
      </c>
      <c r="U264">
        <v>0</v>
      </c>
      <c r="V264">
        <v>0</v>
      </c>
      <c r="W264">
        <v>0</v>
      </c>
    </row>
    <row r="265" spans="1:23" x14ac:dyDescent="0.35">
      <c r="A265">
        <v>12430199000177</v>
      </c>
      <c r="B265" t="s">
        <v>557</v>
      </c>
      <c r="C265">
        <v>23</v>
      </c>
      <c r="D265" s="123">
        <v>40450</v>
      </c>
      <c r="E265" t="s">
        <v>1836</v>
      </c>
      <c r="F265" t="s">
        <v>1834</v>
      </c>
      <c r="G265">
        <v>84</v>
      </c>
      <c r="H265">
        <v>86</v>
      </c>
      <c r="L265">
        <v>0</v>
      </c>
      <c r="M265">
        <v>0</v>
      </c>
      <c r="N265">
        <v>0</v>
      </c>
      <c r="O265">
        <v>1</v>
      </c>
      <c r="P265">
        <v>0</v>
      </c>
      <c r="Q265">
        <v>0</v>
      </c>
      <c r="R265">
        <v>0</v>
      </c>
      <c r="S265">
        <v>0</v>
      </c>
      <c r="T265">
        <v>0</v>
      </c>
      <c r="U265">
        <v>0</v>
      </c>
      <c r="V265">
        <v>0</v>
      </c>
      <c r="W265">
        <v>0</v>
      </c>
    </row>
    <row r="266" spans="1:23" x14ac:dyDescent="0.35">
      <c r="A266">
        <v>27328750000143</v>
      </c>
      <c r="B266" t="s">
        <v>844</v>
      </c>
      <c r="C266">
        <v>23</v>
      </c>
      <c r="D266" s="123">
        <v>42873</v>
      </c>
      <c r="E266" t="s">
        <v>1837</v>
      </c>
      <c r="F266" t="s">
        <v>1834</v>
      </c>
      <c r="G266">
        <v>84</v>
      </c>
      <c r="H266">
        <v>86</v>
      </c>
      <c r="L266">
        <v>0</v>
      </c>
      <c r="M266">
        <v>0</v>
      </c>
      <c r="N266">
        <v>0</v>
      </c>
      <c r="O266">
        <v>1</v>
      </c>
      <c r="P266">
        <v>0</v>
      </c>
      <c r="Q266">
        <v>0</v>
      </c>
      <c r="R266">
        <v>0</v>
      </c>
      <c r="S266">
        <v>0</v>
      </c>
      <c r="T266">
        <v>0</v>
      </c>
      <c r="U266">
        <v>0</v>
      </c>
      <c r="V266">
        <v>0</v>
      </c>
      <c r="W266">
        <v>0</v>
      </c>
    </row>
    <row r="267" spans="1:23" x14ac:dyDescent="0.35">
      <c r="A267">
        <v>32990465000123</v>
      </c>
      <c r="B267" t="s">
        <v>843</v>
      </c>
      <c r="C267">
        <v>23</v>
      </c>
      <c r="D267" s="123">
        <v>43767</v>
      </c>
      <c r="E267" t="s">
        <v>1838</v>
      </c>
      <c r="F267" t="s">
        <v>1834</v>
      </c>
      <c r="G267">
        <v>84</v>
      </c>
      <c r="H267">
        <v>86</v>
      </c>
      <c r="L267">
        <v>0</v>
      </c>
      <c r="M267">
        <v>0</v>
      </c>
      <c r="N267">
        <v>0</v>
      </c>
      <c r="O267">
        <v>1</v>
      </c>
      <c r="P267">
        <v>0</v>
      </c>
      <c r="Q267">
        <v>0</v>
      </c>
      <c r="R267">
        <v>0</v>
      </c>
      <c r="S267">
        <v>0</v>
      </c>
      <c r="T267">
        <v>0</v>
      </c>
      <c r="U267">
        <v>0</v>
      </c>
      <c r="V267">
        <v>0</v>
      </c>
      <c r="W267">
        <v>0</v>
      </c>
    </row>
    <row r="268" spans="1:23" x14ac:dyDescent="0.35">
      <c r="A268">
        <v>17759778000181</v>
      </c>
      <c r="B268" t="s">
        <v>552</v>
      </c>
      <c r="C268">
        <v>65</v>
      </c>
      <c r="D268" s="123">
        <v>41402</v>
      </c>
      <c r="E268" t="s">
        <v>1839</v>
      </c>
      <c r="F268" t="s">
        <v>1840</v>
      </c>
      <c r="G268">
        <v>249</v>
      </c>
      <c r="L268">
        <v>1</v>
      </c>
      <c r="M268">
        <v>1</v>
      </c>
      <c r="N268">
        <v>1</v>
      </c>
      <c r="O268">
        <v>1</v>
      </c>
      <c r="P268">
        <v>1</v>
      </c>
      <c r="Q268">
        <v>1</v>
      </c>
      <c r="R268">
        <v>1</v>
      </c>
      <c r="S268">
        <v>1</v>
      </c>
      <c r="T268">
        <v>1</v>
      </c>
      <c r="U268">
        <v>1</v>
      </c>
      <c r="V268">
        <v>1</v>
      </c>
      <c r="W268">
        <v>0</v>
      </c>
    </row>
    <row r="269" spans="1:23" x14ac:dyDescent="0.35">
      <c r="A269">
        <v>29994491000115</v>
      </c>
      <c r="B269" t="s">
        <v>558</v>
      </c>
      <c r="C269">
        <v>59</v>
      </c>
      <c r="D269" s="123">
        <v>43453</v>
      </c>
      <c r="E269" t="s">
        <v>1841</v>
      </c>
      <c r="F269" t="s">
        <v>1842</v>
      </c>
      <c r="G269">
        <v>216</v>
      </c>
      <c r="H269">
        <v>217</v>
      </c>
      <c r="I269">
        <v>218</v>
      </c>
      <c r="L269">
        <v>0</v>
      </c>
      <c r="M269">
        <v>0</v>
      </c>
      <c r="N269">
        <v>0</v>
      </c>
      <c r="O269">
        <v>1</v>
      </c>
      <c r="P269">
        <v>0</v>
      </c>
      <c r="Q269">
        <v>0</v>
      </c>
      <c r="R269">
        <v>0</v>
      </c>
      <c r="S269">
        <v>0</v>
      </c>
      <c r="T269">
        <v>0</v>
      </c>
      <c r="U269">
        <v>0</v>
      </c>
      <c r="V269">
        <v>0</v>
      </c>
      <c r="W269">
        <v>0</v>
      </c>
    </row>
    <row r="270" spans="1:23" x14ac:dyDescent="0.35">
      <c r="A270">
        <v>8771538000101</v>
      </c>
      <c r="B270" t="s">
        <v>560</v>
      </c>
      <c r="C270">
        <v>59</v>
      </c>
      <c r="D270" s="123">
        <v>39407</v>
      </c>
      <c r="E270" t="s">
        <v>3197</v>
      </c>
      <c r="F270" t="s">
        <v>3198</v>
      </c>
      <c r="G270">
        <v>214</v>
      </c>
      <c r="H270">
        <v>13</v>
      </c>
      <c r="L270">
        <v>1</v>
      </c>
      <c r="M270">
        <v>1</v>
      </c>
      <c r="N270">
        <v>1</v>
      </c>
      <c r="O270">
        <v>1</v>
      </c>
      <c r="P270">
        <v>0</v>
      </c>
      <c r="Q270">
        <v>0</v>
      </c>
      <c r="R270">
        <v>0</v>
      </c>
      <c r="S270">
        <v>0</v>
      </c>
      <c r="T270">
        <v>0</v>
      </c>
      <c r="U270">
        <v>0</v>
      </c>
      <c r="V270">
        <v>0</v>
      </c>
      <c r="W270">
        <v>0</v>
      </c>
    </row>
    <row r="271" spans="1:23" x14ac:dyDescent="0.35">
      <c r="A271">
        <v>26218614000138</v>
      </c>
      <c r="B271" t="s">
        <v>561</v>
      </c>
      <c r="C271">
        <v>59</v>
      </c>
      <c r="D271" s="123">
        <v>42782</v>
      </c>
      <c r="E271" t="s">
        <v>3199</v>
      </c>
      <c r="F271" t="s">
        <v>3200</v>
      </c>
      <c r="G271">
        <v>217</v>
      </c>
      <c r="L271">
        <v>0</v>
      </c>
      <c r="M271">
        <v>0</v>
      </c>
      <c r="N271">
        <v>0</v>
      </c>
      <c r="O271">
        <v>1</v>
      </c>
      <c r="P271">
        <v>0</v>
      </c>
      <c r="Q271">
        <v>0</v>
      </c>
      <c r="R271">
        <v>0</v>
      </c>
      <c r="S271">
        <v>0</v>
      </c>
      <c r="T271">
        <v>0</v>
      </c>
      <c r="U271">
        <v>0</v>
      </c>
      <c r="V271">
        <v>0</v>
      </c>
      <c r="W271">
        <v>0</v>
      </c>
    </row>
    <row r="272" spans="1:23" x14ac:dyDescent="0.35">
      <c r="A272">
        <v>28911598000190</v>
      </c>
      <c r="B272" t="s">
        <v>563</v>
      </c>
      <c r="C272">
        <v>91</v>
      </c>
      <c r="D272" s="123">
        <v>43067</v>
      </c>
      <c r="E272" t="s">
        <v>1843</v>
      </c>
      <c r="F272" t="s">
        <v>1844</v>
      </c>
      <c r="G272">
        <v>365</v>
      </c>
      <c r="H272">
        <v>367</v>
      </c>
      <c r="L272">
        <v>0</v>
      </c>
      <c r="M272">
        <v>0</v>
      </c>
      <c r="N272">
        <v>0</v>
      </c>
      <c r="O272">
        <v>1</v>
      </c>
      <c r="P272">
        <v>0</v>
      </c>
      <c r="Q272">
        <v>0</v>
      </c>
      <c r="R272">
        <v>0</v>
      </c>
      <c r="S272">
        <v>0</v>
      </c>
      <c r="T272">
        <v>0</v>
      </c>
      <c r="U272">
        <v>0</v>
      </c>
      <c r="V272">
        <v>0</v>
      </c>
      <c r="W272">
        <v>0</v>
      </c>
    </row>
    <row r="273" spans="1:23" x14ac:dyDescent="0.35">
      <c r="A273">
        <v>21312739000109</v>
      </c>
      <c r="B273" t="s">
        <v>565</v>
      </c>
      <c r="C273">
        <v>87</v>
      </c>
      <c r="D273" s="123">
        <v>42006</v>
      </c>
      <c r="E273" t="s">
        <v>1845</v>
      </c>
      <c r="F273" t="s">
        <v>1846</v>
      </c>
      <c r="G273">
        <v>348</v>
      </c>
      <c r="H273">
        <v>349</v>
      </c>
      <c r="I273">
        <v>350</v>
      </c>
      <c r="L273">
        <v>0</v>
      </c>
      <c r="M273">
        <v>0</v>
      </c>
      <c r="N273">
        <v>0</v>
      </c>
      <c r="O273">
        <v>1</v>
      </c>
      <c r="P273">
        <v>1</v>
      </c>
      <c r="Q273">
        <v>0</v>
      </c>
      <c r="R273">
        <v>0</v>
      </c>
      <c r="S273">
        <v>0</v>
      </c>
      <c r="T273">
        <v>0</v>
      </c>
      <c r="U273">
        <v>0</v>
      </c>
      <c r="V273">
        <v>0</v>
      </c>
      <c r="W273">
        <v>0</v>
      </c>
    </row>
    <row r="274" spans="1:23" x14ac:dyDescent="0.35">
      <c r="A274">
        <v>26180316000104</v>
      </c>
      <c r="B274" t="s">
        <v>846</v>
      </c>
      <c r="C274">
        <v>87</v>
      </c>
      <c r="D274" s="123">
        <v>42733</v>
      </c>
      <c r="E274" t="s">
        <v>1847</v>
      </c>
      <c r="F274" t="s">
        <v>1848</v>
      </c>
      <c r="G274">
        <v>346</v>
      </c>
      <c r="H274">
        <v>347</v>
      </c>
      <c r="I274">
        <v>348</v>
      </c>
      <c r="J274">
        <v>349</v>
      </c>
      <c r="K274">
        <v>350</v>
      </c>
      <c r="L274">
        <v>1</v>
      </c>
      <c r="M274">
        <v>1</v>
      </c>
      <c r="N274">
        <v>1</v>
      </c>
      <c r="O274">
        <v>1</v>
      </c>
      <c r="P274">
        <v>1</v>
      </c>
      <c r="Q274">
        <v>0</v>
      </c>
      <c r="R274">
        <v>0</v>
      </c>
      <c r="S274">
        <v>0</v>
      </c>
      <c r="T274">
        <v>0</v>
      </c>
      <c r="U274">
        <v>0</v>
      </c>
      <c r="V274">
        <v>0</v>
      </c>
      <c r="W274">
        <v>0</v>
      </c>
    </row>
    <row r="275" spans="1:23" x14ac:dyDescent="0.35">
      <c r="A275">
        <v>6301947000119</v>
      </c>
      <c r="B275" t="s">
        <v>567</v>
      </c>
      <c r="C275">
        <v>87</v>
      </c>
      <c r="D275" s="123">
        <v>38309</v>
      </c>
      <c r="E275" t="s">
        <v>1849</v>
      </c>
      <c r="F275" t="s">
        <v>1848</v>
      </c>
      <c r="G275">
        <v>346</v>
      </c>
      <c r="H275">
        <v>347</v>
      </c>
      <c r="I275">
        <v>348</v>
      </c>
      <c r="J275">
        <v>349</v>
      </c>
      <c r="K275">
        <v>350</v>
      </c>
      <c r="L275">
        <v>1</v>
      </c>
      <c r="M275">
        <v>1</v>
      </c>
      <c r="N275">
        <v>1</v>
      </c>
      <c r="O275">
        <v>1</v>
      </c>
      <c r="P275">
        <v>1</v>
      </c>
      <c r="Q275">
        <v>0</v>
      </c>
      <c r="R275">
        <v>0</v>
      </c>
      <c r="S275">
        <v>0</v>
      </c>
      <c r="T275">
        <v>0</v>
      </c>
      <c r="U275">
        <v>0</v>
      </c>
      <c r="V275">
        <v>0</v>
      </c>
      <c r="W275">
        <v>0</v>
      </c>
    </row>
    <row r="276" spans="1:23" x14ac:dyDescent="0.35">
      <c r="A276">
        <v>14806166000104</v>
      </c>
      <c r="B276" t="s">
        <v>568</v>
      </c>
      <c r="C276">
        <v>87</v>
      </c>
      <c r="D276" s="123">
        <v>41001</v>
      </c>
      <c r="E276" t="s">
        <v>1850</v>
      </c>
      <c r="F276" t="s">
        <v>1848</v>
      </c>
      <c r="G276">
        <v>346</v>
      </c>
      <c r="H276">
        <v>347</v>
      </c>
      <c r="I276">
        <v>348</v>
      </c>
      <c r="J276">
        <v>349</v>
      </c>
      <c r="K276">
        <v>350</v>
      </c>
      <c r="L276">
        <v>1</v>
      </c>
      <c r="M276">
        <v>1</v>
      </c>
      <c r="N276">
        <v>1</v>
      </c>
      <c r="O276">
        <v>1</v>
      </c>
      <c r="P276">
        <v>1</v>
      </c>
      <c r="Q276">
        <v>1</v>
      </c>
      <c r="R276">
        <v>0</v>
      </c>
      <c r="S276">
        <v>0</v>
      </c>
      <c r="T276">
        <v>0</v>
      </c>
      <c r="U276">
        <v>0</v>
      </c>
      <c r="V276">
        <v>0</v>
      </c>
      <c r="W276">
        <v>0</v>
      </c>
    </row>
    <row r="277" spans="1:23" x14ac:dyDescent="0.35">
      <c r="A277">
        <v>14146726000141</v>
      </c>
      <c r="B277" t="s">
        <v>569</v>
      </c>
      <c r="C277">
        <v>87</v>
      </c>
      <c r="D277" s="123">
        <v>40932</v>
      </c>
      <c r="E277" t="s">
        <v>1850</v>
      </c>
      <c r="F277" t="s">
        <v>1848</v>
      </c>
      <c r="G277">
        <v>346</v>
      </c>
      <c r="H277">
        <v>347</v>
      </c>
      <c r="I277">
        <v>348</v>
      </c>
      <c r="J277">
        <v>349</v>
      </c>
      <c r="K277">
        <v>350</v>
      </c>
      <c r="L277">
        <v>1</v>
      </c>
      <c r="M277">
        <v>1</v>
      </c>
      <c r="N277">
        <v>1</v>
      </c>
      <c r="O277">
        <v>1</v>
      </c>
      <c r="P277">
        <v>1</v>
      </c>
      <c r="Q277">
        <v>1</v>
      </c>
      <c r="R277">
        <v>0</v>
      </c>
      <c r="S277">
        <v>0</v>
      </c>
      <c r="T277">
        <v>0</v>
      </c>
      <c r="U277">
        <v>0</v>
      </c>
      <c r="V277">
        <v>0</v>
      </c>
      <c r="W277">
        <v>0</v>
      </c>
    </row>
    <row r="278" spans="1:23" x14ac:dyDescent="0.35">
      <c r="A278">
        <v>30995398000104</v>
      </c>
      <c r="B278" t="s">
        <v>570</v>
      </c>
      <c r="C278">
        <v>87</v>
      </c>
      <c r="D278" s="123">
        <v>43462</v>
      </c>
      <c r="E278" t="s">
        <v>1851</v>
      </c>
      <c r="F278" t="s">
        <v>1846</v>
      </c>
      <c r="G278">
        <v>348</v>
      </c>
      <c r="H278">
        <v>349</v>
      </c>
      <c r="I278">
        <v>350</v>
      </c>
      <c r="L278">
        <v>1</v>
      </c>
      <c r="M278">
        <v>1</v>
      </c>
      <c r="N278">
        <v>1</v>
      </c>
      <c r="O278">
        <v>1</v>
      </c>
      <c r="P278">
        <v>1</v>
      </c>
      <c r="Q278">
        <v>1</v>
      </c>
      <c r="R278">
        <v>0</v>
      </c>
      <c r="S278">
        <v>0</v>
      </c>
      <c r="T278">
        <v>0</v>
      </c>
      <c r="U278">
        <v>0</v>
      </c>
      <c r="V278">
        <v>0</v>
      </c>
      <c r="W278">
        <v>0</v>
      </c>
    </row>
    <row r="279" spans="1:23" x14ac:dyDescent="0.35">
      <c r="A279">
        <v>11403956000150</v>
      </c>
      <c r="B279" t="s">
        <v>571</v>
      </c>
      <c r="C279">
        <v>88</v>
      </c>
      <c r="D279" s="123">
        <v>40259</v>
      </c>
      <c r="E279" t="s">
        <v>1852</v>
      </c>
      <c r="F279" t="s">
        <v>1853</v>
      </c>
      <c r="G279">
        <v>352</v>
      </c>
      <c r="L279">
        <v>1</v>
      </c>
      <c r="M279">
        <v>1</v>
      </c>
      <c r="N279">
        <v>1</v>
      </c>
      <c r="O279">
        <v>1</v>
      </c>
      <c r="P279">
        <v>1</v>
      </c>
      <c r="Q279">
        <v>0</v>
      </c>
      <c r="R279">
        <v>0</v>
      </c>
      <c r="S279">
        <v>0</v>
      </c>
      <c r="T279">
        <v>0</v>
      </c>
      <c r="U279">
        <v>0</v>
      </c>
      <c r="V279">
        <v>0</v>
      </c>
      <c r="W279">
        <v>0</v>
      </c>
    </row>
    <row r="280" spans="1:23" x14ac:dyDescent="0.35">
      <c r="A280">
        <v>11628883000103</v>
      </c>
      <c r="B280" t="s">
        <v>573</v>
      </c>
      <c r="C280">
        <v>88</v>
      </c>
      <c r="D280" s="123">
        <v>40269</v>
      </c>
      <c r="E280" t="s">
        <v>1854</v>
      </c>
      <c r="F280" t="s">
        <v>1853</v>
      </c>
      <c r="G280">
        <v>352</v>
      </c>
      <c r="L280">
        <v>0</v>
      </c>
      <c r="M280">
        <v>0</v>
      </c>
      <c r="N280">
        <v>0</v>
      </c>
      <c r="O280">
        <v>1</v>
      </c>
      <c r="P280">
        <v>0</v>
      </c>
      <c r="Q280">
        <v>0</v>
      </c>
      <c r="R280">
        <v>0</v>
      </c>
      <c r="S280">
        <v>0</v>
      </c>
      <c r="T280">
        <v>0</v>
      </c>
      <c r="U280">
        <v>0</v>
      </c>
      <c r="V280">
        <v>0</v>
      </c>
      <c r="W280">
        <v>0</v>
      </c>
    </row>
    <row r="281" spans="1:23" x14ac:dyDescent="0.35">
      <c r="A281">
        <v>17685620000104</v>
      </c>
      <c r="B281" t="s">
        <v>868</v>
      </c>
      <c r="C281">
        <v>88</v>
      </c>
      <c r="D281" s="123">
        <v>41527</v>
      </c>
      <c r="E281" t="s">
        <v>1855</v>
      </c>
      <c r="F281" t="s">
        <v>1856</v>
      </c>
      <c r="G281">
        <v>352</v>
      </c>
      <c r="H281">
        <v>353</v>
      </c>
      <c r="I281">
        <v>354</v>
      </c>
      <c r="J281">
        <v>355</v>
      </c>
      <c r="K281">
        <v>356</v>
      </c>
      <c r="L281">
        <v>1</v>
      </c>
      <c r="M281">
        <v>0</v>
      </c>
      <c r="N281">
        <v>1</v>
      </c>
      <c r="O281">
        <v>1</v>
      </c>
      <c r="P281">
        <v>0</v>
      </c>
      <c r="Q281">
        <v>0</v>
      </c>
      <c r="R281">
        <v>0</v>
      </c>
      <c r="S281">
        <v>0</v>
      </c>
      <c r="T281">
        <v>0</v>
      </c>
      <c r="U281">
        <v>0</v>
      </c>
      <c r="V281">
        <v>0</v>
      </c>
      <c r="W281">
        <v>0</v>
      </c>
    </row>
    <row r="282" spans="1:23" x14ac:dyDescent="0.35">
      <c r="A282">
        <v>15578417000103</v>
      </c>
      <c r="B282" t="s">
        <v>574</v>
      </c>
      <c r="C282">
        <v>88</v>
      </c>
      <c r="D282" s="123">
        <v>41096</v>
      </c>
      <c r="E282" t="s">
        <v>1857</v>
      </c>
      <c r="F282" t="s">
        <v>1856</v>
      </c>
      <c r="G282">
        <v>352</v>
      </c>
      <c r="H282">
        <v>353</v>
      </c>
      <c r="I282">
        <v>354</v>
      </c>
      <c r="J282">
        <v>355</v>
      </c>
      <c r="K282">
        <v>356</v>
      </c>
      <c r="L282">
        <v>1</v>
      </c>
      <c r="M282">
        <v>0</v>
      </c>
      <c r="N282">
        <v>1</v>
      </c>
      <c r="O282">
        <v>1</v>
      </c>
      <c r="P282">
        <v>0</v>
      </c>
      <c r="Q282">
        <v>0</v>
      </c>
      <c r="R282">
        <v>0</v>
      </c>
      <c r="S282">
        <v>0</v>
      </c>
      <c r="T282">
        <v>0</v>
      </c>
      <c r="U282">
        <v>0</v>
      </c>
      <c r="V282">
        <v>0</v>
      </c>
      <c r="W282">
        <v>0</v>
      </c>
    </row>
    <row r="283" spans="1:23" x14ac:dyDescent="0.35">
      <c r="A283">
        <v>17164789000119</v>
      </c>
      <c r="B283" t="s">
        <v>575</v>
      </c>
      <c r="C283">
        <v>88</v>
      </c>
      <c r="D283" s="123">
        <v>41262</v>
      </c>
      <c r="E283" t="s">
        <v>1858</v>
      </c>
      <c r="F283" t="s">
        <v>1853</v>
      </c>
      <c r="G283">
        <v>352</v>
      </c>
      <c r="L283">
        <v>0</v>
      </c>
      <c r="M283">
        <v>0</v>
      </c>
      <c r="N283">
        <v>0</v>
      </c>
      <c r="O283">
        <v>1</v>
      </c>
      <c r="P283">
        <v>1</v>
      </c>
      <c r="Q283">
        <v>0</v>
      </c>
      <c r="R283">
        <v>0</v>
      </c>
      <c r="S283">
        <v>0</v>
      </c>
      <c r="T283">
        <v>0</v>
      </c>
      <c r="U283">
        <v>0</v>
      </c>
      <c r="V283">
        <v>0</v>
      </c>
      <c r="W283">
        <v>0</v>
      </c>
    </row>
    <row r="284" spans="1:23" x14ac:dyDescent="0.35">
      <c r="A284">
        <v>35714550000157</v>
      </c>
      <c r="B284" t="s">
        <v>576</v>
      </c>
      <c r="C284">
        <v>88</v>
      </c>
      <c r="D284" s="123">
        <v>43895</v>
      </c>
      <c r="E284" t="s">
        <v>1859</v>
      </c>
      <c r="F284" t="s">
        <v>1853</v>
      </c>
      <c r="G284">
        <v>352</v>
      </c>
      <c r="L284">
        <v>0</v>
      </c>
      <c r="M284">
        <v>0</v>
      </c>
      <c r="N284">
        <v>0</v>
      </c>
      <c r="O284">
        <v>1</v>
      </c>
      <c r="P284">
        <v>1</v>
      </c>
      <c r="Q284">
        <v>0</v>
      </c>
      <c r="R284">
        <v>0</v>
      </c>
      <c r="S284">
        <v>0</v>
      </c>
      <c r="T284">
        <v>0</v>
      </c>
      <c r="U284">
        <v>0</v>
      </c>
      <c r="V284">
        <v>0</v>
      </c>
      <c r="W284">
        <v>0</v>
      </c>
    </row>
    <row r="285" spans="1:23" x14ac:dyDescent="0.35">
      <c r="A285">
        <v>34475592000110</v>
      </c>
      <c r="B285" t="s">
        <v>577</v>
      </c>
      <c r="C285">
        <v>88</v>
      </c>
      <c r="D285" s="123">
        <v>43815</v>
      </c>
      <c r="E285" t="s">
        <v>1860</v>
      </c>
      <c r="F285" t="s">
        <v>1856</v>
      </c>
      <c r="G285">
        <v>352</v>
      </c>
      <c r="H285">
        <v>353</v>
      </c>
      <c r="I285">
        <v>354</v>
      </c>
      <c r="J285">
        <v>355</v>
      </c>
      <c r="K285">
        <v>356</v>
      </c>
      <c r="L285">
        <v>1</v>
      </c>
      <c r="M285">
        <v>1</v>
      </c>
      <c r="N285">
        <v>1</v>
      </c>
      <c r="O285">
        <v>1</v>
      </c>
      <c r="P285">
        <v>1</v>
      </c>
      <c r="Q285">
        <v>0</v>
      </c>
      <c r="R285">
        <v>0</v>
      </c>
      <c r="S285">
        <v>0</v>
      </c>
      <c r="T285">
        <v>0</v>
      </c>
      <c r="U285">
        <v>0</v>
      </c>
      <c r="V285">
        <v>0</v>
      </c>
      <c r="W285">
        <v>0</v>
      </c>
    </row>
    <row r="286" spans="1:23" x14ac:dyDescent="0.35">
      <c r="A286">
        <v>17162002000180</v>
      </c>
      <c r="B286" t="s">
        <v>578</v>
      </c>
      <c r="C286">
        <v>88</v>
      </c>
      <c r="D286" s="123">
        <v>41283</v>
      </c>
      <c r="E286" t="s">
        <v>1861</v>
      </c>
      <c r="F286" t="s">
        <v>1856</v>
      </c>
      <c r="G286">
        <v>352</v>
      </c>
      <c r="H286">
        <v>353</v>
      </c>
      <c r="I286">
        <v>354</v>
      </c>
      <c r="J286">
        <v>355</v>
      </c>
      <c r="K286">
        <v>356</v>
      </c>
      <c r="L286">
        <v>1</v>
      </c>
      <c r="M286">
        <v>1</v>
      </c>
      <c r="N286">
        <v>1</v>
      </c>
      <c r="O286">
        <v>1</v>
      </c>
      <c r="P286">
        <v>1</v>
      </c>
      <c r="Q286">
        <v>0</v>
      </c>
      <c r="R286">
        <v>0</v>
      </c>
      <c r="S286">
        <v>0</v>
      </c>
      <c r="T286">
        <v>0</v>
      </c>
      <c r="U286">
        <v>0</v>
      </c>
      <c r="V286">
        <v>0</v>
      </c>
      <c r="W286">
        <v>0</v>
      </c>
    </row>
    <row r="287" spans="1:23" x14ac:dyDescent="0.35">
      <c r="A287">
        <v>32312361000160</v>
      </c>
      <c r="B287" t="s">
        <v>867</v>
      </c>
      <c r="C287">
        <v>88</v>
      </c>
      <c r="D287" s="123">
        <v>43679</v>
      </c>
      <c r="E287" t="s">
        <v>1862</v>
      </c>
      <c r="F287" t="s">
        <v>1856</v>
      </c>
      <c r="G287">
        <v>352</v>
      </c>
      <c r="H287">
        <v>353</v>
      </c>
      <c r="I287">
        <v>354</v>
      </c>
      <c r="J287">
        <v>355</v>
      </c>
      <c r="K287">
        <v>356</v>
      </c>
      <c r="L287">
        <v>1</v>
      </c>
      <c r="M287">
        <v>0</v>
      </c>
      <c r="N287">
        <v>1</v>
      </c>
      <c r="O287">
        <v>1</v>
      </c>
      <c r="P287">
        <v>0</v>
      </c>
      <c r="Q287">
        <v>0</v>
      </c>
      <c r="R287">
        <v>0</v>
      </c>
      <c r="S287">
        <v>0</v>
      </c>
      <c r="T287">
        <v>0</v>
      </c>
      <c r="U287">
        <v>0</v>
      </c>
      <c r="V287">
        <v>0</v>
      </c>
      <c r="W287">
        <v>0</v>
      </c>
    </row>
    <row r="288" spans="1:23" x14ac:dyDescent="0.35">
      <c r="A288">
        <v>31392506000117</v>
      </c>
      <c r="B288" t="s">
        <v>579</v>
      </c>
      <c r="C288">
        <v>60</v>
      </c>
      <c r="D288" s="123">
        <v>43434</v>
      </c>
      <c r="E288" t="s">
        <v>1863</v>
      </c>
      <c r="F288" t="s">
        <v>1864</v>
      </c>
      <c r="G288">
        <v>223</v>
      </c>
      <c r="L288">
        <v>0</v>
      </c>
      <c r="M288">
        <v>0</v>
      </c>
      <c r="N288">
        <v>1</v>
      </c>
      <c r="O288">
        <v>0</v>
      </c>
      <c r="P288">
        <v>1</v>
      </c>
      <c r="Q288">
        <v>0</v>
      </c>
      <c r="R288">
        <v>0</v>
      </c>
      <c r="S288">
        <v>0</v>
      </c>
      <c r="T288">
        <v>0</v>
      </c>
      <c r="U288">
        <v>0</v>
      </c>
      <c r="V288">
        <v>0</v>
      </c>
      <c r="W288">
        <v>0</v>
      </c>
    </row>
    <row r="289" spans="1:23" x14ac:dyDescent="0.35">
      <c r="A289">
        <v>23915589000153</v>
      </c>
      <c r="B289" t="s">
        <v>581</v>
      </c>
      <c r="C289">
        <v>60</v>
      </c>
      <c r="D289" s="123">
        <v>42445</v>
      </c>
      <c r="E289" t="s">
        <v>1865</v>
      </c>
      <c r="F289" t="s">
        <v>1864</v>
      </c>
      <c r="G289">
        <v>223</v>
      </c>
      <c r="L289">
        <v>0</v>
      </c>
      <c r="M289">
        <v>0</v>
      </c>
      <c r="N289">
        <v>1</v>
      </c>
      <c r="O289">
        <v>0</v>
      </c>
      <c r="P289">
        <v>1</v>
      </c>
      <c r="Q289">
        <v>0</v>
      </c>
      <c r="R289">
        <v>0</v>
      </c>
      <c r="S289">
        <v>0</v>
      </c>
      <c r="T289">
        <v>0</v>
      </c>
      <c r="U289">
        <v>0</v>
      </c>
      <c r="V289">
        <v>0</v>
      </c>
      <c r="W289">
        <v>0</v>
      </c>
    </row>
    <row r="290" spans="1:23" x14ac:dyDescent="0.35">
      <c r="A290">
        <v>30869348000180</v>
      </c>
      <c r="B290" t="s">
        <v>840</v>
      </c>
      <c r="C290">
        <v>60</v>
      </c>
      <c r="D290" s="123">
        <v>43369</v>
      </c>
      <c r="E290" t="s">
        <v>1866</v>
      </c>
      <c r="F290" t="s">
        <v>1867</v>
      </c>
      <c r="G290">
        <v>219</v>
      </c>
      <c r="H290">
        <v>220</v>
      </c>
      <c r="I290">
        <v>221</v>
      </c>
      <c r="J290">
        <v>222</v>
      </c>
      <c r="K290">
        <v>223</v>
      </c>
      <c r="L290">
        <v>1</v>
      </c>
      <c r="M290">
        <v>1</v>
      </c>
      <c r="N290">
        <v>1</v>
      </c>
      <c r="O290">
        <v>1</v>
      </c>
      <c r="P290">
        <v>1</v>
      </c>
      <c r="Q290">
        <v>0</v>
      </c>
      <c r="R290">
        <v>0</v>
      </c>
      <c r="S290">
        <v>0</v>
      </c>
      <c r="T290">
        <v>0</v>
      </c>
      <c r="U290">
        <v>0</v>
      </c>
      <c r="V290">
        <v>0</v>
      </c>
      <c r="W290">
        <v>0</v>
      </c>
    </row>
    <row r="291" spans="1:23" x14ac:dyDescent="0.35">
      <c r="A291">
        <v>18471807000178</v>
      </c>
      <c r="B291" t="s">
        <v>582</v>
      </c>
      <c r="C291">
        <v>60</v>
      </c>
      <c r="D291" s="123">
        <v>41578</v>
      </c>
      <c r="E291" t="s">
        <v>1868</v>
      </c>
      <c r="F291" t="s">
        <v>1869</v>
      </c>
      <c r="G291">
        <v>222</v>
      </c>
      <c r="H291">
        <v>225</v>
      </c>
      <c r="I291">
        <v>226</v>
      </c>
      <c r="J291">
        <v>227</v>
      </c>
      <c r="L291">
        <v>0</v>
      </c>
      <c r="M291">
        <v>0</v>
      </c>
      <c r="N291">
        <v>0</v>
      </c>
      <c r="O291">
        <v>1</v>
      </c>
      <c r="P291">
        <v>0</v>
      </c>
      <c r="Q291">
        <v>0</v>
      </c>
      <c r="R291">
        <v>0</v>
      </c>
      <c r="S291">
        <v>0</v>
      </c>
      <c r="T291">
        <v>0</v>
      </c>
      <c r="U291">
        <v>0</v>
      </c>
      <c r="V291">
        <v>0</v>
      </c>
      <c r="W291">
        <v>0</v>
      </c>
    </row>
    <row r="292" spans="1:23" x14ac:dyDescent="0.35">
      <c r="A292">
        <v>947958000194</v>
      </c>
      <c r="B292" t="s">
        <v>583</v>
      </c>
      <c r="C292">
        <v>60</v>
      </c>
      <c r="D292" s="123">
        <v>35219</v>
      </c>
      <c r="E292" t="s">
        <v>1870</v>
      </c>
      <c r="F292" t="s">
        <v>1871</v>
      </c>
      <c r="G292">
        <v>219</v>
      </c>
      <c r="H292">
        <v>220</v>
      </c>
      <c r="I292">
        <v>221</v>
      </c>
      <c r="J292">
        <v>222</v>
      </c>
      <c r="K292">
        <v>223</v>
      </c>
      <c r="L292">
        <v>1</v>
      </c>
      <c r="M292">
        <v>1</v>
      </c>
      <c r="N292">
        <v>1</v>
      </c>
      <c r="O292">
        <v>1</v>
      </c>
      <c r="P292">
        <v>1</v>
      </c>
      <c r="Q292">
        <v>0</v>
      </c>
      <c r="R292">
        <v>0</v>
      </c>
      <c r="S292">
        <v>0</v>
      </c>
      <c r="T292">
        <v>0</v>
      </c>
      <c r="U292">
        <v>0</v>
      </c>
      <c r="V292">
        <v>0</v>
      </c>
      <c r="W292">
        <v>0</v>
      </c>
    </row>
    <row r="293" spans="1:23" x14ac:dyDescent="0.35">
      <c r="A293">
        <v>13106983000197</v>
      </c>
      <c r="B293" t="s">
        <v>584</v>
      </c>
      <c r="C293">
        <v>60</v>
      </c>
      <c r="D293" s="123">
        <v>40639</v>
      </c>
      <c r="E293" t="s">
        <v>1872</v>
      </c>
      <c r="F293" t="s">
        <v>1869</v>
      </c>
      <c r="G293">
        <v>222</v>
      </c>
      <c r="H293">
        <v>225</v>
      </c>
      <c r="I293">
        <v>226</v>
      </c>
      <c r="J293">
        <v>227</v>
      </c>
      <c r="L293">
        <v>0</v>
      </c>
      <c r="M293">
        <v>0</v>
      </c>
      <c r="N293">
        <v>0</v>
      </c>
      <c r="O293">
        <v>1</v>
      </c>
      <c r="P293">
        <v>0</v>
      </c>
      <c r="Q293">
        <v>0</v>
      </c>
      <c r="R293">
        <v>0</v>
      </c>
      <c r="S293">
        <v>0</v>
      </c>
      <c r="T293">
        <v>0</v>
      </c>
      <c r="U293">
        <v>0</v>
      </c>
      <c r="V293">
        <v>0</v>
      </c>
      <c r="W293">
        <v>0</v>
      </c>
    </row>
    <row r="294" spans="1:23" x14ac:dyDescent="0.35">
      <c r="A294">
        <v>5448587000110</v>
      </c>
      <c r="B294" t="s">
        <v>585</v>
      </c>
      <c r="C294">
        <v>60</v>
      </c>
      <c r="D294" s="123">
        <v>37749</v>
      </c>
      <c r="E294" t="s">
        <v>1873</v>
      </c>
      <c r="F294" t="s">
        <v>1867</v>
      </c>
      <c r="G294">
        <v>219</v>
      </c>
      <c r="H294">
        <v>220</v>
      </c>
      <c r="I294">
        <v>221</v>
      </c>
      <c r="J294">
        <v>222</v>
      </c>
      <c r="K294">
        <v>223</v>
      </c>
      <c r="L294">
        <v>1</v>
      </c>
      <c r="M294">
        <v>1</v>
      </c>
      <c r="N294">
        <v>1</v>
      </c>
      <c r="O294">
        <v>1</v>
      </c>
      <c r="P294">
        <v>1</v>
      </c>
      <c r="Q294">
        <v>0</v>
      </c>
      <c r="R294">
        <v>0</v>
      </c>
      <c r="S294">
        <v>0</v>
      </c>
      <c r="T294">
        <v>0</v>
      </c>
      <c r="U294">
        <v>0</v>
      </c>
      <c r="V294">
        <v>0</v>
      </c>
      <c r="W294">
        <v>0</v>
      </c>
    </row>
    <row r="295" spans="1:23" x14ac:dyDescent="0.35">
      <c r="A295">
        <v>14083797000142</v>
      </c>
      <c r="B295" t="s">
        <v>587</v>
      </c>
      <c r="C295">
        <v>61</v>
      </c>
      <c r="D295" s="123">
        <v>40816</v>
      </c>
      <c r="E295" t="s">
        <v>1874</v>
      </c>
      <c r="F295" t="s">
        <v>1875</v>
      </c>
      <c r="G295">
        <v>231</v>
      </c>
      <c r="H295">
        <v>232</v>
      </c>
      <c r="I295">
        <v>233</v>
      </c>
      <c r="L295">
        <v>0</v>
      </c>
      <c r="M295">
        <v>0</v>
      </c>
      <c r="N295">
        <v>0</v>
      </c>
      <c r="O295">
        <v>1</v>
      </c>
      <c r="P295">
        <v>0</v>
      </c>
      <c r="Q295">
        <v>0</v>
      </c>
      <c r="R295">
        <v>0</v>
      </c>
      <c r="S295">
        <v>0</v>
      </c>
      <c r="T295">
        <v>0</v>
      </c>
      <c r="U295">
        <v>0</v>
      </c>
      <c r="V295">
        <v>0</v>
      </c>
      <c r="W295">
        <v>0</v>
      </c>
    </row>
    <row r="296" spans="1:23" x14ac:dyDescent="0.35">
      <c r="A296">
        <v>17002861000101</v>
      </c>
      <c r="B296" t="s">
        <v>589</v>
      </c>
      <c r="C296">
        <v>61</v>
      </c>
      <c r="D296" s="123">
        <v>41263</v>
      </c>
      <c r="E296" t="s">
        <v>1876</v>
      </c>
      <c r="F296" t="s">
        <v>1875</v>
      </c>
      <c r="G296">
        <v>231</v>
      </c>
      <c r="H296">
        <v>232</v>
      </c>
      <c r="I296">
        <v>233</v>
      </c>
      <c r="L296">
        <v>0</v>
      </c>
      <c r="M296">
        <v>0</v>
      </c>
      <c r="N296">
        <v>0</v>
      </c>
      <c r="O296">
        <v>1</v>
      </c>
      <c r="P296">
        <v>0</v>
      </c>
      <c r="Q296">
        <v>0</v>
      </c>
      <c r="R296">
        <v>0</v>
      </c>
      <c r="S296">
        <v>0</v>
      </c>
      <c r="T296">
        <v>0</v>
      </c>
      <c r="U296">
        <v>0</v>
      </c>
      <c r="V296">
        <v>0</v>
      </c>
      <c r="W296">
        <v>0</v>
      </c>
    </row>
    <row r="297" spans="1:23" x14ac:dyDescent="0.35">
      <c r="A297">
        <v>22354046000141</v>
      </c>
      <c r="B297" t="s">
        <v>590</v>
      </c>
      <c r="C297">
        <v>61</v>
      </c>
      <c r="D297" s="123">
        <v>42247</v>
      </c>
      <c r="E297" t="s">
        <v>1877</v>
      </c>
      <c r="F297" t="s">
        <v>1878</v>
      </c>
      <c r="G297">
        <v>228</v>
      </c>
      <c r="H297">
        <v>229</v>
      </c>
      <c r="I297">
        <v>230</v>
      </c>
      <c r="L297">
        <v>1</v>
      </c>
      <c r="M297">
        <v>0</v>
      </c>
      <c r="N297">
        <v>1</v>
      </c>
      <c r="O297">
        <v>1</v>
      </c>
      <c r="P297">
        <v>1</v>
      </c>
      <c r="Q297">
        <v>0</v>
      </c>
      <c r="R297">
        <v>0</v>
      </c>
      <c r="S297">
        <v>0</v>
      </c>
      <c r="T297">
        <v>0</v>
      </c>
      <c r="U297">
        <v>0</v>
      </c>
      <c r="V297">
        <v>0</v>
      </c>
      <c r="W297">
        <v>0</v>
      </c>
    </row>
    <row r="298" spans="1:23" x14ac:dyDescent="0.35">
      <c r="A298">
        <v>33755685000135</v>
      </c>
      <c r="B298" t="s">
        <v>869</v>
      </c>
      <c r="C298">
        <v>61</v>
      </c>
      <c r="D298" s="123">
        <v>43826</v>
      </c>
      <c r="E298" t="s">
        <v>1879</v>
      </c>
      <c r="F298" t="s">
        <v>1878</v>
      </c>
      <c r="G298">
        <v>228</v>
      </c>
      <c r="H298">
        <v>229</v>
      </c>
      <c r="I298">
        <v>230</v>
      </c>
      <c r="L298">
        <v>1</v>
      </c>
      <c r="M298">
        <v>0</v>
      </c>
      <c r="N298">
        <v>1</v>
      </c>
      <c r="O298">
        <v>1</v>
      </c>
      <c r="P298">
        <v>1</v>
      </c>
      <c r="Q298">
        <v>0</v>
      </c>
      <c r="R298">
        <v>0</v>
      </c>
      <c r="S298">
        <v>0</v>
      </c>
      <c r="T298">
        <v>0</v>
      </c>
      <c r="U298">
        <v>0</v>
      </c>
      <c r="V298">
        <v>0</v>
      </c>
      <c r="W298">
        <v>0</v>
      </c>
    </row>
    <row r="299" spans="1:23" x14ac:dyDescent="0.35">
      <c r="A299">
        <v>8815403000109</v>
      </c>
      <c r="B299" t="s">
        <v>1880</v>
      </c>
      <c r="C299">
        <v>62</v>
      </c>
      <c r="D299" s="123">
        <v>39238</v>
      </c>
      <c r="E299" t="s">
        <v>1881</v>
      </c>
      <c r="F299" t="s">
        <v>1882</v>
      </c>
      <c r="G299">
        <v>234</v>
      </c>
      <c r="H299">
        <v>235</v>
      </c>
      <c r="I299">
        <v>236</v>
      </c>
      <c r="J299">
        <v>237</v>
      </c>
      <c r="L299">
        <v>1</v>
      </c>
      <c r="M299">
        <v>1</v>
      </c>
      <c r="N299">
        <v>1</v>
      </c>
      <c r="O299">
        <v>0</v>
      </c>
      <c r="P299">
        <v>0</v>
      </c>
      <c r="Q299">
        <v>0</v>
      </c>
      <c r="R299">
        <v>0</v>
      </c>
      <c r="S299">
        <v>0</v>
      </c>
      <c r="T299">
        <v>0</v>
      </c>
      <c r="U299">
        <v>0</v>
      </c>
      <c r="V299">
        <v>0</v>
      </c>
      <c r="W299">
        <v>0</v>
      </c>
    </row>
    <row r="300" spans="1:23" x14ac:dyDescent="0.35">
      <c r="A300">
        <v>34799112000176</v>
      </c>
      <c r="B300" t="s">
        <v>586</v>
      </c>
      <c r="C300">
        <v>106</v>
      </c>
      <c r="D300" s="123">
        <v>43803</v>
      </c>
      <c r="E300" t="s">
        <v>1883</v>
      </c>
      <c r="F300" t="s">
        <v>1884</v>
      </c>
      <c r="G300">
        <v>417</v>
      </c>
      <c r="H300">
        <v>418</v>
      </c>
      <c r="I300">
        <v>419</v>
      </c>
      <c r="J300">
        <v>420</v>
      </c>
      <c r="L300">
        <v>1</v>
      </c>
      <c r="M300">
        <v>0</v>
      </c>
      <c r="N300">
        <v>1</v>
      </c>
      <c r="O300">
        <v>1</v>
      </c>
      <c r="P300">
        <v>0</v>
      </c>
      <c r="Q300">
        <v>0</v>
      </c>
      <c r="R300">
        <v>0</v>
      </c>
      <c r="S300">
        <v>0</v>
      </c>
      <c r="T300">
        <v>0</v>
      </c>
      <c r="U300">
        <v>1</v>
      </c>
      <c r="V300">
        <v>0</v>
      </c>
      <c r="W300">
        <v>0</v>
      </c>
    </row>
    <row r="301" spans="1:23" x14ac:dyDescent="0.35">
      <c r="A301">
        <v>9068336000160</v>
      </c>
      <c r="B301" t="s">
        <v>591</v>
      </c>
      <c r="C301">
        <v>93</v>
      </c>
      <c r="D301" s="123">
        <v>39370</v>
      </c>
      <c r="E301" t="s">
        <v>1885</v>
      </c>
      <c r="F301" t="s">
        <v>1886</v>
      </c>
      <c r="G301">
        <v>371</v>
      </c>
      <c r="H301">
        <v>372</v>
      </c>
      <c r="I301">
        <v>373</v>
      </c>
      <c r="L301">
        <v>0</v>
      </c>
      <c r="M301">
        <v>0</v>
      </c>
      <c r="N301">
        <v>0</v>
      </c>
      <c r="O301">
        <v>1</v>
      </c>
      <c r="P301">
        <v>0</v>
      </c>
      <c r="Q301">
        <v>0</v>
      </c>
      <c r="R301">
        <v>0</v>
      </c>
      <c r="S301">
        <v>0</v>
      </c>
      <c r="T301">
        <v>0</v>
      </c>
      <c r="U301">
        <v>0</v>
      </c>
      <c r="V301">
        <v>0</v>
      </c>
      <c r="W301">
        <v>0</v>
      </c>
    </row>
    <row r="302" spans="1:23" x14ac:dyDescent="0.35">
      <c r="A302">
        <v>33796214000175</v>
      </c>
      <c r="B302" t="s">
        <v>825</v>
      </c>
      <c r="C302">
        <v>93</v>
      </c>
      <c r="D302" s="123">
        <v>43826</v>
      </c>
      <c r="E302" t="s">
        <v>1887</v>
      </c>
      <c r="F302" t="s">
        <v>1886</v>
      </c>
      <c r="G302">
        <v>371</v>
      </c>
      <c r="H302">
        <v>372</v>
      </c>
      <c r="I302">
        <v>373</v>
      </c>
      <c r="L302">
        <v>0</v>
      </c>
      <c r="M302">
        <v>0</v>
      </c>
      <c r="N302">
        <v>0</v>
      </c>
      <c r="O302">
        <v>1</v>
      </c>
      <c r="P302">
        <v>0</v>
      </c>
      <c r="Q302">
        <v>0</v>
      </c>
      <c r="R302">
        <v>0</v>
      </c>
      <c r="S302">
        <v>0</v>
      </c>
      <c r="T302">
        <v>0</v>
      </c>
      <c r="U302">
        <v>0</v>
      </c>
      <c r="V302">
        <v>0</v>
      </c>
      <c r="W302">
        <v>0</v>
      </c>
    </row>
    <row r="303" spans="1:23" x14ac:dyDescent="0.35">
      <c r="A303">
        <v>10608762000129</v>
      </c>
      <c r="B303" t="s">
        <v>593</v>
      </c>
      <c r="C303">
        <v>93</v>
      </c>
      <c r="D303" s="123">
        <v>39966</v>
      </c>
      <c r="E303" t="s">
        <v>1888</v>
      </c>
      <c r="F303" t="s">
        <v>1886</v>
      </c>
      <c r="G303">
        <v>371</v>
      </c>
      <c r="H303">
        <v>372</v>
      </c>
      <c r="I303">
        <v>373</v>
      </c>
      <c r="L303">
        <v>0</v>
      </c>
      <c r="M303">
        <v>0</v>
      </c>
      <c r="N303">
        <v>0</v>
      </c>
      <c r="O303">
        <v>1</v>
      </c>
      <c r="P303">
        <v>0</v>
      </c>
      <c r="Q303">
        <v>0</v>
      </c>
      <c r="R303">
        <v>0</v>
      </c>
      <c r="S303">
        <v>0</v>
      </c>
      <c r="T303">
        <v>0</v>
      </c>
      <c r="U303">
        <v>0</v>
      </c>
      <c r="V303">
        <v>0</v>
      </c>
      <c r="W303">
        <v>0</v>
      </c>
    </row>
    <row r="304" spans="1:23" x14ac:dyDescent="0.35">
      <c r="A304">
        <v>32041825000140</v>
      </c>
      <c r="B304" t="s">
        <v>594</v>
      </c>
      <c r="C304">
        <v>63</v>
      </c>
      <c r="D304" s="123">
        <v>43497</v>
      </c>
      <c r="E304" t="s">
        <v>1889</v>
      </c>
      <c r="F304" t="s">
        <v>1890</v>
      </c>
      <c r="G304">
        <v>238</v>
      </c>
      <c r="H304">
        <v>239</v>
      </c>
      <c r="I304">
        <v>240</v>
      </c>
      <c r="J304">
        <v>241</v>
      </c>
      <c r="K304">
        <v>242</v>
      </c>
      <c r="L304">
        <v>1</v>
      </c>
      <c r="M304">
        <v>1</v>
      </c>
      <c r="N304">
        <v>1</v>
      </c>
      <c r="O304">
        <v>1</v>
      </c>
      <c r="P304">
        <v>1</v>
      </c>
      <c r="Q304">
        <v>1</v>
      </c>
      <c r="R304">
        <v>0</v>
      </c>
      <c r="S304">
        <v>0</v>
      </c>
      <c r="T304">
        <v>1</v>
      </c>
      <c r="U304">
        <v>1</v>
      </c>
      <c r="V304">
        <v>0</v>
      </c>
      <c r="W304">
        <v>0</v>
      </c>
    </row>
    <row r="305" spans="1:23" x14ac:dyDescent="0.35">
      <c r="A305">
        <v>34400740000137</v>
      </c>
      <c r="B305" t="s">
        <v>1891</v>
      </c>
      <c r="C305">
        <v>63</v>
      </c>
      <c r="D305" s="123">
        <v>43892</v>
      </c>
      <c r="E305" t="s">
        <v>1892</v>
      </c>
      <c r="F305" t="s">
        <v>1890</v>
      </c>
      <c r="G305">
        <v>238</v>
      </c>
      <c r="H305">
        <v>239</v>
      </c>
      <c r="I305">
        <v>240</v>
      </c>
      <c r="J305">
        <v>241</v>
      </c>
      <c r="K305">
        <v>242</v>
      </c>
      <c r="L305">
        <v>1</v>
      </c>
      <c r="M305">
        <v>1</v>
      </c>
      <c r="N305">
        <v>1</v>
      </c>
      <c r="O305">
        <v>1</v>
      </c>
      <c r="P305">
        <v>1</v>
      </c>
      <c r="Q305">
        <v>1</v>
      </c>
      <c r="R305">
        <v>0</v>
      </c>
      <c r="S305">
        <v>0</v>
      </c>
      <c r="T305">
        <v>1</v>
      </c>
      <c r="U305">
        <v>1</v>
      </c>
      <c r="V305">
        <v>0</v>
      </c>
      <c r="W305">
        <v>0</v>
      </c>
    </row>
    <row r="306" spans="1:23" x14ac:dyDescent="0.35">
      <c r="A306">
        <v>31455879000190</v>
      </c>
      <c r="B306" t="s">
        <v>596</v>
      </c>
      <c r="C306">
        <v>94</v>
      </c>
      <c r="D306" s="123">
        <v>43400</v>
      </c>
      <c r="E306" t="s">
        <v>1893</v>
      </c>
      <c r="F306" t="s">
        <v>1894</v>
      </c>
      <c r="G306">
        <v>379</v>
      </c>
      <c r="H306">
        <v>380</v>
      </c>
      <c r="L306">
        <v>0</v>
      </c>
      <c r="M306">
        <v>0</v>
      </c>
      <c r="N306">
        <v>0</v>
      </c>
      <c r="O306">
        <v>0</v>
      </c>
      <c r="P306">
        <v>0</v>
      </c>
      <c r="Q306">
        <v>0</v>
      </c>
      <c r="R306">
        <v>1</v>
      </c>
      <c r="S306">
        <v>0</v>
      </c>
      <c r="T306">
        <v>0</v>
      </c>
      <c r="U306">
        <v>0</v>
      </c>
      <c r="V306">
        <v>0</v>
      </c>
      <c r="W306">
        <v>0</v>
      </c>
    </row>
    <row r="307" spans="1:23" x14ac:dyDescent="0.35">
      <c r="A307">
        <v>23601467000192</v>
      </c>
      <c r="B307" t="s">
        <v>598</v>
      </c>
      <c r="C307">
        <v>94</v>
      </c>
      <c r="D307" s="123">
        <v>42432</v>
      </c>
      <c r="E307" t="s">
        <v>1895</v>
      </c>
      <c r="F307" t="s">
        <v>1894</v>
      </c>
      <c r="G307">
        <v>379</v>
      </c>
      <c r="H307">
        <v>380</v>
      </c>
      <c r="L307">
        <v>0</v>
      </c>
      <c r="M307">
        <v>0</v>
      </c>
      <c r="N307">
        <v>0</v>
      </c>
      <c r="O307">
        <v>0</v>
      </c>
      <c r="P307">
        <v>0</v>
      </c>
      <c r="Q307">
        <v>0</v>
      </c>
      <c r="R307">
        <v>1</v>
      </c>
      <c r="S307">
        <v>1</v>
      </c>
      <c r="T307">
        <v>0</v>
      </c>
      <c r="U307">
        <v>0</v>
      </c>
      <c r="V307">
        <v>1</v>
      </c>
      <c r="W307">
        <v>0</v>
      </c>
    </row>
    <row r="308" spans="1:23" x14ac:dyDescent="0.35">
      <c r="A308">
        <v>27347332000101</v>
      </c>
      <c r="B308" t="s">
        <v>599</v>
      </c>
      <c r="C308">
        <v>94</v>
      </c>
      <c r="D308" s="123">
        <v>43011</v>
      </c>
      <c r="E308" t="s">
        <v>1896</v>
      </c>
      <c r="F308" t="s">
        <v>1897</v>
      </c>
      <c r="G308">
        <v>375</v>
      </c>
      <c r="H308">
        <v>376</v>
      </c>
      <c r="I308">
        <v>377</v>
      </c>
      <c r="J308">
        <v>378</v>
      </c>
      <c r="L308">
        <v>0</v>
      </c>
      <c r="M308">
        <v>0</v>
      </c>
      <c r="N308">
        <v>0</v>
      </c>
      <c r="O308">
        <v>1</v>
      </c>
      <c r="P308">
        <v>1</v>
      </c>
      <c r="Q308">
        <v>0</v>
      </c>
      <c r="R308">
        <v>0</v>
      </c>
      <c r="S308">
        <v>0</v>
      </c>
      <c r="T308">
        <v>0</v>
      </c>
      <c r="U308">
        <v>0</v>
      </c>
      <c r="V308">
        <v>0</v>
      </c>
      <c r="W308">
        <v>0</v>
      </c>
    </row>
    <row r="309" spans="1:23" x14ac:dyDescent="0.35">
      <c r="A309">
        <v>11228500000100</v>
      </c>
      <c r="B309" t="s">
        <v>600</v>
      </c>
      <c r="C309">
        <v>94</v>
      </c>
      <c r="D309" s="123">
        <v>40176</v>
      </c>
      <c r="E309" t="s">
        <v>1898</v>
      </c>
      <c r="F309" t="s">
        <v>1899</v>
      </c>
      <c r="G309">
        <v>378</v>
      </c>
      <c r="L309">
        <v>1</v>
      </c>
      <c r="M309">
        <v>1</v>
      </c>
      <c r="N309">
        <v>1</v>
      </c>
      <c r="O309">
        <v>1</v>
      </c>
      <c r="P309">
        <v>1</v>
      </c>
      <c r="Q309">
        <v>0</v>
      </c>
      <c r="R309">
        <v>0</v>
      </c>
      <c r="S309">
        <v>1</v>
      </c>
      <c r="T309">
        <v>0</v>
      </c>
      <c r="U309">
        <v>1</v>
      </c>
      <c r="V309">
        <v>0</v>
      </c>
      <c r="W309">
        <v>0</v>
      </c>
    </row>
    <row r="310" spans="1:23" x14ac:dyDescent="0.35">
      <c r="A310">
        <v>7013315000112</v>
      </c>
      <c r="B310" t="s">
        <v>1900</v>
      </c>
      <c r="C310">
        <v>94</v>
      </c>
      <c r="D310" s="123">
        <v>38295</v>
      </c>
      <c r="E310" t="s">
        <v>1901</v>
      </c>
      <c r="F310" t="s">
        <v>1897</v>
      </c>
      <c r="G310">
        <v>378</v>
      </c>
      <c r="H310">
        <v>376</v>
      </c>
      <c r="I310">
        <v>375</v>
      </c>
      <c r="J310">
        <v>377</v>
      </c>
      <c r="L310">
        <v>0</v>
      </c>
      <c r="M310">
        <v>0</v>
      </c>
      <c r="N310">
        <v>0</v>
      </c>
      <c r="O310">
        <v>1</v>
      </c>
      <c r="P310">
        <v>1</v>
      </c>
      <c r="Q310">
        <v>0</v>
      </c>
      <c r="R310">
        <v>0</v>
      </c>
      <c r="S310">
        <v>0</v>
      </c>
      <c r="T310">
        <v>0</v>
      </c>
      <c r="U310">
        <v>0</v>
      </c>
      <c r="V310">
        <v>0</v>
      </c>
      <c r="W310">
        <v>0</v>
      </c>
    </row>
    <row r="311" spans="1:23" x14ac:dyDescent="0.35">
      <c r="A311">
        <v>2603461000184</v>
      </c>
      <c r="B311" t="s">
        <v>601</v>
      </c>
      <c r="C311">
        <v>66</v>
      </c>
      <c r="D311" s="123">
        <v>35982</v>
      </c>
      <c r="E311" t="s">
        <v>1564</v>
      </c>
      <c r="F311" t="s">
        <v>1902</v>
      </c>
      <c r="G311">
        <v>250</v>
      </c>
      <c r="H311">
        <v>251</v>
      </c>
      <c r="L311">
        <v>1</v>
      </c>
      <c r="M311">
        <v>0</v>
      </c>
      <c r="N311">
        <v>0</v>
      </c>
      <c r="O311">
        <v>0</v>
      </c>
      <c r="P311">
        <v>0</v>
      </c>
      <c r="Q311">
        <v>0</v>
      </c>
      <c r="R311">
        <v>0</v>
      </c>
      <c r="S311">
        <v>0</v>
      </c>
      <c r="T311">
        <v>0</v>
      </c>
      <c r="U311">
        <v>0</v>
      </c>
      <c r="V311">
        <v>0</v>
      </c>
      <c r="W311">
        <v>0</v>
      </c>
    </row>
    <row r="312" spans="1:23" x14ac:dyDescent="0.35">
      <c r="A312">
        <v>18719154000101</v>
      </c>
      <c r="B312" t="s">
        <v>603</v>
      </c>
      <c r="C312">
        <v>66</v>
      </c>
      <c r="D312" s="123">
        <v>41698</v>
      </c>
      <c r="E312" t="s">
        <v>1903</v>
      </c>
      <c r="F312" t="s">
        <v>1902</v>
      </c>
      <c r="G312">
        <v>250</v>
      </c>
      <c r="H312">
        <v>251</v>
      </c>
      <c r="L312">
        <v>1</v>
      </c>
      <c r="M312">
        <v>1</v>
      </c>
      <c r="N312">
        <v>1</v>
      </c>
      <c r="O312">
        <v>1</v>
      </c>
      <c r="P312">
        <v>1</v>
      </c>
      <c r="Q312">
        <v>1</v>
      </c>
      <c r="R312">
        <v>1</v>
      </c>
      <c r="S312">
        <v>1</v>
      </c>
      <c r="T312">
        <v>1</v>
      </c>
      <c r="U312">
        <v>1</v>
      </c>
      <c r="V312">
        <v>1</v>
      </c>
      <c r="W312">
        <v>0</v>
      </c>
    </row>
    <row r="313" spans="1:23" x14ac:dyDescent="0.35">
      <c r="A313">
        <v>398561000190</v>
      </c>
      <c r="B313" t="s">
        <v>604</v>
      </c>
      <c r="C313">
        <v>66</v>
      </c>
      <c r="D313" s="123">
        <v>35430</v>
      </c>
      <c r="E313" t="s">
        <v>1904</v>
      </c>
      <c r="F313" t="s">
        <v>1905</v>
      </c>
      <c r="G313">
        <v>252</v>
      </c>
      <c r="H313">
        <v>253</v>
      </c>
      <c r="L313">
        <v>0</v>
      </c>
      <c r="M313">
        <v>0</v>
      </c>
      <c r="N313">
        <v>0</v>
      </c>
      <c r="O313">
        <v>1</v>
      </c>
      <c r="P313">
        <v>0</v>
      </c>
      <c r="Q313">
        <v>0</v>
      </c>
      <c r="R313">
        <v>0</v>
      </c>
      <c r="S313">
        <v>0</v>
      </c>
      <c r="T313">
        <v>0</v>
      </c>
      <c r="U313">
        <v>0</v>
      </c>
      <c r="V313">
        <v>0</v>
      </c>
      <c r="W313">
        <v>0</v>
      </c>
    </row>
    <row r="314" spans="1:23" x14ac:dyDescent="0.35">
      <c r="A314">
        <v>35378376000119</v>
      </c>
      <c r="B314" t="s">
        <v>1906</v>
      </c>
      <c r="C314">
        <v>66</v>
      </c>
      <c r="D314" s="123">
        <v>43798</v>
      </c>
      <c r="E314" t="s">
        <v>1907</v>
      </c>
      <c r="F314" t="s">
        <v>1908</v>
      </c>
      <c r="G314">
        <v>421</v>
      </c>
      <c r="L314">
        <v>1</v>
      </c>
      <c r="M314">
        <v>0</v>
      </c>
      <c r="N314">
        <v>0</v>
      </c>
      <c r="O314">
        <v>0</v>
      </c>
      <c r="P314">
        <v>0</v>
      </c>
      <c r="Q314">
        <v>0</v>
      </c>
      <c r="R314">
        <v>1</v>
      </c>
      <c r="S314">
        <v>1</v>
      </c>
      <c r="T314">
        <v>1</v>
      </c>
      <c r="U314">
        <v>0</v>
      </c>
      <c r="V314">
        <v>0</v>
      </c>
      <c r="W314">
        <v>0</v>
      </c>
    </row>
    <row r="315" spans="1:23" x14ac:dyDescent="0.35">
      <c r="A315">
        <v>21625026000103</v>
      </c>
      <c r="B315" t="s">
        <v>605</v>
      </c>
      <c r="C315">
        <v>66</v>
      </c>
      <c r="D315" s="123">
        <v>41746</v>
      </c>
      <c r="E315" t="s">
        <v>1909</v>
      </c>
      <c r="F315" t="s">
        <v>1902</v>
      </c>
      <c r="G315">
        <v>250</v>
      </c>
      <c r="H315">
        <v>251</v>
      </c>
      <c r="L315">
        <v>1</v>
      </c>
      <c r="M315">
        <v>0</v>
      </c>
      <c r="N315">
        <v>0</v>
      </c>
      <c r="O315">
        <v>0</v>
      </c>
      <c r="P315">
        <v>0</v>
      </c>
      <c r="Q315">
        <v>0</v>
      </c>
      <c r="R315">
        <v>0</v>
      </c>
      <c r="S315">
        <v>0</v>
      </c>
      <c r="T315">
        <v>0</v>
      </c>
      <c r="U315">
        <v>0</v>
      </c>
      <c r="V315">
        <v>0</v>
      </c>
      <c r="W315">
        <v>0</v>
      </c>
    </row>
    <row r="316" spans="1:23" x14ac:dyDescent="0.35">
      <c r="A316">
        <v>400490000113</v>
      </c>
      <c r="B316" t="s">
        <v>606</v>
      </c>
      <c r="C316">
        <v>66</v>
      </c>
      <c r="D316" s="123">
        <v>35429</v>
      </c>
      <c r="E316" t="s">
        <v>1910</v>
      </c>
      <c r="F316" t="s">
        <v>1911</v>
      </c>
      <c r="G316">
        <v>251</v>
      </c>
      <c r="H316">
        <v>250</v>
      </c>
      <c r="I316">
        <v>253</v>
      </c>
      <c r="J316">
        <v>254</v>
      </c>
      <c r="L316">
        <v>1</v>
      </c>
      <c r="M316">
        <v>1</v>
      </c>
      <c r="N316">
        <v>1</v>
      </c>
      <c r="O316">
        <v>1</v>
      </c>
      <c r="P316">
        <v>1</v>
      </c>
      <c r="Q316">
        <v>1</v>
      </c>
      <c r="R316">
        <v>1</v>
      </c>
      <c r="S316">
        <v>1</v>
      </c>
      <c r="T316">
        <v>1</v>
      </c>
      <c r="U316">
        <v>1</v>
      </c>
      <c r="V316">
        <v>1</v>
      </c>
      <c r="W316">
        <v>0</v>
      </c>
    </row>
    <row r="317" spans="1:23" x14ac:dyDescent="0.35">
      <c r="A317">
        <v>22918359000185</v>
      </c>
      <c r="B317" t="s">
        <v>607</v>
      </c>
      <c r="C317">
        <v>67</v>
      </c>
      <c r="D317" s="123">
        <v>42422</v>
      </c>
      <c r="E317" t="s">
        <v>1912</v>
      </c>
      <c r="F317" t="s">
        <v>1913</v>
      </c>
      <c r="G317">
        <v>255</v>
      </c>
      <c r="H317">
        <v>256</v>
      </c>
      <c r="I317">
        <v>257</v>
      </c>
      <c r="J317">
        <v>258</v>
      </c>
      <c r="K317">
        <v>259</v>
      </c>
      <c r="L317">
        <v>1</v>
      </c>
      <c r="M317">
        <v>0</v>
      </c>
      <c r="N317">
        <v>1</v>
      </c>
      <c r="O317">
        <v>1</v>
      </c>
      <c r="P317">
        <v>0</v>
      </c>
      <c r="Q317">
        <v>0</v>
      </c>
      <c r="R317">
        <v>0</v>
      </c>
      <c r="S317">
        <v>0</v>
      </c>
      <c r="T317">
        <v>0</v>
      </c>
      <c r="U317">
        <v>0</v>
      </c>
      <c r="V317">
        <v>0</v>
      </c>
      <c r="W317">
        <v>0</v>
      </c>
    </row>
    <row r="318" spans="1:23" x14ac:dyDescent="0.35">
      <c r="A318">
        <v>29206196000157</v>
      </c>
      <c r="B318" t="s">
        <v>609</v>
      </c>
      <c r="C318">
        <v>68</v>
      </c>
      <c r="D318" s="123">
        <v>43181</v>
      </c>
      <c r="E318" t="s">
        <v>1914</v>
      </c>
      <c r="F318" t="s">
        <v>1915</v>
      </c>
      <c r="G318">
        <v>260</v>
      </c>
      <c r="H318">
        <v>261</v>
      </c>
      <c r="L318">
        <v>0</v>
      </c>
      <c r="M318">
        <v>0</v>
      </c>
      <c r="N318">
        <v>0</v>
      </c>
      <c r="O318">
        <v>0</v>
      </c>
      <c r="P318">
        <v>0</v>
      </c>
      <c r="Q318">
        <v>0</v>
      </c>
      <c r="R318">
        <v>1</v>
      </c>
      <c r="S318">
        <v>0</v>
      </c>
      <c r="T318">
        <v>1</v>
      </c>
      <c r="U318">
        <v>0</v>
      </c>
      <c r="V318">
        <v>0</v>
      </c>
      <c r="W318">
        <v>0</v>
      </c>
    </row>
    <row r="319" spans="1:23" x14ac:dyDescent="0.35">
      <c r="A319">
        <v>29196922000106</v>
      </c>
      <c r="B319" t="s">
        <v>611</v>
      </c>
      <c r="C319">
        <v>68</v>
      </c>
      <c r="D319" s="123">
        <v>43307</v>
      </c>
      <c r="E319" t="s">
        <v>1916</v>
      </c>
      <c r="F319" t="s">
        <v>1915</v>
      </c>
      <c r="G319">
        <v>260</v>
      </c>
      <c r="H319">
        <v>261</v>
      </c>
      <c r="L319">
        <v>0</v>
      </c>
      <c r="M319">
        <v>0</v>
      </c>
      <c r="N319">
        <v>0</v>
      </c>
      <c r="O319">
        <v>0</v>
      </c>
      <c r="P319">
        <v>0</v>
      </c>
      <c r="Q319">
        <v>0</v>
      </c>
      <c r="R319">
        <v>1</v>
      </c>
      <c r="S319">
        <v>0</v>
      </c>
      <c r="T319">
        <v>1</v>
      </c>
      <c r="U319">
        <v>0</v>
      </c>
      <c r="V319">
        <v>0</v>
      </c>
      <c r="W319">
        <v>0</v>
      </c>
    </row>
    <row r="320" spans="1:23" x14ac:dyDescent="0.35">
      <c r="A320">
        <v>31506529000105</v>
      </c>
      <c r="B320" t="s">
        <v>864</v>
      </c>
      <c r="C320">
        <v>68</v>
      </c>
      <c r="D320" s="123">
        <v>43460</v>
      </c>
      <c r="E320" t="s">
        <v>1917</v>
      </c>
      <c r="F320" t="s">
        <v>1915</v>
      </c>
      <c r="G320">
        <v>260</v>
      </c>
      <c r="H320">
        <v>261</v>
      </c>
      <c r="L320">
        <v>0</v>
      </c>
      <c r="M320">
        <v>0</v>
      </c>
      <c r="N320">
        <v>0</v>
      </c>
      <c r="O320">
        <v>0</v>
      </c>
      <c r="P320">
        <v>0</v>
      </c>
      <c r="Q320">
        <v>0</v>
      </c>
      <c r="R320">
        <v>1</v>
      </c>
      <c r="S320">
        <v>0</v>
      </c>
      <c r="T320">
        <v>1</v>
      </c>
      <c r="U320">
        <v>0</v>
      </c>
      <c r="V320">
        <v>0</v>
      </c>
      <c r="W320">
        <v>0</v>
      </c>
    </row>
    <row r="321" spans="1:23" x14ac:dyDescent="0.35">
      <c r="A321">
        <v>31506482000180</v>
      </c>
      <c r="B321" t="s">
        <v>1918</v>
      </c>
      <c r="C321">
        <v>68</v>
      </c>
      <c r="D321" s="123">
        <v>43447</v>
      </c>
      <c r="E321" t="s">
        <v>1919</v>
      </c>
      <c r="F321" t="s">
        <v>1915</v>
      </c>
      <c r="G321">
        <v>260</v>
      </c>
      <c r="H321">
        <v>261</v>
      </c>
      <c r="L321">
        <v>0</v>
      </c>
      <c r="M321">
        <v>0</v>
      </c>
      <c r="N321">
        <v>0</v>
      </c>
      <c r="O321">
        <v>0</v>
      </c>
      <c r="P321">
        <v>0</v>
      </c>
      <c r="Q321">
        <v>0</v>
      </c>
      <c r="R321">
        <v>1</v>
      </c>
      <c r="S321">
        <v>0</v>
      </c>
      <c r="T321">
        <v>1</v>
      </c>
      <c r="U321">
        <v>0</v>
      </c>
      <c r="V321">
        <v>0</v>
      </c>
      <c r="W321">
        <v>0</v>
      </c>
    </row>
    <row r="322" spans="1:23" x14ac:dyDescent="0.35">
      <c r="A322">
        <v>10500884000105</v>
      </c>
      <c r="B322" t="s">
        <v>1920</v>
      </c>
      <c r="C322">
        <v>69</v>
      </c>
      <c r="D322" s="123">
        <v>40968</v>
      </c>
      <c r="E322" t="s">
        <v>1921</v>
      </c>
      <c r="F322" t="s">
        <v>1922</v>
      </c>
      <c r="G322">
        <v>262</v>
      </c>
      <c r="L322">
        <v>0</v>
      </c>
      <c r="M322">
        <v>0</v>
      </c>
      <c r="N322">
        <v>0</v>
      </c>
      <c r="O322">
        <v>1</v>
      </c>
      <c r="P322">
        <v>1</v>
      </c>
      <c r="Q322">
        <v>0</v>
      </c>
      <c r="R322">
        <v>0</v>
      </c>
      <c r="S322">
        <v>0</v>
      </c>
      <c r="T322">
        <v>0</v>
      </c>
      <c r="U322">
        <v>0</v>
      </c>
      <c r="V322">
        <v>0</v>
      </c>
      <c r="W322">
        <v>0</v>
      </c>
    </row>
    <row r="323" spans="1:23" x14ac:dyDescent="0.35">
      <c r="A323">
        <v>31844667000102</v>
      </c>
      <c r="B323" t="s">
        <v>716</v>
      </c>
      <c r="C323">
        <v>103</v>
      </c>
      <c r="D323" s="123">
        <v>43573</v>
      </c>
      <c r="E323" t="s">
        <v>1923</v>
      </c>
      <c r="F323" t="s">
        <v>1924</v>
      </c>
      <c r="G323">
        <v>409</v>
      </c>
      <c r="H323">
        <v>410</v>
      </c>
      <c r="I323">
        <v>408</v>
      </c>
      <c r="L323">
        <v>0</v>
      </c>
      <c r="M323">
        <v>0</v>
      </c>
      <c r="N323">
        <v>0</v>
      </c>
      <c r="O323">
        <v>1</v>
      </c>
      <c r="P323">
        <v>0</v>
      </c>
      <c r="Q323">
        <v>0</v>
      </c>
      <c r="R323">
        <v>0</v>
      </c>
      <c r="S323">
        <v>0</v>
      </c>
      <c r="T323">
        <v>0</v>
      </c>
      <c r="U323">
        <v>0</v>
      </c>
      <c r="V323">
        <v>0</v>
      </c>
      <c r="W323">
        <v>0</v>
      </c>
    </row>
    <row r="324" spans="1:23" x14ac:dyDescent="0.35">
      <c r="A324">
        <v>36436794000188</v>
      </c>
      <c r="B324" t="s">
        <v>621</v>
      </c>
      <c r="C324">
        <v>99</v>
      </c>
      <c r="D324" s="123">
        <v>43920</v>
      </c>
      <c r="E324" t="s">
        <v>1925</v>
      </c>
      <c r="F324" t="s">
        <v>1926</v>
      </c>
      <c r="G324">
        <v>396</v>
      </c>
      <c r="L324">
        <v>1</v>
      </c>
      <c r="M324">
        <v>0</v>
      </c>
      <c r="N324">
        <v>0</v>
      </c>
      <c r="O324">
        <v>0</v>
      </c>
      <c r="P324">
        <v>0</v>
      </c>
      <c r="Q324">
        <v>0</v>
      </c>
      <c r="R324">
        <v>1</v>
      </c>
      <c r="S324">
        <v>1</v>
      </c>
      <c r="T324">
        <v>1</v>
      </c>
      <c r="U324">
        <v>0</v>
      </c>
      <c r="V324">
        <v>0</v>
      </c>
      <c r="W324">
        <v>1</v>
      </c>
    </row>
    <row r="325" spans="1:23" x14ac:dyDescent="0.35">
      <c r="A325">
        <v>36498670000127</v>
      </c>
      <c r="B325" t="s">
        <v>1927</v>
      </c>
      <c r="C325">
        <v>99</v>
      </c>
      <c r="D325" s="123">
        <v>43921</v>
      </c>
      <c r="E325" t="s">
        <v>1928</v>
      </c>
      <c r="F325" t="s">
        <v>1926</v>
      </c>
      <c r="G325">
        <v>396</v>
      </c>
      <c r="L325">
        <v>0</v>
      </c>
      <c r="M325">
        <v>0</v>
      </c>
      <c r="N325">
        <v>0</v>
      </c>
      <c r="O325">
        <v>0</v>
      </c>
      <c r="P325">
        <v>0</v>
      </c>
      <c r="Q325">
        <v>0</v>
      </c>
      <c r="R325">
        <v>1</v>
      </c>
      <c r="S325">
        <v>0</v>
      </c>
      <c r="T325">
        <v>1</v>
      </c>
      <c r="U325">
        <v>0</v>
      </c>
      <c r="V325">
        <v>0</v>
      </c>
      <c r="W325">
        <v>0</v>
      </c>
    </row>
    <row r="326" spans="1:23" x14ac:dyDescent="0.35">
      <c r="A326">
        <v>36498149000190</v>
      </c>
      <c r="B326" t="s">
        <v>622</v>
      </c>
      <c r="C326">
        <v>99</v>
      </c>
      <c r="D326" s="123">
        <v>43921</v>
      </c>
      <c r="E326" t="s">
        <v>1929</v>
      </c>
      <c r="F326" t="s">
        <v>1930</v>
      </c>
      <c r="G326">
        <v>397</v>
      </c>
      <c r="L326">
        <v>1</v>
      </c>
      <c r="M326">
        <v>0</v>
      </c>
      <c r="N326">
        <v>0</v>
      </c>
      <c r="O326">
        <v>0</v>
      </c>
      <c r="P326">
        <v>0</v>
      </c>
      <c r="Q326">
        <v>0</v>
      </c>
      <c r="R326">
        <v>1</v>
      </c>
      <c r="S326">
        <v>1</v>
      </c>
      <c r="T326">
        <v>0</v>
      </c>
      <c r="U326">
        <v>0</v>
      </c>
      <c r="V326">
        <v>0</v>
      </c>
      <c r="W326">
        <v>1</v>
      </c>
    </row>
    <row r="327" spans="1:23" x14ac:dyDescent="0.35">
      <c r="A327">
        <v>35002599000187</v>
      </c>
      <c r="B327" t="s">
        <v>612</v>
      </c>
      <c r="C327">
        <v>72</v>
      </c>
      <c r="D327" s="123">
        <v>43812</v>
      </c>
      <c r="E327" t="s">
        <v>1931</v>
      </c>
      <c r="F327" t="s">
        <v>1932</v>
      </c>
      <c r="G327">
        <v>281</v>
      </c>
      <c r="L327">
        <v>0</v>
      </c>
      <c r="M327">
        <v>0</v>
      </c>
      <c r="N327">
        <v>0</v>
      </c>
      <c r="O327">
        <v>1</v>
      </c>
      <c r="P327">
        <v>1</v>
      </c>
      <c r="Q327">
        <v>0</v>
      </c>
      <c r="R327">
        <v>0</v>
      </c>
      <c r="S327">
        <v>0</v>
      </c>
      <c r="T327">
        <v>0</v>
      </c>
      <c r="U327">
        <v>0</v>
      </c>
      <c r="V327">
        <v>0</v>
      </c>
      <c r="W327">
        <v>0</v>
      </c>
    </row>
    <row r="328" spans="1:23" x14ac:dyDescent="0.35">
      <c r="A328">
        <v>25530044000154</v>
      </c>
      <c r="B328" t="s">
        <v>1933</v>
      </c>
      <c r="C328">
        <v>72</v>
      </c>
      <c r="D328" s="123">
        <v>42656</v>
      </c>
      <c r="E328" t="s">
        <v>1934</v>
      </c>
      <c r="F328" t="s">
        <v>1932</v>
      </c>
      <c r="G328">
        <v>281</v>
      </c>
      <c r="L328">
        <v>0</v>
      </c>
      <c r="M328">
        <v>0</v>
      </c>
      <c r="N328">
        <v>0</v>
      </c>
      <c r="O328">
        <v>1</v>
      </c>
      <c r="P328">
        <v>1</v>
      </c>
      <c r="Q328">
        <v>0</v>
      </c>
      <c r="R328">
        <v>0</v>
      </c>
      <c r="S328">
        <v>0</v>
      </c>
      <c r="T328">
        <v>0</v>
      </c>
      <c r="U328">
        <v>0</v>
      </c>
      <c r="V328">
        <v>0</v>
      </c>
      <c r="W328">
        <v>0</v>
      </c>
    </row>
    <row r="329" spans="1:23" x14ac:dyDescent="0.35">
      <c r="A329">
        <v>34706586000126</v>
      </c>
      <c r="B329" t="s">
        <v>614</v>
      </c>
      <c r="C329">
        <v>72</v>
      </c>
      <c r="D329" s="123">
        <v>43791</v>
      </c>
      <c r="E329" t="s">
        <v>1935</v>
      </c>
      <c r="F329" t="s">
        <v>1932</v>
      </c>
      <c r="G329">
        <v>281</v>
      </c>
      <c r="L329">
        <v>0</v>
      </c>
      <c r="M329">
        <v>0</v>
      </c>
      <c r="N329">
        <v>0</v>
      </c>
      <c r="O329">
        <v>1</v>
      </c>
      <c r="P329">
        <v>1</v>
      </c>
      <c r="Q329">
        <v>0</v>
      </c>
      <c r="R329">
        <v>0</v>
      </c>
      <c r="S329">
        <v>0</v>
      </c>
      <c r="T329">
        <v>0</v>
      </c>
      <c r="U329">
        <v>0</v>
      </c>
      <c r="V329">
        <v>0</v>
      </c>
      <c r="W329">
        <v>0</v>
      </c>
    </row>
    <row r="330" spans="1:23" x14ac:dyDescent="0.35">
      <c r="A330">
        <v>31340875000166</v>
      </c>
      <c r="B330" t="s">
        <v>837</v>
      </c>
      <c r="C330">
        <v>72</v>
      </c>
      <c r="D330" s="123">
        <v>43620</v>
      </c>
      <c r="E330" t="s">
        <v>1936</v>
      </c>
      <c r="F330" t="s">
        <v>1932</v>
      </c>
      <c r="G330">
        <v>281</v>
      </c>
      <c r="L330">
        <v>0</v>
      </c>
      <c r="M330">
        <v>0</v>
      </c>
      <c r="N330">
        <v>0</v>
      </c>
      <c r="O330">
        <v>1</v>
      </c>
      <c r="P330">
        <v>1</v>
      </c>
      <c r="Q330">
        <v>0</v>
      </c>
      <c r="R330">
        <v>0</v>
      </c>
      <c r="S330">
        <v>0</v>
      </c>
      <c r="T330">
        <v>0</v>
      </c>
      <c r="U330">
        <v>0</v>
      </c>
      <c r="V330">
        <v>0</v>
      </c>
      <c r="W330">
        <v>0</v>
      </c>
    </row>
    <row r="331" spans="1:23" x14ac:dyDescent="0.35">
      <c r="A331">
        <v>27783868000161</v>
      </c>
      <c r="B331" t="s">
        <v>615</v>
      </c>
      <c r="C331">
        <v>72</v>
      </c>
      <c r="D331" s="123">
        <v>43007</v>
      </c>
      <c r="E331" t="s">
        <v>1937</v>
      </c>
      <c r="F331" t="s">
        <v>1932</v>
      </c>
      <c r="G331">
        <v>281</v>
      </c>
      <c r="L331">
        <v>0</v>
      </c>
      <c r="M331">
        <v>0</v>
      </c>
      <c r="N331">
        <v>0</v>
      </c>
      <c r="O331">
        <v>1</v>
      </c>
      <c r="P331">
        <v>1</v>
      </c>
      <c r="Q331">
        <v>0</v>
      </c>
      <c r="R331">
        <v>0</v>
      </c>
      <c r="S331">
        <v>0</v>
      </c>
      <c r="T331">
        <v>0</v>
      </c>
      <c r="U331">
        <v>0</v>
      </c>
      <c r="V331">
        <v>0</v>
      </c>
      <c r="W331">
        <v>0</v>
      </c>
    </row>
    <row r="332" spans="1:23" x14ac:dyDescent="0.35">
      <c r="A332">
        <v>19211696000123</v>
      </c>
      <c r="B332" t="s">
        <v>617</v>
      </c>
      <c r="C332">
        <v>72</v>
      </c>
      <c r="D332" s="123">
        <v>41690</v>
      </c>
      <c r="E332" t="s">
        <v>1938</v>
      </c>
      <c r="F332" t="s">
        <v>1932</v>
      </c>
      <c r="G332">
        <v>281</v>
      </c>
      <c r="L332">
        <v>0</v>
      </c>
      <c r="M332">
        <v>0</v>
      </c>
      <c r="N332">
        <v>0</v>
      </c>
      <c r="O332">
        <v>1</v>
      </c>
      <c r="P332">
        <v>1</v>
      </c>
      <c r="Q332">
        <v>0</v>
      </c>
      <c r="R332">
        <v>0</v>
      </c>
      <c r="S332">
        <v>0</v>
      </c>
      <c r="T332">
        <v>0</v>
      </c>
      <c r="U332">
        <v>0</v>
      </c>
      <c r="V332">
        <v>0</v>
      </c>
      <c r="W332">
        <v>0</v>
      </c>
    </row>
    <row r="333" spans="1:23" x14ac:dyDescent="0.35">
      <c r="A333">
        <v>41153236000145</v>
      </c>
      <c r="B333" t="s">
        <v>616</v>
      </c>
      <c r="C333">
        <v>72</v>
      </c>
      <c r="D333" s="123">
        <v>44323</v>
      </c>
      <c r="E333" t="s">
        <v>1939</v>
      </c>
      <c r="F333" t="s">
        <v>1932</v>
      </c>
      <c r="G333">
        <v>281</v>
      </c>
      <c r="L333">
        <v>0</v>
      </c>
      <c r="M333">
        <v>0</v>
      </c>
      <c r="N333">
        <v>0</v>
      </c>
      <c r="O333">
        <v>1</v>
      </c>
      <c r="P333">
        <v>1</v>
      </c>
      <c r="Q333">
        <v>0</v>
      </c>
      <c r="R333">
        <v>0</v>
      </c>
      <c r="S333">
        <v>0</v>
      </c>
      <c r="T333">
        <v>0</v>
      </c>
      <c r="U333">
        <v>0</v>
      </c>
      <c r="V333">
        <v>0</v>
      </c>
      <c r="W333">
        <v>0</v>
      </c>
    </row>
    <row r="334" spans="1:23" x14ac:dyDescent="0.35">
      <c r="A334">
        <v>31533638000111</v>
      </c>
      <c r="B334" t="s">
        <v>627</v>
      </c>
      <c r="C334">
        <v>28</v>
      </c>
      <c r="D334" s="123">
        <v>43460</v>
      </c>
      <c r="E334" t="s">
        <v>1940</v>
      </c>
      <c r="F334" t="s">
        <v>1941</v>
      </c>
      <c r="G334">
        <v>98</v>
      </c>
      <c r="H334">
        <v>99</v>
      </c>
      <c r="L334">
        <v>0</v>
      </c>
      <c r="M334">
        <v>0</v>
      </c>
      <c r="N334">
        <v>0</v>
      </c>
      <c r="O334">
        <v>1</v>
      </c>
      <c r="P334">
        <v>0</v>
      </c>
      <c r="Q334">
        <v>0</v>
      </c>
      <c r="R334">
        <v>0</v>
      </c>
      <c r="S334">
        <v>0</v>
      </c>
      <c r="T334">
        <v>0</v>
      </c>
      <c r="U334">
        <v>0</v>
      </c>
      <c r="V334">
        <v>0</v>
      </c>
      <c r="W334">
        <v>0</v>
      </c>
    </row>
    <row r="335" spans="1:23" x14ac:dyDescent="0.35">
      <c r="A335">
        <v>23960625000109</v>
      </c>
      <c r="B335" t="s">
        <v>629</v>
      </c>
      <c r="C335">
        <v>28</v>
      </c>
      <c r="D335" s="123">
        <v>42489</v>
      </c>
      <c r="E335" t="s">
        <v>1942</v>
      </c>
      <c r="F335" t="s">
        <v>1941</v>
      </c>
      <c r="G335">
        <v>98</v>
      </c>
      <c r="H335">
        <v>99</v>
      </c>
      <c r="L335">
        <v>0</v>
      </c>
      <c r="M335">
        <v>0</v>
      </c>
      <c r="N335">
        <v>0</v>
      </c>
      <c r="O335">
        <v>1</v>
      </c>
      <c r="P335">
        <v>0</v>
      </c>
      <c r="Q335">
        <v>0</v>
      </c>
      <c r="R335">
        <v>0</v>
      </c>
      <c r="S335">
        <v>0</v>
      </c>
      <c r="T335">
        <v>0</v>
      </c>
      <c r="U335">
        <v>0</v>
      </c>
      <c r="V335">
        <v>0</v>
      </c>
      <c r="W335">
        <v>0</v>
      </c>
    </row>
    <row r="336" spans="1:23" x14ac:dyDescent="0.35">
      <c r="A336">
        <v>33378232000137</v>
      </c>
      <c r="B336" t="s">
        <v>879</v>
      </c>
      <c r="C336">
        <v>28</v>
      </c>
      <c r="D336" s="123">
        <v>43767</v>
      </c>
      <c r="E336" t="s">
        <v>1943</v>
      </c>
      <c r="F336" t="s">
        <v>1941</v>
      </c>
      <c r="G336">
        <v>98</v>
      </c>
      <c r="H336">
        <v>99</v>
      </c>
      <c r="L336">
        <v>0</v>
      </c>
      <c r="M336">
        <v>0</v>
      </c>
      <c r="N336">
        <v>0</v>
      </c>
      <c r="O336">
        <v>1</v>
      </c>
      <c r="P336">
        <v>0</v>
      </c>
      <c r="Q336">
        <v>0</v>
      </c>
      <c r="R336">
        <v>0</v>
      </c>
      <c r="S336">
        <v>0</v>
      </c>
      <c r="T336">
        <v>0</v>
      </c>
      <c r="U336">
        <v>0</v>
      </c>
      <c r="V336">
        <v>0</v>
      </c>
      <c r="W336">
        <v>0</v>
      </c>
    </row>
    <row r="337" spans="1:23" x14ac:dyDescent="0.35">
      <c r="A337">
        <v>28516168000173</v>
      </c>
      <c r="B337" t="s">
        <v>880</v>
      </c>
      <c r="C337">
        <v>28</v>
      </c>
      <c r="D337" s="123">
        <v>43462</v>
      </c>
      <c r="E337" t="s">
        <v>1944</v>
      </c>
      <c r="F337" t="s">
        <v>1941</v>
      </c>
      <c r="G337">
        <v>98</v>
      </c>
      <c r="H337">
        <v>99</v>
      </c>
      <c r="L337">
        <v>0</v>
      </c>
      <c r="M337">
        <v>0</v>
      </c>
      <c r="N337">
        <v>0</v>
      </c>
      <c r="O337">
        <v>1</v>
      </c>
      <c r="P337">
        <v>0</v>
      </c>
      <c r="Q337">
        <v>0</v>
      </c>
      <c r="R337">
        <v>0</v>
      </c>
      <c r="S337">
        <v>0</v>
      </c>
      <c r="T337">
        <v>0</v>
      </c>
      <c r="U337">
        <v>0</v>
      </c>
      <c r="V337">
        <v>0</v>
      </c>
      <c r="W337">
        <v>0</v>
      </c>
    </row>
    <row r="338" spans="1:23" x14ac:dyDescent="0.35">
      <c r="A338">
        <v>32770355000156</v>
      </c>
      <c r="B338" t="s">
        <v>832</v>
      </c>
      <c r="C338">
        <v>73</v>
      </c>
      <c r="D338" s="123">
        <v>43732</v>
      </c>
      <c r="E338" t="s">
        <v>1945</v>
      </c>
      <c r="F338" t="s">
        <v>1946</v>
      </c>
      <c r="G338">
        <v>284</v>
      </c>
      <c r="H338">
        <v>117</v>
      </c>
      <c r="L338">
        <v>0</v>
      </c>
      <c r="M338">
        <v>0</v>
      </c>
      <c r="N338">
        <v>0</v>
      </c>
      <c r="O338">
        <v>0</v>
      </c>
      <c r="P338">
        <v>0</v>
      </c>
      <c r="Q338">
        <v>0</v>
      </c>
      <c r="R338">
        <v>1</v>
      </c>
      <c r="S338">
        <v>1</v>
      </c>
      <c r="T338">
        <v>0</v>
      </c>
      <c r="U338">
        <v>0</v>
      </c>
      <c r="V338">
        <v>0</v>
      </c>
      <c r="W338">
        <v>0</v>
      </c>
    </row>
    <row r="339" spans="1:23" x14ac:dyDescent="0.35">
      <c r="A339">
        <v>31961612000174</v>
      </c>
      <c r="B339" t="s">
        <v>631</v>
      </c>
      <c r="C339">
        <v>73</v>
      </c>
      <c r="D339" s="123">
        <v>43460</v>
      </c>
      <c r="E339" t="s">
        <v>1947</v>
      </c>
      <c r="F339" t="s">
        <v>1946</v>
      </c>
      <c r="G339">
        <v>282</v>
      </c>
      <c r="H339">
        <v>283</v>
      </c>
      <c r="L339">
        <v>0</v>
      </c>
      <c r="M339">
        <v>0</v>
      </c>
      <c r="N339">
        <v>0</v>
      </c>
      <c r="O339">
        <v>0</v>
      </c>
      <c r="P339">
        <v>0</v>
      </c>
      <c r="Q339">
        <v>0</v>
      </c>
      <c r="R339">
        <v>1</v>
      </c>
      <c r="S339">
        <v>1</v>
      </c>
      <c r="T339">
        <v>0</v>
      </c>
      <c r="U339">
        <v>0</v>
      </c>
      <c r="V339">
        <v>0</v>
      </c>
      <c r="W339">
        <v>0</v>
      </c>
    </row>
    <row r="340" spans="1:23" x14ac:dyDescent="0.35">
      <c r="A340">
        <v>32847650000163</v>
      </c>
      <c r="B340" t="s">
        <v>1948</v>
      </c>
      <c r="C340">
        <v>73</v>
      </c>
      <c r="D340" s="123">
        <v>43747</v>
      </c>
      <c r="E340" t="s">
        <v>1949</v>
      </c>
      <c r="F340" t="s">
        <v>1946</v>
      </c>
      <c r="G340">
        <v>284</v>
      </c>
      <c r="H340">
        <v>117</v>
      </c>
      <c r="L340">
        <v>0</v>
      </c>
      <c r="M340">
        <v>0</v>
      </c>
      <c r="N340">
        <v>0</v>
      </c>
      <c r="O340">
        <v>0</v>
      </c>
      <c r="P340">
        <v>0</v>
      </c>
      <c r="Q340">
        <v>0</v>
      </c>
      <c r="R340">
        <v>1</v>
      </c>
      <c r="S340">
        <v>1</v>
      </c>
      <c r="T340">
        <v>0</v>
      </c>
      <c r="U340">
        <v>0</v>
      </c>
      <c r="V340">
        <v>0</v>
      </c>
      <c r="W340">
        <v>0</v>
      </c>
    </row>
    <row r="341" spans="1:23" x14ac:dyDescent="0.35">
      <c r="A341">
        <v>27565968000111</v>
      </c>
      <c r="B341" t="s">
        <v>1950</v>
      </c>
      <c r="C341">
        <v>73</v>
      </c>
      <c r="D341" s="123">
        <v>43425</v>
      </c>
      <c r="E341" t="s">
        <v>1951</v>
      </c>
      <c r="F341" t="s">
        <v>1952</v>
      </c>
      <c r="G341">
        <v>282</v>
      </c>
      <c r="H341">
        <v>283</v>
      </c>
      <c r="L341">
        <v>1</v>
      </c>
      <c r="M341">
        <v>0</v>
      </c>
      <c r="N341">
        <v>0</v>
      </c>
      <c r="O341">
        <v>0</v>
      </c>
      <c r="P341">
        <v>0</v>
      </c>
      <c r="Q341">
        <v>0</v>
      </c>
      <c r="R341">
        <v>0</v>
      </c>
      <c r="S341">
        <v>0</v>
      </c>
      <c r="T341">
        <v>0</v>
      </c>
      <c r="U341">
        <v>0</v>
      </c>
      <c r="V341">
        <v>0</v>
      </c>
      <c r="W341">
        <v>0</v>
      </c>
    </row>
    <row r="342" spans="1:23" x14ac:dyDescent="0.35">
      <c r="A342">
        <v>31403572000145</v>
      </c>
      <c r="B342" t="s">
        <v>717</v>
      </c>
      <c r="C342">
        <v>89</v>
      </c>
      <c r="D342" s="123">
        <v>43616</v>
      </c>
      <c r="E342" t="s">
        <v>1953</v>
      </c>
      <c r="F342" t="s">
        <v>1954</v>
      </c>
      <c r="G342">
        <v>395</v>
      </c>
      <c r="L342">
        <v>0</v>
      </c>
      <c r="M342">
        <v>0</v>
      </c>
      <c r="N342">
        <v>0</v>
      </c>
      <c r="O342">
        <v>1</v>
      </c>
      <c r="P342">
        <v>0</v>
      </c>
      <c r="Q342">
        <v>0</v>
      </c>
      <c r="R342">
        <v>0</v>
      </c>
      <c r="S342">
        <v>0</v>
      </c>
      <c r="T342">
        <v>0</v>
      </c>
      <c r="U342">
        <v>0</v>
      </c>
      <c r="V342">
        <v>0</v>
      </c>
      <c r="W342">
        <v>0</v>
      </c>
    </row>
    <row r="343" spans="1:23" x14ac:dyDescent="0.35">
      <c r="A343">
        <v>38221605000185</v>
      </c>
      <c r="B343" t="s">
        <v>718</v>
      </c>
      <c r="C343">
        <v>89</v>
      </c>
      <c r="D343" s="123">
        <v>44151</v>
      </c>
      <c r="E343" t="s">
        <v>1955</v>
      </c>
      <c r="G343">
        <v>395</v>
      </c>
      <c r="L343">
        <v>0</v>
      </c>
      <c r="M343">
        <v>0</v>
      </c>
      <c r="N343">
        <v>0</v>
      </c>
      <c r="O343">
        <v>0</v>
      </c>
      <c r="P343">
        <v>1</v>
      </c>
      <c r="Q343">
        <v>0</v>
      </c>
      <c r="R343">
        <v>0</v>
      </c>
      <c r="S343">
        <v>0</v>
      </c>
      <c r="T343">
        <v>0</v>
      </c>
      <c r="U343">
        <v>0</v>
      </c>
      <c r="V343">
        <v>0</v>
      </c>
      <c r="W343">
        <v>0</v>
      </c>
    </row>
    <row r="344" spans="1:23" x14ac:dyDescent="0.35">
      <c r="A344">
        <v>32889197000158</v>
      </c>
      <c r="B344" t="s">
        <v>1956</v>
      </c>
      <c r="C344">
        <v>89</v>
      </c>
      <c r="D344" s="123">
        <v>43585</v>
      </c>
      <c r="E344" t="s">
        <v>1957</v>
      </c>
      <c r="F344" t="s">
        <v>1954</v>
      </c>
      <c r="G344">
        <v>395</v>
      </c>
      <c r="L344">
        <v>0</v>
      </c>
      <c r="M344">
        <v>0</v>
      </c>
      <c r="N344">
        <v>0</v>
      </c>
      <c r="O344">
        <v>0</v>
      </c>
      <c r="P344">
        <v>0</v>
      </c>
      <c r="Q344">
        <v>0</v>
      </c>
      <c r="R344">
        <v>1</v>
      </c>
      <c r="S344">
        <v>0</v>
      </c>
      <c r="T344">
        <v>0</v>
      </c>
      <c r="U344">
        <v>0</v>
      </c>
      <c r="V344">
        <v>0</v>
      </c>
      <c r="W344">
        <v>0</v>
      </c>
    </row>
    <row r="345" spans="1:23" x14ac:dyDescent="0.35">
      <c r="A345">
        <v>24572219000123</v>
      </c>
      <c r="B345" t="s">
        <v>719</v>
      </c>
      <c r="C345">
        <v>89</v>
      </c>
      <c r="D345" s="123">
        <v>42607</v>
      </c>
      <c r="E345" t="s">
        <v>1958</v>
      </c>
      <c r="F345" t="s">
        <v>1954</v>
      </c>
      <c r="G345">
        <v>395</v>
      </c>
      <c r="L345">
        <v>0</v>
      </c>
      <c r="M345">
        <v>0</v>
      </c>
      <c r="N345">
        <v>0</v>
      </c>
      <c r="O345">
        <v>0</v>
      </c>
      <c r="P345">
        <v>0</v>
      </c>
      <c r="Q345">
        <v>0</v>
      </c>
      <c r="R345">
        <v>1</v>
      </c>
      <c r="S345">
        <v>0</v>
      </c>
      <c r="T345">
        <v>1</v>
      </c>
      <c r="U345">
        <v>0</v>
      </c>
      <c r="V345">
        <v>0</v>
      </c>
      <c r="W345">
        <v>0</v>
      </c>
    </row>
    <row r="346" spans="1:23" x14ac:dyDescent="0.35">
      <c r="A346">
        <v>24582422000180</v>
      </c>
      <c r="B346" t="s">
        <v>720</v>
      </c>
      <c r="C346">
        <v>89</v>
      </c>
      <c r="D346" s="123">
        <v>42607</v>
      </c>
      <c r="E346" t="s">
        <v>1959</v>
      </c>
      <c r="F346" t="s">
        <v>1954</v>
      </c>
      <c r="G346">
        <v>395</v>
      </c>
      <c r="L346">
        <v>0</v>
      </c>
      <c r="M346">
        <v>0</v>
      </c>
      <c r="N346">
        <v>0</v>
      </c>
      <c r="O346">
        <v>1</v>
      </c>
      <c r="P346">
        <v>0</v>
      </c>
      <c r="Q346">
        <v>0</v>
      </c>
      <c r="R346">
        <v>0</v>
      </c>
      <c r="S346">
        <v>0</v>
      </c>
      <c r="T346">
        <v>0</v>
      </c>
      <c r="U346">
        <v>0</v>
      </c>
      <c r="V346">
        <v>0</v>
      </c>
      <c r="W346">
        <v>0</v>
      </c>
    </row>
    <row r="347" spans="1:23" x14ac:dyDescent="0.35">
      <c r="A347">
        <v>35939801000100</v>
      </c>
      <c r="B347" t="s">
        <v>721</v>
      </c>
      <c r="C347">
        <v>89</v>
      </c>
      <c r="D347" s="123">
        <v>43980</v>
      </c>
      <c r="E347" t="s">
        <v>1960</v>
      </c>
      <c r="F347" t="s">
        <v>1954</v>
      </c>
      <c r="G347">
        <v>395</v>
      </c>
      <c r="L347">
        <v>1</v>
      </c>
      <c r="M347">
        <v>1</v>
      </c>
      <c r="N347">
        <v>1</v>
      </c>
      <c r="O347">
        <v>1</v>
      </c>
      <c r="P347">
        <v>1</v>
      </c>
      <c r="Q347">
        <v>1</v>
      </c>
      <c r="R347">
        <v>1</v>
      </c>
      <c r="S347">
        <v>1</v>
      </c>
      <c r="T347">
        <v>1</v>
      </c>
      <c r="U347">
        <v>1</v>
      </c>
      <c r="V347">
        <v>0</v>
      </c>
      <c r="W347">
        <v>1</v>
      </c>
    </row>
    <row r="348" spans="1:23" x14ac:dyDescent="0.35">
      <c r="A348">
        <v>31440862000169</v>
      </c>
      <c r="B348" t="s">
        <v>1961</v>
      </c>
      <c r="C348">
        <v>89</v>
      </c>
      <c r="D348" s="123">
        <v>43524</v>
      </c>
      <c r="E348" t="s">
        <v>1962</v>
      </c>
      <c r="F348" t="s">
        <v>1954</v>
      </c>
      <c r="G348">
        <v>395</v>
      </c>
      <c r="L348">
        <v>1</v>
      </c>
      <c r="M348">
        <v>1</v>
      </c>
      <c r="N348">
        <v>1</v>
      </c>
      <c r="O348">
        <v>1</v>
      </c>
      <c r="P348">
        <v>1</v>
      </c>
      <c r="Q348">
        <v>0</v>
      </c>
      <c r="R348">
        <v>0</v>
      </c>
      <c r="S348">
        <v>0</v>
      </c>
      <c r="T348">
        <v>0</v>
      </c>
      <c r="U348">
        <v>0</v>
      </c>
      <c r="V348">
        <v>0</v>
      </c>
      <c r="W348">
        <v>0</v>
      </c>
    </row>
    <row r="349" spans="1:23" x14ac:dyDescent="0.35">
      <c r="A349">
        <v>24582449000173</v>
      </c>
      <c r="B349" t="s">
        <v>722</v>
      </c>
      <c r="C349">
        <v>89</v>
      </c>
      <c r="D349" s="123">
        <v>42607</v>
      </c>
      <c r="E349" t="s">
        <v>1963</v>
      </c>
      <c r="F349" t="s">
        <v>1954</v>
      </c>
      <c r="G349">
        <v>395</v>
      </c>
      <c r="L349">
        <v>1</v>
      </c>
      <c r="M349">
        <v>1</v>
      </c>
      <c r="N349">
        <v>1</v>
      </c>
      <c r="O349">
        <v>1</v>
      </c>
      <c r="P349">
        <v>1</v>
      </c>
      <c r="Q349">
        <v>0</v>
      </c>
      <c r="R349">
        <v>0</v>
      </c>
      <c r="S349">
        <v>0</v>
      </c>
      <c r="T349">
        <v>0</v>
      </c>
      <c r="U349">
        <v>0</v>
      </c>
      <c r="V349">
        <v>0</v>
      </c>
      <c r="W349">
        <v>0</v>
      </c>
    </row>
    <row r="350" spans="1:23" x14ac:dyDescent="0.35">
      <c r="A350">
        <v>30518346000147</v>
      </c>
      <c r="B350" t="s">
        <v>723</v>
      </c>
      <c r="C350">
        <v>89</v>
      </c>
      <c r="D350" s="123">
        <v>43360</v>
      </c>
      <c r="E350" t="s">
        <v>1964</v>
      </c>
      <c r="F350" t="s">
        <v>1954</v>
      </c>
      <c r="G350">
        <v>395</v>
      </c>
      <c r="L350">
        <v>1</v>
      </c>
      <c r="M350">
        <v>1</v>
      </c>
      <c r="N350">
        <v>1</v>
      </c>
      <c r="O350">
        <v>1</v>
      </c>
      <c r="P350">
        <v>1</v>
      </c>
      <c r="Q350">
        <v>0</v>
      </c>
      <c r="R350">
        <v>0</v>
      </c>
      <c r="S350">
        <v>0</v>
      </c>
      <c r="T350">
        <v>0</v>
      </c>
      <c r="U350">
        <v>0</v>
      </c>
      <c r="V350">
        <v>0</v>
      </c>
      <c r="W350">
        <v>0</v>
      </c>
    </row>
    <row r="351" spans="1:23" x14ac:dyDescent="0.35">
      <c r="A351">
        <v>35386842000108</v>
      </c>
      <c r="B351" t="s">
        <v>1965</v>
      </c>
      <c r="C351">
        <v>89</v>
      </c>
      <c r="D351" s="123">
        <v>43871</v>
      </c>
      <c r="E351" t="s">
        <v>1966</v>
      </c>
      <c r="F351" t="s">
        <v>1954</v>
      </c>
      <c r="G351">
        <v>395</v>
      </c>
      <c r="L351">
        <v>1</v>
      </c>
      <c r="M351">
        <v>1</v>
      </c>
      <c r="N351">
        <v>1</v>
      </c>
      <c r="O351">
        <v>1</v>
      </c>
      <c r="P351">
        <v>1</v>
      </c>
      <c r="Q351">
        <v>0</v>
      </c>
      <c r="R351">
        <v>0</v>
      </c>
      <c r="S351">
        <v>0</v>
      </c>
      <c r="T351">
        <v>0</v>
      </c>
      <c r="U351">
        <v>0</v>
      </c>
      <c r="V351">
        <v>0</v>
      </c>
      <c r="W351">
        <v>0</v>
      </c>
    </row>
    <row r="352" spans="1:23" x14ac:dyDescent="0.35">
      <c r="A352">
        <v>34957512000162</v>
      </c>
      <c r="B352" t="s">
        <v>724</v>
      </c>
      <c r="C352">
        <v>89</v>
      </c>
      <c r="D352" s="123">
        <v>43769</v>
      </c>
      <c r="E352" t="s">
        <v>1967</v>
      </c>
      <c r="F352" t="s">
        <v>1954</v>
      </c>
      <c r="G352">
        <v>395</v>
      </c>
      <c r="L352">
        <v>0</v>
      </c>
      <c r="M352">
        <v>0</v>
      </c>
      <c r="N352">
        <v>0</v>
      </c>
      <c r="O352">
        <v>0</v>
      </c>
      <c r="P352">
        <v>0</v>
      </c>
      <c r="Q352">
        <v>0</v>
      </c>
      <c r="R352">
        <v>1</v>
      </c>
      <c r="S352">
        <v>1</v>
      </c>
      <c r="T352">
        <v>1</v>
      </c>
      <c r="U352">
        <v>0</v>
      </c>
      <c r="V352">
        <v>0</v>
      </c>
      <c r="W352">
        <v>0</v>
      </c>
    </row>
    <row r="353" spans="1:23" x14ac:dyDescent="0.35">
      <c r="A353">
        <v>17898650000107</v>
      </c>
      <c r="B353" t="s">
        <v>634</v>
      </c>
      <c r="C353">
        <v>74</v>
      </c>
      <c r="D353" s="123">
        <v>41479</v>
      </c>
      <c r="E353" t="s">
        <v>1968</v>
      </c>
      <c r="F353" t="s">
        <v>1969</v>
      </c>
      <c r="G353">
        <v>286</v>
      </c>
      <c r="H353">
        <v>287</v>
      </c>
      <c r="I353">
        <v>288</v>
      </c>
      <c r="J353">
        <v>289</v>
      </c>
      <c r="L353">
        <v>0</v>
      </c>
      <c r="M353">
        <v>0</v>
      </c>
      <c r="N353">
        <v>0</v>
      </c>
      <c r="O353">
        <v>1</v>
      </c>
      <c r="P353">
        <v>0</v>
      </c>
      <c r="Q353">
        <v>0</v>
      </c>
      <c r="R353">
        <v>0</v>
      </c>
      <c r="S353">
        <v>0</v>
      </c>
      <c r="T353">
        <v>0</v>
      </c>
      <c r="U353">
        <v>0</v>
      </c>
      <c r="V353">
        <v>0</v>
      </c>
      <c r="W353">
        <v>0</v>
      </c>
    </row>
    <row r="354" spans="1:23" x14ac:dyDescent="0.35">
      <c r="A354">
        <v>33497084000170</v>
      </c>
      <c r="B354" t="s">
        <v>635</v>
      </c>
      <c r="C354">
        <v>74</v>
      </c>
      <c r="D354" s="123">
        <v>43644</v>
      </c>
      <c r="E354" t="s">
        <v>1970</v>
      </c>
      <c r="F354" t="s">
        <v>1969</v>
      </c>
      <c r="G354">
        <v>286</v>
      </c>
      <c r="H354">
        <v>287</v>
      </c>
      <c r="I354">
        <v>288</v>
      </c>
      <c r="J354">
        <v>289</v>
      </c>
      <c r="L354">
        <v>0</v>
      </c>
      <c r="M354">
        <v>0</v>
      </c>
      <c r="N354">
        <v>0</v>
      </c>
      <c r="O354">
        <v>1</v>
      </c>
      <c r="P354">
        <v>0</v>
      </c>
      <c r="Q354">
        <v>0</v>
      </c>
      <c r="R354">
        <v>0</v>
      </c>
      <c r="S354">
        <v>0</v>
      </c>
      <c r="T354">
        <v>0</v>
      </c>
      <c r="U354">
        <v>0</v>
      </c>
      <c r="V354">
        <v>0</v>
      </c>
      <c r="W354">
        <v>0</v>
      </c>
    </row>
    <row r="355" spans="1:23" x14ac:dyDescent="0.35">
      <c r="A355">
        <v>19366052000104</v>
      </c>
      <c r="B355" t="s">
        <v>636</v>
      </c>
      <c r="C355">
        <v>74</v>
      </c>
      <c r="D355" s="123">
        <v>42163</v>
      </c>
      <c r="E355" t="s">
        <v>1971</v>
      </c>
      <c r="F355" t="s">
        <v>1969</v>
      </c>
      <c r="G355">
        <v>286</v>
      </c>
      <c r="H355">
        <v>287</v>
      </c>
      <c r="I355">
        <v>288</v>
      </c>
      <c r="J355">
        <v>289</v>
      </c>
      <c r="L355">
        <v>0</v>
      </c>
      <c r="M355">
        <v>0</v>
      </c>
      <c r="N355">
        <v>0</v>
      </c>
      <c r="O355">
        <v>1</v>
      </c>
      <c r="P355">
        <v>0</v>
      </c>
      <c r="Q355">
        <v>0</v>
      </c>
      <c r="R355">
        <v>0</v>
      </c>
      <c r="S355">
        <v>0</v>
      </c>
      <c r="T355">
        <v>0</v>
      </c>
      <c r="U355">
        <v>0</v>
      </c>
      <c r="V355">
        <v>0</v>
      </c>
      <c r="W355">
        <v>0</v>
      </c>
    </row>
    <row r="356" spans="1:23" x14ac:dyDescent="0.35">
      <c r="A356">
        <v>7279819000189</v>
      </c>
      <c r="B356" t="s">
        <v>637</v>
      </c>
      <c r="C356">
        <v>74</v>
      </c>
      <c r="D356" s="123">
        <v>38468</v>
      </c>
      <c r="E356" t="s">
        <v>1972</v>
      </c>
      <c r="F356" t="s">
        <v>1969</v>
      </c>
      <c r="G356">
        <v>286</v>
      </c>
      <c r="H356">
        <v>287</v>
      </c>
      <c r="I356">
        <v>288</v>
      </c>
      <c r="J356">
        <v>289</v>
      </c>
      <c r="L356">
        <v>0</v>
      </c>
      <c r="M356">
        <v>0</v>
      </c>
      <c r="N356">
        <v>0</v>
      </c>
      <c r="O356">
        <v>1</v>
      </c>
      <c r="P356">
        <v>0</v>
      </c>
      <c r="Q356">
        <v>0</v>
      </c>
      <c r="R356">
        <v>0</v>
      </c>
      <c r="S356">
        <v>0</v>
      </c>
      <c r="T356">
        <v>0</v>
      </c>
      <c r="U356">
        <v>0</v>
      </c>
      <c r="V356">
        <v>0</v>
      </c>
      <c r="W356">
        <v>0</v>
      </c>
    </row>
    <row r="357" spans="1:23" x14ac:dyDescent="0.35">
      <c r="A357">
        <v>18806900000196</v>
      </c>
      <c r="B357" t="s">
        <v>638</v>
      </c>
      <c r="C357">
        <v>75</v>
      </c>
      <c r="D357" s="123">
        <v>41578</v>
      </c>
      <c r="E357" t="s">
        <v>1973</v>
      </c>
      <c r="F357" t="s">
        <v>1974</v>
      </c>
      <c r="G357">
        <v>290</v>
      </c>
      <c r="L357">
        <v>0</v>
      </c>
      <c r="M357">
        <v>0</v>
      </c>
      <c r="N357">
        <v>0</v>
      </c>
      <c r="O357">
        <v>1</v>
      </c>
      <c r="P357">
        <v>1</v>
      </c>
      <c r="Q357">
        <v>0</v>
      </c>
      <c r="R357">
        <v>0</v>
      </c>
      <c r="S357">
        <v>0</v>
      </c>
      <c r="T357">
        <v>0</v>
      </c>
      <c r="U357">
        <v>0</v>
      </c>
      <c r="V357">
        <v>0</v>
      </c>
      <c r="W357">
        <v>0</v>
      </c>
    </row>
    <row r="358" spans="1:23" x14ac:dyDescent="0.35">
      <c r="A358">
        <v>18772290000157</v>
      </c>
      <c r="B358" t="s">
        <v>640</v>
      </c>
      <c r="C358">
        <v>75</v>
      </c>
      <c r="D358" s="123">
        <v>41577</v>
      </c>
      <c r="E358" t="s">
        <v>1975</v>
      </c>
      <c r="F358" t="s">
        <v>1974</v>
      </c>
      <c r="G358">
        <v>290</v>
      </c>
      <c r="L358">
        <v>0</v>
      </c>
      <c r="M358">
        <v>0</v>
      </c>
      <c r="N358">
        <v>0</v>
      </c>
      <c r="O358">
        <v>1</v>
      </c>
      <c r="P358">
        <v>1</v>
      </c>
      <c r="Q358">
        <v>0</v>
      </c>
      <c r="R358">
        <v>0</v>
      </c>
      <c r="S358">
        <v>0</v>
      </c>
      <c r="T358">
        <v>0</v>
      </c>
      <c r="U358">
        <v>0</v>
      </c>
      <c r="V358">
        <v>0</v>
      </c>
      <c r="W358">
        <v>0</v>
      </c>
    </row>
    <row r="359" spans="1:23" x14ac:dyDescent="0.35">
      <c r="A359">
        <v>34583819000140</v>
      </c>
      <c r="B359" t="s">
        <v>641</v>
      </c>
      <c r="C359">
        <v>25</v>
      </c>
      <c r="D359" s="123">
        <v>43742</v>
      </c>
      <c r="E359" t="s">
        <v>1976</v>
      </c>
      <c r="F359" t="s">
        <v>1977</v>
      </c>
      <c r="G359">
        <v>89</v>
      </c>
      <c r="H359">
        <v>90</v>
      </c>
      <c r="I359">
        <v>91</v>
      </c>
      <c r="L359">
        <v>1</v>
      </c>
      <c r="M359">
        <v>0</v>
      </c>
      <c r="N359">
        <v>0</v>
      </c>
      <c r="O359">
        <v>0</v>
      </c>
      <c r="P359">
        <v>0</v>
      </c>
      <c r="Q359">
        <v>0</v>
      </c>
      <c r="R359">
        <v>1</v>
      </c>
      <c r="S359">
        <v>1</v>
      </c>
      <c r="T359">
        <v>1</v>
      </c>
      <c r="U359">
        <v>0</v>
      </c>
      <c r="V359">
        <v>0</v>
      </c>
      <c r="W359">
        <v>0</v>
      </c>
    </row>
    <row r="360" spans="1:23" x14ac:dyDescent="0.35">
      <c r="A360">
        <v>26759909000111</v>
      </c>
      <c r="B360" t="s">
        <v>644</v>
      </c>
      <c r="C360">
        <v>70</v>
      </c>
      <c r="D360" s="123">
        <v>42916</v>
      </c>
      <c r="E360" t="s">
        <v>1978</v>
      </c>
      <c r="F360" t="s">
        <v>1979</v>
      </c>
      <c r="G360">
        <v>263</v>
      </c>
      <c r="H360">
        <v>264</v>
      </c>
      <c r="L360">
        <v>0</v>
      </c>
      <c r="M360">
        <v>0</v>
      </c>
      <c r="N360">
        <v>0</v>
      </c>
      <c r="O360">
        <v>0</v>
      </c>
      <c r="P360">
        <v>0</v>
      </c>
      <c r="Q360">
        <v>0</v>
      </c>
      <c r="R360">
        <v>1</v>
      </c>
      <c r="S360">
        <v>0</v>
      </c>
      <c r="T360">
        <v>1</v>
      </c>
      <c r="U360">
        <v>0</v>
      </c>
      <c r="V360">
        <v>0</v>
      </c>
      <c r="W360">
        <v>0</v>
      </c>
    </row>
    <row r="361" spans="1:23" x14ac:dyDescent="0.35">
      <c r="A361">
        <v>32757330000112</v>
      </c>
      <c r="B361" t="s">
        <v>645</v>
      </c>
      <c r="C361">
        <v>70</v>
      </c>
      <c r="D361" s="123">
        <v>43585</v>
      </c>
      <c r="E361" t="s">
        <v>1980</v>
      </c>
      <c r="F361" t="s">
        <v>1979</v>
      </c>
      <c r="G361">
        <v>263</v>
      </c>
      <c r="H361">
        <v>264</v>
      </c>
      <c r="L361">
        <v>0</v>
      </c>
      <c r="M361">
        <v>0</v>
      </c>
      <c r="N361">
        <v>0</v>
      </c>
      <c r="O361">
        <v>0</v>
      </c>
      <c r="P361">
        <v>0</v>
      </c>
      <c r="Q361">
        <v>0</v>
      </c>
      <c r="R361">
        <v>1</v>
      </c>
      <c r="S361">
        <v>0</v>
      </c>
      <c r="T361">
        <v>1</v>
      </c>
      <c r="U361">
        <v>0</v>
      </c>
      <c r="V361">
        <v>0</v>
      </c>
      <c r="W361">
        <v>0</v>
      </c>
    </row>
    <row r="362" spans="1:23" x14ac:dyDescent="0.35">
      <c r="A362">
        <v>12923387000137</v>
      </c>
      <c r="B362" t="s">
        <v>646</v>
      </c>
      <c r="C362">
        <v>70</v>
      </c>
      <c r="D362" s="123">
        <v>41768</v>
      </c>
      <c r="E362" t="s">
        <v>1981</v>
      </c>
      <c r="F362" t="s">
        <v>1979</v>
      </c>
      <c r="G362">
        <v>263</v>
      </c>
      <c r="H362">
        <v>264</v>
      </c>
      <c r="L362">
        <v>0</v>
      </c>
      <c r="M362">
        <v>0</v>
      </c>
      <c r="N362">
        <v>0</v>
      </c>
      <c r="O362">
        <v>0</v>
      </c>
      <c r="P362">
        <v>0</v>
      </c>
      <c r="Q362">
        <v>0</v>
      </c>
      <c r="R362">
        <v>1</v>
      </c>
      <c r="S362">
        <v>0</v>
      </c>
      <c r="T362">
        <v>1</v>
      </c>
      <c r="U362">
        <v>0</v>
      </c>
      <c r="V362">
        <v>0</v>
      </c>
      <c r="W362">
        <v>0</v>
      </c>
    </row>
    <row r="363" spans="1:23" x14ac:dyDescent="0.35">
      <c r="A363">
        <v>32239012000160</v>
      </c>
      <c r="B363" t="s">
        <v>836</v>
      </c>
      <c r="C363">
        <v>70</v>
      </c>
      <c r="D363" s="123">
        <v>43524</v>
      </c>
      <c r="E363" t="s">
        <v>1982</v>
      </c>
      <c r="F363" t="s">
        <v>1979</v>
      </c>
      <c r="G363">
        <v>263</v>
      </c>
      <c r="H363">
        <v>264</v>
      </c>
      <c r="L363">
        <v>0</v>
      </c>
      <c r="M363">
        <v>0</v>
      </c>
      <c r="N363">
        <v>0</v>
      </c>
      <c r="O363">
        <v>0</v>
      </c>
      <c r="P363">
        <v>0</v>
      </c>
      <c r="Q363">
        <v>0</v>
      </c>
      <c r="R363">
        <v>1</v>
      </c>
      <c r="S363">
        <v>0</v>
      </c>
      <c r="T363">
        <v>1</v>
      </c>
      <c r="U363">
        <v>0</v>
      </c>
      <c r="V363">
        <v>0</v>
      </c>
      <c r="W363">
        <v>0</v>
      </c>
    </row>
    <row r="364" spans="1:23" x14ac:dyDescent="0.35">
      <c r="A364">
        <v>32846811000102</v>
      </c>
      <c r="B364" t="s">
        <v>647</v>
      </c>
      <c r="C364">
        <v>70</v>
      </c>
      <c r="D364" s="123">
        <v>43579</v>
      </c>
      <c r="E364" t="s">
        <v>1983</v>
      </c>
      <c r="F364" t="s">
        <v>1979</v>
      </c>
      <c r="G364">
        <v>263</v>
      </c>
      <c r="H364">
        <v>264</v>
      </c>
      <c r="L364">
        <v>0</v>
      </c>
      <c r="M364">
        <v>0</v>
      </c>
      <c r="N364">
        <v>0</v>
      </c>
      <c r="O364">
        <v>0</v>
      </c>
      <c r="P364">
        <v>0</v>
      </c>
      <c r="Q364">
        <v>0</v>
      </c>
      <c r="R364">
        <v>1</v>
      </c>
      <c r="S364">
        <v>0</v>
      </c>
      <c r="T364">
        <v>1</v>
      </c>
      <c r="U364">
        <v>0</v>
      </c>
      <c r="V364">
        <v>0</v>
      </c>
      <c r="W364">
        <v>0</v>
      </c>
    </row>
    <row r="365" spans="1:23" x14ac:dyDescent="0.35">
      <c r="A365">
        <v>14188162000100</v>
      </c>
      <c r="B365" t="s">
        <v>648</v>
      </c>
      <c r="C365">
        <v>70</v>
      </c>
      <c r="D365" s="123">
        <v>40946</v>
      </c>
      <c r="E365" t="s">
        <v>1984</v>
      </c>
      <c r="F365" t="s">
        <v>1979</v>
      </c>
      <c r="G365">
        <v>263</v>
      </c>
      <c r="H365">
        <v>264</v>
      </c>
      <c r="L365">
        <v>0</v>
      </c>
      <c r="M365">
        <v>0</v>
      </c>
      <c r="N365">
        <v>0</v>
      </c>
      <c r="O365">
        <v>0</v>
      </c>
      <c r="P365">
        <v>0</v>
      </c>
      <c r="Q365">
        <v>0</v>
      </c>
      <c r="R365">
        <v>1</v>
      </c>
      <c r="S365">
        <v>0</v>
      </c>
      <c r="T365">
        <v>1</v>
      </c>
      <c r="U365">
        <v>0</v>
      </c>
      <c r="V365">
        <v>0</v>
      </c>
      <c r="W365">
        <v>0</v>
      </c>
    </row>
    <row r="366" spans="1:23" x14ac:dyDescent="0.35">
      <c r="A366">
        <v>38026926000129</v>
      </c>
      <c r="B366" t="s">
        <v>649</v>
      </c>
      <c r="C366">
        <v>70</v>
      </c>
      <c r="D366" s="123">
        <v>44104</v>
      </c>
      <c r="E366" t="s">
        <v>1985</v>
      </c>
      <c r="F366" t="s">
        <v>1979</v>
      </c>
      <c r="G366">
        <v>263</v>
      </c>
      <c r="H366">
        <v>264</v>
      </c>
      <c r="L366">
        <v>1</v>
      </c>
      <c r="M366">
        <v>0</v>
      </c>
      <c r="N366">
        <v>0</v>
      </c>
      <c r="O366">
        <v>0</v>
      </c>
      <c r="P366">
        <v>0</v>
      </c>
      <c r="Q366">
        <v>0</v>
      </c>
      <c r="R366">
        <v>1</v>
      </c>
      <c r="S366">
        <v>0</v>
      </c>
      <c r="T366">
        <v>0</v>
      </c>
      <c r="U366">
        <v>0</v>
      </c>
      <c r="V366">
        <v>0</v>
      </c>
      <c r="W366">
        <v>0</v>
      </c>
    </row>
    <row r="367" spans="1:23" x14ac:dyDescent="0.35">
      <c r="A367">
        <v>26710546000120</v>
      </c>
      <c r="B367" t="s">
        <v>1986</v>
      </c>
      <c r="C367">
        <v>70</v>
      </c>
      <c r="D367" s="123">
        <v>42853</v>
      </c>
      <c r="E367" t="s">
        <v>1987</v>
      </c>
      <c r="F367" t="s">
        <v>1979</v>
      </c>
      <c r="G367">
        <v>263</v>
      </c>
      <c r="H367">
        <v>264</v>
      </c>
      <c r="L367">
        <v>0</v>
      </c>
      <c r="M367">
        <v>0</v>
      </c>
      <c r="N367">
        <v>0</v>
      </c>
      <c r="O367">
        <v>0</v>
      </c>
      <c r="P367">
        <v>0</v>
      </c>
      <c r="Q367">
        <v>0</v>
      </c>
      <c r="R367">
        <v>1</v>
      </c>
      <c r="S367">
        <v>0</v>
      </c>
      <c r="T367">
        <v>1</v>
      </c>
      <c r="U367">
        <v>0</v>
      </c>
      <c r="V367">
        <v>0</v>
      </c>
      <c r="W367">
        <v>0</v>
      </c>
    </row>
    <row r="368" spans="1:23" x14ac:dyDescent="0.35">
      <c r="A368">
        <v>35648999000164</v>
      </c>
      <c r="B368" t="s">
        <v>624</v>
      </c>
      <c r="C368">
        <v>105</v>
      </c>
      <c r="D368" s="123">
        <v>43830</v>
      </c>
      <c r="E368" t="s">
        <v>1988</v>
      </c>
      <c r="F368" t="s">
        <v>1989</v>
      </c>
      <c r="G368">
        <v>415</v>
      </c>
      <c r="H368">
        <v>416</v>
      </c>
      <c r="L368">
        <v>0</v>
      </c>
      <c r="M368">
        <v>0</v>
      </c>
      <c r="N368">
        <v>0</v>
      </c>
      <c r="O368">
        <v>0</v>
      </c>
      <c r="P368">
        <v>0</v>
      </c>
      <c r="Q368">
        <v>0</v>
      </c>
      <c r="R368">
        <v>1</v>
      </c>
      <c r="S368">
        <v>1</v>
      </c>
      <c r="T368">
        <v>1</v>
      </c>
      <c r="U368">
        <v>0</v>
      </c>
      <c r="V368">
        <v>0</v>
      </c>
      <c r="W368">
        <v>0</v>
      </c>
    </row>
    <row r="369" spans="1:23" x14ac:dyDescent="0.35">
      <c r="A369">
        <v>30282418000108</v>
      </c>
      <c r="B369" t="s">
        <v>725</v>
      </c>
      <c r="C369">
        <v>102</v>
      </c>
      <c r="D369" s="123">
        <v>43326</v>
      </c>
      <c r="E369" t="s">
        <v>1990</v>
      </c>
      <c r="F369" t="s">
        <v>1991</v>
      </c>
      <c r="G369">
        <v>405</v>
      </c>
      <c r="H369">
        <v>406</v>
      </c>
      <c r="I369">
        <v>407</v>
      </c>
      <c r="L369">
        <v>0</v>
      </c>
      <c r="M369">
        <v>0</v>
      </c>
      <c r="N369">
        <v>0</v>
      </c>
      <c r="O369">
        <v>0</v>
      </c>
      <c r="P369">
        <v>0</v>
      </c>
      <c r="Q369">
        <v>0</v>
      </c>
      <c r="R369">
        <v>0</v>
      </c>
      <c r="S369">
        <v>0</v>
      </c>
      <c r="T369">
        <v>0</v>
      </c>
      <c r="U369">
        <v>0</v>
      </c>
      <c r="V369">
        <v>0</v>
      </c>
      <c r="W369">
        <v>0</v>
      </c>
    </row>
    <row r="370" spans="1:23" x14ac:dyDescent="0.35">
      <c r="A370">
        <v>12282747000169</v>
      </c>
      <c r="B370" t="s">
        <v>625</v>
      </c>
      <c r="C370">
        <v>112</v>
      </c>
      <c r="D370" s="123">
        <v>40451</v>
      </c>
      <c r="E370" t="s">
        <v>1992</v>
      </c>
      <c r="F370" t="s">
        <v>1993</v>
      </c>
      <c r="G370">
        <v>292</v>
      </c>
      <c r="L370">
        <v>0</v>
      </c>
      <c r="M370">
        <v>0</v>
      </c>
      <c r="N370">
        <v>0</v>
      </c>
      <c r="O370">
        <v>1</v>
      </c>
      <c r="P370">
        <v>1</v>
      </c>
      <c r="Q370">
        <v>0</v>
      </c>
      <c r="R370">
        <v>0</v>
      </c>
      <c r="S370">
        <v>0</v>
      </c>
      <c r="T370">
        <v>0</v>
      </c>
      <c r="U370">
        <v>0</v>
      </c>
      <c r="V370">
        <v>0</v>
      </c>
      <c r="W370">
        <v>0</v>
      </c>
    </row>
    <row r="371" spans="1:23" x14ac:dyDescent="0.35">
      <c r="A371">
        <v>17301119000105</v>
      </c>
      <c r="B371" t="s">
        <v>650</v>
      </c>
      <c r="C371">
        <v>77</v>
      </c>
      <c r="D371" s="123">
        <v>41338</v>
      </c>
      <c r="E371" t="s">
        <v>1994</v>
      </c>
      <c r="F371" t="s">
        <v>1995</v>
      </c>
      <c r="G371">
        <v>293</v>
      </c>
      <c r="H371">
        <v>294</v>
      </c>
      <c r="L371">
        <v>0</v>
      </c>
      <c r="M371">
        <v>0</v>
      </c>
      <c r="N371">
        <v>0</v>
      </c>
      <c r="O371">
        <v>1</v>
      </c>
      <c r="P371">
        <v>0</v>
      </c>
      <c r="Q371">
        <v>0</v>
      </c>
      <c r="R371">
        <v>0</v>
      </c>
      <c r="S371">
        <v>0</v>
      </c>
      <c r="T371">
        <v>0</v>
      </c>
      <c r="U371">
        <v>0</v>
      </c>
      <c r="V371">
        <v>0</v>
      </c>
      <c r="W371">
        <v>0</v>
      </c>
    </row>
    <row r="372" spans="1:23" x14ac:dyDescent="0.35">
      <c r="A372">
        <v>11225767000135</v>
      </c>
      <c r="B372" t="s">
        <v>652</v>
      </c>
      <c r="C372">
        <v>77</v>
      </c>
      <c r="D372" s="123">
        <v>40142</v>
      </c>
      <c r="E372" t="s">
        <v>1996</v>
      </c>
      <c r="F372" t="s">
        <v>1995</v>
      </c>
      <c r="G372">
        <v>293</v>
      </c>
      <c r="H372">
        <v>294</v>
      </c>
      <c r="L372">
        <v>0</v>
      </c>
      <c r="M372">
        <v>0</v>
      </c>
      <c r="N372">
        <v>0</v>
      </c>
      <c r="O372">
        <v>1</v>
      </c>
      <c r="P372">
        <v>0</v>
      </c>
      <c r="Q372">
        <v>0</v>
      </c>
      <c r="R372">
        <v>0</v>
      </c>
      <c r="S372">
        <v>0</v>
      </c>
      <c r="T372">
        <v>0</v>
      </c>
      <c r="U372">
        <v>0</v>
      </c>
      <c r="V372">
        <v>0</v>
      </c>
      <c r="W372">
        <v>0</v>
      </c>
    </row>
    <row r="373" spans="1:23" x14ac:dyDescent="0.35">
      <c r="A373">
        <v>17797493000135</v>
      </c>
      <c r="B373" t="s">
        <v>653</v>
      </c>
      <c r="C373">
        <v>78</v>
      </c>
      <c r="D373" s="123">
        <v>43318</v>
      </c>
      <c r="E373" t="s">
        <v>1997</v>
      </c>
      <c r="F373" t="s">
        <v>1998</v>
      </c>
      <c r="G373">
        <v>301</v>
      </c>
      <c r="H373">
        <v>304</v>
      </c>
      <c r="I373">
        <v>305</v>
      </c>
      <c r="J373">
        <v>296</v>
      </c>
      <c r="K373">
        <v>297</v>
      </c>
      <c r="L373">
        <v>1</v>
      </c>
      <c r="M373">
        <v>0</v>
      </c>
      <c r="N373">
        <v>1</v>
      </c>
      <c r="O373">
        <v>1</v>
      </c>
      <c r="P373">
        <v>0</v>
      </c>
      <c r="Q373">
        <v>0</v>
      </c>
      <c r="R373">
        <v>0</v>
      </c>
      <c r="S373">
        <v>0</v>
      </c>
      <c r="T373">
        <v>0</v>
      </c>
      <c r="U373">
        <v>0</v>
      </c>
      <c r="V373">
        <v>0</v>
      </c>
      <c r="W373">
        <v>0</v>
      </c>
    </row>
    <row r="374" spans="1:23" x14ac:dyDescent="0.35">
      <c r="A374">
        <v>23502671000156</v>
      </c>
      <c r="B374" t="s">
        <v>830</v>
      </c>
      <c r="C374">
        <v>12</v>
      </c>
      <c r="D374" s="123">
        <v>42387</v>
      </c>
      <c r="E374" t="s">
        <v>1580</v>
      </c>
      <c r="F374" t="s">
        <v>1578</v>
      </c>
      <c r="G374">
        <v>46</v>
      </c>
      <c r="H374">
        <v>47</v>
      </c>
      <c r="L374">
        <v>0</v>
      </c>
      <c r="M374">
        <v>0</v>
      </c>
      <c r="N374">
        <v>0</v>
      </c>
      <c r="O374">
        <v>0</v>
      </c>
      <c r="P374">
        <v>0</v>
      </c>
      <c r="Q374">
        <v>0</v>
      </c>
      <c r="R374">
        <v>1</v>
      </c>
      <c r="S374">
        <v>0</v>
      </c>
      <c r="T374">
        <v>0</v>
      </c>
      <c r="U374">
        <v>0</v>
      </c>
      <c r="V374">
        <v>0</v>
      </c>
      <c r="W374">
        <v>0</v>
      </c>
    </row>
    <row r="375" spans="1:23" x14ac:dyDescent="0.35">
      <c r="A375">
        <v>13823084000105</v>
      </c>
      <c r="B375" t="s">
        <v>655</v>
      </c>
      <c r="C375">
        <v>78</v>
      </c>
      <c r="D375" s="123">
        <v>40994</v>
      </c>
      <c r="E375" t="s">
        <v>1999</v>
      </c>
      <c r="F375" t="s">
        <v>2000</v>
      </c>
      <c r="G375">
        <v>300</v>
      </c>
      <c r="H375">
        <v>301</v>
      </c>
      <c r="I375">
        <v>302</v>
      </c>
      <c r="J375">
        <v>303</v>
      </c>
      <c r="L375">
        <v>0</v>
      </c>
      <c r="M375">
        <v>0</v>
      </c>
      <c r="N375">
        <v>0</v>
      </c>
      <c r="O375">
        <v>0</v>
      </c>
      <c r="P375">
        <v>0</v>
      </c>
      <c r="Q375">
        <v>0</v>
      </c>
      <c r="R375">
        <v>1</v>
      </c>
      <c r="S375">
        <v>0</v>
      </c>
      <c r="T375">
        <v>1</v>
      </c>
      <c r="U375">
        <v>0</v>
      </c>
      <c r="V375">
        <v>0</v>
      </c>
      <c r="W375">
        <v>0</v>
      </c>
    </row>
    <row r="376" spans="1:23" x14ac:dyDescent="0.35">
      <c r="A376">
        <v>22759995000101</v>
      </c>
      <c r="B376" t="s">
        <v>861</v>
      </c>
      <c r="C376">
        <v>78</v>
      </c>
      <c r="D376" s="123">
        <v>42865</v>
      </c>
      <c r="E376" t="s">
        <v>2001</v>
      </c>
      <c r="F376" t="s">
        <v>2000</v>
      </c>
      <c r="G376">
        <v>300</v>
      </c>
      <c r="H376">
        <v>301</v>
      </c>
      <c r="I376">
        <v>302</v>
      </c>
      <c r="J376">
        <v>303</v>
      </c>
      <c r="L376">
        <v>0</v>
      </c>
      <c r="M376">
        <v>0</v>
      </c>
      <c r="N376">
        <v>0</v>
      </c>
      <c r="O376">
        <v>0</v>
      </c>
      <c r="P376">
        <v>0</v>
      </c>
      <c r="Q376">
        <v>0</v>
      </c>
      <c r="R376">
        <v>1</v>
      </c>
      <c r="S376">
        <v>0</v>
      </c>
      <c r="T376">
        <v>1</v>
      </c>
      <c r="U376">
        <v>0</v>
      </c>
      <c r="V376">
        <v>0</v>
      </c>
      <c r="W376">
        <v>0</v>
      </c>
    </row>
    <row r="377" spans="1:23" x14ac:dyDescent="0.35">
      <c r="A377">
        <v>33701795000114</v>
      </c>
      <c r="B377" t="s">
        <v>656</v>
      </c>
      <c r="C377">
        <v>78</v>
      </c>
      <c r="D377" s="123">
        <v>43685</v>
      </c>
      <c r="E377" t="s">
        <v>2002</v>
      </c>
      <c r="F377" t="s">
        <v>2000</v>
      </c>
      <c r="G377">
        <v>300</v>
      </c>
      <c r="H377">
        <v>301</v>
      </c>
      <c r="I377">
        <v>302</v>
      </c>
      <c r="J377">
        <v>303</v>
      </c>
      <c r="L377">
        <v>0</v>
      </c>
      <c r="M377">
        <v>0</v>
      </c>
      <c r="N377">
        <v>0</v>
      </c>
      <c r="O377">
        <v>0</v>
      </c>
      <c r="P377">
        <v>0</v>
      </c>
      <c r="Q377">
        <v>0</v>
      </c>
      <c r="R377">
        <v>1</v>
      </c>
      <c r="S377">
        <v>0</v>
      </c>
      <c r="T377">
        <v>1</v>
      </c>
      <c r="U377">
        <v>0</v>
      </c>
      <c r="V377">
        <v>0</v>
      </c>
      <c r="W377">
        <v>0</v>
      </c>
    </row>
    <row r="378" spans="1:23" x14ac:dyDescent="0.35">
      <c r="A378">
        <v>11458131000133</v>
      </c>
      <c r="B378" t="s">
        <v>657</v>
      </c>
      <c r="C378">
        <v>78</v>
      </c>
      <c r="D378" s="123">
        <v>40590</v>
      </c>
      <c r="E378" t="s">
        <v>2003</v>
      </c>
      <c r="F378" t="s">
        <v>1998</v>
      </c>
      <c r="G378">
        <v>301</v>
      </c>
      <c r="H378">
        <v>304</v>
      </c>
      <c r="I378">
        <v>305</v>
      </c>
      <c r="J378">
        <v>296</v>
      </c>
      <c r="K378">
        <v>297</v>
      </c>
      <c r="L378">
        <v>0</v>
      </c>
      <c r="M378">
        <v>0</v>
      </c>
      <c r="N378">
        <v>1</v>
      </c>
      <c r="O378">
        <v>0</v>
      </c>
      <c r="P378">
        <v>0</v>
      </c>
      <c r="Q378">
        <v>0</v>
      </c>
      <c r="R378">
        <v>0</v>
      </c>
      <c r="S378">
        <v>0</v>
      </c>
      <c r="T378">
        <v>0</v>
      </c>
      <c r="U378">
        <v>0</v>
      </c>
      <c r="V378">
        <v>0</v>
      </c>
      <c r="W378">
        <v>0</v>
      </c>
    </row>
    <row r="379" spans="1:23" x14ac:dyDescent="0.35">
      <c r="A379">
        <v>11458144000102</v>
      </c>
      <c r="B379" t="s">
        <v>658</v>
      </c>
      <c r="C379">
        <v>78</v>
      </c>
      <c r="D379" s="123">
        <v>40168</v>
      </c>
      <c r="E379" t="s">
        <v>2004</v>
      </c>
      <c r="F379" t="s">
        <v>2005</v>
      </c>
      <c r="G379">
        <v>306</v>
      </c>
      <c r="H379">
        <v>307</v>
      </c>
      <c r="I379">
        <v>308</v>
      </c>
      <c r="J379">
        <v>309</v>
      </c>
      <c r="L379">
        <v>0</v>
      </c>
      <c r="M379">
        <v>0</v>
      </c>
      <c r="N379">
        <v>0</v>
      </c>
      <c r="O379">
        <v>1</v>
      </c>
      <c r="P379">
        <v>0</v>
      </c>
      <c r="Q379">
        <v>0</v>
      </c>
      <c r="R379">
        <v>0</v>
      </c>
      <c r="S379">
        <v>0</v>
      </c>
      <c r="T379">
        <v>0</v>
      </c>
      <c r="U379">
        <v>0</v>
      </c>
      <c r="V379">
        <v>0</v>
      </c>
      <c r="W379">
        <v>0</v>
      </c>
    </row>
    <row r="380" spans="1:23" x14ac:dyDescent="0.35">
      <c r="A380">
        <v>12839769000187</v>
      </c>
      <c r="B380" t="s">
        <v>659</v>
      </c>
      <c r="C380">
        <v>78</v>
      </c>
      <c r="D380" s="123">
        <v>40597</v>
      </c>
      <c r="E380" t="s">
        <v>2006</v>
      </c>
      <c r="F380" t="s">
        <v>1998</v>
      </c>
      <c r="G380">
        <v>301</v>
      </c>
      <c r="H380">
        <v>304</v>
      </c>
      <c r="I380">
        <v>305</v>
      </c>
      <c r="J380">
        <v>296</v>
      </c>
      <c r="K380">
        <v>297</v>
      </c>
      <c r="L380">
        <v>1</v>
      </c>
      <c r="M380">
        <v>0</v>
      </c>
      <c r="N380">
        <v>0</v>
      </c>
      <c r="O380">
        <v>1</v>
      </c>
      <c r="P380">
        <v>0</v>
      </c>
      <c r="Q380">
        <v>0</v>
      </c>
      <c r="R380">
        <v>0</v>
      </c>
      <c r="S380">
        <v>0</v>
      </c>
      <c r="T380">
        <v>1</v>
      </c>
      <c r="U380">
        <v>0</v>
      </c>
      <c r="V380">
        <v>0</v>
      </c>
      <c r="W380">
        <v>0</v>
      </c>
    </row>
    <row r="381" spans="1:23" x14ac:dyDescent="0.35">
      <c r="A381">
        <v>23508737000115</v>
      </c>
      <c r="B381" t="s">
        <v>2007</v>
      </c>
      <c r="C381">
        <v>78</v>
      </c>
      <c r="D381" s="123">
        <v>42339</v>
      </c>
      <c r="E381" t="s">
        <v>2008</v>
      </c>
      <c r="F381" t="s">
        <v>2009</v>
      </c>
      <c r="G381">
        <v>295</v>
      </c>
      <c r="H381">
        <v>296</v>
      </c>
      <c r="I381">
        <v>297</v>
      </c>
      <c r="J381">
        <v>298</v>
      </c>
      <c r="K381">
        <v>299</v>
      </c>
      <c r="L381">
        <v>0</v>
      </c>
      <c r="M381">
        <v>0</v>
      </c>
      <c r="N381">
        <v>0</v>
      </c>
      <c r="O381">
        <v>0</v>
      </c>
      <c r="P381">
        <v>0</v>
      </c>
      <c r="Q381">
        <v>0</v>
      </c>
      <c r="R381">
        <v>1</v>
      </c>
      <c r="S381">
        <v>0</v>
      </c>
      <c r="T381">
        <v>1</v>
      </c>
      <c r="U381">
        <v>0</v>
      </c>
      <c r="V381">
        <v>0</v>
      </c>
      <c r="W381">
        <v>0</v>
      </c>
    </row>
    <row r="382" spans="1:23" x14ac:dyDescent="0.35">
      <c r="A382">
        <v>4899128000190</v>
      </c>
      <c r="B382" t="s">
        <v>660</v>
      </c>
      <c r="C382">
        <v>78</v>
      </c>
      <c r="D382" s="123">
        <v>37428</v>
      </c>
      <c r="E382" t="s">
        <v>2010</v>
      </c>
      <c r="F382" t="s">
        <v>2009</v>
      </c>
      <c r="G382">
        <v>295</v>
      </c>
      <c r="H382">
        <v>296</v>
      </c>
      <c r="I382">
        <v>297</v>
      </c>
      <c r="J382">
        <v>298</v>
      </c>
      <c r="K382">
        <v>299</v>
      </c>
      <c r="L382">
        <v>0</v>
      </c>
      <c r="M382">
        <v>0</v>
      </c>
      <c r="N382">
        <v>0</v>
      </c>
      <c r="O382">
        <v>0</v>
      </c>
      <c r="P382">
        <v>0</v>
      </c>
      <c r="Q382">
        <v>0</v>
      </c>
      <c r="R382">
        <v>1</v>
      </c>
      <c r="S382">
        <v>0</v>
      </c>
      <c r="T382">
        <v>1</v>
      </c>
      <c r="U382">
        <v>0</v>
      </c>
      <c r="V382">
        <v>0</v>
      </c>
      <c r="W382">
        <v>0</v>
      </c>
    </row>
    <row r="383" spans="1:23" x14ac:dyDescent="0.35">
      <c r="A383">
        <v>4839017000198</v>
      </c>
      <c r="B383" t="s">
        <v>661</v>
      </c>
      <c r="C383">
        <v>78</v>
      </c>
      <c r="D383" s="123">
        <v>37293</v>
      </c>
      <c r="E383" t="s">
        <v>2011</v>
      </c>
      <c r="F383" t="s">
        <v>2012</v>
      </c>
      <c r="G383">
        <v>295</v>
      </c>
      <c r="L383">
        <v>1</v>
      </c>
      <c r="M383">
        <v>0</v>
      </c>
      <c r="N383">
        <v>0</v>
      </c>
      <c r="O383">
        <v>0</v>
      </c>
      <c r="P383">
        <v>0</v>
      </c>
      <c r="Q383">
        <v>0</v>
      </c>
      <c r="R383">
        <v>0</v>
      </c>
      <c r="S383">
        <v>0</v>
      </c>
      <c r="T383">
        <v>0</v>
      </c>
      <c r="U383">
        <v>0</v>
      </c>
      <c r="V383">
        <v>0</v>
      </c>
      <c r="W383">
        <v>0</v>
      </c>
    </row>
    <row r="384" spans="1:23" x14ac:dyDescent="0.35">
      <c r="A384">
        <v>20889471000100</v>
      </c>
      <c r="B384" t="s">
        <v>857</v>
      </c>
      <c r="C384">
        <v>78</v>
      </c>
      <c r="D384" s="123">
        <v>42769</v>
      </c>
      <c r="E384" t="s">
        <v>2013</v>
      </c>
      <c r="F384" t="s">
        <v>2009</v>
      </c>
      <c r="G384">
        <v>295</v>
      </c>
      <c r="H384">
        <v>296</v>
      </c>
      <c r="I384">
        <v>297</v>
      </c>
      <c r="J384">
        <v>298</v>
      </c>
      <c r="K384">
        <v>299</v>
      </c>
      <c r="L384">
        <v>1</v>
      </c>
      <c r="M384">
        <v>0</v>
      </c>
      <c r="N384">
        <v>0</v>
      </c>
      <c r="O384">
        <v>0</v>
      </c>
      <c r="P384">
        <v>0</v>
      </c>
      <c r="Q384">
        <v>0</v>
      </c>
      <c r="R384">
        <v>0</v>
      </c>
      <c r="S384">
        <v>0</v>
      </c>
      <c r="T384">
        <v>0</v>
      </c>
      <c r="U384">
        <v>0</v>
      </c>
      <c r="V384">
        <v>0</v>
      </c>
      <c r="W384">
        <v>0</v>
      </c>
    </row>
    <row r="385" spans="1:23" x14ac:dyDescent="0.35">
      <c r="A385">
        <v>29091970000121</v>
      </c>
      <c r="B385" t="s">
        <v>855</v>
      </c>
      <c r="C385">
        <v>40</v>
      </c>
      <c r="D385" s="123">
        <v>43213</v>
      </c>
      <c r="E385" t="s">
        <v>2014</v>
      </c>
      <c r="F385" t="s">
        <v>1708</v>
      </c>
      <c r="G385">
        <v>137</v>
      </c>
      <c r="L385">
        <v>0</v>
      </c>
      <c r="M385">
        <v>0</v>
      </c>
      <c r="N385">
        <v>0</v>
      </c>
      <c r="O385">
        <v>1</v>
      </c>
      <c r="P385">
        <v>0</v>
      </c>
      <c r="Q385">
        <v>0</v>
      </c>
      <c r="R385">
        <v>0</v>
      </c>
      <c r="S385">
        <v>0</v>
      </c>
      <c r="T385">
        <v>0</v>
      </c>
      <c r="U385">
        <v>0</v>
      </c>
      <c r="V385">
        <v>0</v>
      </c>
      <c r="W385">
        <v>0</v>
      </c>
    </row>
    <row r="386" spans="1:23" x14ac:dyDescent="0.35">
      <c r="A386">
        <v>9326708000101</v>
      </c>
      <c r="B386" t="s">
        <v>662</v>
      </c>
      <c r="C386">
        <v>78</v>
      </c>
      <c r="D386" s="123">
        <v>39640</v>
      </c>
      <c r="E386" t="s">
        <v>2015</v>
      </c>
      <c r="F386" t="s">
        <v>2009</v>
      </c>
      <c r="G386">
        <v>295</v>
      </c>
      <c r="H386">
        <v>296</v>
      </c>
      <c r="I386">
        <v>297</v>
      </c>
      <c r="J386">
        <v>298</v>
      </c>
      <c r="K386">
        <v>299</v>
      </c>
      <c r="L386">
        <v>1</v>
      </c>
      <c r="M386">
        <v>0</v>
      </c>
      <c r="N386">
        <v>0</v>
      </c>
      <c r="O386">
        <v>0</v>
      </c>
      <c r="P386">
        <v>0</v>
      </c>
      <c r="Q386">
        <v>0</v>
      </c>
      <c r="R386">
        <v>0</v>
      </c>
      <c r="S386">
        <v>0</v>
      </c>
      <c r="T386">
        <v>0</v>
      </c>
      <c r="U386">
        <v>0</v>
      </c>
      <c r="V386">
        <v>0</v>
      </c>
      <c r="W386">
        <v>0</v>
      </c>
    </row>
    <row r="387" spans="1:23" x14ac:dyDescent="0.35">
      <c r="A387">
        <v>4616035000100</v>
      </c>
      <c r="B387" t="s">
        <v>859</v>
      </c>
      <c r="C387">
        <v>78</v>
      </c>
      <c r="D387" s="123">
        <v>37890</v>
      </c>
      <c r="E387" t="s">
        <v>2016</v>
      </c>
      <c r="F387" t="s">
        <v>2005</v>
      </c>
      <c r="G387">
        <v>306</v>
      </c>
      <c r="H387">
        <v>307</v>
      </c>
      <c r="I387">
        <v>308</v>
      </c>
      <c r="J387">
        <v>309</v>
      </c>
      <c r="L387">
        <v>0</v>
      </c>
      <c r="M387">
        <v>0</v>
      </c>
      <c r="N387">
        <v>0</v>
      </c>
      <c r="O387">
        <v>1</v>
      </c>
      <c r="P387">
        <v>0</v>
      </c>
      <c r="Q387">
        <v>0</v>
      </c>
      <c r="R387">
        <v>0</v>
      </c>
      <c r="S387">
        <v>0</v>
      </c>
      <c r="T387">
        <v>0</v>
      </c>
      <c r="U387">
        <v>0</v>
      </c>
      <c r="V387">
        <v>0</v>
      </c>
      <c r="W387">
        <v>0</v>
      </c>
    </row>
    <row r="388" spans="1:23" x14ac:dyDescent="0.35">
      <c r="A388">
        <v>10394850000175</v>
      </c>
      <c r="B388" t="s">
        <v>860</v>
      </c>
      <c r="C388">
        <v>78</v>
      </c>
      <c r="D388" s="123">
        <v>39954</v>
      </c>
      <c r="E388" t="s">
        <v>2017</v>
      </c>
      <c r="F388" t="s">
        <v>2009</v>
      </c>
      <c r="G388">
        <v>295</v>
      </c>
      <c r="H388">
        <v>296</v>
      </c>
      <c r="I388">
        <v>297</v>
      </c>
      <c r="J388">
        <v>298</v>
      </c>
      <c r="K388">
        <v>299</v>
      </c>
      <c r="L388">
        <v>1</v>
      </c>
      <c r="M388">
        <v>0</v>
      </c>
      <c r="N388">
        <v>0</v>
      </c>
      <c r="O388">
        <v>0</v>
      </c>
      <c r="P388">
        <v>0</v>
      </c>
      <c r="Q388">
        <v>0</v>
      </c>
      <c r="R388">
        <v>0</v>
      </c>
      <c r="S388">
        <v>0</v>
      </c>
      <c r="T388">
        <v>0</v>
      </c>
      <c r="U388">
        <v>0</v>
      </c>
      <c r="V388">
        <v>0</v>
      </c>
      <c r="W388">
        <v>0</v>
      </c>
    </row>
    <row r="389" spans="1:23" x14ac:dyDescent="0.35">
      <c r="A389">
        <v>19959552000150</v>
      </c>
      <c r="B389" t="s">
        <v>858</v>
      </c>
      <c r="C389">
        <v>78</v>
      </c>
      <c r="D389" s="123">
        <v>41863</v>
      </c>
      <c r="E389" t="s">
        <v>2018</v>
      </c>
      <c r="F389" t="s">
        <v>2000</v>
      </c>
      <c r="G389">
        <v>300</v>
      </c>
      <c r="H389">
        <v>301</v>
      </c>
      <c r="I389">
        <v>302</v>
      </c>
      <c r="J389">
        <v>303</v>
      </c>
      <c r="L389">
        <v>1</v>
      </c>
      <c r="M389">
        <v>0</v>
      </c>
      <c r="N389">
        <v>0</v>
      </c>
      <c r="O389">
        <v>0</v>
      </c>
      <c r="P389">
        <v>0</v>
      </c>
      <c r="Q389">
        <v>0</v>
      </c>
      <c r="R389">
        <v>1</v>
      </c>
      <c r="S389">
        <v>0</v>
      </c>
      <c r="T389">
        <v>1</v>
      </c>
      <c r="U389">
        <v>0</v>
      </c>
      <c r="V389">
        <v>0</v>
      </c>
      <c r="W389">
        <v>0</v>
      </c>
    </row>
    <row r="390" spans="1:23" x14ac:dyDescent="0.35">
      <c r="A390">
        <v>7381653000107</v>
      </c>
      <c r="B390" t="s">
        <v>663</v>
      </c>
      <c r="C390">
        <v>78</v>
      </c>
      <c r="D390" s="123">
        <v>38497</v>
      </c>
      <c r="E390" t="s">
        <v>2019</v>
      </c>
      <c r="F390" t="s">
        <v>2009</v>
      </c>
      <c r="G390">
        <v>295</v>
      </c>
      <c r="H390">
        <v>296</v>
      </c>
      <c r="I390">
        <v>297</v>
      </c>
      <c r="J390">
        <v>298</v>
      </c>
      <c r="K390">
        <v>299</v>
      </c>
      <c r="L390">
        <v>1</v>
      </c>
      <c r="M390">
        <v>0</v>
      </c>
      <c r="N390">
        <v>0</v>
      </c>
      <c r="O390">
        <v>0</v>
      </c>
      <c r="P390">
        <v>0</v>
      </c>
      <c r="Q390">
        <v>0</v>
      </c>
      <c r="R390">
        <v>0</v>
      </c>
      <c r="S390">
        <v>0</v>
      </c>
      <c r="T390">
        <v>0</v>
      </c>
      <c r="U390">
        <v>0</v>
      </c>
      <c r="V390">
        <v>0</v>
      </c>
      <c r="W390">
        <v>0</v>
      </c>
    </row>
    <row r="391" spans="1:23" x14ac:dyDescent="0.35">
      <c r="A391">
        <v>24325079000199</v>
      </c>
      <c r="B391" t="s">
        <v>2020</v>
      </c>
      <c r="C391">
        <v>78</v>
      </c>
      <c r="D391" s="123">
        <v>42989</v>
      </c>
      <c r="E391" t="s">
        <v>2021</v>
      </c>
      <c r="F391" t="s">
        <v>1998</v>
      </c>
      <c r="G391">
        <v>301</v>
      </c>
      <c r="H391">
        <v>304</v>
      </c>
      <c r="I391">
        <v>305</v>
      </c>
      <c r="J391">
        <v>296</v>
      </c>
      <c r="K391">
        <v>297</v>
      </c>
      <c r="L391">
        <v>1</v>
      </c>
      <c r="M391">
        <v>0</v>
      </c>
      <c r="N391">
        <v>1</v>
      </c>
      <c r="O391">
        <v>1</v>
      </c>
      <c r="P391">
        <v>0</v>
      </c>
      <c r="Q391">
        <v>0</v>
      </c>
      <c r="R391">
        <v>0</v>
      </c>
      <c r="S391">
        <v>0</v>
      </c>
      <c r="T391">
        <v>0</v>
      </c>
      <c r="U391">
        <v>0</v>
      </c>
      <c r="V391">
        <v>0</v>
      </c>
      <c r="W391">
        <v>0</v>
      </c>
    </row>
    <row r="392" spans="1:23" x14ac:dyDescent="0.35">
      <c r="A392">
        <v>22232927000190</v>
      </c>
      <c r="B392" t="s">
        <v>664</v>
      </c>
      <c r="C392">
        <v>26</v>
      </c>
      <c r="D392" s="123">
        <v>41276</v>
      </c>
      <c r="E392" t="s">
        <v>2022</v>
      </c>
      <c r="F392" t="s">
        <v>2023</v>
      </c>
      <c r="G392">
        <v>92</v>
      </c>
      <c r="H392">
        <v>93</v>
      </c>
      <c r="I392">
        <v>94</v>
      </c>
      <c r="L392">
        <v>0</v>
      </c>
      <c r="M392">
        <v>0</v>
      </c>
      <c r="N392">
        <v>0</v>
      </c>
      <c r="O392">
        <v>1</v>
      </c>
      <c r="P392">
        <v>0</v>
      </c>
      <c r="Q392">
        <v>0</v>
      </c>
      <c r="R392">
        <v>0</v>
      </c>
      <c r="S392">
        <v>0</v>
      </c>
      <c r="T392">
        <v>0</v>
      </c>
      <c r="U392">
        <v>0</v>
      </c>
      <c r="V392">
        <v>0</v>
      </c>
      <c r="W392">
        <v>0</v>
      </c>
    </row>
    <row r="393" spans="1:23" x14ac:dyDescent="0.35">
      <c r="A393">
        <v>34096201000156</v>
      </c>
      <c r="B393" t="s">
        <v>675</v>
      </c>
      <c r="C393">
        <v>81</v>
      </c>
      <c r="D393" s="123">
        <v>43671</v>
      </c>
      <c r="E393" t="s">
        <v>2024</v>
      </c>
      <c r="F393" t="s">
        <v>2025</v>
      </c>
      <c r="G393">
        <v>316</v>
      </c>
      <c r="H393">
        <v>317</v>
      </c>
      <c r="L393">
        <v>0</v>
      </c>
      <c r="M393">
        <v>0</v>
      </c>
      <c r="N393">
        <v>0</v>
      </c>
      <c r="O393">
        <v>1</v>
      </c>
      <c r="P393">
        <v>0</v>
      </c>
      <c r="Q393">
        <v>0</v>
      </c>
      <c r="R393">
        <v>0</v>
      </c>
      <c r="S393">
        <v>0</v>
      </c>
      <c r="T393">
        <v>0</v>
      </c>
      <c r="U393">
        <v>0</v>
      </c>
      <c r="V393">
        <v>0</v>
      </c>
      <c r="W393">
        <v>0</v>
      </c>
    </row>
    <row r="394" spans="1:23" x14ac:dyDescent="0.35">
      <c r="A394">
        <v>9141867000131</v>
      </c>
      <c r="B394" t="s">
        <v>676</v>
      </c>
      <c r="C394">
        <v>81</v>
      </c>
      <c r="D394" s="123">
        <v>41915</v>
      </c>
      <c r="E394" t="s">
        <v>2026</v>
      </c>
      <c r="F394" t="s">
        <v>2025</v>
      </c>
      <c r="G394">
        <v>316</v>
      </c>
      <c r="H394">
        <v>317</v>
      </c>
      <c r="L394">
        <v>0</v>
      </c>
      <c r="M394">
        <v>0</v>
      </c>
      <c r="N394">
        <v>0</v>
      </c>
      <c r="O394">
        <v>1</v>
      </c>
      <c r="P394">
        <v>0</v>
      </c>
      <c r="Q394">
        <v>0</v>
      </c>
      <c r="R394">
        <v>0</v>
      </c>
      <c r="S394">
        <v>0</v>
      </c>
      <c r="T394">
        <v>0</v>
      </c>
      <c r="U394">
        <v>0</v>
      </c>
      <c r="V394">
        <v>0</v>
      </c>
      <c r="W394">
        <v>0</v>
      </c>
    </row>
    <row r="395" spans="1:23" x14ac:dyDescent="0.35">
      <c r="A395">
        <v>7659002000136</v>
      </c>
      <c r="B395" t="s">
        <v>2027</v>
      </c>
      <c r="C395">
        <v>81</v>
      </c>
      <c r="D395" s="123">
        <v>38693</v>
      </c>
      <c r="E395" t="s">
        <v>2028</v>
      </c>
      <c r="F395" t="s">
        <v>2025</v>
      </c>
      <c r="G395">
        <v>316</v>
      </c>
      <c r="H395">
        <v>317</v>
      </c>
      <c r="L395">
        <v>1</v>
      </c>
      <c r="M395">
        <v>1</v>
      </c>
      <c r="N395">
        <v>1</v>
      </c>
      <c r="O395">
        <v>1</v>
      </c>
      <c r="P395">
        <v>1</v>
      </c>
      <c r="Q395">
        <v>1</v>
      </c>
      <c r="R395">
        <v>1</v>
      </c>
      <c r="S395">
        <v>1</v>
      </c>
      <c r="T395">
        <v>1</v>
      </c>
      <c r="U395">
        <v>1</v>
      </c>
      <c r="V395">
        <v>1</v>
      </c>
      <c r="W395">
        <v>0</v>
      </c>
    </row>
    <row r="396" spans="1:23" x14ac:dyDescent="0.35">
      <c r="A396">
        <v>34428006000186</v>
      </c>
      <c r="B396" t="s">
        <v>665</v>
      </c>
      <c r="C396">
        <v>79</v>
      </c>
      <c r="D396" s="123">
        <v>43819</v>
      </c>
      <c r="E396" t="s">
        <v>2029</v>
      </c>
      <c r="F396" t="s">
        <v>2030</v>
      </c>
      <c r="G396">
        <v>310</v>
      </c>
      <c r="L396">
        <v>0</v>
      </c>
      <c r="M396">
        <v>0</v>
      </c>
      <c r="N396">
        <v>0</v>
      </c>
      <c r="O396">
        <v>1</v>
      </c>
      <c r="P396">
        <v>1</v>
      </c>
      <c r="Q396">
        <v>0</v>
      </c>
      <c r="R396">
        <v>0</v>
      </c>
      <c r="S396">
        <v>0</v>
      </c>
      <c r="T396">
        <v>0</v>
      </c>
      <c r="U396">
        <v>0</v>
      </c>
      <c r="V396">
        <v>0</v>
      </c>
      <c r="W396">
        <v>0</v>
      </c>
    </row>
    <row r="397" spans="1:23" x14ac:dyDescent="0.35">
      <c r="A397">
        <v>31493876000140</v>
      </c>
      <c r="B397" t="s">
        <v>667</v>
      </c>
      <c r="C397">
        <v>79</v>
      </c>
      <c r="D397" s="123">
        <v>43404</v>
      </c>
      <c r="E397" t="s">
        <v>2031</v>
      </c>
      <c r="F397" t="s">
        <v>2030</v>
      </c>
      <c r="G397">
        <v>310</v>
      </c>
      <c r="L397">
        <v>0</v>
      </c>
      <c r="M397">
        <v>0</v>
      </c>
      <c r="N397">
        <v>0</v>
      </c>
      <c r="O397">
        <v>1</v>
      </c>
      <c r="P397">
        <v>1</v>
      </c>
      <c r="Q397">
        <v>0</v>
      </c>
      <c r="R397">
        <v>0</v>
      </c>
      <c r="S397">
        <v>0</v>
      </c>
      <c r="T397">
        <v>0</v>
      </c>
      <c r="U397">
        <v>0</v>
      </c>
      <c r="V397">
        <v>0</v>
      </c>
      <c r="W397">
        <v>0</v>
      </c>
    </row>
    <row r="398" spans="1:23" x14ac:dyDescent="0.35">
      <c r="A398">
        <v>31533145000181</v>
      </c>
      <c r="B398" t="s">
        <v>668</v>
      </c>
      <c r="C398">
        <v>79</v>
      </c>
      <c r="D398" s="123">
        <v>43404</v>
      </c>
      <c r="E398" t="s">
        <v>2032</v>
      </c>
      <c r="F398" t="s">
        <v>2030</v>
      </c>
      <c r="G398">
        <v>310</v>
      </c>
      <c r="L398">
        <v>0</v>
      </c>
      <c r="M398">
        <v>0</v>
      </c>
      <c r="N398">
        <v>0</v>
      </c>
      <c r="O398">
        <v>1</v>
      </c>
      <c r="P398">
        <v>0</v>
      </c>
      <c r="Q398">
        <v>0</v>
      </c>
      <c r="R398">
        <v>0</v>
      </c>
      <c r="S398">
        <v>0</v>
      </c>
      <c r="T398">
        <v>0</v>
      </c>
      <c r="U398">
        <v>0</v>
      </c>
      <c r="V398">
        <v>0</v>
      </c>
      <c r="W398">
        <v>0</v>
      </c>
    </row>
    <row r="399" spans="1:23" x14ac:dyDescent="0.35">
      <c r="A399">
        <v>26406529000101</v>
      </c>
      <c r="B399" t="s">
        <v>2033</v>
      </c>
      <c r="C399">
        <v>92</v>
      </c>
      <c r="D399" s="123">
        <v>43188</v>
      </c>
      <c r="E399" t="s">
        <v>2034</v>
      </c>
      <c r="F399" t="s">
        <v>2035</v>
      </c>
      <c r="G399">
        <v>368</v>
      </c>
      <c r="H399">
        <v>369</v>
      </c>
      <c r="I399">
        <v>370</v>
      </c>
      <c r="L399">
        <v>0</v>
      </c>
      <c r="M399">
        <v>0</v>
      </c>
      <c r="N399">
        <v>0</v>
      </c>
      <c r="O399">
        <v>1</v>
      </c>
      <c r="P399">
        <v>1</v>
      </c>
      <c r="Q399">
        <v>0</v>
      </c>
      <c r="R399">
        <v>0</v>
      </c>
      <c r="S399">
        <v>0</v>
      </c>
      <c r="T399">
        <v>0</v>
      </c>
      <c r="U399">
        <v>0</v>
      </c>
      <c r="V399">
        <v>0</v>
      </c>
      <c r="W399">
        <v>0</v>
      </c>
    </row>
    <row r="400" spans="1:23" x14ac:dyDescent="0.35">
      <c r="A400">
        <v>36327455000163</v>
      </c>
      <c r="B400" t="s">
        <v>726</v>
      </c>
      <c r="C400">
        <v>89</v>
      </c>
      <c r="D400" s="123">
        <v>44006</v>
      </c>
      <c r="E400" t="s">
        <v>2036</v>
      </c>
      <c r="F400" t="s">
        <v>2037</v>
      </c>
      <c r="G400">
        <v>359</v>
      </c>
      <c r="L400">
        <v>0</v>
      </c>
      <c r="M400">
        <v>0</v>
      </c>
      <c r="N400">
        <v>0</v>
      </c>
      <c r="O400">
        <v>0</v>
      </c>
      <c r="P400">
        <v>1</v>
      </c>
      <c r="Q400">
        <v>0</v>
      </c>
      <c r="R400">
        <v>0</v>
      </c>
      <c r="S400">
        <v>0</v>
      </c>
      <c r="T400">
        <v>0</v>
      </c>
      <c r="U400">
        <v>0</v>
      </c>
      <c r="V400">
        <v>0</v>
      </c>
      <c r="W400">
        <v>0</v>
      </c>
    </row>
    <row r="401" spans="1:23" x14ac:dyDescent="0.35">
      <c r="A401">
        <v>31874833000105</v>
      </c>
      <c r="B401" t="s">
        <v>2038</v>
      </c>
      <c r="C401">
        <v>89</v>
      </c>
      <c r="D401" s="123">
        <v>43462</v>
      </c>
      <c r="E401" t="s">
        <v>2039</v>
      </c>
      <c r="F401" t="s">
        <v>2037</v>
      </c>
      <c r="G401">
        <v>359</v>
      </c>
      <c r="L401">
        <v>0</v>
      </c>
      <c r="M401">
        <v>0</v>
      </c>
      <c r="N401">
        <v>0</v>
      </c>
      <c r="O401">
        <v>0</v>
      </c>
      <c r="P401">
        <v>1</v>
      </c>
      <c r="Q401">
        <v>0</v>
      </c>
      <c r="R401">
        <v>0</v>
      </c>
      <c r="S401">
        <v>0</v>
      </c>
      <c r="T401">
        <v>0</v>
      </c>
      <c r="U401">
        <v>0</v>
      </c>
      <c r="V401">
        <v>0</v>
      </c>
      <c r="W401">
        <v>0</v>
      </c>
    </row>
    <row r="402" spans="1:23" x14ac:dyDescent="0.35">
      <c r="A402">
        <v>31145826000172</v>
      </c>
      <c r="B402" t="s">
        <v>728</v>
      </c>
      <c r="C402">
        <v>89</v>
      </c>
      <c r="D402" s="123">
        <v>43362</v>
      </c>
      <c r="E402" t="s">
        <v>2040</v>
      </c>
      <c r="F402" t="s">
        <v>2037</v>
      </c>
      <c r="G402">
        <v>359</v>
      </c>
      <c r="L402">
        <v>0</v>
      </c>
      <c r="M402">
        <v>0</v>
      </c>
      <c r="N402">
        <v>0</v>
      </c>
      <c r="O402">
        <v>0</v>
      </c>
      <c r="P402">
        <v>1</v>
      </c>
      <c r="Q402">
        <v>0</v>
      </c>
      <c r="R402">
        <v>0</v>
      </c>
      <c r="S402">
        <v>0</v>
      </c>
      <c r="T402">
        <v>0</v>
      </c>
      <c r="U402">
        <v>0</v>
      </c>
      <c r="V402">
        <v>0</v>
      </c>
      <c r="W402">
        <v>0</v>
      </c>
    </row>
    <row r="403" spans="1:23" x14ac:dyDescent="0.35">
      <c r="A403">
        <v>35717740000128</v>
      </c>
      <c r="B403" t="s">
        <v>729</v>
      </c>
      <c r="C403">
        <v>89</v>
      </c>
      <c r="D403" s="123">
        <v>44006</v>
      </c>
      <c r="E403" t="s">
        <v>2041</v>
      </c>
      <c r="F403" t="s">
        <v>2037</v>
      </c>
      <c r="G403">
        <v>359</v>
      </c>
      <c r="L403">
        <v>0</v>
      </c>
      <c r="M403">
        <v>0</v>
      </c>
      <c r="N403">
        <v>0</v>
      </c>
      <c r="O403">
        <v>0</v>
      </c>
      <c r="P403">
        <v>1</v>
      </c>
      <c r="Q403">
        <v>0</v>
      </c>
      <c r="R403">
        <v>0</v>
      </c>
      <c r="S403">
        <v>0</v>
      </c>
      <c r="T403">
        <v>0</v>
      </c>
      <c r="U403">
        <v>0</v>
      </c>
      <c r="V403">
        <v>0</v>
      </c>
      <c r="W403">
        <v>0</v>
      </c>
    </row>
    <row r="404" spans="1:23" x14ac:dyDescent="0.35">
      <c r="A404">
        <v>39227204000103</v>
      </c>
      <c r="B404" t="s">
        <v>731</v>
      </c>
      <c r="C404">
        <v>89</v>
      </c>
      <c r="D404" s="123">
        <v>44179</v>
      </c>
      <c r="E404" t="s">
        <v>2042</v>
      </c>
      <c r="F404" t="s">
        <v>2037</v>
      </c>
      <c r="G404">
        <v>359</v>
      </c>
      <c r="L404">
        <v>0</v>
      </c>
      <c r="M404">
        <v>0</v>
      </c>
      <c r="N404">
        <v>0</v>
      </c>
      <c r="O404">
        <v>0</v>
      </c>
      <c r="P404">
        <v>1</v>
      </c>
      <c r="Q404">
        <v>0</v>
      </c>
      <c r="R404">
        <v>0</v>
      </c>
      <c r="S404">
        <v>0</v>
      </c>
      <c r="T404">
        <v>0</v>
      </c>
      <c r="U404">
        <v>0</v>
      </c>
      <c r="V404">
        <v>0</v>
      </c>
      <c r="W404">
        <v>0</v>
      </c>
    </row>
    <row r="405" spans="1:23" x14ac:dyDescent="0.35">
      <c r="A405">
        <v>34218740000110</v>
      </c>
      <c r="B405" t="s">
        <v>733</v>
      </c>
      <c r="C405">
        <v>89</v>
      </c>
      <c r="D405" s="123">
        <v>43809</v>
      </c>
      <c r="E405" t="s">
        <v>2043</v>
      </c>
      <c r="F405" t="s">
        <v>2037</v>
      </c>
      <c r="G405">
        <v>359</v>
      </c>
      <c r="L405">
        <v>0</v>
      </c>
      <c r="M405">
        <v>0</v>
      </c>
      <c r="N405">
        <v>0</v>
      </c>
      <c r="O405">
        <v>0</v>
      </c>
      <c r="P405">
        <v>1</v>
      </c>
      <c r="Q405">
        <v>0</v>
      </c>
      <c r="R405">
        <v>0</v>
      </c>
      <c r="S405">
        <v>0</v>
      </c>
      <c r="T405">
        <v>0</v>
      </c>
      <c r="U405">
        <v>0</v>
      </c>
      <c r="V405">
        <v>0</v>
      </c>
      <c r="W405">
        <v>0</v>
      </c>
    </row>
    <row r="406" spans="1:23" x14ac:dyDescent="0.35">
      <c r="A406">
        <v>32893503000120</v>
      </c>
      <c r="B406" t="s">
        <v>736</v>
      </c>
      <c r="C406">
        <v>89</v>
      </c>
      <c r="D406" s="123">
        <v>43745</v>
      </c>
      <c r="E406" t="s">
        <v>2044</v>
      </c>
      <c r="F406" t="s">
        <v>2037</v>
      </c>
      <c r="G406">
        <v>359</v>
      </c>
      <c r="L406">
        <v>1</v>
      </c>
      <c r="M406">
        <v>0</v>
      </c>
      <c r="N406">
        <v>0</v>
      </c>
      <c r="O406">
        <v>0</v>
      </c>
      <c r="P406">
        <v>0</v>
      </c>
      <c r="Q406">
        <v>0</v>
      </c>
      <c r="R406">
        <v>0</v>
      </c>
      <c r="S406">
        <v>0</v>
      </c>
      <c r="T406">
        <v>0</v>
      </c>
      <c r="U406">
        <v>0</v>
      </c>
      <c r="V406">
        <v>0</v>
      </c>
      <c r="W406">
        <v>0</v>
      </c>
    </row>
    <row r="407" spans="1:23" x14ac:dyDescent="0.35">
      <c r="A407">
        <v>31132386000119</v>
      </c>
      <c r="B407" t="s">
        <v>737</v>
      </c>
      <c r="C407">
        <v>89</v>
      </c>
      <c r="D407" s="123">
        <v>43362</v>
      </c>
      <c r="E407" t="s">
        <v>2045</v>
      </c>
      <c r="F407" t="s">
        <v>2037</v>
      </c>
      <c r="G407">
        <v>359</v>
      </c>
      <c r="L407">
        <v>0</v>
      </c>
      <c r="M407">
        <v>0</v>
      </c>
      <c r="N407">
        <v>1</v>
      </c>
      <c r="O407">
        <v>0</v>
      </c>
      <c r="P407">
        <v>0</v>
      </c>
      <c r="Q407">
        <v>0</v>
      </c>
      <c r="R407">
        <v>0</v>
      </c>
      <c r="S407">
        <v>0</v>
      </c>
      <c r="T407">
        <v>0</v>
      </c>
      <c r="U407">
        <v>0</v>
      </c>
      <c r="V407">
        <v>0</v>
      </c>
      <c r="W407">
        <v>0</v>
      </c>
    </row>
    <row r="408" spans="1:23" x14ac:dyDescent="0.35">
      <c r="A408">
        <v>39226116000189</v>
      </c>
      <c r="B408" t="s">
        <v>738</v>
      </c>
      <c r="C408">
        <v>89</v>
      </c>
      <c r="D408" s="123">
        <v>44187</v>
      </c>
      <c r="E408" t="s">
        <v>2046</v>
      </c>
      <c r="F408" t="s">
        <v>2037</v>
      </c>
      <c r="G408">
        <v>359</v>
      </c>
      <c r="L408">
        <v>0</v>
      </c>
      <c r="M408">
        <v>0</v>
      </c>
      <c r="N408">
        <v>0</v>
      </c>
      <c r="O408">
        <v>1</v>
      </c>
      <c r="P408">
        <v>0</v>
      </c>
      <c r="Q408">
        <v>0</v>
      </c>
      <c r="R408">
        <v>0</v>
      </c>
      <c r="S408">
        <v>0</v>
      </c>
      <c r="T408">
        <v>0</v>
      </c>
      <c r="U408">
        <v>0</v>
      </c>
      <c r="V408">
        <v>0</v>
      </c>
      <c r="W408">
        <v>0</v>
      </c>
    </row>
    <row r="409" spans="1:23" x14ac:dyDescent="0.35">
      <c r="A409">
        <v>37396815000141</v>
      </c>
      <c r="B409" t="s">
        <v>740</v>
      </c>
      <c r="C409">
        <v>89</v>
      </c>
      <c r="D409" s="123">
        <v>44057</v>
      </c>
      <c r="E409" t="s">
        <v>2047</v>
      </c>
      <c r="F409" t="s">
        <v>2037</v>
      </c>
      <c r="G409">
        <v>359</v>
      </c>
      <c r="L409">
        <v>0</v>
      </c>
      <c r="M409">
        <v>0</v>
      </c>
      <c r="N409">
        <v>1</v>
      </c>
      <c r="O409">
        <v>0</v>
      </c>
      <c r="P409">
        <v>1</v>
      </c>
      <c r="Q409">
        <v>0</v>
      </c>
      <c r="R409">
        <v>0</v>
      </c>
      <c r="S409">
        <v>0</v>
      </c>
      <c r="T409">
        <v>0</v>
      </c>
      <c r="U409">
        <v>0</v>
      </c>
      <c r="V409">
        <v>0</v>
      </c>
      <c r="W409">
        <v>0</v>
      </c>
    </row>
    <row r="410" spans="1:23" x14ac:dyDescent="0.35">
      <c r="A410">
        <v>37108062000121</v>
      </c>
      <c r="B410" t="s">
        <v>741</v>
      </c>
      <c r="C410">
        <v>89</v>
      </c>
      <c r="D410" s="123">
        <v>44001</v>
      </c>
      <c r="E410" t="s">
        <v>2048</v>
      </c>
      <c r="F410" t="s">
        <v>2037</v>
      </c>
      <c r="G410">
        <v>359</v>
      </c>
      <c r="L410">
        <v>0</v>
      </c>
      <c r="M410">
        <v>0</v>
      </c>
      <c r="N410">
        <v>0</v>
      </c>
      <c r="O410">
        <v>0</v>
      </c>
      <c r="P410">
        <v>1</v>
      </c>
      <c r="Q410">
        <v>0</v>
      </c>
      <c r="R410">
        <v>0</v>
      </c>
      <c r="S410">
        <v>0</v>
      </c>
      <c r="T410">
        <v>0</v>
      </c>
      <c r="U410">
        <v>0</v>
      </c>
      <c r="V410">
        <v>0</v>
      </c>
      <c r="W410">
        <v>0</v>
      </c>
    </row>
    <row r="411" spans="1:23" x14ac:dyDescent="0.35">
      <c r="A411">
        <v>30618495000188</v>
      </c>
      <c r="B411" t="s">
        <v>743</v>
      </c>
      <c r="C411">
        <v>89</v>
      </c>
      <c r="D411" s="123">
        <v>43564</v>
      </c>
      <c r="E411" t="s">
        <v>2049</v>
      </c>
      <c r="F411" t="s">
        <v>2037</v>
      </c>
      <c r="G411">
        <v>359</v>
      </c>
      <c r="L411">
        <v>0</v>
      </c>
      <c r="M411">
        <v>0</v>
      </c>
      <c r="N411">
        <v>0</v>
      </c>
      <c r="O411">
        <v>1</v>
      </c>
      <c r="P411">
        <v>0</v>
      </c>
      <c r="Q411">
        <v>0</v>
      </c>
      <c r="R411">
        <v>0</v>
      </c>
      <c r="S411">
        <v>0</v>
      </c>
      <c r="T411">
        <v>0</v>
      </c>
      <c r="U411">
        <v>0</v>
      </c>
      <c r="V411">
        <v>0</v>
      </c>
      <c r="W411">
        <v>0</v>
      </c>
    </row>
    <row r="412" spans="1:23" x14ac:dyDescent="0.35">
      <c r="A412">
        <v>38597202000135</v>
      </c>
      <c r="B412" t="s">
        <v>744</v>
      </c>
      <c r="C412">
        <v>89</v>
      </c>
      <c r="D412" s="123">
        <v>44176</v>
      </c>
      <c r="E412" t="s">
        <v>2050</v>
      </c>
      <c r="F412" t="s">
        <v>2037</v>
      </c>
      <c r="G412">
        <v>359</v>
      </c>
      <c r="L412">
        <v>0</v>
      </c>
      <c r="M412">
        <v>0</v>
      </c>
      <c r="N412">
        <v>1</v>
      </c>
      <c r="O412">
        <v>0</v>
      </c>
      <c r="P412">
        <v>0</v>
      </c>
      <c r="Q412">
        <v>0</v>
      </c>
      <c r="R412">
        <v>0</v>
      </c>
      <c r="S412">
        <v>0</v>
      </c>
      <c r="T412">
        <v>0</v>
      </c>
      <c r="U412">
        <v>0</v>
      </c>
      <c r="V412">
        <v>0</v>
      </c>
      <c r="W412">
        <v>0</v>
      </c>
    </row>
    <row r="413" spans="1:23" x14ac:dyDescent="0.35">
      <c r="A413">
        <v>33795343000149</v>
      </c>
      <c r="B413" t="s">
        <v>2051</v>
      </c>
      <c r="C413">
        <v>89</v>
      </c>
      <c r="D413" s="123">
        <v>43787</v>
      </c>
      <c r="E413" t="s">
        <v>2052</v>
      </c>
      <c r="F413" t="s">
        <v>2037</v>
      </c>
      <c r="G413">
        <v>359</v>
      </c>
      <c r="L413">
        <v>0</v>
      </c>
      <c r="M413">
        <v>0</v>
      </c>
      <c r="N413">
        <v>0</v>
      </c>
      <c r="O413">
        <v>1</v>
      </c>
      <c r="P413">
        <v>0</v>
      </c>
      <c r="Q413">
        <v>0</v>
      </c>
      <c r="R413">
        <v>0</v>
      </c>
      <c r="S413">
        <v>0</v>
      </c>
      <c r="T413">
        <v>0</v>
      </c>
      <c r="U413">
        <v>0</v>
      </c>
      <c r="V413">
        <v>0</v>
      </c>
      <c r="W413">
        <v>0</v>
      </c>
    </row>
    <row r="414" spans="1:23" x14ac:dyDescent="0.35">
      <c r="A414">
        <v>33784183000132</v>
      </c>
      <c r="B414" t="s">
        <v>2053</v>
      </c>
      <c r="C414">
        <v>89</v>
      </c>
      <c r="D414" s="123">
        <v>43826</v>
      </c>
      <c r="E414" t="s">
        <v>2054</v>
      </c>
      <c r="F414" t="s">
        <v>2037</v>
      </c>
      <c r="G414">
        <v>359</v>
      </c>
      <c r="L414">
        <v>0</v>
      </c>
      <c r="M414">
        <v>0</v>
      </c>
      <c r="N414">
        <v>0</v>
      </c>
      <c r="O414">
        <v>1</v>
      </c>
      <c r="P414">
        <v>0</v>
      </c>
      <c r="Q414">
        <v>0</v>
      </c>
      <c r="R414">
        <v>0</v>
      </c>
      <c r="S414">
        <v>0</v>
      </c>
      <c r="T414">
        <v>0</v>
      </c>
      <c r="U414">
        <v>0</v>
      </c>
      <c r="V414">
        <v>0</v>
      </c>
      <c r="W414">
        <v>0</v>
      </c>
    </row>
    <row r="415" spans="1:23" x14ac:dyDescent="0.35">
      <c r="A415">
        <v>31936857000141</v>
      </c>
      <c r="B415" t="s">
        <v>746</v>
      </c>
      <c r="C415">
        <v>89</v>
      </c>
      <c r="D415" s="123">
        <v>43462</v>
      </c>
      <c r="E415" t="s">
        <v>2055</v>
      </c>
      <c r="F415" t="s">
        <v>2037</v>
      </c>
      <c r="G415">
        <v>359</v>
      </c>
      <c r="L415">
        <v>0</v>
      </c>
      <c r="M415">
        <v>0</v>
      </c>
      <c r="N415">
        <v>0</v>
      </c>
      <c r="O415">
        <v>1</v>
      </c>
      <c r="P415">
        <v>0</v>
      </c>
      <c r="Q415">
        <v>0</v>
      </c>
      <c r="R415">
        <v>0</v>
      </c>
      <c r="S415">
        <v>0</v>
      </c>
      <c r="T415">
        <v>0</v>
      </c>
      <c r="U415">
        <v>0</v>
      </c>
      <c r="V415">
        <v>0</v>
      </c>
      <c r="W415">
        <v>0</v>
      </c>
    </row>
    <row r="416" spans="1:23" x14ac:dyDescent="0.35">
      <c r="A416">
        <v>32846325000186</v>
      </c>
      <c r="B416" t="s">
        <v>747</v>
      </c>
      <c r="C416">
        <v>89</v>
      </c>
      <c r="D416" s="123">
        <v>43602</v>
      </c>
      <c r="E416" t="s">
        <v>2056</v>
      </c>
      <c r="F416" t="s">
        <v>2037</v>
      </c>
      <c r="G416">
        <v>359</v>
      </c>
      <c r="L416">
        <v>0</v>
      </c>
      <c r="M416">
        <v>0</v>
      </c>
      <c r="N416">
        <v>0</v>
      </c>
      <c r="O416">
        <v>1</v>
      </c>
      <c r="P416">
        <v>0</v>
      </c>
      <c r="Q416">
        <v>0</v>
      </c>
      <c r="R416">
        <v>0</v>
      </c>
      <c r="S416">
        <v>0</v>
      </c>
      <c r="T416">
        <v>0</v>
      </c>
      <c r="U416">
        <v>0</v>
      </c>
      <c r="V416">
        <v>0</v>
      </c>
      <c r="W416">
        <v>0</v>
      </c>
    </row>
    <row r="417" spans="1:23" x14ac:dyDescent="0.35">
      <c r="A417">
        <v>32319324000183</v>
      </c>
      <c r="B417" t="s">
        <v>748</v>
      </c>
      <c r="C417">
        <v>89</v>
      </c>
      <c r="D417" s="123">
        <v>43602</v>
      </c>
      <c r="E417" t="s">
        <v>2057</v>
      </c>
      <c r="F417" t="s">
        <v>2037</v>
      </c>
      <c r="G417">
        <v>359</v>
      </c>
      <c r="L417">
        <v>0</v>
      </c>
      <c r="M417">
        <v>0</v>
      </c>
      <c r="N417">
        <v>1</v>
      </c>
      <c r="O417">
        <v>1</v>
      </c>
      <c r="P417">
        <v>0</v>
      </c>
      <c r="Q417">
        <v>0</v>
      </c>
      <c r="R417">
        <v>0</v>
      </c>
      <c r="S417">
        <v>0</v>
      </c>
      <c r="T417">
        <v>0</v>
      </c>
      <c r="U417">
        <v>0</v>
      </c>
      <c r="V417">
        <v>0</v>
      </c>
      <c r="W417">
        <v>0</v>
      </c>
    </row>
    <row r="418" spans="1:23" x14ac:dyDescent="0.35">
      <c r="A418">
        <v>31204199000101</v>
      </c>
      <c r="B418" t="s">
        <v>749</v>
      </c>
      <c r="C418">
        <v>89</v>
      </c>
      <c r="D418" s="123">
        <v>43362</v>
      </c>
      <c r="E418" t="s">
        <v>2058</v>
      </c>
      <c r="F418" t="s">
        <v>2037</v>
      </c>
      <c r="G418">
        <v>359</v>
      </c>
      <c r="L418">
        <v>0</v>
      </c>
      <c r="M418">
        <v>0</v>
      </c>
      <c r="N418">
        <v>0</v>
      </c>
      <c r="O418">
        <v>1</v>
      </c>
      <c r="P418">
        <v>0</v>
      </c>
      <c r="Q418">
        <v>0</v>
      </c>
      <c r="R418">
        <v>0</v>
      </c>
      <c r="S418">
        <v>0</v>
      </c>
      <c r="T418">
        <v>0</v>
      </c>
      <c r="U418">
        <v>0</v>
      </c>
      <c r="V418">
        <v>0</v>
      </c>
      <c r="W418">
        <v>0</v>
      </c>
    </row>
    <row r="419" spans="1:23" x14ac:dyDescent="0.35">
      <c r="A419">
        <v>37122186000161</v>
      </c>
      <c r="B419" t="s">
        <v>750</v>
      </c>
      <c r="C419">
        <v>89</v>
      </c>
      <c r="D419" s="123">
        <v>44012</v>
      </c>
      <c r="E419" t="s">
        <v>2059</v>
      </c>
      <c r="F419" t="s">
        <v>2037</v>
      </c>
      <c r="G419">
        <v>359</v>
      </c>
      <c r="L419">
        <v>0</v>
      </c>
      <c r="M419">
        <v>0</v>
      </c>
      <c r="N419">
        <v>0</v>
      </c>
      <c r="O419">
        <v>0</v>
      </c>
      <c r="P419">
        <v>0</v>
      </c>
      <c r="Q419">
        <v>0</v>
      </c>
      <c r="R419">
        <v>0</v>
      </c>
      <c r="S419">
        <v>0</v>
      </c>
      <c r="T419">
        <v>0</v>
      </c>
      <c r="U419">
        <v>0</v>
      </c>
      <c r="V419">
        <v>1</v>
      </c>
      <c r="W419">
        <v>0</v>
      </c>
    </row>
    <row r="420" spans="1:23" x14ac:dyDescent="0.35">
      <c r="A420">
        <v>31145833000174</v>
      </c>
      <c r="B420" t="s">
        <v>752</v>
      </c>
      <c r="C420">
        <v>89</v>
      </c>
      <c r="D420" s="123">
        <v>43361</v>
      </c>
      <c r="E420" t="s">
        <v>2060</v>
      </c>
      <c r="F420" t="s">
        <v>2037</v>
      </c>
      <c r="G420">
        <v>359</v>
      </c>
      <c r="L420">
        <v>1</v>
      </c>
      <c r="M420">
        <v>0</v>
      </c>
      <c r="N420">
        <v>0</v>
      </c>
      <c r="O420">
        <v>0</v>
      </c>
      <c r="P420">
        <v>0</v>
      </c>
      <c r="Q420">
        <v>0</v>
      </c>
      <c r="R420">
        <v>0</v>
      </c>
      <c r="S420">
        <v>0</v>
      </c>
      <c r="T420">
        <v>0</v>
      </c>
      <c r="U420">
        <v>0</v>
      </c>
      <c r="V420">
        <v>0</v>
      </c>
      <c r="W420">
        <v>0</v>
      </c>
    </row>
    <row r="421" spans="1:23" x14ac:dyDescent="0.35">
      <c r="A421">
        <v>34475424000124</v>
      </c>
      <c r="B421" t="s">
        <v>753</v>
      </c>
      <c r="C421">
        <v>89</v>
      </c>
      <c r="D421" s="123">
        <v>43769</v>
      </c>
      <c r="E421" t="s">
        <v>2061</v>
      </c>
      <c r="F421" t="s">
        <v>2037</v>
      </c>
      <c r="G421">
        <v>359</v>
      </c>
      <c r="L421">
        <v>1</v>
      </c>
      <c r="M421">
        <v>0</v>
      </c>
      <c r="N421">
        <v>0</v>
      </c>
      <c r="O421">
        <v>0</v>
      </c>
      <c r="P421">
        <v>0</v>
      </c>
      <c r="Q421">
        <v>0</v>
      </c>
      <c r="R421">
        <v>0</v>
      </c>
      <c r="S421">
        <v>0</v>
      </c>
      <c r="T421">
        <v>0</v>
      </c>
      <c r="U421">
        <v>0</v>
      </c>
      <c r="V421">
        <v>0</v>
      </c>
      <c r="W421">
        <v>0</v>
      </c>
    </row>
    <row r="422" spans="1:23" x14ac:dyDescent="0.35">
      <c r="A422">
        <v>38026814000178</v>
      </c>
      <c r="B422" t="s">
        <v>754</v>
      </c>
      <c r="C422">
        <v>89</v>
      </c>
      <c r="D422" s="123">
        <v>44126</v>
      </c>
      <c r="E422" t="s">
        <v>2062</v>
      </c>
      <c r="F422" t="s">
        <v>2037</v>
      </c>
      <c r="G422">
        <v>359</v>
      </c>
      <c r="L422">
        <v>1</v>
      </c>
      <c r="M422">
        <v>0</v>
      </c>
      <c r="N422">
        <v>0</v>
      </c>
      <c r="O422">
        <v>0</v>
      </c>
      <c r="P422">
        <v>0</v>
      </c>
      <c r="Q422">
        <v>0</v>
      </c>
      <c r="R422">
        <v>0</v>
      </c>
      <c r="S422">
        <v>0</v>
      </c>
      <c r="T422">
        <v>0</v>
      </c>
      <c r="U422">
        <v>0</v>
      </c>
      <c r="V422">
        <v>0</v>
      </c>
      <c r="W422">
        <v>0</v>
      </c>
    </row>
    <row r="423" spans="1:23" x14ac:dyDescent="0.35">
      <c r="A423">
        <v>32065041000152</v>
      </c>
      <c r="B423" t="s">
        <v>2063</v>
      </c>
      <c r="C423">
        <v>89</v>
      </c>
      <c r="D423" s="123">
        <v>43461</v>
      </c>
      <c r="E423" t="s">
        <v>2064</v>
      </c>
      <c r="F423" t="s">
        <v>2037</v>
      </c>
      <c r="G423">
        <v>359</v>
      </c>
      <c r="L423">
        <v>1</v>
      </c>
      <c r="M423">
        <v>0</v>
      </c>
      <c r="N423">
        <v>0</v>
      </c>
      <c r="O423">
        <v>0</v>
      </c>
      <c r="P423">
        <v>0</v>
      </c>
      <c r="Q423">
        <v>0</v>
      </c>
      <c r="R423">
        <v>0</v>
      </c>
      <c r="S423">
        <v>0</v>
      </c>
      <c r="T423">
        <v>0</v>
      </c>
      <c r="U423">
        <v>0</v>
      </c>
      <c r="V423">
        <v>0</v>
      </c>
      <c r="W423">
        <v>0</v>
      </c>
    </row>
    <row r="424" spans="1:23" x14ac:dyDescent="0.35">
      <c r="A424">
        <v>37887464000171</v>
      </c>
      <c r="B424" t="s">
        <v>755</v>
      </c>
      <c r="C424">
        <v>89</v>
      </c>
      <c r="D424" s="123">
        <v>44085</v>
      </c>
      <c r="E424" t="s">
        <v>2065</v>
      </c>
      <c r="F424" t="s">
        <v>2037</v>
      </c>
      <c r="G424">
        <v>359</v>
      </c>
      <c r="L424">
        <v>0</v>
      </c>
      <c r="M424">
        <v>0</v>
      </c>
      <c r="N424">
        <v>0</v>
      </c>
      <c r="O424">
        <v>0</v>
      </c>
      <c r="P424">
        <v>1</v>
      </c>
      <c r="Q424">
        <v>0</v>
      </c>
      <c r="R424">
        <v>0</v>
      </c>
      <c r="S424">
        <v>0</v>
      </c>
      <c r="T424">
        <v>0</v>
      </c>
      <c r="U424">
        <v>0</v>
      </c>
      <c r="V424">
        <v>0</v>
      </c>
      <c r="W424">
        <v>0</v>
      </c>
    </row>
    <row r="425" spans="1:23" x14ac:dyDescent="0.35">
      <c r="A425">
        <v>35609786000123</v>
      </c>
      <c r="B425" t="s">
        <v>757</v>
      </c>
      <c r="C425">
        <v>89</v>
      </c>
      <c r="D425" s="123">
        <v>43829</v>
      </c>
      <c r="E425" t="s">
        <v>2066</v>
      </c>
      <c r="F425" t="s">
        <v>2037</v>
      </c>
      <c r="G425">
        <v>359</v>
      </c>
      <c r="L425">
        <v>0</v>
      </c>
      <c r="M425">
        <v>0</v>
      </c>
      <c r="N425">
        <v>1</v>
      </c>
      <c r="O425">
        <v>0</v>
      </c>
      <c r="P425">
        <v>0</v>
      </c>
      <c r="Q425">
        <v>1</v>
      </c>
      <c r="R425">
        <v>0</v>
      </c>
      <c r="S425">
        <v>0</v>
      </c>
      <c r="T425">
        <v>0</v>
      </c>
      <c r="U425">
        <v>0</v>
      </c>
      <c r="V425">
        <v>0</v>
      </c>
      <c r="W425">
        <v>0</v>
      </c>
    </row>
    <row r="426" spans="1:23" x14ac:dyDescent="0.35">
      <c r="A426">
        <v>22963439000152</v>
      </c>
      <c r="B426" t="s">
        <v>758</v>
      </c>
      <c r="C426">
        <v>89</v>
      </c>
      <c r="D426" s="123">
        <v>42277</v>
      </c>
      <c r="E426" t="s">
        <v>2067</v>
      </c>
      <c r="F426" t="s">
        <v>2037</v>
      </c>
      <c r="G426">
        <v>359</v>
      </c>
      <c r="L426">
        <v>0</v>
      </c>
      <c r="M426">
        <v>0</v>
      </c>
      <c r="N426">
        <v>0</v>
      </c>
      <c r="O426">
        <v>0</v>
      </c>
      <c r="P426">
        <v>0</v>
      </c>
      <c r="Q426">
        <v>1</v>
      </c>
      <c r="R426">
        <v>0</v>
      </c>
      <c r="S426">
        <v>0</v>
      </c>
      <c r="T426">
        <v>0</v>
      </c>
      <c r="U426">
        <v>0</v>
      </c>
      <c r="V426">
        <v>0</v>
      </c>
      <c r="W426">
        <v>0</v>
      </c>
    </row>
    <row r="427" spans="1:23" x14ac:dyDescent="0.35">
      <c r="A427">
        <v>26559284000144</v>
      </c>
      <c r="B427" t="s">
        <v>762</v>
      </c>
      <c r="C427">
        <v>89</v>
      </c>
      <c r="D427" s="123">
        <v>42733</v>
      </c>
      <c r="E427" t="s">
        <v>2068</v>
      </c>
      <c r="F427" t="s">
        <v>2037</v>
      </c>
      <c r="G427">
        <v>359</v>
      </c>
      <c r="L427">
        <v>1</v>
      </c>
      <c r="M427">
        <v>0</v>
      </c>
      <c r="N427">
        <v>0</v>
      </c>
      <c r="O427">
        <v>0</v>
      </c>
      <c r="P427">
        <v>0</v>
      </c>
      <c r="Q427">
        <v>0</v>
      </c>
      <c r="R427">
        <v>0</v>
      </c>
      <c r="S427">
        <v>0</v>
      </c>
      <c r="T427">
        <v>0</v>
      </c>
      <c r="U427">
        <v>0</v>
      </c>
      <c r="V427">
        <v>0</v>
      </c>
      <c r="W427">
        <v>0</v>
      </c>
    </row>
    <row r="428" spans="1:23" x14ac:dyDescent="0.35">
      <c r="A428">
        <v>33784231000192</v>
      </c>
      <c r="B428" t="s">
        <v>2069</v>
      </c>
      <c r="C428">
        <v>89</v>
      </c>
      <c r="D428" s="123">
        <v>43874</v>
      </c>
      <c r="E428" t="s">
        <v>2068</v>
      </c>
      <c r="F428" t="s">
        <v>2037</v>
      </c>
      <c r="G428">
        <v>359</v>
      </c>
      <c r="L428">
        <v>1</v>
      </c>
      <c r="M428">
        <v>0</v>
      </c>
      <c r="N428">
        <v>0</v>
      </c>
      <c r="O428">
        <v>0</v>
      </c>
      <c r="P428">
        <v>0</v>
      </c>
      <c r="Q428">
        <v>0</v>
      </c>
      <c r="R428">
        <v>0</v>
      </c>
      <c r="S428">
        <v>0</v>
      </c>
      <c r="T428">
        <v>0</v>
      </c>
      <c r="U428">
        <v>0</v>
      </c>
      <c r="V428">
        <v>0</v>
      </c>
      <c r="W428">
        <v>0</v>
      </c>
    </row>
    <row r="429" spans="1:23" x14ac:dyDescent="0.35">
      <c r="A429">
        <v>38229922000148</v>
      </c>
      <c r="B429" t="s">
        <v>759</v>
      </c>
      <c r="C429">
        <v>89</v>
      </c>
      <c r="D429" s="123">
        <v>44113</v>
      </c>
      <c r="E429" t="s">
        <v>2070</v>
      </c>
      <c r="F429" t="s">
        <v>2037</v>
      </c>
      <c r="G429">
        <v>359</v>
      </c>
      <c r="L429">
        <v>0</v>
      </c>
      <c r="M429">
        <v>0</v>
      </c>
      <c r="N429">
        <v>1</v>
      </c>
      <c r="O429">
        <v>0</v>
      </c>
      <c r="P429">
        <v>0</v>
      </c>
      <c r="Q429">
        <v>1</v>
      </c>
      <c r="R429">
        <v>0</v>
      </c>
      <c r="S429">
        <v>0</v>
      </c>
      <c r="T429">
        <v>0</v>
      </c>
      <c r="U429">
        <v>0</v>
      </c>
      <c r="V429">
        <v>0</v>
      </c>
      <c r="W429">
        <v>0</v>
      </c>
    </row>
    <row r="430" spans="1:23" x14ac:dyDescent="0.35">
      <c r="A430">
        <v>38027135000113</v>
      </c>
      <c r="B430" t="s">
        <v>760</v>
      </c>
      <c r="C430">
        <v>89</v>
      </c>
      <c r="D430" s="123">
        <v>44113</v>
      </c>
      <c r="E430" t="s">
        <v>2071</v>
      </c>
      <c r="F430" t="s">
        <v>2037</v>
      </c>
      <c r="G430">
        <v>359</v>
      </c>
      <c r="L430">
        <v>0</v>
      </c>
      <c r="M430">
        <v>0</v>
      </c>
      <c r="N430">
        <v>0</v>
      </c>
      <c r="O430">
        <v>0</v>
      </c>
      <c r="P430">
        <v>0</v>
      </c>
      <c r="Q430">
        <v>1</v>
      </c>
      <c r="R430">
        <v>0</v>
      </c>
      <c r="S430">
        <v>0</v>
      </c>
      <c r="T430">
        <v>0</v>
      </c>
      <c r="U430">
        <v>0</v>
      </c>
      <c r="V430">
        <v>0</v>
      </c>
      <c r="W430">
        <v>0</v>
      </c>
    </row>
    <row r="431" spans="1:23" x14ac:dyDescent="0.35">
      <c r="A431">
        <v>31145851000156</v>
      </c>
      <c r="B431" t="s">
        <v>761</v>
      </c>
      <c r="C431">
        <v>89</v>
      </c>
      <c r="D431" s="123">
        <v>43361</v>
      </c>
      <c r="E431" t="s">
        <v>2072</v>
      </c>
      <c r="F431" t="s">
        <v>2037</v>
      </c>
      <c r="G431">
        <v>359</v>
      </c>
      <c r="L431">
        <v>1</v>
      </c>
      <c r="M431">
        <v>0</v>
      </c>
      <c r="N431">
        <v>0</v>
      </c>
      <c r="O431">
        <v>0</v>
      </c>
      <c r="P431">
        <v>0</v>
      </c>
      <c r="Q431">
        <v>0</v>
      </c>
      <c r="R431">
        <v>0</v>
      </c>
      <c r="S431">
        <v>0</v>
      </c>
      <c r="T431">
        <v>0</v>
      </c>
      <c r="U431">
        <v>0</v>
      </c>
      <c r="V431">
        <v>0</v>
      </c>
      <c r="W431">
        <v>0</v>
      </c>
    </row>
    <row r="432" spans="1:23" x14ac:dyDescent="0.35">
      <c r="A432">
        <v>33755733000195</v>
      </c>
      <c r="B432" t="s">
        <v>2073</v>
      </c>
      <c r="C432">
        <v>89</v>
      </c>
      <c r="D432" s="123">
        <v>43787</v>
      </c>
      <c r="E432" t="s">
        <v>2072</v>
      </c>
      <c r="F432" t="s">
        <v>2037</v>
      </c>
      <c r="G432">
        <v>359</v>
      </c>
      <c r="L432">
        <v>1</v>
      </c>
      <c r="M432">
        <v>0</v>
      </c>
      <c r="N432">
        <v>0</v>
      </c>
      <c r="O432">
        <v>0</v>
      </c>
      <c r="P432">
        <v>0</v>
      </c>
      <c r="Q432">
        <v>0</v>
      </c>
      <c r="R432">
        <v>0</v>
      </c>
      <c r="S432">
        <v>0</v>
      </c>
      <c r="T432">
        <v>0</v>
      </c>
      <c r="U432">
        <v>0</v>
      </c>
      <c r="V432">
        <v>0</v>
      </c>
      <c r="W432">
        <v>0</v>
      </c>
    </row>
    <row r="433" spans="1:23" x14ac:dyDescent="0.35">
      <c r="A433">
        <v>37895175000114</v>
      </c>
      <c r="B433" t="s">
        <v>763</v>
      </c>
      <c r="C433">
        <v>89</v>
      </c>
      <c r="D433" s="123">
        <v>44120</v>
      </c>
      <c r="E433" t="s">
        <v>2074</v>
      </c>
      <c r="F433" t="s">
        <v>2037</v>
      </c>
      <c r="G433">
        <v>359</v>
      </c>
      <c r="L433">
        <v>0</v>
      </c>
      <c r="M433">
        <v>0</v>
      </c>
      <c r="N433">
        <v>0</v>
      </c>
      <c r="O433">
        <v>0</v>
      </c>
      <c r="P433">
        <v>1</v>
      </c>
      <c r="Q433">
        <v>0</v>
      </c>
      <c r="R433">
        <v>0</v>
      </c>
      <c r="S433">
        <v>0</v>
      </c>
      <c r="T433">
        <v>0</v>
      </c>
      <c r="U433">
        <v>0</v>
      </c>
      <c r="V433">
        <v>0</v>
      </c>
      <c r="W433">
        <v>0</v>
      </c>
    </row>
    <row r="434" spans="1:23" x14ac:dyDescent="0.35">
      <c r="A434">
        <v>32246789000151</v>
      </c>
      <c r="B434" t="s">
        <v>764</v>
      </c>
      <c r="C434">
        <v>89</v>
      </c>
      <c r="D434" s="123">
        <v>43462</v>
      </c>
      <c r="E434" t="s">
        <v>2075</v>
      </c>
      <c r="F434" t="s">
        <v>2037</v>
      </c>
      <c r="G434">
        <v>359</v>
      </c>
      <c r="L434">
        <v>0</v>
      </c>
      <c r="M434">
        <v>0</v>
      </c>
      <c r="N434">
        <v>1</v>
      </c>
      <c r="O434">
        <v>0</v>
      </c>
      <c r="P434">
        <v>0</v>
      </c>
      <c r="Q434">
        <v>0</v>
      </c>
      <c r="R434">
        <v>0</v>
      </c>
      <c r="S434">
        <v>0</v>
      </c>
      <c r="T434">
        <v>0</v>
      </c>
      <c r="U434">
        <v>0</v>
      </c>
      <c r="V434">
        <v>0</v>
      </c>
      <c r="W434">
        <v>0</v>
      </c>
    </row>
    <row r="435" spans="1:23" x14ac:dyDescent="0.35">
      <c r="A435">
        <v>35956046000163</v>
      </c>
      <c r="B435" t="s">
        <v>765</v>
      </c>
      <c r="C435">
        <v>89</v>
      </c>
      <c r="D435" s="123">
        <v>43945</v>
      </c>
      <c r="E435" t="s">
        <v>2076</v>
      </c>
      <c r="F435" t="s">
        <v>2037</v>
      </c>
      <c r="G435">
        <v>359</v>
      </c>
      <c r="L435">
        <v>0</v>
      </c>
      <c r="M435">
        <v>0</v>
      </c>
      <c r="N435">
        <v>0</v>
      </c>
      <c r="O435">
        <v>1</v>
      </c>
      <c r="P435">
        <v>0</v>
      </c>
      <c r="Q435">
        <v>0</v>
      </c>
      <c r="R435">
        <v>0</v>
      </c>
      <c r="S435">
        <v>0</v>
      </c>
      <c r="T435">
        <v>0</v>
      </c>
      <c r="U435">
        <v>0</v>
      </c>
      <c r="V435">
        <v>0</v>
      </c>
      <c r="W435">
        <v>0</v>
      </c>
    </row>
    <row r="436" spans="1:23" x14ac:dyDescent="0.35">
      <c r="A436">
        <v>32319351000156</v>
      </c>
      <c r="B436" t="s">
        <v>766</v>
      </c>
      <c r="C436">
        <v>89</v>
      </c>
      <c r="D436" s="123">
        <v>43661</v>
      </c>
      <c r="E436" t="s">
        <v>3201</v>
      </c>
      <c r="F436" t="s">
        <v>2037</v>
      </c>
      <c r="G436">
        <v>359</v>
      </c>
      <c r="L436">
        <v>0</v>
      </c>
      <c r="M436">
        <v>0</v>
      </c>
      <c r="N436">
        <v>0</v>
      </c>
      <c r="O436">
        <v>0</v>
      </c>
      <c r="P436">
        <v>1</v>
      </c>
      <c r="Q436">
        <v>0</v>
      </c>
      <c r="R436">
        <v>0</v>
      </c>
      <c r="S436">
        <v>0</v>
      </c>
      <c r="T436">
        <v>0</v>
      </c>
      <c r="U436">
        <v>0</v>
      </c>
      <c r="V436">
        <v>0</v>
      </c>
      <c r="W436">
        <v>0</v>
      </c>
    </row>
    <row r="437" spans="1:23" x14ac:dyDescent="0.35">
      <c r="A437">
        <v>35651338000198</v>
      </c>
      <c r="B437" t="s">
        <v>767</v>
      </c>
      <c r="C437">
        <v>89</v>
      </c>
      <c r="D437" s="123">
        <v>43812</v>
      </c>
      <c r="E437" t="s">
        <v>2077</v>
      </c>
      <c r="F437" t="s">
        <v>2037</v>
      </c>
      <c r="G437">
        <v>359</v>
      </c>
      <c r="L437">
        <v>0</v>
      </c>
      <c r="M437">
        <v>0</v>
      </c>
      <c r="N437">
        <v>0</v>
      </c>
      <c r="O437">
        <v>0</v>
      </c>
      <c r="P437">
        <v>1</v>
      </c>
      <c r="Q437">
        <v>0</v>
      </c>
      <c r="R437">
        <v>0</v>
      </c>
      <c r="S437">
        <v>0</v>
      </c>
      <c r="T437">
        <v>0</v>
      </c>
      <c r="U437">
        <v>0</v>
      </c>
      <c r="V437">
        <v>0</v>
      </c>
      <c r="W437">
        <v>0</v>
      </c>
    </row>
    <row r="438" spans="1:23" x14ac:dyDescent="0.35">
      <c r="A438">
        <v>35625840000124</v>
      </c>
      <c r="B438" t="s">
        <v>768</v>
      </c>
      <c r="C438">
        <v>89</v>
      </c>
      <c r="D438" s="123">
        <v>43812</v>
      </c>
      <c r="E438" t="s">
        <v>2078</v>
      </c>
      <c r="F438" t="s">
        <v>2037</v>
      </c>
      <c r="G438">
        <v>359</v>
      </c>
      <c r="L438">
        <v>0</v>
      </c>
      <c r="M438">
        <v>0</v>
      </c>
      <c r="N438">
        <v>0</v>
      </c>
      <c r="O438">
        <v>0</v>
      </c>
      <c r="P438">
        <v>1</v>
      </c>
      <c r="Q438">
        <v>0</v>
      </c>
      <c r="R438">
        <v>0</v>
      </c>
      <c r="S438">
        <v>0</v>
      </c>
      <c r="T438">
        <v>0</v>
      </c>
      <c r="U438">
        <v>0</v>
      </c>
      <c r="V438">
        <v>0</v>
      </c>
      <c r="W438">
        <v>0</v>
      </c>
    </row>
    <row r="439" spans="1:23" x14ac:dyDescent="0.35">
      <c r="A439">
        <v>26277595000110</v>
      </c>
      <c r="B439" t="s">
        <v>670</v>
      </c>
      <c r="C439">
        <v>80</v>
      </c>
      <c r="D439" s="123">
        <v>42957</v>
      </c>
      <c r="E439" t="s">
        <v>2079</v>
      </c>
      <c r="F439" t="s">
        <v>2080</v>
      </c>
      <c r="G439">
        <v>314</v>
      </c>
      <c r="H439">
        <v>315</v>
      </c>
      <c r="L439">
        <v>0</v>
      </c>
      <c r="M439">
        <v>0</v>
      </c>
      <c r="N439">
        <v>0</v>
      </c>
      <c r="O439">
        <v>1</v>
      </c>
      <c r="P439">
        <v>0</v>
      </c>
      <c r="Q439">
        <v>0</v>
      </c>
      <c r="R439">
        <v>0</v>
      </c>
      <c r="S439">
        <v>0</v>
      </c>
      <c r="T439">
        <v>0</v>
      </c>
      <c r="U439">
        <v>0</v>
      </c>
      <c r="V439">
        <v>0</v>
      </c>
      <c r="W439">
        <v>0</v>
      </c>
    </row>
    <row r="440" spans="1:23" x14ac:dyDescent="0.35">
      <c r="A440">
        <v>26269603000187</v>
      </c>
      <c r="B440" t="s">
        <v>670</v>
      </c>
      <c r="C440">
        <v>80</v>
      </c>
      <c r="D440" s="123">
        <v>42888</v>
      </c>
      <c r="E440" t="s">
        <v>2079</v>
      </c>
      <c r="F440" t="s">
        <v>2080</v>
      </c>
      <c r="G440">
        <v>314</v>
      </c>
      <c r="H440">
        <v>315</v>
      </c>
      <c r="L440">
        <v>0</v>
      </c>
      <c r="M440">
        <v>0</v>
      </c>
      <c r="N440">
        <v>0</v>
      </c>
      <c r="O440">
        <v>1</v>
      </c>
      <c r="P440">
        <v>0</v>
      </c>
      <c r="Q440">
        <v>0</v>
      </c>
      <c r="R440">
        <v>0</v>
      </c>
      <c r="S440">
        <v>0</v>
      </c>
      <c r="T440">
        <v>0</v>
      </c>
      <c r="U440">
        <v>0</v>
      </c>
      <c r="V440">
        <v>0</v>
      </c>
      <c r="W440">
        <v>0</v>
      </c>
    </row>
    <row r="441" spans="1:23" x14ac:dyDescent="0.35">
      <c r="A441">
        <v>30830162000118</v>
      </c>
      <c r="B441" t="s">
        <v>671</v>
      </c>
      <c r="C441">
        <v>80</v>
      </c>
      <c r="D441" s="123">
        <v>43621</v>
      </c>
      <c r="E441" t="s">
        <v>2081</v>
      </c>
      <c r="F441" t="s">
        <v>2080</v>
      </c>
      <c r="G441">
        <v>314</v>
      </c>
      <c r="H441">
        <v>315</v>
      </c>
      <c r="L441">
        <v>0</v>
      </c>
      <c r="M441">
        <v>0</v>
      </c>
      <c r="N441">
        <v>0</v>
      </c>
      <c r="O441">
        <v>1</v>
      </c>
      <c r="P441">
        <v>0</v>
      </c>
      <c r="Q441">
        <v>0</v>
      </c>
      <c r="R441">
        <v>0</v>
      </c>
      <c r="S441">
        <v>0</v>
      </c>
      <c r="T441">
        <v>0</v>
      </c>
      <c r="U441">
        <v>0</v>
      </c>
      <c r="V441">
        <v>0</v>
      </c>
      <c r="W441">
        <v>0</v>
      </c>
    </row>
    <row r="442" spans="1:23" x14ac:dyDescent="0.35">
      <c r="A442">
        <v>26262363000199</v>
      </c>
      <c r="B442" t="s">
        <v>672</v>
      </c>
      <c r="C442">
        <v>80</v>
      </c>
      <c r="D442" s="123">
        <v>42891</v>
      </c>
      <c r="E442" t="s">
        <v>2082</v>
      </c>
      <c r="F442" t="s">
        <v>2080</v>
      </c>
      <c r="G442">
        <v>314</v>
      </c>
      <c r="H442">
        <v>315</v>
      </c>
      <c r="L442">
        <v>0</v>
      </c>
      <c r="M442">
        <v>0</v>
      </c>
      <c r="N442">
        <v>0</v>
      </c>
      <c r="O442">
        <v>1</v>
      </c>
      <c r="P442">
        <v>0</v>
      </c>
      <c r="Q442">
        <v>0</v>
      </c>
      <c r="R442">
        <v>0</v>
      </c>
      <c r="S442">
        <v>0</v>
      </c>
      <c r="T442">
        <v>0</v>
      </c>
      <c r="U442">
        <v>0</v>
      </c>
      <c r="V442">
        <v>0</v>
      </c>
      <c r="W442">
        <v>0</v>
      </c>
    </row>
    <row r="443" spans="1:23" x14ac:dyDescent="0.35">
      <c r="A443">
        <v>26261488000102</v>
      </c>
      <c r="B443" t="s">
        <v>673</v>
      </c>
      <c r="C443">
        <v>80</v>
      </c>
      <c r="D443" s="123">
        <v>42891</v>
      </c>
      <c r="E443" t="s">
        <v>2083</v>
      </c>
      <c r="F443" t="s">
        <v>2084</v>
      </c>
      <c r="G443">
        <v>311</v>
      </c>
      <c r="H443">
        <v>312</v>
      </c>
      <c r="I443">
        <v>313</v>
      </c>
      <c r="L443">
        <v>1</v>
      </c>
      <c r="M443">
        <v>1</v>
      </c>
      <c r="N443">
        <v>1</v>
      </c>
      <c r="O443">
        <v>1</v>
      </c>
      <c r="P443">
        <v>1</v>
      </c>
      <c r="Q443">
        <v>1</v>
      </c>
      <c r="R443">
        <v>0</v>
      </c>
      <c r="S443">
        <v>0</v>
      </c>
      <c r="T443">
        <v>0</v>
      </c>
      <c r="U443">
        <v>0</v>
      </c>
      <c r="V443">
        <v>0</v>
      </c>
      <c r="W443">
        <v>0</v>
      </c>
    </row>
    <row r="444" spans="1:23" x14ac:dyDescent="0.35">
      <c r="A444">
        <v>29733120000180</v>
      </c>
      <c r="B444" t="s">
        <v>2085</v>
      </c>
      <c r="C444">
        <v>80</v>
      </c>
      <c r="D444" s="123">
        <v>43369</v>
      </c>
      <c r="E444" t="s">
        <v>2086</v>
      </c>
      <c r="F444" t="s">
        <v>2084</v>
      </c>
      <c r="G444">
        <v>311</v>
      </c>
      <c r="H444">
        <v>312</v>
      </c>
      <c r="I444">
        <v>313</v>
      </c>
      <c r="L444">
        <v>1</v>
      </c>
      <c r="M444">
        <v>1</v>
      </c>
      <c r="N444">
        <v>1</v>
      </c>
      <c r="O444">
        <v>1</v>
      </c>
      <c r="P444">
        <v>1</v>
      </c>
      <c r="Q444">
        <v>1</v>
      </c>
      <c r="R444">
        <v>0</v>
      </c>
      <c r="S444">
        <v>0</v>
      </c>
      <c r="T444">
        <v>0</v>
      </c>
      <c r="U444">
        <v>0</v>
      </c>
      <c r="V444">
        <v>0</v>
      </c>
      <c r="W444">
        <v>0</v>
      </c>
    </row>
    <row r="445" spans="1:23" x14ac:dyDescent="0.35">
      <c r="A445">
        <v>10326625000100</v>
      </c>
      <c r="B445" t="s">
        <v>677</v>
      </c>
      <c r="C445">
        <v>82</v>
      </c>
      <c r="D445" s="123">
        <v>39829</v>
      </c>
      <c r="E445" t="s">
        <v>2087</v>
      </c>
      <c r="F445" t="s">
        <v>2088</v>
      </c>
      <c r="G445">
        <v>318</v>
      </c>
      <c r="H445">
        <v>319</v>
      </c>
      <c r="I445">
        <v>320</v>
      </c>
      <c r="J445">
        <v>321</v>
      </c>
      <c r="L445">
        <v>1</v>
      </c>
      <c r="M445">
        <v>0</v>
      </c>
      <c r="N445">
        <v>0</v>
      </c>
      <c r="O445">
        <v>0</v>
      </c>
      <c r="P445">
        <v>0</v>
      </c>
      <c r="Q445">
        <v>0</v>
      </c>
      <c r="R445">
        <v>1</v>
      </c>
      <c r="S445">
        <v>1</v>
      </c>
      <c r="T445">
        <v>1</v>
      </c>
      <c r="U445">
        <v>0</v>
      </c>
      <c r="V445">
        <v>0</v>
      </c>
      <c r="W445">
        <v>0</v>
      </c>
    </row>
    <row r="446" spans="1:23" x14ac:dyDescent="0.35">
      <c r="A446">
        <v>25213355000190</v>
      </c>
      <c r="B446" t="s">
        <v>679</v>
      </c>
      <c r="C446">
        <v>82</v>
      </c>
      <c r="D446" s="123">
        <v>42646</v>
      </c>
      <c r="E446" t="s">
        <v>2089</v>
      </c>
      <c r="F446" t="s">
        <v>2088</v>
      </c>
      <c r="G446">
        <v>318</v>
      </c>
      <c r="H446">
        <v>319</v>
      </c>
      <c r="I446">
        <v>320</v>
      </c>
      <c r="J446">
        <v>321</v>
      </c>
      <c r="L446">
        <v>1</v>
      </c>
      <c r="M446">
        <v>0</v>
      </c>
      <c r="N446">
        <v>0</v>
      </c>
      <c r="O446">
        <v>0</v>
      </c>
      <c r="P446">
        <v>0</v>
      </c>
      <c r="Q446">
        <v>0</v>
      </c>
      <c r="R446">
        <v>1</v>
      </c>
      <c r="S446">
        <v>1</v>
      </c>
      <c r="T446">
        <v>1</v>
      </c>
      <c r="U446">
        <v>0</v>
      </c>
      <c r="V446">
        <v>0</v>
      </c>
      <c r="W446">
        <v>0</v>
      </c>
    </row>
    <row r="447" spans="1:23" x14ac:dyDescent="0.35">
      <c r="A447">
        <v>36326980000164</v>
      </c>
      <c r="B447" t="s">
        <v>769</v>
      </c>
      <c r="C447">
        <v>100</v>
      </c>
      <c r="D447" s="123">
        <v>43936</v>
      </c>
      <c r="E447" t="s">
        <v>2090</v>
      </c>
      <c r="F447" t="s">
        <v>2091</v>
      </c>
      <c r="G447">
        <v>398</v>
      </c>
      <c r="L447">
        <v>0</v>
      </c>
      <c r="M447">
        <v>0</v>
      </c>
      <c r="N447">
        <v>0</v>
      </c>
      <c r="O447">
        <v>1</v>
      </c>
      <c r="P447">
        <v>1</v>
      </c>
      <c r="Q447">
        <v>0</v>
      </c>
      <c r="R447">
        <v>0</v>
      </c>
      <c r="S447">
        <v>0</v>
      </c>
      <c r="T447">
        <v>0</v>
      </c>
      <c r="U447">
        <v>0</v>
      </c>
      <c r="V447">
        <v>0</v>
      </c>
      <c r="W447">
        <v>0</v>
      </c>
    </row>
    <row r="448" spans="1:23" x14ac:dyDescent="0.35">
      <c r="A448">
        <v>23339936000147</v>
      </c>
      <c r="B448" t="s">
        <v>2092</v>
      </c>
      <c r="C448">
        <v>95</v>
      </c>
      <c r="D448" s="123">
        <v>42289</v>
      </c>
      <c r="E448" t="s">
        <v>2093</v>
      </c>
      <c r="F448" t="s">
        <v>2094</v>
      </c>
      <c r="G448">
        <v>383</v>
      </c>
      <c r="L448">
        <v>1</v>
      </c>
      <c r="M448">
        <v>0</v>
      </c>
      <c r="N448">
        <v>1</v>
      </c>
      <c r="O448">
        <v>1</v>
      </c>
      <c r="P448">
        <v>1</v>
      </c>
      <c r="Q448">
        <v>0</v>
      </c>
      <c r="R448">
        <v>0</v>
      </c>
      <c r="S448">
        <v>0</v>
      </c>
      <c r="T448">
        <v>0</v>
      </c>
      <c r="U448">
        <v>0</v>
      </c>
      <c r="V448">
        <v>0</v>
      </c>
      <c r="W448">
        <v>0</v>
      </c>
    </row>
    <row r="449" spans="1:23" x14ac:dyDescent="0.35">
      <c r="A449">
        <v>30830240000184</v>
      </c>
      <c r="B449" t="s">
        <v>2095</v>
      </c>
      <c r="C449">
        <v>95</v>
      </c>
      <c r="D449" s="123">
        <v>43461</v>
      </c>
      <c r="E449" t="s">
        <v>2096</v>
      </c>
      <c r="F449" t="s">
        <v>2097</v>
      </c>
      <c r="G449">
        <v>381</v>
      </c>
      <c r="L449">
        <v>0</v>
      </c>
      <c r="M449">
        <v>0</v>
      </c>
      <c r="N449">
        <v>0</v>
      </c>
      <c r="O449">
        <v>1</v>
      </c>
      <c r="P449">
        <v>0</v>
      </c>
      <c r="Q449">
        <v>0</v>
      </c>
      <c r="R449">
        <v>0</v>
      </c>
      <c r="S449">
        <v>0</v>
      </c>
      <c r="T449">
        <v>0</v>
      </c>
      <c r="U449">
        <v>0</v>
      </c>
      <c r="V449">
        <v>0</v>
      </c>
      <c r="W449">
        <v>0</v>
      </c>
    </row>
    <row r="450" spans="1:23" x14ac:dyDescent="0.35">
      <c r="A450">
        <v>23243536000133</v>
      </c>
      <c r="B450" t="s">
        <v>680</v>
      </c>
      <c r="C450">
        <v>95</v>
      </c>
      <c r="D450" s="123">
        <v>42787</v>
      </c>
      <c r="E450" t="s">
        <v>2098</v>
      </c>
      <c r="F450" t="s">
        <v>2097</v>
      </c>
      <c r="G450">
        <v>381</v>
      </c>
      <c r="L450">
        <v>0</v>
      </c>
      <c r="M450">
        <v>0</v>
      </c>
      <c r="N450">
        <v>0</v>
      </c>
      <c r="O450">
        <v>1</v>
      </c>
      <c r="P450">
        <v>0</v>
      </c>
      <c r="Q450">
        <v>0</v>
      </c>
      <c r="R450">
        <v>0</v>
      </c>
      <c r="S450">
        <v>0</v>
      </c>
      <c r="T450">
        <v>0</v>
      </c>
      <c r="U450">
        <v>0</v>
      </c>
      <c r="V450">
        <v>0</v>
      </c>
      <c r="W450">
        <v>0</v>
      </c>
    </row>
    <row r="451" spans="1:23" x14ac:dyDescent="0.35">
      <c r="A451">
        <v>24048538000134</v>
      </c>
      <c r="B451" t="s">
        <v>682</v>
      </c>
      <c r="C451">
        <v>95</v>
      </c>
      <c r="D451" s="123">
        <v>42842</v>
      </c>
      <c r="E451" t="s">
        <v>2099</v>
      </c>
      <c r="F451" t="s">
        <v>2094</v>
      </c>
      <c r="G451">
        <v>383</v>
      </c>
      <c r="L451">
        <v>1</v>
      </c>
      <c r="M451">
        <v>1</v>
      </c>
      <c r="N451">
        <v>1</v>
      </c>
      <c r="O451">
        <v>1</v>
      </c>
      <c r="P451">
        <v>1</v>
      </c>
      <c r="Q451">
        <v>0</v>
      </c>
      <c r="R451">
        <v>0</v>
      </c>
      <c r="S451">
        <v>0</v>
      </c>
      <c r="T451">
        <v>0</v>
      </c>
      <c r="U451">
        <v>0</v>
      </c>
      <c r="V451">
        <v>0</v>
      </c>
      <c r="W451">
        <v>0</v>
      </c>
    </row>
    <row r="452" spans="1:23" x14ac:dyDescent="0.35">
      <c r="A452">
        <v>30994931000113</v>
      </c>
      <c r="B452" t="s">
        <v>2100</v>
      </c>
      <c r="C452">
        <v>95</v>
      </c>
      <c r="D452" s="123">
        <v>43522</v>
      </c>
      <c r="E452" t="s">
        <v>2101</v>
      </c>
      <c r="F452" t="s">
        <v>2094</v>
      </c>
      <c r="G452">
        <v>383</v>
      </c>
      <c r="L452">
        <v>1</v>
      </c>
      <c r="M452">
        <v>0</v>
      </c>
      <c r="N452">
        <v>1</v>
      </c>
      <c r="O452">
        <v>1</v>
      </c>
      <c r="P452">
        <v>0</v>
      </c>
      <c r="Q452">
        <v>0</v>
      </c>
      <c r="R452">
        <v>0</v>
      </c>
      <c r="S452">
        <v>0</v>
      </c>
      <c r="T452">
        <v>0</v>
      </c>
      <c r="U452">
        <v>0</v>
      </c>
      <c r="V452">
        <v>0</v>
      </c>
      <c r="W452">
        <v>0</v>
      </c>
    </row>
    <row r="453" spans="1:23" x14ac:dyDescent="0.35">
      <c r="A453">
        <v>31403590000127</v>
      </c>
      <c r="B453" t="s">
        <v>683</v>
      </c>
      <c r="C453">
        <v>95</v>
      </c>
      <c r="D453" s="123">
        <v>43368</v>
      </c>
      <c r="E453" t="s">
        <v>2102</v>
      </c>
      <c r="F453" t="s">
        <v>2103</v>
      </c>
      <c r="G453">
        <v>382</v>
      </c>
      <c r="L453">
        <v>1</v>
      </c>
      <c r="M453">
        <v>1</v>
      </c>
      <c r="N453">
        <v>1</v>
      </c>
      <c r="O453">
        <v>1</v>
      </c>
      <c r="P453">
        <v>1</v>
      </c>
      <c r="Q453">
        <v>0</v>
      </c>
      <c r="R453">
        <v>0</v>
      </c>
      <c r="S453">
        <v>0</v>
      </c>
      <c r="T453">
        <v>0</v>
      </c>
      <c r="U453">
        <v>0</v>
      </c>
      <c r="V453">
        <v>0</v>
      </c>
      <c r="W453">
        <v>0</v>
      </c>
    </row>
    <row r="454" spans="1:23" x14ac:dyDescent="0.35">
      <c r="A454">
        <v>24572582000149</v>
      </c>
      <c r="B454" t="s">
        <v>684</v>
      </c>
      <c r="C454">
        <v>71</v>
      </c>
      <c r="D454" s="123">
        <v>42590</v>
      </c>
      <c r="E454" t="s">
        <v>2104</v>
      </c>
      <c r="F454" t="s">
        <v>2105</v>
      </c>
      <c r="G454">
        <v>272</v>
      </c>
      <c r="H454">
        <v>273</v>
      </c>
      <c r="I454">
        <v>274</v>
      </c>
      <c r="J454">
        <v>275</v>
      </c>
      <c r="K454">
        <v>276</v>
      </c>
      <c r="L454">
        <v>1</v>
      </c>
      <c r="M454">
        <v>0</v>
      </c>
      <c r="N454">
        <v>1</v>
      </c>
      <c r="O454">
        <v>1</v>
      </c>
      <c r="P454">
        <v>0</v>
      </c>
      <c r="Q454">
        <v>0</v>
      </c>
      <c r="R454">
        <v>0</v>
      </c>
      <c r="S454">
        <v>0</v>
      </c>
      <c r="T454">
        <v>0</v>
      </c>
      <c r="U454">
        <v>0</v>
      </c>
      <c r="V454">
        <v>0</v>
      </c>
      <c r="W454">
        <v>0</v>
      </c>
    </row>
    <row r="455" spans="1:23" x14ac:dyDescent="0.35">
      <c r="A455">
        <v>22150467000150</v>
      </c>
      <c r="B455" t="s">
        <v>686</v>
      </c>
      <c r="C455">
        <v>71</v>
      </c>
      <c r="D455" s="123">
        <v>42172</v>
      </c>
      <c r="E455" t="s">
        <v>2106</v>
      </c>
      <c r="F455" t="s">
        <v>2107</v>
      </c>
      <c r="G455">
        <v>269</v>
      </c>
      <c r="H455">
        <v>270</v>
      </c>
      <c r="I455">
        <v>271</v>
      </c>
      <c r="L455">
        <v>0</v>
      </c>
      <c r="M455">
        <v>0</v>
      </c>
      <c r="N455">
        <v>0</v>
      </c>
      <c r="O455">
        <v>0</v>
      </c>
      <c r="P455">
        <v>0</v>
      </c>
      <c r="Q455">
        <v>0</v>
      </c>
      <c r="R455">
        <v>1</v>
      </c>
      <c r="S455">
        <v>0</v>
      </c>
      <c r="T455">
        <v>0</v>
      </c>
      <c r="U455">
        <v>0</v>
      </c>
      <c r="V455">
        <v>0</v>
      </c>
      <c r="W455">
        <v>0</v>
      </c>
    </row>
    <row r="456" spans="1:23" x14ac:dyDescent="0.35">
      <c r="A456">
        <v>32319702000129</v>
      </c>
      <c r="B456" t="s">
        <v>813</v>
      </c>
      <c r="C456">
        <v>71</v>
      </c>
      <c r="D456" s="123">
        <v>43707</v>
      </c>
      <c r="E456" t="s">
        <v>2108</v>
      </c>
      <c r="F456" t="s">
        <v>2105</v>
      </c>
      <c r="G456">
        <v>272</v>
      </c>
      <c r="H456">
        <v>273</v>
      </c>
      <c r="I456">
        <v>274</v>
      </c>
      <c r="J456">
        <v>275</v>
      </c>
      <c r="K456">
        <v>276</v>
      </c>
      <c r="L456">
        <v>1</v>
      </c>
      <c r="M456">
        <v>0</v>
      </c>
      <c r="N456">
        <v>1</v>
      </c>
      <c r="O456">
        <v>1</v>
      </c>
      <c r="P456">
        <v>0</v>
      </c>
      <c r="Q456">
        <v>0</v>
      </c>
      <c r="R456">
        <v>0</v>
      </c>
      <c r="S456">
        <v>0</v>
      </c>
      <c r="T456">
        <v>0</v>
      </c>
      <c r="U456">
        <v>0</v>
      </c>
      <c r="V456">
        <v>0</v>
      </c>
      <c r="W456">
        <v>0</v>
      </c>
    </row>
    <row r="457" spans="1:23" x14ac:dyDescent="0.35">
      <c r="A457">
        <v>23964741000198</v>
      </c>
      <c r="B457" t="s">
        <v>814</v>
      </c>
      <c r="C457">
        <v>71</v>
      </c>
      <c r="D457" s="123">
        <v>42471</v>
      </c>
      <c r="E457" t="s">
        <v>2109</v>
      </c>
      <c r="F457" t="s">
        <v>2105</v>
      </c>
      <c r="G457">
        <v>272</v>
      </c>
      <c r="H457">
        <v>273</v>
      </c>
      <c r="I457">
        <v>274</v>
      </c>
      <c r="J457">
        <v>275</v>
      </c>
      <c r="K457">
        <v>276</v>
      </c>
      <c r="L457">
        <v>1</v>
      </c>
      <c r="M457">
        <v>0</v>
      </c>
      <c r="N457">
        <v>1</v>
      </c>
      <c r="O457">
        <v>1</v>
      </c>
      <c r="P457">
        <v>0</v>
      </c>
      <c r="Q457">
        <v>0</v>
      </c>
      <c r="R457">
        <v>0</v>
      </c>
      <c r="S457">
        <v>0</v>
      </c>
      <c r="T457">
        <v>0</v>
      </c>
      <c r="U457">
        <v>0</v>
      </c>
      <c r="V457">
        <v>0</v>
      </c>
      <c r="W457">
        <v>0</v>
      </c>
    </row>
    <row r="458" spans="1:23" x14ac:dyDescent="0.35">
      <c r="A458">
        <v>38057650000146</v>
      </c>
      <c r="B458" t="s">
        <v>770</v>
      </c>
      <c r="C458">
        <v>71</v>
      </c>
      <c r="D458" s="123">
        <v>44187</v>
      </c>
      <c r="E458" t="s">
        <v>2110</v>
      </c>
      <c r="F458" t="s">
        <v>2111</v>
      </c>
      <c r="G458">
        <v>438</v>
      </c>
      <c r="H458">
        <v>439</v>
      </c>
      <c r="L458">
        <v>0</v>
      </c>
      <c r="M458">
        <v>0</v>
      </c>
      <c r="N458">
        <v>0</v>
      </c>
      <c r="O458">
        <v>1</v>
      </c>
      <c r="P458">
        <v>0</v>
      </c>
      <c r="Q458">
        <v>0</v>
      </c>
      <c r="R458">
        <v>0</v>
      </c>
      <c r="S458">
        <v>0</v>
      </c>
      <c r="T458">
        <v>0</v>
      </c>
      <c r="U458">
        <v>0</v>
      </c>
      <c r="V458">
        <v>0</v>
      </c>
      <c r="W458">
        <v>0</v>
      </c>
    </row>
    <row r="459" spans="1:23" x14ac:dyDescent="0.35">
      <c r="A459">
        <v>28470587000111</v>
      </c>
      <c r="B459" t="s">
        <v>808</v>
      </c>
      <c r="C459">
        <v>71</v>
      </c>
      <c r="D459" s="123">
        <v>40371</v>
      </c>
      <c r="E459" t="s">
        <v>2112</v>
      </c>
      <c r="F459" t="s">
        <v>2113</v>
      </c>
      <c r="G459">
        <v>277</v>
      </c>
      <c r="H459">
        <v>278</v>
      </c>
      <c r="I459">
        <v>279</v>
      </c>
      <c r="J459">
        <v>280</v>
      </c>
      <c r="L459">
        <v>0</v>
      </c>
      <c r="M459">
        <v>0</v>
      </c>
      <c r="N459">
        <v>0</v>
      </c>
      <c r="O459">
        <v>1</v>
      </c>
      <c r="P459">
        <v>0</v>
      </c>
      <c r="Q459">
        <v>0</v>
      </c>
      <c r="R459">
        <v>0</v>
      </c>
      <c r="S459">
        <v>0</v>
      </c>
      <c r="T459">
        <v>0</v>
      </c>
      <c r="U459">
        <v>0</v>
      </c>
      <c r="V459">
        <v>0</v>
      </c>
      <c r="W459">
        <v>0</v>
      </c>
    </row>
    <row r="460" spans="1:23" x14ac:dyDescent="0.35">
      <c r="A460">
        <v>12440825000106</v>
      </c>
      <c r="B460" t="s">
        <v>687</v>
      </c>
      <c r="C460">
        <v>71</v>
      </c>
      <c r="D460" s="123">
        <v>40633</v>
      </c>
      <c r="E460" t="s">
        <v>2114</v>
      </c>
      <c r="F460" t="s">
        <v>2115</v>
      </c>
      <c r="G460">
        <v>266</v>
      </c>
      <c r="H460">
        <v>267</v>
      </c>
      <c r="I460">
        <v>268</v>
      </c>
      <c r="L460">
        <v>1</v>
      </c>
      <c r="M460">
        <v>0</v>
      </c>
      <c r="N460">
        <v>0</v>
      </c>
      <c r="O460">
        <v>0</v>
      </c>
      <c r="P460">
        <v>0</v>
      </c>
      <c r="Q460">
        <v>0</v>
      </c>
      <c r="R460">
        <v>0</v>
      </c>
      <c r="S460">
        <v>0</v>
      </c>
      <c r="T460">
        <v>0</v>
      </c>
      <c r="U460">
        <v>0</v>
      </c>
      <c r="V460">
        <v>0</v>
      </c>
      <c r="W460">
        <v>0</v>
      </c>
    </row>
    <row r="461" spans="1:23" x14ac:dyDescent="0.35">
      <c r="A461">
        <v>12287682000144</v>
      </c>
      <c r="B461" t="s">
        <v>688</v>
      </c>
      <c r="C461">
        <v>71</v>
      </c>
      <c r="D461" s="123">
        <v>40633</v>
      </c>
      <c r="E461" t="s">
        <v>2116</v>
      </c>
      <c r="F461" t="s">
        <v>2113</v>
      </c>
      <c r="G461">
        <v>277</v>
      </c>
      <c r="H461">
        <v>278</v>
      </c>
      <c r="I461">
        <v>279</v>
      </c>
      <c r="J461">
        <v>280</v>
      </c>
      <c r="L461">
        <v>0</v>
      </c>
      <c r="M461">
        <v>0</v>
      </c>
      <c r="N461">
        <v>0</v>
      </c>
      <c r="O461">
        <v>1</v>
      </c>
      <c r="P461">
        <v>0</v>
      </c>
      <c r="Q461">
        <v>0</v>
      </c>
      <c r="R461">
        <v>0</v>
      </c>
      <c r="S461">
        <v>0</v>
      </c>
      <c r="T461">
        <v>0</v>
      </c>
      <c r="U461">
        <v>0</v>
      </c>
      <c r="V461">
        <v>0</v>
      </c>
      <c r="W461">
        <v>0</v>
      </c>
    </row>
    <row r="462" spans="1:23" x14ac:dyDescent="0.35">
      <c r="A462">
        <v>13396703000122</v>
      </c>
      <c r="B462" t="s">
        <v>2117</v>
      </c>
      <c r="C462">
        <v>71</v>
      </c>
      <c r="D462" s="123">
        <v>41142</v>
      </c>
      <c r="E462" t="s">
        <v>2118</v>
      </c>
      <c r="F462" t="s">
        <v>2115</v>
      </c>
      <c r="G462">
        <v>266</v>
      </c>
      <c r="H462">
        <v>267</v>
      </c>
      <c r="I462">
        <v>268</v>
      </c>
      <c r="L462">
        <v>1</v>
      </c>
      <c r="M462">
        <v>0</v>
      </c>
      <c r="N462">
        <v>0</v>
      </c>
      <c r="O462">
        <v>0</v>
      </c>
      <c r="P462">
        <v>0</v>
      </c>
      <c r="Q462">
        <v>0</v>
      </c>
      <c r="R462">
        <v>0</v>
      </c>
      <c r="S462">
        <v>0</v>
      </c>
      <c r="T462">
        <v>0</v>
      </c>
      <c r="U462">
        <v>0</v>
      </c>
      <c r="V462">
        <v>0</v>
      </c>
      <c r="W462">
        <v>0</v>
      </c>
    </row>
    <row r="463" spans="1:23" x14ac:dyDescent="0.35">
      <c r="A463">
        <v>33796273000143</v>
      </c>
      <c r="B463" t="s">
        <v>2119</v>
      </c>
      <c r="C463">
        <v>71</v>
      </c>
      <c r="D463" s="123">
        <v>43889</v>
      </c>
      <c r="E463" t="s">
        <v>2120</v>
      </c>
      <c r="F463" t="s">
        <v>2115</v>
      </c>
      <c r="G463">
        <v>266</v>
      </c>
      <c r="H463">
        <v>267</v>
      </c>
      <c r="I463">
        <v>268</v>
      </c>
      <c r="L463">
        <v>1</v>
      </c>
      <c r="M463">
        <v>0</v>
      </c>
      <c r="N463">
        <v>0</v>
      </c>
      <c r="O463">
        <v>0</v>
      </c>
      <c r="P463">
        <v>0</v>
      </c>
      <c r="Q463">
        <v>0</v>
      </c>
      <c r="R463">
        <v>0</v>
      </c>
      <c r="S463">
        <v>0</v>
      </c>
      <c r="T463">
        <v>0</v>
      </c>
      <c r="U463">
        <v>0</v>
      </c>
      <c r="V463">
        <v>0</v>
      </c>
      <c r="W463">
        <v>0</v>
      </c>
    </row>
    <row r="464" spans="1:23" x14ac:dyDescent="0.35">
      <c r="A464">
        <v>31846641000195</v>
      </c>
      <c r="B464" t="s">
        <v>845</v>
      </c>
      <c r="C464">
        <v>83</v>
      </c>
      <c r="D464" s="123">
        <v>43692</v>
      </c>
      <c r="E464" t="s">
        <v>2121</v>
      </c>
      <c r="F464" t="s">
        <v>2122</v>
      </c>
      <c r="G464">
        <v>327</v>
      </c>
      <c r="H464">
        <v>325</v>
      </c>
      <c r="L464">
        <v>0</v>
      </c>
      <c r="M464">
        <v>0</v>
      </c>
      <c r="N464">
        <v>1</v>
      </c>
      <c r="O464">
        <v>1</v>
      </c>
      <c r="P464">
        <v>1</v>
      </c>
      <c r="Q464">
        <v>1</v>
      </c>
      <c r="R464">
        <v>0</v>
      </c>
      <c r="S464">
        <v>0</v>
      </c>
      <c r="T464">
        <v>0</v>
      </c>
      <c r="U464">
        <v>0</v>
      </c>
      <c r="V464">
        <v>0</v>
      </c>
      <c r="W464">
        <v>0</v>
      </c>
    </row>
    <row r="465" spans="1:23" x14ac:dyDescent="0.35">
      <c r="A465">
        <v>28581039000169</v>
      </c>
      <c r="B465" t="s">
        <v>689</v>
      </c>
      <c r="C465">
        <v>83</v>
      </c>
      <c r="D465" s="123">
        <v>43188</v>
      </c>
      <c r="E465" t="s">
        <v>2123</v>
      </c>
      <c r="F465" t="s">
        <v>2122</v>
      </c>
      <c r="G465">
        <v>327</v>
      </c>
      <c r="H465">
        <v>325</v>
      </c>
      <c r="L465">
        <v>0</v>
      </c>
      <c r="M465">
        <v>0</v>
      </c>
      <c r="N465">
        <v>1</v>
      </c>
      <c r="O465">
        <v>1</v>
      </c>
      <c r="P465">
        <v>1</v>
      </c>
      <c r="Q465">
        <v>1</v>
      </c>
      <c r="R465">
        <v>0</v>
      </c>
      <c r="S465">
        <v>0</v>
      </c>
      <c r="T465">
        <v>0</v>
      </c>
      <c r="U465">
        <v>0</v>
      </c>
      <c r="V465">
        <v>0</v>
      </c>
      <c r="W465">
        <v>0</v>
      </c>
    </row>
    <row r="466" spans="1:23" x14ac:dyDescent="0.35">
      <c r="A466">
        <v>30593403000152</v>
      </c>
      <c r="B466" t="s">
        <v>691</v>
      </c>
      <c r="C466">
        <v>83</v>
      </c>
      <c r="D466" s="123">
        <v>43462</v>
      </c>
      <c r="E466" t="s">
        <v>1630</v>
      </c>
      <c r="F466" t="s">
        <v>2122</v>
      </c>
      <c r="G466">
        <v>327</v>
      </c>
      <c r="H466">
        <v>325</v>
      </c>
      <c r="L466">
        <v>0</v>
      </c>
      <c r="M466">
        <v>0</v>
      </c>
      <c r="N466">
        <v>0</v>
      </c>
      <c r="O466">
        <v>1</v>
      </c>
      <c r="P466">
        <v>0</v>
      </c>
      <c r="Q466">
        <v>0</v>
      </c>
      <c r="R466">
        <v>0</v>
      </c>
      <c r="S466">
        <v>0</v>
      </c>
      <c r="T466">
        <v>0</v>
      </c>
      <c r="U466">
        <v>0</v>
      </c>
      <c r="V466">
        <v>0</v>
      </c>
      <c r="W466">
        <v>0</v>
      </c>
    </row>
    <row r="467" spans="1:23" x14ac:dyDescent="0.35">
      <c r="A467">
        <v>28581109000189</v>
      </c>
      <c r="B467" t="s">
        <v>692</v>
      </c>
      <c r="C467">
        <v>83</v>
      </c>
      <c r="D467" s="123">
        <v>43188</v>
      </c>
      <c r="E467" t="s">
        <v>2124</v>
      </c>
      <c r="F467" t="s">
        <v>2125</v>
      </c>
      <c r="G467">
        <v>322</v>
      </c>
      <c r="H467">
        <v>323</v>
      </c>
      <c r="I467">
        <v>324</v>
      </c>
      <c r="J467">
        <v>325</v>
      </c>
      <c r="L467">
        <v>1</v>
      </c>
      <c r="M467">
        <v>1</v>
      </c>
      <c r="N467">
        <v>1</v>
      </c>
      <c r="O467">
        <v>1</v>
      </c>
      <c r="P467">
        <v>1</v>
      </c>
      <c r="Q467">
        <v>1</v>
      </c>
      <c r="R467">
        <v>0</v>
      </c>
      <c r="S467">
        <v>0</v>
      </c>
      <c r="T467">
        <v>0</v>
      </c>
      <c r="U467">
        <v>0</v>
      </c>
      <c r="V467">
        <v>0</v>
      </c>
      <c r="W467">
        <v>0</v>
      </c>
    </row>
    <row r="468" spans="1:23" x14ac:dyDescent="0.35">
      <c r="A468">
        <v>41409831000107</v>
      </c>
      <c r="B468" t="s">
        <v>693</v>
      </c>
      <c r="C468">
        <v>83</v>
      </c>
      <c r="D468" s="123">
        <v>44330</v>
      </c>
      <c r="E468" t="s">
        <v>2126</v>
      </c>
      <c r="F468" t="s">
        <v>2125</v>
      </c>
      <c r="G468">
        <v>322</v>
      </c>
      <c r="H468">
        <v>323</v>
      </c>
      <c r="I468">
        <v>324</v>
      </c>
      <c r="J468">
        <v>325</v>
      </c>
      <c r="L468">
        <v>1</v>
      </c>
      <c r="M468">
        <v>1</v>
      </c>
      <c r="N468">
        <v>1</v>
      </c>
      <c r="O468">
        <v>1</v>
      </c>
      <c r="P468">
        <v>1</v>
      </c>
      <c r="Q468">
        <v>0</v>
      </c>
      <c r="R468">
        <v>0</v>
      </c>
      <c r="S468">
        <v>0</v>
      </c>
      <c r="T468">
        <v>0</v>
      </c>
      <c r="U468">
        <v>0</v>
      </c>
      <c r="V468">
        <v>0</v>
      </c>
      <c r="W468">
        <v>0</v>
      </c>
    </row>
    <row r="469" spans="1:23" x14ac:dyDescent="0.35">
      <c r="A469">
        <v>31846723000130</v>
      </c>
      <c r="B469" t="s">
        <v>2127</v>
      </c>
      <c r="C469">
        <v>83</v>
      </c>
      <c r="D469" s="123">
        <v>43697</v>
      </c>
      <c r="E469" t="s">
        <v>2128</v>
      </c>
      <c r="F469" t="s">
        <v>2125</v>
      </c>
      <c r="G469">
        <v>322</v>
      </c>
      <c r="H469">
        <v>323</v>
      </c>
      <c r="I469">
        <v>324</v>
      </c>
      <c r="J469">
        <v>325</v>
      </c>
      <c r="L469">
        <v>1</v>
      </c>
      <c r="M469">
        <v>1</v>
      </c>
      <c r="N469">
        <v>1</v>
      </c>
      <c r="O469">
        <v>1</v>
      </c>
      <c r="P469">
        <v>1</v>
      </c>
      <c r="Q469">
        <v>1</v>
      </c>
      <c r="R469">
        <v>0</v>
      </c>
      <c r="S469">
        <v>0</v>
      </c>
      <c r="T469">
        <v>0</v>
      </c>
      <c r="U469">
        <v>0</v>
      </c>
      <c r="V469">
        <v>0</v>
      </c>
      <c r="W469">
        <v>0</v>
      </c>
    </row>
    <row r="470" spans="1:23" x14ac:dyDescent="0.35">
      <c r="A470">
        <v>27974819000106</v>
      </c>
      <c r="B470" t="s">
        <v>824</v>
      </c>
      <c r="C470">
        <v>84</v>
      </c>
      <c r="D470" s="123">
        <v>43076</v>
      </c>
      <c r="E470" t="s">
        <v>2129</v>
      </c>
      <c r="F470" t="s">
        <v>2130</v>
      </c>
      <c r="G470">
        <v>328</v>
      </c>
      <c r="H470">
        <v>329</v>
      </c>
      <c r="I470">
        <v>330</v>
      </c>
      <c r="J470">
        <v>331</v>
      </c>
      <c r="K470">
        <v>332</v>
      </c>
      <c r="L470">
        <v>1</v>
      </c>
      <c r="M470">
        <v>0</v>
      </c>
      <c r="N470">
        <v>1</v>
      </c>
      <c r="O470">
        <v>1</v>
      </c>
      <c r="P470">
        <v>0</v>
      </c>
      <c r="Q470">
        <v>0</v>
      </c>
      <c r="R470">
        <v>0</v>
      </c>
      <c r="S470">
        <v>0</v>
      </c>
      <c r="T470">
        <v>1</v>
      </c>
      <c r="U470">
        <v>0</v>
      </c>
      <c r="V470">
        <v>0</v>
      </c>
      <c r="W470">
        <v>0</v>
      </c>
    </row>
    <row r="471" spans="1:23" x14ac:dyDescent="0.35">
      <c r="A471">
        <v>32074840000195</v>
      </c>
      <c r="B471" t="s">
        <v>694</v>
      </c>
      <c r="C471">
        <v>84</v>
      </c>
      <c r="D471" s="123">
        <v>43581</v>
      </c>
      <c r="E471" t="s">
        <v>2131</v>
      </c>
      <c r="F471" t="s">
        <v>2130</v>
      </c>
      <c r="G471">
        <v>328</v>
      </c>
      <c r="H471">
        <v>329</v>
      </c>
      <c r="I471">
        <v>330</v>
      </c>
      <c r="J471">
        <v>331</v>
      </c>
      <c r="K471">
        <v>332</v>
      </c>
      <c r="L471">
        <v>1</v>
      </c>
      <c r="M471">
        <v>1</v>
      </c>
      <c r="N471">
        <v>1</v>
      </c>
      <c r="O471">
        <v>1</v>
      </c>
      <c r="P471">
        <v>1</v>
      </c>
      <c r="Q471">
        <v>0</v>
      </c>
      <c r="R471">
        <v>0</v>
      </c>
      <c r="S471">
        <v>0</v>
      </c>
      <c r="T471">
        <v>0</v>
      </c>
      <c r="U471">
        <v>0</v>
      </c>
      <c r="V471">
        <v>0</v>
      </c>
      <c r="W471">
        <v>0</v>
      </c>
    </row>
    <row r="472" spans="1:23" x14ac:dyDescent="0.35">
      <c r="A472">
        <v>21329166000126</v>
      </c>
      <c r="B472" t="s">
        <v>2132</v>
      </c>
      <c r="C472">
        <v>85</v>
      </c>
      <c r="D472" s="123">
        <v>42003</v>
      </c>
      <c r="E472" t="s">
        <v>2133</v>
      </c>
      <c r="F472" t="s">
        <v>2134</v>
      </c>
      <c r="G472">
        <v>336</v>
      </c>
      <c r="L472">
        <v>0</v>
      </c>
      <c r="M472">
        <v>0</v>
      </c>
      <c r="N472">
        <v>0</v>
      </c>
      <c r="O472">
        <v>1</v>
      </c>
      <c r="P472">
        <v>0</v>
      </c>
      <c r="Q472">
        <v>0</v>
      </c>
      <c r="R472">
        <v>0</v>
      </c>
      <c r="S472">
        <v>0</v>
      </c>
      <c r="T472">
        <v>0</v>
      </c>
      <c r="U472">
        <v>0</v>
      </c>
      <c r="V472">
        <v>0</v>
      </c>
      <c r="W472">
        <v>0</v>
      </c>
    </row>
    <row r="473" spans="1:23" x14ac:dyDescent="0.35">
      <c r="A473">
        <v>30057258000195</v>
      </c>
      <c r="B473" t="s">
        <v>697</v>
      </c>
      <c r="C473">
        <v>85</v>
      </c>
      <c r="D473" s="123">
        <v>43228</v>
      </c>
      <c r="E473" t="s">
        <v>2135</v>
      </c>
      <c r="F473" t="s">
        <v>2136</v>
      </c>
      <c r="G473">
        <v>333</v>
      </c>
      <c r="H473">
        <v>334</v>
      </c>
      <c r="I473">
        <v>335</v>
      </c>
      <c r="L473">
        <v>1</v>
      </c>
      <c r="M473">
        <v>1</v>
      </c>
      <c r="N473">
        <v>1</v>
      </c>
      <c r="O473">
        <v>1</v>
      </c>
      <c r="P473">
        <v>1</v>
      </c>
      <c r="Q473">
        <v>1</v>
      </c>
      <c r="R473">
        <v>0</v>
      </c>
      <c r="S473">
        <v>0</v>
      </c>
      <c r="T473">
        <v>0</v>
      </c>
      <c r="U473">
        <v>0</v>
      </c>
      <c r="V473">
        <v>0</v>
      </c>
      <c r="W473">
        <v>0</v>
      </c>
    </row>
    <row r="474" spans="1:23" x14ac:dyDescent="0.35">
      <c r="A474">
        <v>21646715000196</v>
      </c>
      <c r="B474" t="s">
        <v>698</v>
      </c>
      <c r="C474">
        <v>85</v>
      </c>
      <c r="D474" s="123">
        <v>42034</v>
      </c>
      <c r="E474" t="s">
        <v>2137</v>
      </c>
      <c r="F474" t="s">
        <v>2136</v>
      </c>
      <c r="G474">
        <v>333</v>
      </c>
      <c r="H474">
        <v>334</v>
      </c>
      <c r="I474">
        <v>335</v>
      </c>
      <c r="L474">
        <v>1</v>
      </c>
      <c r="M474">
        <v>1</v>
      </c>
      <c r="N474">
        <v>1</v>
      </c>
      <c r="O474">
        <v>1</v>
      </c>
      <c r="P474">
        <v>1</v>
      </c>
      <c r="Q474">
        <v>1</v>
      </c>
      <c r="R474">
        <v>0</v>
      </c>
      <c r="S474">
        <v>0</v>
      </c>
      <c r="T474">
        <v>0</v>
      </c>
      <c r="U474">
        <v>0</v>
      </c>
      <c r="V474">
        <v>0</v>
      </c>
      <c r="W474">
        <v>0</v>
      </c>
    </row>
    <row r="475" spans="1:23" x14ac:dyDescent="0.35">
      <c r="A475">
        <v>836263000135</v>
      </c>
      <c r="B475" t="s">
        <v>701</v>
      </c>
      <c r="C475">
        <v>86</v>
      </c>
      <c r="D475" s="123">
        <v>34988</v>
      </c>
      <c r="E475" t="s">
        <v>2138</v>
      </c>
      <c r="F475" t="s">
        <v>2139</v>
      </c>
      <c r="G475">
        <v>340</v>
      </c>
      <c r="H475">
        <v>341</v>
      </c>
      <c r="I475">
        <v>342</v>
      </c>
      <c r="J475">
        <v>343</v>
      </c>
      <c r="K475">
        <v>344</v>
      </c>
      <c r="L475">
        <v>1</v>
      </c>
      <c r="M475">
        <v>1</v>
      </c>
      <c r="N475">
        <v>1</v>
      </c>
      <c r="O475">
        <v>1</v>
      </c>
      <c r="P475">
        <v>1</v>
      </c>
      <c r="Q475">
        <v>1</v>
      </c>
      <c r="R475">
        <v>1</v>
      </c>
      <c r="S475">
        <v>1</v>
      </c>
      <c r="T475">
        <v>1</v>
      </c>
      <c r="U475">
        <v>1</v>
      </c>
      <c r="V475">
        <v>1</v>
      </c>
      <c r="W475">
        <v>0</v>
      </c>
    </row>
    <row r="476" spans="1:23" x14ac:dyDescent="0.35">
      <c r="A476">
        <v>3319016000150</v>
      </c>
      <c r="B476" t="s">
        <v>702</v>
      </c>
      <c r="C476">
        <v>86</v>
      </c>
      <c r="D476" s="123">
        <v>36409</v>
      </c>
      <c r="E476" t="s">
        <v>2140</v>
      </c>
      <c r="F476" t="s">
        <v>2141</v>
      </c>
      <c r="G476">
        <v>339</v>
      </c>
      <c r="L476">
        <v>0</v>
      </c>
      <c r="M476">
        <v>0</v>
      </c>
      <c r="N476">
        <v>1</v>
      </c>
      <c r="O476">
        <v>0</v>
      </c>
      <c r="P476">
        <v>0</v>
      </c>
      <c r="Q476">
        <v>0</v>
      </c>
      <c r="R476">
        <v>0</v>
      </c>
      <c r="S476">
        <v>0</v>
      </c>
      <c r="T476">
        <v>0</v>
      </c>
      <c r="U476">
        <v>0</v>
      </c>
      <c r="V476">
        <v>0</v>
      </c>
      <c r="W476">
        <v>0</v>
      </c>
    </row>
    <row r="477" spans="1:23" x14ac:dyDescent="0.35">
      <c r="A477">
        <v>9166056000195</v>
      </c>
      <c r="B477" t="s">
        <v>2142</v>
      </c>
      <c r="C477">
        <v>86</v>
      </c>
      <c r="D477" s="123">
        <v>39674</v>
      </c>
      <c r="E477" t="s">
        <v>2143</v>
      </c>
      <c r="F477" t="s">
        <v>2139</v>
      </c>
      <c r="G477">
        <v>340</v>
      </c>
      <c r="H477">
        <v>341</v>
      </c>
      <c r="I477">
        <v>342</v>
      </c>
      <c r="J477">
        <v>343</v>
      </c>
      <c r="K477">
        <v>344</v>
      </c>
      <c r="L477">
        <v>1</v>
      </c>
      <c r="M477">
        <v>1</v>
      </c>
      <c r="N477">
        <v>1</v>
      </c>
      <c r="O477">
        <v>1</v>
      </c>
      <c r="P477">
        <v>1</v>
      </c>
      <c r="Q477">
        <v>1</v>
      </c>
      <c r="R477">
        <v>1</v>
      </c>
      <c r="S477">
        <v>1</v>
      </c>
      <c r="T477">
        <v>1</v>
      </c>
      <c r="U477">
        <v>1</v>
      </c>
      <c r="V477">
        <v>1</v>
      </c>
      <c r="W477">
        <v>0</v>
      </c>
    </row>
    <row r="478" spans="1:23" x14ac:dyDescent="0.35">
      <c r="A478">
        <v>819889000133</v>
      </c>
      <c r="B478" t="s">
        <v>705</v>
      </c>
      <c r="C478">
        <v>54</v>
      </c>
      <c r="D478" s="123">
        <v>34974</v>
      </c>
      <c r="E478" t="s">
        <v>2144</v>
      </c>
      <c r="F478" t="s">
        <v>2145</v>
      </c>
      <c r="G478">
        <v>192</v>
      </c>
      <c r="L478">
        <v>0</v>
      </c>
      <c r="M478">
        <v>0</v>
      </c>
      <c r="N478">
        <v>1</v>
      </c>
      <c r="O478">
        <v>0</v>
      </c>
      <c r="P478">
        <v>0</v>
      </c>
      <c r="Q478">
        <v>0</v>
      </c>
      <c r="R478">
        <v>0</v>
      </c>
      <c r="S478">
        <v>0</v>
      </c>
      <c r="T478">
        <v>0</v>
      </c>
      <c r="U478">
        <v>0</v>
      </c>
      <c r="V478">
        <v>0</v>
      </c>
      <c r="W478">
        <v>0</v>
      </c>
    </row>
    <row r="479" spans="1:23" x14ac:dyDescent="0.35">
      <c r="A479">
        <v>23872787000187</v>
      </c>
      <c r="B479" t="s">
        <v>838</v>
      </c>
      <c r="C479">
        <v>54</v>
      </c>
      <c r="D479" s="123">
        <v>42907</v>
      </c>
      <c r="E479" t="s">
        <v>2146</v>
      </c>
      <c r="F479" t="s">
        <v>2147</v>
      </c>
      <c r="G479">
        <v>192</v>
      </c>
      <c r="H479">
        <v>193</v>
      </c>
      <c r="I479">
        <v>194</v>
      </c>
      <c r="J479">
        <v>195</v>
      </c>
      <c r="K479">
        <v>196</v>
      </c>
      <c r="L479">
        <v>1</v>
      </c>
      <c r="M479">
        <v>0</v>
      </c>
      <c r="N479">
        <v>0</v>
      </c>
      <c r="O479">
        <v>0</v>
      </c>
      <c r="P479">
        <v>0</v>
      </c>
      <c r="Q479">
        <v>0</v>
      </c>
      <c r="R479">
        <v>0</v>
      </c>
      <c r="S479">
        <v>0</v>
      </c>
      <c r="T479">
        <v>0</v>
      </c>
      <c r="U479">
        <v>0</v>
      </c>
      <c r="V479">
        <v>0</v>
      </c>
      <c r="W479">
        <v>0</v>
      </c>
    </row>
    <row r="480" spans="1:23" x14ac:dyDescent="0.35">
      <c r="A480">
        <v>17517577000178</v>
      </c>
      <c r="B480" t="s">
        <v>706</v>
      </c>
      <c r="C480">
        <v>54</v>
      </c>
      <c r="D480" s="123">
        <v>41513</v>
      </c>
      <c r="E480" t="s">
        <v>2148</v>
      </c>
      <c r="F480" t="s">
        <v>2147</v>
      </c>
      <c r="G480">
        <v>192</v>
      </c>
      <c r="H480">
        <v>193</v>
      </c>
      <c r="I480">
        <v>194</v>
      </c>
      <c r="J480">
        <v>195</v>
      </c>
      <c r="K480">
        <v>196</v>
      </c>
      <c r="L480">
        <v>1</v>
      </c>
      <c r="M480">
        <v>0</v>
      </c>
      <c r="N480">
        <v>0</v>
      </c>
      <c r="O480">
        <v>0</v>
      </c>
      <c r="P480">
        <v>0</v>
      </c>
      <c r="Q480">
        <v>0</v>
      </c>
      <c r="R480">
        <v>0</v>
      </c>
      <c r="S480">
        <v>0</v>
      </c>
      <c r="T480">
        <v>0</v>
      </c>
      <c r="U480">
        <v>0</v>
      </c>
      <c r="V480">
        <v>0</v>
      </c>
      <c r="W480">
        <v>0</v>
      </c>
    </row>
    <row r="481" spans="1:23" x14ac:dyDescent="0.35">
      <c r="A481">
        <v>5024659000100</v>
      </c>
      <c r="B481" t="s">
        <v>707</v>
      </c>
      <c r="C481">
        <v>54</v>
      </c>
      <c r="D481" s="123">
        <v>37936</v>
      </c>
      <c r="E481" t="s">
        <v>2149</v>
      </c>
      <c r="F481" t="s">
        <v>2150</v>
      </c>
      <c r="G481">
        <v>197</v>
      </c>
      <c r="H481">
        <v>198</v>
      </c>
      <c r="L481">
        <v>1</v>
      </c>
      <c r="M481">
        <v>1</v>
      </c>
      <c r="N481">
        <v>1</v>
      </c>
      <c r="O481">
        <v>1</v>
      </c>
      <c r="P481">
        <v>1</v>
      </c>
      <c r="Q481">
        <v>1</v>
      </c>
      <c r="R481">
        <v>1</v>
      </c>
      <c r="S481">
        <v>1</v>
      </c>
      <c r="T481">
        <v>1</v>
      </c>
      <c r="U481">
        <v>1</v>
      </c>
      <c r="V481">
        <v>1</v>
      </c>
      <c r="W481">
        <v>0</v>
      </c>
    </row>
    <row r="482" spans="1:23" x14ac:dyDescent="0.35">
      <c r="A482">
        <v>3499367000190</v>
      </c>
      <c r="B482" t="s">
        <v>709</v>
      </c>
      <c r="C482">
        <v>54</v>
      </c>
      <c r="D482" s="123">
        <v>36606</v>
      </c>
      <c r="E482" t="s">
        <v>2151</v>
      </c>
      <c r="F482" t="s">
        <v>2147</v>
      </c>
      <c r="G482">
        <v>192</v>
      </c>
      <c r="H482">
        <v>193</v>
      </c>
      <c r="I482">
        <v>194</v>
      </c>
      <c r="J482">
        <v>195</v>
      </c>
      <c r="K482">
        <v>196</v>
      </c>
      <c r="L482">
        <v>1</v>
      </c>
      <c r="M482">
        <v>0</v>
      </c>
      <c r="N482">
        <v>0</v>
      </c>
      <c r="O482">
        <v>0</v>
      </c>
      <c r="P482">
        <v>0</v>
      </c>
      <c r="Q482">
        <v>0</v>
      </c>
      <c r="R482">
        <v>0</v>
      </c>
      <c r="S482">
        <v>0</v>
      </c>
      <c r="T482">
        <v>0</v>
      </c>
      <c r="U482">
        <v>0</v>
      </c>
      <c r="V482">
        <v>0</v>
      </c>
      <c r="W482">
        <v>0</v>
      </c>
    </row>
    <row r="483" spans="1:23" x14ac:dyDescent="0.35">
      <c r="A483">
        <v>4192419000143</v>
      </c>
      <c r="B483" t="s">
        <v>708</v>
      </c>
      <c r="C483">
        <v>54</v>
      </c>
      <c r="D483" s="123">
        <v>38267</v>
      </c>
      <c r="E483" t="s">
        <v>2152</v>
      </c>
      <c r="F483" t="s">
        <v>2147</v>
      </c>
      <c r="G483">
        <v>192</v>
      </c>
      <c r="H483">
        <v>193</v>
      </c>
      <c r="I483">
        <v>194</v>
      </c>
      <c r="J483">
        <v>195</v>
      </c>
      <c r="K483">
        <v>196</v>
      </c>
      <c r="L483">
        <v>1</v>
      </c>
      <c r="M483">
        <v>0</v>
      </c>
      <c r="N483">
        <v>0</v>
      </c>
      <c r="O483">
        <v>0</v>
      </c>
      <c r="P483">
        <v>0</v>
      </c>
      <c r="Q483">
        <v>0</v>
      </c>
      <c r="R483">
        <v>0</v>
      </c>
      <c r="S483">
        <v>0</v>
      </c>
      <c r="T483">
        <v>0</v>
      </c>
      <c r="U483">
        <v>0</v>
      </c>
      <c r="V483">
        <v>0</v>
      </c>
      <c r="W483">
        <v>0</v>
      </c>
    </row>
    <row r="484" spans="1:23" x14ac:dyDescent="0.35">
      <c r="A484">
        <v>28320756000137</v>
      </c>
      <c r="B484" t="s">
        <v>710</v>
      </c>
      <c r="C484">
        <v>54</v>
      </c>
      <c r="D484" s="123">
        <v>43538</v>
      </c>
      <c r="E484" t="s">
        <v>2153</v>
      </c>
      <c r="F484" t="s">
        <v>2147</v>
      </c>
      <c r="G484">
        <v>192</v>
      </c>
      <c r="H484">
        <v>193</v>
      </c>
      <c r="I484">
        <v>194</v>
      </c>
      <c r="J484">
        <v>195</v>
      </c>
      <c r="K484">
        <v>196</v>
      </c>
      <c r="L484">
        <v>1</v>
      </c>
      <c r="M484">
        <v>1</v>
      </c>
      <c r="N484">
        <v>1</v>
      </c>
      <c r="O484">
        <v>1</v>
      </c>
      <c r="P484">
        <v>1</v>
      </c>
      <c r="Q484">
        <v>1</v>
      </c>
      <c r="R484">
        <v>1</v>
      </c>
      <c r="S484">
        <v>1</v>
      </c>
      <c r="T484">
        <v>1</v>
      </c>
      <c r="U484">
        <v>1</v>
      </c>
      <c r="V484">
        <v>1</v>
      </c>
      <c r="W484">
        <v>0</v>
      </c>
    </row>
    <row r="485" spans="1:23" x14ac:dyDescent="0.35">
      <c r="A485">
        <v>32346713000106</v>
      </c>
      <c r="B485" t="s">
        <v>839</v>
      </c>
      <c r="C485">
        <v>54</v>
      </c>
      <c r="D485" s="123">
        <v>43707</v>
      </c>
      <c r="E485" t="s">
        <v>2154</v>
      </c>
      <c r="F485" t="s">
        <v>2147</v>
      </c>
      <c r="G485">
        <v>192</v>
      </c>
      <c r="H485">
        <v>193</v>
      </c>
      <c r="I485">
        <v>194</v>
      </c>
      <c r="J485">
        <v>195</v>
      </c>
      <c r="K485">
        <v>196</v>
      </c>
      <c r="L485">
        <v>1</v>
      </c>
      <c r="M485">
        <v>0</v>
      </c>
      <c r="N485">
        <v>0</v>
      </c>
      <c r="O485">
        <v>0</v>
      </c>
      <c r="P485">
        <v>0</v>
      </c>
      <c r="Q485">
        <v>0</v>
      </c>
      <c r="R485">
        <v>0</v>
      </c>
      <c r="S485">
        <v>0</v>
      </c>
      <c r="T485">
        <v>0</v>
      </c>
      <c r="U485">
        <v>0</v>
      </c>
      <c r="V485">
        <v>0</v>
      </c>
      <c r="W485">
        <v>0</v>
      </c>
    </row>
    <row r="486" spans="1:23" x14ac:dyDescent="0.35">
      <c r="A486">
        <v>24714864000133</v>
      </c>
      <c r="B486" t="s">
        <v>2155</v>
      </c>
      <c r="C486">
        <v>89</v>
      </c>
      <c r="D486" s="123">
        <v>43738</v>
      </c>
      <c r="E486" t="s">
        <v>2156</v>
      </c>
      <c r="F486" t="s">
        <v>2157</v>
      </c>
      <c r="G486">
        <v>359</v>
      </c>
      <c r="L486">
        <v>1</v>
      </c>
      <c r="M486">
        <v>0</v>
      </c>
      <c r="N486">
        <v>0</v>
      </c>
      <c r="O486">
        <v>0</v>
      </c>
      <c r="P486">
        <v>0</v>
      </c>
      <c r="Q486">
        <v>0</v>
      </c>
      <c r="R486">
        <v>0</v>
      </c>
      <c r="S486">
        <v>0</v>
      </c>
      <c r="T486">
        <v>0</v>
      </c>
      <c r="U486">
        <v>0</v>
      </c>
      <c r="V486">
        <v>0</v>
      </c>
      <c r="W486">
        <v>0</v>
      </c>
    </row>
    <row r="487" spans="1:23" x14ac:dyDescent="0.35">
      <c r="A487">
        <v>27077318000127</v>
      </c>
      <c r="B487" t="s">
        <v>2158</v>
      </c>
      <c r="C487">
        <v>89</v>
      </c>
      <c r="D487" s="123">
        <v>43728</v>
      </c>
      <c r="E487" t="s">
        <v>2159</v>
      </c>
      <c r="F487" t="s">
        <v>2157</v>
      </c>
      <c r="G487">
        <v>359</v>
      </c>
      <c r="L487">
        <v>1</v>
      </c>
      <c r="M487">
        <v>0</v>
      </c>
      <c r="N487">
        <v>0</v>
      </c>
      <c r="O487">
        <v>0</v>
      </c>
      <c r="P487">
        <v>0</v>
      </c>
      <c r="Q487">
        <v>0</v>
      </c>
      <c r="R487">
        <v>0</v>
      </c>
      <c r="S487">
        <v>0</v>
      </c>
      <c r="T487">
        <v>0</v>
      </c>
      <c r="U487">
        <v>0</v>
      </c>
      <c r="V487">
        <v>0</v>
      </c>
      <c r="W487">
        <v>0</v>
      </c>
    </row>
    <row r="488" spans="1:23" x14ac:dyDescent="0.35">
      <c r="A488">
        <v>28122142000140</v>
      </c>
      <c r="B488" t="s">
        <v>2160</v>
      </c>
      <c r="C488">
        <v>89</v>
      </c>
      <c r="D488" s="123">
        <v>43010</v>
      </c>
      <c r="E488" t="s">
        <v>2161</v>
      </c>
      <c r="F488" t="s">
        <v>2162</v>
      </c>
      <c r="G488">
        <v>363</v>
      </c>
      <c r="L488">
        <v>0</v>
      </c>
      <c r="M488">
        <v>0</v>
      </c>
      <c r="N488">
        <v>0</v>
      </c>
      <c r="O488">
        <v>1</v>
      </c>
      <c r="P488">
        <v>0</v>
      </c>
      <c r="Q488">
        <v>0</v>
      </c>
      <c r="R488">
        <v>0</v>
      </c>
      <c r="S488">
        <v>0</v>
      </c>
      <c r="T488">
        <v>0</v>
      </c>
      <c r="U488">
        <v>0</v>
      </c>
      <c r="V488">
        <v>0</v>
      </c>
      <c r="W488">
        <v>0</v>
      </c>
    </row>
    <row r="489" spans="1:23" x14ac:dyDescent="0.35">
      <c r="A489">
        <v>32203189000106</v>
      </c>
      <c r="B489" t="s">
        <v>772</v>
      </c>
      <c r="C489">
        <v>89</v>
      </c>
      <c r="D489" s="123">
        <v>43516</v>
      </c>
      <c r="E489" t="s">
        <v>2163</v>
      </c>
      <c r="F489" t="s">
        <v>2164</v>
      </c>
      <c r="G489">
        <v>360</v>
      </c>
      <c r="H489">
        <v>357</v>
      </c>
      <c r="L489">
        <v>0</v>
      </c>
      <c r="M489">
        <v>0</v>
      </c>
      <c r="N489">
        <v>0</v>
      </c>
      <c r="O489">
        <v>0</v>
      </c>
      <c r="P489">
        <v>0</v>
      </c>
      <c r="Q489">
        <v>0</v>
      </c>
      <c r="R489">
        <v>1</v>
      </c>
      <c r="S489">
        <v>1</v>
      </c>
      <c r="T489">
        <v>1</v>
      </c>
      <c r="U489">
        <v>0</v>
      </c>
      <c r="V489">
        <v>0</v>
      </c>
      <c r="W489">
        <v>0</v>
      </c>
    </row>
    <row r="490" spans="1:23" x14ac:dyDescent="0.35">
      <c r="A490">
        <v>23999611000190</v>
      </c>
      <c r="B490" t="s">
        <v>2165</v>
      </c>
      <c r="C490">
        <v>89</v>
      </c>
      <c r="D490" s="123">
        <v>42552</v>
      </c>
      <c r="E490" t="s">
        <v>2166</v>
      </c>
      <c r="F490" t="s">
        <v>2164</v>
      </c>
      <c r="G490">
        <v>360</v>
      </c>
      <c r="H490">
        <v>357</v>
      </c>
      <c r="L490">
        <v>0</v>
      </c>
      <c r="M490">
        <v>0</v>
      </c>
      <c r="N490">
        <v>0</v>
      </c>
      <c r="O490">
        <v>0</v>
      </c>
      <c r="P490">
        <v>0</v>
      </c>
      <c r="Q490">
        <v>0</v>
      </c>
      <c r="R490">
        <v>1</v>
      </c>
      <c r="S490">
        <v>1</v>
      </c>
      <c r="T490">
        <v>1</v>
      </c>
      <c r="U490">
        <v>0</v>
      </c>
      <c r="V490">
        <v>0</v>
      </c>
      <c r="W490">
        <v>0</v>
      </c>
    </row>
    <row r="491" spans="1:23" x14ac:dyDescent="0.35">
      <c r="A491">
        <v>29813596000120</v>
      </c>
      <c r="B491" t="s">
        <v>773</v>
      </c>
      <c r="C491">
        <v>89</v>
      </c>
      <c r="D491" s="123">
        <v>43382</v>
      </c>
      <c r="E491" t="s">
        <v>2167</v>
      </c>
      <c r="F491" t="s">
        <v>2164</v>
      </c>
      <c r="G491">
        <v>360</v>
      </c>
      <c r="H491">
        <v>357</v>
      </c>
      <c r="L491">
        <v>0</v>
      </c>
      <c r="M491">
        <v>0</v>
      </c>
      <c r="N491">
        <v>0</v>
      </c>
      <c r="O491">
        <v>0</v>
      </c>
      <c r="P491">
        <v>0</v>
      </c>
      <c r="Q491">
        <v>0</v>
      </c>
      <c r="R491">
        <v>1</v>
      </c>
      <c r="S491">
        <v>1</v>
      </c>
      <c r="T491">
        <v>1</v>
      </c>
      <c r="U491">
        <v>0</v>
      </c>
      <c r="V491">
        <v>0</v>
      </c>
      <c r="W491">
        <v>0</v>
      </c>
    </row>
    <row r="492" spans="1:23" x14ac:dyDescent="0.35">
      <c r="A492">
        <v>22003930000131</v>
      </c>
      <c r="B492" t="s">
        <v>774</v>
      </c>
      <c r="C492">
        <v>89</v>
      </c>
      <c r="D492" s="123">
        <v>42366</v>
      </c>
      <c r="E492" t="s">
        <v>2168</v>
      </c>
      <c r="F492" t="s">
        <v>2164</v>
      </c>
      <c r="G492">
        <v>360</v>
      </c>
      <c r="H492">
        <v>357</v>
      </c>
      <c r="L492">
        <v>0</v>
      </c>
      <c r="M492">
        <v>0</v>
      </c>
      <c r="N492">
        <v>0</v>
      </c>
      <c r="O492">
        <v>0</v>
      </c>
      <c r="P492">
        <v>0</v>
      </c>
      <c r="Q492">
        <v>0</v>
      </c>
      <c r="R492">
        <v>1</v>
      </c>
      <c r="S492">
        <v>1</v>
      </c>
      <c r="T492">
        <v>1</v>
      </c>
      <c r="U492">
        <v>0</v>
      </c>
      <c r="V492">
        <v>0</v>
      </c>
      <c r="W492">
        <v>0</v>
      </c>
    </row>
    <row r="493" spans="1:23" x14ac:dyDescent="0.35">
      <c r="A493">
        <v>27227796000176</v>
      </c>
      <c r="B493" t="s">
        <v>775</v>
      </c>
      <c r="C493">
        <v>89</v>
      </c>
      <c r="D493" s="123">
        <v>43097</v>
      </c>
      <c r="E493" t="s">
        <v>2169</v>
      </c>
      <c r="F493" t="s">
        <v>2164</v>
      </c>
      <c r="G493">
        <v>360</v>
      </c>
      <c r="H493">
        <v>357</v>
      </c>
      <c r="L493">
        <v>0</v>
      </c>
      <c r="M493">
        <v>0</v>
      </c>
      <c r="N493">
        <v>0</v>
      </c>
      <c r="O493">
        <v>0</v>
      </c>
      <c r="P493">
        <v>0</v>
      </c>
      <c r="Q493">
        <v>0</v>
      </c>
      <c r="R493">
        <v>1</v>
      </c>
      <c r="S493">
        <v>1</v>
      </c>
      <c r="T493">
        <v>1</v>
      </c>
      <c r="U493">
        <v>0</v>
      </c>
      <c r="V493">
        <v>0</v>
      </c>
      <c r="W493">
        <v>0</v>
      </c>
    </row>
    <row r="494" spans="1:23" x14ac:dyDescent="0.35">
      <c r="A494">
        <v>34081651000175</v>
      </c>
      <c r="B494" t="s">
        <v>2170</v>
      </c>
      <c r="C494">
        <v>89</v>
      </c>
      <c r="D494" s="123">
        <v>43670</v>
      </c>
      <c r="E494" t="s">
        <v>2171</v>
      </c>
      <c r="F494" t="s">
        <v>2172</v>
      </c>
      <c r="G494">
        <v>357</v>
      </c>
      <c r="H494">
        <v>441</v>
      </c>
      <c r="L494">
        <v>0</v>
      </c>
      <c r="M494">
        <v>0</v>
      </c>
      <c r="N494">
        <v>0</v>
      </c>
      <c r="O494">
        <v>0</v>
      </c>
      <c r="P494">
        <v>0</v>
      </c>
      <c r="Q494">
        <v>0</v>
      </c>
      <c r="R494">
        <v>1</v>
      </c>
      <c r="S494">
        <v>1</v>
      </c>
      <c r="T494">
        <v>1</v>
      </c>
      <c r="U494">
        <v>0</v>
      </c>
      <c r="V494">
        <v>0</v>
      </c>
      <c r="W494">
        <v>0</v>
      </c>
    </row>
    <row r="495" spans="1:23" x14ac:dyDescent="0.35">
      <c r="A495">
        <v>36352610000100</v>
      </c>
      <c r="B495" t="s">
        <v>884</v>
      </c>
      <c r="C495">
        <v>89</v>
      </c>
      <c r="D495" s="123">
        <v>44008</v>
      </c>
      <c r="E495" t="s">
        <v>2173</v>
      </c>
      <c r="F495" t="s">
        <v>2164</v>
      </c>
      <c r="G495">
        <v>357</v>
      </c>
      <c r="L495">
        <v>1</v>
      </c>
      <c r="M495">
        <v>0</v>
      </c>
      <c r="N495">
        <v>0</v>
      </c>
      <c r="O495">
        <v>0</v>
      </c>
      <c r="P495">
        <v>0</v>
      </c>
      <c r="Q495">
        <v>0</v>
      </c>
      <c r="R495">
        <v>0</v>
      </c>
      <c r="S495">
        <v>1</v>
      </c>
      <c r="T495">
        <v>0</v>
      </c>
      <c r="U495">
        <v>0</v>
      </c>
      <c r="V495">
        <v>0</v>
      </c>
      <c r="W495">
        <v>0</v>
      </c>
    </row>
    <row r="496" spans="1:23" x14ac:dyDescent="0.35">
      <c r="A496">
        <v>19657463000159</v>
      </c>
      <c r="B496" t="s">
        <v>776</v>
      </c>
      <c r="C496">
        <v>89</v>
      </c>
      <c r="D496" s="123">
        <v>41753</v>
      </c>
      <c r="E496" t="s">
        <v>2174</v>
      </c>
      <c r="F496" t="s">
        <v>2164</v>
      </c>
      <c r="G496">
        <v>360</v>
      </c>
      <c r="H496">
        <v>357</v>
      </c>
      <c r="L496">
        <v>0</v>
      </c>
      <c r="M496">
        <v>0</v>
      </c>
      <c r="N496">
        <v>0</v>
      </c>
      <c r="O496">
        <v>0</v>
      </c>
      <c r="P496">
        <v>0</v>
      </c>
      <c r="Q496">
        <v>0</v>
      </c>
      <c r="R496">
        <v>1</v>
      </c>
      <c r="S496">
        <v>1</v>
      </c>
      <c r="T496">
        <v>1</v>
      </c>
      <c r="U496">
        <v>0</v>
      </c>
      <c r="V496">
        <v>0</v>
      </c>
      <c r="W496">
        <v>0</v>
      </c>
    </row>
    <row r="497" spans="1:23" x14ac:dyDescent="0.35">
      <c r="A497">
        <v>26803233000116</v>
      </c>
      <c r="B497" t="s">
        <v>777</v>
      </c>
      <c r="C497">
        <v>89</v>
      </c>
      <c r="D497" s="123">
        <v>43188</v>
      </c>
      <c r="E497" t="s">
        <v>2175</v>
      </c>
      <c r="F497" t="s">
        <v>2164</v>
      </c>
      <c r="G497">
        <v>360</v>
      </c>
      <c r="H497">
        <v>357</v>
      </c>
      <c r="L497">
        <v>0</v>
      </c>
      <c r="M497">
        <v>0</v>
      </c>
      <c r="N497">
        <v>0</v>
      </c>
      <c r="O497">
        <v>0</v>
      </c>
      <c r="P497">
        <v>0</v>
      </c>
      <c r="Q497">
        <v>0</v>
      </c>
      <c r="R497">
        <v>1</v>
      </c>
      <c r="S497">
        <v>1</v>
      </c>
      <c r="T497">
        <v>1</v>
      </c>
      <c r="U497">
        <v>0</v>
      </c>
      <c r="V497">
        <v>0</v>
      </c>
      <c r="W497">
        <v>0</v>
      </c>
    </row>
    <row r="498" spans="1:23" x14ac:dyDescent="0.35">
      <c r="A498">
        <v>26773140000196</v>
      </c>
      <c r="B498" t="s">
        <v>778</v>
      </c>
      <c r="C498">
        <v>89</v>
      </c>
      <c r="D498" s="123">
        <v>42851</v>
      </c>
      <c r="E498" t="s">
        <v>2176</v>
      </c>
      <c r="F498" t="s">
        <v>2177</v>
      </c>
      <c r="G498">
        <v>363</v>
      </c>
      <c r="L498">
        <v>0</v>
      </c>
      <c r="M498">
        <v>0</v>
      </c>
      <c r="N498">
        <v>0</v>
      </c>
      <c r="O498">
        <v>1</v>
      </c>
      <c r="P498">
        <v>0</v>
      </c>
      <c r="Q498">
        <v>0</v>
      </c>
      <c r="R498">
        <v>0</v>
      </c>
      <c r="S498">
        <v>0</v>
      </c>
      <c r="T498">
        <v>0</v>
      </c>
      <c r="U498">
        <v>0</v>
      </c>
      <c r="V498">
        <v>0</v>
      </c>
      <c r="W498">
        <v>0</v>
      </c>
    </row>
    <row r="499" spans="1:23" x14ac:dyDescent="0.35">
      <c r="A499">
        <v>16575255000112</v>
      </c>
      <c r="B499" t="s">
        <v>779</v>
      </c>
      <c r="C499">
        <v>89</v>
      </c>
      <c r="D499" s="123">
        <v>41183</v>
      </c>
      <c r="E499" t="s">
        <v>2178</v>
      </c>
      <c r="F499" t="s">
        <v>2177</v>
      </c>
      <c r="G499">
        <v>363</v>
      </c>
      <c r="L499">
        <v>0</v>
      </c>
      <c r="M499">
        <v>0</v>
      </c>
      <c r="N499">
        <v>0</v>
      </c>
      <c r="O499">
        <v>1</v>
      </c>
      <c r="P499">
        <v>0</v>
      </c>
      <c r="Q499">
        <v>0</v>
      </c>
      <c r="R499">
        <v>0</v>
      </c>
      <c r="S499">
        <v>0</v>
      </c>
      <c r="T499">
        <v>0</v>
      </c>
      <c r="U499">
        <v>0</v>
      </c>
      <c r="V499">
        <v>0</v>
      </c>
      <c r="W499">
        <v>0</v>
      </c>
    </row>
    <row r="500" spans="1:23" x14ac:dyDescent="0.35">
      <c r="A500">
        <v>36327149000127</v>
      </c>
      <c r="B500" t="s">
        <v>780</v>
      </c>
      <c r="C500">
        <v>89</v>
      </c>
      <c r="D500" s="123">
        <v>43965</v>
      </c>
      <c r="E500" t="s">
        <v>2179</v>
      </c>
      <c r="F500" t="s">
        <v>2180</v>
      </c>
      <c r="G500">
        <v>394</v>
      </c>
      <c r="H500">
        <v>360</v>
      </c>
      <c r="L500">
        <v>0</v>
      </c>
      <c r="M500">
        <v>0</v>
      </c>
      <c r="N500">
        <v>0</v>
      </c>
      <c r="O500">
        <v>0</v>
      </c>
      <c r="P500">
        <v>0</v>
      </c>
      <c r="Q500">
        <v>0</v>
      </c>
      <c r="R500">
        <v>0</v>
      </c>
      <c r="S500">
        <v>0</v>
      </c>
      <c r="T500">
        <v>0</v>
      </c>
      <c r="U500">
        <v>0</v>
      </c>
      <c r="V500">
        <v>1</v>
      </c>
      <c r="W500">
        <v>0</v>
      </c>
    </row>
    <row r="501" spans="1:23" x14ac:dyDescent="0.35">
      <c r="A501">
        <v>32064950000176</v>
      </c>
      <c r="B501" t="s">
        <v>887</v>
      </c>
      <c r="C501">
        <v>89</v>
      </c>
      <c r="D501" s="123">
        <v>43461</v>
      </c>
      <c r="E501" t="s">
        <v>2181</v>
      </c>
      <c r="F501" t="s">
        <v>2182</v>
      </c>
      <c r="G501">
        <v>357</v>
      </c>
      <c r="H501">
        <v>358</v>
      </c>
      <c r="L501">
        <v>1</v>
      </c>
      <c r="M501">
        <v>0</v>
      </c>
      <c r="N501">
        <v>0</v>
      </c>
      <c r="O501">
        <v>0</v>
      </c>
      <c r="P501">
        <v>0</v>
      </c>
      <c r="Q501">
        <v>0</v>
      </c>
      <c r="R501">
        <v>0</v>
      </c>
      <c r="S501">
        <v>0</v>
      </c>
      <c r="T501">
        <v>0</v>
      </c>
      <c r="U501">
        <v>0</v>
      </c>
      <c r="V501">
        <v>0</v>
      </c>
      <c r="W501">
        <v>0</v>
      </c>
    </row>
    <row r="502" spans="1:23" x14ac:dyDescent="0.35">
      <c r="A502">
        <v>18927174000160</v>
      </c>
      <c r="B502" t="s">
        <v>886</v>
      </c>
      <c r="C502">
        <v>89</v>
      </c>
      <c r="D502" s="123">
        <v>41638</v>
      </c>
      <c r="E502" t="s">
        <v>2183</v>
      </c>
      <c r="F502" t="s">
        <v>2184</v>
      </c>
      <c r="G502">
        <v>361</v>
      </c>
      <c r="H502">
        <v>362</v>
      </c>
      <c r="L502">
        <v>1</v>
      </c>
      <c r="M502">
        <v>0</v>
      </c>
      <c r="N502">
        <v>1</v>
      </c>
      <c r="O502">
        <v>1</v>
      </c>
      <c r="P502">
        <v>0</v>
      </c>
      <c r="Q502">
        <v>0</v>
      </c>
      <c r="R502">
        <v>0</v>
      </c>
      <c r="S502">
        <v>0</v>
      </c>
      <c r="T502">
        <v>0</v>
      </c>
      <c r="U502">
        <v>0</v>
      </c>
      <c r="V502">
        <v>0</v>
      </c>
      <c r="W502">
        <v>0</v>
      </c>
    </row>
    <row r="503" spans="1:23" x14ac:dyDescent="0.35">
      <c r="A503">
        <v>18897562000145</v>
      </c>
      <c r="B503" t="s">
        <v>885</v>
      </c>
      <c r="C503">
        <v>89</v>
      </c>
      <c r="D503" s="123">
        <v>41638</v>
      </c>
      <c r="E503" t="s">
        <v>2185</v>
      </c>
      <c r="F503" t="s">
        <v>2182</v>
      </c>
      <c r="G503">
        <v>357</v>
      </c>
      <c r="H503">
        <v>358</v>
      </c>
      <c r="L503">
        <v>1</v>
      </c>
      <c r="M503">
        <v>0</v>
      </c>
      <c r="N503">
        <v>0</v>
      </c>
      <c r="O503">
        <v>0</v>
      </c>
      <c r="P503">
        <v>0</v>
      </c>
      <c r="Q503">
        <v>0</v>
      </c>
      <c r="R503">
        <v>0</v>
      </c>
      <c r="S503">
        <v>0</v>
      </c>
      <c r="T503">
        <v>0</v>
      </c>
      <c r="U503">
        <v>0</v>
      </c>
      <c r="V503">
        <v>0</v>
      </c>
      <c r="W503">
        <v>0</v>
      </c>
    </row>
    <row r="504" spans="1:23" x14ac:dyDescent="0.35">
      <c r="A504">
        <v>14146491000198</v>
      </c>
      <c r="B504" t="s">
        <v>781</v>
      </c>
      <c r="C504">
        <v>89</v>
      </c>
      <c r="D504" s="123">
        <v>40968</v>
      </c>
      <c r="E504" t="s">
        <v>2186</v>
      </c>
      <c r="F504" t="s">
        <v>2182</v>
      </c>
      <c r="G504">
        <v>357</v>
      </c>
      <c r="H504">
        <v>358</v>
      </c>
      <c r="L504">
        <v>1</v>
      </c>
      <c r="M504">
        <v>0</v>
      </c>
      <c r="N504">
        <v>0</v>
      </c>
      <c r="O504">
        <v>0</v>
      </c>
      <c r="P504">
        <v>0</v>
      </c>
      <c r="Q504">
        <v>0</v>
      </c>
      <c r="R504">
        <v>0</v>
      </c>
      <c r="S504">
        <v>0</v>
      </c>
      <c r="T504">
        <v>0</v>
      </c>
      <c r="U504">
        <v>0</v>
      </c>
      <c r="V504">
        <v>0</v>
      </c>
      <c r="W504">
        <v>0</v>
      </c>
    </row>
    <row r="505" spans="1:23" x14ac:dyDescent="0.35">
      <c r="A505">
        <v>26718169000175</v>
      </c>
      <c r="B505" t="s">
        <v>782</v>
      </c>
      <c r="C505">
        <v>89</v>
      </c>
      <c r="D505" s="123">
        <v>42809</v>
      </c>
      <c r="E505" t="s">
        <v>2187</v>
      </c>
      <c r="F505" t="s">
        <v>2177</v>
      </c>
      <c r="G505">
        <v>363</v>
      </c>
      <c r="L505">
        <v>0</v>
      </c>
      <c r="M505">
        <v>0</v>
      </c>
      <c r="N505">
        <v>0</v>
      </c>
      <c r="O505">
        <v>1</v>
      </c>
      <c r="P505">
        <v>0</v>
      </c>
      <c r="Q505">
        <v>0</v>
      </c>
      <c r="R505">
        <v>0</v>
      </c>
      <c r="S505">
        <v>0</v>
      </c>
      <c r="T505">
        <v>0</v>
      </c>
      <c r="U505">
        <v>0</v>
      </c>
      <c r="V505">
        <v>0</v>
      </c>
      <c r="W505">
        <v>0</v>
      </c>
    </row>
    <row r="506" spans="1:23" x14ac:dyDescent="0.35">
      <c r="A506">
        <v>11046179000134</v>
      </c>
      <c r="B506" t="s">
        <v>2188</v>
      </c>
      <c r="C506">
        <v>89</v>
      </c>
      <c r="D506" s="123">
        <v>40120</v>
      </c>
      <c r="E506" t="s">
        <v>2189</v>
      </c>
      <c r="F506" t="s">
        <v>2164</v>
      </c>
      <c r="G506">
        <v>360</v>
      </c>
      <c r="H506">
        <v>357</v>
      </c>
      <c r="L506">
        <v>0</v>
      </c>
      <c r="M506">
        <v>0</v>
      </c>
      <c r="N506">
        <v>0</v>
      </c>
      <c r="O506">
        <v>0</v>
      </c>
      <c r="P506">
        <v>0</v>
      </c>
      <c r="Q506">
        <v>0</v>
      </c>
      <c r="R506">
        <v>1</v>
      </c>
      <c r="S506">
        <v>1</v>
      </c>
      <c r="T506">
        <v>1</v>
      </c>
      <c r="U506">
        <v>0</v>
      </c>
      <c r="V506">
        <v>0</v>
      </c>
      <c r="W506">
        <v>0</v>
      </c>
    </row>
    <row r="507" spans="1:23" x14ac:dyDescent="0.35">
      <c r="A507">
        <v>7152170000130</v>
      </c>
      <c r="B507" t="s">
        <v>783</v>
      </c>
      <c r="C507">
        <v>89</v>
      </c>
      <c r="D507" s="123">
        <v>38975</v>
      </c>
      <c r="E507" t="s">
        <v>2190</v>
      </c>
      <c r="F507" t="s">
        <v>2177</v>
      </c>
      <c r="G507">
        <v>363</v>
      </c>
      <c r="L507">
        <v>0</v>
      </c>
      <c r="M507">
        <v>0</v>
      </c>
      <c r="N507">
        <v>0</v>
      </c>
      <c r="O507">
        <v>1</v>
      </c>
      <c r="P507">
        <v>0</v>
      </c>
      <c r="Q507">
        <v>0</v>
      </c>
      <c r="R507">
        <v>0</v>
      </c>
      <c r="S507">
        <v>0</v>
      </c>
      <c r="T507">
        <v>0</v>
      </c>
      <c r="U507">
        <v>0</v>
      </c>
      <c r="V507">
        <v>0</v>
      </c>
      <c r="W507">
        <v>0</v>
      </c>
    </row>
    <row r="508" spans="1:23" x14ac:dyDescent="0.35">
      <c r="A508">
        <v>25224843000100</v>
      </c>
      <c r="B508" t="s">
        <v>784</v>
      </c>
      <c r="C508">
        <v>89</v>
      </c>
      <c r="D508" s="123">
        <v>42608</v>
      </c>
      <c r="E508" t="s">
        <v>2191</v>
      </c>
      <c r="F508" t="s">
        <v>2177</v>
      </c>
      <c r="G508">
        <v>363</v>
      </c>
      <c r="L508">
        <v>0</v>
      </c>
      <c r="M508">
        <v>0</v>
      </c>
      <c r="N508">
        <v>0</v>
      </c>
      <c r="O508">
        <v>1</v>
      </c>
      <c r="P508">
        <v>0</v>
      </c>
      <c r="Q508">
        <v>0</v>
      </c>
      <c r="R508">
        <v>0</v>
      </c>
      <c r="S508">
        <v>0</v>
      </c>
      <c r="T508">
        <v>0</v>
      </c>
      <c r="U508">
        <v>0</v>
      </c>
      <c r="V508">
        <v>0</v>
      </c>
      <c r="W508">
        <v>0</v>
      </c>
    </row>
    <row r="509" spans="1:23" x14ac:dyDescent="0.35">
      <c r="A509">
        <v>30869315000130</v>
      </c>
      <c r="B509" t="s">
        <v>785</v>
      </c>
      <c r="C509">
        <v>89</v>
      </c>
      <c r="D509" s="123">
        <v>43312</v>
      </c>
      <c r="E509" t="s">
        <v>2192</v>
      </c>
      <c r="F509" t="s">
        <v>2177</v>
      </c>
      <c r="G509">
        <v>363</v>
      </c>
      <c r="L509">
        <v>0</v>
      </c>
      <c r="M509">
        <v>0</v>
      </c>
      <c r="N509">
        <v>0</v>
      </c>
      <c r="O509">
        <v>1</v>
      </c>
      <c r="P509">
        <v>0</v>
      </c>
      <c r="Q509">
        <v>0</v>
      </c>
      <c r="R509">
        <v>0</v>
      </c>
      <c r="S509">
        <v>0</v>
      </c>
      <c r="T509">
        <v>0</v>
      </c>
      <c r="U509">
        <v>0</v>
      </c>
      <c r="V509">
        <v>0</v>
      </c>
      <c r="W509">
        <v>0</v>
      </c>
    </row>
    <row r="510" spans="1:23" x14ac:dyDescent="0.35">
      <c r="A510">
        <v>35744196000103</v>
      </c>
      <c r="B510" t="s">
        <v>883</v>
      </c>
      <c r="C510">
        <v>89</v>
      </c>
      <c r="D510" s="123">
        <v>43928</v>
      </c>
      <c r="E510" t="s">
        <v>2193</v>
      </c>
      <c r="F510" t="s">
        <v>2177</v>
      </c>
      <c r="G510">
        <v>363</v>
      </c>
      <c r="L510">
        <v>0</v>
      </c>
      <c r="M510">
        <v>0</v>
      </c>
      <c r="N510">
        <v>0</v>
      </c>
      <c r="O510">
        <v>1</v>
      </c>
      <c r="P510">
        <v>0</v>
      </c>
      <c r="Q510">
        <v>0</v>
      </c>
      <c r="R510">
        <v>0</v>
      </c>
      <c r="S510">
        <v>0</v>
      </c>
      <c r="T510">
        <v>0</v>
      </c>
      <c r="U510">
        <v>0</v>
      </c>
      <c r="V510">
        <v>0</v>
      </c>
      <c r="W510">
        <v>0</v>
      </c>
    </row>
    <row r="511" spans="1:23" x14ac:dyDescent="0.35">
      <c r="A511">
        <v>18993924000100</v>
      </c>
      <c r="B511" t="s">
        <v>786</v>
      </c>
      <c r="C511">
        <v>89</v>
      </c>
      <c r="D511" s="123">
        <v>41561</v>
      </c>
      <c r="E511" t="s">
        <v>2194</v>
      </c>
      <c r="F511" t="s">
        <v>2177</v>
      </c>
      <c r="G511">
        <v>363</v>
      </c>
      <c r="L511">
        <v>0</v>
      </c>
      <c r="M511">
        <v>0</v>
      </c>
      <c r="N511">
        <v>0</v>
      </c>
      <c r="O511">
        <v>1</v>
      </c>
      <c r="P511">
        <v>0</v>
      </c>
      <c r="Q511">
        <v>0</v>
      </c>
      <c r="R511">
        <v>0</v>
      </c>
      <c r="S511">
        <v>0</v>
      </c>
      <c r="T511">
        <v>0</v>
      </c>
      <c r="U511">
        <v>0</v>
      </c>
      <c r="V511">
        <v>0</v>
      </c>
      <c r="W511">
        <v>0</v>
      </c>
    </row>
    <row r="512" spans="1:23" x14ac:dyDescent="0.35">
      <c r="A512">
        <v>36327307000149</v>
      </c>
      <c r="B512" t="s">
        <v>787</v>
      </c>
      <c r="C512">
        <v>89</v>
      </c>
      <c r="D512" s="123">
        <v>43934</v>
      </c>
      <c r="E512" t="s">
        <v>2195</v>
      </c>
      <c r="F512" t="s">
        <v>2177</v>
      </c>
      <c r="G512">
        <v>363</v>
      </c>
      <c r="L512">
        <v>0</v>
      </c>
      <c r="M512">
        <v>0</v>
      </c>
      <c r="N512">
        <v>0</v>
      </c>
      <c r="O512">
        <v>1</v>
      </c>
      <c r="P512">
        <v>0</v>
      </c>
      <c r="Q512">
        <v>0</v>
      </c>
      <c r="R512">
        <v>0</v>
      </c>
      <c r="S512">
        <v>0</v>
      </c>
      <c r="T512">
        <v>0</v>
      </c>
      <c r="U512">
        <v>0</v>
      </c>
      <c r="V512">
        <v>0</v>
      </c>
      <c r="W512">
        <v>0</v>
      </c>
    </row>
    <row r="513" spans="1:23" x14ac:dyDescent="0.35">
      <c r="A513">
        <v>21827663000154</v>
      </c>
      <c r="B513" t="s">
        <v>788</v>
      </c>
      <c r="C513">
        <v>89</v>
      </c>
      <c r="D513" s="123">
        <v>42579</v>
      </c>
      <c r="E513" t="s">
        <v>2196</v>
      </c>
      <c r="F513" t="s">
        <v>2197</v>
      </c>
      <c r="G513">
        <v>363</v>
      </c>
      <c r="L513">
        <v>0</v>
      </c>
      <c r="M513">
        <v>0</v>
      </c>
      <c r="N513">
        <v>0</v>
      </c>
      <c r="O513">
        <v>1</v>
      </c>
      <c r="P513">
        <v>0</v>
      </c>
      <c r="Q513">
        <v>0</v>
      </c>
      <c r="R513">
        <v>0</v>
      </c>
      <c r="S513">
        <v>0</v>
      </c>
      <c r="T513">
        <v>0</v>
      </c>
      <c r="U513">
        <v>0</v>
      </c>
      <c r="V513">
        <v>0</v>
      </c>
      <c r="W513">
        <v>0</v>
      </c>
    </row>
    <row r="514" spans="1:23" x14ac:dyDescent="0.35">
      <c r="A514">
        <v>11616403000186</v>
      </c>
      <c r="B514" t="s">
        <v>789</v>
      </c>
      <c r="C514">
        <v>89</v>
      </c>
      <c r="D514" s="123">
        <v>40249</v>
      </c>
      <c r="E514" t="s">
        <v>2198</v>
      </c>
      <c r="F514" t="s">
        <v>2177</v>
      </c>
      <c r="G514">
        <v>363</v>
      </c>
      <c r="L514">
        <v>0</v>
      </c>
      <c r="M514">
        <v>0</v>
      </c>
      <c r="N514">
        <v>0</v>
      </c>
      <c r="O514">
        <v>1</v>
      </c>
      <c r="P514">
        <v>0</v>
      </c>
      <c r="Q514">
        <v>0</v>
      </c>
      <c r="R514">
        <v>0</v>
      </c>
      <c r="S514">
        <v>0</v>
      </c>
      <c r="T514">
        <v>0</v>
      </c>
      <c r="U514">
        <v>0</v>
      </c>
      <c r="V514">
        <v>0</v>
      </c>
      <c r="W514">
        <v>0</v>
      </c>
    </row>
    <row r="515" spans="1:23" x14ac:dyDescent="0.35">
      <c r="A515">
        <v>33755581000120</v>
      </c>
      <c r="B515" t="s">
        <v>790</v>
      </c>
      <c r="C515">
        <v>89</v>
      </c>
      <c r="D515" s="123">
        <v>43643</v>
      </c>
      <c r="E515" t="s">
        <v>2199</v>
      </c>
      <c r="F515" t="s">
        <v>2200</v>
      </c>
      <c r="G515">
        <v>374</v>
      </c>
      <c r="L515">
        <v>0</v>
      </c>
      <c r="M515">
        <v>0</v>
      </c>
      <c r="N515">
        <v>0</v>
      </c>
      <c r="O515">
        <v>1</v>
      </c>
      <c r="P515">
        <v>0</v>
      </c>
      <c r="Q515">
        <v>0</v>
      </c>
      <c r="R515">
        <v>0</v>
      </c>
      <c r="S515">
        <v>0</v>
      </c>
      <c r="T515">
        <v>0</v>
      </c>
      <c r="U515">
        <v>0</v>
      </c>
      <c r="V515">
        <v>0</v>
      </c>
      <c r="W515">
        <v>0</v>
      </c>
    </row>
    <row r="516" spans="1:23" x14ac:dyDescent="0.35">
      <c r="A516">
        <v>34430623000116</v>
      </c>
      <c r="B516" t="s">
        <v>882</v>
      </c>
      <c r="C516">
        <v>89</v>
      </c>
      <c r="D516" s="123">
        <v>43826</v>
      </c>
      <c r="E516" t="s">
        <v>2201</v>
      </c>
      <c r="F516" t="s">
        <v>2177</v>
      </c>
      <c r="G516">
        <v>374</v>
      </c>
      <c r="L516">
        <v>0</v>
      </c>
      <c r="M516">
        <v>0</v>
      </c>
      <c r="N516">
        <v>0</v>
      </c>
      <c r="O516">
        <v>1</v>
      </c>
      <c r="P516">
        <v>0</v>
      </c>
      <c r="Q516">
        <v>0</v>
      </c>
      <c r="R516">
        <v>0</v>
      </c>
      <c r="S516">
        <v>0</v>
      </c>
      <c r="T516">
        <v>0</v>
      </c>
      <c r="U516">
        <v>0</v>
      </c>
      <c r="V516">
        <v>0</v>
      </c>
      <c r="W516">
        <v>0</v>
      </c>
    </row>
    <row r="517" spans="1:23" x14ac:dyDescent="0.35">
      <c r="A517">
        <v>23922063000109</v>
      </c>
      <c r="B517" t="s">
        <v>791</v>
      </c>
      <c r="C517">
        <v>89</v>
      </c>
      <c r="D517" s="123">
        <v>42453</v>
      </c>
      <c r="E517" t="s">
        <v>2202</v>
      </c>
      <c r="F517" t="s">
        <v>2203</v>
      </c>
      <c r="G517">
        <v>361</v>
      </c>
      <c r="H517">
        <v>362</v>
      </c>
      <c r="L517">
        <v>1</v>
      </c>
      <c r="M517">
        <v>1</v>
      </c>
      <c r="N517">
        <v>1</v>
      </c>
      <c r="O517">
        <v>1</v>
      </c>
      <c r="P517">
        <v>1</v>
      </c>
      <c r="Q517">
        <v>0</v>
      </c>
      <c r="R517">
        <v>0</v>
      </c>
      <c r="S517">
        <v>0</v>
      </c>
      <c r="T517">
        <v>0</v>
      </c>
      <c r="U517">
        <v>0</v>
      </c>
      <c r="V517">
        <v>0</v>
      </c>
      <c r="W517">
        <v>0</v>
      </c>
    </row>
    <row r="518" spans="1:23" x14ac:dyDescent="0.35">
      <c r="A518">
        <v>26549933000126</v>
      </c>
      <c r="B518" t="s">
        <v>792</v>
      </c>
      <c r="C518">
        <v>89</v>
      </c>
      <c r="D518" s="123">
        <v>42753</v>
      </c>
      <c r="E518" t="s">
        <v>2204</v>
      </c>
      <c r="F518" t="s">
        <v>2203</v>
      </c>
      <c r="G518">
        <v>361</v>
      </c>
      <c r="H518">
        <v>362</v>
      </c>
      <c r="L518">
        <v>1</v>
      </c>
      <c r="M518">
        <v>0</v>
      </c>
      <c r="N518">
        <v>1</v>
      </c>
      <c r="O518">
        <v>1</v>
      </c>
      <c r="P518">
        <v>0</v>
      </c>
      <c r="Q518">
        <v>0</v>
      </c>
      <c r="R518">
        <v>0</v>
      </c>
      <c r="S518">
        <v>0</v>
      </c>
      <c r="T518">
        <v>0</v>
      </c>
      <c r="U518">
        <v>0</v>
      </c>
      <c r="V518">
        <v>0</v>
      </c>
      <c r="W518">
        <v>0</v>
      </c>
    </row>
    <row r="519" spans="1:23" x14ac:dyDescent="0.35">
      <c r="A519">
        <v>34867766000190</v>
      </c>
      <c r="B519" t="s">
        <v>793</v>
      </c>
      <c r="C519">
        <v>89</v>
      </c>
      <c r="D519" s="123">
        <v>43781</v>
      </c>
      <c r="E519" t="s">
        <v>2205</v>
      </c>
      <c r="F519" t="s">
        <v>2184</v>
      </c>
      <c r="G519">
        <v>357</v>
      </c>
      <c r="H519">
        <v>358</v>
      </c>
      <c r="L519">
        <v>1</v>
      </c>
      <c r="M519">
        <v>0</v>
      </c>
      <c r="N519">
        <v>0</v>
      </c>
      <c r="O519">
        <v>0</v>
      </c>
      <c r="P519">
        <v>0</v>
      </c>
      <c r="Q519">
        <v>0</v>
      </c>
      <c r="R519">
        <v>0</v>
      </c>
      <c r="S519">
        <v>0</v>
      </c>
      <c r="T519">
        <v>0</v>
      </c>
      <c r="U519">
        <v>0</v>
      </c>
      <c r="V519">
        <v>0</v>
      </c>
      <c r="W519">
        <v>0</v>
      </c>
    </row>
    <row r="520" spans="1:23" x14ac:dyDescent="0.35">
      <c r="A520">
        <v>34461635000108</v>
      </c>
      <c r="B520" t="s">
        <v>2206</v>
      </c>
      <c r="C520">
        <v>89</v>
      </c>
      <c r="D520" s="123">
        <v>43826</v>
      </c>
      <c r="E520" t="s">
        <v>2207</v>
      </c>
      <c r="F520" t="s">
        <v>2203</v>
      </c>
      <c r="G520">
        <v>357</v>
      </c>
      <c r="H520">
        <v>358</v>
      </c>
      <c r="L520">
        <v>1</v>
      </c>
      <c r="M520">
        <v>0</v>
      </c>
      <c r="N520">
        <v>0</v>
      </c>
      <c r="O520">
        <v>0</v>
      </c>
      <c r="P520">
        <v>0</v>
      </c>
      <c r="Q520">
        <v>0</v>
      </c>
      <c r="R520">
        <v>0</v>
      </c>
      <c r="S520">
        <v>0</v>
      </c>
      <c r="T520">
        <v>0</v>
      </c>
      <c r="U520">
        <v>0</v>
      </c>
      <c r="V520">
        <v>0</v>
      </c>
      <c r="W520">
        <v>0</v>
      </c>
    </row>
    <row r="521" spans="1:23" x14ac:dyDescent="0.35">
      <c r="A521">
        <v>30068713000158</v>
      </c>
      <c r="B521" t="s">
        <v>794</v>
      </c>
      <c r="C521">
        <v>89</v>
      </c>
      <c r="D521" s="123">
        <v>43220</v>
      </c>
      <c r="E521" t="s">
        <v>2208</v>
      </c>
      <c r="F521" t="s">
        <v>2203</v>
      </c>
      <c r="G521">
        <v>361</v>
      </c>
      <c r="H521">
        <v>362</v>
      </c>
      <c r="L521">
        <v>1</v>
      </c>
      <c r="M521">
        <v>1</v>
      </c>
      <c r="N521">
        <v>1</v>
      </c>
      <c r="O521">
        <v>1</v>
      </c>
      <c r="P521">
        <v>1</v>
      </c>
      <c r="Q521">
        <v>0</v>
      </c>
      <c r="R521">
        <v>0</v>
      </c>
      <c r="S521">
        <v>0</v>
      </c>
      <c r="T521">
        <v>0</v>
      </c>
      <c r="U521">
        <v>0</v>
      </c>
      <c r="V521">
        <v>0</v>
      </c>
      <c r="W521">
        <v>0</v>
      </c>
    </row>
    <row r="522" spans="1:23" x14ac:dyDescent="0.35">
      <c r="A522">
        <v>34309549000184</v>
      </c>
      <c r="B522" t="s">
        <v>2209</v>
      </c>
      <c r="C522">
        <v>89</v>
      </c>
      <c r="D522" s="123">
        <v>43762</v>
      </c>
      <c r="E522" t="s">
        <v>2210</v>
      </c>
      <c r="F522" t="s">
        <v>2203</v>
      </c>
      <c r="G522">
        <v>361</v>
      </c>
      <c r="H522">
        <v>362</v>
      </c>
      <c r="L522">
        <v>1</v>
      </c>
      <c r="M522">
        <v>0</v>
      </c>
      <c r="N522">
        <v>1</v>
      </c>
      <c r="O522">
        <v>1</v>
      </c>
      <c r="P522">
        <v>0</v>
      </c>
      <c r="Q522">
        <v>0</v>
      </c>
      <c r="R522">
        <v>0</v>
      </c>
      <c r="S522">
        <v>0</v>
      </c>
      <c r="T522">
        <v>0</v>
      </c>
      <c r="U522">
        <v>0</v>
      </c>
      <c r="V522">
        <v>0</v>
      </c>
      <c r="W522">
        <v>0</v>
      </c>
    </row>
    <row r="523" spans="1:23" x14ac:dyDescent="0.35">
      <c r="A523">
        <v>21523833000107</v>
      </c>
      <c r="B523" t="s">
        <v>795</v>
      </c>
      <c r="C523">
        <v>89</v>
      </c>
      <c r="D523" s="123">
        <v>43881</v>
      </c>
      <c r="E523" t="s">
        <v>2211</v>
      </c>
      <c r="F523" t="s">
        <v>2212</v>
      </c>
      <c r="G523">
        <v>411</v>
      </c>
      <c r="L523">
        <v>0</v>
      </c>
      <c r="M523">
        <v>0</v>
      </c>
      <c r="N523">
        <v>0</v>
      </c>
      <c r="O523">
        <v>1</v>
      </c>
      <c r="P523">
        <v>0</v>
      </c>
      <c r="Q523">
        <v>0</v>
      </c>
      <c r="R523">
        <v>0</v>
      </c>
      <c r="S523">
        <v>0</v>
      </c>
      <c r="T523">
        <v>0</v>
      </c>
      <c r="U523">
        <v>0</v>
      </c>
      <c r="V523">
        <v>0</v>
      </c>
      <c r="W523">
        <v>0</v>
      </c>
    </row>
    <row r="524" spans="1:23" x14ac:dyDescent="0.35">
      <c r="A524">
        <v>10843445000197</v>
      </c>
      <c r="B524" t="s">
        <v>797</v>
      </c>
      <c r="C524">
        <v>89</v>
      </c>
      <c r="D524" s="123">
        <v>40805</v>
      </c>
      <c r="E524" t="s">
        <v>2213</v>
      </c>
      <c r="F524" t="s">
        <v>2214</v>
      </c>
      <c r="G524">
        <v>357</v>
      </c>
      <c r="H524">
        <v>358</v>
      </c>
      <c r="L524">
        <v>0</v>
      </c>
      <c r="M524">
        <v>0</v>
      </c>
      <c r="N524">
        <v>0</v>
      </c>
      <c r="O524">
        <v>0</v>
      </c>
      <c r="P524">
        <v>0</v>
      </c>
      <c r="Q524">
        <v>0</v>
      </c>
      <c r="R524">
        <v>1</v>
      </c>
      <c r="S524">
        <v>0</v>
      </c>
      <c r="T524">
        <v>1</v>
      </c>
      <c r="U524">
        <v>0</v>
      </c>
      <c r="V524">
        <v>0</v>
      </c>
      <c r="W524">
        <v>0</v>
      </c>
    </row>
    <row r="525" spans="1:23" x14ac:dyDescent="0.35">
      <c r="A525">
        <v>30910166000106</v>
      </c>
      <c r="B525" t="s">
        <v>881</v>
      </c>
      <c r="C525">
        <v>89</v>
      </c>
      <c r="D525" s="123">
        <v>43461</v>
      </c>
      <c r="E525" t="s">
        <v>2215</v>
      </c>
      <c r="F525" t="s">
        <v>2164</v>
      </c>
      <c r="G525">
        <v>360</v>
      </c>
      <c r="H525">
        <v>357</v>
      </c>
      <c r="L525">
        <v>0</v>
      </c>
      <c r="M525">
        <v>0</v>
      </c>
      <c r="N525">
        <v>0</v>
      </c>
      <c r="O525">
        <v>0</v>
      </c>
      <c r="P525">
        <v>0</v>
      </c>
      <c r="Q525">
        <v>0</v>
      </c>
      <c r="R525">
        <v>1</v>
      </c>
      <c r="S525">
        <v>0</v>
      </c>
      <c r="T525">
        <v>1</v>
      </c>
      <c r="U525">
        <v>0</v>
      </c>
      <c r="V525">
        <v>0</v>
      </c>
      <c r="W525">
        <v>0</v>
      </c>
    </row>
    <row r="526" spans="1:23" x14ac:dyDescent="0.35">
      <c r="A526">
        <v>24018872000145</v>
      </c>
      <c r="B526" t="s">
        <v>2216</v>
      </c>
      <c r="C526">
        <v>89</v>
      </c>
      <c r="D526" s="123">
        <v>42570</v>
      </c>
      <c r="E526" t="s">
        <v>2217</v>
      </c>
      <c r="F526" t="s">
        <v>2214</v>
      </c>
      <c r="G526">
        <v>357</v>
      </c>
      <c r="H526">
        <v>358</v>
      </c>
      <c r="L526">
        <v>0</v>
      </c>
      <c r="M526">
        <v>0</v>
      </c>
      <c r="N526">
        <v>0</v>
      </c>
      <c r="O526">
        <v>0</v>
      </c>
      <c r="P526">
        <v>0</v>
      </c>
      <c r="Q526">
        <v>0</v>
      </c>
      <c r="R526">
        <v>1</v>
      </c>
      <c r="S526">
        <v>0</v>
      </c>
      <c r="T526">
        <v>1</v>
      </c>
      <c r="U526">
        <v>0</v>
      </c>
      <c r="V526">
        <v>0</v>
      </c>
      <c r="W526">
        <v>0</v>
      </c>
    </row>
    <row r="527" spans="1:23" x14ac:dyDescent="0.35">
      <c r="A527">
        <v>4621721000170</v>
      </c>
      <c r="B527" t="s">
        <v>2218</v>
      </c>
      <c r="C527">
        <v>89</v>
      </c>
      <c r="D527" s="123">
        <v>37134</v>
      </c>
      <c r="E527" t="s">
        <v>2219</v>
      </c>
      <c r="F527" t="s">
        <v>2164</v>
      </c>
      <c r="G527">
        <v>360</v>
      </c>
      <c r="H527">
        <v>357</v>
      </c>
      <c r="L527">
        <v>0</v>
      </c>
      <c r="M527">
        <v>0</v>
      </c>
      <c r="N527">
        <v>0</v>
      </c>
      <c r="O527">
        <v>0</v>
      </c>
      <c r="P527">
        <v>0</v>
      </c>
      <c r="Q527">
        <v>0</v>
      </c>
      <c r="R527">
        <v>1</v>
      </c>
      <c r="S527">
        <v>1</v>
      </c>
      <c r="T527">
        <v>1</v>
      </c>
      <c r="U527">
        <v>0</v>
      </c>
      <c r="V527">
        <v>0</v>
      </c>
      <c r="W527">
        <v>0</v>
      </c>
    </row>
    <row r="528" spans="1:23" x14ac:dyDescent="0.35">
      <c r="A528">
        <v>31340900000101</v>
      </c>
      <c r="B528" t="s">
        <v>2220</v>
      </c>
      <c r="C528">
        <v>82</v>
      </c>
      <c r="D528" s="123">
        <v>43551</v>
      </c>
      <c r="E528" t="s">
        <v>2221</v>
      </c>
      <c r="F528" t="s">
        <v>2088</v>
      </c>
      <c r="G528">
        <v>318</v>
      </c>
      <c r="H528">
        <v>319</v>
      </c>
      <c r="I528">
        <v>320</v>
      </c>
      <c r="J528">
        <v>321</v>
      </c>
      <c r="L528">
        <v>1</v>
      </c>
      <c r="M528">
        <v>0</v>
      </c>
      <c r="N528">
        <v>0</v>
      </c>
      <c r="O528">
        <v>0</v>
      </c>
      <c r="P528">
        <v>0</v>
      </c>
      <c r="Q528">
        <v>0</v>
      </c>
      <c r="R528">
        <v>1</v>
      </c>
      <c r="S528">
        <v>1</v>
      </c>
      <c r="T528">
        <v>1</v>
      </c>
      <c r="U528">
        <v>0</v>
      </c>
      <c r="V528">
        <v>1</v>
      </c>
      <c r="W528">
        <v>0</v>
      </c>
    </row>
    <row r="529" spans="1:24" x14ac:dyDescent="0.35">
      <c r="A529">
        <v>40884541000144</v>
      </c>
      <c r="B529" t="s">
        <v>713</v>
      </c>
      <c r="C529">
        <v>116</v>
      </c>
      <c r="D529" s="123">
        <v>44337</v>
      </c>
      <c r="E529" t="s">
        <v>2222</v>
      </c>
      <c r="F529" t="s">
        <v>2223</v>
      </c>
      <c r="G529">
        <v>448</v>
      </c>
      <c r="L529">
        <v>0</v>
      </c>
      <c r="M529">
        <v>0</v>
      </c>
      <c r="N529">
        <v>0</v>
      </c>
      <c r="O529">
        <v>0</v>
      </c>
      <c r="P529">
        <v>1</v>
      </c>
      <c r="Q529">
        <v>0</v>
      </c>
      <c r="R529">
        <v>0</v>
      </c>
      <c r="S529">
        <v>0</v>
      </c>
      <c r="T529">
        <v>0</v>
      </c>
      <c r="U529">
        <v>0</v>
      </c>
      <c r="V529">
        <v>0</v>
      </c>
      <c r="W529">
        <v>0</v>
      </c>
    </row>
    <row r="530" spans="1:24" x14ac:dyDescent="0.35">
      <c r="A530">
        <v>40140447000180</v>
      </c>
      <c r="B530" t="s">
        <v>714</v>
      </c>
      <c r="C530">
        <v>116</v>
      </c>
      <c r="D530" s="123">
        <v>44309</v>
      </c>
      <c r="E530" t="s">
        <v>2224</v>
      </c>
      <c r="F530" t="s">
        <v>2223</v>
      </c>
      <c r="G530">
        <v>448</v>
      </c>
      <c r="L530">
        <v>0</v>
      </c>
      <c r="M530">
        <v>0</v>
      </c>
      <c r="N530">
        <v>1</v>
      </c>
      <c r="O530">
        <v>0</v>
      </c>
      <c r="P530">
        <v>1</v>
      </c>
      <c r="Q530">
        <v>0</v>
      </c>
      <c r="R530">
        <v>0</v>
      </c>
      <c r="S530">
        <v>0</v>
      </c>
      <c r="T530">
        <v>0</v>
      </c>
      <c r="U530">
        <v>0</v>
      </c>
      <c r="V530">
        <v>0</v>
      </c>
      <c r="W530">
        <v>0</v>
      </c>
    </row>
    <row r="531" spans="1:24" ht="87" x14ac:dyDescent="0.35">
      <c r="A531">
        <v>42287556000150</v>
      </c>
      <c r="B531" t="s">
        <v>3141</v>
      </c>
      <c r="C531">
        <v>117</v>
      </c>
      <c r="D531" s="123">
        <v>44392</v>
      </c>
      <c r="E531" s="199" t="s">
        <v>3157</v>
      </c>
      <c r="F531" t="s">
        <v>3158</v>
      </c>
      <c r="G531">
        <v>450</v>
      </c>
      <c r="H531">
        <v>451</v>
      </c>
      <c r="L531">
        <v>0</v>
      </c>
      <c r="M531">
        <v>1</v>
      </c>
      <c r="N531">
        <v>1</v>
      </c>
      <c r="O531">
        <v>0</v>
      </c>
      <c r="P531">
        <v>1</v>
      </c>
      <c r="Q531">
        <v>1</v>
      </c>
      <c r="R531">
        <v>0</v>
      </c>
      <c r="S531">
        <v>0</v>
      </c>
      <c r="T531">
        <v>0</v>
      </c>
      <c r="U531">
        <v>0</v>
      </c>
      <c r="V531">
        <v>0</v>
      </c>
      <c r="W531">
        <v>1</v>
      </c>
    </row>
    <row r="532" spans="1:24" ht="87" x14ac:dyDescent="0.35">
      <c r="A532">
        <v>42287556000150</v>
      </c>
      <c r="B532" t="s">
        <v>3141</v>
      </c>
      <c r="C532">
        <v>117</v>
      </c>
      <c r="D532" s="123">
        <v>44392</v>
      </c>
      <c r="E532" s="199" t="s">
        <v>3157</v>
      </c>
      <c r="F532" t="s">
        <v>3158</v>
      </c>
      <c r="G532">
        <v>450</v>
      </c>
      <c r="H532">
        <v>451</v>
      </c>
      <c r="L532">
        <v>0</v>
      </c>
      <c r="M532">
        <v>1</v>
      </c>
      <c r="N532">
        <v>1</v>
      </c>
      <c r="O532">
        <v>0</v>
      </c>
      <c r="P532">
        <v>1</v>
      </c>
      <c r="Q532">
        <v>1</v>
      </c>
      <c r="R532">
        <v>0</v>
      </c>
      <c r="S532">
        <v>0</v>
      </c>
      <c r="T532">
        <v>0</v>
      </c>
      <c r="U532">
        <v>0</v>
      </c>
      <c r="V532">
        <v>0</v>
      </c>
      <c r="W532">
        <v>1</v>
      </c>
    </row>
    <row r="533" spans="1:24" ht="29" x14ac:dyDescent="0.35">
      <c r="A533">
        <v>7187751000108</v>
      </c>
      <c r="B533" t="s">
        <v>833</v>
      </c>
      <c r="C533">
        <v>22</v>
      </c>
      <c r="D533" s="123">
        <v>39416</v>
      </c>
      <c r="E533" s="199" t="s">
        <v>3159</v>
      </c>
      <c r="F533" t="s">
        <v>3160</v>
      </c>
      <c r="G533">
        <v>82</v>
      </c>
      <c r="L533">
        <v>0</v>
      </c>
      <c r="M533">
        <v>0</v>
      </c>
      <c r="N533">
        <v>0</v>
      </c>
      <c r="O533">
        <v>1</v>
      </c>
      <c r="P533">
        <v>0</v>
      </c>
      <c r="Q533">
        <v>0</v>
      </c>
      <c r="R533">
        <v>0</v>
      </c>
      <c r="S533">
        <v>0</v>
      </c>
      <c r="T533">
        <v>0</v>
      </c>
      <c r="U533">
        <v>0</v>
      </c>
      <c r="V533">
        <v>0</v>
      </c>
      <c r="W533">
        <v>0</v>
      </c>
    </row>
    <row r="534" spans="1:24" x14ac:dyDescent="0.35">
      <c r="A534">
        <v>26324209000102</v>
      </c>
      <c r="B534" t="s">
        <v>562</v>
      </c>
      <c r="C534">
        <v>59</v>
      </c>
      <c r="D534" s="123">
        <v>42923</v>
      </c>
      <c r="E534" t="s">
        <v>3202</v>
      </c>
      <c r="F534" t="s">
        <v>3198</v>
      </c>
      <c r="G534">
        <v>214</v>
      </c>
      <c r="H534">
        <v>13</v>
      </c>
      <c r="L534">
        <v>1</v>
      </c>
      <c r="M534">
        <v>1</v>
      </c>
      <c r="N534">
        <v>1</v>
      </c>
      <c r="O534">
        <v>1</v>
      </c>
      <c r="P534">
        <v>0</v>
      </c>
      <c r="Q534">
        <v>0</v>
      </c>
      <c r="R534">
        <v>0</v>
      </c>
      <c r="S534">
        <v>0</v>
      </c>
      <c r="T534">
        <v>0</v>
      </c>
      <c r="U534">
        <v>0</v>
      </c>
      <c r="V534">
        <v>0</v>
      </c>
      <c r="W534">
        <v>0</v>
      </c>
    </row>
    <row r="535" spans="1:24" x14ac:dyDescent="0.35">
      <c r="A535">
        <v>23957096000186</v>
      </c>
      <c r="B535" t="s">
        <v>404</v>
      </c>
      <c r="C535">
        <v>118</v>
      </c>
      <c r="D535" s="123">
        <v>42639</v>
      </c>
      <c r="E535" t="s">
        <v>3203</v>
      </c>
      <c r="F535" t="s">
        <v>3204</v>
      </c>
      <c r="G535">
        <v>453</v>
      </c>
      <c r="H535">
        <v>454</v>
      </c>
      <c r="I535">
        <v>455</v>
      </c>
      <c r="L535">
        <v>0</v>
      </c>
      <c r="M535">
        <v>0</v>
      </c>
      <c r="N535">
        <v>0</v>
      </c>
      <c r="O535">
        <v>0</v>
      </c>
      <c r="P535">
        <v>0</v>
      </c>
      <c r="Q535">
        <v>0</v>
      </c>
      <c r="R535">
        <v>0</v>
      </c>
      <c r="S535">
        <v>1</v>
      </c>
      <c r="T535">
        <v>0</v>
      </c>
      <c r="U535">
        <v>0</v>
      </c>
      <c r="V535">
        <v>0</v>
      </c>
      <c r="W535">
        <v>0</v>
      </c>
    </row>
    <row r="536" spans="1:24" x14ac:dyDescent="0.35">
      <c r="A536">
        <v>35556444000192</v>
      </c>
      <c r="B536" t="s">
        <v>771</v>
      </c>
      <c r="C536">
        <v>119</v>
      </c>
      <c r="D536" s="123">
        <v>43903</v>
      </c>
      <c r="E536" t="s">
        <v>3205</v>
      </c>
      <c r="F536" t="s">
        <v>3206</v>
      </c>
      <c r="G536">
        <v>456</v>
      </c>
      <c r="L536">
        <v>0</v>
      </c>
      <c r="M536">
        <v>0</v>
      </c>
      <c r="N536">
        <v>0</v>
      </c>
      <c r="O536">
        <v>0</v>
      </c>
      <c r="P536">
        <v>1</v>
      </c>
      <c r="Q536">
        <v>0</v>
      </c>
      <c r="R536">
        <v>0</v>
      </c>
      <c r="S536">
        <v>0</v>
      </c>
      <c r="T536">
        <v>0</v>
      </c>
      <c r="U536">
        <v>0</v>
      </c>
      <c r="V536">
        <v>0</v>
      </c>
      <c r="W536">
        <v>0</v>
      </c>
      <c r="X536" t="s">
        <v>3207</v>
      </c>
    </row>
    <row r="537" spans="1:24" x14ac:dyDescent="0.35">
      <c r="A537">
        <v>41409761000189</v>
      </c>
      <c r="B537" t="s">
        <v>3678</v>
      </c>
      <c r="C537">
        <v>120</v>
      </c>
      <c r="D537" s="123">
        <v>44302</v>
      </c>
      <c r="E537" t="s">
        <v>3679</v>
      </c>
      <c r="F537" t="s">
        <v>3832</v>
      </c>
      <c r="L537">
        <v>0</v>
      </c>
      <c r="M537">
        <v>0</v>
      </c>
      <c r="N537">
        <v>0</v>
      </c>
      <c r="O537">
        <v>0</v>
      </c>
      <c r="P537">
        <v>1</v>
      </c>
      <c r="Q537">
        <v>0</v>
      </c>
      <c r="R537">
        <v>0</v>
      </c>
      <c r="S537">
        <v>0</v>
      </c>
      <c r="T537">
        <v>0</v>
      </c>
      <c r="U537">
        <v>0</v>
      </c>
      <c r="V537">
        <v>0</v>
      </c>
      <c r="W537">
        <v>0</v>
      </c>
    </row>
    <row r="538" spans="1:24" x14ac:dyDescent="0.35">
      <c r="A538">
        <v>41978534000174</v>
      </c>
      <c r="B538" t="s">
        <v>3371</v>
      </c>
      <c r="C538">
        <v>120</v>
      </c>
      <c r="D538" s="123">
        <v>44439</v>
      </c>
      <c r="E538" t="s">
        <v>3680</v>
      </c>
      <c r="F538" t="s">
        <v>3833</v>
      </c>
      <c r="L538">
        <v>1</v>
      </c>
      <c r="M538">
        <v>0</v>
      </c>
      <c r="N538">
        <v>0</v>
      </c>
      <c r="O538">
        <v>1</v>
      </c>
      <c r="P538">
        <v>1</v>
      </c>
      <c r="Q538">
        <v>0</v>
      </c>
      <c r="R538">
        <v>0</v>
      </c>
      <c r="S538">
        <v>0</v>
      </c>
      <c r="T538">
        <v>0</v>
      </c>
      <c r="U538">
        <v>0</v>
      </c>
      <c r="V538">
        <v>0</v>
      </c>
      <c r="W538">
        <v>0</v>
      </c>
    </row>
    <row r="539" spans="1:24" x14ac:dyDescent="0.35">
      <c r="A539">
        <v>41710472000115</v>
      </c>
      <c r="B539" t="s">
        <v>3605</v>
      </c>
      <c r="C539">
        <v>120</v>
      </c>
      <c r="D539" s="123">
        <v>44699</v>
      </c>
      <c r="E539" t="s">
        <v>3681</v>
      </c>
      <c r="F539" t="s">
        <v>3833</v>
      </c>
      <c r="L539">
        <v>1</v>
      </c>
      <c r="M539">
        <v>0</v>
      </c>
      <c r="N539">
        <v>0</v>
      </c>
      <c r="O539">
        <v>1</v>
      </c>
      <c r="P539">
        <v>1</v>
      </c>
      <c r="Q539">
        <v>0</v>
      </c>
      <c r="R539">
        <v>0</v>
      </c>
      <c r="S539">
        <v>0</v>
      </c>
      <c r="T539">
        <v>0</v>
      </c>
      <c r="U539">
        <v>0</v>
      </c>
      <c r="V539">
        <v>0</v>
      </c>
      <c r="W539">
        <v>0</v>
      </c>
    </row>
    <row r="540" spans="1:24" x14ac:dyDescent="0.35">
      <c r="A540">
        <v>42014125000110</v>
      </c>
      <c r="B540" t="s">
        <v>3220</v>
      </c>
      <c r="C540">
        <v>120</v>
      </c>
      <c r="D540" s="123">
        <v>44461</v>
      </c>
      <c r="E540" t="s">
        <v>3682</v>
      </c>
      <c r="F540" t="s">
        <v>3834</v>
      </c>
      <c r="L540">
        <v>1</v>
      </c>
      <c r="M540">
        <v>0</v>
      </c>
      <c r="N540">
        <v>0</v>
      </c>
      <c r="O540">
        <v>1</v>
      </c>
      <c r="P540">
        <v>1</v>
      </c>
      <c r="Q540">
        <v>0</v>
      </c>
      <c r="R540">
        <v>0</v>
      </c>
      <c r="S540">
        <v>0</v>
      </c>
      <c r="T540">
        <v>0</v>
      </c>
      <c r="U540">
        <v>0</v>
      </c>
      <c r="V540">
        <v>0</v>
      </c>
      <c r="W540">
        <v>0</v>
      </c>
    </row>
    <row r="541" spans="1:24" x14ac:dyDescent="0.35">
      <c r="A541">
        <v>45521716000172</v>
      </c>
      <c r="B541" t="s">
        <v>3379</v>
      </c>
      <c r="C541">
        <v>120</v>
      </c>
      <c r="D541" s="123">
        <v>44865</v>
      </c>
      <c r="E541" t="s">
        <v>3683</v>
      </c>
      <c r="F541" t="s">
        <v>3832</v>
      </c>
      <c r="L541">
        <v>0</v>
      </c>
      <c r="M541">
        <v>0</v>
      </c>
      <c r="N541">
        <v>0</v>
      </c>
      <c r="O541">
        <v>0</v>
      </c>
      <c r="P541">
        <v>1</v>
      </c>
      <c r="Q541">
        <v>0</v>
      </c>
      <c r="R541">
        <v>0</v>
      </c>
      <c r="S541">
        <v>0</v>
      </c>
      <c r="T541">
        <v>0</v>
      </c>
      <c r="U541">
        <v>0</v>
      </c>
      <c r="V541">
        <v>0</v>
      </c>
      <c r="W541">
        <v>0</v>
      </c>
    </row>
    <row r="542" spans="1:24" x14ac:dyDescent="0.35">
      <c r="A542">
        <v>45521716000172</v>
      </c>
      <c r="B542" t="s">
        <v>3835</v>
      </c>
      <c r="C542">
        <v>120</v>
      </c>
      <c r="D542" s="123">
        <v>44865</v>
      </c>
      <c r="E542" t="s">
        <v>3836</v>
      </c>
      <c r="F542" t="s">
        <v>3832</v>
      </c>
    </row>
    <row r="543" spans="1:24" x14ac:dyDescent="0.35">
      <c r="A543">
        <v>41423887000108</v>
      </c>
      <c r="B543" t="s">
        <v>3837</v>
      </c>
      <c r="C543">
        <v>120</v>
      </c>
      <c r="D543" s="123">
        <v>44302</v>
      </c>
      <c r="E543" t="s">
        <v>3679</v>
      </c>
      <c r="F543" t="s">
        <v>3832</v>
      </c>
    </row>
  </sheetData>
  <pageMargins left="0.7" right="0.7" top="0.75" bottom="0.75" header="0.3" footer="0.3"/>
  <headerFooter>
    <oddFooter>&amp;R_x000D_&amp;1#&amp;"Calibri"&amp;10&amp;K008000 [ CLASSIFICAÇÃO: PÚBLICA ]</oddFooter>
  </headerFooter>
</worksheet>
</file>

<file path=docMetadata/LabelInfo.xml><?xml version="1.0" encoding="utf-8"?>
<clbl:labelList xmlns:clbl="http://schemas.microsoft.com/office/2020/mipLabelMetadata">
  <clbl:label id="{e6a9157b-bcf3-4eac-b03e-7cf007ba9fdf}" enabled="1" method="Standard" siteId="{cf56e405-d2b0-4266-b210-aa04636b6161}" contentBits="2"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Menu</vt:lpstr>
      <vt:lpstr>Fundos de Investimento XP</vt:lpstr>
      <vt:lpstr>Fundos XP Offshore Digital</vt:lpstr>
      <vt:lpstr>Fundos Trend</vt:lpstr>
      <vt:lpstr>Fundos Alternativos</vt:lpstr>
      <vt:lpstr>Fundos Cetipados</vt:lpstr>
      <vt:lpstr>Fundos PR+</vt:lpstr>
      <vt:lpstr>Comentários do Gestor</vt:lpstr>
      <vt:lpstr>Simulador de Receita</vt:lpstr>
      <vt:lpstr>Comparador</vt:lpstr>
      <vt:lpstr>Fundos Mercado</vt:lpstr>
      <vt:lpstr>Classificação XP</vt:lpstr>
      <vt:lpstr>Base Comentários</vt:lpstr>
      <vt:lpstr>Base Assets</vt:lpstr>
      <vt:lpstr>Base Gestores</vt:lpstr>
      <vt:lpstr>Base Fundos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Guilherme Lucas</dc:creator>
  <cp:lastModifiedBy>Marcell Silva</cp:lastModifiedBy>
  <dcterms:created xsi:type="dcterms:W3CDTF">2021-06-01T23:45:11Z</dcterms:created>
  <dcterms:modified xsi:type="dcterms:W3CDTF">2025-10-21T22:10:58Z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coUpdateId">
    <vt:lpwstr>1307621324</vt:lpwstr>
  </property>
  <property fmtid="{D5CDD505-2E9C-101B-9397-08002B2CF9AE}" pid="3" name="EcoUpdateMessage">
    <vt:lpwstr>2021/06/08-12:08:44</vt:lpwstr>
  </property>
  <property fmtid="{D5CDD505-2E9C-101B-9397-08002B2CF9AE}" pid="4" name="EcoUpdateStatus">
    <vt:lpwstr>2021-06-07=BRA:St,ME,Fd,TP;USA:St,ME,TP;ARG:St,ME,Fd,TP;MEX:St,ME,Fd,TP;CHL:St,ME,TP;PER:St,ME,Fd|2021-06-04=CHL:Fd;GBR:St,ME;COL:St,ME;PER:TP|2014-02-26=VEN:St|2002-11-08=JPN:St|2016-08-18=NNN:St|2021-06-03=COL:Fd|2007-01-31=ESP:St|2003-01-29=CHN:St|2003</vt:lpwstr>
  </property>
  <property fmtid="{D5CDD505-2E9C-101B-9397-08002B2CF9AE}" pid="5" name="MSIP_Label_e6a9157b-bcf3-4eac-b03e-7cf007ba9fdf_Enabled">
    <vt:lpwstr>true</vt:lpwstr>
  </property>
  <property fmtid="{D5CDD505-2E9C-101B-9397-08002B2CF9AE}" pid="6" name="MSIP_Label_e6a9157b-bcf3-4eac-b03e-7cf007ba9fdf_SetDate">
    <vt:lpwstr>2024-05-09T21:43:19Z</vt:lpwstr>
  </property>
  <property fmtid="{D5CDD505-2E9C-101B-9397-08002B2CF9AE}" pid="7" name="MSIP_Label_e6a9157b-bcf3-4eac-b03e-7cf007ba9fdf_Method">
    <vt:lpwstr>Standard</vt:lpwstr>
  </property>
  <property fmtid="{D5CDD505-2E9C-101B-9397-08002B2CF9AE}" pid="8" name="MSIP_Label_e6a9157b-bcf3-4eac-b03e-7cf007ba9fdf_Name">
    <vt:lpwstr>Publica</vt:lpwstr>
  </property>
  <property fmtid="{D5CDD505-2E9C-101B-9397-08002B2CF9AE}" pid="9" name="MSIP_Label_e6a9157b-bcf3-4eac-b03e-7cf007ba9fdf_SiteId">
    <vt:lpwstr>cf56e405-d2b0-4266-b210-aa04636b6161</vt:lpwstr>
  </property>
  <property fmtid="{D5CDD505-2E9C-101B-9397-08002B2CF9AE}" pid="10" name="MSIP_Label_e6a9157b-bcf3-4eac-b03e-7cf007ba9fdf_ActionId">
    <vt:lpwstr>07213acf-1d8b-4ff6-9da7-fd3aa8394b28</vt:lpwstr>
  </property>
  <property fmtid="{D5CDD505-2E9C-101B-9397-08002B2CF9AE}" pid="11" name="MSIP_Label_e6a9157b-bcf3-4eac-b03e-7cf007ba9fdf_ContentBits">
    <vt:lpwstr>2</vt:lpwstr>
  </property>
</Properties>
</file>